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in-Fin\Desktop\6. Folder -  2020\4. Kvartalni Operativni\I Kvartal\"/>
    </mc:Choice>
  </mc:AlternateContent>
  <xr:revisionPtr revIDLastSave="0" documentId="13_ncr:1_{811C4BA5-7AB6-4FEB-88BF-01913F40DF0F}" xr6:coauthVersionLast="45" xr6:coauthVersionMax="45" xr10:uidLastSave="{00000000-0000-0000-0000-000000000000}"/>
  <bookViews>
    <workbookView xWindow="3510" yWindow="390" windowWidth="21825" windowHeight="15105" xr2:uid="{00000000-000D-0000-FFFF-FFFF00000000}"/>
  </bookViews>
  <sheets>
    <sheet name="Rashodi" sheetId="9" r:id="rId1"/>
  </sheets>
  <definedNames>
    <definedName name="_xlnm._FilterDatabase" localSheetId="0" hidden="1">Rashodi!$A$2:$WSO$8758</definedName>
    <definedName name="_xlnm.Print_Area" localSheetId="0">Rashodi!$A$1:$Q$8758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756" i="9" l="1"/>
  <c r="N8756" i="9"/>
  <c r="O8752" i="9"/>
  <c r="N8752" i="9"/>
  <c r="O8751" i="9"/>
  <c r="N8751" i="9"/>
  <c r="O8750" i="9"/>
  <c r="N8750" i="9"/>
  <c r="O8749" i="9"/>
  <c r="N8749" i="9"/>
  <c r="O8748" i="9"/>
  <c r="N8748" i="9"/>
  <c r="O8747" i="9"/>
  <c r="N8747" i="9"/>
  <c r="O8741" i="9"/>
  <c r="N8741" i="9"/>
  <c r="O8739" i="9"/>
  <c r="N8739" i="9"/>
  <c r="O8724" i="9"/>
  <c r="N8724" i="9"/>
  <c r="O8720" i="9"/>
  <c r="N8720" i="9"/>
  <c r="O8717" i="9"/>
  <c r="N8717" i="9"/>
  <c r="O8710" i="9"/>
  <c r="N8710" i="9"/>
  <c r="O8707" i="9"/>
  <c r="N8707" i="9"/>
  <c r="O8705" i="9"/>
  <c r="N8705" i="9"/>
  <c r="O8696" i="9"/>
  <c r="N8696" i="9"/>
  <c r="N8693" i="9" s="1"/>
  <c r="O8691" i="9"/>
  <c r="N8691" i="9"/>
  <c r="O8686" i="9"/>
  <c r="O8684" i="9" s="1"/>
  <c r="N8686" i="9"/>
  <c r="N8684" i="9" s="1"/>
  <c r="O8674" i="9"/>
  <c r="O8677" i="9" s="1"/>
  <c r="N8674" i="9"/>
  <c r="N8677" i="9" s="1"/>
  <c r="O8661" i="9"/>
  <c r="N8661" i="9"/>
  <c r="O8657" i="9"/>
  <c r="O8656" i="9" s="1"/>
  <c r="N8657" i="9"/>
  <c r="N8656" i="9" s="1"/>
  <c r="O8654" i="9"/>
  <c r="O8653" i="9" s="1"/>
  <c r="N8654" i="9"/>
  <c r="N8653" i="9" s="1"/>
  <c r="O8649" i="9"/>
  <c r="N8649" i="9"/>
  <c r="N8640" i="9" s="1"/>
  <c r="O8638" i="9"/>
  <c r="N8638" i="9"/>
  <c r="O8632" i="9"/>
  <c r="O8630" i="9" s="1"/>
  <c r="N8632" i="9"/>
  <c r="N8630" i="9" s="1"/>
  <c r="O8623" i="9"/>
  <c r="N8623" i="9"/>
  <c r="O8622" i="9"/>
  <c r="N8622" i="9"/>
  <c r="O8621" i="9"/>
  <c r="N8621" i="9"/>
  <c r="O8620" i="9"/>
  <c r="N8620" i="9"/>
  <c r="O8619" i="9"/>
  <c r="N8619" i="9"/>
  <c r="O8618" i="9"/>
  <c r="N8618" i="9"/>
  <c r="O8610" i="9"/>
  <c r="N8610" i="9"/>
  <c r="O8608" i="9"/>
  <c r="O8607" i="9" s="1"/>
  <c r="O8606" i="9" s="1"/>
  <c r="N8608" i="9"/>
  <c r="O8597" i="9"/>
  <c r="N8597" i="9"/>
  <c r="O8595" i="9"/>
  <c r="O8594" i="9" s="1"/>
  <c r="O8593" i="9" s="1"/>
  <c r="N8595" i="9"/>
  <c r="O8590" i="9"/>
  <c r="N8590" i="9"/>
  <c r="O8582" i="9"/>
  <c r="N8582" i="9"/>
  <c r="O8580" i="9"/>
  <c r="N8580" i="9"/>
  <c r="O8578" i="9"/>
  <c r="N8578" i="9"/>
  <c r="O8572" i="9"/>
  <c r="N8572" i="9"/>
  <c r="O8566" i="9"/>
  <c r="N8566" i="9"/>
  <c r="O8560" i="9"/>
  <c r="O8558" i="9" s="1"/>
  <c r="N8560" i="9"/>
  <c r="N8558" i="9" s="1"/>
  <c r="O8548" i="9"/>
  <c r="O8551" i="9" s="1"/>
  <c r="N8548" i="9"/>
  <c r="N8551" i="9" s="1"/>
  <c r="O8537" i="9"/>
  <c r="O8536" i="9" s="1"/>
  <c r="N8537" i="9"/>
  <c r="N8536" i="9" s="1"/>
  <c r="O8534" i="9"/>
  <c r="O8533" i="9" s="1"/>
  <c r="N8534" i="9"/>
  <c r="N8533" i="9" s="1"/>
  <c r="O8529" i="9"/>
  <c r="O8520" i="9" s="1"/>
  <c r="N8529" i="9"/>
  <c r="O8518" i="9"/>
  <c r="N8518" i="9"/>
  <c r="O8513" i="9"/>
  <c r="O8511" i="9" s="1"/>
  <c r="N8513" i="9"/>
  <c r="N8511" i="9" s="1"/>
  <c r="O8501" i="9"/>
  <c r="O8504" i="9" s="1"/>
  <c r="N8501" i="9"/>
  <c r="N8504" i="9" s="1"/>
  <c r="O8489" i="9"/>
  <c r="N8489" i="9"/>
  <c r="N8487" i="9"/>
  <c r="N8486" i="9" s="1"/>
  <c r="O8484" i="9"/>
  <c r="O8483" i="9" s="1"/>
  <c r="N8484" i="9"/>
  <c r="N8483" i="9" s="1"/>
  <c r="O8479" i="9"/>
  <c r="N8479" i="9"/>
  <c r="O8468" i="9"/>
  <c r="N8468" i="9"/>
  <c r="O8463" i="9"/>
  <c r="O8461" i="9" s="1"/>
  <c r="N8463" i="9"/>
  <c r="N8461" i="9" s="1"/>
  <c r="O8451" i="9"/>
  <c r="O8454" i="9" s="1"/>
  <c r="N8451" i="9"/>
  <c r="N8454" i="9" s="1"/>
  <c r="O8447" i="9"/>
  <c r="N8447" i="9"/>
  <c r="O8446" i="9"/>
  <c r="N8446" i="9"/>
  <c r="O8445" i="9"/>
  <c r="N8445" i="9"/>
  <c r="O8444" i="9"/>
  <c r="N8444" i="9"/>
  <c r="O8437" i="9"/>
  <c r="N8437" i="9"/>
  <c r="O8431" i="9"/>
  <c r="N8431" i="9"/>
  <c r="O8421" i="9"/>
  <c r="N8421" i="9"/>
  <c r="O8416" i="9"/>
  <c r="N8416" i="9"/>
  <c r="O8413" i="9"/>
  <c r="N8413" i="9"/>
  <c r="O8405" i="9"/>
  <c r="N8405" i="9"/>
  <c r="O8398" i="9"/>
  <c r="N8398" i="9"/>
  <c r="O8392" i="9"/>
  <c r="N8392" i="9"/>
  <c r="O8386" i="9"/>
  <c r="O8384" i="9" s="1"/>
  <c r="N8386" i="9"/>
  <c r="N8384" i="9" s="1"/>
  <c r="O8374" i="9"/>
  <c r="N8374" i="9"/>
  <c r="O8362" i="9"/>
  <c r="N8362" i="9"/>
  <c r="O8359" i="9"/>
  <c r="N8359" i="9"/>
  <c r="O8355" i="9"/>
  <c r="O8354" i="9" s="1"/>
  <c r="N8355" i="9"/>
  <c r="N8354" i="9" s="1"/>
  <c r="O8350" i="9"/>
  <c r="N8350" i="9"/>
  <c r="O8341" i="9"/>
  <c r="N8341" i="9"/>
  <c r="O8335" i="9"/>
  <c r="O8333" i="9" s="1"/>
  <c r="N8335" i="9"/>
  <c r="N8333" i="9"/>
  <c r="O8323" i="9"/>
  <c r="N8323" i="9"/>
  <c r="O8319" i="9"/>
  <c r="N8319" i="9"/>
  <c r="O8318" i="9"/>
  <c r="N8318" i="9"/>
  <c r="O8317" i="9"/>
  <c r="N8317" i="9"/>
  <c r="N8320" i="9" s="1"/>
  <c r="O8310" i="9"/>
  <c r="N8310" i="9"/>
  <c r="O8301" i="9"/>
  <c r="N8301" i="9"/>
  <c r="O8291" i="9"/>
  <c r="N8291" i="9"/>
  <c r="O8279" i="9"/>
  <c r="N8279" i="9"/>
  <c r="O8275" i="9"/>
  <c r="N8275" i="9"/>
  <c r="O8268" i="9"/>
  <c r="N8268" i="9"/>
  <c r="O8265" i="9"/>
  <c r="N8265" i="9"/>
  <c r="O8259" i="9"/>
  <c r="O8257" i="9" s="1"/>
  <c r="N8259" i="9"/>
  <c r="N8257" i="9" s="1"/>
  <c r="O8247" i="9"/>
  <c r="O8250" i="9" s="1"/>
  <c r="N8247" i="9"/>
  <c r="N8250" i="9" s="1"/>
  <c r="O8234" i="9"/>
  <c r="N8234" i="9"/>
  <c r="O8228" i="9"/>
  <c r="N8228" i="9"/>
  <c r="O8224" i="9"/>
  <c r="N8224" i="9"/>
  <c r="O8221" i="9"/>
  <c r="N8221" i="9"/>
  <c r="O8217" i="9"/>
  <c r="N8217" i="9"/>
  <c r="O8212" i="9"/>
  <c r="N8212" i="9"/>
  <c r="N8211" i="9" s="1"/>
  <c r="N8210" i="9" s="1"/>
  <c r="O8203" i="9"/>
  <c r="N8203" i="9"/>
  <c r="O8195" i="9"/>
  <c r="N8195" i="9"/>
  <c r="O8189" i="9"/>
  <c r="N8189" i="9"/>
  <c r="O8186" i="9"/>
  <c r="N8186" i="9"/>
  <c r="O8180" i="9"/>
  <c r="N8180" i="9"/>
  <c r="O8177" i="9"/>
  <c r="N8177" i="9"/>
  <c r="O8173" i="9"/>
  <c r="N8173" i="9"/>
  <c r="O8167" i="9"/>
  <c r="O8165" i="9" s="1"/>
  <c r="N8167" i="9"/>
  <c r="N8165" i="9" s="1"/>
  <c r="O8155" i="9"/>
  <c r="O8158" i="9" s="1"/>
  <c r="N8155" i="9"/>
  <c r="N8158" i="9" s="1"/>
  <c r="O8145" i="9"/>
  <c r="N8145" i="9"/>
  <c r="O8141" i="9"/>
  <c r="N8141" i="9"/>
  <c r="O8137" i="9"/>
  <c r="O8136" i="9" s="1"/>
  <c r="N8137" i="9"/>
  <c r="N8136" i="9" s="1"/>
  <c r="O8132" i="9"/>
  <c r="N8132" i="9"/>
  <c r="O8121" i="9"/>
  <c r="N8121" i="9"/>
  <c r="O8115" i="9"/>
  <c r="O8113" i="9" s="1"/>
  <c r="N8115" i="9"/>
  <c r="N8113" i="9" s="1"/>
  <c r="O8103" i="9"/>
  <c r="N8103" i="9"/>
  <c r="O8092" i="9"/>
  <c r="O8091" i="9" s="1"/>
  <c r="N8092" i="9"/>
  <c r="N8091" i="9"/>
  <c r="O8088" i="9"/>
  <c r="N8088" i="9"/>
  <c r="N8087" i="9" s="1"/>
  <c r="N8086" i="9" s="1"/>
  <c r="O8082" i="9"/>
  <c r="O8074" i="9" s="1"/>
  <c r="N8082" i="9"/>
  <c r="N8074" i="9" s="1"/>
  <c r="O8072" i="9"/>
  <c r="N8072" i="9"/>
  <c r="O8067" i="9"/>
  <c r="O8065" i="9" s="1"/>
  <c r="N8067" i="9"/>
  <c r="N8065" i="9" s="1"/>
  <c r="O8058" i="9"/>
  <c r="N8058" i="9"/>
  <c r="O8045" i="9"/>
  <c r="O8044" i="9" s="1"/>
  <c r="N8045" i="9"/>
  <c r="N8044" i="9" s="1"/>
  <c r="O8041" i="9"/>
  <c r="O8040" i="9" s="1"/>
  <c r="O8039" i="9" s="1"/>
  <c r="N8041" i="9"/>
  <c r="N8040" i="9" s="1"/>
  <c r="N8039" i="9" s="1"/>
  <c r="O8035" i="9"/>
  <c r="O8026" i="9" s="1"/>
  <c r="N8035" i="9"/>
  <c r="N8026" i="9" s="1"/>
  <c r="O8024" i="9"/>
  <c r="N8024" i="9"/>
  <c r="O8019" i="9"/>
  <c r="O8017" i="9" s="1"/>
  <c r="N8019" i="9"/>
  <c r="N8017" i="9" s="1"/>
  <c r="O8010" i="9"/>
  <c r="N8010" i="9"/>
  <c r="O7998" i="9"/>
  <c r="O7997" i="9" s="1"/>
  <c r="N7998" i="9"/>
  <c r="N7997" i="9"/>
  <c r="O7995" i="9"/>
  <c r="O7994" i="9" s="1"/>
  <c r="N7995" i="9"/>
  <c r="N7994" i="9" s="1"/>
  <c r="O7990" i="9"/>
  <c r="O7982" i="9" s="1"/>
  <c r="N7990" i="9"/>
  <c r="N7982" i="9" s="1"/>
  <c r="O7980" i="9"/>
  <c r="N7980" i="9"/>
  <c r="O7975" i="9"/>
  <c r="O7973" i="9" s="1"/>
  <c r="N7975" i="9"/>
  <c r="N7973" i="9" s="1"/>
  <c r="O7966" i="9"/>
  <c r="N7966" i="9"/>
  <c r="O7955" i="9"/>
  <c r="O7954" i="9" s="1"/>
  <c r="N7955" i="9"/>
  <c r="N7954" i="9" s="1"/>
  <c r="O7951" i="9"/>
  <c r="O7950" i="9" s="1"/>
  <c r="O7949" i="9" s="1"/>
  <c r="N7951" i="9"/>
  <c r="O7945" i="9"/>
  <c r="N7945" i="9"/>
  <c r="N7936" i="9"/>
  <c r="O7934" i="9"/>
  <c r="N7934" i="9"/>
  <c r="O7929" i="9"/>
  <c r="O7927" i="9" s="1"/>
  <c r="N7929" i="9"/>
  <c r="N7927" i="9" s="1"/>
  <c r="N7926" i="9" s="1"/>
  <c r="O7920" i="9"/>
  <c r="N7920" i="9"/>
  <c r="O7908" i="9"/>
  <c r="O7907" i="9" s="1"/>
  <c r="N7908" i="9"/>
  <c r="N7907" i="9" s="1"/>
  <c r="O7905" i="9"/>
  <c r="O7904" i="9" s="1"/>
  <c r="N7905" i="9"/>
  <c r="N7904" i="9" s="1"/>
  <c r="O7900" i="9"/>
  <c r="O7891" i="9" s="1"/>
  <c r="N7900" i="9"/>
  <c r="N7891" i="9" s="1"/>
  <c r="O7889" i="9"/>
  <c r="N7889" i="9"/>
  <c r="O7883" i="9"/>
  <c r="O7881" i="9" s="1"/>
  <c r="N7883" i="9"/>
  <c r="N7881" i="9" s="1"/>
  <c r="O7874" i="9"/>
  <c r="N7874" i="9"/>
  <c r="O7862" i="9"/>
  <c r="O7861" i="9" s="1"/>
  <c r="N7862" i="9"/>
  <c r="N7861" i="9" s="1"/>
  <c r="O7858" i="9"/>
  <c r="O7857" i="9" s="1"/>
  <c r="O7856" i="9" s="1"/>
  <c r="N7858" i="9"/>
  <c r="N7857" i="9" s="1"/>
  <c r="N7856" i="9" s="1"/>
  <c r="O7853" i="9"/>
  <c r="O7844" i="9" s="1"/>
  <c r="N7853" i="9"/>
  <c r="N7844" i="9" s="1"/>
  <c r="O7842" i="9"/>
  <c r="N7842" i="9"/>
  <c r="O7836" i="9"/>
  <c r="O7834" i="9" s="1"/>
  <c r="N7836" i="9"/>
  <c r="N7834" i="9" s="1"/>
  <c r="O7818" i="9"/>
  <c r="N7818" i="9"/>
  <c r="O7817" i="9"/>
  <c r="N7817" i="9"/>
  <c r="O7816" i="9"/>
  <c r="N7816" i="9"/>
  <c r="O7809" i="9"/>
  <c r="N7809" i="9"/>
  <c r="O7808" i="9"/>
  <c r="N7808" i="9"/>
  <c r="O7807" i="9"/>
  <c r="N7807" i="9"/>
  <c r="O7806" i="9"/>
  <c r="N7806" i="9"/>
  <c r="O7805" i="9"/>
  <c r="N7805" i="9"/>
  <c r="O7804" i="9"/>
  <c r="N7804" i="9"/>
  <c r="O7803" i="9"/>
  <c r="N7803" i="9"/>
  <c r="O7802" i="9"/>
  <c r="N7802" i="9"/>
  <c r="O7800" i="9"/>
  <c r="N7800" i="9"/>
  <c r="O7798" i="9"/>
  <c r="N7798" i="9"/>
  <c r="O7797" i="9"/>
  <c r="N7797" i="9"/>
  <c r="O7796" i="9"/>
  <c r="N7796" i="9"/>
  <c r="O7795" i="9"/>
  <c r="N7795" i="9"/>
  <c r="O7794" i="9"/>
  <c r="N7794" i="9"/>
  <c r="O7792" i="9"/>
  <c r="N7792" i="9"/>
  <c r="O7779" i="9"/>
  <c r="N7779" i="9"/>
  <c r="O7778" i="9"/>
  <c r="O7780" i="9" s="1"/>
  <c r="N7778" i="9"/>
  <c r="O7770" i="9"/>
  <c r="N7770" i="9"/>
  <c r="O7769" i="9"/>
  <c r="O7768" i="9" s="1"/>
  <c r="O7763" i="9"/>
  <c r="N7763" i="9"/>
  <c r="N7762" i="9"/>
  <c r="N7761" i="9" s="1"/>
  <c r="O7758" i="9"/>
  <c r="N7758" i="9"/>
  <c r="O7753" i="9"/>
  <c r="N7753" i="9"/>
  <c r="O7748" i="9"/>
  <c r="N7748" i="9"/>
  <c r="O7746" i="9"/>
  <c r="N7746" i="9"/>
  <c r="O7739" i="9"/>
  <c r="N7739" i="9"/>
  <c r="O7735" i="9"/>
  <c r="N7735" i="9"/>
  <c r="O7729" i="9"/>
  <c r="O7727" i="9" s="1"/>
  <c r="N7729" i="9"/>
  <c r="N7727" i="9"/>
  <c r="O7705" i="9"/>
  <c r="O7704" i="9" s="1"/>
  <c r="N7705" i="9"/>
  <c r="N7704" i="9" s="1"/>
  <c r="O7702" i="9"/>
  <c r="O7701" i="9" s="1"/>
  <c r="N7702" i="9"/>
  <c r="N7701" i="9"/>
  <c r="O7697" i="9"/>
  <c r="O7688" i="9" s="1"/>
  <c r="N7697" i="9"/>
  <c r="N7688" i="9" s="1"/>
  <c r="O7686" i="9"/>
  <c r="N7686" i="9"/>
  <c r="O7680" i="9"/>
  <c r="O7678" i="9" s="1"/>
  <c r="O7677" i="9" s="1"/>
  <c r="N7680" i="9"/>
  <c r="N7678" i="9" s="1"/>
  <c r="O7663" i="9"/>
  <c r="O7662" i="9" s="1"/>
  <c r="N7663" i="9"/>
  <c r="N7662" i="9" s="1"/>
  <c r="O7660" i="9"/>
  <c r="O7659" i="9" s="1"/>
  <c r="N7660" i="9"/>
  <c r="N7659" i="9" s="1"/>
  <c r="O7655" i="9"/>
  <c r="O7646" i="9" s="1"/>
  <c r="N7655" i="9"/>
  <c r="N7646" i="9" s="1"/>
  <c r="O7644" i="9"/>
  <c r="N7644" i="9"/>
  <c r="O7639" i="9"/>
  <c r="O7637" i="9" s="1"/>
  <c r="N7639" i="9"/>
  <c r="N7637" i="9" s="1"/>
  <c r="O7622" i="9"/>
  <c r="O7621" i="9" s="1"/>
  <c r="N7622" i="9"/>
  <c r="N7621" i="9" s="1"/>
  <c r="O7619" i="9"/>
  <c r="O7618" i="9" s="1"/>
  <c r="O7617" i="9" s="1"/>
  <c r="N7619" i="9"/>
  <c r="N7618" i="9" s="1"/>
  <c r="N7617" i="9" s="1"/>
  <c r="O7613" i="9"/>
  <c r="O7604" i="9" s="1"/>
  <c r="N7613" i="9"/>
  <c r="N7604" i="9" s="1"/>
  <c r="O7602" i="9"/>
  <c r="N7602" i="9"/>
  <c r="O7596" i="9"/>
  <c r="O7594" i="9" s="1"/>
  <c r="N7596" i="9"/>
  <c r="N7594" i="9" s="1"/>
  <c r="O7579" i="9"/>
  <c r="O7578" i="9" s="1"/>
  <c r="N7579" i="9"/>
  <c r="N7578" i="9" s="1"/>
  <c r="O7576" i="9"/>
  <c r="O7575" i="9" s="1"/>
  <c r="N7576" i="9"/>
  <c r="N7575" i="9"/>
  <c r="O7571" i="9"/>
  <c r="O7562" i="9" s="1"/>
  <c r="N7571" i="9"/>
  <c r="N7562" i="9" s="1"/>
  <c r="O7560" i="9"/>
  <c r="N7560" i="9"/>
  <c r="O7555" i="9"/>
  <c r="O7553" i="9" s="1"/>
  <c r="N7555" i="9"/>
  <c r="N7553" i="9" s="1"/>
  <c r="O7539" i="9"/>
  <c r="O7538" i="9" s="1"/>
  <c r="N7539" i="9"/>
  <c r="N7538" i="9" s="1"/>
  <c r="O7536" i="9"/>
  <c r="O7535" i="9" s="1"/>
  <c r="N7536" i="9"/>
  <c r="N7535" i="9" s="1"/>
  <c r="O7531" i="9"/>
  <c r="O7522" i="9" s="1"/>
  <c r="N7531" i="9"/>
  <c r="N7522" i="9" s="1"/>
  <c r="O7520" i="9"/>
  <c r="N7520" i="9"/>
  <c r="O7515" i="9"/>
  <c r="O7513" i="9" s="1"/>
  <c r="N7515" i="9"/>
  <c r="N7513" i="9" s="1"/>
  <c r="O7498" i="9"/>
  <c r="O7497" i="9" s="1"/>
  <c r="N7498" i="9"/>
  <c r="N7497" i="9" s="1"/>
  <c r="O7494" i="9"/>
  <c r="O7147" i="9" s="1"/>
  <c r="N7494" i="9"/>
  <c r="N7147" i="9" s="1"/>
  <c r="O7491" i="9"/>
  <c r="N7491" i="9"/>
  <c r="O7487" i="9"/>
  <c r="N7487" i="9"/>
  <c r="O7485" i="9"/>
  <c r="O7484" i="9" s="1"/>
  <c r="O7483" i="9" s="1"/>
  <c r="N7485" i="9"/>
  <c r="O7479" i="9"/>
  <c r="N7479" i="9"/>
  <c r="N7470" i="9" s="1"/>
  <c r="O7468" i="9"/>
  <c r="N7468" i="9"/>
  <c r="O7462" i="9"/>
  <c r="O7460" i="9" s="1"/>
  <c r="N7462" i="9"/>
  <c r="N7460" i="9" s="1"/>
  <c r="O7446" i="9"/>
  <c r="O7445" i="9" s="1"/>
  <c r="N7446" i="9"/>
  <c r="N7445" i="9" s="1"/>
  <c r="O7443" i="9"/>
  <c r="N7443" i="9"/>
  <c r="O7438" i="9"/>
  <c r="N7438" i="9"/>
  <c r="O7436" i="9"/>
  <c r="N7436" i="9"/>
  <c r="O7430" i="9"/>
  <c r="O7421" i="9" s="1"/>
  <c r="N7430" i="9"/>
  <c r="N7421" i="9" s="1"/>
  <c r="O7419" i="9"/>
  <c r="N7419" i="9"/>
  <c r="O7414" i="9"/>
  <c r="O7412" i="9" s="1"/>
  <c r="N7414" i="9"/>
  <c r="N7412" i="9" s="1"/>
  <c r="O7398" i="9"/>
  <c r="O7397" i="9" s="1"/>
  <c r="N7398" i="9"/>
  <c r="N7397" i="9" s="1"/>
  <c r="O7395" i="9"/>
  <c r="O7394" i="9" s="1"/>
  <c r="N7395" i="9"/>
  <c r="N7394" i="9" s="1"/>
  <c r="O7390" i="9"/>
  <c r="O7381" i="9" s="1"/>
  <c r="N7390" i="9"/>
  <c r="N7381" i="9" s="1"/>
  <c r="O7379" i="9"/>
  <c r="N7379" i="9"/>
  <c r="O7374" i="9"/>
  <c r="O7372" i="9" s="1"/>
  <c r="N7374" i="9"/>
  <c r="N7372" i="9" s="1"/>
  <c r="O7358" i="9"/>
  <c r="O7357" i="9" s="1"/>
  <c r="N7358" i="9"/>
  <c r="N7357" i="9"/>
  <c r="O7355" i="9"/>
  <c r="O7354" i="9" s="1"/>
  <c r="N7355" i="9"/>
  <c r="N7354" i="9" s="1"/>
  <c r="O7350" i="9"/>
  <c r="O7341" i="9" s="1"/>
  <c r="N7350" i="9"/>
  <c r="N7341" i="9" s="1"/>
  <c r="O7339" i="9"/>
  <c r="N7339" i="9"/>
  <c r="O7334" i="9"/>
  <c r="O7332" i="9" s="1"/>
  <c r="N7334" i="9"/>
  <c r="N7332" i="9" s="1"/>
  <c r="O7318" i="9"/>
  <c r="O7317" i="9" s="1"/>
  <c r="N7318" i="9"/>
  <c r="N7317" i="9" s="1"/>
  <c r="O7315" i="9"/>
  <c r="O7314" i="9" s="1"/>
  <c r="N7315" i="9"/>
  <c r="N7314" i="9" s="1"/>
  <c r="O7310" i="9"/>
  <c r="O7301" i="9" s="1"/>
  <c r="N7310" i="9"/>
  <c r="N7301" i="9" s="1"/>
  <c r="O7299" i="9"/>
  <c r="O7290" i="9" s="1"/>
  <c r="O7320" i="9" s="1"/>
  <c r="O7324" i="9" s="1"/>
  <c r="O7325" i="9" s="1"/>
  <c r="N7299" i="9"/>
  <c r="O7293" i="9"/>
  <c r="O7291" i="9" s="1"/>
  <c r="N7293" i="9"/>
  <c r="N7291" i="9" s="1"/>
  <c r="O7276" i="9"/>
  <c r="O7275" i="9" s="1"/>
  <c r="N7276" i="9"/>
  <c r="N7275" i="9" s="1"/>
  <c r="O7273" i="9"/>
  <c r="O7272" i="9" s="1"/>
  <c r="N7273" i="9"/>
  <c r="N7272" i="9" s="1"/>
  <c r="O7268" i="9"/>
  <c r="O7259" i="9" s="1"/>
  <c r="N7268" i="9"/>
  <c r="N7259" i="9" s="1"/>
  <c r="O7257" i="9"/>
  <c r="N7257" i="9"/>
  <c r="O7252" i="9"/>
  <c r="O7250" i="9" s="1"/>
  <c r="N7252" i="9"/>
  <c r="N7250" i="9" s="1"/>
  <c r="O7236" i="9"/>
  <c r="O7235" i="9" s="1"/>
  <c r="N7236" i="9"/>
  <c r="N7235" i="9" s="1"/>
  <c r="O7233" i="9"/>
  <c r="O7232" i="9" s="1"/>
  <c r="N7233" i="9"/>
  <c r="N7232" i="9" s="1"/>
  <c r="O7228" i="9"/>
  <c r="O7219" i="9" s="1"/>
  <c r="N7228" i="9"/>
  <c r="O7217" i="9"/>
  <c r="N7217" i="9"/>
  <c r="O7211" i="9"/>
  <c r="O7209" i="9" s="1"/>
  <c r="N7211" i="9"/>
  <c r="N7209" i="9" s="1"/>
  <c r="O7194" i="9"/>
  <c r="O7193" i="9" s="1"/>
  <c r="N7194" i="9"/>
  <c r="N7193" i="9"/>
  <c r="O7191" i="9"/>
  <c r="O7190" i="9" s="1"/>
  <c r="N7191" i="9"/>
  <c r="N7190" i="9"/>
  <c r="O7186" i="9"/>
  <c r="O7177" i="9" s="1"/>
  <c r="N7186" i="9"/>
  <c r="N7177" i="9"/>
  <c r="O7175" i="9"/>
  <c r="N7175" i="9"/>
  <c r="O7169" i="9"/>
  <c r="O7167" i="9" s="1"/>
  <c r="N7169" i="9"/>
  <c r="N7167" i="9" s="1"/>
  <c r="O7154" i="9"/>
  <c r="O7162" i="9" s="1"/>
  <c r="N7154" i="9"/>
  <c r="N7162" i="9" s="1"/>
  <c r="O7152" i="9"/>
  <c r="N7152" i="9"/>
  <c r="O7151" i="9"/>
  <c r="N7151" i="9"/>
  <c r="N7149" i="9" s="1"/>
  <c r="N7148" i="9" s="1"/>
  <c r="O7150" i="9"/>
  <c r="N7150" i="9"/>
  <c r="O7137" i="9"/>
  <c r="N7137" i="9"/>
  <c r="O7136" i="9"/>
  <c r="N7136" i="9"/>
  <c r="O7135" i="9"/>
  <c r="N7135" i="9"/>
  <c r="O7134" i="9"/>
  <c r="N7134" i="9"/>
  <c r="O7133" i="9"/>
  <c r="N7133" i="9"/>
  <c r="O7132" i="9"/>
  <c r="N7132" i="9"/>
  <c r="O7131" i="9"/>
  <c r="N7131" i="9"/>
  <c r="O7130" i="9"/>
  <c r="N7130" i="9"/>
  <c r="O7128" i="9"/>
  <c r="N7128" i="9"/>
  <c r="N7127" i="9" s="1"/>
  <c r="O7126" i="9"/>
  <c r="N7126" i="9"/>
  <c r="O7125" i="9"/>
  <c r="N7125" i="9"/>
  <c r="O7124" i="9"/>
  <c r="N7124" i="9"/>
  <c r="O7123" i="9"/>
  <c r="N7123" i="9"/>
  <c r="O7122" i="9"/>
  <c r="N7122" i="9"/>
  <c r="O7120" i="9"/>
  <c r="N7120" i="9"/>
  <c r="O7112" i="9"/>
  <c r="N7112" i="9"/>
  <c r="O7107" i="9"/>
  <c r="N7107" i="9"/>
  <c r="O7106" i="9"/>
  <c r="N7106" i="9"/>
  <c r="N7108" i="9" s="1"/>
  <c r="O7100" i="9"/>
  <c r="O7099" i="9" s="1"/>
  <c r="N7100" i="9"/>
  <c r="N7099" i="9" s="1"/>
  <c r="O7095" i="9"/>
  <c r="N7095" i="9"/>
  <c r="O7091" i="9"/>
  <c r="N7091" i="9"/>
  <c r="O7085" i="9"/>
  <c r="N7085" i="9"/>
  <c r="O7082" i="9"/>
  <c r="N7082" i="9"/>
  <c r="O7080" i="9"/>
  <c r="N7080" i="9"/>
  <c r="O7074" i="9"/>
  <c r="N7074" i="9"/>
  <c r="N7072" i="9"/>
  <c r="O7070" i="9"/>
  <c r="N7070" i="9"/>
  <c r="O7065" i="9"/>
  <c r="O7063" i="9" s="1"/>
  <c r="N7065" i="9"/>
  <c r="N7063" i="9" s="1"/>
  <c r="O7053" i="9"/>
  <c r="N7053" i="9"/>
  <c r="O7042" i="9"/>
  <c r="N7042" i="9"/>
  <c r="N7041" i="9" s="1"/>
  <c r="O7041" i="9"/>
  <c r="O7037" i="9"/>
  <c r="N7037" i="9"/>
  <c r="O7028" i="9"/>
  <c r="N7028" i="9"/>
  <c r="O7023" i="9"/>
  <c r="O7021" i="9" s="1"/>
  <c r="N7023" i="9"/>
  <c r="N7021" i="9"/>
  <c r="O7014" i="9"/>
  <c r="N7014" i="9"/>
  <c r="O7002" i="9"/>
  <c r="O7001" i="9" s="1"/>
  <c r="N7002" i="9"/>
  <c r="N7001" i="9"/>
  <c r="O6997" i="9"/>
  <c r="N6997" i="9"/>
  <c r="N6988" i="9"/>
  <c r="O6986" i="9"/>
  <c r="N6986" i="9"/>
  <c r="O6980" i="9"/>
  <c r="N6980" i="9"/>
  <c r="N6978" i="9" s="1"/>
  <c r="O6978" i="9"/>
  <c r="O6971" i="9"/>
  <c r="O5740" i="9" s="1"/>
  <c r="O5746" i="9" s="1"/>
  <c r="N6971" i="9"/>
  <c r="N5740" i="9" s="1"/>
  <c r="N5746" i="9" s="1"/>
  <c r="O6960" i="9"/>
  <c r="O6959" i="9" s="1"/>
  <c r="N6960" i="9"/>
  <c r="N6959" i="9" s="1"/>
  <c r="O6956" i="9"/>
  <c r="O6949" i="9" s="1"/>
  <c r="N6956" i="9"/>
  <c r="N6949" i="9" s="1"/>
  <c r="O6947" i="9"/>
  <c r="N6947" i="9"/>
  <c r="O6942" i="9"/>
  <c r="O6940" i="9" s="1"/>
  <c r="N6942" i="9"/>
  <c r="N6940" i="9" s="1"/>
  <c r="O6926" i="9"/>
  <c r="O6925" i="9" s="1"/>
  <c r="N6926" i="9"/>
  <c r="N6925" i="9" s="1"/>
  <c r="O6923" i="9"/>
  <c r="O6914" i="9" s="1"/>
  <c r="N6923" i="9"/>
  <c r="N6914" i="9" s="1"/>
  <c r="O6912" i="9"/>
  <c r="N6912" i="9"/>
  <c r="O6907" i="9"/>
  <c r="O6905" i="9" s="1"/>
  <c r="N6907" i="9"/>
  <c r="N6905" i="9" s="1"/>
  <c r="O6889" i="9"/>
  <c r="O6883" i="9" s="1"/>
  <c r="N6889" i="9"/>
  <c r="N6883" i="9" s="1"/>
  <c r="O6881" i="9"/>
  <c r="N6881" i="9"/>
  <c r="O6875" i="9"/>
  <c r="O6873" i="9" s="1"/>
  <c r="N6875" i="9"/>
  <c r="N6873" i="9"/>
  <c r="O6859" i="9"/>
  <c r="O6858" i="9" s="1"/>
  <c r="N6859" i="9"/>
  <c r="N6858" i="9" s="1"/>
  <c r="O6855" i="9"/>
  <c r="O6846" i="9" s="1"/>
  <c r="N6855" i="9"/>
  <c r="N6846" i="9" s="1"/>
  <c r="O6844" i="9"/>
  <c r="N6844" i="9"/>
  <c r="N6836" i="9" s="1"/>
  <c r="O6839" i="9"/>
  <c r="O6837" i="9" s="1"/>
  <c r="N6839" i="9"/>
  <c r="N6837" i="9" s="1"/>
  <c r="O6823" i="9"/>
  <c r="O6822" i="9" s="1"/>
  <c r="N6823" i="9"/>
  <c r="N6822" i="9" s="1"/>
  <c r="O6818" i="9"/>
  <c r="O6817" i="9" s="1"/>
  <c r="N6818" i="9"/>
  <c r="N6817" i="9" s="1"/>
  <c r="O6815" i="9"/>
  <c r="O6814" i="9" s="1"/>
  <c r="N6815" i="9"/>
  <c r="N6814" i="9" s="1"/>
  <c r="O6810" i="9"/>
  <c r="N6810" i="9"/>
  <c r="N6809" i="9" s="1"/>
  <c r="O6809" i="9"/>
  <c r="O6805" i="9"/>
  <c r="O6797" i="9" s="1"/>
  <c r="N6805" i="9"/>
  <c r="N6797" i="9" s="1"/>
  <c r="O6795" i="9"/>
  <c r="N6795" i="9"/>
  <c r="O6789" i="9"/>
  <c r="O6787" i="9" s="1"/>
  <c r="N6789" i="9"/>
  <c r="N6787" i="9"/>
  <c r="O6771" i="9"/>
  <c r="O6770" i="9" s="1"/>
  <c r="N6771" i="9"/>
  <c r="N6770" i="9" s="1"/>
  <c r="O6766" i="9"/>
  <c r="O6765" i="9" s="1"/>
  <c r="N6766" i="9"/>
  <c r="N6765" i="9" s="1"/>
  <c r="O6761" i="9"/>
  <c r="O6752" i="9" s="1"/>
  <c r="N6761" i="9"/>
  <c r="N6752" i="9" s="1"/>
  <c r="O6750" i="9"/>
  <c r="N6750" i="9"/>
  <c r="O6744" i="9"/>
  <c r="O6742" i="9" s="1"/>
  <c r="N6744" i="9"/>
  <c r="N6742" i="9" s="1"/>
  <c r="O6725" i="9"/>
  <c r="O6724" i="9" s="1"/>
  <c r="N6725" i="9"/>
  <c r="N6724" i="9" s="1"/>
  <c r="O6720" i="9"/>
  <c r="O6719" i="9" s="1"/>
  <c r="N6720" i="9"/>
  <c r="N6719" i="9" s="1"/>
  <c r="O6715" i="9"/>
  <c r="O6706" i="9" s="1"/>
  <c r="N6715" i="9"/>
  <c r="N6706" i="9" s="1"/>
  <c r="O6704" i="9"/>
  <c r="N6704" i="9"/>
  <c r="O6698" i="9"/>
  <c r="O6696" i="9" s="1"/>
  <c r="N6698" i="9"/>
  <c r="N6696" i="9" s="1"/>
  <c r="O6680" i="9"/>
  <c r="O6679" i="9" s="1"/>
  <c r="N6680" i="9"/>
  <c r="N6679" i="9" s="1"/>
  <c r="O6675" i="9"/>
  <c r="O6674" i="9" s="1"/>
  <c r="N6675" i="9"/>
  <c r="N6674" i="9" s="1"/>
  <c r="O6671" i="9"/>
  <c r="O6662" i="9" s="1"/>
  <c r="N6671" i="9"/>
  <c r="N6662" i="9" s="1"/>
  <c r="O6660" i="9"/>
  <c r="N6660" i="9"/>
  <c r="O6654" i="9"/>
  <c r="O6652" i="9" s="1"/>
  <c r="N6654" i="9"/>
  <c r="N6652" i="9" s="1"/>
  <c r="O6636" i="9"/>
  <c r="O6635" i="9" s="1"/>
  <c r="N6636" i="9"/>
  <c r="N6635" i="9" s="1"/>
  <c r="O6631" i="9"/>
  <c r="O6630" i="9" s="1"/>
  <c r="N6631" i="9"/>
  <c r="N6630" i="9" s="1"/>
  <c r="O6626" i="9"/>
  <c r="O6617" i="9" s="1"/>
  <c r="N6626" i="9"/>
  <c r="N6617" i="9" s="1"/>
  <c r="O6615" i="9"/>
  <c r="N6615" i="9"/>
  <c r="O6609" i="9"/>
  <c r="O6607" i="9" s="1"/>
  <c r="N6609" i="9"/>
  <c r="N6607" i="9" s="1"/>
  <c r="O6593" i="9"/>
  <c r="O6592" i="9" s="1"/>
  <c r="N6593" i="9"/>
  <c r="N6592" i="9" s="1"/>
  <c r="O6588" i="9"/>
  <c r="O6587" i="9" s="1"/>
  <c r="N6588" i="9"/>
  <c r="N6587" i="9" s="1"/>
  <c r="O6583" i="9"/>
  <c r="O6575" i="9" s="1"/>
  <c r="N6583" i="9"/>
  <c r="N6575" i="9"/>
  <c r="O6573" i="9"/>
  <c r="N6573" i="9"/>
  <c r="O6567" i="9"/>
  <c r="O6565" i="9" s="1"/>
  <c r="N6567" i="9"/>
  <c r="N6565" i="9" s="1"/>
  <c r="N6564" i="9" s="1"/>
  <c r="O6551" i="9"/>
  <c r="O6550" i="9" s="1"/>
  <c r="N6551" i="9"/>
  <c r="N6550" i="9" s="1"/>
  <c r="O6548" i="9"/>
  <c r="O6544" i="9" s="1"/>
  <c r="N6548" i="9"/>
  <c r="N6544" i="9" s="1"/>
  <c r="O6542" i="9"/>
  <c r="N6542" i="9"/>
  <c r="O6536" i="9"/>
  <c r="O6534" i="9" s="1"/>
  <c r="N6536" i="9"/>
  <c r="N6534" i="9" s="1"/>
  <c r="O6517" i="9"/>
  <c r="O6516" i="9" s="1"/>
  <c r="N6517" i="9"/>
  <c r="N6516" i="9" s="1"/>
  <c r="O6512" i="9"/>
  <c r="O6511" i="9" s="1"/>
  <c r="N6512" i="9"/>
  <c r="N6511" i="9" s="1"/>
  <c r="O6507" i="9"/>
  <c r="O6498" i="9" s="1"/>
  <c r="N6507" i="9"/>
  <c r="N6498" i="9" s="1"/>
  <c r="O6496" i="9"/>
  <c r="N6496" i="9"/>
  <c r="O6490" i="9"/>
  <c r="O6488" i="9" s="1"/>
  <c r="N6490" i="9"/>
  <c r="N6488" i="9" s="1"/>
  <c r="O6473" i="9"/>
  <c r="O6472" i="9" s="1"/>
  <c r="N6473" i="9"/>
  <c r="N6472" i="9" s="1"/>
  <c r="O6468" i="9"/>
  <c r="O6467" i="9" s="1"/>
  <c r="N6468" i="9"/>
  <c r="N6467" i="9" s="1"/>
  <c r="O6463" i="9"/>
  <c r="O6454" i="9" s="1"/>
  <c r="N6463" i="9"/>
  <c r="N6454" i="9" s="1"/>
  <c r="O6452" i="9"/>
  <c r="N6452" i="9"/>
  <c r="O6447" i="9"/>
  <c r="O6445" i="9" s="1"/>
  <c r="N6447" i="9"/>
  <c r="N6445" i="9" s="1"/>
  <c r="O6428" i="9"/>
  <c r="O6427" i="9" s="1"/>
  <c r="N6428" i="9"/>
  <c r="N6427" i="9" s="1"/>
  <c r="O6423" i="9"/>
  <c r="O6422" i="9" s="1"/>
  <c r="N6423" i="9"/>
  <c r="N6422" i="9" s="1"/>
  <c r="O6418" i="9"/>
  <c r="O6409" i="9" s="1"/>
  <c r="N6418" i="9"/>
  <c r="N6409" i="9" s="1"/>
  <c r="O6407" i="9"/>
  <c r="N6407" i="9"/>
  <c r="O6401" i="9"/>
  <c r="O6399" i="9" s="1"/>
  <c r="N6401" i="9"/>
  <c r="N6399" i="9" s="1"/>
  <c r="O6383" i="9"/>
  <c r="O6382" i="9" s="1"/>
  <c r="N6383" i="9"/>
  <c r="N6382" i="9" s="1"/>
  <c r="O6379" i="9"/>
  <c r="O6378" i="9" s="1"/>
  <c r="N6379" i="9"/>
  <c r="N6378" i="9" s="1"/>
  <c r="O6374" i="9"/>
  <c r="O6365" i="9" s="1"/>
  <c r="N6374" i="9"/>
  <c r="N6365" i="9" s="1"/>
  <c r="O6363" i="9"/>
  <c r="N6363" i="9"/>
  <c r="O6357" i="9"/>
  <c r="O6355" i="9" s="1"/>
  <c r="N6357" i="9"/>
  <c r="N6355" i="9" s="1"/>
  <c r="N6343" i="9"/>
  <c r="N6347" i="9" s="1"/>
  <c r="N6348" i="9" s="1"/>
  <c r="O6341" i="9"/>
  <c r="O6340" i="9" s="1"/>
  <c r="O6343" i="9" s="1"/>
  <c r="O6347" i="9" s="1"/>
  <c r="O6348" i="9" s="1"/>
  <c r="N6341" i="9"/>
  <c r="N6340" i="9" s="1"/>
  <c r="O6326" i="9"/>
  <c r="O6325" i="9" s="1"/>
  <c r="N6326" i="9"/>
  <c r="N6325" i="9" s="1"/>
  <c r="O6323" i="9"/>
  <c r="O6322" i="9" s="1"/>
  <c r="N6323" i="9"/>
  <c r="N6322" i="9" s="1"/>
  <c r="O6318" i="9"/>
  <c r="O6309" i="9" s="1"/>
  <c r="N6318" i="9"/>
  <c r="N6309" i="9" s="1"/>
  <c r="O6307" i="9"/>
  <c r="N6307" i="9"/>
  <c r="O6301" i="9"/>
  <c r="O6299" i="9" s="1"/>
  <c r="N6301" i="9"/>
  <c r="N6299" i="9" s="1"/>
  <c r="O6284" i="9"/>
  <c r="O6283" i="9" s="1"/>
  <c r="N6284" i="9"/>
  <c r="N6283" i="9" s="1"/>
  <c r="O6280" i="9"/>
  <c r="O6279" i="9" s="1"/>
  <c r="N6280" i="9"/>
  <c r="N6279" i="9" s="1"/>
  <c r="O6275" i="9"/>
  <c r="O6266" i="9" s="1"/>
  <c r="N6275" i="9"/>
  <c r="N6266" i="9"/>
  <c r="O6264" i="9"/>
  <c r="N6264" i="9"/>
  <c r="O6258" i="9"/>
  <c r="O6256" i="9" s="1"/>
  <c r="N6258" i="9"/>
  <c r="N6256" i="9" s="1"/>
  <c r="O6240" i="9"/>
  <c r="O6239" i="9" s="1"/>
  <c r="N6240" i="9"/>
  <c r="N6239" i="9" s="1"/>
  <c r="O6236" i="9"/>
  <c r="O6235" i="9" s="1"/>
  <c r="N6236" i="9"/>
  <c r="N6235" i="9" s="1"/>
  <c r="O6231" i="9"/>
  <c r="O6222" i="9" s="1"/>
  <c r="N6231" i="9"/>
  <c r="N6222" i="9" s="1"/>
  <c r="O6220" i="9"/>
  <c r="N6220" i="9"/>
  <c r="O6215" i="9"/>
  <c r="O6213" i="9" s="1"/>
  <c r="N6215" i="9"/>
  <c r="N6213" i="9" s="1"/>
  <c r="O6198" i="9"/>
  <c r="O6197" i="9" s="1"/>
  <c r="N6198" i="9"/>
  <c r="N6197" i="9"/>
  <c r="O6193" i="9"/>
  <c r="O6189" i="9" s="1"/>
  <c r="N6193" i="9"/>
  <c r="N6189" i="9" s="1"/>
  <c r="O6187" i="9"/>
  <c r="N6187" i="9"/>
  <c r="O6181" i="9"/>
  <c r="O6179" i="9" s="1"/>
  <c r="N6181" i="9"/>
  <c r="N6179" i="9" s="1"/>
  <c r="O6165" i="9"/>
  <c r="O6164" i="9" s="1"/>
  <c r="N6165" i="9"/>
  <c r="N6164" i="9" s="1"/>
  <c r="O6160" i="9"/>
  <c r="O6155" i="9" s="1"/>
  <c r="N6160" i="9"/>
  <c r="N6155" i="9" s="1"/>
  <c r="O6153" i="9"/>
  <c r="N6153" i="9"/>
  <c r="O6147" i="9"/>
  <c r="O6145" i="9" s="1"/>
  <c r="N6147" i="9"/>
  <c r="N6145" i="9" s="1"/>
  <c r="O6129" i="9"/>
  <c r="O6128" i="9" s="1"/>
  <c r="N6129" i="9"/>
  <c r="N6128" i="9" s="1"/>
  <c r="O6124" i="9"/>
  <c r="O6123" i="9" s="1"/>
  <c r="N6124" i="9"/>
  <c r="N6123" i="9" s="1"/>
  <c r="O6119" i="9"/>
  <c r="N6119" i="9"/>
  <c r="N6110" i="9" s="1"/>
  <c r="O6108" i="9"/>
  <c r="N6108" i="9"/>
  <c r="O6102" i="9"/>
  <c r="O6100" i="9" s="1"/>
  <c r="N6102" i="9"/>
  <c r="N6100" i="9" s="1"/>
  <c r="O6085" i="9"/>
  <c r="O6084" i="9" s="1"/>
  <c r="N6085" i="9"/>
  <c r="N6084" i="9" s="1"/>
  <c r="O6080" i="9"/>
  <c r="O6071" i="9" s="1"/>
  <c r="N6080" i="9"/>
  <c r="N6071" i="9" s="1"/>
  <c r="O6069" i="9"/>
  <c r="N6069" i="9"/>
  <c r="O6063" i="9"/>
  <c r="O6061" i="9" s="1"/>
  <c r="N6063" i="9"/>
  <c r="N6061" i="9" s="1"/>
  <c r="O6045" i="9"/>
  <c r="O6044" i="9" s="1"/>
  <c r="N6045" i="9"/>
  <c r="N6044" i="9" s="1"/>
  <c r="O6041" i="9"/>
  <c r="O6032" i="9" s="1"/>
  <c r="N6041" i="9"/>
  <c r="N6032" i="9" s="1"/>
  <c r="O6030" i="9"/>
  <c r="N6030" i="9"/>
  <c r="O6024" i="9"/>
  <c r="O6022" i="9" s="1"/>
  <c r="N6024" i="9"/>
  <c r="N6022" i="9" s="1"/>
  <c r="O6008" i="9"/>
  <c r="O6007" i="9" s="1"/>
  <c r="O6010" i="9" s="1"/>
  <c r="O6014" i="9" s="1"/>
  <c r="O6015" i="9" s="1"/>
  <c r="N6008" i="9"/>
  <c r="N6007" i="9" s="1"/>
  <c r="N6010" i="9" s="1"/>
  <c r="N6014" i="9" s="1"/>
  <c r="N6015" i="9" s="1"/>
  <c r="O5993" i="9"/>
  <c r="O5992" i="9" s="1"/>
  <c r="N5993" i="9"/>
  <c r="N5992" i="9" s="1"/>
  <c r="O5990" i="9"/>
  <c r="O5989" i="9" s="1"/>
  <c r="N5990" i="9"/>
  <c r="N5989" i="9"/>
  <c r="O5985" i="9"/>
  <c r="O5976" i="9" s="1"/>
  <c r="N5985" i="9"/>
  <c r="N5976" i="9" s="1"/>
  <c r="O5974" i="9"/>
  <c r="N5974" i="9"/>
  <c r="O5968" i="9"/>
  <c r="O5966" i="9" s="1"/>
  <c r="N5968" i="9"/>
  <c r="N5966" i="9" s="1"/>
  <c r="O5952" i="9"/>
  <c r="O5951" i="9" s="1"/>
  <c r="N5952" i="9"/>
  <c r="N5951" i="9" s="1"/>
  <c r="O5948" i="9"/>
  <c r="O5947" i="9" s="1"/>
  <c r="N5948" i="9"/>
  <c r="N5947" i="9" s="1"/>
  <c r="O5945" i="9"/>
  <c r="O5944" i="9" s="1"/>
  <c r="N5945" i="9"/>
  <c r="N5944" i="9" s="1"/>
  <c r="O5941" i="9"/>
  <c r="O5940" i="9" s="1"/>
  <c r="N5941" i="9"/>
  <c r="N5940" i="9" s="1"/>
  <c r="O5936" i="9"/>
  <c r="O5928" i="9" s="1"/>
  <c r="N5936" i="9"/>
  <c r="N5928" i="9" s="1"/>
  <c r="O5926" i="9"/>
  <c r="N5926" i="9"/>
  <c r="O5920" i="9"/>
  <c r="O5918" i="9" s="1"/>
  <c r="N5920" i="9"/>
  <c r="N5918" i="9" s="1"/>
  <c r="O5903" i="9"/>
  <c r="O5902" i="9" s="1"/>
  <c r="N5903" i="9"/>
  <c r="N5902" i="9" s="1"/>
  <c r="O5899" i="9"/>
  <c r="O5898" i="9" s="1"/>
  <c r="N5899" i="9"/>
  <c r="N5898" i="9"/>
  <c r="O5894" i="9"/>
  <c r="O5885" i="9" s="1"/>
  <c r="N5894" i="9"/>
  <c r="N5885" i="9" s="1"/>
  <c r="O5883" i="9"/>
  <c r="N5883" i="9"/>
  <c r="O5877" i="9"/>
  <c r="O5875" i="9" s="1"/>
  <c r="N5877" i="9"/>
  <c r="N5875" i="9" s="1"/>
  <c r="O5861" i="9"/>
  <c r="O5860" i="9" s="1"/>
  <c r="N5861" i="9"/>
  <c r="N5860" i="9" s="1"/>
  <c r="O5858" i="9"/>
  <c r="O5857" i="9" s="1"/>
  <c r="N5858" i="9"/>
  <c r="N5857" i="9" s="1"/>
  <c r="O5854" i="9"/>
  <c r="O5848" i="9" s="1"/>
  <c r="N5854" i="9"/>
  <c r="N5848" i="9" s="1"/>
  <c r="O5846" i="9"/>
  <c r="N5846" i="9"/>
  <c r="O5840" i="9"/>
  <c r="O5838" i="9" s="1"/>
  <c r="N5840" i="9"/>
  <c r="N5838" i="9" s="1"/>
  <c r="O5824" i="9"/>
  <c r="O5823" i="9" s="1"/>
  <c r="N5824" i="9"/>
  <c r="N5823" i="9" s="1"/>
  <c r="O5819" i="9"/>
  <c r="O5810" i="9" s="1"/>
  <c r="N5819" i="9"/>
  <c r="N5810" i="9"/>
  <c r="O5808" i="9"/>
  <c r="N5808" i="9"/>
  <c r="O5802" i="9"/>
  <c r="O5800" i="9" s="1"/>
  <c r="N5802" i="9"/>
  <c r="N5800" i="9" s="1"/>
  <c r="O5784" i="9"/>
  <c r="O5734" i="9" s="1"/>
  <c r="N5784" i="9"/>
  <c r="O5781" i="9"/>
  <c r="N5781" i="9"/>
  <c r="N5731" i="9" s="1"/>
  <c r="O5776" i="9"/>
  <c r="O5775" i="9" s="1"/>
  <c r="N5776" i="9"/>
  <c r="N5775" i="9" s="1"/>
  <c r="O5770" i="9"/>
  <c r="O5761" i="9" s="1"/>
  <c r="N5770" i="9"/>
  <c r="N5761" i="9" s="1"/>
  <c r="O5759" i="9"/>
  <c r="N5759" i="9"/>
  <c r="O5753" i="9"/>
  <c r="O5751" i="9" s="1"/>
  <c r="N5753" i="9"/>
  <c r="N5751" i="9" s="1"/>
  <c r="O5738" i="9"/>
  <c r="N5738" i="9"/>
  <c r="N5737" i="9" s="1"/>
  <c r="N5736" i="9" s="1"/>
  <c r="O5735" i="9"/>
  <c r="N5735" i="9"/>
  <c r="N5734" i="9"/>
  <c r="O5733" i="9"/>
  <c r="N5733" i="9"/>
  <c r="O5732" i="9"/>
  <c r="N5732" i="9"/>
  <c r="O5730" i="9"/>
  <c r="N5730" i="9"/>
  <c r="O5727" i="9"/>
  <c r="N5727" i="9"/>
  <c r="O5724" i="9"/>
  <c r="N5724" i="9"/>
  <c r="O5723" i="9"/>
  <c r="N5723" i="9"/>
  <c r="O5722" i="9"/>
  <c r="N5722" i="9"/>
  <c r="O5718" i="9"/>
  <c r="N5718" i="9"/>
  <c r="O5717" i="9"/>
  <c r="N5717" i="9"/>
  <c r="O5716" i="9"/>
  <c r="N5716" i="9"/>
  <c r="O5715" i="9"/>
  <c r="N5715" i="9"/>
  <c r="O5714" i="9"/>
  <c r="N5714" i="9"/>
  <c r="O5713" i="9"/>
  <c r="N5713" i="9"/>
  <c r="O5712" i="9"/>
  <c r="N5712" i="9"/>
  <c r="O5711" i="9"/>
  <c r="N5711" i="9"/>
  <c r="O5709" i="9"/>
  <c r="N5709" i="9"/>
  <c r="O5707" i="9"/>
  <c r="N5707" i="9"/>
  <c r="O5706" i="9"/>
  <c r="N5706" i="9"/>
  <c r="O5705" i="9"/>
  <c r="N5705" i="9"/>
  <c r="O5704" i="9"/>
  <c r="N5704" i="9"/>
  <c r="O5703" i="9"/>
  <c r="N5703" i="9"/>
  <c r="O5701" i="9"/>
  <c r="N5701" i="9"/>
  <c r="O5693" i="9"/>
  <c r="O4277" i="9" s="1"/>
  <c r="O4285" i="9" s="1"/>
  <c r="N5693" i="9"/>
  <c r="N4277" i="9" s="1"/>
  <c r="N4285" i="9" s="1"/>
  <c r="O5682" i="9"/>
  <c r="O5681" i="9" s="1"/>
  <c r="N5682" i="9"/>
  <c r="N5681" i="9" s="1"/>
  <c r="O5677" i="9"/>
  <c r="O5670" i="9" s="1"/>
  <c r="N5677" i="9"/>
  <c r="N5670" i="9" s="1"/>
  <c r="O5668" i="9"/>
  <c r="N5668" i="9"/>
  <c r="O5663" i="9"/>
  <c r="N5663" i="9"/>
  <c r="N5661" i="9" s="1"/>
  <c r="O5661" i="9"/>
  <c r="O5660" i="9" s="1"/>
  <c r="O5684" i="9" s="1"/>
  <c r="O5646" i="9"/>
  <c r="O5645" i="9" s="1"/>
  <c r="N5646" i="9"/>
  <c r="N5645" i="9" s="1"/>
  <c r="O5643" i="9"/>
  <c r="O5642" i="9" s="1"/>
  <c r="N5643" i="9"/>
  <c r="N5642" i="9" s="1"/>
  <c r="O5638" i="9"/>
  <c r="O5630" i="9" s="1"/>
  <c r="N5638" i="9"/>
  <c r="N5630" i="9" s="1"/>
  <c r="O5628" i="9"/>
  <c r="N5628" i="9"/>
  <c r="O5622" i="9"/>
  <c r="O5620" i="9" s="1"/>
  <c r="N5622" i="9"/>
  <c r="N5620" i="9" s="1"/>
  <c r="O5606" i="9"/>
  <c r="O5605" i="9" s="1"/>
  <c r="N5606" i="9"/>
  <c r="N5605" i="9" s="1"/>
  <c r="O5603" i="9"/>
  <c r="O5602" i="9" s="1"/>
  <c r="N5603" i="9"/>
  <c r="N5602" i="9" s="1"/>
  <c r="O5598" i="9"/>
  <c r="O5590" i="9" s="1"/>
  <c r="N5598" i="9"/>
  <c r="N5590" i="9" s="1"/>
  <c r="O5588" i="9"/>
  <c r="N5588" i="9"/>
  <c r="O5583" i="9"/>
  <c r="O5581" i="9" s="1"/>
  <c r="O5580" i="9" s="1"/>
  <c r="O5608" i="9" s="1"/>
  <c r="O5612" i="9" s="1"/>
  <c r="O5613" i="9" s="1"/>
  <c r="N5583" i="9"/>
  <c r="N5581" i="9" s="1"/>
  <c r="N5580" i="9" s="1"/>
  <c r="N5608" i="9" s="1"/>
  <c r="N5612" i="9" s="1"/>
  <c r="N5613" i="9" s="1"/>
  <c r="O5566" i="9"/>
  <c r="O5565" i="9" s="1"/>
  <c r="N5566" i="9"/>
  <c r="N5565" i="9" s="1"/>
  <c r="O5563" i="9"/>
  <c r="O5562" i="9" s="1"/>
  <c r="N5563" i="9"/>
  <c r="N5562" i="9" s="1"/>
  <c r="O5558" i="9"/>
  <c r="O5549" i="9" s="1"/>
  <c r="N5558" i="9"/>
  <c r="N5549" i="9" s="1"/>
  <c r="O5547" i="9"/>
  <c r="N5547" i="9"/>
  <c r="O5541" i="9"/>
  <c r="O5539" i="9" s="1"/>
  <c r="N5541" i="9"/>
  <c r="N5539" i="9" s="1"/>
  <c r="O5524" i="9"/>
  <c r="O5523" i="9" s="1"/>
  <c r="N5524" i="9"/>
  <c r="N5523" i="9" s="1"/>
  <c r="O5521" i="9"/>
  <c r="O5520" i="9" s="1"/>
  <c r="N5521" i="9"/>
  <c r="N5520" i="9" s="1"/>
  <c r="O5516" i="9"/>
  <c r="O5507" i="9" s="1"/>
  <c r="N5516" i="9"/>
  <c r="N5507" i="9" s="1"/>
  <c r="O5505" i="9"/>
  <c r="N5505" i="9"/>
  <c r="O5499" i="9"/>
  <c r="O5497" i="9" s="1"/>
  <c r="O5496" i="9" s="1"/>
  <c r="O5527" i="9" s="1"/>
  <c r="O5531" i="9" s="1"/>
  <c r="O5532" i="9" s="1"/>
  <c r="N5499" i="9"/>
  <c r="N5497" i="9" s="1"/>
  <c r="O5482" i="9"/>
  <c r="N5482" i="9"/>
  <c r="N5481" i="9" s="1"/>
  <c r="O5481" i="9"/>
  <c r="O5479" i="9"/>
  <c r="O5478" i="9" s="1"/>
  <c r="N5479" i="9"/>
  <c r="N5478" i="9" s="1"/>
  <c r="O5474" i="9"/>
  <c r="O5466" i="9" s="1"/>
  <c r="N5474" i="9"/>
  <c r="N5466" i="9" s="1"/>
  <c r="O5464" i="9"/>
  <c r="N5464" i="9"/>
  <c r="O5458" i="9"/>
  <c r="O5456" i="9" s="1"/>
  <c r="N5458" i="9"/>
  <c r="N5456" i="9" s="1"/>
  <c r="O5441" i="9"/>
  <c r="O5440" i="9" s="1"/>
  <c r="N5441" i="9"/>
  <c r="N5440" i="9" s="1"/>
  <c r="O5438" i="9"/>
  <c r="O5437" i="9" s="1"/>
  <c r="N5438" i="9"/>
  <c r="N5437" i="9" s="1"/>
  <c r="O5433" i="9"/>
  <c r="O5425" i="9" s="1"/>
  <c r="N5433" i="9"/>
  <c r="N5425" i="9" s="1"/>
  <c r="O5423" i="9"/>
  <c r="N5423" i="9"/>
  <c r="O5417" i="9"/>
  <c r="O5415" i="9" s="1"/>
  <c r="N5417" i="9"/>
  <c r="N5415" i="9" s="1"/>
  <c r="O5400" i="9"/>
  <c r="O5399" i="9" s="1"/>
  <c r="N5400" i="9"/>
  <c r="N5399" i="9" s="1"/>
  <c r="O5397" i="9"/>
  <c r="O5396" i="9" s="1"/>
  <c r="N5397" i="9"/>
  <c r="N5396" i="9"/>
  <c r="O5392" i="9"/>
  <c r="O5383" i="9" s="1"/>
  <c r="N5392" i="9"/>
  <c r="N5383" i="9" s="1"/>
  <c r="O5381" i="9"/>
  <c r="N5381" i="9"/>
  <c r="O5375" i="9"/>
  <c r="O5373" i="9" s="1"/>
  <c r="N5375" i="9"/>
  <c r="N5373" i="9" s="1"/>
  <c r="O5358" i="9"/>
  <c r="O5357" i="9" s="1"/>
  <c r="N5358" i="9"/>
  <c r="N5357" i="9" s="1"/>
  <c r="O5355" i="9"/>
  <c r="O5354" i="9" s="1"/>
  <c r="N5355" i="9"/>
  <c r="N5354" i="9" s="1"/>
  <c r="O5350" i="9"/>
  <c r="O5342" i="9" s="1"/>
  <c r="N5350" i="9"/>
  <c r="N5342" i="9" s="1"/>
  <c r="O5340" i="9"/>
  <c r="N5340" i="9"/>
  <c r="O5334" i="9"/>
  <c r="O5332" i="9" s="1"/>
  <c r="N5334" i="9"/>
  <c r="N5332" i="9"/>
  <c r="N5331" i="9" s="1"/>
  <c r="N5361" i="9" s="1"/>
  <c r="N5365" i="9" s="1"/>
  <c r="N5366" i="9" s="1"/>
  <c r="O5317" i="9"/>
  <c r="O5316" i="9" s="1"/>
  <c r="N5317" i="9"/>
  <c r="N5316" i="9" s="1"/>
  <c r="O5314" i="9"/>
  <c r="O5313" i="9" s="1"/>
  <c r="N5314" i="9"/>
  <c r="N5313" i="9" s="1"/>
  <c r="O5309" i="9"/>
  <c r="O5302" i="9" s="1"/>
  <c r="N5309" i="9"/>
  <c r="N5302" i="9" s="1"/>
  <c r="O5300" i="9"/>
  <c r="N5300" i="9"/>
  <c r="O5294" i="9"/>
  <c r="O5292" i="9" s="1"/>
  <c r="N5294" i="9"/>
  <c r="N5292" i="9" s="1"/>
  <c r="O5277" i="9"/>
  <c r="O5276" i="9" s="1"/>
  <c r="N5277" i="9"/>
  <c r="N5276" i="9" s="1"/>
  <c r="O5274" i="9"/>
  <c r="O5273" i="9" s="1"/>
  <c r="N5274" i="9"/>
  <c r="N5273" i="9" s="1"/>
  <c r="O5269" i="9"/>
  <c r="O5261" i="9" s="1"/>
  <c r="N5269" i="9"/>
  <c r="N5261" i="9" s="1"/>
  <c r="O5259" i="9"/>
  <c r="N5259" i="9"/>
  <c r="O5253" i="9"/>
  <c r="O5251" i="9" s="1"/>
  <c r="N5253" i="9"/>
  <c r="N5251" i="9" s="1"/>
  <c r="N5250" i="9" s="1"/>
  <c r="N5280" i="9" s="1"/>
  <c r="N5284" i="9" s="1"/>
  <c r="N5285" i="9" s="1"/>
  <c r="O5236" i="9"/>
  <c r="N5236" i="9"/>
  <c r="O5235" i="9"/>
  <c r="N5235" i="9"/>
  <c r="O5233" i="9"/>
  <c r="N5233" i="9"/>
  <c r="O5232" i="9"/>
  <c r="N5232" i="9"/>
  <c r="O5228" i="9"/>
  <c r="N5228" i="9"/>
  <c r="O5219" i="9"/>
  <c r="N5219" i="9"/>
  <c r="O5217" i="9"/>
  <c r="N5217" i="9"/>
  <c r="O5211" i="9"/>
  <c r="O5209" i="9" s="1"/>
  <c r="O5208" i="9" s="1"/>
  <c r="O5239" i="9" s="1"/>
  <c r="O5243" i="9" s="1"/>
  <c r="O5244" i="9" s="1"/>
  <c r="N5211" i="9"/>
  <c r="N5209" i="9" s="1"/>
  <c r="N5208" i="9" s="1"/>
  <c r="N5239" i="9" s="1"/>
  <c r="N5243" i="9" s="1"/>
  <c r="N5244" i="9" s="1"/>
  <c r="O5195" i="9"/>
  <c r="O5194" i="9" s="1"/>
  <c r="N5195" i="9"/>
  <c r="N5194" i="9" s="1"/>
  <c r="O5192" i="9"/>
  <c r="O5191" i="9" s="1"/>
  <c r="N5192" i="9"/>
  <c r="N5191" i="9" s="1"/>
  <c r="O5187" i="9"/>
  <c r="O5179" i="9" s="1"/>
  <c r="N5187" i="9"/>
  <c r="N5179" i="9" s="1"/>
  <c r="O5177" i="9"/>
  <c r="N5177" i="9"/>
  <c r="O5171" i="9"/>
  <c r="N5171" i="9"/>
  <c r="N5169" i="9" s="1"/>
  <c r="O5169" i="9"/>
  <c r="O5154" i="9"/>
  <c r="O5153" i="9" s="1"/>
  <c r="N5154" i="9"/>
  <c r="N5153" i="9" s="1"/>
  <c r="O5149" i="9"/>
  <c r="N5149" i="9"/>
  <c r="N5141" i="9" s="1"/>
  <c r="O5141" i="9"/>
  <c r="O5139" i="9"/>
  <c r="N5139" i="9"/>
  <c r="O5133" i="9"/>
  <c r="O5131" i="9" s="1"/>
  <c r="N5133" i="9"/>
  <c r="N5131" i="9" s="1"/>
  <c r="O5117" i="9"/>
  <c r="O5116" i="9" s="1"/>
  <c r="N5117" i="9"/>
  <c r="N5116" i="9" s="1"/>
  <c r="O5114" i="9"/>
  <c r="O5113" i="9" s="1"/>
  <c r="N5114" i="9"/>
  <c r="N5113" i="9" s="1"/>
  <c r="O5109" i="9"/>
  <c r="O5101" i="9" s="1"/>
  <c r="N5109" i="9"/>
  <c r="N5101" i="9" s="1"/>
  <c r="O5099" i="9"/>
  <c r="N5099" i="9"/>
  <c r="O5093" i="9"/>
  <c r="O5091" i="9" s="1"/>
  <c r="N5093" i="9"/>
  <c r="N5091" i="9"/>
  <c r="O5076" i="9"/>
  <c r="O5075" i="9" s="1"/>
  <c r="N5076" i="9"/>
  <c r="N5075" i="9" s="1"/>
  <c r="O5071" i="9"/>
  <c r="O5063" i="9" s="1"/>
  <c r="N5071" i="9"/>
  <c r="N5063" i="9" s="1"/>
  <c r="O5061" i="9"/>
  <c r="N5061" i="9"/>
  <c r="O5055" i="9"/>
  <c r="O5053" i="9" s="1"/>
  <c r="N5055" i="9"/>
  <c r="N5053" i="9" s="1"/>
  <c r="O5039" i="9"/>
  <c r="O5038" i="9" s="1"/>
  <c r="N5039" i="9"/>
  <c r="N5038" i="9" s="1"/>
  <c r="O5035" i="9"/>
  <c r="O5034" i="9" s="1"/>
  <c r="N5035" i="9"/>
  <c r="N5034" i="9" s="1"/>
  <c r="O5030" i="9"/>
  <c r="O5022" i="9" s="1"/>
  <c r="N5030" i="9"/>
  <c r="N5022" i="9" s="1"/>
  <c r="O5020" i="9"/>
  <c r="N5020" i="9"/>
  <c r="O5014" i="9"/>
  <c r="O5012" i="9" s="1"/>
  <c r="N5014" i="9"/>
  <c r="N5012" i="9" s="1"/>
  <c r="O4998" i="9"/>
  <c r="O4997" i="9" s="1"/>
  <c r="N4998" i="9"/>
  <c r="N4997" i="9" s="1"/>
  <c r="O4995" i="9"/>
  <c r="O4994" i="9" s="1"/>
  <c r="N4995" i="9"/>
  <c r="N4994" i="9" s="1"/>
  <c r="O4990" i="9"/>
  <c r="O4983" i="9" s="1"/>
  <c r="N4990" i="9"/>
  <c r="N4983" i="9" s="1"/>
  <c r="O4981" i="9"/>
  <c r="N4981" i="9"/>
  <c r="O4975" i="9"/>
  <c r="O4973" i="9" s="1"/>
  <c r="N4975" i="9"/>
  <c r="N4973" i="9" s="1"/>
  <c r="O4958" i="9"/>
  <c r="O4957" i="9" s="1"/>
  <c r="N4958" i="9"/>
  <c r="N4957" i="9" s="1"/>
  <c r="O4955" i="9"/>
  <c r="O4954" i="9" s="1"/>
  <c r="N4955" i="9"/>
  <c r="N4954" i="9" s="1"/>
  <c r="O4950" i="9"/>
  <c r="O4942" i="9" s="1"/>
  <c r="N4950" i="9"/>
  <c r="N4942" i="9" s="1"/>
  <c r="O4940" i="9"/>
  <c r="N4940" i="9"/>
  <c r="O4934" i="9"/>
  <c r="O4932" i="9" s="1"/>
  <c r="N4934" i="9"/>
  <c r="N4932" i="9"/>
  <c r="O4918" i="9"/>
  <c r="O4917" i="9" s="1"/>
  <c r="N4918" i="9"/>
  <c r="N4917" i="9" s="1"/>
  <c r="O4915" i="9"/>
  <c r="O4914" i="9" s="1"/>
  <c r="N4915" i="9"/>
  <c r="N4914" i="9" s="1"/>
  <c r="O4910" i="9"/>
  <c r="O4903" i="9" s="1"/>
  <c r="N4910" i="9"/>
  <c r="N4903" i="9" s="1"/>
  <c r="O4901" i="9"/>
  <c r="N4901" i="9"/>
  <c r="O4895" i="9"/>
  <c r="O4893" i="9" s="1"/>
  <c r="N4895" i="9"/>
  <c r="N4893" i="9" s="1"/>
  <c r="O4879" i="9"/>
  <c r="O4878" i="9" s="1"/>
  <c r="N4879" i="9"/>
  <c r="N4878" i="9" s="1"/>
  <c r="O4876" i="9"/>
  <c r="O4875" i="9" s="1"/>
  <c r="N4876" i="9"/>
  <c r="N4875" i="9" s="1"/>
  <c r="O4871" i="9"/>
  <c r="O4863" i="9" s="1"/>
  <c r="N4871" i="9"/>
  <c r="N4863" i="9" s="1"/>
  <c r="O4861" i="9"/>
  <c r="N4861" i="9"/>
  <c r="O4855" i="9"/>
  <c r="O4853" i="9" s="1"/>
  <c r="N4855" i="9"/>
  <c r="N4853" i="9" s="1"/>
  <c r="N4852" i="9" s="1"/>
  <c r="N4881" i="9" s="1"/>
  <c r="N4885" i="9" s="1"/>
  <c r="N4886" i="9" s="1"/>
  <c r="O4839" i="9"/>
  <c r="O4838" i="9" s="1"/>
  <c r="N4839" i="9"/>
  <c r="N4838" i="9" s="1"/>
  <c r="O4836" i="9"/>
  <c r="O4835" i="9" s="1"/>
  <c r="N4836" i="9"/>
  <c r="N4835" i="9" s="1"/>
  <c r="O4831" i="9"/>
  <c r="O4822" i="9" s="1"/>
  <c r="N4831" i="9"/>
  <c r="N4822" i="9" s="1"/>
  <c r="O4820" i="9"/>
  <c r="N4820" i="9"/>
  <c r="O4814" i="9"/>
  <c r="O4812" i="9" s="1"/>
  <c r="N4814" i="9"/>
  <c r="N4812" i="9" s="1"/>
  <c r="O4798" i="9"/>
  <c r="O4797" i="9" s="1"/>
  <c r="N4798" i="9"/>
  <c r="N4797" i="9" s="1"/>
  <c r="O4795" i="9"/>
  <c r="O4794" i="9" s="1"/>
  <c r="N4795" i="9"/>
  <c r="N4794" i="9" s="1"/>
  <c r="O4790" i="9"/>
  <c r="O4782" i="9" s="1"/>
  <c r="N4790" i="9"/>
  <c r="N4782" i="9" s="1"/>
  <c r="O4780" i="9"/>
  <c r="N4780" i="9"/>
  <c r="O4774" i="9"/>
  <c r="O4772" i="9" s="1"/>
  <c r="N4774" i="9"/>
  <c r="N4772" i="9" s="1"/>
  <c r="O4758" i="9"/>
  <c r="O4757" i="9" s="1"/>
  <c r="N4758" i="9"/>
  <c r="N4757" i="9"/>
  <c r="O4755" i="9"/>
  <c r="O4754" i="9" s="1"/>
  <c r="N4755" i="9"/>
  <c r="N4754" i="9" s="1"/>
  <c r="O4750" i="9"/>
  <c r="O4742" i="9" s="1"/>
  <c r="N4750" i="9"/>
  <c r="N4742" i="9" s="1"/>
  <c r="O4740" i="9"/>
  <c r="N4740" i="9"/>
  <c r="O4734" i="9"/>
  <c r="O4732" i="9" s="1"/>
  <c r="N4734" i="9"/>
  <c r="N4732" i="9" s="1"/>
  <c r="O4718" i="9"/>
  <c r="O4717" i="9" s="1"/>
  <c r="N4718" i="9"/>
  <c r="N4717" i="9" s="1"/>
  <c r="O4714" i="9"/>
  <c r="N4714" i="9"/>
  <c r="O4708" i="9"/>
  <c r="O4699" i="9" s="1"/>
  <c r="N4708" i="9"/>
  <c r="N4699" i="9" s="1"/>
  <c r="O4697" i="9"/>
  <c r="N4697" i="9"/>
  <c r="O4691" i="9"/>
  <c r="O4689" i="9" s="1"/>
  <c r="N4691" i="9"/>
  <c r="N4689" i="9" s="1"/>
  <c r="O4675" i="9"/>
  <c r="O4674" i="9" s="1"/>
  <c r="N4675" i="9"/>
  <c r="N4674" i="9" s="1"/>
  <c r="O4670" i="9"/>
  <c r="O4662" i="9" s="1"/>
  <c r="N4670" i="9"/>
  <c r="N4662" i="9" s="1"/>
  <c r="O4660" i="9"/>
  <c r="N4660" i="9"/>
  <c r="O4654" i="9"/>
  <c r="O4652" i="9" s="1"/>
  <c r="N4654" i="9"/>
  <c r="N4652" i="9" s="1"/>
  <c r="N4651" i="9" s="1"/>
  <c r="N4677" i="9" s="1"/>
  <c r="N4681" i="9" s="1"/>
  <c r="N4682" i="9" s="1"/>
  <c r="O4637" i="9"/>
  <c r="N4637" i="9"/>
  <c r="O4636" i="9"/>
  <c r="N4636" i="9"/>
  <c r="O4632" i="9"/>
  <c r="N4632" i="9"/>
  <c r="O4623" i="9"/>
  <c r="N4623" i="9"/>
  <c r="O4621" i="9"/>
  <c r="N4621" i="9"/>
  <c r="O4615" i="9"/>
  <c r="O4613" i="9" s="1"/>
  <c r="O4612" i="9" s="1"/>
  <c r="O4640" i="9" s="1"/>
  <c r="O4644" i="9" s="1"/>
  <c r="O4645" i="9" s="1"/>
  <c r="N4615" i="9"/>
  <c r="N4613" i="9" s="1"/>
  <c r="N4612" i="9" s="1"/>
  <c r="N4640" i="9" s="1"/>
  <c r="N4644" i="9" s="1"/>
  <c r="N4645" i="9" s="1"/>
  <c r="O4599" i="9"/>
  <c r="O4598" i="9" s="1"/>
  <c r="N4599" i="9"/>
  <c r="N4598" i="9" s="1"/>
  <c r="O4596" i="9"/>
  <c r="O4595" i="9" s="1"/>
  <c r="N4596" i="9"/>
  <c r="N4595" i="9" s="1"/>
  <c r="O4591" i="9"/>
  <c r="O4582" i="9" s="1"/>
  <c r="N4591" i="9"/>
  <c r="N4582" i="9" s="1"/>
  <c r="O4580" i="9"/>
  <c r="N4580" i="9"/>
  <c r="O4574" i="9"/>
  <c r="O4572" i="9" s="1"/>
  <c r="N4574" i="9"/>
  <c r="N4572" i="9" s="1"/>
  <c r="O4557" i="9"/>
  <c r="O4556" i="9" s="1"/>
  <c r="N4557" i="9"/>
  <c r="N4556" i="9" s="1"/>
  <c r="O4553" i="9"/>
  <c r="O4552" i="9" s="1"/>
  <c r="N4553" i="9"/>
  <c r="N4552" i="9" s="1"/>
  <c r="O4548" i="9"/>
  <c r="O4540" i="9" s="1"/>
  <c r="N4548" i="9"/>
  <c r="N4540" i="9" s="1"/>
  <c r="O4538" i="9"/>
  <c r="N4538" i="9"/>
  <c r="O4532" i="9"/>
  <c r="O4530" i="9" s="1"/>
  <c r="N4532" i="9"/>
  <c r="N4530" i="9" s="1"/>
  <c r="O4516" i="9"/>
  <c r="O4515" i="9" s="1"/>
  <c r="N4516" i="9"/>
  <c r="N4515" i="9" s="1"/>
  <c r="O4513" i="9"/>
  <c r="O4512" i="9" s="1"/>
  <c r="N4513" i="9"/>
  <c r="N4512" i="9" s="1"/>
  <c r="O4509" i="9"/>
  <c r="O4501" i="9" s="1"/>
  <c r="N4509" i="9"/>
  <c r="N4501" i="9" s="1"/>
  <c r="O4499" i="9"/>
  <c r="N4499" i="9"/>
  <c r="O4493" i="9"/>
  <c r="O4491" i="9" s="1"/>
  <c r="N4493" i="9"/>
  <c r="N4491" i="9" s="1"/>
  <c r="N4490" i="9" s="1"/>
  <c r="N4518" i="9" s="1"/>
  <c r="N4522" i="9" s="1"/>
  <c r="N4523" i="9" s="1"/>
  <c r="O4477" i="9"/>
  <c r="O4476" i="9" s="1"/>
  <c r="N4477" i="9"/>
  <c r="N4476" i="9" s="1"/>
  <c r="O4472" i="9"/>
  <c r="O4463" i="9" s="1"/>
  <c r="N4472" i="9"/>
  <c r="N4463" i="9" s="1"/>
  <c r="O4461" i="9"/>
  <c r="N4461" i="9"/>
  <c r="O4455" i="9"/>
  <c r="O4453" i="9" s="1"/>
  <c r="N4455" i="9"/>
  <c r="N4453" i="9" s="1"/>
  <c r="O4438" i="9"/>
  <c r="O4437" i="9" s="1"/>
  <c r="N4438" i="9"/>
  <c r="N4437" i="9" s="1"/>
  <c r="O4435" i="9"/>
  <c r="O4434" i="9" s="1"/>
  <c r="N4435" i="9"/>
  <c r="N4434" i="9" s="1"/>
  <c r="O4430" i="9"/>
  <c r="O4422" i="9" s="1"/>
  <c r="N4430" i="9"/>
  <c r="N4422" i="9" s="1"/>
  <c r="O4420" i="9"/>
  <c r="N4420" i="9"/>
  <c r="O4414" i="9"/>
  <c r="O4412" i="9" s="1"/>
  <c r="N4414" i="9"/>
  <c r="N4412" i="9" s="1"/>
  <c r="O4397" i="9"/>
  <c r="O4396" i="9" s="1"/>
  <c r="N4397" i="9"/>
  <c r="N4396" i="9" s="1"/>
  <c r="O4394" i="9"/>
  <c r="O4393" i="9" s="1"/>
  <c r="N4394" i="9"/>
  <c r="N4393" i="9" s="1"/>
  <c r="O4389" i="9"/>
  <c r="O4381" i="9" s="1"/>
  <c r="N4389" i="9"/>
  <c r="N4381" i="9"/>
  <c r="O4379" i="9"/>
  <c r="N4379" i="9"/>
  <c r="O4373" i="9"/>
  <c r="O4371" i="9" s="1"/>
  <c r="N4373" i="9"/>
  <c r="N4371" i="9" s="1"/>
  <c r="N4370" i="9" s="1"/>
  <c r="O4356" i="9"/>
  <c r="O4355" i="9" s="1"/>
  <c r="N4356" i="9"/>
  <c r="N4355" i="9" s="1"/>
  <c r="O4353" i="9"/>
  <c r="O4352" i="9" s="1"/>
  <c r="N4353" i="9"/>
  <c r="N4352" i="9" s="1"/>
  <c r="O4348" i="9"/>
  <c r="N4348" i="9"/>
  <c r="O4338" i="9"/>
  <c r="N4338" i="9"/>
  <c r="O4332" i="9"/>
  <c r="O4330" i="9" s="1"/>
  <c r="N4332" i="9"/>
  <c r="N4330" i="9" s="1"/>
  <c r="O4316" i="9"/>
  <c r="O4315" i="9" s="1"/>
  <c r="N4316" i="9"/>
  <c r="N4315" i="9" s="1"/>
  <c r="O4313" i="9"/>
  <c r="O4312" i="9" s="1"/>
  <c r="N4313" i="9"/>
  <c r="N4312" i="9" s="1"/>
  <c r="O4308" i="9"/>
  <c r="O4300" i="9" s="1"/>
  <c r="N4308" i="9"/>
  <c r="N4300" i="9" s="1"/>
  <c r="O4298" i="9"/>
  <c r="N4298" i="9"/>
  <c r="O4292" i="9"/>
  <c r="O4290" i="9" s="1"/>
  <c r="N4292" i="9"/>
  <c r="N4290" i="9" s="1"/>
  <c r="O4275" i="9"/>
  <c r="N4275" i="9"/>
  <c r="O4274" i="9"/>
  <c r="N4274" i="9"/>
  <c r="O4270" i="9"/>
  <c r="N4270" i="9"/>
  <c r="O4266" i="9"/>
  <c r="N4266" i="9"/>
  <c r="O4265" i="9"/>
  <c r="N4265" i="9"/>
  <c r="O4264" i="9"/>
  <c r="N4264" i="9"/>
  <c r="O4263" i="9"/>
  <c r="N4263" i="9"/>
  <c r="O4262" i="9"/>
  <c r="N4262" i="9"/>
  <c r="O4261" i="9"/>
  <c r="N4261" i="9"/>
  <c r="O4260" i="9"/>
  <c r="N4260" i="9"/>
  <c r="O4259" i="9"/>
  <c r="N4259" i="9"/>
  <c r="O4257" i="9"/>
  <c r="O4256" i="9" s="1"/>
  <c r="N4257" i="9"/>
  <c r="O4255" i="9"/>
  <c r="N4255" i="9"/>
  <c r="O4254" i="9"/>
  <c r="N4254" i="9"/>
  <c r="O4253" i="9"/>
  <c r="N4253" i="9"/>
  <c r="O4252" i="9"/>
  <c r="N4252" i="9"/>
  <c r="O4251" i="9"/>
  <c r="N4251" i="9"/>
  <c r="O4249" i="9"/>
  <c r="N4249" i="9"/>
  <c r="O4241" i="9"/>
  <c r="O1450" i="9" s="1"/>
  <c r="O1458" i="9" s="1"/>
  <c r="N4241" i="9"/>
  <c r="N1450" i="9" s="1"/>
  <c r="N1458" i="9" s="1"/>
  <c r="O4230" i="9"/>
  <c r="O4229" i="9" s="1"/>
  <c r="N4230" i="9"/>
  <c r="N4229" i="9"/>
  <c r="O4227" i="9"/>
  <c r="O4226" i="9" s="1"/>
  <c r="N4227" i="9"/>
  <c r="N4226" i="9"/>
  <c r="O4222" i="9"/>
  <c r="O4214" i="9" s="1"/>
  <c r="N4222" i="9"/>
  <c r="N4214" i="9" s="1"/>
  <c r="O4212" i="9"/>
  <c r="N4212" i="9"/>
  <c r="O4207" i="9"/>
  <c r="O4205" i="9" s="1"/>
  <c r="N4207" i="9"/>
  <c r="N4205" i="9" s="1"/>
  <c r="O4191" i="9"/>
  <c r="O4190" i="9" s="1"/>
  <c r="N4191" i="9"/>
  <c r="N4190" i="9" s="1"/>
  <c r="O4188" i="9"/>
  <c r="O4187" i="9" s="1"/>
  <c r="N4188" i="9"/>
  <c r="N4187" i="9" s="1"/>
  <c r="O4183" i="9"/>
  <c r="O4175" i="9" s="1"/>
  <c r="N4183" i="9"/>
  <c r="N4175" i="9" s="1"/>
  <c r="O4173" i="9"/>
  <c r="N4173" i="9"/>
  <c r="O4168" i="9"/>
  <c r="O4166" i="9" s="1"/>
  <c r="N4168" i="9"/>
  <c r="N4166" i="9" s="1"/>
  <c r="N4165" i="9" s="1"/>
  <c r="N4193" i="9" s="1"/>
  <c r="N4197" i="9" s="1"/>
  <c r="N4198" i="9" s="1"/>
  <c r="O4151" i="9"/>
  <c r="N4151" i="9"/>
  <c r="N4150" i="9" s="1"/>
  <c r="O4150" i="9"/>
  <c r="O4148" i="9"/>
  <c r="O4147" i="9" s="1"/>
  <c r="N4148" i="9"/>
  <c r="N4147" i="9" s="1"/>
  <c r="O4143" i="9"/>
  <c r="O4134" i="9" s="1"/>
  <c r="N4143" i="9"/>
  <c r="N4134" i="9" s="1"/>
  <c r="O4132" i="9"/>
  <c r="N4132" i="9"/>
  <c r="O4126" i="9"/>
  <c r="O4124" i="9" s="1"/>
  <c r="N4126" i="9"/>
  <c r="N4124" i="9" s="1"/>
  <c r="O4110" i="9"/>
  <c r="O4109" i="9" s="1"/>
  <c r="N4110" i="9"/>
  <c r="N4109" i="9" s="1"/>
  <c r="O4107" i="9"/>
  <c r="O4106" i="9" s="1"/>
  <c r="N4107" i="9"/>
  <c r="N4106" i="9" s="1"/>
  <c r="O4102" i="9"/>
  <c r="O4094" i="9" s="1"/>
  <c r="N4102" i="9"/>
  <c r="N4094" i="9" s="1"/>
  <c r="O4092" i="9"/>
  <c r="N4092" i="9"/>
  <c r="O4086" i="9"/>
  <c r="O4084" i="9" s="1"/>
  <c r="N4086" i="9"/>
  <c r="N4084" i="9" s="1"/>
  <c r="O4070" i="9"/>
  <c r="O4069" i="9" s="1"/>
  <c r="N4070" i="9"/>
  <c r="N4069" i="9" s="1"/>
  <c r="O4067" i="9"/>
  <c r="O4066" i="9" s="1"/>
  <c r="N4067" i="9"/>
  <c r="N4066" i="9" s="1"/>
  <c r="O4062" i="9"/>
  <c r="O4054" i="9" s="1"/>
  <c r="N4062" i="9"/>
  <c r="N4054" i="9" s="1"/>
  <c r="O4052" i="9"/>
  <c r="N4052" i="9"/>
  <c r="O4047" i="9"/>
  <c r="O4045" i="9" s="1"/>
  <c r="O4044" i="9" s="1"/>
  <c r="N4047" i="9"/>
  <c r="N4045" i="9" s="1"/>
  <c r="O4031" i="9"/>
  <c r="O4030" i="9" s="1"/>
  <c r="N4031" i="9"/>
  <c r="N4030" i="9" s="1"/>
  <c r="O4028" i="9"/>
  <c r="O4027" i="9" s="1"/>
  <c r="N4028" i="9"/>
  <c r="N4027" i="9" s="1"/>
  <c r="O4023" i="9"/>
  <c r="O4015" i="9" s="1"/>
  <c r="N4023" i="9"/>
  <c r="N4015" i="9" s="1"/>
  <c r="O4013" i="9"/>
  <c r="N4013" i="9"/>
  <c r="O4008" i="9"/>
  <c r="O4006" i="9" s="1"/>
  <c r="N4008" i="9"/>
  <c r="N4006" i="9"/>
  <c r="O3992" i="9"/>
  <c r="O3991" i="9" s="1"/>
  <c r="N3992" i="9"/>
  <c r="N3991" i="9" s="1"/>
  <c r="O3989" i="9"/>
  <c r="O3988" i="9" s="1"/>
  <c r="N3989" i="9"/>
  <c r="N3988" i="9" s="1"/>
  <c r="O3984" i="9"/>
  <c r="O3976" i="9" s="1"/>
  <c r="N3984" i="9"/>
  <c r="N3976" i="9" s="1"/>
  <c r="O3974" i="9"/>
  <c r="N3974" i="9"/>
  <c r="O3968" i="9"/>
  <c r="O3966" i="9" s="1"/>
  <c r="N3968" i="9"/>
  <c r="N3966" i="9" s="1"/>
  <c r="O3951" i="9"/>
  <c r="O3950" i="9" s="1"/>
  <c r="N3951" i="9"/>
  <c r="N3950" i="9" s="1"/>
  <c r="O3948" i="9"/>
  <c r="O3947" i="9" s="1"/>
  <c r="N3948" i="9"/>
  <c r="N3947" i="9" s="1"/>
  <c r="O3943" i="9"/>
  <c r="O3935" i="9" s="1"/>
  <c r="N3943" i="9"/>
  <c r="N3935" i="9" s="1"/>
  <c r="O3933" i="9"/>
  <c r="N3933" i="9"/>
  <c r="O3927" i="9"/>
  <c r="O3925" i="9" s="1"/>
  <c r="N3927" i="9"/>
  <c r="N3925" i="9" s="1"/>
  <c r="N3924" i="9" s="1"/>
  <c r="N3954" i="9" s="1"/>
  <c r="N3958" i="9" s="1"/>
  <c r="N3959" i="9" s="1"/>
  <c r="O3911" i="9"/>
  <c r="O3910" i="9" s="1"/>
  <c r="N3911" i="9"/>
  <c r="N3910" i="9" s="1"/>
  <c r="O3908" i="9"/>
  <c r="O3907" i="9" s="1"/>
  <c r="N3908" i="9"/>
  <c r="N3907" i="9" s="1"/>
  <c r="O3903" i="9"/>
  <c r="O3895" i="9" s="1"/>
  <c r="N3903" i="9"/>
  <c r="N3895" i="9"/>
  <c r="O3893" i="9"/>
  <c r="N3893" i="9"/>
  <c r="O3888" i="9"/>
  <c r="O3886" i="9" s="1"/>
  <c r="N3888" i="9"/>
  <c r="N3886" i="9" s="1"/>
  <c r="O3871" i="9"/>
  <c r="O3870" i="9" s="1"/>
  <c r="N3871" i="9"/>
  <c r="N3870" i="9" s="1"/>
  <c r="O3868" i="9"/>
  <c r="O3867" i="9" s="1"/>
  <c r="N3868" i="9"/>
  <c r="N3867" i="9" s="1"/>
  <c r="O3863" i="9"/>
  <c r="O3856" i="9" s="1"/>
  <c r="N3863" i="9"/>
  <c r="N3856" i="9" s="1"/>
  <c r="O3854" i="9"/>
  <c r="N3854" i="9"/>
  <c r="O3849" i="9"/>
  <c r="N3849" i="9"/>
  <c r="N3847" i="9" s="1"/>
  <c r="O3847" i="9"/>
  <c r="O3832" i="9"/>
  <c r="O3831" i="9" s="1"/>
  <c r="N3832" i="9"/>
  <c r="N3831" i="9" s="1"/>
  <c r="O3829" i="9"/>
  <c r="O3828" i="9" s="1"/>
  <c r="N3829" i="9"/>
  <c r="N3828" i="9" s="1"/>
  <c r="O3824" i="9"/>
  <c r="O3817" i="9" s="1"/>
  <c r="N3824" i="9"/>
  <c r="N3817" i="9" s="1"/>
  <c r="O3815" i="9"/>
  <c r="N3815" i="9"/>
  <c r="O3809" i="9"/>
  <c r="O3807" i="9" s="1"/>
  <c r="N3809" i="9"/>
  <c r="N3807" i="9" s="1"/>
  <c r="O3792" i="9"/>
  <c r="O3791" i="9" s="1"/>
  <c r="N3792" i="9"/>
  <c r="N3791" i="9" s="1"/>
  <c r="O3789" i="9"/>
  <c r="O3788" i="9" s="1"/>
  <c r="N3789" i="9"/>
  <c r="N3788" i="9" s="1"/>
  <c r="O3784" i="9"/>
  <c r="O3777" i="9" s="1"/>
  <c r="N3784" i="9"/>
  <c r="N3777" i="9" s="1"/>
  <c r="O3775" i="9"/>
  <c r="N3775" i="9"/>
  <c r="O3769" i="9"/>
  <c r="O3767" i="9" s="1"/>
  <c r="N3769" i="9"/>
  <c r="N3767" i="9" s="1"/>
  <c r="O3752" i="9"/>
  <c r="O3751" i="9" s="1"/>
  <c r="N3752" i="9"/>
  <c r="N3751" i="9" s="1"/>
  <c r="O3749" i="9"/>
  <c r="O3748" i="9" s="1"/>
  <c r="N3749" i="9"/>
  <c r="N3748" i="9" s="1"/>
  <c r="O3744" i="9"/>
  <c r="O3737" i="9" s="1"/>
  <c r="N3744" i="9"/>
  <c r="N3737" i="9"/>
  <c r="O3735" i="9"/>
  <c r="N3735" i="9"/>
  <c r="O3730" i="9"/>
  <c r="O3728" i="9" s="1"/>
  <c r="N3730" i="9"/>
  <c r="N3728" i="9" s="1"/>
  <c r="N3727" i="9" s="1"/>
  <c r="O3713" i="9"/>
  <c r="O3712" i="9" s="1"/>
  <c r="N3713" i="9"/>
  <c r="N3712" i="9" s="1"/>
  <c r="O3710" i="9"/>
  <c r="O3709" i="9" s="1"/>
  <c r="N3710" i="9"/>
  <c r="N3709" i="9" s="1"/>
  <c r="O3705" i="9"/>
  <c r="O3698" i="9" s="1"/>
  <c r="N3705" i="9"/>
  <c r="N3698" i="9" s="1"/>
  <c r="O3696" i="9"/>
  <c r="N3696" i="9"/>
  <c r="O3690" i="9"/>
  <c r="O3688" i="9" s="1"/>
  <c r="N3690" i="9"/>
  <c r="N3688" i="9" s="1"/>
  <c r="O3674" i="9"/>
  <c r="O3673" i="9" s="1"/>
  <c r="N3674" i="9"/>
  <c r="N3673" i="9" s="1"/>
  <c r="O3671" i="9"/>
  <c r="O3670" i="9" s="1"/>
  <c r="N3671" i="9"/>
  <c r="N3670" i="9" s="1"/>
  <c r="O3666" i="9"/>
  <c r="O3659" i="9" s="1"/>
  <c r="N3666" i="9"/>
  <c r="N3659" i="9" s="1"/>
  <c r="O3657" i="9"/>
  <c r="N3657" i="9"/>
  <c r="O3651" i="9"/>
  <c r="O3649" i="9" s="1"/>
  <c r="N3651" i="9"/>
  <c r="N3649" i="9" s="1"/>
  <c r="O3634" i="9"/>
  <c r="O3633" i="9" s="1"/>
  <c r="N3634" i="9"/>
  <c r="N3633" i="9" s="1"/>
  <c r="O3631" i="9"/>
  <c r="O3630" i="9" s="1"/>
  <c r="N3631" i="9"/>
  <c r="N3630" i="9" s="1"/>
  <c r="O3626" i="9"/>
  <c r="O3618" i="9" s="1"/>
  <c r="N3626" i="9"/>
  <c r="N3618" i="9" s="1"/>
  <c r="O3616" i="9"/>
  <c r="N3616" i="9"/>
  <c r="O3610" i="9"/>
  <c r="O3608" i="9" s="1"/>
  <c r="N3610" i="9"/>
  <c r="N3608" i="9" s="1"/>
  <c r="N3607" i="9" s="1"/>
  <c r="N3637" i="9" s="1"/>
  <c r="N3641" i="9" s="1"/>
  <c r="N3642" i="9" s="1"/>
  <c r="O3594" i="9"/>
  <c r="O3593" i="9" s="1"/>
  <c r="N3594" i="9"/>
  <c r="N3593" i="9" s="1"/>
  <c r="O3591" i="9"/>
  <c r="O3590" i="9" s="1"/>
  <c r="N3591" i="9"/>
  <c r="N3590" i="9" s="1"/>
  <c r="O3586" i="9"/>
  <c r="O3578" i="9" s="1"/>
  <c r="N3586" i="9"/>
  <c r="N3578" i="9"/>
  <c r="O3576" i="9"/>
  <c r="N3576" i="9"/>
  <c r="O3570" i="9"/>
  <c r="O3568" i="9" s="1"/>
  <c r="N3570" i="9"/>
  <c r="N3568" i="9" s="1"/>
  <c r="N3567" i="9" s="1"/>
  <c r="O3553" i="9"/>
  <c r="O3552" i="9" s="1"/>
  <c r="N3553" i="9"/>
  <c r="N3552" i="9" s="1"/>
  <c r="O3550" i="9"/>
  <c r="O3549" i="9" s="1"/>
  <c r="N3550" i="9"/>
  <c r="N3549" i="9" s="1"/>
  <c r="O3545" i="9"/>
  <c r="O3537" i="9" s="1"/>
  <c r="N3545" i="9"/>
  <c r="N3537" i="9" s="1"/>
  <c r="O3535" i="9"/>
  <c r="N3535" i="9"/>
  <c r="O3529" i="9"/>
  <c r="O3527" i="9" s="1"/>
  <c r="N3529" i="9"/>
  <c r="N3527" i="9" s="1"/>
  <c r="O3512" i="9"/>
  <c r="O3511" i="9" s="1"/>
  <c r="N3512" i="9"/>
  <c r="N3511" i="9" s="1"/>
  <c r="O3509" i="9"/>
  <c r="O3508" i="9" s="1"/>
  <c r="N3509" i="9"/>
  <c r="N3508" i="9" s="1"/>
  <c r="O3504" i="9"/>
  <c r="O3496" i="9" s="1"/>
  <c r="N3504" i="9"/>
  <c r="N3496" i="9" s="1"/>
  <c r="O3494" i="9"/>
  <c r="N3494" i="9"/>
  <c r="O3488" i="9"/>
  <c r="O3486" i="9" s="1"/>
  <c r="N3488" i="9"/>
  <c r="N3486" i="9" s="1"/>
  <c r="O3471" i="9"/>
  <c r="O3470" i="9" s="1"/>
  <c r="N3471" i="9"/>
  <c r="N3470" i="9" s="1"/>
  <c r="O3468" i="9"/>
  <c r="O3467" i="9" s="1"/>
  <c r="N3468" i="9"/>
  <c r="N3467" i="9" s="1"/>
  <c r="O3463" i="9"/>
  <c r="O3455" i="9" s="1"/>
  <c r="N3463" i="9"/>
  <c r="N3455" i="9" s="1"/>
  <c r="O3453" i="9"/>
  <c r="N3453" i="9"/>
  <c r="O3447" i="9"/>
  <c r="O3445" i="9" s="1"/>
  <c r="N3447" i="9"/>
  <c r="N3445" i="9"/>
  <c r="O3430" i="9"/>
  <c r="O3429" i="9" s="1"/>
  <c r="N3430" i="9"/>
  <c r="N3429" i="9"/>
  <c r="O3427" i="9"/>
  <c r="O3426" i="9" s="1"/>
  <c r="N3427" i="9"/>
  <c r="N3426" i="9" s="1"/>
  <c r="O3422" i="9"/>
  <c r="O3414" i="9" s="1"/>
  <c r="N3422" i="9"/>
  <c r="N3414" i="9"/>
  <c r="O3412" i="9"/>
  <c r="N3412" i="9"/>
  <c r="O3407" i="9"/>
  <c r="O3405" i="9" s="1"/>
  <c r="N3407" i="9"/>
  <c r="N3405" i="9" s="1"/>
  <c r="N3404" i="9" s="1"/>
  <c r="O3390" i="9"/>
  <c r="O3389" i="9" s="1"/>
  <c r="N3390" i="9"/>
  <c r="N3389" i="9" s="1"/>
  <c r="O3387" i="9"/>
  <c r="O3386" i="9" s="1"/>
  <c r="N3387" i="9"/>
  <c r="N3386" i="9" s="1"/>
  <c r="O3382" i="9"/>
  <c r="O3374" i="9" s="1"/>
  <c r="N3382" i="9"/>
  <c r="N3374" i="9" s="1"/>
  <c r="O3372" i="9"/>
  <c r="N3372" i="9"/>
  <c r="O3367" i="9"/>
  <c r="O3365" i="9" s="1"/>
  <c r="N3367" i="9"/>
  <c r="N3365" i="9"/>
  <c r="O3350" i="9"/>
  <c r="O3349" i="9" s="1"/>
  <c r="N3350" i="9"/>
  <c r="N3349" i="9" s="1"/>
  <c r="O3347" i="9"/>
  <c r="O3346" i="9" s="1"/>
  <c r="N3347" i="9"/>
  <c r="N3346" i="9" s="1"/>
  <c r="O3342" i="9"/>
  <c r="O3334" i="9" s="1"/>
  <c r="N3342" i="9"/>
  <c r="N3334" i="9"/>
  <c r="O3332" i="9"/>
  <c r="N3332" i="9"/>
  <c r="O3327" i="9"/>
  <c r="O3325" i="9" s="1"/>
  <c r="N3327" i="9"/>
  <c r="N3325" i="9" s="1"/>
  <c r="N3324" i="9" s="1"/>
  <c r="O3311" i="9"/>
  <c r="O3310" i="9" s="1"/>
  <c r="N3311" i="9"/>
  <c r="N3310" i="9" s="1"/>
  <c r="O3308" i="9"/>
  <c r="O3307" i="9" s="1"/>
  <c r="N3308" i="9"/>
  <c r="N3307" i="9" s="1"/>
  <c r="O3303" i="9"/>
  <c r="O3295" i="9" s="1"/>
  <c r="N3303" i="9"/>
  <c r="N3295" i="9" s="1"/>
  <c r="O3293" i="9"/>
  <c r="N3293" i="9"/>
  <c r="O3287" i="9"/>
  <c r="O3285" i="9" s="1"/>
  <c r="N3287" i="9"/>
  <c r="N3285" i="9" s="1"/>
  <c r="O3270" i="9"/>
  <c r="O3269" i="9" s="1"/>
  <c r="N3270" i="9"/>
  <c r="N3269" i="9" s="1"/>
  <c r="O3267" i="9"/>
  <c r="O3266" i="9" s="1"/>
  <c r="N3267" i="9"/>
  <c r="N3266" i="9" s="1"/>
  <c r="O3262" i="9"/>
  <c r="O3254" i="9" s="1"/>
  <c r="N3262" i="9"/>
  <c r="N3254" i="9" s="1"/>
  <c r="O3252" i="9"/>
  <c r="N3252" i="9"/>
  <c r="O3246" i="9"/>
  <c r="O3244" i="9" s="1"/>
  <c r="N3246" i="9"/>
  <c r="N3244" i="9" s="1"/>
  <c r="O3230" i="9"/>
  <c r="O3229" i="9" s="1"/>
  <c r="N3230" i="9"/>
  <c r="N3229" i="9" s="1"/>
  <c r="O3227" i="9"/>
  <c r="O3226" i="9" s="1"/>
  <c r="N3227" i="9"/>
  <c r="N3226" i="9" s="1"/>
  <c r="O3222" i="9"/>
  <c r="O3214" i="9" s="1"/>
  <c r="N3222" i="9"/>
  <c r="N3214" i="9" s="1"/>
  <c r="O3212" i="9"/>
  <c r="N3212" i="9"/>
  <c r="O3206" i="9"/>
  <c r="O3204" i="9" s="1"/>
  <c r="N3206" i="9"/>
  <c r="N3204" i="9" s="1"/>
  <c r="O3189" i="9"/>
  <c r="O3188" i="9" s="1"/>
  <c r="N3189" i="9"/>
  <c r="N3188" i="9" s="1"/>
  <c r="O3186" i="9"/>
  <c r="O3185" i="9" s="1"/>
  <c r="N3186" i="9"/>
  <c r="N3185" i="9" s="1"/>
  <c r="O3181" i="9"/>
  <c r="O3173" i="9" s="1"/>
  <c r="N3181" i="9"/>
  <c r="N3173" i="9" s="1"/>
  <c r="O3171" i="9"/>
  <c r="N3171" i="9"/>
  <c r="O3165" i="9"/>
  <c r="O3163" i="9" s="1"/>
  <c r="N3165" i="9"/>
  <c r="N3163" i="9" s="1"/>
  <c r="O3148" i="9"/>
  <c r="O3147" i="9" s="1"/>
  <c r="N3148" i="9"/>
  <c r="N3147" i="9" s="1"/>
  <c r="O3145" i="9"/>
  <c r="O3144" i="9" s="1"/>
  <c r="N3145" i="9"/>
  <c r="N3144" i="9" s="1"/>
  <c r="O3140" i="9"/>
  <c r="O3132" i="9" s="1"/>
  <c r="N3140" i="9"/>
  <c r="N3132" i="9" s="1"/>
  <c r="O3130" i="9"/>
  <c r="N3130" i="9"/>
  <c r="O3124" i="9"/>
  <c r="O3122" i="9" s="1"/>
  <c r="N3124" i="9"/>
  <c r="N3122" i="9" s="1"/>
  <c r="N3121" i="9" s="1"/>
  <c r="N3151" i="9" s="1"/>
  <c r="N3155" i="9" s="1"/>
  <c r="N3156" i="9" s="1"/>
  <c r="O3108" i="9"/>
  <c r="O3107" i="9" s="1"/>
  <c r="N3108" i="9"/>
  <c r="N3107" i="9" s="1"/>
  <c r="O3105" i="9"/>
  <c r="O3104" i="9" s="1"/>
  <c r="N3105" i="9"/>
  <c r="N3104" i="9" s="1"/>
  <c r="O3100" i="9"/>
  <c r="O3093" i="9" s="1"/>
  <c r="N3100" i="9"/>
  <c r="N3093" i="9" s="1"/>
  <c r="O3091" i="9"/>
  <c r="N3091" i="9"/>
  <c r="O3085" i="9"/>
  <c r="O3083" i="9" s="1"/>
  <c r="O3082" i="9" s="1"/>
  <c r="O3110" i="9" s="1"/>
  <c r="O3114" i="9" s="1"/>
  <c r="O3115" i="9" s="1"/>
  <c r="N3085" i="9"/>
  <c r="N3083" i="9" s="1"/>
  <c r="O3068" i="9"/>
  <c r="O3067" i="9" s="1"/>
  <c r="N3068" i="9"/>
  <c r="N3067" i="9" s="1"/>
  <c r="O3065" i="9"/>
  <c r="O3064" i="9" s="1"/>
  <c r="N3065" i="9"/>
  <c r="N3064" i="9" s="1"/>
  <c r="O3060" i="9"/>
  <c r="O3052" i="9" s="1"/>
  <c r="N3060" i="9"/>
  <c r="N3052" i="9" s="1"/>
  <c r="O3050" i="9"/>
  <c r="N3050" i="9"/>
  <c r="O3045" i="9"/>
  <c r="O3043" i="9" s="1"/>
  <c r="N3045" i="9"/>
  <c r="N3043" i="9" s="1"/>
  <c r="O3029" i="9"/>
  <c r="N3029" i="9"/>
  <c r="N3028" i="9" s="1"/>
  <c r="O3028" i="9"/>
  <c r="O3026" i="9"/>
  <c r="O3025" i="9" s="1"/>
  <c r="N3026" i="9"/>
  <c r="N3025" i="9" s="1"/>
  <c r="O3021" i="9"/>
  <c r="O3013" i="9" s="1"/>
  <c r="N3021" i="9"/>
  <c r="N3013" i="9" s="1"/>
  <c r="O3011" i="9"/>
  <c r="N3011" i="9"/>
  <c r="O3005" i="9"/>
  <c r="O3003" i="9" s="1"/>
  <c r="O3002" i="9" s="1"/>
  <c r="N3005" i="9"/>
  <c r="N3003" i="9" s="1"/>
  <c r="O2988" i="9"/>
  <c r="O2987" i="9" s="1"/>
  <c r="N2988" i="9"/>
  <c r="N2987" i="9" s="1"/>
  <c r="O2985" i="9"/>
  <c r="O2984" i="9" s="1"/>
  <c r="N2985" i="9"/>
  <c r="N2984" i="9" s="1"/>
  <c r="O2980" i="9"/>
  <c r="O2972" i="9" s="1"/>
  <c r="N2980" i="9"/>
  <c r="N2972" i="9" s="1"/>
  <c r="O2970" i="9"/>
  <c r="N2970" i="9"/>
  <c r="O2964" i="9"/>
  <c r="N2964" i="9"/>
  <c r="N2962" i="9" s="1"/>
  <c r="N2961" i="9" s="1"/>
  <c r="N2991" i="9" s="1"/>
  <c r="N2995" i="9" s="1"/>
  <c r="N2996" i="9" s="1"/>
  <c r="O2962" i="9"/>
  <c r="O2948" i="9"/>
  <c r="O2947" i="9" s="1"/>
  <c r="N2948" i="9"/>
  <c r="N2947" i="9" s="1"/>
  <c r="O2945" i="9"/>
  <c r="O2944" i="9" s="1"/>
  <c r="N2945" i="9"/>
  <c r="N2944" i="9" s="1"/>
  <c r="O2940" i="9"/>
  <c r="O2933" i="9" s="1"/>
  <c r="N2940" i="9"/>
  <c r="N2933" i="9" s="1"/>
  <c r="O2931" i="9"/>
  <c r="N2931" i="9"/>
  <c r="O2925" i="9"/>
  <c r="O2923" i="9" s="1"/>
  <c r="N2925" i="9"/>
  <c r="N2923" i="9" s="1"/>
  <c r="O2908" i="9"/>
  <c r="O2907" i="9" s="1"/>
  <c r="N2908" i="9"/>
  <c r="N2907" i="9" s="1"/>
  <c r="O2905" i="9"/>
  <c r="N2905" i="9"/>
  <c r="N2904" i="9" s="1"/>
  <c r="O2904" i="9"/>
  <c r="O2900" i="9"/>
  <c r="O2892" i="9" s="1"/>
  <c r="N2900" i="9"/>
  <c r="N2892" i="9" s="1"/>
  <c r="O2890" i="9"/>
  <c r="N2890" i="9"/>
  <c r="O2884" i="9"/>
  <c r="O2882" i="9" s="1"/>
  <c r="N2884" i="9"/>
  <c r="N2882" i="9" s="1"/>
  <c r="O2868" i="9"/>
  <c r="O2867" i="9" s="1"/>
  <c r="N2868" i="9"/>
  <c r="N2867" i="9" s="1"/>
  <c r="O2865" i="9"/>
  <c r="O2864" i="9" s="1"/>
  <c r="N2865" i="9"/>
  <c r="N2864" i="9"/>
  <c r="O2860" i="9"/>
  <c r="O2851" i="9" s="1"/>
  <c r="N2860" i="9"/>
  <c r="N2851" i="9" s="1"/>
  <c r="O2849" i="9"/>
  <c r="N2849" i="9"/>
  <c r="O2843" i="9"/>
  <c r="O2841" i="9" s="1"/>
  <c r="N2843" i="9"/>
  <c r="N2841" i="9" s="1"/>
  <c r="O2826" i="9"/>
  <c r="O2825" i="9" s="1"/>
  <c r="N2826" i="9"/>
  <c r="N2825" i="9" s="1"/>
  <c r="O2823" i="9"/>
  <c r="O2822" i="9" s="1"/>
  <c r="N2823" i="9"/>
  <c r="N2822" i="9" s="1"/>
  <c r="O2818" i="9"/>
  <c r="O2810" i="9" s="1"/>
  <c r="N2818" i="9"/>
  <c r="N2810" i="9" s="1"/>
  <c r="O2808" i="9"/>
  <c r="N2808" i="9"/>
  <c r="O2803" i="9"/>
  <c r="O2801" i="9" s="1"/>
  <c r="N2803" i="9"/>
  <c r="N2801" i="9" s="1"/>
  <c r="O2786" i="9"/>
  <c r="O2785" i="9" s="1"/>
  <c r="N2786" i="9"/>
  <c r="N2785" i="9" s="1"/>
  <c r="O2783" i="9"/>
  <c r="O2782" i="9" s="1"/>
  <c r="N2783" i="9"/>
  <c r="N2782" i="9"/>
  <c r="O2778" i="9"/>
  <c r="O2770" i="9" s="1"/>
  <c r="N2778" i="9"/>
  <c r="N2770" i="9" s="1"/>
  <c r="O2768" i="9"/>
  <c r="N2768" i="9"/>
  <c r="O2762" i="9"/>
  <c r="O2760" i="9" s="1"/>
  <c r="N2762" i="9"/>
  <c r="N2760" i="9" s="1"/>
  <c r="O2745" i="9"/>
  <c r="O2744" i="9" s="1"/>
  <c r="N2745" i="9"/>
  <c r="N2744" i="9" s="1"/>
  <c r="O2742" i="9"/>
  <c r="O2741" i="9" s="1"/>
  <c r="N2742" i="9"/>
  <c r="N2741" i="9" s="1"/>
  <c r="O2737" i="9"/>
  <c r="O2729" i="9" s="1"/>
  <c r="N2737" i="9"/>
  <c r="N2729" i="9" s="1"/>
  <c r="O2727" i="9"/>
  <c r="N2727" i="9"/>
  <c r="O2721" i="9"/>
  <c r="O2719" i="9" s="1"/>
  <c r="N2721" i="9"/>
  <c r="N2719" i="9" s="1"/>
  <c r="O2704" i="9"/>
  <c r="O2703" i="9" s="1"/>
  <c r="N2704" i="9"/>
  <c r="N2703" i="9" s="1"/>
  <c r="O2701" i="9"/>
  <c r="O2700" i="9" s="1"/>
  <c r="N2701" i="9"/>
  <c r="N2700" i="9" s="1"/>
  <c r="O2696" i="9"/>
  <c r="O2688" i="9" s="1"/>
  <c r="N2696" i="9"/>
  <c r="N2688" i="9" s="1"/>
  <c r="O2686" i="9"/>
  <c r="N2686" i="9"/>
  <c r="O2681" i="9"/>
  <c r="O2679" i="9" s="1"/>
  <c r="N2681" i="9"/>
  <c r="N2679" i="9" s="1"/>
  <c r="O2664" i="9"/>
  <c r="O2663" i="9" s="1"/>
  <c r="N2664" i="9"/>
  <c r="N2663" i="9" s="1"/>
  <c r="O2661" i="9"/>
  <c r="O2660" i="9" s="1"/>
  <c r="N2661" i="9"/>
  <c r="N2660" i="9" s="1"/>
  <c r="O2656" i="9"/>
  <c r="O2648" i="9" s="1"/>
  <c r="N2656" i="9"/>
  <c r="N2648" i="9" s="1"/>
  <c r="O2646" i="9"/>
  <c r="N2646" i="9"/>
  <c r="O2641" i="9"/>
  <c r="O2639" i="9" s="1"/>
  <c r="N2641" i="9"/>
  <c r="N2639" i="9" s="1"/>
  <c r="O2625" i="9"/>
  <c r="O2624" i="9" s="1"/>
  <c r="N2625" i="9"/>
  <c r="N2624" i="9"/>
  <c r="O2622" i="9"/>
  <c r="O2621" i="9" s="1"/>
  <c r="N2622" i="9"/>
  <c r="N2621" i="9" s="1"/>
  <c r="O2617" i="9"/>
  <c r="O2609" i="9" s="1"/>
  <c r="N2617" i="9"/>
  <c r="N2609" i="9" s="1"/>
  <c r="O2607" i="9"/>
  <c r="N2607" i="9"/>
  <c r="O2602" i="9"/>
  <c r="O2600" i="9" s="1"/>
  <c r="N2602" i="9"/>
  <c r="N2600" i="9" s="1"/>
  <c r="O2585" i="9"/>
  <c r="O2584" i="9" s="1"/>
  <c r="N2585" i="9"/>
  <c r="N2584" i="9" s="1"/>
  <c r="O2582" i="9"/>
  <c r="O2581" i="9" s="1"/>
  <c r="N2582" i="9"/>
  <c r="N2581" i="9" s="1"/>
  <c r="O2577" i="9"/>
  <c r="O2569" i="9" s="1"/>
  <c r="N2577" i="9"/>
  <c r="N2569" i="9" s="1"/>
  <c r="O2567" i="9"/>
  <c r="N2567" i="9"/>
  <c r="O2562" i="9"/>
  <c r="O2560" i="9" s="1"/>
  <c r="N2562" i="9"/>
  <c r="N2560" i="9"/>
  <c r="O2545" i="9"/>
  <c r="O2544" i="9" s="1"/>
  <c r="N2545" i="9"/>
  <c r="N2544" i="9" s="1"/>
  <c r="O2542" i="9"/>
  <c r="O2541" i="9" s="1"/>
  <c r="N2542" i="9"/>
  <c r="N2541" i="9" s="1"/>
  <c r="O2537" i="9"/>
  <c r="O2529" i="9" s="1"/>
  <c r="N2537" i="9"/>
  <c r="N2529" i="9" s="1"/>
  <c r="O2527" i="9"/>
  <c r="N2527" i="9"/>
  <c r="O2522" i="9"/>
  <c r="O2520" i="9" s="1"/>
  <c r="N2522" i="9"/>
  <c r="N2520" i="9" s="1"/>
  <c r="O2505" i="9"/>
  <c r="O2504" i="9" s="1"/>
  <c r="N2505" i="9"/>
  <c r="N2504" i="9" s="1"/>
  <c r="O2502" i="9"/>
  <c r="O2501" i="9" s="1"/>
  <c r="N2502" i="9"/>
  <c r="N2501" i="9" s="1"/>
  <c r="O2497" i="9"/>
  <c r="O2489" i="9" s="1"/>
  <c r="N2497" i="9"/>
  <c r="N2489" i="9" s="1"/>
  <c r="O2487" i="9"/>
  <c r="N2487" i="9"/>
  <c r="O2481" i="9"/>
  <c r="O2479" i="9" s="1"/>
  <c r="N2481" i="9"/>
  <c r="N2479" i="9" s="1"/>
  <c r="O2465" i="9"/>
  <c r="O2464" i="9" s="1"/>
  <c r="N2465" i="9"/>
  <c r="N2464" i="9" s="1"/>
  <c r="O2462" i="9"/>
  <c r="O2461" i="9" s="1"/>
  <c r="N2462" i="9"/>
  <c r="N2461" i="9"/>
  <c r="O2457" i="9"/>
  <c r="O2450" i="9" s="1"/>
  <c r="N2457" i="9"/>
  <c r="N2450" i="9" s="1"/>
  <c r="O2448" i="9"/>
  <c r="N2448" i="9"/>
  <c r="O2443" i="9"/>
  <c r="O2441" i="9" s="1"/>
  <c r="N2443" i="9"/>
  <c r="N2441" i="9" s="1"/>
  <c r="O2427" i="9"/>
  <c r="O2426" i="9" s="1"/>
  <c r="N2427" i="9"/>
  <c r="N2426" i="9" s="1"/>
  <c r="O2424" i="9"/>
  <c r="O2423" i="9" s="1"/>
  <c r="N2424" i="9"/>
  <c r="N2423" i="9" s="1"/>
  <c r="O2419" i="9"/>
  <c r="O2411" i="9" s="1"/>
  <c r="N2419" i="9"/>
  <c r="N2411" i="9" s="1"/>
  <c r="O2409" i="9"/>
  <c r="N2409" i="9"/>
  <c r="O2404" i="9"/>
  <c r="O2402" i="9" s="1"/>
  <c r="N2404" i="9"/>
  <c r="N2402" i="9" s="1"/>
  <c r="O2388" i="9"/>
  <c r="O2387" i="9" s="1"/>
  <c r="N2388" i="9"/>
  <c r="N2387" i="9"/>
  <c r="O2385" i="9"/>
  <c r="O2384" i="9" s="1"/>
  <c r="N2385" i="9"/>
  <c r="N2384" i="9" s="1"/>
  <c r="O2380" i="9"/>
  <c r="O2372" i="9" s="1"/>
  <c r="N2380" i="9"/>
  <c r="N2372" i="9" s="1"/>
  <c r="O2370" i="9"/>
  <c r="N2370" i="9"/>
  <c r="O2365" i="9"/>
  <c r="O2363" i="9" s="1"/>
  <c r="N2365" i="9"/>
  <c r="N2363" i="9" s="1"/>
  <c r="O2349" i="9"/>
  <c r="O2348" i="9" s="1"/>
  <c r="N2349" i="9"/>
  <c r="N2348" i="9" s="1"/>
  <c r="O2346" i="9"/>
  <c r="O2345" i="9" s="1"/>
  <c r="N2346" i="9"/>
  <c r="N2345" i="9" s="1"/>
  <c r="O2341" i="9"/>
  <c r="O2333" i="9" s="1"/>
  <c r="N2341" i="9"/>
  <c r="N2333" i="9" s="1"/>
  <c r="O2331" i="9"/>
  <c r="O2322" i="9" s="1"/>
  <c r="O2351" i="9" s="1"/>
  <c r="O2355" i="9" s="1"/>
  <c r="O2356" i="9" s="1"/>
  <c r="N2331" i="9"/>
  <c r="O2325" i="9"/>
  <c r="O2323" i="9" s="1"/>
  <c r="N2325" i="9"/>
  <c r="N2323" i="9"/>
  <c r="O2309" i="9"/>
  <c r="O2308" i="9" s="1"/>
  <c r="N2309" i="9"/>
  <c r="N2308" i="9" s="1"/>
  <c r="O2306" i="9"/>
  <c r="O2305" i="9" s="1"/>
  <c r="N2306" i="9"/>
  <c r="N2305" i="9" s="1"/>
  <c r="O2301" i="9"/>
  <c r="O2294" i="9" s="1"/>
  <c r="N2301" i="9"/>
  <c r="N2294" i="9" s="1"/>
  <c r="O2292" i="9"/>
  <c r="N2292" i="9"/>
  <c r="O2286" i="9"/>
  <c r="O2284" i="9" s="1"/>
  <c r="N2286" i="9"/>
  <c r="N2284" i="9" s="1"/>
  <c r="O2270" i="9"/>
  <c r="O2269" i="9" s="1"/>
  <c r="N2270" i="9"/>
  <c r="N2269" i="9" s="1"/>
  <c r="O2265" i="9"/>
  <c r="O2257" i="9" s="1"/>
  <c r="N2265" i="9"/>
  <c r="N2257" i="9" s="1"/>
  <c r="O2255" i="9"/>
  <c r="N2255" i="9"/>
  <c r="O2249" i="9"/>
  <c r="O2247" i="9" s="1"/>
  <c r="N2249" i="9"/>
  <c r="N2247" i="9" s="1"/>
  <c r="O2233" i="9"/>
  <c r="O2232" i="9" s="1"/>
  <c r="N2233" i="9"/>
  <c r="N2232" i="9" s="1"/>
  <c r="O2230" i="9"/>
  <c r="O2229" i="9" s="1"/>
  <c r="N2230" i="9"/>
  <c r="N2229" i="9"/>
  <c r="O2225" i="9"/>
  <c r="O2217" i="9" s="1"/>
  <c r="N2225" i="9"/>
  <c r="N2217" i="9" s="1"/>
  <c r="O2215" i="9"/>
  <c r="N2215" i="9"/>
  <c r="O2209" i="9"/>
  <c r="O2207" i="9" s="1"/>
  <c r="N2209" i="9"/>
  <c r="N2207" i="9" s="1"/>
  <c r="O2193" i="9"/>
  <c r="O2192" i="9" s="1"/>
  <c r="N2193" i="9"/>
  <c r="N2192" i="9" s="1"/>
  <c r="O2188" i="9"/>
  <c r="O2180" i="9" s="1"/>
  <c r="N2188" i="9"/>
  <c r="N2180" i="9" s="1"/>
  <c r="O2178" i="9"/>
  <c r="N2178" i="9"/>
  <c r="O2172" i="9"/>
  <c r="O2170" i="9" s="1"/>
  <c r="N2172" i="9"/>
  <c r="N2170" i="9"/>
  <c r="O2156" i="9"/>
  <c r="O2155" i="9" s="1"/>
  <c r="N2156" i="9"/>
  <c r="N2155" i="9" s="1"/>
  <c r="O2152" i="9"/>
  <c r="O2151" i="9" s="1"/>
  <c r="N2152" i="9"/>
  <c r="N2151" i="9" s="1"/>
  <c r="O2147" i="9"/>
  <c r="O2139" i="9" s="1"/>
  <c r="N2147" i="9"/>
  <c r="N2139" i="9" s="1"/>
  <c r="O2137" i="9"/>
  <c r="N2137" i="9"/>
  <c r="O2131" i="9"/>
  <c r="O2129" i="9" s="1"/>
  <c r="N2131" i="9"/>
  <c r="N2129" i="9" s="1"/>
  <c r="O2115" i="9"/>
  <c r="O2114" i="9" s="1"/>
  <c r="N2115" i="9"/>
  <c r="N2114" i="9" s="1"/>
  <c r="O2112" i="9"/>
  <c r="O2111" i="9" s="1"/>
  <c r="N2112" i="9"/>
  <c r="N2111" i="9" s="1"/>
  <c r="O2107" i="9"/>
  <c r="O2098" i="9" s="1"/>
  <c r="N2107" i="9"/>
  <c r="N2098" i="9" s="1"/>
  <c r="O2096" i="9"/>
  <c r="N2096" i="9"/>
  <c r="O2090" i="9"/>
  <c r="O2088" i="9" s="1"/>
  <c r="N2090" i="9"/>
  <c r="N2088" i="9" s="1"/>
  <c r="O2074" i="9"/>
  <c r="O2073" i="9" s="1"/>
  <c r="N2074" i="9"/>
  <c r="N2073" i="9" s="1"/>
  <c r="O2071" i="9"/>
  <c r="O2070" i="9" s="1"/>
  <c r="N2071" i="9"/>
  <c r="N2070" i="9" s="1"/>
  <c r="O2066" i="9"/>
  <c r="O2058" i="9" s="1"/>
  <c r="N2066" i="9"/>
  <c r="N2058" i="9" s="1"/>
  <c r="O2056" i="9"/>
  <c r="N2056" i="9"/>
  <c r="O2050" i="9"/>
  <c r="O2048" i="9" s="1"/>
  <c r="N2050" i="9"/>
  <c r="N2048" i="9" s="1"/>
  <c r="O2034" i="9"/>
  <c r="O2033" i="9" s="1"/>
  <c r="N2034" i="9"/>
  <c r="N2033" i="9" s="1"/>
  <c r="O2031" i="9"/>
  <c r="O2030" i="9" s="1"/>
  <c r="N2031" i="9"/>
  <c r="N2030" i="9" s="1"/>
  <c r="O2026" i="9"/>
  <c r="O2018" i="9" s="1"/>
  <c r="N2026" i="9"/>
  <c r="N2018" i="9" s="1"/>
  <c r="O2016" i="9"/>
  <c r="N2016" i="9"/>
  <c r="O2010" i="9"/>
  <c r="O2008" i="9" s="1"/>
  <c r="N2010" i="9"/>
  <c r="N2008" i="9"/>
  <c r="O1993" i="9"/>
  <c r="O1992" i="9" s="1"/>
  <c r="N1993" i="9"/>
  <c r="N1992" i="9" s="1"/>
  <c r="O1990" i="9"/>
  <c r="O1989" i="9" s="1"/>
  <c r="N1990" i="9"/>
  <c r="N1989" i="9" s="1"/>
  <c r="O1985" i="9"/>
  <c r="O1977" i="9" s="1"/>
  <c r="N1985" i="9"/>
  <c r="N1977" i="9" s="1"/>
  <c r="O1975" i="9"/>
  <c r="N1975" i="9"/>
  <c r="O1969" i="9"/>
  <c r="O1967" i="9" s="1"/>
  <c r="N1969" i="9"/>
  <c r="N1967" i="9" s="1"/>
  <c r="O1953" i="9"/>
  <c r="O1952" i="9" s="1"/>
  <c r="N1953" i="9"/>
  <c r="N1952" i="9" s="1"/>
  <c r="O1950" i="9"/>
  <c r="N1950" i="9"/>
  <c r="N1949" i="9" s="1"/>
  <c r="O1949" i="9"/>
  <c r="O1945" i="9"/>
  <c r="O1936" i="9" s="1"/>
  <c r="N1945" i="9"/>
  <c r="N1936" i="9" s="1"/>
  <c r="O1934" i="9"/>
  <c r="N1934" i="9"/>
  <c r="O1928" i="9"/>
  <c r="O1926" i="9" s="1"/>
  <c r="N1928" i="9"/>
  <c r="N1926" i="9" s="1"/>
  <c r="O1911" i="9"/>
  <c r="O1910" i="9" s="1"/>
  <c r="N1911" i="9"/>
  <c r="N1910" i="9" s="1"/>
  <c r="O1908" i="9"/>
  <c r="O1907" i="9" s="1"/>
  <c r="N1908" i="9"/>
  <c r="N1907" i="9" s="1"/>
  <c r="O1903" i="9"/>
  <c r="O1894" i="9" s="1"/>
  <c r="N1903" i="9"/>
  <c r="N1894" i="9"/>
  <c r="O1892" i="9"/>
  <c r="N1892" i="9"/>
  <c r="O1886" i="9"/>
  <c r="O1884" i="9" s="1"/>
  <c r="N1886" i="9"/>
  <c r="N1884" i="9" s="1"/>
  <c r="O1870" i="9"/>
  <c r="O1869" i="9" s="1"/>
  <c r="N1870" i="9"/>
  <c r="N1869" i="9" s="1"/>
  <c r="O1867" i="9"/>
  <c r="N1867" i="9"/>
  <c r="N1866" i="9" s="1"/>
  <c r="O1866" i="9"/>
  <c r="O1862" i="9"/>
  <c r="O1855" i="9" s="1"/>
  <c r="N1862" i="9"/>
  <c r="N1855" i="9" s="1"/>
  <c r="O1853" i="9"/>
  <c r="N1853" i="9"/>
  <c r="O1847" i="9"/>
  <c r="O1845" i="9" s="1"/>
  <c r="N1847" i="9"/>
  <c r="N1845" i="9" s="1"/>
  <c r="O1831" i="9"/>
  <c r="O1830" i="9" s="1"/>
  <c r="N1831" i="9"/>
  <c r="N1830" i="9"/>
  <c r="O1828" i="9"/>
  <c r="O1827" i="9" s="1"/>
  <c r="N1828" i="9"/>
  <c r="N1827" i="9" s="1"/>
  <c r="O1823" i="9"/>
  <c r="O1815" i="9" s="1"/>
  <c r="N1823" i="9"/>
  <c r="N1815" i="9" s="1"/>
  <c r="O1813" i="9"/>
  <c r="N1813" i="9"/>
  <c r="O1808" i="9"/>
  <c r="O1806" i="9" s="1"/>
  <c r="N1808" i="9"/>
  <c r="N1806" i="9" s="1"/>
  <c r="O1791" i="9"/>
  <c r="O1790" i="9" s="1"/>
  <c r="N1791" i="9"/>
  <c r="N1790" i="9" s="1"/>
  <c r="O1788" i="9"/>
  <c r="O1787" i="9" s="1"/>
  <c r="N1788" i="9"/>
  <c r="N1787" i="9" s="1"/>
  <c r="O1783" i="9"/>
  <c r="O1775" i="9" s="1"/>
  <c r="N1783" i="9"/>
  <c r="N1775" i="9" s="1"/>
  <c r="O1773" i="9"/>
  <c r="N1773" i="9"/>
  <c r="O1768" i="9"/>
  <c r="O1766" i="9" s="1"/>
  <c r="N1768" i="9"/>
  <c r="N1766" i="9" s="1"/>
  <c r="O1752" i="9"/>
  <c r="O1751" i="9" s="1"/>
  <c r="N1752" i="9"/>
  <c r="N1751" i="9" s="1"/>
  <c r="O1749" i="9"/>
  <c r="O1748" i="9" s="1"/>
  <c r="N1749" i="9"/>
  <c r="N1748" i="9" s="1"/>
  <c r="O1744" i="9"/>
  <c r="O1736" i="9" s="1"/>
  <c r="N1744" i="9"/>
  <c r="N1736" i="9" s="1"/>
  <c r="O1734" i="9"/>
  <c r="N1734" i="9"/>
  <c r="O1728" i="9"/>
  <c r="O1726" i="9" s="1"/>
  <c r="N1728" i="9"/>
  <c r="N1726" i="9" s="1"/>
  <c r="O1712" i="9"/>
  <c r="O1711" i="9" s="1"/>
  <c r="N1712" i="9"/>
  <c r="N1711" i="9" s="1"/>
  <c r="O1709" i="9"/>
  <c r="O1708" i="9" s="1"/>
  <c r="N1709" i="9"/>
  <c r="N1708" i="9" s="1"/>
  <c r="O1704" i="9"/>
  <c r="O1696" i="9" s="1"/>
  <c r="N1704" i="9"/>
  <c r="N1696" i="9" s="1"/>
  <c r="O1694" i="9"/>
  <c r="N1694" i="9"/>
  <c r="O1688" i="9"/>
  <c r="O1686" i="9" s="1"/>
  <c r="N1688" i="9"/>
  <c r="N1686" i="9"/>
  <c r="O1672" i="9"/>
  <c r="O1671" i="9" s="1"/>
  <c r="N1672" i="9"/>
  <c r="N1671" i="9" s="1"/>
  <c r="O1667" i="9"/>
  <c r="O1659" i="9" s="1"/>
  <c r="N1667" i="9"/>
  <c r="N1659" i="9" s="1"/>
  <c r="O1657" i="9"/>
  <c r="N1657" i="9"/>
  <c r="O1652" i="9"/>
  <c r="O1650" i="9" s="1"/>
  <c r="N1652" i="9"/>
  <c r="N1650" i="9" s="1"/>
  <c r="O1636" i="9"/>
  <c r="O1635" i="9" s="1"/>
  <c r="N1636" i="9"/>
  <c r="N1635" i="9" s="1"/>
  <c r="O1631" i="9"/>
  <c r="O1624" i="9" s="1"/>
  <c r="N1631" i="9"/>
  <c r="N1624" i="9" s="1"/>
  <c r="O1622" i="9"/>
  <c r="N1622" i="9"/>
  <c r="O1616" i="9"/>
  <c r="O1614" i="9" s="1"/>
  <c r="N1616" i="9"/>
  <c r="N1614" i="9" s="1"/>
  <c r="O1600" i="9"/>
  <c r="O1599" i="9" s="1"/>
  <c r="N1600" i="9"/>
  <c r="N1599" i="9"/>
  <c r="O1597" i="9"/>
  <c r="O1596" i="9" s="1"/>
  <c r="N1597" i="9"/>
  <c r="N1596" i="9" s="1"/>
  <c r="O1592" i="9"/>
  <c r="O1585" i="9" s="1"/>
  <c r="N1592" i="9"/>
  <c r="N1585" i="9" s="1"/>
  <c r="O1583" i="9"/>
  <c r="N1583" i="9"/>
  <c r="O1577" i="9"/>
  <c r="N1577" i="9"/>
  <c r="N1575" i="9" s="1"/>
  <c r="O1575" i="9"/>
  <c r="O1561" i="9"/>
  <c r="O1560" i="9" s="1"/>
  <c r="N1561" i="9"/>
  <c r="N1560" i="9" s="1"/>
  <c r="O1556" i="9"/>
  <c r="O1548" i="9" s="1"/>
  <c r="N1556" i="9"/>
  <c r="N1548" i="9" s="1"/>
  <c r="O1546" i="9"/>
  <c r="N1546" i="9"/>
  <c r="O1540" i="9"/>
  <c r="O1538" i="9" s="1"/>
  <c r="N1540" i="9"/>
  <c r="N1538" i="9" s="1"/>
  <c r="O1524" i="9"/>
  <c r="O1523" i="9" s="1"/>
  <c r="N1524" i="9"/>
  <c r="N1523" i="9" s="1"/>
  <c r="O1519" i="9"/>
  <c r="N1519" i="9"/>
  <c r="N1511" i="9" s="1"/>
  <c r="O1509" i="9"/>
  <c r="N1509" i="9"/>
  <c r="O1503" i="9"/>
  <c r="O1501" i="9" s="1"/>
  <c r="N1503" i="9"/>
  <c r="N1501" i="9" s="1"/>
  <c r="O1487" i="9"/>
  <c r="O1486" i="9" s="1"/>
  <c r="N1487" i="9"/>
  <c r="N1486" i="9" s="1"/>
  <c r="O1484" i="9"/>
  <c r="O1483" i="9" s="1"/>
  <c r="N1484" i="9"/>
  <c r="N1483" i="9" s="1"/>
  <c r="O1479" i="9"/>
  <c r="O1472" i="9" s="1"/>
  <c r="N1479" i="9"/>
  <c r="N1472" i="9" s="1"/>
  <c r="O1470" i="9"/>
  <c r="N1470" i="9"/>
  <c r="O1465" i="9"/>
  <c r="O1463" i="9" s="1"/>
  <c r="N1465" i="9"/>
  <c r="N1463" i="9" s="1"/>
  <c r="O1448" i="9"/>
  <c r="N1448" i="9"/>
  <c r="O1447" i="9"/>
  <c r="N1447" i="9"/>
  <c r="O1444" i="9"/>
  <c r="N1444" i="9"/>
  <c r="O1443" i="9"/>
  <c r="N1443" i="9"/>
  <c r="O1439" i="9"/>
  <c r="N1439" i="9"/>
  <c r="O1438" i="9"/>
  <c r="N1438" i="9"/>
  <c r="O1437" i="9"/>
  <c r="N1437" i="9"/>
  <c r="O1436" i="9"/>
  <c r="N1436" i="9"/>
  <c r="O1435" i="9"/>
  <c r="N1435" i="9"/>
  <c r="O1434" i="9"/>
  <c r="N1434" i="9"/>
  <c r="O1433" i="9"/>
  <c r="N1433" i="9"/>
  <c r="O1432" i="9"/>
  <c r="N1432" i="9"/>
  <c r="O1430" i="9"/>
  <c r="N1430" i="9"/>
  <c r="O1428" i="9"/>
  <c r="N1428" i="9"/>
  <c r="O1427" i="9"/>
  <c r="N1427" i="9"/>
  <c r="O1426" i="9"/>
  <c r="N1426" i="9"/>
  <c r="O1425" i="9"/>
  <c r="N1425" i="9"/>
  <c r="O1424" i="9"/>
  <c r="N1424" i="9"/>
  <c r="O1422" i="9"/>
  <c r="N1422" i="9"/>
  <c r="O1414" i="9"/>
  <c r="N1414" i="9"/>
  <c r="O1409" i="9"/>
  <c r="N1409" i="9"/>
  <c r="O1408" i="9"/>
  <c r="N1408" i="9"/>
  <c r="O1407" i="9"/>
  <c r="N1407" i="9"/>
  <c r="O1406" i="9"/>
  <c r="N1406" i="9"/>
  <c r="O1405" i="9"/>
  <c r="N1405" i="9"/>
  <c r="O1404" i="9"/>
  <c r="N1404" i="9"/>
  <c r="O1398" i="9"/>
  <c r="N1398" i="9"/>
  <c r="O1396" i="9"/>
  <c r="N1396" i="9"/>
  <c r="O1393" i="9"/>
  <c r="N1393" i="9"/>
  <c r="O1387" i="9"/>
  <c r="N1387" i="9"/>
  <c r="O1383" i="9"/>
  <c r="N1383" i="9"/>
  <c r="N1382" i="9"/>
  <c r="N1381" i="9" s="1"/>
  <c r="O1371" i="9"/>
  <c r="N1371" i="9"/>
  <c r="O1369" i="9"/>
  <c r="N1369" i="9"/>
  <c r="O1367" i="9"/>
  <c r="N1367" i="9"/>
  <c r="O1348" i="9"/>
  <c r="N1348" i="9"/>
  <c r="N1343" i="9" s="1"/>
  <c r="O1341" i="9"/>
  <c r="N1341" i="9"/>
  <c r="O1335" i="9"/>
  <c r="O1333" i="9" s="1"/>
  <c r="N1335" i="9"/>
  <c r="N1333" i="9" s="1"/>
  <c r="O1323" i="9"/>
  <c r="O1326" i="9" s="1"/>
  <c r="N1323" i="9"/>
  <c r="N1326" i="9" s="1"/>
  <c r="O1318" i="9"/>
  <c r="N1318" i="9"/>
  <c r="O1317" i="9"/>
  <c r="N1317" i="9"/>
  <c r="O1316" i="9"/>
  <c r="N1316" i="9"/>
  <c r="O1315" i="9"/>
  <c r="N1315" i="9"/>
  <c r="N1319" i="9" s="1"/>
  <c r="O1309" i="9"/>
  <c r="O1308" i="9" s="1"/>
  <c r="N1309" i="9"/>
  <c r="N1308" i="9" s="1"/>
  <c r="O1296" i="9"/>
  <c r="N1296" i="9"/>
  <c r="O1294" i="9"/>
  <c r="O1293" i="9" s="1"/>
  <c r="O1292" i="9" s="1"/>
  <c r="N1294" i="9"/>
  <c r="O1289" i="9"/>
  <c r="N1289" i="9"/>
  <c r="O1286" i="9"/>
  <c r="N1286" i="9"/>
  <c r="O1284" i="9"/>
  <c r="N1284" i="9"/>
  <c r="O1276" i="9"/>
  <c r="N1276" i="9"/>
  <c r="O1272" i="9"/>
  <c r="N1272" i="9"/>
  <c r="O1266" i="9"/>
  <c r="O1264" i="9" s="1"/>
  <c r="N1266" i="9"/>
  <c r="N1264" i="9"/>
  <c r="O1250" i="9"/>
  <c r="N1250" i="9"/>
  <c r="O1249" i="9"/>
  <c r="N1249" i="9"/>
  <c r="N1251" i="9" s="1"/>
  <c r="O1248" i="9"/>
  <c r="N1248" i="9"/>
  <c r="O1241" i="9"/>
  <c r="O1240" i="9" s="1"/>
  <c r="N1241" i="9"/>
  <c r="N1240" i="9" s="1"/>
  <c r="O1237" i="9"/>
  <c r="O1236" i="9" s="1"/>
  <c r="N1237" i="9"/>
  <c r="N1236" i="9"/>
  <c r="O1233" i="9"/>
  <c r="O1232" i="9" s="1"/>
  <c r="N1233" i="9"/>
  <c r="N1232" i="9" s="1"/>
  <c r="O1228" i="9"/>
  <c r="N1228" i="9"/>
  <c r="O1225" i="9"/>
  <c r="N1225" i="9"/>
  <c r="O1223" i="9"/>
  <c r="N1223" i="9"/>
  <c r="O1214" i="9"/>
  <c r="O1211" i="9" s="1"/>
  <c r="N1214" i="9"/>
  <c r="O1209" i="9"/>
  <c r="N1209" i="9"/>
  <c r="O1203" i="9"/>
  <c r="O1201" i="9" s="1"/>
  <c r="N1203" i="9"/>
  <c r="N1201" i="9" s="1"/>
  <c r="O1179" i="9"/>
  <c r="O1178" i="9" s="1"/>
  <c r="N1179" i="9"/>
  <c r="N1178" i="9" s="1"/>
  <c r="O1175" i="9"/>
  <c r="N1175" i="9"/>
  <c r="N1166" i="9" s="1"/>
  <c r="O1164" i="9"/>
  <c r="N1164" i="9"/>
  <c r="O1159" i="9"/>
  <c r="O1157" i="9" s="1"/>
  <c r="N1159" i="9"/>
  <c r="N1157" i="9" s="1"/>
  <c r="N1156" i="9" s="1"/>
  <c r="O1145" i="9"/>
  <c r="N1145" i="9"/>
  <c r="O1144" i="9"/>
  <c r="N1144" i="9"/>
  <c r="O1138" i="9"/>
  <c r="N1138" i="9"/>
  <c r="O1133" i="9"/>
  <c r="N1133" i="9"/>
  <c r="N1132" i="9" s="1"/>
  <c r="N1131" i="9" s="1"/>
  <c r="O1127" i="9"/>
  <c r="O1126" i="9" s="1"/>
  <c r="N1127" i="9"/>
  <c r="N1126" i="9" s="1"/>
  <c r="O1121" i="9"/>
  <c r="N1121" i="9"/>
  <c r="O1112" i="9"/>
  <c r="N1112" i="9"/>
  <c r="O1107" i="9"/>
  <c r="O1105" i="9" s="1"/>
  <c r="N1107" i="9"/>
  <c r="N1105" i="9" s="1"/>
  <c r="O1094" i="9"/>
  <c r="N1094" i="9"/>
  <c r="O1093" i="9"/>
  <c r="N1093" i="9"/>
  <c r="O1092" i="9"/>
  <c r="O1095" i="9" s="1"/>
  <c r="N1092" i="9"/>
  <c r="O1085" i="9"/>
  <c r="N1085" i="9"/>
  <c r="N1084" i="9" s="1"/>
  <c r="O1084" i="9"/>
  <c r="O1079" i="9"/>
  <c r="N1079" i="9"/>
  <c r="O1077" i="9"/>
  <c r="N1077" i="9"/>
  <c r="O1071" i="9"/>
  <c r="N1071" i="9"/>
  <c r="O1069" i="9"/>
  <c r="N1069" i="9"/>
  <c r="O1062" i="9"/>
  <c r="N1062" i="9"/>
  <c r="O1057" i="9"/>
  <c r="N1057" i="9"/>
  <c r="O1051" i="9"/>
  <c r="O1049" i="9" s="1"/>
  <c r="N1051" i="9"/>
  <c r="N1049" i="9" s="1"/>
  <c r="O1039" i="9"/>
  <c r="O1042" i="9" s="1"/>
  <c r="N1039" i="9"/>
  <c r="N1042" i="9" s="1"/>
  <c r="O1024" i="9"/>
  <c r="N1024" i="9"/>
  <c r="N1023" i="9"/>
  <c r="N1022" i="9" s="1"/>
  <c r="O1019" i="9"/>
  <c r="N1019" i="9"/>
  <c r="O1010" i="9"/>
  <c r="N1010" i="9"/>
  <c r="O1003" i="9"/>
  <c r="N1003" i="9"/>
  <c r="O998" i="9"/>
  <c r="N998" i="9"/>
  <c r="O992" i="9"/>
  <c r="O990" i="9" s="1"/>
  <c r="N992" i="9"/>
  <c r="N990" i="9" s="1"/>
  <c r="O970" i="9"/>
  <c r="N970" i="9"/>
  <c r="O964" i="9"/>
  <c r="N964" i="9"/>
  <c r="O960" i="9"/>
  <c r="N960" i="9"/>
  <c r="O955" i="9"/>
  <c r="N955" i="9"/>
  <c r="O951" i="9"/>
  <c r="N951" i="9"/>
  <c r="O943" i="9"/>
  <c r="N943" i="9"/>
  <c r="N934" i="9"/>
  <c r="O932" i="9"/>
  <c r="N932" i="9"/>
  <c r="O926" i="9"/>
  <c r="O924" i="9" s="1"/>
  <c r="N926" i="9"/>
  <c r="N924" i="9" s="1"/>
  <c r="N923" i="9" s="1"/>
  <c r="O914" i="9"/>
  <c r="N914" i="9"/>
  <c r="O903" i="9"/>
  <c r="N903" i="9"/>
  <c r="O901" i="9"/>
  <c r="N901" i="9"/>
  <c r="O895" i="9"/>
  <c r="N895" i="9"/>
  <c r="O891" i="9"/>
  <c r="N891" i="9"/>
  <c r="O889" i="9"/>
  <c r="N889" i="9"/>
  <c r="O885" i="9"/>
  <c r="N885" i="9"/>
  <c r="O883" i="9"/>
  <c r="N883" i="9"/>
  <c r="O874" i="9"/>
  <c r="N874" i="9"/>
  <c r="O868" i="9"/>
  <c r="N868" i="9"/>
  <c r="O860" i="9"/>
  <c r="N860" i="9"/>
  <c r="O855" i="9"/>
  <c r="O853" i="9" s="1"/>
  <c r="N855" i="9"/>
  <c r="N853" i="9" s="1"/>
  <c r="O842" i="9"/>
  <c r="N842" i="9"/>
  <c r="O841" i="9"/>
  <c r="N841" i="9"/>
  <c r="O840" i="9"/>
  <c r="N840" i="9"/>
  <c r="O833" i="9"/>
  <c r="N833" i="9"/>
  <c r="O831" i="9"/>
  <c r="N831" i="9"/>
  <c r="O826" i="9"/>
  <c r="N826" i="9"/>
  <c r="O820" i="9"/>
  <c r="N820" i="9"/>
  <c r="O811" i="9"/>
  <c r="N811" i="9"/>
  <c r="O809" i="9"/>
  <c r="N809" i="9"/>
  <c r="O804" i="9"/>
  <c r="N804" i="9"/>
  <c r="O802" i="9"/>
  <c r="N802" i="9"/>
  <c r="O800" i="9"/>
  <c r="N800" i="9"/>
  <c r="O791" i="9"/>
  <c r="N791" i="9"/>
  <c r="O787" i="9"/>
  <c r="N787" i="9"/>
  <c r="O785" i="9"/>
  <c r="N785" i="9"/>
  <c r="O781" i="9"/>
  <c r="N781" i="9"/>
  <c r="O775" i="9"/>
  <c r="O773" i="9" s="1"/>
  <c r="N775" i="9"/>
  <c r="N773" i="9" s="1"/>
  <c r="O763" i="9"/>
  <c r="N763" i="9"/>
  <c r="O752" i="9"/>
  <c r="N752" i="9"/>
  <c r="O749" i="9"/>
  <c r="N749" i="9"/>
  <c r="O747" i="9"/>
  <c r="N747" i="9"/>
  <c r="O745" i="9"/>
  <c r="N745" i="9"/>
  <c r="N744" i="9" s="1"/>
  <c r="N743" i="9" s="1"/>
  <c r="O738" i="9"/>
  <c r="N738" i="9"/>
  <c r="O734" i="9"/>
  <c r="N734" i="9"/>
  <c r="O732" i="9"/>
  <c r="N732" i="9"/>
  <c r="O724" i="9"/>
  <c r="N724" i="9"/>
  <c r="O719" i="9"/>
  <c r="N719" i="9"/>
  <c r="O714" i="9"/>
  <c r="N714" i="9"/>
  <c r="O710" i="9"/>
  <c r="N710" i="9"/>
  <c r="O705" i="9"/>
  <c r="N705" i="9"/>
  <c r="O699" i="9"/>
  <c r="O697" i="9" s="1"/>
  <c r="N699" i="9"/>
  <c r="N697" i="9"/>
  <c r="O686" i="9"/>
  <c r="N686" i="9"/>
  <c r="O685" i="9"/>
  <c r="N685" i="9"/>
  <c r="O684" i="9"/>
  <c r="O687" i="9" s="1"/>
  <c r="N684" i="9"/>
  <c r="O678" i="9"/>
  <c r="N678" i="9"/>
  <c r="O676" i="9"/>
  <c r="O675" i="9" s="1"/>
  <c r="O674" i="9" s="1"/>
  <c r="N676" i="9"/>
  <c r="N675" i="9" s="1"/>
  <c r="N674" i="9" s="1"/>
  <c r="O672" i="9"/>
  <c r="N672" i="9"/>
  <c r="O664" i="9"/>
  <c r="N664" i="9"/>
  <c r="O661" i="9"/>
  <c r="N661" i="9"/>
  <c r="O659" i="9"/>
  <c r="N659" i="9"/>
  <c r="O654" i="9"/>
  <c r="N654" i="9"/>
  <c r="O649" i="9"/>
  <c r="N649" i="9"/>
  <c r="O642" i="9"/>
  <c r="N642" i="9"/>
  <c r="O640" i="9"/>
  <c r="N640" i="9"/>
  <c r="O634" i="9"/>
  <c r="N634" i="9"/>
  <c r="O629" i="9"/>
  <c r="N629" i="9"/>
  <c r="O624" i="9"/>
  <c r="O622" i="9" s="1"/>
  <c r="N624" i="9"/>
  <c r="N622" i="9" s="1"/>
  <c r="O612" i="9"/>
  <c r="N612" i="9"/>
  <c r="O601" i="9"/>
  <c r="O600" i="9" s="1"/>
  <c r="N601" i="9"/>
  <c r="N600" i="9" s="1"/>
  <c r="O598" i="9"/>
  <c r="O597" i="9" s="1"/>
  <c r="N598" i="9"/>
  <c r="N597" i="9" s="1"/>
  <c r="O593" i="9"/>
  <c r="O584" i="9" s="1"/>
  <c r="N593" i="9"/>
  <c r="O582" i="9"/>
  <c r="N582" i="9"/>
  <c r="O576" i="9"/>
  <c r="O574" i="9" s="1"/>
  <c r="N576" i="9"/>
  <c r="N574" i="9" s="1"/>
  <c r="O567" i="9"/>
  <c r="N567" i="9"/>
  <c r="O554" i="9"/>
  <c r="O553" i="9" s="1"/>
  <c r="N554" i="9"/>
  <c r="N553" i="9" s="1"/>
  <c r="O549" i="9"/>
  <c r="N549" i="9"/>
  <c r="N541" i="9"/>
  <c r="O539" i="9"/>
  <c r="N539" i="9"/>
  <c r="O533" i="9"/>
  <c r="O531" i="9" s="1"/>
  <c r="N533" i="9"/>
  <c r="N531" i="9" s="1"/>
  <c r="N530" i="9" s="1"/>
  <c r="O524" i="9"/>
  <c r="N524" i="9"/>
  <c r="O512" i="9"/>
  <c r="O511" i="9" s="1"/>
  <c r="N512" i="9"/>
  <c r="N511" i="9" s="1"/>
  <c r="O509" i="9"/>
  <c r="O508" i="9" s="1"/>
  <c r="N509" i="9"/>
  <c r="N508" i="9" s="1"/>
  <c r="O502" i="9"/>
  <c r="N502" i="9"/>
  <c r="O491" i="9"/>
  <c r="N491" i="9"/>
  <c r="O485" i="9"/>
  <c r="O483" i="9" s="1"/>
  <c r="N485" i="9"/>
  <c r="N483" i="9" s="1"/>
  <c r="O467" i="9"/>
  <c r="O466" i="9" s="1"/>
  <c r="N467" i="9"/>
  <c r="N466" i="9"/>
  <c r="O460" i="9"/>
  <c r="N460" i="9"/>
  <c r="N451" i="9" s="1"/>
  <c r="O449" i="9"/>
  <c r="N449" i="9"/>
  <c r="O443" i="9"/>
  <c r="O441" i="9" s="1"/>
  <c r="N443" i="9"/>
  <c r="N441" i="9" s="1"/>
  <c r="O434" i="9"/>
  <c r="N434" i="9"/>
  <c r="O430" i="9"/>
  <c r="N430" i="9"/>
  <c r="O429" i="9"/>
  <c r="N429" i="9"/>
  <c r="O428" i="9"/>
  <c r="N428" i="9"/>
  <c r="O422" i="9"/>
  <c r="O421" i="9" s="1"/>
  <c r="N422" i="9"/>
  <c r="N421" i="9" s="1"/>
  <c r="O419" i="9"/>
  <c r="N419" i="9"/>
  <c r="O417" i="9"/>
  <c r="N417" i="9"/>
  <c r="O415" i="9"/>
  <c r="N415" i="9"/>
  <c r="O411" i="9"/>
  <c r="N411" i="9"/>
  <c r="O409" i="9"/>
  <c r="N409" i="9"/>
  <c r="O406" i="9"/>
  <c r="N406" i="9"/>
  <c r="O404" i="9"/>
  <c r="N404" i="9"/>
  <c r="O397" i="9"/>
  <c r="N397" i="9"/>
  <c r="N395" i="9"/>
  <c r="O393" i="9"/>
  <c r="N393" i="9"/>
  <c r="O388" i="9"/>
  <c r="O386" i="9" s="1"/>
  <c r="N388" i="9"/>
  <c r="N386" i="9" s="1"/>
  <c r="O376" i="9"/>
  <c r="N376" i="9"/>
  <c r="O365" i="9"/>
  <c r="O364" i="9" s="1"/>
  <c r="N365" i="9"/>
  <c r="N364" i="9" s="1"/>
  <c r="O362" i="9"/>
  <c r="O361" i="9" s="1"/>
  <c r="N362" i="9"/>
  <c r="N361" i="9" s="1"/>
  <c r="O356" i="9"/>
  <c r="N356" i="9"/>
  <c r="O352" i="9"/>
  <c r="N352" i="9"/>
  <c r="O347" i="9"/>
  <c r="O345" i="9" s="1"/>
  <c r="N347" i="9"/>
  <c r="N345" i="9" s="1"/>
  <c r="O338" i="9"/>
  <c r="N338" i="9"/>
  <c r="O333" i="9"/>
  <c r="N333" i="9"/>
  <c r="O332" i="9"/>
  <c r="N332" i="9"/>
  <c r="O322" i="9"/>
  <c r="O321" i="9" s="1"/>
  <c r="O320" i="9" s="1"/>
  <c r="N322" i="9"/>
  <c r="O317" i="9"/>
  <c r="N317" i="9"/>
  <c r="N316" i="9" s="1"/>
  <c r="N315" i="9" s="1"/>
  <c r="O311" i="9"/>
  <c r="N311" i="9"/>
  <c r="O306" i="9"/>
  <c r="N306" i="9"/>
  <c r="O300" i="9"/>
  <c r="O298" i="9" s="1"/>
  <c r="N300" i="9"/>
  <c r="N298" i="9" s="1"/>
  <c r="O291" i="9"/>
  <c r="N291" i="9"/>
  <c r="O280" i="9"/>
  <c r="O279" i="9" s="1"/>
  <c r="N280" i="9"/>
  <c r="N279" i="9"/>
  <c r="O277" i="9"/>
  <c r="O276" i="9" s="1"/>
  <c r="N277" i="9"/>
  <c r="N276" i="9" s="1"/>
  <c r="O272" i="9"/>
  <c r="N272" i="9"/>
  <c r="N270" i="9" s="1"/>
  <c r="O268" i="9"/>
  <c r="N268" i="9"/>
  <c r="O263" i="9"/>
  <c r="O261" i="9" s="1"/>
  <c r="N263" i="9"/>
  <c r="N261" i="9" s="1"/>
  <c r="O253" i="9"/>
  <c r="N253" i="9"/>
  <c r="O242" i="9"/>
  <c r="O241" i="9" s="1"/>
  <c r="N242" i="9"/>
  <c r="N241" i="9" s="1"/>
  <c r="O237" i="9"/>
  <c r="N237" i="9"/>
  <c r="O234" i="9"/>
  <c r="N234" i="9"/>
  <c r="O229" i="9"/>
  <c r="O227" i="9" s="1"/>
  <c r="N229" i="9"/>
  <c r="N227" i="9" s="1"/>
  <c r="O215" i="9"/>
  <c r="N215" i="9"/>
  <c r="O214" i="9"/>
  <c r="N214" i="9"/>
  <c r="O207" i="9"/>
  <c r="N207" i="9"/>
  <c r="N206" i="9"/>
  <c r="N205" i="9" s="1"/>
  <c r="N210" i="9" s="1"/>
  <c r="O188" i="9"/>
  <c r="O187" i="9" s="1"/>
  <c r="N188" i="9"/>
  <c r="N187" i="9" s="1"/>
  <c r="O183" i="9"/>
  <c r="O181" i="9" s="1"/>
  <c r="N183" i="9"/>
  <c r="O179" i="9"/>
  <c r="N179" i="9"/>
  <c r="O173" i="9"/>
  <c r="O171" i="9" s="1"/>
  <c r="N173" i="9"/>
  <c r="N171" i="9" s="1"/>
  <c r="O164" i="9"/>
  <c r="N164" i="9"/>
  <c r="O151" i="9"/>
  <c r="N151" i="9"/>
  <c r="O145" i="9"/>
  <c r="N145" i="9"/>
  <c r="O141" i="9"/>
  <c r="N141" i="9"/>
  <c r="O136" i="9"/>
  <c r="O134" i="9" s="1"/>
  <c r="N136" i="9"/>
  <c r="N134" i="9" s="1"/>
  <c r="O124" i="9"/>
  <c r="N124" i="9"/>
  <c r="O113" i="9"/>
  <c r="O112" i="9" s="1"/>
  <c r="N113" i="9"/>
  <c r="N112" i="9" s="1"/>
  <c r="O108" i="9"/>
  <c r="O107" i="9" s="1"/>
  <c r="N108" i="9"/>
  <c r="N107" i="9" s="1"/>
  <c r="O103" i="9"/>
  <c r="N103" i="9"/>
  <c r="O99" i="9"/>
  <c r="N99" i="9"/>
  <c r="O94" i="9"/>
  <c r="N94" i="9"/>
  <c r="N92" i="9" s="1"/>
  <c r="O92" i="9"/>
  <c r="O85" i="9"/>
  <c r="N85" i="9"/>
  <c r="O74" i="9"/>
  <c r="O73" i="9" s="1"/>
  <c r="N74" i="9"/>
  <c r="N73" i="9" s="1"/>
  <c r="O71" i="9"/>
  <c r="N71" i="9"/>
  <c r="N70" i="9" s="1"/>
  <c r="O70" i="9"/>
  <c r="O66" i="9"/>
  <c r="N66" i="9"/>
  <c r="O62" i="9"/>
  <c r="N62" i="9"/>
  <c r="O57" i="9"/>
  <c r="O55" i="9" s="1"/>
  <c r="N57" i="9"/>
  <c r="N55" i="9" s="1"/>
  <c r="O48" i="9"/>
  <c r="N48" i="9"/>
  <c r="O37" i="9"/>
  <c r="O36" i="9" s="1"/>
  <c r="N37" i="9"/>
  <c r="N36" i="9"/>
  <c r="O32" i="9"/>
  <c r="N32" i="9"/>
  <c r="N31" i="9" s="1"/>
  <c r="N30" i="9" s="1"/>
  <c r="O22" i="9"/>
  <c r="N22" i="9"/>
  <c r="O18" i="9"/>
  <c r="N18" i="9"/>
  <c r="O14" i="9"/>
  <c r="O12" i="9" s="1"/>
  <c r="N14" i="9"/>
  <c r="N12" i="9" s="1"/>
  <c r="N216" i="9" l="1"/>
  <c r="O334" i="9"/>
  <c r="N1649" i="9"/>
  <c r="N1725" i="9"/>
  <c r="N1754" i="9" s="1"/>
  <c r="N1758" i="9" s="1"/>
  <c r="N1759" i="9" s="1"/>
  <c r="N1966" i="9"/>
  <c r="O3031" i="9"/>
  <c r="O3035" i="9" s="1"/>
  <c r="O3036" i="9" s="1"/>
  <c r="N5090" i="9"/>
  <c r="N5119" i="9" s="1"/>
  <c r="N5123" i="9" s="1"/>
  <c r="N5124" i="9" s="1"/>
  <c r="O1386" i="9"/>
  <c r="O1385" i="9" s="1"/>
  <c r="N1883" i="9"/>
  <c r="N3846" i="9"/>
  <c r="N3874" i="9" s="1"/>
  <c r="N3878" i="9" s="1"/>
  <c r="N3879" i="9" s="1"/>
  <c r="N2362" i="9"/>
  <c r="N2390" i="9" s="1"/>
  <c r="N2394" i="9" s="1"/>
  <c r="N2395" i="9" s="1"/>
  <c r="N4688" i="9"/>
  <c r="O4731" i="9"/>
  <c r="O4760" i="9" s="1"/>
  <c r="O4764" i="9" s="1"/>
  <c r="O4765" i="9" s="1"/>
  <c r="O7371" i="9"/>
  <c r="O7141" i="9"/>
  <c r="O7435" i="9"/>
  <c r="O7434" i="9" s="1"/>
  <c r="O7448" i="9" s="1"/>
  <c r="O7452" i="9" s="1"/>
  <c r="O7453" i="9" s="1"/>
  <c r="O4370" i="9"/>
  <c r="O4400" i="9" s="1"/>
  <c r="O4404" i="9" s="1"/>
  <c r="O4405" i="9" s="1"/>
  <c r="O4972" i="9"/>
  <c r="O5000" i="9" s="1"/>
  <c r="O5004" i="9" s="1"/>
  <c r="O5005" i="9" s="1"/>
  <c r="N6255" i="9"/>
  <c r="N6287" i="9" s="1"/>
  <c r="N6291" i="9" s="1"/>
  <c r="N6292" i="9" s="1"/>
  <c r="O6298" i="9"/>
  <c r="N6872" i="9"/>
  <c r="N6893" i="9" s="1"/>
  <c r="N6897" i="9" s="1"/>
  <c r="N6898" i="9" s="1"/>
  <c r="N6977" i="9"/>
  <c r="N7062" i="9"/>
  <c r="O7142" i="9"/>
  <c r="O8216" i="9"/>
  <c r="O8215" i="9" s="1"/>
  <c r="N260" i="9"/>
  <c r="N431" i="9"/>
  <c r="N440" i="9"/>
  <c r="O1685" i="9"/>
  <c r="N2206" i="9"/>
  <c r="N2246" i="9"/>
  <c r="N4044" i="9"/>
  <c r="N4072" i="9" s="1"/>
  <c r="N4076" i="9" s="1"/>
  <c r="N4077" i="9" s="1"/>
  <c r="N4411" i="9"/>
  <c r="N4441" i="9" s="1"/>
  <c r="N4445" i="9" s="1"/>
  <c r="N4446" i="9" s="1"/>
  <c r="N4731" i="9"/>
  <c r="N5011" i="9"/>
  <c r="N5041" i="9" s="1"/>
  <c r="N5045" i="9" s="1"/>
  <c r="N5046" i="9" s="1"/>
  <c r="N5496" i="9"/>
  <c r="N5527" i="9" s="1"/>
  <c r="N5531" i="9" s="1"/>
  <c r="N5532" i="9" s="1"/>
  <c r="N5874" i="9"/>
  <c r="O6354" i="9"/>
  <c r="N6741" i="9"/>
  <c r="N6775" i="9" s="1"/>
  <c r="N6779" i="9" s="1"/>
  <c r="N6780" i="9" s="1"/>
  <c r="N7331" i="9"/>
  <c r="N7360" i="9" s="1"/>
  <c r="N7364" i="9" s="1"/>
  <c r="N7365" i="9" s="1"/>
  <c r="N7552" i="9"/>
  <c r="N7582" i="9" s="1"/>
  <c r="N7586" i="9" s="1"/>
  <c r="N7587" i="9" s="1"/>
  <c r="N8629" i="9"/>
  <c r="N282" i="9"/>
  <c r="N3596" i="9"/>
  <c r="N3600" i="9" s="1"/>
  <c r="N3601" i="9" s="1"/>
  <c r="N3755" i="9"/>
  <c r="N3759" i="9" s="1"/>
  <c r="N3760" i="9" s="1"/>
  <c r="O7400" i="9"/>
  <c r="O7404" i="9" s="1"/>
  <c r="O7405" i="9" s="1"/>
  <c r="N3353" i="9"/>
  <c r="N3357" i="9" s="1"/>
  <c r="N3358" i="9" s="1"/>
  <c r="N3364" i="9"/>
  <c r="N3393" i="9" s="1"/>
  <c r="N3397" i="9" s="1"/>
  <c r="N3398" i="9" s="1"/>
  <c r="O6606" i="9"/>
  <c r="O6640" i="9" s="1"/>
  <c r="O6644" i="9" s="1"/>
  <c r="O6645" i="9" s="1"/>
  <c r="N385" i="9"/>
  <c r="N1500" i="9"/>
  <c r="N1674" i="9"/>
  <c r="N1678" i="9" s="1"/>
  <c r="N1679" i="9" s="1"/>
  <c r="O2007" i="9"/>
  <c r="N3002" i="9"/>
  <c r="N3031" i="9" s="1"/>
  <c r="N3035" i="9" s="1"/>
  <c r="N3036" i="9" s="1"/>
  <c r="N3162" i="9"/>
  <c r="N3192" i="9" s="1"/>
  <c r="N3196" i="9" s="1"/>
  <c r="N3197" i="9" s="1"/>
  <c r="N3203" i="9"/>
  <c r="N3232" i="9" s="1"/>
  <c r="N3236" i="9" s="1"/>
  <c r="N3237" i="9" s="1"/>
  <c r="O3404" i="9"/>
  <c r="O3433" i="9" s="1"/>
  <c r="O3437" i="9" s="1"/>
  <c r="O3438" i="9" s="1"/>
  <c r="N3687" i="9"/>
  <c r="N3716" i="9" s="1"/>
  <c r="N3720" i="9" s="1"/>
  <c r="N3721" i="9" s="1"/>
  <c r="N3885" i="9"/>
  <c r="N4005" i="9"/>
  <c r="N4033" i="9" s="1"/>
  <c r="N4037" i="9" s="1"/>
  <c r="N4038" i="9" s="1"/>
  <c r="O4072" i="9"/>
  <c r="O4076" i="9" s="1"/>
  <c r="O4077" i="9" s="1"/>
  <c r="N4204" i="9"/>
  <c r="N4232" i="9" s="1"/>
  <c r="N4236" i="9" s="1"/>
  <c r="N4237" i="9" s="1"/>
  <c r="O6533" i="9"/>
  <c r="O6553" i="9" s="1"/>
  <c r="O6557" i="9" s="1"/>
  <c r="O6558" i="9" s="1"/>
  <c r="O6872" i="9"/>
  <c r="O6893" i="9" s="1"/>
  <c r="O6897" i="9" s="1"/>
  <c r="O6898" i="9" s="1"/>
  <c r="O6904" i="9"/>
  <c r="O6928" i="9" s="1"/>
  <c r="O6932" i="9" s="1"/>
  <c r="O6933" i="9" s="1"/>
  <c r="O7490" i="9"/>
  <c r="O7489" i="9" s="1"/>
  <c r="N8430" i="9"/>
  <c r="N8429" i="9" s="1"/>
  <c r="N8448" i="9"/>
  <c r="O216" i="9"/>
  <c r="N334" i="9"/>
  <c r="O2478" i="9"/>
  <c r="O2508" i="9" s="1"/>
  <c r="O2512" i="9" s="1"/>
  <c r="O2513" i="9" s="1"/>
  <c r="N3284" i="9"/>
  <c r="N3313" i="9" s="1"/>
  <c r="N3317" i="9" s="1"/>
  <c r="N3318" i="9" s="1"/>
  <c r="O3648" i="9"/>
  <c r="O3676" i="9" s="1"/>
  <c r="O3680" i="9" s="1"/>
  <c r="O3681" i="9" s="1"/>
  <c r="N5052" i="9"/>
  <c r="N5079" i="9" s="1"/>
  <c r="N5083" i="9" s="1"/>
  <c r="N5084" i="9" s="1"/>
  <c r="N5372" i="9"/>
  <c r="N5403" i="9" s="1"/>
  <c r="N5407" i="9" s="1"/>
  <c r="N5408" i="9" s="1"/>
  <c r="N5414" i="9"/>
  <c r="N5444" i="9" s="1"/>
  <c r="N5448" i="9" s="1"/>
  <c r="N5449" i="9" s="1"/>
  <c r="N6861" i="9"/>
  <c r="N6865" i="9" s="1"/>
  <c r="N6866" i="9" s="1"/>
  <c r="O7411" i="9"/>
  <c r="N7143" i="9"/>
  <c r="N7972" i="9"/>
  <c r="N8001" i="9" s="1"/>
  <c r="N8009" i="9" s="1"/>
  <c r="N1332" i="9"/>
  <c r="O1537" i="9"/>
  <c r="O1563" i="9" s="1"/>
  <c r="O1567" i="9" s="1"/>
  <c r="O1568" i="9" s="1"/>
  <c r="N2047" i="9"/>
  <c r="N2076" i="9" s="1"/>
  <c r="N2080" i="9" s="1"/>
  <c r="N2081" i="9" s="1"/>
  <c r="N2440" i="9"/>
  <c r="N2759" i="9"/>
  <c r="N3526" i="9"/>
  <c r="N3556" i="9" s="1"/>
  <c r="N3560" i="9" s="1"/>
  <c r="N3561" i="9" s="1"/>
  <c r="N3766" i="9"/>
  <c r="N3795" i="9" s="1"/>
  <c r="N3799" i="9" s="1"/>
  <c r="N3800" i="9" s="1"/>
  <c r="N4571" i="9"/>
  <c r="N4601" i="9" s="1"/>
  <c r="N4605" i="9" s="1"/>
  <c r="N4606" i="9" s="1"/>
  <c r="N4892" i="9"/>
  <c r="N4920" i="9" s="1"/>
  <c r="N4924" i="9" s="1"/>
  <c r="N4925" i="9" s="1"/>
  <c r="N5168" i="9"/>
  <c r="N5197" i="9" s="1"/>
  <c r="N5201" i="9" s="1"/>
  <c r="N5202" i="9" s="1"/>
  <c r="N5660" i="9"/>
  <c r="N5684" i="9" s="1"/>
  <c r="N5688" i="9" s="1"/>
  <c r="N5689" i="9" s="1"/>
  <c r="N6398" i="9"/>
  <c r="N6433" i="9" s="1"/>
  <c r="N6437" i="9" s="1"/>
  <c r="N6438" i="9" s="1"/>
  <c r="N6651" i="9"/>
  <c r="N6904" i="9"/>
  <c r="N6928" i="9" s="1"/>
  <c r="N6932" i="9" s="1"/>
  <c r="N6933" i="9" s="1"/>
  <c r="O7249" i="9"/>
  <c r="O7279" i="9" s="1"/>
  <c r="O7283" i="9" s="1"/>
  <c r="O7284" i="9" s="1"/>
  <c r="N7459" i="9"/>
  <c r="O7593" i="9"/>
  <c r="O7625" i="9" s="1"/>
  <c r="O7629" i="9" s="1"/>
  <c r="O7630" i="9" s="1"/>
  <c r="N7780" i="9"/>
  <c r="N7880" i="9"/>
  <c r="N7911" i="9" s="1"/>
  <c r="O1319" i="9"/>
  <c r="O737" i="9"/>
  <c r="O736" i="9" s="1"/>
  <c r="O8420" i="9"/>
  <c r="O8419" i="9" s="1"/>
  <c r="O744" i="9"/>
  <c r="O743" i="9" s="1"/>
  <c r="O493" i="9"/>
  <c r="O482" i="9" s="1"/>
  <c r="O515" i="9" s="1"/>
  <c r="O270" i="9"/>
  <c r="O260" i="9" s="1"/>
  <c r="O282" i="9" s="1"/>
  <c r="O431" i="9"/>
  <c r="O731" i="9"/>
  <c r="O730" i="9" s="1"/>
  <c r="O799" i="9"/>
  <c r="O798" i="9" s="1"/>
  <c r="O3243" i="9"/>
  <c r="O3273" i="9" s="1"/>
  <c r="O3277" i="9" s="1"/>
  <c r="O3278" i="9" s="1"/>
  <c r="O5737" i="9"/>
  <c r="O5736" i="9" s="1"/>
  <c r="O6786" i="9"/>
  <c r="O6825" i="9" s="1"/>
  <c r="O6829" i="9" s="1"/>
  <c r="O6830" i="9" s="1"/>
  <c r="O7799" i="9"/>
  <c r="O1649" i="9"/>
  <c r="O1674" i="9" s="1"/>
  <c r="O1678" i="9" s="1"/>
  <c r="O1679" i="9" s="1"/>
  <c r="N1805" i="9"/>
  <c r="N1833" i="9" s="1"/>
  <c r="N1837" i="9" s="1"/>
  <c r="N1838" i="9" s="1"/>
  <c r="N2128" i="9"/>
  <c r="N2158" i="9" s="1"/>
  <c r="N2162" i="9" s="1"/>
  <c r="N2163" i="9" s="1"/>
  <c r="O2401" i="9"/>
  <c r="O2429" i="9" s="1"/>
  <c r="O2433" i="9" s="1"/>
  <c r="O2434" i="9" s="1"/>
  <c r="O2922" i="9"/>
  <c r="O2950" i="9" s="1"/>
  <c r="O2954" i="9" s="1"/>
  <c r="O2955" i="9" s="1"/>
  <c r="O3567" i="9"/>
  <c r="O3596" i="9" s="1"/>
  <c r="O3600" i="9" s="1"/>
  <c r="O3601" i="9" s="1"/>
  <c r="O4811" i="9"/>
  <c r="O4841" i="9" s="1"/>
  <c r="O4845" i="9" s="1"/>
  <c r="O4846" i="9" s="1"/>
  <c r="O7146" i="9"/>
  <c r="O7442" i="9"/>
  <c r="O7441" i="9" s="1"/>
  <c r="O8738" i="9"/>
  <c r="O8737" i="9" s="1"/>
  <c r="O808" i="9"/>
  <c r="O807" i="9" s="1"/>
  <c r="O950" i="9"/>
  <c r="O949" i="9" s="1"/>
  <c r="O1059" i="9"/>
  <c r="O1048" i="9" s="1"/>
  <c r="O1136" i="9"/>
  <c r="O1135" i="9" s="1"/>
  <c r="O1146" i="9"/>
  <c r="O1251" i="9"/>
  <c r="O2881" i="9"/>
  <c r="O2911" i="9" s="1"/>
  <c r="O2915" i="9" s="1"/>
  <c r="O2916" i="9" s="1"/>
  <c r="O3727" i="9"/>
  <c r="O3755" i="9" s="1"/>
  <c r="O3759" i="9" s="1"/>
  <c r="O3760" i="9" s="1"/>
  <c r="O3965" i="9"/>
  <c r="O3994" i="9" s="1"/>
  <c r="O3998" i="9" s="1"/>
  <c r="O3999" i="9" s="1"/>
  <c r="O4250" i="9"/>
  <c r="O4248" i="9" s="1"/>
  <c r="O4529" i="9"/>
  <c r="O4560" i="9" s="1"/>
  <c r="O4564" i="9" s="1"/>
  <c r="O4565" i="9" s="1"/>
  <c r="O5372" i="9"/>
  <c r="O5403" i="9" s="1"/>
  <c r="O5407" i="9" s="1"/>
  <c r="O5408" i="9" s="1"/>
  <c r="O6060" i="9"/>
  <c r="O6088" i="9" s="1"/>
  <c r="O6092" i="9" s="1"/>
  <c r="O6093" i="9" s="1"/>
  <c r="O6212" i="9"/>
  <c r="O6244" i="9" s="1"/>
  <c r="O6248" i="9" s="1"/>
  <c r="O6249" i="9" s="1"/>
  <c r="O8123" i="9"/>
  <c r="O8290" i="9"/>
  <c r="O8289" i="9" s="1"/>
  <c r="O8660" i="9"/>
  <c r="O8659" i="9" s="1"/>
  <c r="O3885" i="9"/>
  <c r="O3913" i="9" s="1"/>
  <c r="O3917" i="9" s="1"/>
  <c r="O3918" i="9" s="1"/>
  <c r="O4123" i="9"/>
  <c r="O4154" i="9" s="1"/>
  <c r="O4158" i="9" s="1"/>
  <c r="O4159" i="9" s="1"/>
  <c r="O4452" i="9"/>
  <c r="O4479" i="9" s="1"/>
  <c r="O4483" i="9" s="1"/>
  <c r="O4484" i="9" s="1"/>
  <c r="O6444" i="9"/>
  <c r="O6476" i="9" s="1"/>
  <c r="O6480" i="9" s="1"/>
  <c r="O6481" i="9" s="1"/>
  <c r="O6564" i="9"/>
  <c r="O8308" i="9"/>
  <c r="O8307" i="9" s="1"/>
  <c r="O8510" i="9"/>
  <c r="O8539" i="9" s="1"/>
  <c r="O2638" i="9"/>
  <c r="O2667" i="9" s="1"/>
  <c r="O2671" i="9" s="1"/>
  <c r="O2672" i="9" s="1"/>
  <c r="O2718" i="9"/>
  <c r="O2748" i="9" s="1"/>
  <c r="O2752" i="9" s="1"/>
  <c r="O2753" i="9" s="1"/>
  <c r="O3162" i="9"/>
  <c r="O3192" i="9" s="1"/>
  <c r="O3196" i="9" s="1"/>
  <c r="O3197" i="9" s="1"/>
  <c r="O3324" i="9"/>
  <c r="O3353" i="9" s="1"/>
  <c r="O3357" i="9" s="1"/>
  <c r="O3358" i="9" s="1"/>
  <c r="O3485" i="9"/>
  <c r="O3515" i="9" s="1"/>
  <c r="O3519" i="9" s="1"/>
  <c r="O3520" i="9" s="1"/>
  <c r="O4204" i="9"/>
  <c r="O4232" i="9" s="1"/>
  <c r="O4688" i="9"/>
  <c r="O4892" i="9"/>
  <c r="O4920" i="9" s="1"/>
  <c r="O4924" i="9" s="1"/>
  <c r="O4925" i="9" s="1"/>
  <c r="O5052" i="9"/>
  <c r="O5079" i="9" s="1"/>
  <c r="O5083" i="9" s="1"/>
  <c r="O5084" i="9" s="1"/>
  <c r="O5455" i="9"/>
  <c r="O5485" i="9" s="1"/>
  <c r="O5489" i="9" s="1"/>
  <c r="O5490" i="9" s="1"/>
  <c r="N6178" i="9"/>
  <c r="N6201" i="9" s="1"/>
  <c r="N6205" i="9" s="1"/>
  <c r="N6206" i="9" s="1"/>
  <c r="O6651" i="9"/>
  <c r="O6684" i="9" s="1"/>
  <c r="O6688" i="9" s="1"/>
  <c r="O6689" i="9" s="1"/>
  <c r="O6695" i="9"/>
  <c r="O6730" i="9" s="1"/>
  <c r="O6734" i="9" s="1"/>
  <c r="O6735" i="9" s="1"/>
  <c r="O7208" i="9"/>
  <c r="O7238" i="9" s="1"/>
  <c r="O7242" i="9" s="1"/>
  <c r="O7243" i="9" s="1"/>
  <c r="O7331" i="9"/>
  <c r="O7360" i="9" s="1"/>
  <c r="O7364" i="9" s="1"/>
  <c r="O7365" i="9" s="1"/>
  <c r="O7512" i="9"/>
  <c r="O7541" i="9" s="1"/>
  <c r="O7545" i="9" s="1"/>
  <c r="O7546" i="9" s="1"/>
  <c r="N7677" i="9"/>
  <c r="N7708" i="9" s="1"/>
  <c r="O7815" i="9"/>
  <c r="O7814" i="9" s="1"/>
  <c r="N3913" i="9"/>
  <c r="N3917" i="9" s="1"/>
  <c r="N3918" i="9" s="1"/>
  <c r="O64" i="9"/>
  <c r="O54" i="9" s="1"/>
  <c r="O76" i="9" s="1"/>
  <c r="O354" i="9"/>
  <c r="O344" i="9" s="1"/>
  <c r="O367" i="9" s="1"/>
  <c r="O1114" i="9"/>
  <c r="O1104" i="9" s="1"/>
  <c r="O1423" i="9"/>
  <c r="O1421" i="9" s="1"/>
  <c r="N5729" i="9"/>
  <c r="N5728" i="9" s="1"/>
  <c r="N7435" i="9"/>
  <c r="N7434" i="9" s="1"/>
  <c r="N7141" i="9"/>
  <c r="N7745" i="9"/>
  <c r="N7744" i="9" s="1"/>
  <c r="O8411" i="9"/>
  <c r="O8410" i="9" s="1"/>
  <c r="O20" i="9"/>
  <c r="O11" i="9" s="1"/>
  <c r="N143" i="9"/>
  <c r="N133" i="9" s="1"/>
  <c r="O170" i="9"/>
  <c r="O190" i="9" s="1"/>
  <c r="O198" i="9" s="1"/>
  <c r="O403" i="9"/>
  <c r="O402" i="9" s="1"/>
  <c r="O414" i="9"/>
  <c r="O413" i="9" s="1"/>
  <c r="N471" i="9"/>
  <c r="N658" i="9"/>
  <c r="N657" i="9" s="1"/>
  <c r="O1200" i="9"/>
  <c r="O1366" i="9"/>
  <c r="O1365" i="9" s="1"/>
  <c r="N1526" i="9"/>
  <c r="N1530" i="9" s="1"/>
  <c r="N1531" i="9" s="1"/>
  <c r="O1765" i="9"/>
  <c r="O1794" i="9" s="1"/>
  <c r="O1798" i="9" s="1"/>
  <c r="O1799" i="9" s="1"/>
  <c r="N1914" i="9"/>
  <c r="N1918" i="9" s="1"/>
  <c r="N1919" i="9" s="1"/>
  <c r="O2036" i="9"/>
  <c r="O2040" i="9" s="1"/>
  <c r="O2041" i="9" s="1"/>
  <c r="N2789" i="9"/>
  <c r="N2793" i="9" s="1"/>
  <c r="N2794" i="9" s="1"/>
  <c r="O4289" i="9"/>
  <c r="O4318" i="9" s="1"/>
  <c r="O4322" i="9" s="1"/>
  <c r="O4323" i="9" s="1"/>
  <c r="N4760" i="9"/>
  <c r="N4764" i="9" s="1"/>
  <c r="N4765" i="9" s="1"/>
  <c r="O5291" i="9"/>
  <c r="O5320" i="9" s="1"/>
  <c r="O5324" i="9" s="1"/>
  <c r="O5325" i="9" s="1"/>
  <c r="O5721" i="9"/>
  <c r="O5720" i="9" s="1"/>
  <c r="O7166" i="9"/>
  <c r="O7197" i="9" s="1"/>
  <c r="O7201" i="9" s="1"/>
  <c r="O7202" i="9" s="1"/>
  <c r="N7820" i="9"/>
  <c r="N7829" i="9" s="1"/>
  <c r="N8106" i="9" s="1"/>
  <c r="N101" i="9"/>
  <c r="N91" i="9" s="1"/>
  <c r="N115" i="9" s="1"/>
  <c r="O395" i="9"/>
  <c r="O385" i="9" s="1"/>
  <c r="N558" i="9"/>
  <c r="N562" i="9" s="1"/>
  <c r="N563" i="9" s="1"/>
  <c r="O1000" i="9"/>
  <c r="O1017" i="9"/>
  <c r="O1016" i="9" s="1"/>
  <c r="N1182" i="9"/>
  <c r="N1186" i="9" s="1"/>
  <c r="N1187" i="9" s="1"/>
  <c r="O1274" i="9"/>
  <c r="O1263" i="9" s="1"/>
  <c r="O1429" i="9"/>
  <c r="N2235" i="9"/>
  <c r="N2239" i="9" s="1"/>
  <c r="N2240" i="9" s="1"/>
  <c r="N2272" i="9"/>
  <c r="N2276" i="9" s="1"/>
  <c r="N2277" i="9" s="1"/>
  <c r="O2559" i="9"/>
  <c r="O2588" i="9" s="1"/>
  <c r="O2592" i="9" s="1"/>
  <c r="O2593" i="9" s="1"/>
  <c r="O2800" i="9"/>
  <c r="O2829" i="9" s="1"/>
  <c r="O2833" i="9" s="1"/>
  <c r="O2834" i="9" s="1"/>
  <c r="N3042" i="9"/>
  <c r="N3071" i="9" s="1"/>
  <c r="N3075" i="9" s="1"/>
  <c r="N3076" i="9" s="1"/>
  <c r="N3433" i="9"/>
  <c r="N3437" i="9" s="1"/>
  <c r="N3438" i="9" s="1"/>
  <c r="N4256" i="9"/>
  <c r="N4400" i="9"/>
  <c r="N4404" i="9" s="1"/>
  <c r="N4405" i="9" s="1"/>
  <c r="O5130" i="9"/>
  <c r="O5157" i="9" s="1"/>
  <c r="O5161" i="9" s="1"/>
  <c r="O5162" i="9" s="1"/>
  <c r="O5538" i="9"/>
  <c r="O5569" i="9" s="1"/>
  <c r="O5573" i="9" s="1"/>
  <c r="O5574" i="9" s="1"/>
  <c r="O5619" i="9"/>
  <c r="O5649" i="9" s="1"/>
  <c r="O5653" i="9" s="1"/>
  <c r="O5654" i="9" s="1"/>
  <c r="N5906" i="9"/>
  <c r="N5910" i="9" s="1"/>
  <c r="N5911" i="9" s="1"/>
  <c r="N6099" i="9"/>
  <c r="N6133" i="9" s="1"/>
  <c r="N6137" i="9" s="1"/>
  <c r="N6138" i="9" s="1"/>
  <c r="N6595" i="9"/>
  <c r="N6599" i="9" s="1"/>
  <c r="N6600" i="9" s="1"/>
  <c r="N6684" i="9"/>
  <c r="N6688" i="9" s="1"/>
  <c r="N6689" i="9" s="1"/>
  <c r="O7056" i="9"/>
  <c r="N7090" i="9"/>
  <c r="N7089" i="9" s="1"/>
  <c r="O8112" i="9"/>
  <c r="N8267" i="9"/>
  <c r="N8256" i="9" s="1"/>
  <c r="O150" i="9"/>
  <c r="O149" i="9" s="1"/>
  <c r="O379" i="9"/>
  <c r="N639" i="9"/>
  <c r="N638" i="9" s="1"/>
  <c r="N799" i="9"/>
  <c r="N798" i="9" s="1"/>
  <c r="O959" i="9"/>
  <c r="O958" i="9" s="1"/>
  <c r="N1222" i="9"/>
  <c r="N1221" i="9" s="1"/>
  <c r="N1283" i="9"/>
  <c r="N1282" i="9" s="1"/>
  <c r="N1442" i="9"/>
  <c r="N1441" i="9" s="1"/>
  <c r="O1613" i="9"/>
  <c r="O1638" i="9" s="1"/>
  <c r="O1642" i="9" s="1"/>
  <c r="O1643" i="9" s="1"/>
  <c r="O1714" i="9"/>
  <c r="O1718" i="9" s="1"/>
  <c r="O1719" i="9" s="1"/>
  <c r="N1996" i="9"/>
  <c r="N2000" i="9" s="1"/>
  <c r="N2001" i="9" s="1"/>
  <c r="O2087" i="9"/>
  <c r="O2117" i="9" s="1"/>
  <c r="O2121" i="9" s="1"/>
  <c r="O2122" i="9" s="1"/>
  <c r="O2246" i="9"/>
  <c r="O2272" i="9" s="1"/>
  <c r="O2276" i="9" s="1"/>
  <c r="O2277" i="9" s="1"/>
  <c r="N2467" i="9"/>
  <c r="N2471" i="9" s="1"/>
  <c r="N2472" i="9" s="1"/>
  <c r="N2678" i="9"/>
  <c r="N2707" i="9" s="1"/>
  <c r="N2711" i="9" s="1"/>
  <c r="N2712" i="9" s="1"/>
  <c r="O3806" i="9"/>
  <c r="O3835" i="9" s="1"/>
  <c r="O3839" i="9" s="1"/>
  <c r="O3840" i="9" s="1"/>
  <c r="N4529" i="9"/>
  <c r="N4560" i="9" s="1"/>
  <c r="N4564" i="9" s="1"/>
  <c r="N4565" i="9" s="1"/>
  <c r="N4931" i="9"/>
  <c r="N4961" i="9" s="1"/>
  <c r="N4965" i="9" s="1"/>
  <c r="N4966" i="9" s="1"/>
  <c r="N5719" i="9"/>
  <c r="N6939" i="9"/>
  <c r="N6962" i="9" s="1"/>
  <c r="N7005" i="9"/>
  <c r="O7079" i="9"/>
  <c r="O7078" i="9" s="1"/>
  <c r="O7793" i="9"/>
  <c r="O7791" i="9" s="1"/>
  <c r="O7833" i="9"/>
  <c r="O7865" i="9" s="1"/>
  <c r="O7869" i="9" s="1"/>
  <c r="O7870" i="9" s="1"/>
  <c r="N8568" i="9"/>
  <c r="N8557" i="9" s="1"/>
  <c r="O8577" i="9"/>
  <c r="O8576" i="9" s="1"/>
  <c r="O573" i="9"/>
  <c r="O603" i="9" s="1"/>
  <c r="O607" i="9" s="1"/>
  <c r="O608" i="9" s="1"/>
  <c r="N687" i="9"/>
  <c r="O843" i="9"/>
  <c r="O1462" i="9"/>
  <c r="O1489" i="9" s="1"/>
  <c r="O1493" i="9" s="1"/>
  <c r="O1494" i="9" s="1"/>
  <c r="N1537" i="9"/>
  <c r="N1563" i="9" s="1"/>
  <c r="N1567" i="9" s="1"/>
  <c r="N1568" i="9" s="1"/>
  <c r="N1574" i="9"/>
  <c r="N1602" i="9" s="1"/>
  <c r="N1606" i="9" s="1"/>
  <c r="N1607" i="9" s="1"/>
  <c r="O1844" i="9"/>
  <c r="O1872" i="9" s="1"/>
  <c r="O1876" i="9" s="1"/>
  <c r="O1877" i="9" s="1"/>
  <c r="O2169" i="9"/>
  <c r="O2195" i="9" s="1"/>
  <c r="O2199" i="9" s="1"/>
  <c r="O2200" i="9" s="1"/>
  <c r="N2519" i="9"/>
  <c r="N2548" i="9" s="1"/>
  <c r="N2552" i="9" s="1"/>
  <c r="N2553" i="9" s="1"/>
  <c r="N2840" i="9"/>
  <c r="N2870" i="9" s="1"/>
  <c r="N2874" i="9" s="1"/>
  <c r="N2875" i="9" s="1"/>
  <c r="N2922" i="9"/>
  <c r="N2950" i="9" s="1"/>
  <c r="N2954" i="9" s="1"/>
  <c r="N2955" i="9" s="1"/>
  <c r="N3082" i="9"/>
  <c r="N3110" i="9" s="1"/>
  <c r="N3114" i="9" s="1"/>
  <c r="N3115" i="9" s="1"/>
  <c r="N3243" i="9"/>
  <c r="N3273" i="9" s="1"/>
  <c r="N3277" i="9" s="1"/>
  <c r="N3278" i="9" s="1"/>
  <c r="N3444" i="9"/>
  <c r="N3474" i="9" s="1"/>
  <c r="N3478" i="9" s="1"/>
  <c r="N3479" i="9" s="1"/>
  <c r="N4083" i="9"/>
  <c r="N4112" i="9" s="1"/>
  <c r="N4116" i="9" s="1"/>
  <c r="N4117" i="9" s="1"/>
  <c r="N4250" i="9"/>
  <c r="N4248" i="9" s="1"/>
  <c r="N4452" i="9"/>
  <c r="N4479" i="9" s="1"/>
  <c r="N4483" i="9" s="1"/>
  <c r="N4484" i="9" s="1"/>
  <c r="N4771" i="9"/>
  <c r="N4800" i="9" s="1"/>
  <c r="N4804" i="9" s="1"/>
  <c r="N4805" i="9" s="1"/>
  <c r="O5799" i="9"/>
  <c r="O5826" i="9" s="1"/>
  <c r="O5830" i="9" s="1"/>
  <c r="O5831" i="9" s="1"/>
  <c r="N6298" i="9"/>
  <c r="N6329" i="9" s="1"/>
  <c r="N6333" i="9" s="1"/>
  <c r="N6334" i="9" s="1"/>
  <c r="N6533" i="9"/>
  <c r="N6553" i="9" s="1"/>
  <c r="N6557" i="9" s="1"/>
  <c r="N6558" i="9" s="1"/>
  <c r="N7166" i="9"/>
  <c r="N7197" i="9" s="1"/>
  <c r="N7201" i="9" s="1"/>
  <c r="N7202" i="9" s="1"/>
  <c r="O7737" i="9"/>
  <c r="O7726" i="9" s="1"/>
  <c r="N8394" i="9"/>
  <c r="N8383" i="9" s="1"/>
  <c r="O8470" i="9"/>
  <c r="O8460" i="9" s="1"/>
  <c r="N8683" i="9"/>
  <c r="O8704" i="9"/>
  <c r="O8703" i="9" s="1"/>
  <c r="N843" i="9"/>
  <c r="O989" i="9"/>
  <c r="N1095" i="9"/>
  <c r="N1146" i="9"/>
  <c r="O1410" i="9"/>
  <c r="O1925" i="9"/>
  <c r="O1955" i="9" s="1"/>
  <c r="O1959" i="9" s="1"/>
  <c r="O1960" i="9" s="1"/>
  <c r="N2283" i="9"/>
  <c r="N2311" i="9" s="1"/>
  <c r="N2315" i="9" s="1"/>
  <c r="N2316" i="9" s="1"/>
  <c r="N2599" i="9"/>
  <c r="N2627" i="9" s="1"/>
  <c r="N2631" i="9" s="1"/>
  <c r="N2632" i="9" s="1"/>
  <c r="N4289" i="9"/>
  <c r="N4318" i="9" s="1"/>
  <c r="N4322" i="9" s="1"/>
  <c r="N4323" i="9" s="1"/>
  <c r="N5538" i="9"/>
  <c r="N5569" i="9" s="1"/>
  <c r="N5573" i="9" s="1"/>
  <c r="N5574" i="9" s="1"/>
  <c r="N5619" i="9"/>
  <c r="N5649" i="9" s="1"/>
  <c r="N5653" i="9" s="1"/>
  <c r="N5654" i="9" s="1"/>
  <c r="N5721" i="9"/>
  <c r="N5720" i="9" s="1"/>
  <c r="N5799" i="9"/>
  <c r="O5917" i="9"/>
  <c r="O5954" i="9" s="1"/>
  <c r="O5958" i="9" s="1"/>
  <c r="O5959" i="9" s="1"/>
  <c r="N6021" i="9"/>
  <c r="N6049" i="9" s="1"/>
  <c r="N6053" i="9" s="1"/>
  <c r="N6054" i="9" s="1"/>
  <c r="N6212" i="9"/>
  <c r="N6244" i="9" s="1"/>
  <c r="N6248" i="9" s="1"/>
  <c r="N6249" i="9" s="1"/>
  <c r="N6354" i="9"/>
  <c r="N6387" i="9" s="1"/>
  <c r="N6391" i="9" s="1"/>
  <c r="N6392" i="9" s="1"/>
  <c r="O6741" i="9"/>
  <c r="O6775" i="9" s="1"/>
  <c r="O6779" i="9" s="1"/>
  <c r="O6780" i="9" s="1"/>
  <c r="O7030" i="9"/>
  <c r="O7020" i="9" s="1"/>
  <c r="O7044" i="9" s="1"/>
  <c r="O7636" i="9"/>
  <c r="O7666" i="9" s="1"/>
  <c r="O7670" i="9" s="1"/>
  <c r="O7671" i="9" s="1"/>
  <c r="O7708" i="9"/>
  <c r="O7712" i="9" s="1"/>
  <c r="O7713" i="9" s="1"/>
  <c r="O7880" i="9"/>
  <c r="O7911" i="9" s="1"/>
  <c r="O7915" i="9" s="1"/>
  <c r="O8343" i="9"/>
  <c r="O8332" i="9" s="1"/>
  <c r="O8394" i="9"/>
  <c r="O8383" i="9" s="1"/>
  <c r="N8716" i="9"/>
  <c r="N8715" i="9" s="1"/>
  <c r="N3485" i="9"/>
  <c r="N3515" i="9" s="1"/>
  <c r="N3519" i="9" s="1"/>
  <c r="N3520" i="9" s="1"/>
  <c r="N3648" i="9"/>
  <c r="N3676" i="9" s="1"/>
  <c r="N3680" i="9" s="1"/>
  <c r="N3681" i="9" s="1"/>
  <c r="N3806" i="9"/>
  <c r="N3835" i="9" s="1"/>
  <c r="N3839" i="9" s="1"/>
  <c r="N3840" i="9" s="1"/>
  <c r="N3965" i="9"/>
  <c r="N3994" i="9" s="1"/>
  <c r="N3998" i="9" s="1"/>
  <c r="N3999" i="9" s="1"/>
  <c r="N4123" i="9"/>
  <c r="N4154" i="9" s="1"/>
  <c r="N4158" i="9" s="1"/>
  <c r="N4159" i="9" s="1"/>
  <c r="N4811" i="9"/>
  <c r="N4841" i="9" s="1"/>
  <c r="N4845" i="9" s="1"/>
  <c r="N4846" i="9" s="1"/>
  <c r="N4972" i="9"/>
  <c r="N5000" i="9" s="1"/>
  <c r="N5004" i="9" s="1"/>
  <c r="N5005" i="9" s="1"/>
  <c r="N5130" i="9"/>
  <c r="N5157" i="9" s="1"/>
  <c r="N5161" i="9" s="1"/>
  <c r="N5162" i="9" s="1"/>
  <c r="N5291" i="9"/>
  <c r="N5320" i="9" s="1"/>
  <c r="N5324" i="9" s="1"/>
  <c r="N5325" i="9" s="1"/>
  <c r="N5455" i="9"/>
  <c r="N5485" i="9" s="1"/>
  <c r="N5489" i="9" s="1"/>
  <c r="N5490" i="9" s="1"/>
  <c r="N5780" i="9"/>
  <c r="N5779" i="9" s="1"/>
  <c r="O5837" i="9"/>
  <c r="O5863" i="9" s="1"/>
  <c r="O5867" i="9" s="1"/>
  <c r="O5868" i="9" s="1"/>
  <c r="N5965" i="9"/>
  <c r="N5996" i="9" s="1"/>
  <c r="N6000" i="9" s="1"/>
  <c r="N6001" i="9" s="1"/>
  <c r="O6144" i="9"/>
  <c r="O6167" i="9" s="1"/>
  <c r="O6171" i="9" s="1"/>
  <c r="O6172" i="9" s="1"/>
  <c r="N6487" i="9"/>
  <c r="N6522" i="9" s="1"/>
  <c r="N6526" i="9" s="1"/>
  <c r="N6527" i="9" s="1"/>
  <c r="N7411" i="9"/>
  <c r="O7143" i="9"/>
  <c r="N7512" i="9"/>
  <c r="N7541" i="9" s="1"/>
  <c r="N7545" i="9" s="1"/>
  <c r="N7546" i="9" s="1"/>
  <c r="N7593" i="9"/>
  <c r="N7625" i="9" s="1"/>
  <c r="N7629" i="9" s="1"/>
  <c r="N7630" i="9" s="1"/>
  <c r="N8016" i="9"/>
  <c r="N8049" i="9" s="1"/>
  <c r="O8064" i="9"/>
  <c r="O8202" i="9"/>
  <c r="O8201" i="9" s="1"/>
  <c r="O8624" i="9"/>
  <c r="N7249" i="9"/>
  <c r="N7279" i="9" s="1"/>
  <c r="N7283" i="9" s="1"/>
  <c r="N7284" i="9" s="1"/>
  <c r="N7490" i="9"/>
  <c r="N7489" i="9" s="1"/>
  <c r="O8320" i="9"/>
  <c r="O8753" i="9"/>
  <c r="N219" i="9"/>
  <c r="N290" i="9"/>
  <c r="N286" i="9"/>
  <c r="N287" i="9" s="1"/>
  <c r="N783" i="9"/>
  <c r="N772" i="9" s="1"/>
  <c r="N1059" i="9"/>
  <c r="N1048" i="9" s="1"/>
  <c r="N1423" i="9"/>
  <c r="N1421" i="9" s="1"/>
  <c r="N8140" i="9"/>
  <c r="N8139" i="9" s="1"/>
  <c r="N354" i="9"/>
  <c r="N344" i="9" s="1"/>
  <c r="N367" i="9" s="1"/>
  <c r="N737" i="9"/>
  <c r="N736" i="9" s="1"/>
  <c r="O862" i="9"/>
  <c r="O1068" i="9"/>
  <c r="O1067" i="9" s="1"/>
  <c r="N1114" i="9"/>
  <c r="N1104" i="9" s="1"/>
  <c r="O1132" i="9"/>
  <c r="O1131" i="9" s="1"/>
  <c r="N1211" i="9"/>
  <c r="N1200" i="9" s="1"/>
  <c r="N1274" i="9"/>
  <c r="N1293" i="9"/>
  <c r="N1292" i="9" s="1"/>
  <c r="N1613" i="9"/>
  <c r="N1638" i="9" s="1"/>
  <c r="N1642" i="9" s="1"/>
  <c r="N1643" i="9" s="1"/>
  <c r="O1725" i="9"/>
  <c r="O1754" i="9" s="1"/>
  <c r="O1758" i="9" s="1"/>
  <c r="O1759" i="9" s="1"/>
  <c r="O1966" i="9"/>
  <c r="O1996" i="9" s="1"/>
  <c r="O2000" i="9" s="1"/>
  <c r="O2001" i="9" s="1"/>
  <c r="O2047" i="9"/>
  <c r="O2076" i="9" s="1"/>
  <c r="O2080" i="9" s="1"/>
  <c r="O2081" i="9" s="1"/>
  <c r="N2401" i="9"/>
  <c r="N2429" i="9" s="1"/>
  <c r="N2433" i="9" s="1"/>
  <c r="N2434" i="9" s="1"/>
  <c r="N2478" i="9"/>
  <c r="N2508" i="9" s="1"/>
  <c r="N2512" i="9" s="1"/>
  <c r="N2513" i="9" s="1"/>
  <c r="N2559" i="9"/>
  <c r="N2588" i="9" s="1"/>
  <c r="N2592" i="9" s="1"/>
  <c r="N2593" i="9" s="1"/>
  <c r="N5702" i="9"/>
  <c r="N5700" i="9" s="1"/>
  <c r="N8123" i="9"/>
  <c r="N8112" i="9" s="1"/>
  <c r="O31" i="9"/>
  <c r="O30" i="9" s="1"/>
  <c r="O101" i="9"/>
  <c r="O91" i="9" s="1"/>
  <c r="O115" i="9" s="1"/>
  <c r="O143" i="9"/>
  <c r="O133" i="9" s="1"/>
  <c r="N181" i="9"/>
  <c r="N170" i="9" s="1"/>
  <c r="N190" i="9" s="1"/>
  <c r="O236" i="9"/>
  <c r="O226" i="9" s="1"/>
  <c r="O244" i="9" s="1"/>
  <c r="O308" i="9"/>
  <c r="O297" i="9" s="1"/>
  <c r="N403" i="9"/>
  <c r="N402" i="9" s="1"/>
  <c r="O451" i="9"/>
  <c r="O440" i="9" s="1"/>
  <c r="O471" i="9" s="1"/>
  <c r="N493" i="9"/>
  <c r="N482" i="9" s="1"/>
  <c r="N515" i="9" s="1"/>
  <c r="O541" i="9"/>
  <c r="O530" i="9" s="1"/>
  <c r="O558" i="9" s="1"/>
  <c r="O631" i="9"/>
  <c r="O621" i="9" s="1"/>
  <c r="O658" i="9"/>
  <c r="O657" i="9" s="1"/>
  <c r="O707" i="9"/>
  <c r="O696" i="9" s="1"/>
  <c r="N731" i="9"/>
  <c r="N730" i="9" s="1"/>
  <c r="N808" i="9"/>
  <c r="N807" i="9" s="1"/>
  <c r="O852" i="9"/>
  <c r="N959" i="9"/>
  <c r="N958" i="9" s="1"/>
  <c r="O1222" i="9"/>
  <c r="O1221" i="9" s="1"/>
  <c r="O1283" i="9"/>
  <c r="O1282" i="9" s="1"/>
  <c r="N1366" i="9"/>
  <c r="N1365" i="9" s="1"/>
  <c r="N1386" i="9"/>
  <c r="N1385" i="9" s="1"/>
  <c r="N1440" i="9"/>
  <c r="O1442" i="9"/>
  <c r="O1441" i="9" s="1"/>
  <c r="N1446" i="9"/>
  <c r="N1445" i="9" s="1"/>
  <c r="O2206" i="9"/>
  <c r="O2235" i="9" s="1"/>
  <c r="O2239" i="9" s="1"/>
  <c r="O2240" i="9" s="1"/>
  <c r="O4273" i="9"/>
  <c r="O4272" i="9" s="1"/>
  <c r="N4713" i="9"/>
  <c r="N4712" i="9" s="1"/>
  <c r="N4271" i="9"/>
  <c r="O5688" i="9"/>
  <c r="O5689" i="9" s="1"/>
  <c r="N8704" i="9"/>
  <c r="N8703" i="9" s="1"/>
  <c r="N670" i="9"/>
  <c r="N669" i="9" s="1"/>
  <c r="N950" i="9"/>
  <c r="N949" i="9" s="1"/>
  <c r="O1023" i="9"/>
  <c r="O1022" i="9" s="1"/>
  <c r="N1136" i="9"/>
  <c r="N1135" i="9" s="1"/>
  <c r="O1446" i="9"/>
  <c r="O1445" i="9" s="1"/>
  <c r="O1511" i="9"/>
  <c r="O1500" i="9" s="1"/>
  <c r="O1526" i="9" s="1"/>
  <c r="O1530" i="9" s="1"/>
  <c r="O1531" i="9" s="1"/>
  <c r="O1440" i="9"/>
  <c r="O4340" i="9"/>
  <c r="O4329" i="9" s="1"/>
  <c r="O4359" i="9" s="1"/>
  <c r="O4363" i="9" s="1"/>
  <c r="O4364" i="9" s="1"/>
  <c r="O4267" i="9"/>
  <c r="N321" i="9"/>
  <c r="N320" i="9" s="1"/>
  <c r="N414" i="9"/>
  <c r="N413" i="9" s="1"/>
  <c r="N584" i="9"/>
  <c r="N573" i="9" s="1"/>
  <c r="N603" i="9" s="1"/>
  <c r="N825" i="9"/>
  <c r="N824" i="9" s="1"/>
  <c r="N882" i="9"/>
  <c r="N881" i="9" s="1"/>
  <c r="O888" i="9"/>
  <c r="O887" i="9" s="1"/>
  <c r="O934" i="9"/>
  <c r="O923" i="9" s="1"/>
  <c r="N963" i="9"/>
  <c r="N962" i="9" s="1"/>
  <c r="N1000" i="9"/>
  <c r="N989" i="9" s="1"/>
  <c r="N1076" i="9"/>
  <c r="N1075" i="9" s="1"/>
  <c r="O1166" i="9"/>
  <c r="O1156" i="9" s="1"/>
  <c r="O1182" i="9" s="1"/>
  <c r="O1805" i="9"/>
  <c r="O1833" i="9" s="1"/>
  <c r="O1837" i="9" s="1"/>
  <c r="O1838" i="9" s="1"/>
  <c r="O1883" i="9"/>
  <c r="O1914" i="9" s="1"/>
  <c r="O1918" i="9" s="1"/>
  <c r="O1919" i="9" s="1"/>
  <c r="O2128" i="9"/>
  <c r="O2158" i="9" s="1"/>
  <c r="O2162" i="9" s="1"/>
  <c r="O2163" i="9" s="1"/>
  <c r="N2322" i="9"/>
  <c r="N2351" i="9" s="1"/>
  <c r="N2355" i="9" s="1"/>
  <c r="N2356" i="9" s="1"/>
  <c r="N2638" i="9"/>
  <c r="N2667" i="9" s="1"/>
  <c r="N2671" i="9" s="1"/>
  <c r="N2672" i="9" s="1"/>
  <c r="N2718" i="9"/>
  <c r="N2748" i="9" s="1"/>
  <c r="N2752" i="9" s="1"/>
  <c r="N2753" i="9" s="1"/>
  <c r="N2800" i="9"/>
  <c r="N2829" i="9" s="1"/>
  <c r="N2833" i="9" s="1"/>
  <c r="N2834" i="9" s="1"/>
  <c r="N2881" i="9"/>
  <c r="N2911" i="9" s="1"/>
  <c r="N2915" i="9" s="1"/>
  <c r="N2916" i="9" s="1"/>
  <c r="N20" i="9"/>
  <c r="N11" i="9" s="1"/>
  <c r="N39" i="9" s="1"/>
  <c r="N64" i="9"/>
  <c r="N54" i="9" s="1"/>
  <c r="N76" i="9" s="1"/>
  <c r="N150" i="9"/>
  <c r="N149" i="9" s="1"/>
  <c r="N379" i="9"/>
  <c r="O206" i="9"/>
  <c r="O205" i="9" s="1"/>
  <c r="O210" i="9" s="1"/>
  <c r="N236" i="9"/>
  <c r="N226" i="9" s="1"/>
  <c r="N244" i="9" s="1"/>
  <c r="N308" i="9"/>
  <c r="N297" i="9" s="1"/>
  <c r="O316" i="9"/>
  <c r="O315" i="9" s="1"/>
  <c r="N631" i="9"/>
  <c r="N621" i="9" s="1"/>
  <c r="O639" i="9"/>
  <c r="O638" i="9" s="1"/>
  <c r="O670" i="9"/>
  <c r="O669" i="9" s="1"/>
  <c r="N707" i="9"/>
  <c r="N696" i="9" s="1"/>
  <c r="O783" i="9"/>
  <c r="O772" i="9" s="1"/>
  <c r="O825" i="9"/>
  <c r="O824" i="9" s="1"/>
  <c r="N862" i="9"/>
  <c r="N852" i="9" s="1"/>
  <c r="O882" i="9"/>
  <c r="O881" i="9" s="1"/>
  <c r="N888" i="9"/>
  <c r="N887" i="9" s="1"/>
  <c r="O963" i="9"/>
  <c r="O962" i="9" s="1"/>
  <c r="N1017" i="9"/>
  <c r="N1016" i="9" s="1"/>
  <c r="N1068" i="9"/>
  <c r="N1067" i="9" s="1"/>
  <c r="O1076" i="9"/>
  <c r="O1075" i="9" s="1"/>
  <c r="N1263" i="9"/>
  <c r="O1343" i="9"/>
  <c r="O1332" i="9" s="1"/>
  <c r="O1382" i="9"/>
  <c r="O1381" i="9" s="1"/>
  <c r="N1410" i="9"/>
  <c r="N1429" i="9"/>
  <c r="N1462" i="9"/>
  <c r="N1489" i="9" s="1"/>
  <c r="N1493" i="9" s="1"/>
  <c r="N1494" i="9" s="1"/>
  <c r="O1574" i="9"/>
  <c r="O1602" i="9" s="1"/>
  <c r="O1606" i="9" s="1"/>
  <c r="O1607" i="9" s="1"/>
  <c r="N1685" i="9"/>
  <c r="N1714" i="9" s="1"/>
  <c r="N1718" i="9" s="1"/>
  <c r="N1719" i="9" s="1"/>
  <c r="N1765" i="9"/>
  <c r="N1794" i="9" s="1"/>
  <c r="N1798" i="9" s="1"/>
  <c r="N1799" i="9" s="1"/>
  <c r="N1844" i="9"/>
  <c r="N1872" i="9" s="1"/>
  <c r="N1876" i="9" s="1"/>
  <c r="N1877" i="9" s="1"/>
  <c r="N1925" i="9"/>
  <c r="N1955" i="9" s="1"/>
  <c r="N1959" i="9" s="1"/>
  <c r="N1960" i="9" s="1"/>
  <c r="N2007" i="9"/>
  <c r="N2036" i="9" s="1"/>
  <c r="N2040" i="9" s="1"/>
  <c r="N2041" i="9" s="1"/>
  <c r="N2087" i="9"/>
  <c r="N2117" i="9" s="1"/>
  <c r="N2121" i="9" s="1"/>
  <c r="N2122" i="9" s="1"/>
  <c r="N2169" i="9"/>
  <c r="N2195" i="9" s="1"/>
  <c r="N2199" i="9" s="1"/>
  <c r="N2200" i="9" s="1"/>
  <c r="O2283" i="9"/>
  <c r="O2311" i="9" s="1"/>
  <c r="O2315" i="9" s="1"/>
  <c r="O2316" i="9" s="1"/>
  <c r="O2362" i="9"/>
  <c r="O2390" i="9" s="1"/>
  <c r="O2394" i="9" s="1"/>
  <c r="O2395" i="9" s="1"/>
  <c r="O2440" i="9"/>
  <c r="O2467" i="9" s="1"/>
  <c r="O2471" i="9" s="1"/>
  <c r="O2472" i="9" s="1"/>
  <c r="O2519" i="9"/>
  <c r="O2548" i="9" s="1"/>
  <c r="O2552" i="9" s="1"/>
  <c r="O2553" i="9" s="1"/>
  <c r="O2599" i="9"/>
  <c r="O2627" i="9" s="1"/>
  <c r="O2631" i="9" s="1"/>
  <c r="O2632" i="9" s="1"/>
  <c r="O2678" i="9"/>
  <c r="O2707" i="9" s="1"/>
  <c r="O2711" i="9" s="1"/>
  <c r="O2712" i="9" s="1"/>
  <c r="O2759" i="9"/>
  <c r="O2789" i="9" s="1"/>
  <c r="O2793" i="9" s="1"/>
  <c r="O2794" i="9" s="1"/>
  <c r="O2840" i="9"/>
  <c r="O2870" i="9" s="1"/>
  <c r="O2874" i="9" s="1"/>
  <c r="O2875" i="9" s="1"/>
  <c r="O4236" i="9"/>
  <c r="O4237" i="9" s="1"/>
  <c r="O5726" i="9"/>
  <c r="O5725" i="9" s="1"/>
  <c r="O6110" i="9"/>
  <c r="O6099" i="9" s="1"/>
  <c r="O6133" i="9" s="1"/>
  <c r="O6137" i="9" s="1"/>
  <c r="O6138" i="9" s="1"/>
  <c r="O5719" i="9"/>
  <c r="O7936" i="9"/>
  <c r="O7926" i="9" s="1"/>
  <c r="O7957" i="9" s="1"/>
  <c r="O7810" i="9"/>
  <c r="N8358" i="9"/>
  <c r="N8357" i="9" s="1"/>
  <c r="N8420" i="9"/>
  <c r="N8419" i="9" s="1"/>
  <c r="O8430" i="9"/>
  <c r="O8429" i="9" s="1"/>
  <c r="O2961" i="9"/>
  <c r="O2991" i="9" s="1"/>
  <c r="O2995" i="9" s="1"/>
  <c r="O2996" i="9" s="1"/>
  <c r="O3042" i="9"/>
  <c r="O3071" i="9" s="1"/>
  <c r="O3075" i="9" s="1"/>
  <c r="O3076" i="9" s="1"/>
  <c r="O3121" i="9"/>
  <c r="O3151" i="9" s="1"/>
  <c r="O3155" i="9" s="1"/>
  <c r="O3156" i="9" s="1"/>
  <c r="O3203" i="9"/>
  <c r="O3232" i="9" s="1"/>
  <c r="O3236" i="9" s="1"/>
  <c r="O3237" i="9" s="1"/>
  <c r="O3284" i="9"/>
  <c r="O3313" i="9" s="1"/>
  <c r="O3317" i="9" s="1"/>
  <c r="O3318" i="9" s="1"/>
  <c r="O3364" i="9"/>
  <c r="O3393" i="9" s="1"/>
  <c r="O3397" i="9" s="1"/>
  <c r="O3398" i="9" s="1"/>
  <c r="O3444" i="9"/>
  <c r="O3474" i="9" s="1"/>
  <c r="O3478" i="9" s="1"/>
  <c r="O3479" i="9" s="1"/>
  <c r="O3526" i="9"/>
  <c r="O3556" i="9" s="1"/>
  <c r="O3560" i="9" s="1"/>
  <c r="O3561" i="9" s="1"/>
  <c r="O3607" i="9"/>
  <c r="O3637" i="9" s="1"/>
  <c r="O3641" i="9" s="1"/>
  <c r="O3642" i="9" s="1"/>
  <c r="O3687" i="9"/>
  <c r="O3716" i="9" s="1"/>
  <c r="O3720" i="9" s="1"/>
  <c r="O3721" i="9" s="1"/>
  <c r="O3766" i="9"/>
  <c r="O3795" i="9" s="1"/>
  <c r="O3799" i="9" s="1"/>
  <c r="O3800" i="9" s="1"/>
  <c r="O3846" i="9"/>
  <c r="O3874" i="9" s="1"/>
  <c r="O3878" i="9" s="1"/>
  <c r="O3879" i="9" s="1"/>
  <c r="O3924" i="9"/>
  <c r="O3954" i="9" s="1"/>
  <c r="O3958" i="9" s="1"/>
  <c r="O3959" i="9" s="1"/>
  <c r="O4005" i="9"/>
  <c r="O4033" i="9" s="1"/>
  <c r="O4037" i="9" s="1"/>
  <c r="O4038" i="9" s="1"/>
  <c r="O4083" i="9"/>
  <c r="O4112" i="9" s="1"/>
  <c r="O4116" i="9" s="1"/>
  <c r="O4117" i="9" s="1"/>
  <c r="O4165" i="9"/>
  <c r="O4193" i="9" s="1"/>
  <c r="O4197" i="9" s="1"/>
  <c r="O4198" i="9" s="1"/>
  <c r="O4411" i="9"/>
  <c r="O4441" i="9" s="1"/>
  <c r="O4445" i="9" s="1"/>
  <c r="O4446" i="9" s="1"/>
  <c r="O4490" i="9"/>
  <c r="O4518" i="9" s="1"/>
  <c r="O4522" i="9" s="1"/>
  <c r="O4523" i="9" s="1"/>
  <c r="O4571" i="9"/>
  <c r="O4601" i="9" s="1"/>
  <c r="O4605" i="9" s="1"/>
  <c r="O4606" i="9" s="1"/>
  <c r="O4651" i="9"/>
  <c r="O4677" i="9" s="1"/>
  <c r="O4681" i="9" s="1"/>
  <c r="O4682" i="9" s="1"/>
  <c r="O4713" i="9"/>
  <c r="O4712" i="9" s="1"/>
  <c r="O4720" i="9" s="1"/>
  <c r="O4724" i="9" s="1"/>
  <c r="O4725" i="9" s="1"/>
  <c r="O4271" i="9"/>
  <c r="O4771" i="9"/>
  <c r="O4800" i="9" s="1"/>
  <c r="O4804" i="9" s="1"/>
  <c r="O4805" i="9" s="1"/>
  <c r="O4852" i="9"/>
  <c r="O4881" i="9" s="1"/>
  <c r="O4885" i="9" s="1"/>
  <c r="O4886" i="9" s="1"/>
  <c r="O4931" i="9"/>
  <c r="O4961" i="9" s="1"/>
  <c r="O4965" i="9" s="1"/>
  <c r="O4966" i="9" s="1"/>
  <c r="O5011" i="9"/>
  <c r="O5041" i="9" s="1"/>
  <c r="O5045" i="9" s="1"/>
  <c r="O5046" i="9" s="1"/>
  <c r="O5090" i="9"/>
  <c r="O5119" i="9" s="1"/>
  <c r="O5123" i="9" s="1"/>
  <c r="O5124" i="9" s="1"/>
  <c r="O5168" i="9"/>
  <c r="O5197" i="9" s="1"/>
  <c r="O5201" i="9" s="1"/>
  <c r="O5202" i="9" s="1"/>
  <c r="O5250" i="9"/>
  <c r="O5280" i="9" s="1"/>
  <c r="O5284" i="9" s="1"/>
  <c r="O5285" i="9" s="1"/>
  <c r="O5331" i="9"/>
  <c r="O5361" i="9" s="1"/>
  <c r="O5365" i="9" s="1"/>
  <c r="O5366" i="9" s="1"/>
  <c r="O5414" i="9"/>
  <c r="O5444" i="9" s="1"/>
  <c r="O5448" i="9" s="1"/>
  <c r="O5449" i="9" s="1"/>
  <c r="O5702" i="9"/>
  <c r="O5700" i="9" s="1"/>
  <c r="O6387" i="9"/>
  <c r="O6391" i="9" s="1"/>
  <c r="O6392" i="9" s="1"/>
  <c r="N6444" i="9"/>
  <c r="N6476" i="9" s="1"/>
  <c r="N6480" i="9" s="1"/>
  <c r="N6481" i="9" s="1"/>
  <c r="O7470" i="9"/>
  <c r="O7459" i="9" s="1"/>
  <c r="O7138" i="9"/>
  <c r="O8016" i="9"/>
  <c r="O8049" i="9" s="1"/>
  <c r="N4273" i="9"/>
  <c r="N4272" i="9" s="1"/>
  <c r="N4340" i="9"/>
  <c r="N4329" i="9" s="1"/>
  <c r="N4359" i="9" s="1"/>
  <c r="N4363" i="9" s="1"/>
  <c r="N4364" i="9" s="1"/>
  <c r="N4267" i="9"/>
  <c r="N5726" i="9"/>
  <c r="N5725" i="9" s="1"/>
  <c r="O5780" i="9"/>
  <c r="O5779" i="9" s="1"/>
  <c r="O5731" i="9"/>
  <c r="N7769" i="9"/>
  <c r="N7768" i="9" s="1"/>
  <c r="O8087" i="9"/>
  <c r="O8086" i="9" s="1"/>
  <c r="O7813" i="9"/>
  <c r="O8140" i="9"/>
  <c r="O8139" i="9" s="1"/>
  <c r="O5708" i="9"/>
  <c r="O6329" i="9"/>
  <c r="O6333" i="9" s="1"/>
  <c r="O6334" i="9" s="1"/>
  <c r="O6988" i="9"/>
  <c r="O6977" i="9" s="1"/>
  <c r="O7005" i="9" s="1"/>
  <c r="N7121" i="9"/>
  <c r="N7119" i="9" s="1"/>
  <c r="N7442" i="9"/>
  <c r="N7441" i="9" s="1"/>
  <c r="N7146" i="9"/>
  <c r="N8577" i="9"/>
  <c r="N8576" i="9" s="1"/>
  <c r="N5708" i="9"/>
  <c r="O5750" i="9"/>
  <c r="N5826" i="9"/>
  <c r="N5830" i="9" s="1"/>
  <c r="N5831" i="9" s="1"/>
  <c r="O5874" i="9"/>
  <c r="O5906" i="9" s="1"/>
  <c r="O5910" i="9" s="1"/>
  <c r="O5911" i="9" s="1"/>
  <c r="O6595" i="9"/>
  <c r="O6599" i="9" s="1"/>
  <c r="O6600" i="9" s="1"/>
  <c r="O6939" i="9"/>
  <c r="O6962" i="9" s="1"/>
  <c r="O7121" i="9"/>
  <c r="O7119" i="9" s="1"/>
  <c r="N7219" i="9"/>
  <c r="N7208" i="9" s="1"/>
  <c r="N7238" i="9" s="1"/>
  <c r="N7242" i="9" s="1"/>
  <c r="N7243" i="9" s="1"/>
  <c r="N7138" i="9"/>
  <c r="O7745" i="9"/>
  <c r="O7744" i="9" s="1"/>
  <c r="N7810" i="9"/>
  <c r="O8267" i="9"/>
  <c r="N8607" i="9"/>
  <c r="N8606" i="9" s="1"/>
  <c r="N8660" i="9"/>
  <c r="N8659" i="9" s="1"/>
  <c r="N8665" i="9" s="1"/>
  <c r="N5750" i="9"/>
  <c r="N5837" i="9"/>
  <c r="N5863" i="9" s="1"/>
  <c r="N5867" i="9" s="1"/>
  <c r="N5868" i="9" s="1"/>
  <c r="N5917" i="9"/>
  <c r="N5954" i="9" s="1"/>
  <c r="N5958" i="9" s="1"/>
  <c r="N5959" i="9" s="1"/>
  <c r="O5965" i="9"/>
  <c r="O5996" i="9" s="1"/>
  <c r="O6000" i="9" s="1"/>
  <c r="O6001" i="9" s="1"/>
  <c r="O6021" i="9"/>
  <c r="O6049" i="9" s="1"/>
  <c r="O6053" i="9" s="1"/>
  <c r="O6054" i="9" s="1"/>
  <c r="N6144" i="9"/>
  <c r="N6167" i="9" s="1"/>
  <c r="N6171" i="9" s="1"/>
  <c r="N6172" i="9" s="1"/>
  <c r="O6255" i="9"/>
  <c r="O6287" i="9" s="1"/>
  <c r="O6291" i="9" s="1"/>
  <c r="O6292" i="9" s="1"/>
  <c r="O6398" i="9"/>
  <c r="O6433" i="9" s="1"/>
  <c r="O6437" i="9" s="1"/>
  <c r="O6438" i="9" s="1"/>
  <c r="O6487" i="9"/>
  <c r="O6522" i="9" s="1"/>
  <c r="O6526" i="9" s="1"/>
  <c r="O6527" i="9" s="1"/>
  <c r="N7056" i="9"/>
  <c r="O7072" i="9"/>
  <c r="O7062" i="9" s="1"/>
  <c r="O7090" i="9"/>
  <c r="O7089" i="9" s="1"/>
  <c r="O7108" i="9"/>
  <c r="O7127" i="9"/>
  <c r="O7149" i="9"/>
  <c r="O7148" i="9" s="1"/>
  <c r="N7484" i="9"/>
  <c r="N7483" i="9" s="1"/>
  <c r="N7142" i="9"/>
  <c r="N7636" i="9"/>
  <c r="N7666" i="9" s="1"/>
  <c r="N7670" i="9" s="1"/>
  <c r="N7671" i="9" s="1"/>
  <c r="N7737" i="9"/>
  <c r="N7726" i="9" s="1"/>
  <c r="N7793" i="9"/>
  <c r="N7791" i="9" s="1"/>
  <c r="N7815" i="9"/>
  <c r="N7814" i="9" s="1"/>
  <c r="O7820" i="9"/>
  <c r="O7829" i="9" s="1"/>
  <c r="O8106" i="9" s="1"/>
  <c r="N7950" i="9"/>
  <c r="N7949" i="9" s="1"/>
  <c r="N7957" i="9" s="1"/>
  <c r="N7813" i="9"/>
  <c r="O7972" i="9"/>
  <c r="O8001" i="9" s="1"/>
  <c r="N8175" i="9"/>
  <c r="N8164" i="9" s="1"/>
  <c r="N8738" i="9"/>
  <c r="N8737" i="9" s="1"/>
  <c r="N6060" i="9"/>
  <c r="N6088" i="9" s="1"/>
  <c r="N6092" i="9" s="1"/>
  <c r="N6093" i="9" s="1"/>
  <c r="O6178" i="9"/>
  <c r="O6201" i="9" s="1"/>
  <c r="O6205" i="9" s="1"/>
  <c r="O6206" i="9" s="1"/>
  <c r="N6606" i="9"/>
  <c r="N6640" i="9" s="1"/>
  <c r="N6644" i="9" s="1"/>
  <c r="N6645" i="9" s="1"/>
  <c r="N6695" i="9"/>
  <c r="N6730" i="9" s="1"/>
  <c r="N6734" i="9" s="1"/>
  <c r="N6735" i="9" s="1"/>
  <c r="N6786" i="9"/>
  <c r="N6825" i="9" s="1"/>
  <c r="N6829" i="9" s="1"/>
  <c r="N6830" i="9" s="1"/>
  <c r="O6836" i="9"/>
  <c r="O6861" i="9" s="1"/>
  <c r="O6865" i="9" s="1"/>
  <c r="O6866" i="9" s="1"/>
  <c r="N7030" i="9"/>
  <c r="N7020" i="9" s="1"/>
  <c r="N7044" i="9" s="1"/>
  <c r="N7079" i="9"/>
  <c r="N7078" i="9" s="1"/>
  <c r="O7145" i="9"/>
  <c r="O7144" i="9" s="1"/>
  <c r="N7290" i="9"/>
  <c r="N7320" i="9" s="1"/>
  <c r="N7324" i="9" s="1"/>
  <c r="N7325" i="9" s="1"/>
  <c r="N7371" i="9"/>
  <c r="N7400" i="9" s="1"/>
  <c r="N7404" i="9" s="1"/>
  <c r="N7405" i="9" s="1"/>
  <c r="O7552" i="9"/>
  <c r="O7582" i="9" s="1"/>
  <c r="O7586" i="9" s="1"/>
  <c r="O7587" i="9" s="1"/>
  <c r="O7762" i="9"/>
  <c r="O7761" i="9" s="1"/>
  <c r="N7799" i="9"/>
  <c r="N7833" i="9"/>
  <c r="N7865" i="9" s="1"/>
  <c r="N8064" i="9"/>
  <c r="N8094" i="9" s="1"/>
  <c r="O8175" i="9"/>
  <c r="O8164" i="9" s="1"/>
  <c r="O8211" i="9"/>
  <c r="O8210" i="9" s="1"/>
  <c r="N8290" i="9"/>
  <c r="N8289" i="9" s="1"/>
  <c r="O8256" i="9"/>
  <c r="N8308" i="9"/>
  <c r="N8307" i="9" s="1"/>
  <c r="N8411" i="9"/>
  <c r="N8410" i="9" s="1"/>
  <c r="O8448" i="9"/>
  <c r="N8470" i="9"/>
  <c r="N8460" i="9" s="1"/>
  <c r="N8492" i="9" s="1"/>
  <c r="O8487" i="9"/>
  <c r="O8486" i="9" s="1"/>
  <c r="N8520" i="9"/>
  <c r="N8510" i="9" s="1"/>
  <c r="N8539" i="9" s="1"/>
  <c r="O8568" i="9"/>
  <c r="O8557" i="9" s="1"/>
  <c r="N8624" i="9"/>
  <c r="O8693" i="9"/>
  <c r="O8683" i="9" s="1"/>
  <c r="O8716" i="9"/>
  <c r="O8715" i="9" s="1"/>
  <c r="N8753" i="9"/>
  <c r="N8202" i="9"/>
  <c r="N8201" i="9" s="1"/>
  <c r="N8216" i="9"/>
  <c r="N8215" i="9" s="1"/>
  <c r="N8343" i="9"/>
  <c r="N8332" i="9" s="1"/>
  <c r="O8358" i="9"/>
  <c r="O8357" i="9" s="1"/>
  <c r="N8594" i="9"/>
  <c r="N8593" i="9" s="1"/>
  <c r="O8640" i="9"/>
  <c r="O8629" i="9" s="1"/>
  <c r="P969" i="9"/>
  <c r="O290" i="9" l="1"/>
  <c r="O286" i="9"/>
  <c r="O287" i="9" s="1"/>
  <c r="N4720" i="9"/>
  <c r="O8365" i="9"/>
  <c r="O8369" i="9" s="1"/>
  <c r="O8370" i="9" s="1"/>
  <c r="O7501" i="9"/>
  <c r="O7505" i="9" s="1"/>
  <c r="O7506" i="9" s="1"/>
  <c r="N1190" i="9"/>
  <c r="N119" i="9"/>
  <c r="N120" i="9" s="1"/>
  <c r="N123" i="9"/>
  <c r="O8665" i="9"/>
  <c r="O8669" i="9" s="1"/>
  <c r="O8670" i="9" s="1"/>
  <c r="O8313" i="9"/>
  <c r="O8322" i="9" s="1"/>
  <c r="O8325" i="9" s="1"/>
  <c r="N7501" i="9"/>
  <c r="N7505" i="9" s="1"/>
  <c r="N7506" i="9" s="1"/>
  <c r="O7873" i="9"/>
  <c r="N680" i="9"/>
  <c r="N689" i="9" s="1"/>
  <c r="O7919" i="9"/>
  <c r="N8005" i="9"/>
  <c r="N8006" i="9" s="1"/>
  <c r="O8743" i="9"/>
  <c r="O8755" i="9" s="1"/>
  <c r="O8758" i="9" s="1"/>
  <c r="N1311" i="9"/>
  <c r="N1322" i="9" s="1"/>
  <c r="N1325" i="9" s="1"/>
  <c r="O7048" i="9"/>
  <c r="O7049" i="9" s="1"/>
  <c r="O7052" i="9"/>
  <c r="N7774" i="9"/>
  <c r="O7102" i="9"/>
  <c r="O7111" i="9" s="1"/>
  <c r="O5788" i="9"/>
  <c r="O5792" i="9" s="1"/>
  <c r="O5793" i="9" s="1"/>
  <c r="N328" i="9"/>
  <c r="O974" i="9"/>
  <c r="O978" i="9" s="1"/>
  <c r="O979" i="9" s="1"/>
  <c r="N8743" i="9"/>
  <c r="N8755" i="9" s="1"/>
  <c r="N8758" i="9" s="1"/>
  <c r="N566" i="9"/>
  <c r="O8614" i="9"/>
  <c r="O8673" i="9" s="1"/>
  <c r="O8676" i="9" s="1"/>
  <c r="O8492" i="9"/>
  <c r="O8496" i="9" s="1"/>
  <c r="O8497" i="9" s="1"/>
  <c r="O8094" i="9"/>
  <c r="O8098" i="9" s="1"/>
  <c r="O8099" i="9" s="1"/>
  <c r="O7140" i="9"/>
  <c r="O7139" i="9" s="1"/>
  <c r="O836" i="9"/>
  <c r="N754" i="9"/>
  <c r="N762" i="9" s="1"/>
  <c r="O754" i="9"/>
  <c r="O762" i="9" s="1"/>
  <c r="N1140" i="9"/>
  <c r="N1149" i="9" s="1"/>
  <c r="O1140" i="9"/>
  <c r="N8148" i="9"/>
  <c r="N8154" i="9" s="1"/>
  <c r="N8157" i="9" s="1"/>
  <c r="N974" i="9"/>
  <c r="N982" i="9" s="1"/>
  <c r="N7102" i="9"/>
  <c r="N7111" i="9" s="1"/>
  <c r="N5788" i="9"/>
  <c r="N5792" i="9" s="1"/>
  <c r="N5793" i="9" s="1"/>
  <c r="N7013" i="9"/>
  <c r="N5710" i="9"/>
  <c r="N5699" i="9" s="1"/>
  <c r="N5739" i="9" s="1"/>
  <c r="N1400" i="9"/>
  <c r="N1413" i="9" s="1"/>
  <c r="O1244" i="9"/>
  <c r="O1088" i="9"/>
  <c r="O1097" i="9" s="1"/>
  <c r="O194" i="9"/>
  <c r="O195" i="9" s="1"/>
  <c r="O1311" i="9"/>
  <c r="O1322" i="9" s="1"/>
  <c r="O1325" i="9" s="1"/>
  <c r="O424" i="9"/>
  <c r="O433" i="9" s="1"/>
  <c r="N8365" i="9"/>
  <c r="N8373" i="9" s="1"/>
  <c r="N8376" i="9" s="1"/>
  <c r="N7009" i="9"/>
  <c r="N7010" i="9" s="1"/>
  <c r="N1030" i="9"/>
  <c r="N1038" i="9" s="1"/>
  <c r="N1041" i="9" s="1"/>
  <c r="O155" i="9"/>
  <c r="O159" i="9" s="1"/>
  <c r="O160" i="9" s="1"/>
  <c r="N836" i="9"/>
  <c r="N845" i="9" s="1"/>
  <c r="O7774" i="9"/>
  <c r="O7783" i="9" s="1"/>
  <c r="N8614" i="9"/>
  <c r="N8673" i="9" s="1"/>
  <c r="N8676" i="9" s="1"/>
  <c r="N155" i="9"/>
  <c r="N159" i="9" s="1"/>
  <c r="N160" i="9" s="1"/>
  <c r="O39" i="9"/>
  <c r="O47" i="9" s="1"/>
  <c r="N8313" i="9"/>
  <c r="N8322" i="9" s="1"/>
  <c r="N8325" i="9" s="1"/>
  <c r="N424" i="9"/>
  <c r="O1030" i="9"/>
  <c r="O80" i="9"/>
  <c r="O81" i="9" s="1"/>
  <c r="N7448" i="9"/>
  <c r="N7452" i="9" s="1"/>
  <c r="N7453" i="9" s="1"/>
  <c r="O8148" i="9"/>
  <c r="O8154" i="9" s="1"/>
  <c r="O8157" i="9" s="1"/>
  <c r="N4269" i="9"/>
  <c r="N4268" i="9" s="1"/>
  <c r="N1244" i="9"/>
  <c r="N1253" i="9" s="1"/>
  <c r="N1256" i="9" s="1"/>
  <c r="N475" i="9"/>
  <c r="N476" i="9" s="1"/>
  <c r="O519" i="9"/>
  <c r="O520" i="9" s="1"/>
  <c r="O84" i="9"/>
  <c r="O611" i="9"/>
  <c r="N7801" i="9"/>
  <c r="N7790" i="9" s="1"/>
  <c r="O8440" i="9"/>
  <c r="O328" i="9"/>
  <c r="O1038" i="9"/>
  <c r="N198" i="9"/>
  <c r="N194" i="9"/>
  <c r="N195" i="9" s="1"/>
  <c r="N8500" i="9"/>
  <c r="N8503" i="9" s="1"/>
  <c r="N8496" i="9"/>
  <c r="N8497" i="9" s="1"/>
  <c r="O1186" i="9"/>
  <c r="O1187" i="9" s="1"/>
  <c r="O1190" i="9"/>
  <c r="N4724" i="9"/>
  <c r="N4725" i="9" s="1"/>
  <c r="N5692" i="9"/>
  <c r="N7783" i="9"/>
  <c r="N84" i="9"/>
  <c r="N80" i="9"/>
  <c r="N81" i="9" s="1"/>
  <c r="O982" i="9"/>
  <c r="O248" i="9"/>
  <c r="O249" i="9" s="1"/>
  <c r="O252" i="9"/>
  <c r="O119" i="9"/>
  <c r="O120" i="9" s="1"/>
  <c r="O123" i="9"/>
  <c r="O523" i="9"/>
  <c r="O475" i="9"/>
  <c r="O476" i="9" s="1"/>
  <c r="N8543" i="9"/>
  <c r="N8544" i="9" s="1"/>
  <c r="N8547" i="9"/>
  <c r="N8550" i="9" s="1"/>
  <c r="O7965" i="9"/>
  <c r="O7961" i="9"/>
  <c r="N47" i="9"/>
  <c r="N43" i="9"/>
  <c r="N44" i="9" s="1"/>
  <c r="O562" i="9"/>
  <c r="O563" i="9" s="1"/>
  <c r="O566" i="9"/>
  <c r="N8669" i="9"/>
  <c r="N8670" i="9" s="1"/>
  <c r="O7009" i="9"/>
  <c r="O7010" i="9" s="1"/>
  <c r="O7013" i="9"/>
  <c r="N7129" i="9"/>
  <c r="N7118" i="9" s="1"/>
  <c r="O6966" i="9"/>
  <c r="O6967" i="9" s="1"/>
  <c r="N8057" i="9"/>
  <c r="N8053" i="9"/>
  <c r="N8054" i="9" s="1"/>
  <c r="N7052" i="9"/>
  <c r="N7048" i="9"/>
  <c r="N7049" i="9" s="1"/>
  <c r="N7140" i="9"/>
  <c r="N7139" i="9" s="1"/>
  <c r="N6970" i="9"/>
  <c r="N6966" i="9"/>
  <c r="N6967" i="9" s="1"/>
  <c r="N1088" i="9"/>
  <c r="N337" i="9"/>
  <c r="O680" i="9"/>
  <c r="O8005" i="9"/>
  <c r="O8009" i="9"/>
  <c r="O8238" i="9"/>
  <c r="O8450" i="9"/>
  <c r="O8453" i="9" s="1"/>
  <c r="N7965" i="9"/>
  <c r="N7961" i="9"/>
  <c r="N7962" i="9" s="1"/>
  <c r="N519" i="9"/>
  <c r="N520" i="9" s="1"/>
  <c r="O7823" i="9"/>
  <c r="O7916" i="9"/>
  <c r="N1431" i="9"/>
  <c r="N1420" i="9" s="1"/>
  <c r="N1449" i="9" s="1"/>
  <c r="N248" i="9"/>
  <c r="N249" i="9" s="1"/>
  <c r="N252" i="9"/>
  <c r="N7873" i="9"/>
  <c r="N7869" i="9"/>
  <c r="O7129" i="9"/>
  <c r="O7118" i="9" s="1"/>
  <c r="N7812" i="9"/>
  <c r="N7811" i="9" s="1"/>
  <c r="O7716" i="9"/>
  <c r="O7812" i="9"/>
  <c r="O7811" i="9" s="1"/>
  <c r="O5729" i="9"/>
  <c r="O5728" i="9" s="1"/>
  <c r="N4258" i="9"/>
  <c r="N4247" i="9" s="1"/>
  <c r="N905" i="9"/>
  <c r="N375" i="9"/>
  <c r="N371" i="9"/>
  <c r="N372" i="9" s="1"/>
  <c r="O4258" i="9"/>
  <c r="O4247" i="9" s="1"/>
  <c r="N7716" i="9"/>
  <c r="N7712" i="9"/>
  <c r="N7713" i="9" s="1"/>
  <c r="O8057" i="9"/>
  <c r="O8053" i="9"/>
  <c r="O8054" i="9" s="1"/>
  <c r="O4269" i="9"/>
  <c r="O4268" i="9" s="1"/>
  <c r="O8373" i="9"/>
  <c r="O8376" i="9" s="1"/>
  <c r="O905" i="9"/>
  <c r="N607" i="9"/>
  <c r="N608" i="9" s="1"/>
  <c r="N611" i="9"/>
  <c r="O371" i="9"/>
  <c r="O372" i="9" s="1"/>
  <c r="O375" i="9"/>
  <c r="N8102" i="9"/>
  <c r="N8098" i="9"/>
  <c r="N8099" i="9" s="1"/>
  <c r="O8547" i="9"/>
  <c r="O8550" i="9" s="1"/>
  <c r="O8543" i="9"/>
  <c r="O8544" i="9" s="1"/>
  <c r="O219" i="9"/>
  <c r="O1400" i="9"/>
  <c r="O5692" i="9"/>
  <c r="N523" i="9"/>
  <c r="N8440" i="9"/>
  <c r="N8238" i="9"/>
  <c r="N7915" i="9"/>
  <c r="N7919" i="9"/>
  <c r="N7145" i="9"/>
  <c r="N7144" i="9" s="1"/>
  <c r="O5710" i="9"/>
  <c r="O5699" i="9" s="1"/>
  <c r="O7801" i="9"/>
  <c r="O7790" i="9" s="1"/>
  <c r="O4240" i="9"/>
  <c r="O1431" i="9"/>
  <c r="O1420" i="9" s="1"/>
  <c r="O1449" i="9" s="1"/>
  <c r="N4240" i="9"/>
  <c r="L1851" i="9"/>
  <c r="I8756" i="9"/>
  <c r="I8752" i="9"/>
  <c r="I8751" i="9"/>
  <c r="I8750" i="9"/>
  <c r="I8749" i="9"/>
  <c r="I8748" i="9"/>
  <c r="I8747" i="9"/>
  <c r="I8741" i="9"/>
  <c r="I8739" i="9"/>
  <c r="I8724" i="9"/>
  <c r="I8720" i="9"/>
  <c r="I8717" i="9"/>
  <c r="I8710" i="9"/>
  <c r="I8707" i="9"/>
  <c r="I8705" i="9"/>
  <c r="I8696" i="9"/>
  <c r="I8691" i="9"/>
  <c r="I8686" i="9"/>
  <c r="I8684" i="9" s="1"/>
  <c r="I8674" i="9"/>
  <c r="I8677" i="9" s="1"/>
  <c r="I8661" i="9"/>
  <c r="I8657" i="9"/>
  <c r="I8656" i="9" s="1"/>
  <c r="I8654" i="9"/>
  <c r="I8653" i="9" s="1"/>
  <c r="I8649" i="9"/>
  <c r="I8638" i="9"/>
  <c r="I8632" i="9"/>
  <c r="I8630" i="9" s="1"/>
  <c r="I8623" i="9"/>
  <c r="I8622" i="9"/>
  <c r="I8621" i="9"/>
  <c r="I8620" i="9"/>
  <c r="I8619" i="9"/>
  <c r="I8618" i="9"/>
  <c r="I8610" i="9"/>
  <c r="I8608" i="9"/>
  <c r="I8597" i="9"/>
  <c r="I8595" i="9"/>
  <c r="I8590" i="9"/>
  <c r="I8582" i="9"/>
  <c r="I8580" i="9"/>
  <c r="I8578" i="9"/>
  <c r="I8572" i="9"/>
  <c r="I8566" i="9"/>
  <c r="I8560" i="9"/>
  <c r="I8558" i="9" s="1"/>
  <c r="I8548" i="9"/>
  <c r="I8551" i="9" s="1"/>
  <c r="I8537" i="9"/>
  <c r="I8536" i="9" s="1"/>
  <c r="I8534" i="9"/>
  <c r="I8533" i="9" s="1"/>
  <c r="I8529" i="9"/>
  <c r="I8518" i="9"/>
  <c r="I8513" i="9"/>
  <c r="I8511" i="9" s="1"/>
  <c r="I8501" i="9"/>
  <c r="I8504" i="9" s="1"/>
  <c r="I8489" i="9"/>
  <c r="I8484" i="9"/>
  <c r="I8483" i="9" s="1"/>
  <c r="I8479" i="9"/>
  <c r="I8468" i="9"/>
  <c r="I8463" i="9"/>
  <c r="I8461" i="9" s="1"/>
  <c r="I8451" i="9"/>
  <c r="I8454" i="9" s="1"/>
  <c r="I8447" i="9"/>
  <c r="I8446" i="9"/>
  <c r="I8445" i="9"/>
  <c r="I8444" i="9"/>
  <c r="I8437" i="9"/>
  <c r="I8431" i="9"/>
  <c r="I8421" i="9"/>
  <c r="I8416" i="9"/>
  <c r="I8413" i="9"/>
  <c r="I8405" i="9"/>
  <c r="I8398" i="9"/>
  <c r="I8392" i="9"/>
  <c r="I8386" i="9"/>
  <c r="I8384" i="9" s="1"/>
  <c r="I8374" i="9"/>
  <c r="I8377" i="9" s="1"/>
  <c r="I8362" i="9"/>
  <c r="I8359" i="9"/>
  <c r="I8355" i="9"/>
  <c r="I8354" i="9" s="1"/>
  <c r="I8350" i="9"/>
  <c r="I8341" i="9"/>
  <c r="I8335" i="9"/>
  <c r="I8333" i="9" s="1"/>
  <c r="I8323" i="9"/>
  <c r="I8326" i="9" s="1"/>
  <c r="I8319" i="9"/>
  <c r="I8318" i="9"/>
  <c r="I8317" i="9"/>
  <c r="I8310" i="9"/>
  <c r="I8301" i="9"/>
  <c r="I8291" i="9"/>
  <c r="I8279" i="9"/>
  <c r="I8275" i="9"/>
  <c r="I8268" i="9"/>
  <c r="I8265" i="9"/>
  <c r="I8259" i="9"/>
  <c r="I8257" i="9" s="1"/>
  <c r="I8247" i="9"/>
  <c r="I8250" i="9" s="1"/>
  <c r="I8234" i="9"/>
  <c r="I8228" i="9"/>
  <c r="I8224" i="9"/>
  <c r="I8221" i="9"/>
  <c r="I8217" i="9"/>
  <c r="I8212" i="9"/>
  <c r="I8203" i="9"/>
  <c r="I8195" i="9"/>
  <c r="I8189" i="9"/>
  <c r="I8186" i="9"/>
  <c r="I8180" i="9"/>
  <c r="I8177" i="9"/>
  <c r="I8173" i="9"/>
  <c r="I8167" i="9"/>
  <c r="I8165" i="9" s="1"/>
  <c r="I8155" i="9"/>
  <c r="I8158" i="9" s="1"/>
  <c r="I8145" i="9"/>
  <c r="I8141" i="9"/>
  <c r="I8137" i="9"/>
  <c r="I8136" i="9" s="1"/>
  <c r="I8132" i="9"/>
  <c r="I8123" i="9" s="1"/>
  <c r="I8121" i="9"/>
  <c r="I8115" i="9"/>
  <c r="I8113" i="9" s="1"/>
  <c r="I8103" i="9"/>
  <c r="I8092" i="9"/>
  <c r="I8091" i="9" s="1"/>
  <c r="I8088" i="9"/>
  <c r="I8087" i="9" s="1"/>
  <c r="I8086" i="9" s="1"/>
  <c r="I8082" i="9"/>
  <c r="I8074" i="9" s="1"/>
  <c r="I8072" i="9"/>
  <c r="I8067" i="9"/>
  <c r="I8065" i="9" s="1"/>
  <c r="I8058" i="9"/>
  <c r="I8045" i="9"/>
  <c r="I8044" i="9" s="1"/>
  <c r="I8041" i="9"/>
  <c r="I8040" i="9" s="1"/>
  <c r="I8039" i="9" s="1"/>
  <c r="I8035" i="9"/>
  <c r="I8026" i="9" s="1"/>
  <c r="I8024" i="9"/>
  <c r="I8019" i="9"/>
  <c r="I8017" i="9" s="1"/>
  <c r="I8010" i="9"/>
  <c r="I7998" i="9"/>
  <c r="I7997" i="9" s="1"/>
  <c r="I7995" i="9"/>
  <c r="I7994" i="9" s="1"/>
  <c r="I7990" i="9"/>
  <c r="I7982" i="9" s="1"/>
  <c r="I7980" i="9"/>
  <c r="I7975" i="9"/>
  <c r="I7973" i="9" s="1"/>
  <c r="I7966" i="9"/>
  <c r="I7955" i="9"/>
  <c r="I7954" i="9" s="1"/>
  <c r="I7951" i="9"/>
  <c r="I7945" i="9"/>
  <c r="I7936" i="9" s="1"/>
  <c r="I7934" i="9"/>
  <c r="I7929" i="9"/>
  <c r="I7927" i="9" s="1"/>
  <c r="I7920" i="9"/>
  <c r="I7908" i="9"/>
  <c r="I7907" i="9" s="1"/>
  <c r="I7905" i="9"/>
  <c r="I7904" i="9" s="1"/>
  <c r="I7900" i="9"/>
  <c r="I7891" i="9" s="1"/>
  <c r="I7889" i="9"/>
  <c r="I7883" i="9"/>
  <c r="I7881" i="9" s="1"/>
  <c r="I7874" i="9"/>
  <c r="I7862" i="9"/>
  <c r="I7861" i="9" s="1"/>
  <c r="I7858" i="9"/>
  <c r="I7857" i="9" s="1"/>
  <c r="I7856" i="9" s="1"/>
  <c r="I7853" i="9"/>
  <c r="I7844" i="9" s="1"/>
  <c r="I7842" i="9"/>
  <c r="I7836" i="9"/>
  <c r="I7834" i="9" s="1"/>
  <c r="I7818" i="9"/>
  <c r="I7817" i="9"/>
  <c r="I7816" i="9"/>
  <c r="I7809" i="9"/>
  <c r="I7808" i="9"/>
  <c r="I7807" i="9"/>
  <c r="I7806" i="9"/>
  <c r="I7805" i="9"/>
  <c r="I7804" i="9"/>
  <c r="I7803" i="9"/>
  <c r="I7802" i="9"/>
  <c r="I7800" i="9"/>
  <c r="I7798" i="9"/>
  <c r="I7797" i="9"/>
  <c r="I7796" i="9"/>
  <c r="I7795" i="9"/>
  <c r="I7794" i="9"/>
  <c r="I7792" i="9"/>
  <c r="I7784" i="9"/>
  <c r="I7779" i="9"/>
  <c r="I7778" i="9"/>
  <c r="I7770" i="9"/>
  <c r="I7763" i="9"/>
  <c r="I7758" i="9"/>
  <c r="I7753" i="9"/>
  <c r="I7748" i="9"/>
  <c r="I7746" i="9"/>
  <c r="I7739" i="9"/>
  <c r="I7735" i="9"/>
  <c r="I7729" i="9"/>
  <c r="I7727" i="9" s="1"/>
  <c r="I7717" i="9"/>
  <c r="I7705" i="9"/>
  <c r="I7704" i="9" s="1"/>
  <c r="I7702" i="9"/>
  <c r="I7701" i="9" s="1"/>
  <c r="I7697" i="9"/>
  <c r="I7688" i="9" s="1"/>
  <c r="I7686" i="9"/>
  <c r="I7680" i="9"/>
  <c r="I7678" i="9" s="1"/>
  <c r="I7663" i="9"/>
  <c r="I7662" i="9" s="1"/>
  <c r="I7660" i="9"/>
  <c r="I7659" i="9" s="1"/>
  <c r="I7655" i="9"/>
  <c r="I7646" i="9" s="1"/>
  <c r="I7644" i="9"/>
  <c r="I7639" i="9"/>
  <c r="I7637" i="9" s="1"/>
  <c r="I7622" i="9"/>
  <c r="I7621" i="9" s="1"/>
  <c r="I7619" i="9"/>
  <c r="I7618" i="9" s="1"/>
  <c r="I7617" i="9" s="1"/>
  <c r="I7613" i="9"/>
  <c r="I7604" i="9" s="1"/>
  <c r="I7602" i="9"/>
  <c r="I7596" i="9"/>
  <c r="I7594" i="9" s="1"/>
  <c r="I7579" i="9"/>
  <c r="I7578" i="9" s="1"/>
  <c r="I7576" i="9"/>
  <c r="I7575" i="9" s="1"/>
  <c r="I7571" i="9"/>
  <c r="I7562" i="9" s="1"/>
  <c r="I7560" i="9"/>
  <c r="I7555" i="9"/>
  <c r="I7553" i="9" s="1"/>
  <c r="I7539" i="9"/>
  <c r="I7538" i="9" s="1"/>
  <c r="I7536" i="9"/>
  <c r="I7535" i="9" s="1"/>
  <c r="I7531" i="9"/>
  <c r="I7522" i="9" s="1"/>
  <c r="I7520" i="9"/>
  <c r="I7515" i="9"/>
  <c r="I7513" i="9" s="1"/>
  <c r="I7498" i="9"/>
  <c r="I7497" i="9" s="1"/>
  <c r="I7494" i="9"/>
  <c r="I7147" i="9" s="1"/>
  <c r="I7491" i="9"/>
  <c r="I7487" i="9"/>
  <c r="I7485" i="9"/>
  <c r="I7479" i="9"/>
  <c r="I7470" i="9" s="1"/>
  <c r="I7468" i="9"/>
  <c r="I7462" i="9"/>
  <c r="I7460" i="9" s="1"/>
  <c r="I7446" i="9"/>
  <c r="I7445" i="9" s="1"/>
  <c r="I7443" i="9"/>
  <c r="I7442" i="9" s="1"/>
  <c r="I7441" i="9" s="1"/>
  <c r="I7438" i="9"/>
  <c r="I7436" i="9"/>
  <c r="I7430" i="9"/>
  <c r="I7421" i="9" s="1"/>
  <c r="I7419" i="9"/>
  <c r="I7414" i="9"/>
  <c r="I7412" i="9" s="1"/>
  <c r="I7398" i="9"/>
  <c r="I7397" i="9" s="1"/>
  <c r="I7395" i="9"/>
  <c r="I7394" i="9" s="1"/>
  <c r="I7390" i="9"/>
  <c r="I7381" i="9" s="1"/>
  <c r="I7379" i="9"/>
  <c r="I7374" i="9"/>
  <c r="I7372" i="9" s="1"/>
  <c r="I7358" i="9"/>
  <c r="I7357" i="9" s="1"/>
  <c r="I7355" i="9"/>
  <c r="I7354" i="9" s="1"/>
  <c r="I7350" i="9"/>
  <c r="I7341" i="9" s="1"/>
  <c r="I7339" i="9"/>
  <c r="I7334" i="9"/>
  <c r="I7332" i="9" s="1"/>
  <c r="I7318" i="9"/>
  <c r="I7317" i="9" s="1"/>
  <c r="I7315" i="9"/>
  <c r="I7314" i="9" s="1"/>
  <c r="I7310" i="9"/>
  <c r="I7301" i="9" s="1"/>
  <c r="I7299" i="9"/>
  <c r="I7293" i="9"/>
  <c r="I7291" i="9" s="1"/>
  <c r="I7276" i="9"/>
  <c r="I7275" i="9" s="1"/>
  <c r="I7273" i="9"/>
  <c r="I7272" i="9" s="1"/>
  <c r="I7268" i="9"/>
  <c r="I7259" i="9" s="1"/>
  <c r="I7257" i="9"/>
  <c r="I7252" i="9"/>
  <c r="I7250" i="9" s="1"/>
  <c r="I7236" i="9"/>
  <c r="I7235" i="9" s="1"/>
  <c r="I7233" i="9"/>
  <c r="I7232" i="9" s="1"/>
  <c r="I7228" i="9"/>
  <c r="I7219" i="9" s="1"/>
  <c r="I7217" i="9"/>
  <c r="I7211" i="9"/>
  <c r="I7209" i="9" s="1"/>
  <c r="I7194" i="9"/>
  <c r="I7193" i="9" s="1"/>
  <c r="I7191" i="9"/>
  <c r="I7190" i="9" s="1"/>
  <c r="I7186" i="9"/>
  <c r="I7177" i="9" s="1"/>
  <c r="I7175" i="9"/>
  <c r="I7169" i="9"/>
  <c r="I7167" i="9" s="1"/>
  <c r="I7152" i="9"/>
  <c r="I7151" i="9"/>
  <c r="I7150" i="9"/>
  <c r="I7137" i="9"/>
  <c r="I7136" i="9"/>
  <c r="I7135" i="9"/>
  <c r="I7134" i="9"/>
  <c r="I7133" i="9"/>
  <c r="I7132" i="9"/>
  <c r="I7131" i="9"/>
  <c r="I7130" i="9"/>
  <c r="I7128" i="9"/>
  <c r="I7126" i="9"/>
  <c r="I7125" i="9"/>
  <c r="I7124" i="9"/>
  <c r="I7123" i="9"/>
  <c r="I7122" i="9"/>
  <c r="I7120" i="9"/>
  <c r="I7112" i="9"/>
  <c r="I7107" i="9"/>
  <c r="I7106" i="9"/>
  <c r="I7100" i="9"/>
  <c r="I7099" i="9" s="1"/>
  <c r="I7095" i="9"/>
  <c r="I7091" i="9"/>
  <c r="I7085" i="9"/>
  <c r="I7082" i="9"/>
  <c r="I7080" i="9"/>
  <c r="I7074" i="9"/>
  <c r="I7070" i="9"/>
  <c r="I7065" i="9"/>
  <c r="I7063" i="9" s="1"/>
  <c r="I7053" i="9"/>
  <c r="I7042" i="9"/>
  <c r="I7041" i="9" s="1"/>
  <c r="I7037" i="9"/>
  <c r="I7028" i="9"/>
  <c r="I7023" i="9"/>
  <c r="I7021" i="9" s="1"/>
  <c r="I7014" i="9"/>
  <c r="I7002" i="9"/>
  <c r="I7001" i="9" s="1"/>
  <c r="I6997" i="9"/>
  <c r="I6986" i="9"/>
  <c r="I6980" i="9"/>
  <c r="I6978" i="9" s="1"/>
  <c r="I6971" i="9"/>
  <c r="I5740" i="9" s="1"/>
  <c r="I5746" i="9" s="1"/>
  <c r="I6960" i="9"/>
  <c r="I6959" i="9" s="1"/>
  <c r="I6956" i="9"/>
  <c r="I6949" i="9" s="1"/>
  <c r="I6947" i="9"/>
  <c r="I6942" i="9"/>
  <c r="I6940" i="9" s="1"/>
  <c r="I6926" i="9"/>
  <c r="I6925" i="9" s="1"/>
  <c r="I6923" i="9"/>
  <c r="I6914" i="9" s="1"/>
  <c r="I6912" i="9"/>
  <c r="I6907" i="9"/>
  <c r="I6905" i="9" s="1"/>
  <c r="I6889" i="9"/>
  <c r="I6883" i="9" s="1"/>
  <c r="I6881" i="9"/>
  <c r="I6875" i="9"/>
  <c r="I6873" i="9" s="1"/>
  <c r="I6859" i="9"/>
  <c r="I6858" i="9" s="1"/>
  <c r="I6855" i="9"/>
  <c r="I6846" i="9" s="1"/>
  <c r="I6844" i="9"/>
  <c r="I6839" i="9"/>
  <c r="I6837" i="9" s="1"/>
  <c r="I6823" i="9"/>
  <c r="I6822" i="9" s="1"/>
  <c r="I6818" i="9"/>
  <c r="I6817" i="9" s="1"/>
  <c r="I6815" i="9"/>
  <c r="I6814" i="9" s="1"/>
  <c r="I6810" i="9"/>
  <c r="I6809" i="9" s="1"/>
  <c r="I6805" i="9"/>
  <c r="I6797" i="9" s="1"/>
  <c r="I6795" i="9"/>
  <c r="I6789" i="9"/>
  <c r="I6787" i="9" s="1"/>
  <c r="I6771" i="9"/>
  <c r="I6770" i="9" s="1"/>
  <c r="I6766" i="9"/>
  <c r="I6765" i="9" s="1"/>
  <c r="I6761" i="9"/>
  <c r="I6752" i="9" s="1"/>
  <c r="I6750" i="9"/>
  <c r="I6744" i="9"/>
  <c r="I6742" i="9" s="1"/>
  <c r="I6725" i="9"/>
  <c r="I6724" i="9" s="1"/>
  <c r="I6720" i="9"/>
  <c r="I6719" i="9" s="1"/>
  <c r="I6715" i="9"/>
  <c r="I6706" i="9" s="1"/>
  <c r="I6704" i="9"/>
  <c r="I6698" i="9"/>
  <c r="I6696" i="9" s="1"/>
  <c r="I6680" i="9"/>
  <c r="I6679" i="9" s="1"/>
  <c r="I6675" i="9"/>
  <c r="I6674" i="9" s="1"/>
  <c r="I6671" i="9"/>
  <c r="I6662" i="9" s="1"/>
  <c r="I6660" i="9"/>
  <c r="I6654" i="9"/>
  <c r="I6652" i="9" s="1"/>
  <c r="I6636" i="9"/>
  <c r="I6635" i="9" s="1"/>
  <c r="I6631" i="9"/>
  <c r="I6630" i="9" s="1"/>
  <c r="I6626" i="9"/>
  <c r="I6617" i="9" s="1"/>
  <c r="I6615" i="9"/>
  <c r="I6609" i="9"/>
  <c r="I6607" i="9" s="1"/>
  <c r="I6593" i="9"/>
  <c r="I6592" i="9" s="1"/>
  <c r="I6588" i="9"/>
  <c r="I6587" i="9" s="1"/>
  <c r="I6583" i="9"/>
  <c r="I6575" i="9" s="1"/>
  <c r="I6573" i="9"/>
  <c r="I6567" i="9"/>
  <c r="I6565" i="9" s="1"/>
  <c r="I6551" i="9"/>
  <c r="I6550" i="9" s="1"/>
  <c r="I6548" i="9"/>
  <c r="I6544" i="9" s="1"/>
  <c r="I6542" i="9"/>
  <c r="I6536" i="9"/>
  <c r="I6534" i="9" s="1"/>
  <c r="I6517" i="9"/>
  <c r="I6516" i="9" s="1"/>
  <c r="I6512" i="9"/>
  <c r="I6511" i="9" s="1"/>
  <c r="I6507" i="9"/>
  <c r="I6498" i="9" s="1"/>
  <c r="I6496" i="9"/>
  <c r="I6490" i="9"/>
  <c r="I6488" i="9" s="1"/>
  <c r="I6473" i="9"/>
  <c r="I6472" i="9" s="1"/>
  <c r="I6468" i="9"/>
  <c r="I6467" i="9" s="1"/>
  <c r="I6463" i="9"/>
  <c r="I6454" i="9" s="1"/>
  <c r="I6452" i="9"/>
  <c r="I6447" i="9"/>
  <c r="I6445" i="9" s="1"/>
  <c r="I6428" i="9"/>
  <c r="I6427" i="9" s="1"/>
  <c r="I6423" i="9"/>
  <c r="I6422" i="9" s="1"/>
  <c r="I6418" i="9"/>
  <c r="I6409" i="9" s="1"/>
  <c r="I6407" i="9"/>
  <c r="I6401" i="9"/>
  <c r="I6399" i="9" s="1"/>
  <c r="I6383" i="9"/>
  <c r="I6382" i="9" s="1"/>
  <c r="I6379" i="9"/>
  <c r="I6378" i="9" s="1"/>
  <c r="I6374" i="9"/>
  <c r="I6365" i="9" s="1"/>
  <c r="I6363" i="9"/>
  <c r="I6357" i="9"/>
  <c r="I6355" i="9" s="1"/>
  <c r="I6341" i="9"/>
  <c r="I6340" i="9" s="1"/>
  <c r="I6343" i="9" s="1"/>
  <c r="I6347" i="9" s="1"/>
  <c r="I6348" i="9" s="1"/>
  <c r="I6326" i="9"/>
  <c r="I6325" i="9" s="1"/>
  <c r="I6323" i="9"/>
  <c r="I6322" i="9" s="1"/>
  <c r="I6318" i="9"/>
  <c r="I6309" i="9" s="1"/>
  <c r="I6307" i="9"/>
  <c r="I6301" i="9"/>
  <c r="I6299" i="9" s="1"/>
  <c r="I6284" i="9"/>
  <c r="I6283" i="9" s="1"/>
  <c r="I6280" i="9"/>
  <c r="I6279" i="9" s="1"/>
  <c r="I6275" i="9"/>
  <c r="I6266" i="9" s="1"/>
  <c r="I6264" i="9"/>
  <c r="I6258" i="9"/>
  <c r="I6256" i="9" s="1"/>
  <c r="I6240" i="9"/>
  <c r="I6239" i="9" s="1"/>
  <c r="I6236" i="9"/>
  <c r="I6235" i="9" s="1"/>
  <c r="I6231" i="9"/>
  <c r="I6222" i="9" s="1"/>
  <c r="I6220" i="9"/>
  <c r="I6215" i="9"/>
  <c r="I6213" i="9" s="1"/>
  <c r="I6198" i="9"/>
  <c r="I6197" i="9" s="1"/>
  <c r="I6193" i="9"/>
  <c r="I6189" i="9" s="1"/>
  <c r="I6187" i="9"/>
  <c r="I6181" i="9"/>
  <c r="I6179" i="9" s="1"/>
  <c r="I6165" i="9"/>
  <c r="I6164" i="9" s="1"/>
  <c r="I6160" i="9"/>
  <c r="I6155" i="9" s="1"/>
  <c r="I6153" i="9"/>
  <c r="I6147" i="9"/>
  <c r="I6145" i="9" s="1"/>
  <c r="I6129" i="9"/>
  <c r="I6128" i="9" s="1"/>
  <c r="I6124" i="9"/>
  <c r="I6123" i="9" s="1"/>
  <c r="I6119" i="9"/>
  <c r="I6110" i="9" s="1"/>
  <c r="I6108" i="9"/>
  <c r="I6102" i="9"/>
  <c r="I6100" i="9" s="1"/>
  <c r="I6085" i="9"/>
  <c r="I6084" i="9" s="1"/>
  <c r="I6080" i="9"/>
  <c r="I6071" i="9" s="1"/>
  <c r="I6069" i="9"/>
  <c r="I6063" i="9"/>
  <c r="I6061" i="9" s="1"/>
  <c r="I6045" i="9"/>
  <c r="I6044" i="9" s="1"/>
  <c r="I6041" i="9"/>
  <c r="I6032" i="9" s="1"/>
  <c r="I6030" i="9"/>
  <c r="I6024" i="9"/>
  <c r="I6022" i="9" s="1"/>
  <c r="I6008" i="9"/>
  <c r="I6007" i="9" s="1"/>
  <c r="I6010" i="9" s="1"/>
  <c r="I6014" i="9" s="1"/>
  <c r="I6015" i="9" s="1"/>
  <c r="I5993" i="9"/>
  <c r="I5992" i="9" s="1"/>
  <c r="I5990" i="9"/>
  <c r="I5989" i="9" s="1"/>
  <c r="I5985" i="9"/>
  <c r="I5976" i="9" s="1"/>
  <c r="I5974" i="9"/>
  <c r="I5968" i="9"/>
  <c r="I5966" i="9" s="1"/>
  <c r="I5952" i="9"/>
  <c r="I5951" i="9" s="1"/>
  <c r="I5948" i="9"/>
  <c r="I5947" i="9" s="1"/>
  <c r="I5945" i="9"/>
  <c r="I5944" i="9" s="1"/>
  <c r="I5941" i="9"/>
  <c r="I5940" i="9" s="1"/>
  <c r="I5936" i="9"/>
  <c r="I5928" i="9" s="1"/>
  <c r="I5926" i="9"/>
  <c r="I5920" i="9"/>
  <c r="I5918" i="9" s="1"/>
  <c r="I5903" i="9"/>
  <c r="I5902" i="9" s="1"/>
  <c r="I5899" i="9"/>
  <c r="I5898" i="9" s="1"/>
  <c r="I5894" i="9"/>
  <c r="I5885" i="9" s="1"/>
  <c r="I5883" i="9"/>
  <c r="I5877" i="9"/>
  <c r="I5875" i="9" s="1"/>
  <c r="I5861" i="9"/>
  <c r="I5860" i="9" s="1"/>
  <c r="I5858" i="9"/>
  <c r="I5857" i="9" s="1"/>
  <c r="I5854" i="9"/>
  <c r="I5848" i="9" s="1"/>
  <c r="I5846" i="9"/>
  <c r="I5840" i="9"/>
  <c r="I5838" i="9" s="1"/>
  <c r="I5824" i="9"/>
  <c r="I5823" i="9" s="1"/>
  <c r="I5819" i="9"/>
  <c r="I5810" i="9" s="1"/>
  <c r="I5808" i="9"/>
  <c r="I5802" i="9"/>
  <c r="I5800" i="9" s="1"/>
  <c r="I5784" i="9"/>
  <c r="I5781" i="9"/>
  <c r="I5731" i="9" s="1"/>
  <c r="I5776" i="9"/>
  <c r="I5775" i="9" s="1"/>
  <c r="I5770" i="9"/>
  <c r="I5761" i="9" s="1"/>
  <c r="I5759" i="9"/>
  <c r="I5753" i="9"/>
  <c r="I5751" i="9" s="1"/>
  <c r="I5738" i="9"/>
  <c r="I5735" i="9"/>
  <c r="I5733" i="9"/>
  <c r="I5732" i="9"/>
  <c r="I5730" i="9"/>
  <c r="I5727" i="9"/>
  <c r="I5724" i="9"/>
  <c r="I5723" i="9"/>
  <c r="I5722" i="9"/>
  <c r="I5718" i="9"/>
  <c r="I5717" i="9"/>
  <c r="I5716" i="9"/>
  <c r="I5715" i="9"/>
  <c r="I5714" i="9"/>
  <c r="I5713" i="9"/>
  <c r="I5712" i="9"/>
  <c r="I5711" i="9"/>
  <c r="I5709" i="9"/>
  <c r="I5707" i="9"/>
  <c r="I5706" i="9"/>
  <c r="I5705" i="9"/>
  <c r="I5704" i="9"/>
  <c r="I5703" i="9"/>
  <c r="I5701" i="9"/>
  <c r="I5693" i="9"/>
  <c r="I4277" i="9" s="1"/>
  <c r="I4285" i="9" s="1"/>
  <c r="I5682" i="9"/>
  <c r="I5681" i="9" s="1"/>
  <c r="I5677" i="9"/>
  <c r="I5670" i="9" s="1"/>
  <c r="I5668" i="9"/>
  <c r="I5663" i="9"/>
  <c r="I5661" i="9" s="1"/>
  <c r="I5646" i="9"/>
  <c r="I5645" i="9" s="1"/>
  <c r="I5643" i="9"/>
  <c r="I5642" i="9" s="1"/>
  <c r="I5638" i="9"/>
  <c r="I5630" i="9" s="1"/>
  <c r="I5628" i="9"/>
  <c r="I5622" i="9"/>
  <c r="I5620" i="9" s="1"/>
  <c r="I5606" i="9"/>
  <c r="I5605" i="9" s="1"/>
  <c r="I5603" i="9"/>
  <c r="I5602" i="9" s="1"/>
  <c r="I5598" i="9"/>
  <c r="I5590" i="9" s="1"/>
  <c r="I5588" i="9"/>
  <c r="I5583" i="9"/>
  <c r="I5581" i="9" s="1"/>
  <c r="I5566" i="9"/>
  <c r="I5565" i="9" s="1"/>
  <c r="I5563" i="9"/>
  <c r="I5562" i="9" s="1"/>
  <c r="I5558" i="9"/>
  <c r="I5549" i="9" s="1"/>
  <c r="I5547" i="9"/>
  <c r="I5541" i="9"/>
  <c r="I5539" i="9" s="1"/>
  <c r="I5524" i="9"/>
  <c r="I5523" i="9" s="1"/>
  <c r="I5521" i="9"/>
  <c r="I5520" i="9" s="1"/>
  <c r="I5516" i="9"/>
  <c r="I5507" i="9" s="1"/>
  <c r="I5505" i="9"/>
  <c r="I5499" i="9"/>
  <c r="I5497" i="9" s="1"/>
  <c r="I5482" i="9"/>
  <c r="I5481" i="9" s="1"/>
  <c r="I5479" i="9"/>
  <c r="I5478" i="9" s="1"/>
  <c r="I5474" i="9"/>
  <c r="I5466" i="9" s="1"/>
  <c r="I5464" i="9"/>
  <c r="I5458" i="9"/>
  <c r="I5456" i="9" s="1"/>
  <c r="I5441" i="9"/>
  <c r="I5440" i="9" s="1"/>
  <c r="I5438" i="9"/>
  <c r="I5437" i="9" s="1"/>
  <c r="I5433" i="9"/>
  <c r="I5425" i="9" s="1"/>
  <c r="I5423" i="9"/>
  <c r="I5417" i="9"/>
  <c r="I5415" i="9" s="1"/>
  <c r="I5400" i="9"/>
  <c r="I5399" i="9" s="1"/>
  <c r="I5397" i="9"/>
  <c r="I5396" i="9" s="1"/>
  <c r="I5392" i="9"/>
  <c r="I5383" i="9" s="1"/>
  <c r="I5381" i="9"/>
  <c r="I5375" i="9"/>
  <c r="I5373" i="9" s="1"/>
  <c r="I5358" i="9"/>
  <c r="I5357" i="9" s="1"/>
  <c r="I5355" i="9"/>
  <c r="I5354" i="9" s="1"/>
  <c r="I5350" i="9"/>
  <c r="I5342" i="9" s="1"/>
  <c r="I5340" i="9"/>
  <c r="I5334" i="9"/>
  <c r="I5332" i="9" s="1"/>
  <c r="I5317" i="9"/>
  <c r="I5316" i="9" s="1"/>
  <c r="I5314" i="9"/>
  <c r="I5313" i="9" s="1"/>
  <c r="I5309" i="9"/>
  <c r="I5302" i="9" s="1"/>
  <c r="I5300" i="9"/>
  <c r="I5294" i="9"/>
  <c r="I5292" i="9" s="1"/>
  <c r="I5277" i="9"/>
  <c r="I5276" i="9" s="1"/>
  <c r="I5274" i="9"/>
  <c r="I5273" i="9" s="1"/>
  <c r="I5269" i="9"/>
  <c r="I5261" i="9" s="1"/>
  <c r="I5259" i="9"/>
  <c r="I5253" i="9"/>
  <c r="I5251" i="9" s="1"/>
  <c r="I5236" i="9"/>
  <c r="I5235" i="9" s="1"/>
  <c r="I5233" i="9"/>
  <c r="I5232" i="9" s="1"/>
  <c r="I5228" i="9"/>
  <c r="I5219" i="9" s="1"/>
  <c r="I5217" i="9"/>
  <c r="I5211" i="9"/>
  <c r="I5209" i="9" s="1"/>
  <c r="I5195" i="9"/>
  <c r="I5194" i="9" s="1"/>
  <c r="I5192" i="9"/>
  <c r="I5191" i="9" s="1"/>
  <c r="I5187" i="9"/>
  <c r="I5179" i="9" s="1"/>
  <c r="I5177" i="9"/>
  <c r="I5171" i="9"/>
  <c r="I5169" i="9" s="1"/>
  <c r="I5154" i="9"/>
  <c r="I5153" i="9" s="1"/>
  <c r="I5149" i="9"/>
  <c r="I5141" i="9" s="1"/>
  <c r="I5139" i="9"/>
  <c r="I5133" i="9"/>
  <c r="I5131" i="9" s="1"/>
  <c r="I5117" i="9"/>
  <c r="I5116" i="9" s="1"/>
  <c r="I5114" i="9"/>
  <c r="I5113" i="9" s="1"/>
  <c r="I5109" i="9"/>
  <c r="I5101" i="9" s="1"/>
  <c r="I5099" i="9"/>
  <c r="I5093" i="9"/>
  <c r="I5091" i="9" s="1"/>
  <c r="I5076" i="9"/>
  <c r="I5075" i="9" s="1"/>
  <c r="I5071" i="9"/>
  <c r="I5063" i="9" s="1"/>
  <c r="I5061" i="9"/>
  <c r="I5055" i="9"/>
  <c r="I5053" i="9" s="1"/>
  <c r="I5039" i="9"/>
  <c r="I5038" i="9" s="1"/>
  <c r="I5035" i="9"/>
  <c r="I5034" i="9" s="1"/>
  <c r="I5030" i="9"/>
  <c r="I5022" i="9" s="1"/>
  <c r="I5020" i="9"/>
  <c r="I5014" i="9"/>
  <c r="I5012" i="9" s="1"/>
  <c r="I4998" i="9"/>
  <c r="I4997" i="9" s="1"/>
  <c r="I4995" i="9"/>
  <c r="I4994" i="9" s="1"/>
  <c r="I4990" i="9"/>
  <c r="I4983" i="9" s="1"/>
  <c r="I4981" i="9"/>
  <c r="I4975" i="9"/>
  <c r="I4973" i="9" s="1"/>
  <c r="I4958" i="9"/>
  <c r="I4957" i="9" s="1"/>
  <c r="I4955" i="9"/>
  <c r="I4954" i="9" s="1"/>
  <c r="I4950" i="9"/>
  <c r="I4942" i="9" s="1"/>
  <c r="I4940" i="9"/>
  <c r="I4934" i="9"/>
  <c r="I4932" i="9" s="1"/>
  <c r="I4918" i="9"/>
  <c r="I4917" i="9" s="1"/>
  <c r="I4915" i="9"/>
  <c r="I4914" i="9" s="1"/>
  <c r="I4910" i="9"/>
  <c r="I4903" i="9" s="1"/>
  <c r="I4901" i="9"/>
  <c r="I4895" i="9"/>
  <c r="I4893" i="9" s="1"/>
  <c r="I4879" i="9"/>
  <c r="I4878" i="9" s="1"/>
  <c r="I4876" i="9"/>
  <c r="I4875" i="9" s="1"/>
  <c r="I4871" i="9"/>
  <c r="I4863" i="9" s="1"/>
  <c r="I4861" i="9"/>
  <c r="I4855" i="9"/>
  <c r="I4853" i="9" s="1"/>
  <c r="I4839" i="9"/>
  <c r="I4838" i="9" s="1"/>
  <c r="I4836" i="9"/>
  <c r="I4835" i="9" s="1"/>
  <c r="I4831" i="9"/>
  <c r="I4822" i="9" s="1"/>
  <c r="I4820" i="9"/>
  <c r="I4814" i="9"/>
  <c r="I4812" i="9" s="1"/>
  <c r="I4798" i="9"/>
  <c r="I4797" i="9" s="1"/>
  <c r="I4795" i="9"/>
  <c r="I4794" i="9" s="1"/>
  <c r="I4790" i="9"/>
  <c r="I4782" i="9" s="1"/>
  <c r="I4780" i="9"/>
  <c r="I4774" i="9"/>
  <c r="I4772" i="9" s="1"/>
  <c r="I4758" i="9"/>
  <c r="I4757" i="9" s="1"/>
  <c r="I4755" i="9"/>
  <c r="I4754" i="9" s="1"/>
  <c r="I4750" i="9"/>
  <c r="I4742" i="9" s="1"/>
  <c r="I4740" i="9"/>
  <c r="I4734" i="9"/>
  <c r="I4732" i="9" s="1"/>
  <c r="I4718" i="9"/>
  <c r="I4717" i="9" s="1"/>
  <c r="I4714" i="9"/>
  <c r="I4713" i="9" s="1"/>
  <c r="I4712" i="9" s="1"/>
  <c r="I4708" i="9"/>
  <c r="I4699" i="9" s="1"/>
  <c r="I4697" i="9"/>
  <c r="I4691" i="9"/>
  <c r="I4689" i="9" s="1"/>
  <c r="I4675" i="9"/>
  <c r="I4674" i="9" s="1"/>
  <c r="I4670" i="9"/>
  <c r="I4662" i="9" s="1"/>
  <c r="I4660" i="9"/>
  <c r="I4654" i="9"/>
  <c r="I4652" i="9" s="1"/>
  <c r="I4637" i="9"/>
  <c r="I4636" i="9" s="1"/>
  <c r="I4632" i="9"/>
  <c r="I4623" i="9" s="1"/>
  <c r="I4621" i="9"/>
  <c r="I4615" i="9"/>
  <c r="I4613" i="9" s="1"/>
  <c r="I4599" i="9"/>
  <c r="I4598" i="9" s="1"/>
  <c r="I4596" i="9"/>
  <c r="I4595" i="9" s="1"/>
  <c r="I4591" i="9"/>
  <c r="I4582" i="9" s="1"/>
  <c r="I4580" i="9"/>
  <c r="I4574" i="9"/>
  <c r="I4572" i="9" s="1"/>
  <c r="I4557" i="9"/>
  <c r="I4556" i="9" s="1"/>
  <c r="I4553" i="9"/>
  <c r="I4552" i="9" s="1"/>
  <c r="I4548" i="9"/>
  <c r="I4540" i="9" s="1"/>
  <c r="I4538" i="9"/>
  <c r="I4532" i="9"/>
  <c r="I4530" i="9" s="1"/>
  <c r="I4516" i="9"/>
  <c r="I4515" i="9" s="1"/>
  <c r="I4513" i="9"/>
  <c r="I4512" i="9" s="1"/>
  <c r="I4509" i="9"/>
  <c r="I4501" i="9" s="1"/>
  <c r="I4499" i="9"/>
  <c r="I4493" i="9"/>
  <c r="I4491" i="9" s="1"/>
  <c r="I4477" i="9"/>
  <c r="I4476" i="9" s="1"/>
  <c r="I4472" i="9"/>
  <c r="I4463" i="9" s="1"/>
  <c r="I4461" i="9"/>
  <c r="I4455" i="9"/>
  <c r="I4453" i="9" s="1"/>
  <c r="I4438" i="9"/>
  <c r="I4437" i="9" s="1"/>
  <c r="I4435" i="9"/>
  <c r="I4434" i="9" s="1"/>
  <c r="I4430" i="9"/>
  <c r="I4422" i="9" s="1"/>
  <c r="I4420" i="9"/>
  <c r="I4414" i="9"/>
  <c r="I4412" i="9" s="1"/>
  <c r="I4397" i="9"/>
  <c r="I4396" i="9" s="1"/>
  <c r="I4394" i="9"/>
  <c r="I4393" i="9" s="1"/>
  <c r="I4389" i="9"/>
  <c r="I4381" i="9" s="1"/>
  <c r="I4379" i="9"/>
  <c r="I4373" i="9"/>
  <c r="I4371" i="9" s="1"/>
  <c r="I4356" i="9"/>
  <c r="I4355" i="9" s="1"/>
  <c r="I4353" i="9"/>
  <c r="I4352" i="9" s="1"/>
  <c r="I4348" i="9"/>
  <c r="I4340" i="9" s="1"/>
  <c r="I4338" i="9"/>
  <c r="I4332" i="9"/>
  <c r="I4330" i="9" s="1"/>
  <c r="I4316" i="9"/>
  <c r="I4315" i="9" s="1"/>
  <c r="I4313" i="9"/>
  <c r="I4312" i="9" s="1"/>
  <c r="I4308" i="9"/>
  <c r="I4300" i="9" s="1"/>
  <c r="I4298" i="9"/>
  <c r="I4292" i="9"/>
  <c r="I4290" i="9" s="1"/>
  <c r="I4275" i="9"/>
  <c r="I4274" i="9"/>
  <c r="I4270" i="9"/>
  <c r="I4266" i="9"/>
  <c r="I4265" i="9"/>
  <c r="I4264" i="9"/>
  <c r="I4263" i="9"/>
  <c r="I4262" i="9"/>
  <c r="I4261" i="9"/>
  <c r="I4260" i="9"/>
  <c r="I4259" i="9"/>
  <c r="I4257" i="9"/>
  <c r="I4255" i="9"/>
  <c r="I4254" i="9"/>
  <c r="I4253" i="9"/>
  <c r="I4252" i="9"/>
  <c r="I4251" i="9"/>
  <c r="I4249" i="9"/>
  <c r="I4241" i="9"/>
  <c r="I1450" i="9" s="1"/>
  <c r="I1458" i="9" s="1"/>
  <c r="I4230" i="9"/>
  <c r="I4229" i="9" s="1"/>
  <c r="I4227" i="9"/>
  <c r="I4226" i="9" s="1"/>
  <c r="I4222" i="9"/>
  <c r="I4214" i="9" s="1"/>
  <c r="I4212" i="9"/>
  <c r="I4207" i="9"/>
  <c r="I4205" i="9" s="1"/>
  <c r="I4191" i="9"/>
  <c r="I4190" i="9" s="1"/>
  <c r="I4188" i="9"/>
  <c r="I4187" i="9" s="1"/>
  <c r="I4183" i="9"/>
  <c r="I4175" i="9" s="1"/>
  <c r="I4173" i="9"/>
  <c r="I4168" i="9"/>
  <c r="I4166" i="9" s="1"/>
  <c r="I4151" i="9"/>
  <c r="I4150" i="9" s="1"/>
  <c r="I4148" i="9"/>
  <c r="I4147" i="9" s="1"/>
  <c r="I4143" i="9"/>
  <c r="I4134" i="9" s="1"/>
  <c r="I4132" i="9"/>
  <c r="I4126" i="9"/>
  <c r="I4124" i="9" s="1"/>
  <c r="I4110" i="9"/>
  <c r="I4109" i="9" s="1"/>
  <c r="I4107" i="9"/>
  <c r="I4106" i="9" s="1"/>
  <c r="I4102" i="9"/>
  <c r="I4094" i="9" s="1"/>
  <c r="I4092" i="9"/>
  <c r="I4086" i="9"/>
  <c r="I4084" i="9" s="1"/>
  <c r="I4070" i="9"/>
  <c r="I4069" i="9" s="1"/>
  <c r="I4067" i="9"/>
  <c r="I4066" i="9" s="1"/>
  <c r="I4062" i="9"/>
  <c r="I4054" i="9" s="1"/>
  <c r="I4052" i="9"/>
  <c r="I4047" i="9"/>
  <c r="I4045" i="9" s="1"/>
  <c r="I4031" i="9"/>
  <c r="I4030" i="9" s="1"/>
  <c r="I4028" i="9"/>
  <c r="I4027" i="9" s="1"/>
  <c r="I4023" i="9"/>
  <c r="I4015" i="9" s="1"/>
  <c r="I4013" i="9"/>
  <c r="I4008" i="9"/>
  <c r="I4006" i="9" s="1"/>
  <c r="I3992" i="9"/>
  <c r="I3991" i="9" s="1"/>
  <c r="I3989" i="9"/>
  <c r="I3988" i="9" s="1"/>
  <c r="I3984" i="9"/>
  <c r="I3976" i="9" s="1"/>
  <c r="I3974" i="9"/>
  <c r="I3968" i="9"/>
  <c r="I3966" i="9" s="1"/>
  <c r="I3951" i="9"/>
  <c r="I3950" i="9" s="1"/>
  <c r="I3948" i="9"/>
  <c r="I3947" i="9" s="1"/>
  <c r="I3943" i="9"/>
  <c r="I3935" i="9" s="1"/>
  <c r="I3933" i="9"/>
  <c r="I3927" i="9"/>
  <c r="I3925" i="9" s="1"/>
  <c r="I3911" i="9"/>
  <c r="I3910" i="9" s="1"/>
  <c r="I3908" i="9"/>
  <c r="I3907" i="9" s="1"/>
  <c r="I3903" i="9"/>
  <c r="I3895" i="9" s="1"/>
  <c r="I3893" i="9"/>
  <c r="I3888" i="9"/>
  <c r="I3886" i="9" s="1"/>
  <c r="I3871" i="9"/>
  <c r="I3870" i="9" s="1"/>
  <c r="I3868" i="9"/>
  <c r="I3867" i="9" s="1"/>
  <c r="I3863" i="9"/>
  <c r="I3856" i="9" s="1"/>
  <c r="I3854" i="9"/>
  <c r="I3849" i="9"/>
  <c r="I3847" i="9" s="1"/>
  <c r="I3832" i="9"/>
  <c r="I3831" i="9" s="1"/>
  <c r="I3829" i="9"/>
  <c r="I3828" i="9" s="1"/>
  <c r="I3824" i="9"/>
  <c r="I3817" i="9" s="1"/>
  <c r="I3815" i="9"/>
  <c r="I3809" i="9"/>
  <c r="I3807" i="9" s="1"/>
  <c r="I3792" i="9"/>
  <c r="I3791" i="9" s="1"/>
  <c r="I3789" i="9"/>
  <c r="I3788" i="9" s="1"/>
  <c r="I3784" i="9"/>
  <c r="I3777" i="9" s="1"/>
  <c r="I3775" i="9"/>
  <c r="I3769" i="9"/>
  <c r="I3767" i="9" s="1"/>
  <c r="I3752" i="9"/>
  <c r="I3751" i="9" s="1"/>
  <c r="I3749" i="9"/>
  <c r="I3748" i="9" s="1"/>
  <c r="I3744" i="9"/>
  <c r="I3737" i="9" s="1"/>
  <c r="I3735" i="9"/>
  <c r="I3730" i="9"/>
  <c r="I3728" i="9" s="1"/>
  <c r="I3713" i="9"/>
  <c r="I3712" i="9" s="1"/>
  <c r="I3710" i="9"/>
  <c r="I3709" i="9" s="1"/>
  <c r="I3705" i="9"/>
  <c r="I3698" i="9" s="1"/>
  <c r="I3696" i="9"/>
  <c r="I3690" i="9"/>
  <c r="I3688" i="9" s="1"/>
  <c r="I3674" i="9"/>
  <c r="I3673" i="9" s="1"/>
  <c r="I3671" i="9"/>
  <c r="I3670" i="9" s="1"/>
  <c r="I3666" i="9"/>
  <c r="I3659" i="9" s="1"/>
  <c r="I3657" i="9"/>
  <c r="I3651" i="9"/>
  <c r="I3649" i="9" s="1"/>
  <c r="I3634" i="9"/>
  <c r="I3633" i="9" s="1"/>
  <c r="I3631" i="9"/>
  <c r="I3630" i="9" s="1"/>
  <c r="I3626" i="9"/>
  <c r="I3618" i="9" s="1"/>
  <c r="I3616" i="9"/>
  <c r="I3610" i="9"/>
  <c r="I3608" i="9" s="1"/>
  <c r="I3594" i="9"/>
  <c r="I3593" i="9" s="1"/>
  <c r="I3591" i="9"/>
  <c r="I3590" i="9" s="1"/>
  <c r="I3586" i="9"/>
  <c r="I3578" i="9" s="1"/>
  <c r="I3576" i="9"/>
  <c r="I3570" i="9"/>
  <c r="I3568" i="9" s="1"/>
  <c r="I3553" i="9"/>
  <c r="I3552" i="9" s="1"/>
  <c r="I3550" i="9"/>
  <c r="I3549" i="9" s="1"/>
  <c r="I3545" i="9"/>
  <c r="I3537" i="9" s="1"/>
  <c r="I3535" i="9"/>
  <c r="I3529" i="9"/>
  <c r="I3527" i="9" s="1"/>
  <c r="I3512" i="9"/>
  <c r="I3511" i="9" s="1"/>
  <c r="I3509" i="9"/>
  <c r="I3508" i="9" s="1"/>
  <c r="I3504" i="9"/>
  <c r="I3496" i="9" s="1"/>
  <c r="I3494" i="9"/>
  <c r="I3488" i="9"/>
  <c r="I3486" i="9" s="1"/>
  <c r="I3471" i="9"/>
  <c r="I3470" i="9" s="1"/>
  <c r="I3468" i="9"/>
  <c r="I3467" i="9" s="1"/>
  <c r="I3463" i="9"/>
  <c r="I3455" i="9" s="1"/>
  <c r="I3453" i="9"/>
  <c r="I3447" i="9"/>
  <c r="I3445" i="9" s="1"/>
  <c r="I3430" i="9"/>
  <c r="I3429" i="9" s="1"/>
  <c r="I3427" i="9"/>
  <c r="I3426" i="9" s="1"/>
  <c r="I3422" i="9"/>
  <c r="I3414" i="9" s="1"/>
  <c r="I3412" i="9"/>
  <c r="I3407" i="9"/>
  <c r="I3405" i="9" s="1"/>
  <c r="I3390" i="9"/>
  <c r="I3389" i="9" s="1"/>
  <c r="I3387" i="9"/>
  <c r="I3386" i="9" s="1"/>
  <c r="I3382" i="9"/>
  <c r="I3374" i="9" s="1"/>
  <c r="I3372" i="9"/>
  <c r="I3367" i="9"/>
  <c r="I3365" i="9" s="1"/>
  <c r="I3350" i="9"/>
  <c r="I3349" i="9" s="1"/>
  <c r="I3347" i="9"/>
  <c r="I3346" i="9" s="1"/>
  <c r="I3342" i="9"/>
  <c r="I3334" i="9" s="1"/>
  <c r="I3332" i="9"/>
  <c r="I3327" i="9"/>
  <c r="I3325" i="9" s="1"/>
  <c r="I3311" i="9"/>
  <c r="I3310" i="9" s="1"/>
  <c r="I3308" i="9"/>
  <c r="I3307" i="9" s="1"/>
  <c r="I3303" i="9"/>
  <c r="I3295" i="9" s="1"/>
  <c r="I3293" i="9"/>
  <c r="I3287" i="9"/>
  <c r="I3285" i="9" s="1"/>
  <c r="I3270" i="9"/>
  <c r="I3269" i="9" s="1"/>
  <c r="I3267" i="9"/>
  <c r="I3266" i="9" s="1"/>
  <c r="I3262" i="9"/>
  <c r="I3254" i="9" s="1"/>
  <c r="I3252" i="9"/>
  <c r="I3246" i="9"/>
  <c r="I3244" i="9" s="1"/>
  <c r="I3230" i="9"/>
  <c r="I3229" i="9" s="1"/>
  <c r="I3227" i="9"/>
  <c r="I3226" i="9" s="1"/>
  <c r="I3222" i="9"/>
  <c r="I3214" i="9" s="1"/>
  <c r="I3212" i="9"/>
  <c r="I3206" i="9"/>
  <c r="I3204" i="9" s="1"/>
  <c r="I3189" i="9"/>
  <c r="I3188" i="9" s="1"/>
  <c r="I3186" i="9"/>
  <c r="I3185" i="9" s="1"/>
  <c r="I3181" i="9"/>
  <c r="I3173" i="9" s="1"/>
  <c r="I3171" i="9"/>
  <c r="I3165" i="9"/>
  <c r="I3163" i="9" s="1"/>
  <c r="I3148" i="9"/>
  <c r="I3147" i="9" s="1"/>
  <c r="I3145" i="9"/>
  <c r="I3144" i="9" s="1"/>
  <c r="I3140" i="9"/>
  <c r="I3132" i="9" s="1"/>
  <c r="I3130" i="9"/>
  <c r="I3124" i="9"/>
  <c r="I3122" i="9" s="1"/>
  <c r="I3108" i="9"/>
  <c r="I3107" i="9" s="1"/>
  <c r="I3105" i="9"/>
  <c r="I3104" i="9" s="1"/>
  <c r="I3100" i="9"/>
  <c r="I3093" i="9" s="1"/>
  <c r="I3091" i="9"/>
  <c r="I3085" i="9"/>
  <c r="I3083" i="9" s="1"/>
  <c r="I3068" i="9"/>
  <c r="I3067" i="9" s="1"/>
  <c r="I3065" i="9"/>
  <c r="I3064" i="9" s="1"/>
  <c r="I3060" i="9"/>
  <c r="I3052" i="9" s="1"/>
  <c r="I3050" i="9"/>
  <c r="I3045" i="9"/>
  <c r="I3043" i="9" s="1"/>
  <c r="I3029" i="9"/>
  <c r="I3028" i="9" s="1"/>
  <c r="I3026" i="9"/>
  <c r="I3025" i="9" s="1"/>
  <c r="I3021" i="9"/>
  <c r="I3013" i="9" s="1"/>
  <c r="I3011" i="9"/>
  <c r="I3005" i="9"/>
  <c r="I3003" i="9" s="1"/>
  <c r="I2988" i="9"/>
  <c r="I2987" i="9" s="1"/>
  <c r="I2985" i="9"/>
  <c r="I2984" i="9" s="1"/>
  <c r="I2980" i="9"/>
  <c r="I2972" i="9" s="1"/>
  <c r="I2970" i="9"/>
  <c r="I2964" i="9"/>
  <c r="I2962" i="9" s="1"/>
  <c r="I2948" i="9"/>
  <c r="I2947" i="9" s="1"/>
  <c r="I2945" i="9"/>
  <c r="I2944" i="9" s="1"/>
  <c r="I2940" i="9"/>
  <c r="I2933" i="9" s="1"/>
  <c r="I2931" i="9"/>
  <c r="I2925" i="9"/>
  <c r="I2923" i="9" s="1"/>
  <c r="I2908" i="9"/>
  <c r="I2907" i="9" s="1"/>
  <c r="I2905" i="9"/>
  <c r="I2904" i="9" s="1"/>
  <c r="I2900" i="9"/>
  <c r="I2892" i="9" s="1"/>
  <c r="I2890" i="9"/>
  <c r="I2884" i="9"/>
  <c r="I2882" i="9" s="1"/>
  <c r="I2868" i="9"/>
  <c r="I2867" i="9" s="1"/>
  <c r="I2865" i="9"/>
  <c r="I2864" i="9" s="1"/>
  <c r="I2860" i="9"/>
  <c r="I2851" i="9" s="1"/>
  <c r="I2849" i="9"/>
  <c r="I2843" i="9"/>
  <c r="I2841" i="9" s="1"/>
  <c r="I2826" i="9"/>
  <c r="I2825" i="9" s="1"/>
  <c r="I2823" i="9"/>
  <c r="I2822" i="9" s="1"/>
  <c r="I2818" i="9"/>
  <c r="I2810" i="9" s="1"/>
  <c r="I2808" i="9"/>
  <c r="I2803" i="9"/>
  <c r="I2801" i="9" s="1"/>
  <c r="I2786" i="9"/>
  <c r="I2785" i="9" s="1"/>
  <c r="I2783" i="9"/>
  <c r="I2782" i="9" s="1"/>
  <c r="I2778" i="9"/>
  <c r="I2770" i="9" s="1"/>
  <c r="I2768" i="9"/>
  <c r="I2762" i="9"/>
  <c r="I2760" i="9" s="1"/>
  <c r="I2745" i="9"/>
  <c r="I2744" i="9" s="1"/>
  <c r="I2742" i="9"/>
  <c r="I2741" i="9" s="1"/>
  <c r="I2737" i="9"/>
  <c r="I2729" i="9" s="1"/>
  <c r="I2727" i="9"/>
  <c r="I2721" i="9"/>
  <c r="I2719" i="9" s="1"/>
  <c r="I2704" i="9"/>
  <c r="I2703" i="9" s="1"/>
  <c r="I2701" i="9"/>
  <c r="I2700" i="9" s="1"/>
  <c r="I2696" i="9"/>
  <c r="I2688" i="9" s="1"/>
  <c r="I2686" i="9"/>
  <c r="I2681" i="9"/>
  <c r="I2679" i="9" s="1"/>
  <c r="I2664" i="9"/>
  <c r="I2663" i="9" s="1"/>
  <c r="I2661" i="9"/>
  <c r="I2660" i="9" s="1"/>
  <c r="I2656" i="9"/>
  <c r="I2648" i="9" s="1"/>
  <c r="I2646" i="9"/>
  <c r="I2641" i="9"/>
  <c r="I2639" i="9" s="1"/>
  <c r="I2625" i="9"/>
  <c r="I2624" i="9" s="1"/>
  <c r="I2622" i="9"/>
  <c r="I2621" i="9" s="1"/>
  <c r="I2617" i="9"/>
  <c r="I2609" i="9" s="1"/>
  <c r="I2607" i="9"/>
  <c r="I2602" i="9"/>
  <c r="I2600" i="9" s="1"/>
  <c r="I2585" i="9"/>
  <c r="I2584" i="9" s="1"/>
  <c r="I2582" i="9"/>
  <c r="I2581" i="9" s="1"/>
  <c r="I2577" i="9"/>
  <c r="I2569" i="9" s="1"/>
  <c r="I2567" i="9"/>
  <c r="I2562" i="9"/>
  <c r="I2560" i="9" s="1"/>
  <c r="I2545" i="9"/>
  <c r="I2544" i="9" s="1"/>
  <c r="I2542" i="9"/>
  <c r="I2541" i="9" s="1"/>
  <c r="I2537" i="9"/>
  <c r="I2529" i="9" s="1"/>
  <c r="I2527" i="9"/>
  <c r="I2522" i="9"/>
  <c r="I2520" i="9" s="1"/>
  <c r="I2505" i="9"/>
  <c r="I2504" i="9" s="1"/>
  <c r="I2502" i="9"/>
  <c r="I2501" i="9" s="1"/>
  <c r="I2497" i="9"/>
  <c r="I2489" i="9" s="1"/>
  <c r="I2487" i="9"/>
  <c r="I2481" i="9"/>
  <c r="I2479" i="9" s="1"/>
  <c r="I2465" i="9"/>
  <c r="I2464" i="9" s="1"/>
  <c r="I2462" i="9"/>
  <c r="I2461" i="9" s="1"/>
  <c r="I2457" i="9"/>
  <c r="I2450" i="9" s="1"/>
  <c r="I2448" i="9"/>
  <c r="I2443" i="9"/>
  <c r="I2441" i="9" s="1"/>
  <c r="I2427" i="9"/>
  <c r="I2426" i="9" s="1"/>
  <c r="I2424" i="9"/>
  <c r="I2423" i="9" s="1"/>
  <c r="I2419" i="9"/>
  <c r="I2411" i="9" s="1"/>
  <c r="I2409" i="9"/>
  <c r="I2404" i="9"/>
  <c r="I2402" i="9" s="1"/>
  <c r="I2388" i="9"/>
  <c r="I2387" i="9" s="1"/>
  <c r="I2385" i="9"/>
  <c r="I2384" i="9" s="1"/>
  <c r="I2380" i="9"/>
  <c r="I2372" i="9" s="1"/>
  <c r="I2370" i="9"/>
  <c r="I2365" i="9"/>
  <c r="I2363" i="9" s="1"/>
  <c r="I2349" i="9"/>
  <c r="I2348" i="9" s="1"/>
  <c r="I2346" i="9"/>
  <c r="I2345" i="9" s="1"/>
  <c r="I2341" i="9"/>
  <c r="I2333" i="9" s="1"/>
  <c r="I2331" i="9"/>
  <c r="I2325" i="9"/>
  <c r="I2323" i="9" s="1"/>
  <c r="I2309" i="9"/>
  <c r="I2308" i="9" s="1"/>
  <c r="I2306" i="9"/>
  <c r="I2305" i="9" s="1"/>
  <c r="I2301" i="9"/>
  <c r="I2294" i="9" s="1"/>
  <c r="I2292" i="9"/>
  <c r="I2286" i="9"/>
  <c r="I2284" i="9" s="1"/>
  <c r="I2270" i="9"/>
  <c r="I2269" i="9" s="1"/>
  <c r="I2265" i="9"/>
  <c r="I2257" i="9" s="1"/>
  <c r="I2255" i="9"/>
  <c r="I2249" i="9"/>
  <c r="I2247" i="9" s="1"/>
  <c r="I2233" i="9"/>
  <c r="I2232" i="9" s="1"/>
  <c r="I2230" i="9"/>
  <c r="I2229" i="9" s="1"/>
  <c r="I2225" i="9"/>
  <c r="I2217" i="9" s="1"/>
  <c r="I2215" i="9"/>
  <c r="I2209" i="9"/>
  <c r="I2207" i="9" s="1"/>
  <c r="I2193" i="9"/>
  <c r="I2192" i="9" s="1"/>
  <c r="I2188" i="9"/>
  <c r="I2180" i="9" s="1"/>
  <c r="I2178" i="9"/>
  <c r="I2172" i="9"/>
  <c r="I2170" i="9" s="1"/>
  <c r="I2156" i="9"/>
  <c r="I2155" i="9" s="1"/>
  <c r="I2152" i="9"/>
  <c r="I2151" i="9" s="1"/>
  <c r="I2147" i="9"/>
  <c r="I2139" i="9" s="1"/>
  <c r="I2137" i="9"/>
  <c r="I2131" i="9"/>
  <c r="I2129" i="9" s="1"/>
  <c r="I2115" i="9"/>
  <c r="I2114" i="9" s="1"/>
  <c r="I2112" i="9"/>
  <c r="I2111" i="9" s="1"/>
  <c r="I2107" i="9"/>
  <c r="I2098" i="9" s="1"/>
  <c r="I2096" i="9"/>
  <c r="I2090" i="9"/>
  <c r="I2088" i="9" s="1"/>
  <c r="I2074" i="9"/>
  <c r="I2073" i="9" s="1"/>
  <c r="I2071" i="9"/>
  <c r="I2070" i="9" s="1"/>
  <c r="I2066" i="9"/>
  <c r="I2058" i="9" s="1"/>
  <c r="I2056" i="9"/>
  <c r="I2050" i="9"/>
  <c r="I2048" i="9" s="1"/>
  <c r="I2034" i="9"/>
  <c r="I2033" i="9" s="1"/>
  <c r="I2031" i="9"/>
  <c r="I2030" i="9" s="1"/>
  <c r="I2026" i="9"/>
  <c r="I2018" i="9" s="1"/>
  <c r="I2016" i="9"/>
  <c r="I2010" i="9"/>
  <c r="I2008" i="9" s="1"/>
  <c r="I1993" i="9"/>
  <c r="I1992" i="9" s="1"/>
  <c r="I1990" i="9"/>
  <c r="I1989" i="9" s="1"/>
  <c r="I1985" i="9"/>
  <c r="I1977" i="9" s="1"/>
  <c r="I1975" i="9"/>
  <c r="I1969" i="9"/>
  <c r="I1967" i="9" s="1"/>
  <c r="I1953" i="9"/>
  <c r="I1952" i="9" s="1"/>
  <c r="I1950" i="9"/>
  <c r="I1949" i="9" s="1"/>
  <c r="I1945" i="9"/>
  <c r="I1936" i="9" s="1"/>
  <c r="I1934" i="9"/>
  <c r="I1928" i="9"/>
  <c r="I1926" i="9" s="1"/>
  <c r="I1911" i="9"/>
  <c r="I1910" i="9" s="1"/>
  <c r="I1908" i="9"/>
  <c r="I1907" i="9" s="1"/>
  <c r="I1903" i="9"/>
  <c r="I1894" i="9" s="1"/>
  <c r="I1892" i="9"/>
  <c r="I1886" i="9"/>
  <c r="I1884" i="9" s="1"/>
  <c r="I1870" i="9"/>
  <c r="I1869" i="9" s="1"/>
  <c r="I1867" i="9"/>
  <c r="I1866" i="9" s="1"/>
  <c r="I1862" i="9"/>
  <c r="I1855" i="9" s="1"/>
  <c r="I1853" i="9"/>
  <c r="I1847" i="9"/>
  <c r="I1845" i="9" s="1"/>
  <c r="I1831" i="9"/>
  <c r="I1830" i="9" s="1"/>
  <c r="I1828" i="9"/>
  <c r="I1827" i="9" s="1"/>
  <c r="I1823" i="9"/>
  <c r="I1815" i="9" s="1"/>
  <c r="I1813" i="9"/>
  <c r="I1808" i="9"/>
  <c r="I1806" i="9" s="1"/>
  <c r="I1791" i="9"/>
  <c r="I1790" i="9" s="1"/>
  <c r="I1788" i="9"/>
  <c r="I1787" i="9" s="1"/>
  <c r="I1783" i="9"/>
  <c r="I1775" i="9" s="1"/>
  <c r="I1773" i="9"/>
  <c r="I1768" i="9"/>
  <c r="I1766" i="9" s="1"/>
  <c r="I1752" i="9"/>
  <c r="I1751" i="9" s="1"/>
  <c r="I1749" i="9"/>
  <c r="I1748" i="9" s="1"/>
  <c r="I1744" i="9"/>
  <c r="I1736" i="9" s="1"/>
  <c r="I1734" i="9"/>
  <c r="I1728" i="9"/>
  <c r="I1726" i="9" s="1"/>
  <c r="I1712" i="9"/>
  <c r="I1711" i="9" s="1"/>
  <c r="I1709" i="9"/>
  <c r="I1708" i="9" s="1"/>
  <c r="I1704" i="9"/>
  <c r="I1696" i="9" s="1"/>
  <c r="I1694" i="9"/>
  <c r="I1688" i="9"/>
  <c r="I1686" i="9" s="1"/>
  <c r="I1672" i="9"/>
  <c r="I1671" i="9" s="1"/>
  <c r="I1667" i="9"/>
  <c r="I1659" i="9" s="1"/>
  <c r="I1657" i="9"/>
  <c r="I1652" i="9"/>
  <c r="I1650" i="9" s="1"/>
  <c r="I1636" i="9"/>
  <c r="I1635" i="9" s="1"/>
  <c r="I1631" i="9"/>
  <c r="I1624" i="9" s="1"/>
  <c r="I1622" i="9"/>
  <c r="I1616" i="9"/>
  <c r="I1614" i="9" s="1"/>
  <c r="I1600" i="9"/>
  <c r="I1599" i="9" s="1"/>
  <c r="I1597" i="9"/>
  <c r="I1596" i="9" s="1"/>
  <c r="I1592" i="9"/>
  <c r="I1585" i="9" s="1"/>
  <c r="I1583" i="9"/>
  <c r="I1577" i="9"/>
  <c r="I1575" i="9" s="1"/>
  <c r="I1561" i="9"/>
  <c r="I1560" i="9" s="1"/>
  <c r="I1556" i="9"/>
  <c r="I1548" i="9" s="1"/>
  <c r="I1546" i="9"/>
  <c r="I1540" i="9"/>
  <c r="I1538" i="9" s="1"/>
  <c r="I1524" i="9"/>
  <c r="I1523" i="9" s="1"/>
  <c r="I1519" i="9"/>
  <c r="I1509" i="9"/>
  <c r="I1503" i="9"/>
  <c r="I1501" i="9" s="1"/>
  <c r="I1487" i="9"/>
  <c r="I1486" i="9" s="1"/>
  <c r="I1484" i="9"/>
  <c r="I1483" i="9" s="1"/>
  <c r="I1479" i="9"/>
  <c r="I1472" i="9" s="1"/>
  <c r="I1470" i="9"/>
  <c r="I1465" i="9"/>
  <c r="I1463" i="9" s="1"/>
  <c r="I1448" i="9"/>
  <c r="I1447" i="9"/>
  <c r="I1444" i="9"/>
  <c r="I1443" i="9"/>
  <c r="I1439" i="9"/>
  <c r="I1438" i="9"/>
  <c r="I1437" i="9"/>
  <c r="I1436" i="9"/>
  <c r="I1435" i="9"/>
  <c r="I1434" i="9"/>
  <c r="I1433" i="9"/>
  <c r="I1432" i="9"/>
  <c r="I1430" i="9"/>
  <c r="I1428" i="9"/>
  <c r="I1427" i="9"/>
  <c r="I1426" i="9"/>
  <c r="I1425" i="9"/>
  <c r="I1424" i="9"/>
  <c r="I1422" i="9"/>
  <c r="I1414" i="9"/>
  <c r="I1409" i="9"/>
  <c r="I1408" i="9"/>
  <c r="I1407" i="9"/>
  <c r="I1406" i="9"/>
  <c r="I1405" i="9"/>
  <c r="I1404" i="9"/>
  <c r="I1398" i="9"/>
  <c r="I1396" i="9"/>
  <c r="I1393" i="9"/>
  <c r="I1387" i="9"/>
  <c r="I1383" i="9"/>
  <c r="I1371" i="9"/>
  <c r="I1369" i="9"/>
  <c r="I1367" i="9"/>
  <c r="I1348" i="9"/>
  <c r="I1341" i="9"/>
  <c r="I1335" i="9"/>
  <c r="I1333" i="9" s="1"/>
  <c r="I1323" i="9"/>
  <c r="I1326" i="9" s="1"/>
  <c r="I1318" i="9"/>
  <c r="I1317" i="9"/>
  <c r="I1316" i="9"/>
  <c r="I1315" i="9"/>
  <c r="I1309" i="9"/>
  <c r="I1308" i="9" s="1"/>
  <c r="I1296" i="9"/>
  <c r="I1294" i="9"/>
  <c r="I1289" i="9"/>
  <c r="I1286" i="9"/>
  <c r="I1284" i="9"/>
  <c r="I1276" i="9"/>
  <c r="I1272" i="9"/>
  <c r="I1266" i="9"/>
  <c r="I1264" i="9" s="1"/>
  <c r="I1254" i="9"/>
  <c r="I1257" i="9" s="1"/>
  <c r="I1250" i="9"/>
  <c r="I1249" i="9"/>
  <c r="I1248" i="9"/>
  <c r="I1241" i="9"/>
  <c r="I1240" i="9" s="1"/>
  <c r="I1237" i="9"/>
  <c r="I1236" i="9" s="1"/>
  <c r="I1233" i="9"/>
  <c r="I1232" i="9" s="1"/>
  <c r="I1228" i="9"/>
  <c r="I1225" i="9"/>
  <c r="I1223" i="9"/>
  <c r="I1214" i="9"/>
  <c r="I1209" i="9"/>
  <c r="I1203" i="9"/>
  <c r="I1201" i="9" s="1"/>
  <c r="I1191" i="9"/>
  <c r="I1179" i="9"/>
  <c r="I1178" i="9" s="1"/>
  <c r="I1175" i="9"/>
  <c r="I1164" i="9"/>
  <c r="I1159" i="9"/>
  <c r="I1157" i="9" s="1"/>
  <c r="I1150" i="9"/>
  <c r="I1145" i="9"/>
  <c r="I1144" i="9"/>
  <c r="I1138" i="9"/>
  <c r="I1133" i="9"/>
  <c r="I1127" i="9"/>
  <c r="I1126" i="9" s="1"/>
  <c r="I1121" i="9"/>
  <c r="I1112" i="9"/>
  <c r="I1107" i="9"/>
  <c r="I1105" i="9" s="1"/>
  <c r="I1098" i="9"/>
  <c r="I1094" i="9"/>
  <c r="I1093" i="9"/>
  <c r="I1092" i="9"/>
  <c r="I1085" i="9"/>
  <c r="I1084" i="9" s="1"/>
  <c r="I1079" i="9"/>
  <c r="I1077" i="9"/>
  <c r="I1071" i="9"/>
  <c r="I1069" i="9"/>
  <c r="I1062" i="9"/>
  <c r="I1059" i="9" s="1"/>
  <c r="I1057" i="9"/>
  <c r="I1051" i="9"/>
  <c r="I1049" i="9" s="1"/>
  <c r="I1039" i="9"/>
  <c r="I1024" i="9"/>
  <c r="I1019" i="9"/>
  <c r="I1010" i="9"/>
  <c r="I1003" i="9"/>
  <c r="I998" i="9"/>
  <c r="I992" i="9"/>
  <c r="I990" i="9" s="1"/>
  <c r="I983" i="9"/>
  <c r="I970" i="9"/>
  <c r="I964" i="9"/>
  <c r="I960" i="9"/>
  <c r="I955" i="9"/>
  <c r="I951" i="9"/>
  <c r="I943" i="9"/>
  <c r="I932" i="9"/>
  <c r="I926" i="9"/>
  <c r="I924" i="9" s="1"/>
  <c r="I914" i="9"/>
  <c r="I903" i="9"/>
  <c r="I901" i="9"/>
  <c r="I895" i="9"/>
  <c r="I891" i="9"/>
  <c r="I889" i="9"/>
  <c r="I885" i="9"/>
  <c r="I883" i="9"/>
  <c r="I874" i="9"/>
  <c r="I868" i="9"/>
  <c r="I860" i="9"/>
  <c r="I855" i="9"/>
  <c r="I853" i="9" s="1"/>
  <c r="I846" i="9"/>
  <c r="I842" i="9"/>
  <c r="I841" i="9"/>
  <c r="I840" i="9"/>
  <c r="I833" i="9"/>
  <c r="I831" i="9"/>
  <c r="I826" i="9"/>
  <c r="I820" i="9"/>
  <c r="I811" i="9"/>
  <c r="I809" i="9"/>
  <c r="I804" i="9"/>
  <c r="I802" i="9"/>
  <c r="I800" i="9"/>
  <c r="I791" i="9"/>
  <c r="I787" i="9"/>
  <c r="I785" i="9"/>
  <c r="I781" i="9"/>
  <c r="I775" i="9"/>
  <c r="I773" i="9" s="1"/>
  <c r="I763" i="9"/>
  <c r="I752" i="9"/>
  <c r="I749" i="9"/>
  <c r="I747" i="9"/>
  <c r="I745" i="9"/>
  <c r="I738" i="9"/>
  <c r="I734" i="9"/>
  <c r="I732" i="9"/>
  <c r="I724" i="9"/>
  <c r="I719" i="9"/>
  <c r="I714" i="9"/>
  <c r="I710" i="9"/>
  <c r="I705" i="9"/>
  <c r="I699" i="9"/>
  <c r="I697" i="9" s="1"/>
  <c r="I690" i="9"/>
  <c r="I686" i="9"/>
  <c r="I685" i="9"/>
  <c r="I684" i="9"/>
  <c r="I678" i="9"/>
  <c r="I676" i="9"/>
  <c r="I672" i="9"/>
  <c r="I664" i="9"/>
  <c r="I661" i="9"/>
  <c r="I659" i="9"/>
  <c r="I654" i="9"/>
  <c r="I649" i="9"/>
  <c r="I642" i="9"/>
  <c r="I640" i="9"/>
  <c r="I634" i="9"/>
  <c r="I629" i="9"/>
  <c r="I624" i="9"/>
  <c r="I622" i="9" s="1"/>
  <c r="I612" i="9"/>
  <c r="I601" i="9"/>
  <c r="I600" i="9" s="1"/>
  <c r="I598" i="9"/>
  <c r="I597" i="9" s="1"/>
  <c r="I593" i="9"/>
  <c r="I582" i="9"/>
  <c r="I576" i="9"/>
  <c r="I574" i="9" s="1"/>
  <c r="I567" i="9"/>
  <c r="I554" i="9"/>
  <c r="I553" i="9" s="1"/>
  <c r="I549" i="9"/>
  <c r="I539" i="9"/>
  <c r="I533" i="9"/>
  <c r="I531" i="9" s="1"/>
  <c r="I524" i="9"/>
  <c r="I512" i="9"/>
  <c r="I511" i="9" s="1"/>
  <c r="I509" i="9"/>
  <c r="I508" i="9" s="1"/>
  <c r="I502" i="9"/>
  <c r="I491" i="9"/>
  <c r="I485" i="9"/>
  <c r="I483" i="9" s="1"/>
  <c r="I467" i="9"/>
  <c r="I466" i="9" s="1"/>
  <c r="I460" i="9"/>
  <c r="I449" i="9"/>
  <c r="I443" i="9"/>
  <c r="I441" i="9" s="1"/>
  <c r="I434" i="9"/>
  <c r="I430" i="9"/>
  <c r="I429" i="9"/>
  <c r="I428" i="9"/>
  <c r="I422" i="9"/>
  <c r="I421" i="9" s="1"/>
  <c r="I419" i="9"/>
  <c r="I417" i="9"/>
  <c r="I415" i="9"/>
  <c r="I411" i="9"/>
  <c r="I409" i="9"/>
  <c r="I406" i="9"/>
  <c r="I404" i="9"/>
  <c r="I397" i="9"/>
  <c r="I393" i="9"/>
  <c r="I388" i="9"/>
  <c r="I386" i="9" s="1"/>
  <c r="I376" i="9"/>
  <c r="I365" i="9"/>
  <c r="I364" i="9" s="1"/>
  <c r="I362" i="9"/>
  <c r="I361" i="9" s="1"/>
  <c r="I356" i="9"/>
  <c r="I352" i="9"/>
  <c r="I347" i="9"/>
  <c r="I345" i="9" s="1"/>
  <c r="I338" i="9"/>
  <c r="I333" i="9"/>
  <c r="I332" i="9"/>
  <c r="I322" i="9"/>
  <c r="I317" i="9"/>
  <c r="I311" i="9"/>
  <c r="I306" i="9"/>
  <c r="I300" i="9"/>
  <c r="I298" i="9" s="1"/>
  <c r="I291" i="9"/>
  <c r="I280" i="9"/>
  <c r="I279" i="9" s="1"/>
  <c r="I277" i="9"/>
  <c r="I276" i="9" s="1"/>
  <c r="I272" i="9"/>
  <c r="I268" i="9"/>
  <c r="I263" i="9"/>
  <c r="I261" i="9" s="1"/>
  <c r="I253" i="9"/>
  <c r="I242" i="9"/>
  <c r="I241" i="9" s="1"/>
  <c r="I237" i="9"/>
  <c r="I234" i="9"/>
  <c r="I229" i="9"/>
  <c r="I227" i="9" s="1"/>
  <c r="I215" i="9"/>
  <c r="I214" i="9"/>
  <c r="I207" i="9"/>
  <c r="I199" i="9"/>
  <c r="I188" i="9"/>
  <c r="I187" i="9" s="1"/>
  <c r="I183" i="9"/>
  <c r="I179" i="9"/>
  <c r="I173" i="9"/>
  <c r="I171" i="9" s="1"/>
  <c r="I164" i="9"/>
  <c r="I151" i="9"/>
  <c r="I145" i="9"/>
  <c r="I141" i="9"/>
  <c r="I136" i="9"/>
  <c r="I134" i="9" s="1"/>
  <c r="I124" i="9"/>
  <c r="I113" i="9"/>
  <c r="I112" i="9" s="1"/>
  <c r="I108" i="9"/>
  <c r="I107" i="9" s="1"/>
  <c r="I103" i="9"/>
  <c r="I99" i="9"/>
  <c r="I94" i="9"/>
  <c r="I92" i="9" s="1"/>
  <c r="I85" i="9"/>
  <c r="I74" i="9"/>
  <c r="I73" i="9" s="1"/>
  <c r="I71" i="9"/>
  <c r="I70" i="9" s="1"/>
  <c r="I66" i="9"/>
  <c r="I62" i="9"/>
  <c r="I57" i="9"/>
  <c r="I55" i="9" s="1"/>
  <c r="I48" i="9"/>
  <c r="I37" i="9"/>
  <c r="I36" i="9" s="1"/>
  <c r="I32" i="9"/>
  <c r="I22" i="9"/>
  <c r="I18" i="9"/>
  <c r="I14" i="9"/>
  <c r="I12" i="9" s="1"/>
  <c r="M8756" i="9"/>
  <c r="K8756" i="9"/>
  <c r="M8752" i="9"/>
  <c r="M8751" i="9"/>
  <c r="M8750" i="9"/>
  <c r="M8749" i="9"/>
  <c r="M8748" i="9"/>
  <c r="M8747" i="9"/>
  <c r="K8752" i="9"/>
  <c r="K8751" i="9"/>
  <c r="K8750" i="9"/>
  <c r="K8749" i="9"/>
  <c r="K8748" i="9"/>
  <c r="K8747" i="9"/>
  <c r="M8741" i="9"/>
  <c r="K8741" i="9"/>
  <c r="M8739" i="9"/>
  <c r="K8739" i="9"/>
  <c r="M8724" i="9"/>
  <c r="K8724" i="9"/>
  <c r="M8720" i="9"/>
  <c r="K8720" i="9"/>
  <c r="M8717" i="9"/>
  <c r="K8717" i="9"/>
  <c r="M8710" i="9"/>
  <c r="K8710" i="9"/>
  <c r="M8707" i="9"/>
  <c r="K8707" i="9"/>
  <c r="M8705" i="9"/>
  <c r="K8705" i="9"/>
  <c r="M8696" i="9"/>
  <c r="K8696" i="9"/>
  <c r="M8691" i="9"/>
  <c r="K8691" i="9"/>
  <c r="M8686" i="9"/>
  <c r="M8684" i="9" s="1"/>
  <c r="K8686" i="9"/>
  <c r="K8684" i="9" s="1"/>
  <c r="M8674" i="9"/>
  <c r="M8677" i="9" s="1"/>
  <c r="K8674" i="9"/>
  <c r="K8677" i="9" s="1"/>
  <c r="M8661" i="9"/>
  <c r="K8661" i="9"/>
  <c r="M8657" i="9"/>
  <c r="M8656" i="9" s="1"/>
  <c r="K8657" i="9"/>
  <c r="K8656" i="9" s="1"/>
  <c r="M8654" i="9"/>
  <c r="M8653" i="9" s="1"/>
  <c r="K8654" i="9"/>
  <c r="K8653" i="9" s="1"/>
  <c r="M8649" i="9"/>
  <c r="K8649" i="9"/>
  <c r="M8638" i="9"/>
  <c r="K8638" i="9"/>
  <c r="M8632" i="9"/>
  <c r="M8630" i="9" s="1"/>
  <c r="K8632" i="9"/>
  <c r="K8630" i="9" s="1"/>
  <c r="M8623" i="9"/>
  <c r="M8622" i="9"/>
  <c r="M8621" i="9"/>
  <c r="M8620" i="9"/>
  <c r="M8619" i="9"/>
  <c r="M8618" i="9"/>
  <c r="K8623" i="9"/>
  <c r="K8622" i="9"/>
  <c r="K8621" i="9"/>
  <c r="K8620" i="9"/>
  <c r="K8619" i="9"/>
  <c r="K8618" i="9"/>
  <c r="M8610" i="9"/>
  <c r="K8610" i="9"/>
  <c r="M8608" i="9"/>
  <c r="K8608" i="9"/>
  <c r="M8597" i="9"/>
  <c r="K8597" i="9"/>
  <c r="M8595" i="9"/>
  <c r="K8595" i="9"/>
  <c r="M8590" i="9"/>
  <c r="K8590" i="9"/>
  <c r="M8582" i="9"/>
  <c r="K8582" i="9"/>
  <c r="M8580" i="9"/>
  <c r="K8580" i="9"/>
  <c r="M8578" i="9"/>
  <c r="K8578" i="9"/>
  <c r="M8572" i="9"/>
  <c r="K8572" i="9"/>
  <c r="M8566" i="9"/>
  <c r="K8566" i="9"/>
  <c r="M8560" i="9"/>
  <c r="M8558" i="9" s="1"/>
  <c r="K8560" i="9"/>
  <c r="K8558" i="9" s="1"/>
  <c r="M8548" i="9"/>
  <c r="M8551" i="9" s="1"/>
  <c r="K8548" i="9"/>
  <c r="K8551" i="9" s="1"/>
  <c r="M8537" i="9"/>
  <c r="M8536" i="9" s="1"/>
  <c r="K8537" i="9"/>
  <c r="K8536" i="9" s="1"/>
  <c r="M8534" i="9"/>
  <c r="M8533" i="9" s="1"/>
  <c r="K8534" i="9"/>
  <c r="K8533" i="9" s="1"/>
  <c r="M8529" i="9"/>
  <c r="K8529" i="9"/>
  <c r="M8518" i="9"/>
  <c r="K8518" i="9"/>
  <c r="M8513" i="9"/>
  <c r="M8511" i="9" s="1"/>
  <c r="K8513" i="9"/>
  <c r="K8511" i="9" s="1"/>
  <c r="M8501" i="9"/>
  <c r="M8504" i="9" s="1"/>
  <c r="K8501" i="9"/>
  <c r="K8504" i="9" s="1"/>
  <c r="M8489" i="9"/>
  <c r="K8489" i="9"/>
  <c r="M8484" i="9"/>
  <c r="M8483" i="9" s="1"/>
  <c r="K8484" i="9"/>
  <c r="K8483" i="9" s="1"/>
  <c r="M8479" i="9"/>
  <c r="K8479" i="9"/>
  <c r="M8468" i="9"/>
  <c r="K8468" i="9"/>
  <c r="M8463" i="9"/>
  <c r="M8461" i="9" s="1"/>
  <c r="K8463" i="9"/>
  <c r="K8461" i="9" s="1"/>
  <c r="M8451" i="9"/>
  <c r="M8454" i="9" s="1"/>
  <c r="K8451" i="9"/>
  <c r="K8454" i="9" s="1"/>
  <c r="M8447" i="9"/>
  <c r="M8446" i="9"/>
  <c r="M8445" i="9"/>
  <c r="M8444" i="9"/>
  <c r="K8447" i="9"/>
  <c r="K8446" i="9"/>
  <c r="K8445" i="9"/>
  <c r="K8444" i="9"/>
  <c r="M8437" i="9"/>
  <c r="K8437" i="9"/>
  <c r="M8431" i="9"/>
  <c r="K8431" i="9"/>
  <c r="M8421" i="9"/>
  <c r="K8421" i="9"/>
  <c r="M8416" i="9"/>
  <c r="K8416" i="9"/>
  <c r="M8413" i="9"/>
  <c r="K8413" i="9"/>
  <c r="M8405" i="9"/>
  <c r="K8405" i="9"/>
  <c r="M8398" i="9"/>
  <c r="K8398" i="9"/>
  <c r="M8392" i="9"/>
  <c r="K8392" i="9"/>
  <c r="M8386" i="9"/>
  <c r="M8384" i="9" s="1"/>
  <c r="K8386" i="9"/>
  <c r="K8384" i="9" s="1"/>
  <c r="M8374" i="9"/>
  <c r="K8374" i="9"/>
  <c r="M8362" i="9"/>
  <c r="K8362" i="9"/>
  <c r="M8359" i="9"/>
  <c r="K8359" i="9"/>
  <c r="M8355" i="9"/>
  <c r="M8354" i="9" s="1"/>
  <c r="K8355" i="9"/>
  <c r="K8354" i="9" s="1"/>
  <c r="M8350" i="9"/>
  <c r="K8350" i="9"/>
  <c r="M8341" i="9"/>
  <c r="K8341" i="9"/>
  <c r="M8335" i="9"/>
  <c r="M8333" i="9" s="1"/>
  <c r="K8335" i="9"/>
  <c r="K8333" i="9" s="1"/>
  <c r="M8323" i="9"/>
  <c r="K8323" i="9"/>
  <c r="M8319" i="9"/>
  <c r="M8318" i="9"/>
  <c r="M8317" i="9"/>
  <c r="K8319" i="9"/>
  <c r="K8318" i="9"/>
  <c r="K8317" i="9"/>
  <c r="M8310" i="9"/>
  <c r="K8310" i="9"/>
  <c r="M8301" i="9"/>
  <c r="K8301" i="9"/>
  <c r="M8291" i="9"/>
  <c r="K8291" i="9"/>
  <c r="M8279" i="9"/>
  <c r="K8279" i="9"/>
  <c r="M8275" i="9"/>
  <c r="K8275" i="9"/>
  <c r="M8268" i="9"/>
  <c r="K8268" i="9"/>
  <c r="M8265" i="9"/>
  <c r="K8265" i="9"/>
  <c r="M8259" i="9"/>
  <c r="M8257" i="9" s="1"/>
  <c r="K8259" i="9"/>
  <c r="K8257" i="9" s="1"/>
  <c r="M8247" i="9"/>
  <c r="M8250" i="9" s="1"/>
  <c r="K8247" i="9"/>
  <c r="K8250" i="9" s="1"/>
  <c r="M8234" i="9"/>
  <c r="K8234" i="9"/>
  <c r="M8228" i="9"/>
  <c r="K8228" i="9"/>
  <c r="M8224" i="9"/>
  <c r="K8224" i="9"/>
  <c r="M8221" i="9"/>
  <c r="K8221" i="9"/>
  <c r="M8217" i="9"/>
  <c r="K8217" i="9"/>
  <c r="M8212" i="9"/>
  <c r="K8212" i="9"/>
  <c r="M8203" i="9"/>
  <c r="K8203" i="9"/>
  <c r="M8195" i="9"/>
  <c r="K8195" i="9"/>
  <c r="M8189" i="9"/>
  <c r="K8189" i="9"/>
  <c r="M8186" i="9"/>
  <c r="K8186" i="9"/>
  <c r="M8180" i="9"/>
  <c r="K8180" i="9"/>
  <c r="M8177" i="9"/>
  <c r="K8177" i="9"/>
  <c r="M8173" i="9"/>
  <c r="K8173" i="9"/>
  <c r="M8167" i="9"/>
  <c r="M8165" i="9" s="1"/>
  <c r="K8167" i="9"/>
  <c r="K8165" i="9" s="1"/>
  <c r="M8155" i="9"/>
  <c r="M8158" i="9" s="1"/>
  <c r="K8155" i="9"/>
  <c r="K8158" i="9" s="1"/>
  <c r="M8145" i="9"/>
  <c r="K8145" i="9"/>
  <c r="M8141" i="9"/>
  <c r="K8141" i="9"/>
  <c r="M8137" i="9"/>
  <c r="M8136" i="9" s="1"/>
  <c r="K8137" i="9"/>
  <c r="K8136" i="9" s="1"/>
  <c r="M8132" i="9"/>
  <c r="K8132" i="9"/>
  <c r="M8121" i="9"/>
  <c r="K8121" i="9"/>
  <c r="M8115" i="9"/>
  <c r="M8113" i="9" s="1"/>
  <c r="K8115" i="9"/>
  <c r="K8113" i="9" s="1"/>
  <c r="M8103" i="9"/>
  <c r="K8103" i="9"/>
  <c r="M8092" i="9"/>
  <c r="M8091" i="9" s="1"/>
  <c r="K8092" i="9"/>
  <c r="K8091" i="9" s="1"/>
  <c r="M8088" i="9"/>
  <c r="M8087" i="9" s="1"/>
  <c r="M8086" i="9" s="1"/>
  <c r="K8088" i="9"/>
  <c r="K8087" i="9" s="1"/>
  <c r="K8086" i="9" s="1"/>
  <c r="M8082" i="9"/>
  <c r="M8074" i="9" s="1"/>
  <c r="K8082" i="9"/>
  <c r="K8074" i="9" s="1"/>
  <c r="M8072" i="9"/>
  <c r="K8072" i="9"/>
  <c r="M8067" i="9"/>
  <c r="M8065" i="9" s="1"/>
  <c r="K8067" i="9"/>
  <c r="K8065" i="9" s="1"/>
  <c r="M8058" i="9"/>
  <c r="K8058" i="9"/>
  <c r="M8045" i="9"/>
  <c r="M8044" i="9" s="1"/>
  <c r="K8045" i="9"/>
  <c r="K8044" i="9" s="1"/>
  <c r="M8041" i="9"/>
  <c r="M8040" i="9" s="1"/>
  <c r="M8039" i="9" s="1"/>
  <c r="K8041" i="9"/>
  <c r="K8040" i="9" s="1"/>
  <c r="K8039" i="9" s="1"/>
  <c r="M8035" i="9"/>
  <c r="M8026" i="9" s="1"/>
  <c r="K8035" i="9"/>
  <c r="K8026" i="9" s="1"/>
  <c r="M8024" i="9"/>
  <c r="K8024" i="9"/>
  <c r="M8019" i="9"/>
  <c r="M8017" i="9" s="1"/>
  <c r="K8019" i="9"/>
  <c r="K8017" i="9" s="1"/>
  <c r="M8010" i="9"/>
  <c r="K8010" i="9"/>
  <c r="M7998" i="9"/>
  <c r="M7997" i="9" s="1"/>
  <c r="K7998" i="9"/>
  <c r="K7997" i="9" s="1"/>
  <c r="M7995" i="9"/>
  <c r="M7994" i="9" s="1"/>
  <c r="K7995" i="9"/>
  <c r="K7994" i="9" s="1"/>
  <c r="M7990" i="9"/>
  <c r="M7982" i="9" s="1"/>
  <c r="K7990" i="9"/>
  <c r="K7982" i="9" s="1"/>
  <c r="M7980" i="9"/>
  <c r="K7980" i="9"/>
  <c r="M7975" i="9"/>
  <c r="M7973" i="9" s="1"/>
  <c r="K7975" i="9"/>
  <c r="K7973" i="9" s="1"/>
  <c r="M7966" i="9"/>
  <c r="K7966" i="9"/>
  <c r="M7955" i="9"/>
  <c r="M7954" i="9" s="1"/>
  <c r="K7955" i="9"/>
  <c r="K7954" i="9" s="1"/>
  <c r="M7951" i="9"/>
  <c r="M7950" i="9" s="1"/>
  <c r="M7949" i="9" s="1"/>
  <c r="K7951" i="9"/>
  <c r="K7950" i="9" s="1"/>
  <c r="K7949" i="9" s="1"/>
  <c r="M7945" i="9"/>
  <c r="M7936" i="9" s="1"/>
  <c r="K7945" i="9"/>
  <c r="K7936" i="9" s="1"/>
  <c r="M7934" i="9"/>
  <c r="K7934" i="9"/>
  <c r="M7929" i="9"/>
  <c r="M7927" i="9" s="1"/>
  <c r="K7929" i="9"/>
  <c r="K7927" i="9" s="1"/>
  <c r="M7920" i="9"/>
  <c r="K7920" i="9"/>
  <c r="M7908" i="9"/>
  <c r="M7907" i="9" s="1"/>
  <c r="K7908" i="9"/>
  <c r="K7907" i="9" s="1"/>
  <c r="M7905" i="9"/>
  <c r="M7904" i="9" s="1"/>
  <c r="K7905" i="9"/>
  <c r="K7904" i="9" s="1"/>
  <c r="M7900" i="9"/>
  <c r="M7891" i="9" s="1"/>
  <c r="K7900" i="9"/>
  <c r="K7891" i="9" s="1"/>
  <c r="M7889" i="9"/>
  <c r="K7889" i="9"/>
  <c r="M7883" i="9"/>
  <c r="M7881" i="9" s="1"/>
  <c r="K7883" i="9"/>
  <c r="K7881" i="9" s="1"/>
  <c r="M7874" i="9"/>
  <c r="K7874" i="9"/>
  <c r="M7862" i="9"/>
  <c r="M7861" i="9" s="1"/>
  <c r="K7862" i="9"/>
  <c r="K7861" i="9" s="1"/>
  <c r="M7858" i="9"/>
  <c r="M7857" i="9" s="1"/>
  <c r="M7856" i="9" s="1"/>
  <c r="K7858" i="9"/>
  <c r="K7857" i="9" s="1"/>
  <c r="K7856" i="9" s="1"/>
  <c r="M7853" i="9"/>
  <c r="M7844" i="9" s="1"/>
  <c r="K7853" i="9"/>
  <c r="K7844" i="9" s="1"/>
  <c r="M7842" i="9"/>
  <c r="K7842" i="9"/>
  <c r="M7836" i="9"/>
  <c r="M7834" i="9" s="1"/>
  <c r="K7836" i="9"/>
  <c r="K7834" i="9" s="1"/>
  <c r="M7818" i="9"/>
  <c r="M7817" i="9"/>
  <c r="M7816" i="9"/>
  <c r="M7809" i="9"/>
  <c r="M7808" i="9"/>
  <c r="M7807" i="9"/>
  <c r="M7806" i="9"/>
  <c r="M7805" i="9"/>
  <c r="M7804" i="9"/>
  <c r="M7803" i="9"/>
  <c r="M7802" i="9"/>
  <c r="M7800" i="9"/>
  <c r="M7799" i="9" s="1"/>
  <c r="M7798" i="9"/>
  <c r="M7797" i="9"/>
  <c r="M7796" i="9"/>
  <c r="M7795" i="9"/>
  <c r="M7794" i="9"/>
  <c r="M7792" i="9"/>
  <c r="K7818" i="9"/>
  <c r="K7817" i="9"/>
  <c r="K7816" i="9"/>
  <c r="K7809" i="9"/>
  <c r="K7808" i="9"/>
  <c r="K7807" i="9"/>
  <c r="K7806" i="9"/>
  <c r="K7805" i="9"/>
  <c r="K7804" i="9"/>
  <c r="K7803" i="9"/>
  <c r="K7802" i="9"/>
  <c r="K7800" i="9"/>
  <c r="K7798" i="9"/>
  <c r="K7797" i="9"/>
  <c r="K7796" i="9"/>
  <c r="K7795" i="9"/>
  <c r="K7794" i="9"/>
  <c r="K7792" i="9"/>
  <c r="M7779" i="9"/>
  <c r="M7778" i="9"/>
  <c r="K7779" i="9"/>
  <c r="K7778" i="9"/>
  <c r="M7770" i="9"/>
  <c r="K7770" i="9"/>
  <c r="M7763" i="9"/>
  <c r="K7763" i="9"/>
  <c r="M7758" i="9"/>
  <c r="K7758" i="9"/>
  <c r="M7753" i="9"/>
  <c r="K7753" i="9"/>
  <c r="M7748" i="9"/>
  <c r="K7748" i="9"/>
  <c r="M7746" i="9"/>
  <c r="K7746" i="9"/>
  <c r="M7739" i="9"/>
  <c r="K7739" i="9"/>
  <c r="M7735" i="9"/>
  <c r="K7735" i="9"/>
  <c r="M7729" i="9"/>
  <c r="M7727" i="9" s="1"/>
  <c r="K7729" i="9"/>
  <c r="K7727" i="9" s="1"/>
  <c r="K7154" i="9"/>
  <c r="K7162" i="9" s="1"/>
  <c r="M7705" i="9"/>
  <c r="M7704" i="9" s="1"/>
  <c r="K7705" i="9"/>
  <c r="K7704" i="9" s="1"/>
  <c r="M7702" i="9"/>
  <c r="M7701" i="9" s="1"/>
  <c r="K7702" i="9"/>
  <c r="K7701" i="9" s="1"/>
  <c r="M7697" i="9"/>
  <c r="M7688" i="9" s="1"/>
  <c r="K7697" i="9"/>
  <c r="K7688" i="9" s="1"/>
  <c r="M7686" i="9"/>
  <c r="K7686" i="9"/>
  <c r="M7680" i="9"/>
  <c r="M7678" i="9" s="1"/>
  <c r="K7680" i="9"/>
  <c r="K7678" i="9" s="1"/>
  <c r="M7663" i="9"/>
  <c r="M7662" i="9" s="1"/>
  <c r="K7663" i="9"/>
  <c r="K7662" i="9" s="1"/>
  <c r="M7660" i="9"/>
  <c r="M7659" i="9" s="1"/>
  <c r="K7660" i="9"/>
  <c r="K7659" i="9" s="1"/>
  <c r="M7655" i="9"/>
  <c r="M7646" i="9" s="1"/>
  <c r="K7655" i="9"/>
  <c r="K7646" i="9" s="1"/>
  <c r="M7644" i="9"/>
  <c r="K7644" i="9"/>
  <c r="M7639" i="9"/>
  <c r="M7637" i="9" s="1"/>
  <c r="K7639" i="9"/>
  <c r="K7637" i="9" s="1"/>
  <c r="M7622" i="9"/>
  <c r="M7621" i="9" s="1"/>
  <c r="K7622" i="9"/>
  <c r="K7621" i="9" s="1"/>
  <c r="M7619" i="9"/>
  <c r="K7619" i="9"/>
  <c r="K7618" i="9" s="1"/>
  <c r="K7617" i="9" s="1"/>
  <c r="M7613" i="9"/>
  <c r="M7604" i="9" s="1"/>
  <c r="K7613" i="9"/>
  <c r="K7604" i="9" s="1"/>
  <c r="M7602" i="9"/>
  <c r="K7602" i="9"/>
  <c r="M7596" i="9"/>
  <c r="M7594" i="9" s="1"/>
  <c r="K7596" i="9"/>
  <c r="K7594" i="9" s="1"/>
  <c r="M7579" i="9"/>
  <c r="M7578" i="9" s="1"/>
  <c r="K7579" i="9"/>
  <c r="K7578" i="9" s="1"/>
  <c r="M7576" i="9"/>
  <c r="M7575" i="9" s="1"/>
  <c r="K7576" i="9"/>
  <c r="K7575" i="9" s="1"/>
  <c r="M7571" i="9"/>
  <c r="M7562" i="9" s="1"/>
  <c r="K7571" i="9"/>
  <c r="K7562" i="9" s="1"/>
  <c r="M7560" i="9"/>
  <c r="K7560" i="9"/>
  <c r="M7555" i="9"/>
  <c r="M7553" i="9" s="1"/>
  <c r="K7555" i="9"/>
  <c r="K7553" i="9" s="1"/>
  <c r="M7539" i="9"/>
  <c r="M7538" i="9" s="1"/>
  <c r="K7539" i="9"/>
  <c r="K7538" i="9" s="1"/>
  <c r="M7536" i="9"/>
  <c r="M7535" i="9" s="1"/>
  <c r="K7536" i="9"/>
  <c r="K7535" i="9" s="1"/>
  <c r="M7531" i="9"/>
  <c r="M7522" i="9" s="1"/>
  <c r="K7531" i="9"/>
  <c r="K7522" i="9" s="1"/>
  <c r="M7520" i="9"/>
  <c r="K7520" i="9"/>
  <c r="M7515" i="9"/>
  <c r="M7513" i="9" s="1"/>
  <c r="K7515" i="9"/>
  <c r="K7513" i="9" s="1"/>
  <c r="M7498" i="9"/>
  <c r="M7497" i="9" s="1"/>
  <c r="K7498" i="9"/>
  <c r="K7497" i="9" s="1"/>
  <c r="M7494" i="9"/>
  <c r="M7147" i="9" s="1"/>
  <c r="K7494" i="9"/>
  <c r="K7147" i="9" s="1"/>
  <c r="M7491" i="9"/>
  <c r="K7491" i="9"/>
  <c r="M7487" i="9"/>
  <c r="K7487" i="9"/>
  <c r="M7485" i="9"/>
  <c r="K7485" i="9"/>
  <c r="M7479" i="9"/>
  <c r="M7470" i="9" s="1"/>
  <c r="K7479" i="9"/>
  <c r="K7470" i="9" s="1"/>
  <c r="M7468" i="9"/>
  <c r="K7468" i="9"/>
  <c r="M7462" i="9"/>
  <c r="M7460" i="9" s="1"/>
  <c r="K7462" i="9"/>
  <c r="K7460" i="9" s="1"/>
  <c r="M7446" i="9"/>
  <c r="M7445" i="9" s="1"/>
  <c r="K7446" i="9"/>
  <c r="K7445" i="9" s="1"/>
  <c r="M7443" i="9"/>
  <c r="M7442" i="9" s="1"/>
  <c r="M7441" i="9" s="1"/>
  <c r="K7443" i="9"/>
  <c r="K7442" i="9" s="1"/>
  <c r="K7441" i="9" s="1"/>
  <c r="M7438" i="9"/>
  <c r="K7438" i="9"/>
  <c r="M7436" i="9"/>
  <c r="M7141" i="9" s="1"/>
  <c r="K7436" i="9"/>
  <c r="M7430" i="9"/>
  <c r="M7421" i="9" s="1"/>
  <c r="K7430" i="9"/>
  <c r="K7421" i="9" s="1"/>
  <c r="M7419" i="9"/>
  <c r="K7419" i="9"/>
  <c r="M7414" i="9"/>
  <c r="M7412" i="9" s="1"/>
  <c r="K7414" i="9"/>
  <c r="K7412" i="9" s="1"/>
  <c r="M7398" i="9"/>
  <c r="M7397" i="9" s="1"/>
  <c r="K7398" i="9"/>
  <c r="K7397" i="9" s="1"/>
  <c r="M7395" i="9"/>
  <c r="M7394" i="9" s="1"/>
  <c r="K7395" i="9"/>
  <c r="K7394" i="9" s="1"/>
  <c r="M7390" i="9"/>
  <c r="M7381" i="9" s="1"/>
  <c r="K7390" i="9"/>
  <c r="K7381" i="9" s="1"/>
  <c r="M7379" i="9"/>
  <c r="K7379" i="9"/>
  <c r="M7374" i="9"/>
  <c r="M7372" i="9" s="1"/>
  <c r="K7374" i="9"/>
  <c r="K7372" i="9" s="1"/>
  <c r="M7358" i="9"/>
  <c r="M7357" i="9" s="1"/>
  <c r="K7358" i="9"/>
  <c r="K7357" i="9" s="1"/>
  <c r="M7355" i="9"/>
  <c r="M7354" i="9" s="1"/>
  <c r="K7355" i="9"/>
  <c r="K7354" i="9" s="1"/>
  <c r="M7350" i="9"/>
  <c r="M7341" i="9" s="1"/>
  <c r="K7350" i="9"/>
  <c r="K7341" i="9" s="1"/>
  <c r="M7339" i="9"/>
  <c r="K7339" i="9"/>
  <c r="M7334" i="9"/>
  <c r="M7332" i="9" s="1"/>
  <c r="K7334" i="9"/>
  <c r="K7332" i="9" s="1"/>
  <c r="M7318" i="9"/>
  <c r="M7317" i="9" s="1"/>
  <c r="K7318" i="9"/>
  <c r="K7317" i="9" s="1"/>
  <c r="M7315" i="9"/>
  <c r="M7314" i="9" s="1"/>
  <c r="K7315" i="9"/>
  <c r="K7314" i="9" s="1"/>
  <c r="M7310" i="9"/>
  <c r="M7301" i="9" s="1"/>
  <c r="K7310" i="9"/>
  <c r="K7301" i="9" s="1"/>
  <c r="M7299" i="9"/>
  <c r="K7299" i="9"/>
  <c r="M7293" i="9"/>
  <c r="M7291" i="9" s="1"/>
  <c r="K7293" i="9"/>
  <c r="K7291" i="9" s="1"/>
  <c r="M7276" i="9"/>
  <c r="M7275" i="9" s="1"/>
  <c r="K7276" i="9"/>
  <c r="K7275" i="9" s="1"/>
  <c r="M7273" i="9"/>
  <c r="M7272" i="9" s="1"/>
  <c r="K7273" i="9"/>
  <c r="K7272" i="9" s="1"/>
  <c r="M7268" i="9"/>
  <c r="M7259" i="9" s="1"/>
  <c r="K7268" i="9"/>
  <c r="K7259" i="9" s="1"/>
  <c r="M7257" i="9"/>
  <c r="K7257" i="9"/>
  <c r="M7252" i="9"/>
  <c r="M7250" i="9" s="1"/>
  <c r="K7252" i="9"/>
  <c r="K7250" i="9" s="1"/>
  <c r="M7236" i="9"/>
  <c r="M7235" i="9" s="1"/>
  <c r="K7236" i="9"/>
  <c r="K7235" i="9" s="1"/>
  <c r="M7233" i="9"/>
  <c r="M7232" i="9" s="1"/>
  <c r="K7233" i="9"/>
  <c r="K7232" i="9" s="1"/>
  <c r="M7228" i="9"/>
  <c r="M7219" i="9" s="1"/>
  <c r="K7228" i="9"/>
  <c r="K7219" i="9" s="1"/>
  <c r="M7217" i="9"/>
  <c r="K7217" i="9"/>
  <c r="M7211" i="9"/>
  <c r="M7209" i="9" s="1"/>
  <c r="K7211" i="9"/>
  <c r="K7209" i="9" s="1"/>
  <c r="M7194" i="9"/>
  <c r="M7193" i="9" s="1"/>
  <c r="K7194" i="9"/>
  <c r="K7193" i="9" s="1"/>
  <c r="M7191" i="9"/>
  <c r="M7190" i="9" s="1"/>
  <c r="K7191" i="9"/>
  <c r="K7190" i="9" s="1"/>
  <c r="M7186" i="9"/>
  <c r="M7177" i="9" s="1"/>
  <c r="K7186" i="9"/>
  <c r="K7177" i="9" s="1"/>
  <c r="M7175" i="9"/>
  <c r="K7175" i="9"/>
  <c r="M7169" i="9"/>
  <c r="M7167" i="9" s="1"/>
  <c r="K7169" i="9"/>
  <c r="K7167" i="9" s="1"/>
  <c r="M7152" i="9"/>
  <c r="M7151" i="9"/>
  <c r="M7150" i="9"/>
  <c r="M7137" i="9"/>
  <c r="M7136" i="9"/>
  <c r="M7135" i="9"/>
  <c r="M7134" i="9"/>
  <c r="M7133" i="9"/>
  <c r="M7132" i="9"/>
  <c r="M7131" i="9"/>
  <c r="M7130" i="9"/>
  <c r="M7128" i="9"/>
  <c r="M7126" i="9"/>
  <c r="M7125" i="9"/>
  <c r="M7124" i="9"/>
  <c r="M7123" i="9"/>
  <c r="M7122" i="9"/>
  <c r="M7120" i="9"/>
  <c r="K7152" i="9"/>
  <c r="K7151" i="9"/>
  <c r="K7150" i="9"/>
  <c r="K7137" i="9"/>
  <c r="K7136" i="9"/>
  <c r="K7135" i="9"/>
  <c r="K7134" i="9"/>
  <c r="K7133" i="9"/>
  <c r="K7132" i="9"/>
  <c r="K7131" i="9"/>
  <c r="K7130" i="9"/>
  <c r="K7128" i="9"/>
  <c r="K7126" i="9"/>
  <c r="K7125" i="9"/>
  <c r="K7124" i="9"/>
  <c r="K7123" i="9"/>
  <c r="K7122" i="9"/>
  <c r="K7120" i="9"/>
  <c r="M7112" i="9"/>
  <c r="K7112" i="9"/>
  <c r="M7107" i="9"/>
  <c r="M7106" i="9"/>
  <c r="K7107" i="9"/>
  <c r="K7106" i="9"/>
  <c r="M7100" i="9"/>
  <c r="M7099" i="9" s="1"/>
  <c r="K7100" i="9"/>
  <c r="K7099" i="9" s="1"/>
  <c r="M7095" i="9"/>
  <c r="K7095" i="9"/>
  <c r="M7091" i="9"/>
  <c r="K7091" i="9"/>
  <c r="M7085" i="9"/>
  <c r="K7085" i="9"/>
  <c r="M7082" i="9"/>
  <c r="K7082" i="9"/>
  <c r="M7080" i="9"/>
  <c r="K7080" i="9"/>
  <c r="M7074" i="9"/>
  <c r="K7074" i="9"/>
  <c r="M7070" i="9"/>
  <c r="K7070" i="9"/>
  <c r="M7065" i="9"/>
  <c r="M7063" i="9" s="1"/>
  <c r="K7065" i="9"/>
  <c r="K7063" i="9" s="1"/>
  <c r="M7053" i="9"/>
  <c r="K7053" i="9"/>
  <c r="M7042" i="9"/>
  <c r="M7041" i="9" s="1"/>
  <c r="K7042" i="9"/>
  <c r="K7041" i="9" s="1"/>
  <c r="M7037" i="9"/>
  <c r="K7037" i="9"/>
  <c r="M7028" i="9"/>
  <c r="K7028" i="9"/>
  <c r="M7023" i="9"/>
  <c r="M7021" i="9" s="1"/>
  <c r="K7023" i="9"/>
  <c r="K7021" i="9" s="1"/>
  <c r="M7014" i="9"/>
  <c r="K7014" i="9"/>
  <c r="M7002" i="9"/>
  <c r="M7001" i="9" s="1"/>
  <c r="K7002" i="9"/>
  <c r="K7001" i="9" s="1"/>
  <c r="M6997" i="9"/>
  <c r="K6997" i="9"/>
  <c r="M6986" i="9"/>
  <c r="K6986" i="9"/>
  <c r="M6980" i="9"/>
  <c r="M6978" i="9" s="1"/>
  <c r="K6980" i="9"/>
  <c r="K6978" i="9" s="1"/>
  <c r="M6971" i="9"/>
  <c r="M5740" i="9" s="1"/>
  <c r="M5746" i="9" s="1"/>
  <c r="K6971" i="9"/>
  <c r="K5740" i="9" s="1"/>
  <c r="K5746" i="9" s="1"/>
  <c r="M6960" i="9"/>
  <c r="M6959" i="9" s="1"/>
  <c r="K6960" i="9"/>
  <c r="K6959" i="9" s="1"/>
  <c r="M6956" i="9"/>
  <c r="M6949" i="9" s="1"/>
  <c r="K6956" i="9"/>
  <c r="K6949" i="9" s="1"/>
  <c r="M6947" i="9"/>
  <c r="K6947" i="9"/>
  <c r="M6942" i="9"/>
  <c r="M6940" i="9" s="1"/>
  <c r="K6942" i="9"/>
  <c r="K6940" i="9" s="1"/>
  <c r="M6926" i="9"/>
  <c r="M6925" i="9" s="1"/>
  <c r="K6926" i="9"/>
  <c r="K6925" i="9" s="1"/>
  <c r="M6923" i="9"/>
  <c r="M6914" i="9" s="1"/>
  <c r="K6923" i="9"/>
  <c r="K6914" i="9" s="1"/>
  <c r="M6912" i="9"/>
  <c r="K6912" i="9"/>
  <c r="M6907" i="9"/>
  <c r="M6905" i="9" s="1"/>
  <c r="K6907" i="9"/>
  <c r="K6905" i="9" s="1"/>
  <c r="M6889" i="9"/>
  <c r="M6883" i="9" s="1"/>
  <c r="K6889" i="9"/>
  <c r="K6883" i="9" s="1"/>
  <c r="M6881" i="9"/>
  <c r="K6881" i="9"/>
  <c r="M6875" i="9"/>
  <c r="M6873" i="9" s="1"/>
  <c r="K6875" i="9"/>
  <c r="K6873" i="9" s="1"/>
  <c r="M6859" i="9"/>
  <c r="M6858" i="9" s="1"/>
  <c r="K6859" i="9"/>
  <c r="K6858" i="9" s="1"/>
  <c r="M6855" i="9"/>
  <c r="M6846" i="9" s="1"/>
  <c r="K6855" i="9"/>
  <c r="K6846" i="9" s="1"/>
  <c r="M6844" i="9"/>
  <c r="K6844" i="9"/>
  <c r="M6839" i="9"/>
  <c r="M6837" i="9" s="1"/>
  <c r="K6839" i="9"/>
  <c r="K6837" i="9" s="1"/>
  <c r="M6823" i="9"/>
  <c r="M6822" i="9" s="1"/>
  <c r="K6823" i="9"/>
  <c r="K6822" i="9" s="1"/>
  <c r="M6818" i="9"/>
  <c r="M6817" i="9" s="1"/>
  <c r="K6818" i="9"/>
  <c r="K6817" i="9" s="1"/>
  <c r="M6815" i="9"/>
  <c r="M6814" i="9" s="1"/>
  <c r="K6815" i="9"/>
  <c r="K6814" i="9" s="1"/>
  <c r="M6810" i="9"/>
  <c r="M6809" i="9" s="1"/>
  <c r="K6810" i="9"/>
  <c r="K6809" i="9" s="1"/>
  <c r="M6805" i="9"/>
  <c r="M6797" i="9" s="1"/>
  <c r="K6805" i="9"/>
  <c r="K6797" i="9" s="1"/>
  <c r="M6795" i="9"/>
  <c r="K6795" i="9"/>
  <c r="M6789" i="9"/>
  <c r="M6787" i="9" s="1"/>
  <c r="K6789" i="9"/>
  <c r="K6787" i="9" s="1"/>
  <c r="M6771" i="9"/>
  <c r="M6770" i="9" s="1"/>
  <c r="K6771" i="9"/>
  <c r="K6770" i="9" s="1"/>
  <c r="M6766" i="9"/>
  <c r="M6765" i="9" s="1"/>
  <c r="K6766" i="9"/>
  <c r="K6765" i="9" s="1"/>
  <c r="M6761" i="9"/>
  <c r="M6752" i="9" s="1"/>
  <c r="K6761" i="9"/>
  <c r="K6752" i="9" s="1"/>
  <c r="M6750" i="9"/>
  <c r="K6750" i="9"/>
  <c r="M6744" i="9"/>
  <c r="M6742" i="9" s="1"/>
  <c r="K6744" i="9"/>
  <c r="K6742" i="9" s="1"/>
  <c r="M6725" i="9"/>
  <c r="M6724" i="9" s="1"/>
  <c r="K6725" i="9"/>
  <c r="K6724" i="9" s="1"/>
  <c r="M6720" i="9"/>
  <c r="M6719" i="9" s="1"/>
  <c r="K6720" i="9"/>
  <c r="K6719" i="9" s="1"/>
  <c r="M6715" i="9"/>
  <c r="M6706" i="9" s="1"/>
  <c r="K6715" i="9"/>
  <c r="K6706" i="9" s="1"/>
  <c r="M6704" i="9"/>
  <c r="K6704" i="9"/>
  <c r="M6698" i="9"/>
  <c r="M6696" i="9" s="1"/>
  <c r="K6698" i="9"/>
  <c r="K6696" i="9" s="1"/>
  <c r="M6680" i="9"/>
  <c r="M6679" i="9" s="1"/>
  <c r="K6680" i="9"/>
  <c r="K6679" i="9" s="1"/>
  <c r="M6675" i="9"/>
  <c r="M6674" i="9" s="1"/>
  <c r="K6675" i="9"/>
  <c r="K6674" i="9" s="1"/>
  <c r="M6671" i="9"/>
  <c r="M6662" i="9" s="1"/>
  <c r="K6671" i="9"/>
  <c r="K6662" i="9" s="1"/>
  <c r="M6660" i="9"/>
  <c r="K6660" i="9"/>
  <c r="M6654" i="9"/>
  <c r="M6652" i="9" s="1"/>
  <c r="K6654" i="9"/>
  <c r="K6652" i="9" s="1"/>
  <c r="M6636" i="9"/>
  <c r="M6635" i="9" s="1"/>
  <c r="K6636" i="9"/>
  <c r="K6635" i="9" s="1"/>
  <c r="M6631" i="9"/>
  <c r="M6630" i="9" s="1"/>
  <c r="K6631" i="9"/>
  <c r="K6630" i="9" s="1"/>
  <c r="M6626" i="9"/>
  <c r="M6617" i="9" s="1"/>
  <c r="K6626" i="9"/>
  <c r="K6617" i="9" s="1"/>
  <c r="M6615" i="9"/>
  <c r="K6615" i="9"/>
  <c r="M6609" i="9"/>
  <c r="M6607" i="9" s="1"/>
  <c r="K6609" i="9"/>
  <c r="K6607" i="9" s="1"/>
  <c r="M6593" i="9"/>
  <c r="M6592" i="9" s="1"/>
  <c r="K6593" i="9"/>
  <c r="K6592" i="9" s="1"/>
  <c r="M6588" i="9"/>
  <c r="M6587" i="9" s="1"/>
  <c r="K6588" i="9"/>
  <c r="K6587" i="9" s="1"/>
  <c r="M6583" i="9"/>
  <c r="M6575" i="9" s="1"/>
  <c r="K6583" i="9"/>
  <c r="K6575" i="9" s="1"/>
  <c r="M6573" i="9"/>
  <c r="K6573" i="9"/>
  <c r="M6567" i="9"/>
  <c r="M6565" i="9" s="1"/>
  <c r="K6567" i="9"/>
  <c r="K6565" i="9" s="1"/>
  <c r="M6551" i="9"/>
  <c r="M6550" i="9" s="1"/>
  <c r="K6551" i="9"/>
  <c r="K6550" i="9" s="1"/>
  <c r="M6548" i="9"/>
  <c r="M6544" i="9" s="1"/>
  <c r="K6548" i="9"/>
  <c r="K6544" i="9" s="1"/>
  <c r="M6542" i="9"/>
  <c r="K6542" i="9"/>
  <c r="M6536" i="9"/>
  <c r="M6534" i="9" s="1"/>
  <c r="K6536" i="9"/>
  <c r="K6534" i="9" s="1"/>
  <c r="M6517" i="9"/>
  <c r="M6516" i="9" s="1"/>
  <c r="K6517" i="9"/>
  <c r="K6516" i="9" s="1"/>
  <c r="M6512" i="9"/>
  <c r="M6511" i="9" s="1"/>
  <c r="K6512" i="9"/>
  <c r="K6511" i="9" s="1"/>
  <c r="M6507" i="9"/>
  <c r="M6498" i="9" s="1"/>
  <c r="K6507" i="9"/>
  <c r="K6498" i="9" s="1"/>
  <c r="M6496" i="9"/>
  <c r="K6496" i="9"/>
  <c r="M6490" i="9"/>
  <c r="M6488" i="9" s="1"/>
  <c r="K6490" i="9"/>
  <c r="K6488" i="9" s="1"/>
  <c r="M6473" i="9"/>
  <c r="M6472" i="9" s="1"/>
  <c r="K6473" i="9"/>
  <c r="K6472" i="9" s="1"/>
  <c r="M6468" i="9"/>
  <c r="M6467" i="9" s="1"/>
  <c r="K6468" i="9"/>
  <c r="K6467" i="9" s="1"/>
  <c r="M6463" i="9"/>
  <c r="M6454" i="9" s="1"/>
  <c r="K6463" i="9"/>
  <c r="K6454" i="9" s="1"/>
  <c r="M6452" i="9"/>
  <c r="K6452" i="9"/>
  <c r="M6447" i="9"/>
  <c r="M6445" i="9" s="1"/>
  <c r="K6447" i="9"/>
  <c r="K6445" i="9" s="1"/>
  <c r="M6428" i="9"/>
  <c r="M6427" i="9" s="1"/>
  <c r="K6428" i="9"/>
  <c r="K6427" i="9" s="1"/>
  <c r="M6423" i="9"/>
  <c r="M6422" i="9" s="1"/>
  <c r="K6423" i="9"/>
  <c r="K6422" i="9" s="1"/>
  <c r="M6418" i="9"/>
  <c r="M6409" i="9" s="1"/>
  <c r="K6418" i="9"/>
  <c r="K6409" i="9" s="1"/>
  <c r="M6407" i="9"/>
  <c r="K6407" i="9"/>
  <c r="M6401" i="9"/>
  <c r="M6399" i="9" s="1"/>
  <c r="K6401" i="9"/>
  <c r="K6399" i="9" s="1"/>
  <c r="M6383" i="9"/>
  <c r="M6382" i="9" s="1"/>
  <c r="K6383" i="9"/>
  <c r="K6382" i="9" s="1"/>
  <c r="M6379" i="9"/>
  <c r="M6378" i="9" s="1"/>
  <c r="K6379" i="9"/>
  <c r="K6378" i="9" s="1"/>
  <c r="M6374" i="9"/>
  <c r="M6365" i="9" s="1"/>
  <c r="K6374" i="9"/>
  <c r="K6365" i="9" s="1"/>
  <c r="M6363" i="9"/>
  <c r="K6363" i="9"/>
  <c r="M6357" i="9"/>
  <c r="M6355" i="9" s="1"/>
  <c r="K6357" i="9"/>
  <c r="K6355" i="9" s="1"/>
  <c r="M6341" i="9"/>
  <c r="M6340" i="9" s="1"/>
  <c r="M6343" i="9" s="1"/>
  <c r="M6347" i="9" s="1"/>
  <c r="M6348" i="9" s="1"/>
  <c r="K6341" i="9"/>
  <c r="K6340" i="9" s="1"/>
  <c r="K6343" i="9" s="1"/>
  <c r="K6347" i="9" s="1"/>
  <c r="K6348" i="9" s="1"/>
  <c r="M6326" i="9"/>
  <c r="M6325" i="9" s="1"/>
  <c r="K6326" i="9"/>
  <c r="K6325" i="9" s="1"/>
  <c r="M6323" i="9"/>
  <c r="M6322" i="9" s="1"/>
  <c r="K6323" i="9"/>
  <c r="K6322" i="9" s="1"/>
  <c r="M6318" i="9"/>
  <c r="M6309" i="9" s="1"/>
  <c r="K6318" i="9"/>
  <c r="K6309" i="9" s="1"/>
  <c r="M6307" i="9"/>
  <c r="K6307" i="9"/>
  <c r="M6301" i="9"/>
  <c r="M6299" i="9" s="1"/>
  <c r="K6301" i="9"/>
  <c r="K6299" i="9" s="1"/>
  <c r="M6284" i="9"/>
  <c r="M6283" i="9" s="1"/>
  <c r="K6284" i="9"/>
  <c r="K6283" i="9" s="1"/>
  <c r="M6280" i="9"/>
  <c r="M6279" i="9" s="1"/>
  <c r="K6280" i="9"/>
  <c r="K6279" i="9" s="1"/>
  <c r="M6275" i="9"/>
  <c r="M6266" i="9" s="1"/>
  <c r="K6275" i="9"/>
  <c r="K6266" i="9" s="1"/>
  <c r="M6264" i="9"/>
  <c r="K6264" i="9"/>
  <c r="M6258" i="9"/>
  <c r="M6256" i="9" s="1"/>
  <c r="K6258" i="9"/>
  <c r="K6256" i="9" s="1"/>
  <c r="M6240" i="9"/>
  <c r="M6239" i="9" s="1"/>
  <c r="K6240" i="9"/>
  <c r="K6239" i="9" s="1"/>
  <c r="M6236" i="9"/>
  <c r="M6235" i="9" s="1"/>
  <c r="K6236" i="9"/>
  <c r="K6235" i="9" s="1"/>
  <c r="M6231" i="9"/>
  <c r="M6222" i="9" s="1"/>
  <c r="K6231" i="9"/>
  <c r="K6222" i="9" s="1"/>
  <c r="M6220" i="9"/>
  <c r="K6220" i="9"/>
  <c r="M6215" i="9"/>
  <c r="M6213" i="9" s="1"/>
  <c r="K6215" i="9"/>
  <c r="K6213" i="9" s="1"/>
  <c r="M6198" i="9"/>
  <c r="M6197" i="9" s="1"/>
  <c r="K6198" i="9"/>
  <c r="K6197" i="9" s="1"/>
  <c r="M6193" i="9"/>
  <c r="M6189" i="9" s="1"/>
  <c r="K6193" i="9"/>
  <c r="K6189" i="9" s="1"/>
  <c r="M6187" i="9"/>
  <c r="K6187" i="9"/>
  <c r="M6181" i="9"/>
  <c r="M6179" i="9" s="1"/>
  <c r="K6181" i="9"/>
  <c r="K6179" i="9" s="1"/>
  <c r="M6165" i="9"/>
  <c r="M6164" i="9" s="1"/>
  <c r="K6165" i="9"/>
  <c r="K6164" i="9" s="1"/>
  <c r="M6160" i="9"/>
  <c r="M6155" i="9" s="1"/>
  <c r="K6160" i="9"/>
  <c r="K6155" i="9" s="1"/>
  <c r="M6153" i="9"/>
  <c r="K6153" i="9"/>
  <c r="M6147" i="9"/>
  <c r="M6145" i="9" s="1"/>
  <c r="K6147" i="9"/>
  <c r="K6145" i="9" s="1"/>
  <c r="M6129" i="9"/>
  <c r="M6128" i="9" s="1"/>
  <c r="K6129" i="9"/>
  <c r="K6128" i="9" s="1"/>
  <c r="M6124" i="9"/>
  <c r="M6123" i="9" s="1"/>
  <c r="K6124" i="9"/>
  <c r="K6123" i="9" s="1"/>
  <c r="M6119" i="9"/>
  <c r="M6110" i="9" s="1"/>
  <c r="K6119" i="9"/>
  <c r="K6110" i="9" s="1"/>
  <c r="M6108" i="9"/>
  <c r="K6108" i="9"/>
  <c r="M6102" i="9"/>
  <c r="M6100" i="9" s="1"/>
  <c r="K6102" i="9"/>
  <c r="K6100" i="9" s="1"/>
  <c r="M6085" i="9"/>
  <c r="M6084" i="9" s="1"/>
  <c r="K6085" i="9"/>
  <c r="K6084" i="9" s="1"/>
  <c r="M6080" i="9"/>
  <c r="M6071" i="9" s="1"/>
  <c r="K6080" i="9"/>
  <c r="K6071" i="9" s="1"/>
  <c r="M6069" i="9"/>
  <c r="K6069" i="9"/>
  <c r="M6063" i="9"/>
  <c r="M6061" i="9" s="1"/>
  <c r="K6063" i="9"/>
  <c r="K6061" i="9" s="1"/>
  <c r="M6045" i="9"/>
  <c r="M6044" i="9" s="1"/>
  <c r="K6045" i="9"/>
  <c r="K6044" i="9" s="1"/>
  <c r="M6041" i="9"/>
  <c r="M6032" i="9" s="1"/>
  <c r="K6041" i="9"/>
  <c r="K6032" i="9" s="1"/>
  <c r="M6030" i="9"/>
  <c r="K6030" i="9"/>
  <c r="M6024" i="9"/>
  <c r="M6022" i="9" s="1"/>
  <c r="K6024" i="9"/>
  <c r="K6022" i="9" s="1"/>
  <c r="M6008" i="9"/>
  <c r="M6007" i="9" s="1"/>
  <c r="M6010" i="9" s="1"/>
  <c r="M6014" i="9" s="1"/>
  <c r="M6015" i="9" s="1"/>
  <c r="K6008" i="9"/>
  <c r="K6007" i="9" s="1"/>
  <c r="K6010" i="9" s="1"/>
  <c r="K6014" i="9" s="1"/>
  <c r="K6015" i="9" s="1"/>
  <c r="M5993" i="9"/>
  <c r="M5992" i="9" s="1"/>
  <c r="K5993" i="9"/>
  <c r="K5992" i="9" s="1"/>
  <c r="M5990" i="9"/>
  <c r="M5989" i="9" s="1"/>
  <c r="K5990" i="9"/>
  <c r="K5989" i="9" s="1"/>
  <c r="M5985" i="9"/>
  <c r="M5976" i="9" s="1"/>
  <c r="K5985" i="9"/>
  <c r="K5976" i="9" s="1"/>
  <c r="M5974" i="9"/>
  <c r="K5974" i="9"/>
  <c r="M5968" i="9"/>
  <c r="M5966" i="9" s="1"/>
  <c r="K5968" i="9"/>
  <c r="K5966" i="9" s="1"/>
  <c r="M5952" i="9"/>
  <c r="M5951" i="9" s="1"/>
  <c r="K5952" i="9"/>
  <c r="K5951" i="9" s="1"/>
  <c r="M5948" i="9"/>
  <c r="M5947" i="9" s="1"/>
  <c r="K5948" i="9"/>
  <c r="K5947" i="9" s="1"/>
  <c r="M5945" i="9"/>
  <c r="M5944" i="9" s="1"/>
  <c r="K5945" i="9"/>
  <c r="K5944" i="9" s="1"/>
  <c r="M5941" i="9"/>
  <c r="M5940" i="9" s="1"/>
  <c r="K5941" i="9"/>
  <c r="K5940" i="9" s="1"/>
  <c r="M5936" i="9"/>
  <c r="M5928" i="9" s="1"/>
  <c r="K5936" i="9"/>
  <c r="K5928" i="9" s="1"/>
  <c r="M5926" i="9"/>
  <c r="K5926" i="9"/>
  <c r="M5920" i="9"/>
  <c r="M5918" i="9" s="1"/>
  <c r="K5920" i="9"/>
  <c r="K5918" i="9" s="1"/>
  <c r="M5903" i="9"/>
  <c r="M5902" i="9" s="1"/>
  <c r="K5903" i="9"/>
  <c r="K5902" i="9" s="1"/>
  <c r="M5899" i="9"/>
  <c r="M5898" i="9" s="1"/>
  <c r="K5899" i="9"/>
  <c r="K5898" i="9" s="1"/>
  <c r="M5894" i="9"/>
  <c r="M5885" i="9" s="1"/>
  <c r="K5894" i="9"/>
  <c r="K5885" i="9" s="1"/>
  <c r="M5883" i="9"/>
  <c r="K5883" i="9"/>
  <c r="M5877" i="9"/>
  <c r="M5875" i="9" s="1"/>
  <c r="K5877" i="9"/>
  <c r="K5875" i="9" s="1"/>
  <c r="M5861" i="9"/>
  <c r="M5860" i="9" s="1"/>
  <c r="K5861" i="9"/>
  <c r="K5860" i="9" s="1"/>
  <c r="M5858" i="9"/>
  <c r="M5857" i="9" s="1"/>
  <c r="K5858" i="9"/>
  <c r="K5857" i="9" s="1"/>
  <c r="M5854" i="9"/>
  <c r="M5848" i="9" s="1"/>
  <c r="K5854" i="9"/>
  <c r="K5848" i="9" s="1"/>
  <c r="M5846" i="9"/>
  <c r="K5846" i="9"/>
  <c r="M5840" i="9"/>
  <c r="M5838" i="9" s="1"/>
  <c r="K5840" i="9"/>
  <c r="K5838" i="9" s="1"/>
  <c r="M5824" i="9"/>
  <c r="M5823" i="9" s="1"/>
  <c r="K5824" i="9"/>
  <c r="K5823" i="9" s="1"/>
  <c r="M5819" i="9"/>
  <c r="M5810" i="9" s="1"/>
  <c r="K5819" i="9"/>
  <c r="K5810" i="9" s="1"/>
  <c r="M5808" i="9"/>
  <c r="K5808" i="9"/>
  <c r="M5802" i="9"/>
  <c r="M5800" i="9" s="1"/>
  <c r="K5802" i="9"/>
  <c r="K5800" i="9" s="1"/>
  <c r="M5784" i="9"/>
  <c r="M5734" i="9" s="1"/>
  <c r="K5784" i="9"/>
  <c r="K5734" i="9" s="1"/>
  <c r="M5781" i="9"/>
  <c r="M5731" i="9" s="1"/>
  <c r="K5781" i="9"/>
  <c r="M5776" i="9"/>
  <c r="M5775" i="9" s="1"/>
  <c r="K5776" i="9"/>
  <c r="K5775" i="9" s="1"/>
  <c r="M5770" i="9"/>
  <c r="M5761" i="9" s="1"/>
  <c r="K5770" i="9"/>
  <c r="K5761" i="9" s="1"/>
  <c r="M5759" i="9"/>
  <c r="K5759" i="9"/>
  <c r="M5753" i="9"/>
  <c r="M5751" i="9" s="1"/>
  <c r="K5753" i="9"/>
  <c r="K5751" i="9" s="1"/>
  <c r="M5738" i="9"/>
  <c r="M5735" i="9"/>
  <c r="M5733" i="9"/>
  <c r="M5732" i="9"/>
  <c r="M5730" i="9"/>
  <c r="M5727" i="9"/>
  <c r="M5724" i="9"/>
  <c r="M5723" i="9"/>
  <c r="M5722" i="9"/>
  <c r="M5718" i="9"/>
  <c r="M5717" i="9"/>
  <c r="M5716" i="9"/>
  <c r="M5715" i="9"/>
  <c r="M5714" i="9"/>
  <c r="M5713" i="9"/>
  <c r="M5712" i="9"/>
  <c r="M5711" i="9"/>
  <c r="M5709" i="9"/>
  <c r="M5707" i="9"/>
  <c r="M5706" i="9"/>
  <c r="M5705" i="9"/>
  <c r="M5704" i="9"/>
  <c r="M5703" i="9"/>
  <c r="M5701" i="9"/>
  <c r="K5738" i="9"/>
  <c r="K5735" i="9"/>
  <c r="K5733" i="9"/>
  <c r="K5732" i="9"/>
  <c r="K5730" i="9"/>
  <c r="K5727" i="9"/>
  <c r="K5724" i="9"/>
  <c r="K5723" i="9"/>
  <c r="K5722" i="9"/>
  <c r="K5718" i="9"/>
  <c r="K5717" i="9"/>
  <c r="K5716" i="9"/>
  <c r="K5715" i="9"/>
  <c r="K5714" i="9"/>
  <c r="K5713" i="9"/>
  <c r="K5712" i="9"/>
  <c r="K5711" i="9"/>
  <c r="K5709" i="9"/>
  <c r="K5707" i="9"/>
  <c r="K5706" i="9"/>
  <c r="K5705" i="9"/>
  <c r="K5704" i="9"/>
  <c r="K5703" i="9"/>
  <c r="K5701" i="9"/>
  <c r="M5693" i="9"/>
  <c r="M4277" i="9" s="1"/>
  <c r="M4285" i="9" s="1"/>
  <c r="K5693" i="9"/>
  <c r="K4277" i="9" s="1"/>
  <c r="K4285" i="9" s="1"/>
  <c r="M5682" i="9"/>
  <c r="M5681" i="9" s="1"/>
  <c r="K5682" i="9"/>
  <c r="K5681" i="9" s="1"/>
  <c r="M5677" i="9"/>
  <c r="M5670" i="9" s="1"/>
  <c r="K5677" i="9"/>
  <c r="K5670" i="9" s="1"/>
  <c r="M5668" i="9"/>
  <c r="K5668" i="9"/>
  <c r="M5663" i="9"/>
  <c r="M5661" i="9" s="1"/>
  <c r="K5663" i="9"/>
  <c r="K5661" i="9" s="1"/>
  <c r="M5646" i="9"/>
  <c r="M5645" i="9" s="1"/>
  <c r="K5646" i="9"/>
  <c r="K5645" i="9" s="1"/>
  <c r="M5643" i="9"/>
  <c r="M5642" i="9" s="1"/>
  <c r="K5643" i="9"/>
  <c r="K5642" i="9" s="1"/>
  <c r="M5638" i="9"/>
  <c r="M5630" i="9" s="1"/>
  <c r="K5638" i="9"/>
  <c r="K5630" i="9" s="1"/>
  <c r="M5628" i="9"/>
  <c r="K5628" i="9"/>
  <c r="M5622" i="9"/>
  <c r="M5620" i="9" s="1"/>
  <c r="K5622" i="9"/>
  <c r="K5620" i="9" s="1"/>
  <c r="M5606" i="9"/>
  <c r="M5605" i="9" s="1"/>
  <c r="K5606" i="9"/>
  <c r="K5605" i="9" s="1"/>
  <c r="M5603" i="9"/>
  <c r="M5602" i="9" s="1"/>
  <c r="K5603" i="9"/>
  <c r="K5602" i="9" s="1"/>
  <c r="M5598" i="9"/>
  <c r="M5590" i="9" s="1"/>
  <c r="K5598" i="9"/>
  <c r="K5590" i="9" s="1"/>
  <c r="M5588" i="9"/>
  <c r="K5588" i="9"/>
  <c r="M5583" i="9"/>
  <c r="M5581" i="9" s="1"/>
  <c r="K5583" i="9"/>
  <c r="K5581" i="9" s="1"/>
  <c r="M5566" i="9"/>
  <c r="M5565" i="9" s="1"/>
  <c r="K5566" i="9"/>
  <c r="K5565" i="9" s="1"/>
  <c r="M5563" i="9"/>
  <c r="M5562" i="9" s="1"/>
  <c r="K5563" i="9"/>
  <c r="K5562" i="9" s="1"/>
  <c r="M5558" i="9"/>
  <c r="M5549" i="9" s="1"/>
  <c r="K5558" i="9"/>
  <c r="K5549" i="9" s="1"/>
  <c r="M5547" i="9"/>
  <c r="K5547" i="9"/>
  <c r="M5541" i="9"/>
  <c r="M5539" i="9" s="1"/>
  <c r="K5541" i="9"/>
  <c r="K5539" i="9" s="1"/>
  <c r="M5524" i="9"/>
  <c r="M5523" i="9" s="1"/>
  <c r="K5524" i="9"/>
  <c r="K5523" i="9" s="1"/>
  <c r="M5521" i="9"/>
  <c r="M5520" i="9" s="1"/>
  <c r="K5521" i="9"/>
  <c r="K5520" i="9" s="1"/>
  <c r="M5516" i="9"/>
  <c r="M5507" i="9" s="1"/>
  <c r="K5516" i="9"/>
  <c r="K5507" i="9" s="1"/>
  <c r="M5505" i="9"/>
  <c r="K5505" i="9"/>
  <c r="M5499" i="9"/>
  <c r="M5497" i="9" s="1"/>
  <c r="K5499" i="9"/>
  <c r="K5497" i="9" s="1"/>
  <c r="M5482" i="9"/>
  <c r="M5481" i="9" s="1"/>
  <c r="K5482" i="9"/>
  <c r="K5481" i="9" s="1"/>
  <c r="M5479" i="9"/>
  <c r="M5478" i="9" s="1"/>
  <c r="K5479" i="9"/>
  <c r="K5478" i="9" s="1"/>
  <c r="M5474" i="9"/>
  <c r="M5466" i="9" s="1"/>
  <c r="K5474" i="9"/>
  <c r="K5466" i="9" s="1"/>
  <c r="M5464" i="9"/>
  <c r="K5464" i="9"/>
  <c r="M5458" i="9"/>
  <c r="M5456" i="9" s="1"/>
  <c r="K5458" i="9"/>
  <c r="K5456" i="9" s="1"/>
  <c r="M5441" i="9"/>
  <c r="M5440" i="9" s="1"/>
  <c r="K5441" i="9"/>
  <c r="K5440" i="9" s="1"/>
  <c r="M5438" i="9"/>
  <c r="M5437" i="9" s="1"/>
  <c r="K5438" i="9"/>
  <c r="K5437" i="9" s="1"/>
  <c r="M5433" i="9"/>
  <c r="M5425" i="9" s="1"/>
  <c r="K5433" i="9"/>
  <c r="K5425" i="9" s="1"/>
  <c r="M5423" i="9"/>
  <c r="K5423" i="9"/>
  <c r="M5417" i="9"/>
  <c r="M5415" i="9" s="1"/>
  <c r="K5417" i="9"/>
  <c r="K5415" i="9" s="1"/>
  <c r="M5400" i="9"/>
  <c r="M5399" i="9" s="1"/>
  <c r="K5400" i="9"/>
  <c r="K5399" i="9" s="1"/>
  <c r="M5397" i="9"/>
  <c r="M5396" i="9" s="1"/>
  <c r="K5397" i="9"/>
  <c r="K5396" i="9" s="1"/>
  <c r="M5392" i="9"/>
  <c r="M5383" i="9" s="1"/>
  <c r="K5392" i="9"/>
  <c r="K5383" i="9" s="1"/>
  <c r="M5381" i="9"/>
  <c r="K5381" i="9"/>
  <c r="M5375" i="9"/>
  <c r="M5373" i="9" s="1"/>
  <c r="K5375" i="9"/>
  <c r="K5373" i="9" s="1"/>
  <c r="M5358" i="9"/>
  <c r="M5357" i="9" s="1"/>
  <c r="K5358" i="9"/>
  <c r="K5357" i="9" s="1"/>
  <c r="M5355" i="9"/>
  <c r="M5354" i="9" s="1"/>
  <c r="K5355" i="9"/>
  <c r="K5354" i="9" s="1"/>
  <c r="M5350" i="9"/>
  <c r="M5342" i="9" s="1"/>
  <c r="K5350" i="9"/>
  <c r="K5342" i="9" s="1"/>
  <c r="M5340" i="9"/>
  <c r="K5340" i="9"/>
  <c r="M5334" i="9"/>
  <c r="M5332" i="9" s="1"/>
  <c r="K5334" i="9"/>
  <c r="K5332" i="9" s="1"/>
  <c r="M5317" i="9"/>
  <c r="M5316" i="9" s="1"/>
  <c r="K5317" i="9"/>
  <c r="K5316" i="9" s="1"/>
  <c r="M5314" i="9"/>
  <c r="M5313" i="9" s="1"/>
  <c r="K5314" i="9"/>
  <c r="K5313" i="9" s="1"/>
  <c r="M5309" i="9"/>
  <c r="M5302" i="9" s="1"/>
  <c r="K5309" i="9"/>
  <c r="K5302" i="9" s="1"/>
  <c r="M5300" i="9"/>
  <c r="K5300" i="9"/>
  <c r="M5294" i="9"/>
  <c r="M5292" i="9" s="1"/>
  <c r="K5294" i="9"/>
  <c r="K5292" i="9" s="1"/>
  <c r="M5277" i="9"/>
  <c r="M5276" i="9" s="1"/>
  <c r="K5277" i="9"/>
  <c r="K5276" i="9" s="1"/>
  <c r="M5274" i="9"/>
  <c r="M5273" i="9" s="1"/>
  <c r="K5274" i="9"/>
  <c r="K5273" i="9" s="1"/>
  <c r="M5269" i="9"/>
  <c r="M5261" i="9" s="1"/>
  <c r="K5269" i="9"/>
  <c r="K5261" i="9" s="1"/>
  <c r="M5259" i="9"/>
  <c r="K5259" i="9"/>
  <c r="M5253" i="9"/>
  <c r="M5251" i="9" s="1"/>
  <c r="K5253" i="9"/>
  <c r="K5251" i="9" s="1"/>
  <c r="M5236" i="9"/>
  <c r="M5235" i="9" s="1"/>
  <c r="K5236" i="9"/>
  <c r="K5235" i="9" s="1"/>
  <c r="M5233" i="9"/>
  <c r="M5232" i="9" s="1"/>
  <c r="K5233" i="9"/>
  <c r="K5232" i="9" s="1"/>
  <c r="M5228" i="9"/>
  <c r="M5219" i="9" s="1"/>
  <c r="K5228" i="9"/>
  <c r="K5219" i="9" s="1"/>
  <c r="M5217" i="9"/>
  <c r="K5217" i="9"/>
  <c r="M5211" i="9"/>
  <c r="M5209" i="9" s="1"/>
  <c r="K5211" i="9"/>
  <c r="K5209" i="9" s="1"/>
  <c r="M5195" i="9"/>
  <c r="M5194" i="9" s="1"/>
  <c r="K5195" i="9"/>
  <c r="K5194" i="9" s="1"/>
  <c r="M5192" i="9"/>
  <c r="M5191" i="9" s="1"/>
  <c r="K5192" i="9"/>
  <c r="K5191" i="9" s="1"/>
  <c r="M5187" i="9"/>
  <c r="M5179" i="9" s="1"/>
  <c r="K5187" i="9"/>
  <c r="K5179" i="9" s="1"/>
  <c r="M5177" i="9"/>
  <c r="K5177" i="9"/>
  <c r="M5171" i="9"/>
  <c r="M5169" i="9" s="1"/>
  <c r="K5171" i="9"/>
  <c r="K5169" i="9" s="1"/>
  <c r="M5154" i="9"/>
  <c r="M5153" i="9" s="1"/>
  <c r="K5154" i="9"/>
  <c r="K5153" i="9" s="1"/>
  <c r="M5149" i="9"/>
  <c r="M5141" i="9" s="1"/>
  <c r="K5149" i="9"/>
  <c r="K5141" i="9" s="1"/>
  <c r="M5139" i="9"/>
  <c r="K5139" i="9"/>
  <c r="M5133" i="9"/>
  <c r="M5131" i="9" s="1"/>
  <c r="K5133" i="9"/>
  <c r="K5131" i="9" s="1"/>
  <c r="M5117" i="9"/>
  <c r="M5116" i="9" s="1"/>
  <c r="K5117" i="9"/>
  <c r="K5116" i="9" s="1"/>
  <c r="M5114" i="9"/>
  <c r="M5113" i="9" s="1"/>
  <c r="K5114" i="9"/>
  <c r="K5113" i="9" s="1"/>
  <c r="M5109" i="9"/>
  <c r="M5101" i="9" s="1"/>
  <c r="K5109" i="9"/>
  <c r="K5101" i="9" s="1"/>
  <c r="M5099" i="9"/>
  <c r="K5099" i="9"/>
  <c r="M5093" i="9"/>
  <c r="M5091" i="9" s="1"/>
  <c r="K5093" i="9"/>
  <c r="K5091" i="9" s="1"/>
  <c r="M5076" i="9"/>
  <c r="M5075" i="9" s="1"/>
  <c r="K5076" i="9"/>
  <c r="K5075" i="9" s="1"/>
  <c r="M5071" i="9"/>
  <c r="M5063" i="9" s="1"/>
  <c r="K5071" i="9"/>
  <c r="K5063" i="9" s="1"/>
  <c r="M5061" i="9"/>
  <c r="K5061" i="9"/>
  <c r="M5055" i="9"/>
  <c r="M5053" i="9" s="1"/>
  <c r="K5055" i="9"/>
  <c r="K5053" i="9" s="1"/>
  <c r="M5039" i="9"/>
  <c r="M5038" i="9" s="1"/>
  <c r="K5039" i="9"/>
  <c r="K5038" i="9" s="1"/>
  <c r="M5035" i="9"/>
  <c r="M5034" i="9" s="1"/>
  <c r="K5035" i="9"/>
  <c r="K5034" i="9" s="1"/>
  <c r="M5030" i="9"/>
  <c r="M5022" i="9" s="1"/>
  <c r="K5030" i="9"/>
  <c r="K5022" i="9" s="1"/>
  <c r="M5020" i="9"/>
  <c r="K5020" i="9"/>
  <c r="M5014" i="9"/>
  <c r="M5012" i="9" s="1"/>
  <c r="K5014" i="9"/>
  <c r="K5012" i="9" s="1"/>
  <c r="M4998" i="9"/>
  <c r="M4997" i="9" s="1"/>
  <c r="K4998" i="9"/>
  <c r="K4997" i="9" s="1"/>
  <c r="M4995" i="9"/>
  <c r="M4994" i="9" s="1"/>
  <c r="K4995" i="9"/>
  <c r="K4994" i="9" s="1"/>
  <c r="M4990" i="9"/>
  <c r="M4983" i="9" s="1"/>
  <c r="K4990" i="9"/>
  <c r="K4983" i="9" s="1"/>
  <c r="M4981" i="9"/>
  <c r="K4981" i="9"/>
  <c r="M4975" i="9"/>
  <c r="M4973" i="9" s="1"/>
  <c r="K4975" i="9"/>
  <c r="K4973" i="9" s="1"/>
  <c r="M4958" i="9"/>
  <c r="M4957" i="9" s="1"/>
  <c r="K4958" i="9"/>
  <c r="K4957" i="9" s="1"/>
  <c r="M4955" i="9"/>
  <c r="M4954" i="9" s="1"/>
  <c r="K4955" i="9"/>
  <c r="K4954" i="9" s="1"/>
  <c r="M4950" i="9"/>
  <c r="M4942" i="9" s="1"/>
  <c r="K4950" i="9"/>
  <c r="K4942" i="9" s="1"/>
  <c r="M4940" i="9"/>
  <c r="K4940" i="9"/>
  <c r="M4934" i="9"/>
  <c r="M4932" i="9" s="1"/>
  <c r="K4934" i="9"/>
  <c r="K4932" i="9" s="1"/>
  <c r="M4918" i="9"/>
  <c r="M4917" i="9" s="1"/>
  <c r="K4918" i="9"/>
  <c r="K4917" i="9" s="1"/>
  <c r="M4915" i="9"/>
  <c r="M4914" i="9" s="1"/>
  <c r="K4915" i="9"/>
  <c r="K4914" i="9" s="1"/>
  <c r="M4910" i="9"/>
  <c r="M4903" i="9" s="1"/>
  <c r="K4910" i="9"/>
  <c r="K4903" i="9" s="1"/>
  <c r="M4901" i="9"/>
  <c r="K4901" i="9"/>
  <c r="M4895" i="9"/>
  <c r="M4893" i="9" s="1"/>
  <c r="K4895" i="9"/>
  <c r="K4893" i="9" s="1"/>
  <c r="M4879" i="9"/>
  <c r="M4878" i="9" s="1"/>
  <c r="K4879" i="9"/>
  <c r="K4878" i="9" s="1"/>
  <c r="M4876" i="9"/>
  <c r="M4875" i="9" s="1"/>
  <c r="K4876" i="9"/>
  <c r="K4875" i="9" s="1"/>
  <c r="M4871" i="9"/>
  <c r="M4863" i="9" s="1"/>
  <c r="K4871" i="9"/>
  <c r="K4863" i="9" s="1"/>
  <c r="M4861" i="9"/>
  <c r="K4861" i="9"/>
  <c r="M4855" i="9"/>
  <c r="M4853" i="9" s="1"/>
  <c r="K4855" i="9"/>
  <c r="K4853" i="9" s="1"/>
  <c r="M4839" i="9"/>
  <c r="M4838" i="9" s="1"/>
  <c r="K4839" i="9"/>
  <c r="K4838" i="9" s="1"/>
  <c r="M4836" i="9"/>
  <c r="M4835" i="9" s="1"/>
  <c r="K4836" i="9"/>
  <c r="K4835" i="9" s="1"/>
  <c r="M4831" i="9"/>
  <c r="M4822" i="9" s="1"/>
  <c r="K4831" i="9"/>
  <c r="K4822" i="9" s="1"/>
  <c r="M4820" i="9"/>
  <c r="K4820" i="9"/>
  <c r="M4814" i="9"/>
  <c r="M4812" i="9" s="1"/>
  <c r="K4814" i="9"/>
  <c r="K4812" i="9" s="1"/>
  <c r="M4798" i="9"/>
  <c r="M4797" i="9" s="1"/>
  <c r="K4798" i="9"/>
  <c r="K4797" i="9" s="1"/>
  <c r="M4795" i="9"/>
  <c r="M4794" i="9" s="1"/>
  <c r="K4795" i="9"/>
  <c r="K4794" i="9" s="1"/>
  <c r="M4790" i="9"/>
  <c r="M4782" i="9" s="1"/>
  <c r="K4790" i="9"/>
  <c r="K4782" i="9" s="1"/>
  <c r="M4780" i="9"/>
  <c r="K4780" i="9"/>
  <c r="M4774" i="9"/>
  <c r="M4772" i="9" s="1"/>
  <c r="K4774" i="9"/>
  <c r="K4772" i="9" s="1"/>
  <c r="M4758" i="9"/>
  <c r="M4757" i="9" s="1"/>
  <c r="K4758" i="9"/>
  <c r="K4757" i="9" s="1"/>
  <c r="M4755" i="9"/>
  <c r="M4754" i="9" s="1"/>
  <c r="K4755" i="9"/>
  <c r="K4754" i="9" s="1"/>
  <c r="M4750" i="9"/>
  <c r="M4742" i="9" s="1"/>
  <c r="K4750" i="9"/>
  <c r="K4742" i="9" s="1"/>
  <c r="M4740" i="9"/>
  <c r="K4740" i="9"/>
  <c r="M4734" i="9"/>
  <c r="M4732" i="9" s="1"/>
  <c r="K4734" i="9"/>
  <c r="K4732" i="9" s="1"/>
  <c r="M4718" i="9"/>
  <c r="M4717" i="9" s="1"/>
  <c r="K4718" i="9"/>
  <c r="K4717" i="9" s="1"/>
  <c r="M4714" i="9"/>
  <c r="M4713" i="9" s="1"/>
  <c r="M4712" i="9" s="1"/>
  <c r="K4714" i="9"/>
  <c r="K4713" i="9" s="1"/>
  <c r="K4712" i="9" s="1"/>
  <c r="M4708" i="9"/>
  <c r="M4699" i="9" s="1"/>
  <c r="K4708" i="9"/>
  <c r="K4699" i="9" s="1"/>
  <c r="M4697" i="9"/>
  <c r="K4697" i="9"/>
  <c r="M4691" i="9"/>
  <c r="M4689" i="9" s="1"/>
  <c r="K4691" i="9"/>
  <c r="K4689" i="9" s="1"/>
  <c r="M4675" i="9"/>
  <c r="M4674" i="9" s="1"/>
  <c r="K4675" i="9"/>
  <c r="K4674" i="9" s="1"/>
  <c r="M4670" i="9"/>
  <c r="M4662" i="9" s="1"/>
  <c r="K4670" i="9"/>
  <c r="K4662" i="9" s="1"/>
  <c r="M4660" i="9"/>
  <c r="K4660" i="9"/>
  <c r="M4654" i="9"/>
  <c r="M4652" i="9" s="1"/>
  <c r="K4654" i="9"/>
  <c r="K4652" i="9" s="1"/>
  <c r="M4637" i="9"/>
  <c r="M4636" i="9" s="1"/>
  <c r="K4637" i="9"/>
  <c r="K4636" i="9" s="1"/>
  <c r="M4632" i="9"/>
  <c r="M4623" i="9" s="1"/>
  <c r="K4632" i="9"/>
  <c r="K4623" i="9" s="1"/>
  <c r="M4621" i="9"/>
  <c r="K4621" i="9"/>
  <c r="M4615" i="9"/>
  <c r="M4613" i="9" s="1"/>
  <c r="K4615" i="9"/>
  <c r="K4613" i="9" s="1"/>
  <c r="M4599" i="9"/>
  <c r="M4598" i="9" s="1"/>
  <c r="K4599" i="9"/>
  <c r="K4598" i="9" s="1"/>
  <c r="M4596" i="9"/>
  <c r="M4595" i="9" s="1"/>
  <c r="K4596" i="9"/>
  <c r="K4595" i="9" s="1"/>
  <c r="M4591" i="9"/>
  <c r="M4582" i="9" s="1"/>
  <c r="K4591" i="9"/>
  <c r="K4582" i="9" s="1"/>
  <c r="M4580" i="9"/>
  <c r="K4580" i="9"/>
  <c r="M4574" i="9"/>
  <c r="M4572" i="9" s="1"/>
  <c r="K4574" i="9"/>
  <c r="K4572" i="9" s="1"/>
  <c r="M4557" i="9"/>
  <c r="M4556" i="9" s="1"/>
  <c r="K4557" i="9"/>
  <c r="K4556" i="9" s="1"/>
  <c r="M4553" i="9"/>
  <c r="M4552" i="9" s="1"/>
  <c r="K4553" i="9"/>
  <c r="K4552" i="9" s="1"/>
  <c r="M4548" i="9"/>
  <c r="M4540" i="9" s="1"/>
  <c r="K4548" i="9"/>
  <c r="K4540" i="9" s="1"/>
  <c r="M4538" i="9"/>
  <c r="K4538" i="9"/>
  <c r="M4532" i="9"/>
  <c r="M4530" i="9" s="1"/>
  <c r="K4532" i="9"/>
  <c r="K4530" i="9" s="1"/>
  <c r="M4516" i="9"/>
  <c r="M4515" i="9" s="1"/>
  <c r="K4516" i="9"/>
  <c r="K4515" i="9" s="1"/>
  <c r="M4513" i="9"/>
  <c r="M4512" i="9" s="1"/>
  <c r="K4513" i="9"/>
  <c r="K4512" i="9" s="1"/>
  <c r="M4509" i="9"/>
  <c r="M4501" i="9" s="1"/>
  <c r="K4509" i="9"/>
  <c r="K4501" i="9" s="1"/>
  <c r="M4499" i="9"/>
  <c r="K4499" i="9"/>
  <c r="M4493" i="9"/>
  <c r="M4491" i="9" s="1"/>
  <c r="K4493" i="9"/>
  <c r="K4491" i="9" s="1"/>
  <c r="M4477" i="9"/>
  <c r="M4476" i="9" s="1"/>
  <c r="K4477" i="9"/>
  <c r="K4476" i="9" s="1"/>
  <c r="M4472" i="9"/>
  <c r="M4463" i="9" s="1"/>
  <c r="K4472" i="9"/>
  <c r="K4463" i="9" s="1"/>
  <c r="M4461" i="9"/>
  <c r="K4461" i="9"/>
  <c r="M4455" i="9"/>
  <c r="M4453" i="9" s="1"/>
  <c r="K4455" i="9"/>
  <c r="K4453" i="9" s="1"/>
  <c r="M4438" i="9"/>
  <c r="M4437" i="9" s="1"/>
  <c r="K4438" i="9"/>
  <c r="K4437" i="9" s="1"/>
  <c r="M4435" i="9"/>
  <c r="M4434" i="9" s="1"/>
  <c r="K4435" i="9"/>
  <c r="K4434" i="9" s="1"/>
  <c r="M4430" i="9"/>
  <c r="M4422" i="9" s="1"/>
  <c r="K4430" i="9"/>
  <c r="K4422" i="9" s="1"/>
  <c r="M4420" i="9"/>
  <c r="K4420" i="9"/>
  <c r="M4414" i="9"/>
  <c r="M4412" i="9" s="1"/>
  <c r="K4414" i="9"/>
  <c r="K4412" i="9" s="1"/>
  <c r="M4397" i="9"/>
  <c r="M4396" i="9" s="1"/>
  <c r="K4397" i="9"/>
  <c r="K4396" i="9" s="1"/>
  <c r="M4394" i="9"/>
  <c r="M4393" i="9" s="1"/>
  <c r="K4394" i="9"/>
  <c r="K4393" i="9" s="1"/>
  <c r="M4389" i="9"/>
  <c r="M4381" i="9" s="1"/>
  <c r="K4389" i="9"/>
  <c r="K4381" i="9" s="1"/>
  <c r="M4379" i="9"/>
  <c r="K4379" i="9"/>
  <c r="M4373" i="9"/>
  <c r="M4371" i="9" s="1"/>
  <c r="K4373" i="9"/>
  <c r="K4371" i="9" s="1"/>
  <c r="M4356" i="9"/>
  <c r="M4355" i="9" s="1"/>
  <c r="K4356" i="9"/>
  <c r="K4355" i="9" s="1"/>
  <c r="M4353" i="9"/>
  <c r="M4352" i="9" s="1"/>
  <c r="K4353" i="9"/>
  <c r="K4352" i="9" s="1"/>
  <c r="M4348" i="9"/>
  <c r="M4340" i="9" s="1"/>
  <c r="K4348" i="9"/>
  <c r="K4340" i="9" s="1"/>
  <c r="M4338" i="9"/>
  <c r="K4338" i="9"/>
  <c r="M4332" i="9"/>
  <c r="M4330" i="9" s="1"/>
  <c r="K4332" i="9"/>
  <c r="K4330" i="9" s="1"/>
  <c r="M4316" i="9"/>
  <c r="M4315" i="9" s="1"/>
  <c r="K4316" i="9"/>
  <c r="K4315" i="9" s="1"/>
  <c r="M4313" i="9"/>
  <c r="M4312" i="9" s="1"/>
  <c r="K4313" i="9"/>
  <c r="K4312" i="9" s="1"/>
  <c r="M4308" i="9"/>
  <c r="M4300" i="9" s="1"/>
  <c r="K4308" i="9"/>
  <c r="K4300" i="9" s="1"/>
  <c r="M4298" i="9"/>
  <c r="K4298" i="9"/>
  <c r="M4292" i="9"/>
  <c r="M4290" i="9" s="1"/>
  <c r="K4292" i="9"/>
  <c r="K4290" i="9" s="1"/>
  <c r="M4275" i="9"/>
  <c r="M4274" i="9"/>
  <c r="M4270" i="9"/>
  <c r="M4266" i="9"/>
  <c r="M4265" i="9"/>
  <c r="M4264" i="9"/>
  <c r="M4263" i="9"/>
  <c r="M4262" i="9"/>
  <c r="M4261" i="9"/>
  <c r="M4260" i="9"/>
  <c r="M4259" i="9"/>
  <c r="M4257" i="9"/>
  <c r="M4255" i="9"/>
  <c r="M4254" i="9"/>
  <c r="M4253" i="9"/>
  <c r="M4252" i="9"/>
  <c r="M4251" i="9"/>
  <c r="M4249" i="9"/>
  <c r="K4275" i="9"/>
  <c r="K4274" i="9"/>
  <c r="K4270" i="9"/>
  <c r="K4266" i="9"/>
  <c r="K4265" i="9"/>
  <c r="K4264" i="9"/>
  <c r="K4263" i="9"/>
  <c r="K4262" i="9"/>
  <c r="K4261" i="9"/>
  <c r="K4260" i="9"/>
  <c r="K4259" i="9"/>
  <c r="K4257" i="9"/>
  <c r="K4256" i="9" s="1"/>
  <c r="K4255" i="9"/>
  <c r="K4254" i="9"/>
  <c r="K4253" i="9"/>
  <c r="K4252" i="9"/>
  <c r="K4251" i="9"/>
  <c r="K4249" i="9"/>
  <c r="M4241" i="9"/>
  <c r="M1450" i="9" s="1"/>
  <c r="M1458" i="9" s="1"/>
  <c r="K4241" i="9"/>
  <c r="K1450" i="9" s="1"/>
  <c r="K1458" i="9" s="1"/>
  <c r="M4230" i="9"/>
  <c r="M4229" i="9" s="1"/>
  <c r="K4230" i="9"/>
  <c r="K4229" i="9" s="1"/>
  <c r="M4227" i="9"/>
  <c r="M4226" i="9" s="1"/>
  <c r="K4227" i="9"/>
  <c r="K4226" i="9" s="1"/>
  <c r="M4222" i="9"/>
  <c r="M4214" i="9" s="1"/>
  <c r="K4222" i="9"/>
  <c r="K4214" i="9" s="1"/>
  <c r="M4212" i="9"/>
  <c r="K4212" i="9"/>
  <c r="M4207" i="9"/>
  <c r="M4205" i="9" s="1"/>
  <c r="K4207" i="9"/>
  <c r="K4205" i="9" s="1"/>
  <c r="M4191" i="9"/>
  <c r="M4190" i="9" s="1"/>
  <c r="K4191" i="9"/>
  <c r="K4190" i="9" s="1"/>
  <c r="M4188" i="9"/>
  <c r="M4187" i="9" s="1"/>
  <c r="K4188" i="9"/>
  <c r="K4187" i="9" s="1"/>
  <c r="M4183" i="9"/>
  <c r="M4175" i="9" s="1"/>
  <c r="K4183" i="9"/>
  <c r="K4175" i="9" s="1"/>
  <c r="M4173" i="9"/>
  <c r="K4173" i="9"/>
  <c r="M4168" i="9"/>
  <c r="M4166" i="9" s="1"/>
  <c r="K4168" i="9"/>
  <c r="K4166" i="9" s="1"/>
  <c r="M4151" i="9"/>
  <c r="M4150" i="9" s="1"/>
  <c r="K4151" i="9"/>
  <c r="K4150" i="9" s="1"/>
  <c r="M4148" i="9"/>
  <c r="M4147" i="9" s="1"/>
  <c r="K4148" i="9"/>
  <c r="K4147" i="9" s="1"/>
  <c r="M4143" i="9"/>
  <c r="M4134" i="9" s="1"/>
  <c r="K4143" i="9"/>
  <c r="K4134" i="9" s="1"/>
  <c r="M4132" i="9"/>
  <c r="K4132" i="9"/>
  <c r="M4126" i="9"/>
  <c r="M4124" i="9" s="1"/>
  <c r="K4126" i="9"/>
  <c r="K4124" i="9" s="1"/>
  <c r="M4110" i="9"/>
  <c r="M4109" i="9" s="1"/>
  <c r="K4110" i="9"/>
  <c r="K4109" i="9" s="1"/>
  <c r="M4107" i="9"/>
  <c r="M4106" i="9" s="1"/>
  <c r="K4107" i="9"/>
  <c r="K4106" i="9" s="1"/>
  <c r="M4102" i="9"/>
  <c r="M4094" i="9" s="1"/>
  <c r="K4102" i="9"/>
  <c r="K4094" i="9" s="1"/>
  <c r="M4092" i="9"/>
  <c r="K4092" i="9"/>
  <c r="M4086" i="9"/>
  <c r="M4084" i="9" s="1"/>
  <c r="K4086" i="9"/>
  <c r="K4084" i="9" s="1"/>
  <c r="M4070" i="9"/>
  <c r="M4069" i="9" s="1"/>
  <c r="K4070" i="9"/>
  <c r="K4069" i="9" s="1"/>
  <c r="M4067" i="9"/>
  <c r="M4066" i="9" s="1"/>
  <c r="K4067" i="9"/>
  <c r="K4066" i="9" s="1"/>
  <c r="M4062" i="9"/>
  <c r="M4054" i="9" s="1"/>
  <c r="K4062" i="9"/>
  <c r="K4054" i="9" s="1"/>
  <c r="M4052" i="9"/>
  <c r="K4052" i="9"/>
  <c r="M4047" i="9"/>
  <c r="M4045" i="9" s="1"/>
  <c r="K4047" i="9"/>
  <c r="K4045" i="9" s="1"/>
  <c r="M4031" i="9"/>
  <c r="M4030" i="9" s="1"/>
  <c r="K4031" i="9"/>
  <c r="K4030" i="9" s="1"/>
  <c r="M4028" i="9"/>
  <c r="M4027" i="9" s="1"/>
  <c r="K4028" i="9"/>
  <c r="K4027" i="9" s="1"/>
  <c r="M4023" i="9"/>
  <c r="M4015" i="9" s="1"/>
  <c r="K4023" i="9"/>
  <c r="K4015" i="9" s="1"/>
  <c r="M4013" i="9"/>
  <c r="K4013" i="9"/>
  <c r="M4008" i="9"/>
  <c r="M4006" i="9" s="1"/>
  <c r="K4008" i="9"/>
  <c r="K4006" i="9" s="1"/>
  <c r="M3992" i="9"/>
  <c r="M3991" i="9" s="1"/>
  <c r="K3992" i="9"/>
  <c r="K3991" i="9" s="1"/>
  <c r="M3989" i="9"/>
  <c r="M3988" i="9" s="1"/>
  <c r="K3989" i="9"/>
  <c r="K3988" i="9" s="1"/>
  <c r="M3984" i="9"/>
  <c r="M3976" i="9" s="1"/>
  <c r="K3984" i="9"/>
  <c r="K3976" i="9" s="1"/>
  <c r="M3974" i="9"/>
  <c r="K3974" i="9"/>
  <c r="M3968" i="9"/>
  <c r="M3966" i="9" s="1"/>
  <c r="K3968" i="9"/>
  <c r="K3966" i="9" s="1"/>
  <c r="M3951" i="9"/>
  <c r="M3950" i="9" s="1"/>
  <c r="K3951" i="9"/>
  <c r="K3950" i="9" s="1"/>
  <c r="M3948" i="9"/>
  <c r="M3947" i="9" s="1"/>
  <c r="K3948" i="9"/>
  <c r="K3947" i="9" s="1"/>
  <c r="M3943" i="9"/>
  <c r="M3935" i="9" s="1"/>
  <c r="K3943" i="9"/>
  <c r="K3935" i="9" s="1"/>
  <c r="M3933" i="9"/>
  <c r="K3933" i="9"/>
  <c r="M3927" i="9"/>
  <c r="M3925" i="9" s="1"/>
  <c r="K3927" i="9"/>
  <c r="K3925" i="9" s="1"/>
  <c r="M3911" i="9"/>
  <c r="M3910" i="9" s="1"/>
  <c r="K3911" i="9"/>
  <c r="K3910" i="9" s="1"/>
  <c r="M3908" i="9"/>
  <c r="M3907" i="9" s="1"/>
  <c r="K3908" i="9"/>
  <c r="K3907" i="9" s="1"/>
  <c r="M3903" i="9"/>
  <c r="M3895" i="9" s="1"/>
  <c r="K3903" i="9"/>
  <c r="K3895" i="9" s="1"/>
  <c r="M3893" i="9"/>
  <c r="K3893" i="9"/>
  <c r="M3888" i="9"/>
  <c r="M3886" i="9" s="1"/>
  <c r="K3888" i="9"/>
  <c r="K3886" i="9" s="1"/>
  <c r="M3871" i="9"/>
  <c r="M3870" i="9" s="1"/>
  <c r="K3871" i="9"/>
  <c r="K3870" i="9" s="1"/>
  <c r="M3868" i="9"/>
  <c r="M3867" i="9" s="1"/>
  <c r="K3868" i="9"/>
  <c r="K3867" i="9" s="1"/>
  <c r="M3863" i="9"/>
  <c r="M3856" i="9" s="1"/>
  <c r="K3863" i="9"/>
  <c r="K3856" i="9" s="1"/>
  <c r="M3854" i="9"/>
  <c r="K3854" i="9"/>
  <c r="M3849" i="9"/>
  <c r="M3847" i="9" s="1"/>
  <c r="K3849" i="9"/>
  <c r="K3847" i="9" s="1"/>
  <c r="M3832" i="9"/>
  <c r="M3831" i="9" s="1"/>
  <c r="K3832" i="9"/>
  <c r="K3831" i="9" s="1"/>
  <c r="M3829" i="9"/>
  <c r="M3828" i="9" s="1"/>
  <c r="K3829" i="9"/>
  <c r="K3828" i="9" s="1"/>
  <c r="M3824" i="9"/>
  <c r="M3817" i="9" s="1"/>
  <c r="K3824" i="9"/>
  <c r="K3817" i="9" s="1"/>
  <c r="M3815" i="9"/>
  <c r="K3815" i="9"/>
  <c r="M3809" i="9"/>
  <c r="M3807" i="9" s="1"/>
  <c r="K3809" i="9"/>
  <c r="K3807" i="9" s="1"/>
  <c r="M3792" i="9"/>
  <c r="M3791" i="9" s="1"/>
  <c r="K3792" i="9"/>
  <c r="K3791" i="9" s="1"/>
  <c r="M3789" i="9"/>
  <c r="M3788" i="9" s="1"/>
  <c r="K3789" i="9"/>
  <c r="K3788" i="9" s="1"/>
  <c r="M3784" i="9"/>
  <c r="M3777" i="9" s="1"/>
  <c r="K3784" i="9"/>
  <c r="K3777" i="9" s="1"/>
  <c r="M3775" i="9"/>
  <c r="K3775" i="9"/>
  <c r="M3769" i="9"/>
  <c r="M3767" i="9" s="1"/>
  <c r="K3769" i="9"/>
  <c r="K3767" i="9" s="1"/>
  <c r="M3752" i="9"/>
  <c r="M3751" i="9" s="1"/>
  <c r="K3752" i="9"/>
  <c r="K3751" i="9" s="1"/>
  <c r="M3749" i="9"/>
  <c r="M3748" i="9" s="1"/>
  <c r="K3749" i="9"/>
  <c r="K3748" i="9" s="1"/>
  <c r="M3744" i="9"/>
  <c r="M3737" i="9" s="1"/>
  <c r="K3744" i="9"/>
  <c r="K3737" i="9" s="1"/>
  <c r="M3735" i="9"/>
  <c r="K3735" i="9"/>
  <c r="M3730" i="9"/>
  <c r="M3728" i="9" s="1"/>
  <c r="K3730" i="9"/>
  <c r="K3728" i="9" s="1"/>
  <c r="M3713" i="9"/>
  <c r="M3712" i="9" s="1"/>
  <c r="K3713" i="9"/>
  <c r="K3712" i="9" s="1"/>
  <c r="M3710" i="9"/>
  <c r="M3709" i="9" s="1"/>
  <c r="K3710" i="9"/>
  <c r="K3709" i="9" s="1"/>
  <c r="M3705" i="9"/>
  <c r="M3698" i="9" s="1"/>
  <c r="K3705" i="9"/>
  <c r="K3698" i="9" s="1"/>
  <c r="M3696" i="9"/>
  <c r="K3696" i="9"/>
  <c r="M3690" i="9"/>
  <c r="M3688" i="9" s="1"/>
  <c r="K3690" i="9"/>
  <c r="K3688" i="9" s="1"/>
  <c r="M3674" i="9"/>
  <c r="M3673" i="9" s="1"/>
  <c r="K3674" i="9"/>
  <c r="K3673" i="9" s="1"/>
  <c r="M3671" i="9"/>
  <c r="M3670" i="9" s="1"/>
  <c r="K3671" i="9"/>
  <c r="K3670" i="9" s="1"/>
  <c r="M3666" i="9"/>
  <c r="M3659" i="9" s="1"/>
  <c r="K3666" i="9"/>
  <c r="K3659" i="9" s="1"/>
  <c r="M3657" i="9"/>
  <c r="K3657" i="9"/>
  <c r="M3651" i="9"/>
  <c r="M3649" i="9" s="1"/>
  <c r="K3651" i="9"/>
  <c r="K3649" i="9" s="1"/>
  <c r="M3634" i="9"/>
  <c r="M3633" i="9" s="1"/>
  <c r="K3634" i="9"/>
  <c r="K3633" i="9" s="1"/>
  <c r="M3631" i="9"/>
  <c r="M3630" i="9" s="1"/>
  <c r="K3631" i="9"/>
  <c r="K3630" i="9" s="1"/>
  <c r="M3626" i="9"/>
  <c r="M3618" i="9" s="1"/>
  <c r="K3626" i="9"/>
  <c r="K3618" i="9" s="1"/>
  <c r="M3616" i="9"/>
  <c r="K3616" i="9"/>
  <c r="M3610" i="9"/>
  <c r="M3608" i="9" s="1"/>
  <c r="K3610" i="9"/>
  <c r="K3608" i="9" s="1"/>
  <c r="M3594" i="9"/>
  <c r="M3593" i="9" s="1"/>
  <c r="K3594" i="9"/>
  <c r="K3593" i="9" s="1"/>
  <c r="M3591" i="9"/>
  <c r="M3590" i="9" s="1"/>
  <c r="K3591" i="9"/>
  <c r="K3590" i="9" s="1"/>
  <c r="M3586" i="9"/>
  <c r="M3578" i="9" s="1"/>
  <c r="K3586" i="9"/>
  <c r="K3578" i="9" s="1"/>
  <c r="M3576" i="9"/>
  <c r="K3576" i="9"/>
  <c r="M3570" i="9"/>
  <c r="M3568" i="9" s="1"/>
  <c r="K3570" i="9"/>
  <c r="K3568" i="9" s="1"/>
  <c r="M3553" i="9"/>
  <c r="M3552" i="9" s="1"/>
  <c r="K3553" i="9"/>
  <c r="K3552" i="9" s="1"/>
  <c r="M3550" i="9"/>
  <c r="M3549" i="9" s="1"/>
  <c r="K3550" i="9"/>
  <c r="K3549" i="9" s="1"/>
  <c r="M3545" i="9"/>
  <c r="M3537" i="9" s="1"/>
  <c r="K3545" i="9"/>
  <c r="K3537" i="9" s="1"/>
  <c r="M3535" i="9"/>
  <c r="K3535" i="9"/>
  <c r="M3529" i="9"/>
  <c r="M3527" i="9" s="1"/>
  <c r="K3529" i="9"/>
  <c r="K3527" i="9" s="1"/>
  <c r="M3512" i="9"/>
  <c r="M3511" i="9" s="1"/>
  <c r="K3512" i="9"/>
  <c r="K3511" i="9" s="1"/>
  <c r="M3509" i="9"/>
  <c r="M3508" i="9" s="1"/>
  <c r="K3509" i="9"/>
  <c r="K3508" i="9" s="1"/>
  <c r="M3504" i="9"/>
  <c r="M3496" i="9" s="1"/>
  <c r="K3504" i="9"/>
  <c r="K3496" i="9" s="1"/>
  <c r="M3494" i="9"/>
  <c r="K3494" i="9"/>
  <c r="M3488" i="9"/>
  <c r="M3486" i="9" s="1"/>
  <c r="K3488" i="9"/>
  <c r="K3486" i="9" s="1"/>
  <c r="M3471" i="9"/>
  <c r="M3470" i="9" s="1"/>
  <c r="K3471" i="9"/>
  <c r="K3470" i="9" s="1"/>
  <c r="M3468" i="9"/>
  <c r="M3467" i="9" s="1"/>
  <c r="K3468" i="9"/>
  <c r="K3467" i="9" s="1"/>
  <c r="M3463" i="9"/>
  <c r="M3455" i="9" s="1"/>
  <c r="K3463" i="9"/>
  <c r="K3455" i="9" s="1"/>
  <c r="M3453" i="9"/>
  <c r="K3453" i="9"/>
  <c r="M3447" i="9"/>
  <c r="M3445" i="9" s="1"/>
  <c r="K3447" i="9"/>
  <c r="K3445" i="9" s="1"/>
  <c r="M3430" i="9"/>
  <c r="M3429" i="9" s="1"/>
  <c r="K3430" i="9"/>
  <c r="K3429" i="9" s="1"/>
  <c r="M3427" i="9"/>
  <c r="M3426" i="9" s="1"/>
  <c r="K3427" i="9"/>
  <c r="K3426" i="9" s="1"/>
  <c r="M3422" i="9"/>
  <c r="M3414" i="9" s="1"/>
  <c r="K3422" i="9"/>
  <c r="K3414" i="9" s="1"/>
  <c r="M3412" i="9"/>
  <c r="K3412" i="9"/>
  <c r="M3407" i="9"/>
  <c r="M3405" i="9" s="1"/>
  <c r="K3407" i="9"/>
  <c r="K3405" i="9" s="1"/>
  <c r="M3390" i="9"/>
  <c r="M3389" i="9" s="1"/>
  <c r="K3390" i="9"/>
  <c r="K3389" i="9" s="1"/>
  <c r="M3387" i="9"/>
  <c r="M3386" i="9" s="1"/>
  <c r="K3387" i="9"/>
  <c r="K3386" i="9" s="1"/>
  <c r="M3382" i="9"/>
  <c r="M3374" i="9" s="1"/>
  <c r="K3382" i="9"/>
  <c r="K3374" i="9" s="1"/>
  <c r="M3372" i="9"/>
  <c r="K3372" i="9"/>
  <c r="M3367" i="9"/>
  <c r="M3365" i="9" s="1"/>
  <c r="K3367" i="9"/>
  <c r="K3365" i="9" s="1"/>
  <c r="M3350" i="9"/>
  <c r="M3349" i="9" s="1"/>
  <c r="K3350" i="9"/>
  <c r="K3349" i="9" s="1"/>
  <c r="M3347" i="9"/>
  <c r="M3346" i="9" s="1"/>
  <c r="K3347" i="9"/>
  <c r="K3346" i="9" s="1"/>
  <c r="M3342" i="9"/>
  <c r="M3334" i="9" s="1"/>
  <c r="K3342" i="9"/>
  <c r="K3334" i="9" s="1"/>
  <c r="M3332" i="9"/>
  <c r="K3332" i="9"/>
  <c r="M3327" i="9"/>
  <c r="M3325" i="9" s="1"/>
  <c r="K3327" i="9"/>
  <c r="K3325" i="9" s="1"/>
  <c r="M3311" i="9"/>
  <c r="M3310" i="9" s="1"/>
  <c r="K3311" i="9"/>
  <c r="K3310" i="9" s="1"/>
  <c r="M3308" i="9"/>
  <c r="M3307" i="9" s="1"/>
  <c r="K3308" i="9"/>
  <c r="K3307" i="9" s="1"/>
  <c r="M3303" i="9"/>
  <c r="M3295" i="9" s="1"/>
  <c r="K3303" i="9"/>
  <c r="K3295" i="9" s="1"/>
  <c r="M3293" i="9"/>
  <c r="K3293" i="9"/>
  <c r="M3287" i="9"/>
  <c r="M3285" i="9" s="1"/>
  <c r="K3287" i="9"/>
  <c r="K3285" i="9" s="1"/>
  <c r="M3270" i="9"/>
  <c r="M3269" i="9" s="1"/>
  <c r="K3270" i="9"/>
  <c r="K3269" i="9" s="1"/>
  <c r="M3267" i="9"/>
  <c r="M3266" i="9" s="1"/>
  <c r="K3267" i="9"/>
  <c r="K3266" i="9" s="1"/>
  <c r="M3262" i="9"/>
  <c r="M3254" i="9" s="1"/>
  <c r="K3262" i="9"/>
  <c r="K3254" i="9" s="1"/>
  <c r="M3252" i="9"/>
  <c r="K3252" i="9"/>
  <c r="M3246" i="9"/>
  <c r="M3244" i="9" s="1"/>
  <c r="K3246" i="9"/>
  <c r="K3244" i="9" s="1"/>
  <c r="M3230" i="9"/>
  <c r="M3229" i="9" s="1"/>
  <c r="K3230" i="9"/>
  <c r="K3229" i="9" s="1"/>
  <c r="M3227" i="9"/>
  <c r="M3226" i="9" s="1"/>
  <c r="K3227" i="9"/>
  <c r="K3226" i="9" s="1"/>
  <c r="M3222" i="9"/>
  <c r="M3214" i="9" s="1"/>
  <c r="K3222" i="9"/>
  <c r="K3214" i="9" s="1"/>
  <c r="M3212" i="9"/>
  <c r="K3212" i="9"/>
  <c r="M3206" i="9"/>
  <c r="M3204" i="9" s="1"/>
  <c r="K3206" i="9"/>
  <c r="K3204" i="9" s="1"/>
  <c r="M3189" i="9"/>
  <c r="M3188" i="9" s="1"/>
  <c r="K3189" i="9"/>
  <c r="K3188" i="9" s="1"/>
  <c r="M3186" i="9"/>
  <c r="M3185" i="9" s="1"/>
  <c r="K3186" i="9"/>
  <c r="K3185" i="9" s="1"/>
  <c r="M3181" i="9"/>
  <c r="M3173" i="9" s="1"/>
  <c r="K3181" i="9"/>
  <c r="K3173" i="9" s="1"/>
  <c r="M3171" i="9"/>
  <c r="K3171" i="9"/>
  <c r="M3165" i="9"/>
  <c r="M3163" i="9" s="1"/>
  <c r="K3165" i="9"/>
  <c r="K3163" i="9" s="1"/>
  <c r="M3148" i="9"/>
  <c r="M3147" i="9" s="1"/>
  <c r="K3148" i="9"/>
  <c r="K3147" i="9" s="1"/>
  <c r="M3145" i="9"/>
  <c r="M3144" i="9" s="1"/>
  <c r="K3145" i="9"/>
  <c r="K3144" i="9" s="1"/>
  <c r="M3140" i="9"/>
  <c r="M3132" i="9" s="1"/>
  <c r="K3140" i="9"/>
  <c r="K3132" i="9" s="1"/>
  <c r="M3130" i="9"/>
  <c r="K3130" i="9"/>
  <c r="M3124" i="9"/>
  <c r="M3122" i="9" s="1"/>
  <c r="K3124" i="9"/>
  <c r="K3122" i="9" s="1"/>
  <c r="M3108" i="9"/>
  <c r="M3107" i="9" s="1"/>
  <c r="K3108" i="9"/>
  <c r="K3107" i="9" s="1"/>
  <c r="M3105" i="9"/>
  <c r="M3104" i="9" s="1"/>
  <c r="K3105" i="9"/>
  <c r="K3104" i="9" s="1"/>
  <c r="M3100" i="9"/>
  <c r="M3093" i="9" s="1"/>
  <c r="K3100" i="9"/>
  <c r="K3093" i="9" s="1"/>
  <c r="M3091" i="9"/>
  <c r="K3091" i="9"/>
  <c r="M3085" i="9"/>
  <c r="M3083" i="9" s="1"/>
  <c r="K3085" i="9"/>
  <c r="K3083" i="9" s="1"/>
  <c r="M3068" i="9"/>
  <c r="M3067" i="9" s="1"/>
  <c r="K3068" i="9"/>
  <c r="K3067" i="9" s="1"/>
  <c r="M3065" i="9"/>
  <c r="M3064" i="9" s="1"/>
  <c r="K3065" i="9"/>
  <c r="K3064" i="9" s="1"/>
  <c r="M3060" i="9"/>
  <c r="M3052" i="9" s="1"/>
  <c r="K3060" i="9"/>
  <c r="K3052" i="9" s="1"/>
  <c r="M3050" i="9"/>
  <c r="K3050" i="9"/>
  <c r="M3045" i="9"/>
  <c r="M3043" i="9" s="1"/>
  <c r="K3045" i="9"/>
  <c r="K3043" i="9" s="1"/>
  <c r="M3029" i="9"/>
  <c r="M3028" i="9" s="1"/>
  <c r="K3029" i="9"/>
  <c r="K3028" i="9" s="1"/>
  <c r="M3026" i="9"/>
  <c r="M3025" i="9" s="1"/>
  <c r="K3026" i="9"/>
  <c r="K3025" i="9" s="1"/>
  <c r="M3021" i="9"/>
  <c r="M3013" i="9" s="1"/>
  <c r="K3021" i="9"/>
  <c r="K3013" i="9" s="1"/>
  <c r="M3011" i="9"/>
  <c r="K3011" i="9"/>
  <c r="M3005" i="9"/>
  <c r="M3003" i="9" s="1"/>
  <c r="K3005" i="9"/>
  <c r="K3003" i="9" s="1"/>
  <c r="M2988" i="9"/>
  <c r="M2987" i="9" s="1"/>
  <c r="K2988" i="9"/>
  <c r="K2987" i="9" s="1"/>
  <c r="M2985" i="9"/>
  <c r="M2984" i="9" s="1"/>
  <c r="K2985" i="9"/>
  <c r="K2984" i="9" s="1"/>
  <c r="M2980" i="9"/>
  <c r="M2972" i="9" s="1"/>
  <c r="K2980" i="9"/>
  <c r="K2972" i="9" s="1"/>
  <c r="M2970" i="9"/>
  <c r="K2970" i="9"/>
  <c r="M2964" i="9"/>
  <c r="M2962" i="9" s="1"/>
  <c r="K2964" i="9"/>
  <c r="K2962" i="9" s="1"/>
  <c r="M2948" i="9"/>
  <c r="M2947" i="9" s="1"/>
  <c r="K2948" i="9"/>
  <c r="K2947" i="9" s="1"/>
  <c r="M2945" i="9"/>
  <c r="M2944" i="9" s="1"/>
  <c r="K2945" i="9"/>
  <c r="K2944" i="9" s="1"/>
  <c r="M2940" i="9"/>
  <c r="M2933" i="9" s="1"/>
  <c r="K2940" i="9"/>
  <c r="K2933" i="9" s="1"/>
  <c r="M2931" i="9"/>
  <c r="K2931" i="9"/>
  <c r="M2925" i="9"/>
  <c r="M2923" i="9" s="1"/>
  <c r="K2925" i="9"/>
  <c r="K2923" i="9" s="1"/>
  <c r="M2908" i="9"/>
  <c r="M2907" i="9" s="1"/>
  <c r="K2908" i="9"/>
  <c r="K2907" i="9" s="1"/>
  <c r="M2905" i="9"/>
  <c r="M2904" i="9" s="1"/>
  <c r="K2905" i="9"/>
  <c r="K2904" i="9" s="1"/>
  <c r="M2900" i="9"/>
  <c r="M2892" i="9" s="1"/>
  <c r="K2900" i="9"/>
  <c r="K2892" i="9" s="1"/>
  <c r="M2890" i="9"/>
  <c r="K2890" i="9"/>
  <c r="M2884" i="9"/>
  <c r="M2882" i="9" s="1"/>
  <c r="K2884" i="9"/>
  <c r="K2882" i="9" s="1"/>
  <c r="M2868" i="9"/>
  <c r="M2867" i="9" s="1"/>
  <c r="K2868" i="9"/>
  <c r="K2867" i="9" s="1"/>
  <c r="M2865" i="9"/>
  <c r="M2864" i="9" s="1"/>
  <c r="K2865" i="9"/>
  <c r="K2864" i="9" s="1"/>
  <c r="M2860" i="9"/>
  <c r="M2851" i="9" s="1"/>
  <c r="K2860" i="9"/>
  <c r="K2851" i="9" s="1"/>
  <c r="M2849" i="9"/>
  <c r="K2849" i="9"/>
  <c r="M2843" i="9"/>
  <c r="M2841" i="9" s="1"/>
  <c r="K2843" i="9"/>
  <c r="K2841" i="9" s="1"/>
  <c r="M2826" i="9"/>
  <c r="M2825" i="9" s="1"/>
  <c r="K2826" i="9"/>
  <c r="K2825" i="9" s="1"/>
  <c r="M2823" i="9"/>
  <c r="M2822" i="9" s="1"/>
  <c r="K2823" i="9"/>
  <c r="K2822" i="9" s="1"/>
  <c r="M2818" i="9"/>
  <c r="M2810" i="9" s="1"/>
  <c r="K2818" i="9"/>
  <c r="K2810" i="9" s="1"/>
  <c r="M2808" i="9"/>
  <c r="K2808" i="9"/>
  <c r="M2803" i="9"/>
  <c r="M2801" i="9" s="1"/>
  <c r="K2803" i="9"/>
  <c r="K2801" i="9" s="1"/>
  <c r="M2786" i="9"/>
  <c r="M2785" i="9" s="1"/>
  <c r="K2786" i="9"/>
  <c r="K2785" i="9" s="1"/>
  <c r="M2783" i="9"/>
  <c r="M2782" i="9" s="1"/>
  <c r="K2783" i="9"/>
  <c r="K2782" i="9" s="1"/>
  <c r="M2778" i="9"/>
  <c r="M2770" i="9" s="1"/>
  <c r="K2778" i="9"/>
  <c r="K2770" i="9" s="1"/>
  <c r="M2768" i="9"/>
  <c r="K2768" i="9"/>
  <c r="M2762" i="9"/>
  <c r="M2760" i="9" s="1"/>
  <c r="K2762" i="9"/>
  <c r="K2760" i="9" s="1"/>
  <c r="M2745" i="9"/>
  <c r="M2744" i="9" s="1"/>
  <c r="K2745" i="9"/>
  <c r="K2744" i="9" s="1"/>
  <c r="M2742" i="9"/>
  <c r="M2741" i="9" s="1"/>
  <c r="K2742" i="9"/>
  <c r="K2741" i="9" s="1"/>
  <c r="M2737" i="9"/>
  <c r="M2729" i="9" s="1"/>
  <c r="K2737" i="9"/>
  <c r="K2729" i="9" s="1"/>
  <c r="M2727" i="9"/>
  <c r="K2727" i="9"/>
  <c r="M2721" i="9"/>
  <c r="M2719" i="9" s="1"/>
  <c r="K2721" i="9"/>
  <c r="K2719" i="9" s="1"/>
  <c r="M2704" i="9"/>
  <c r="M2703" i="9" s="1"/>
  <c r="K2704" i="9"/>
  <c r="K2703" i="9" s="1"/>
  <c r="M2701" i="9"/>
  <c r="M2700" i="9" s="1"/>
  <c r="K2701" i="9"/>
  <c r="K2700" i="9" s="1"/>
  <c r="M2696" i="9"/>
  <c r="M2688" i="9" s="1"/>
  <c r="K2696" i="9"/>
  <c r="K2688" i="9" s="1"/>
  <c r="M2686" i="9"/>
  <c r="K2686" i="9"/>
  <c r="M2681" i="9"/>
  <c r="M2679" i="9" s="1"/>
  <c r="K2681" i="9"/>
  <c r="K2679" i="9" s="1"/>
  <c r="M2664" i="9"/>
  <c r="M2663" i="9" s="1"/>
  <c r="K2664" i="9"/>
  <c r="K2663" i="9" s="1"/>
  <c r="M2661" i="9"/>
  <c r="M2660" i="9" s="1"/>
  <c r="K2661" i="9"/>
  <c r="K2660" i="9" s="1"/>
  <c r="M2656" i="9"/>
  <c r="M2648" i="9" s="1"/>
  <c r="K2656" i="9"/>
  <c r="K2648" i="9" s="1"/>
  <c r="M2646" i="9"/>
  <c r="K2646" i="9"/>
  <c r="M2641" i="9"/>
  <c r="M2639" i="9" s="1"/>
  <c r="K2641" i="9"/>
  <c r="K2639" i="9" s="1"/>
  <c r="M2625" i="9"/>
  <c r="M2624" i="9" s="1"/>
  <c r="K2625" i="9"/>
  <c r="K2624" i="9" s="1"/>
  <c r="M2622" i="9"/>
  <c r="M2621" i="9" s="1"/>
  <c r="K2622" i="9"/>
  <c r="K2621" i="9" s="1"/>
  <c r="M2617" i="9"/>
  <c r="M2609" i="9" s="1"/>
  <c r="K2617" i="9"/>
  <c r="K2609" i="9" s="1"/>
  <c r="M2607" i="9"/>
  <c r="K2607" i="9"/>
  <c r="M2602" i="9"/>
  <c r="M2600" i="9" s="1"/>
  <c r="K2602" i="9"/>
  <c r="K2600" i="9" s="1"/>
  <c r="M2585" i="9"/>
  <c r="M2584" i="9" s="1"/>
  <c r="K2585" i="9"/>
  <c r="K2584" i="9" s="1"/>
  <c r="M2582" i="9"/>
  <c r="M2581" i="9" s="1"/>
  <c r="K2582" i="9"/>
  <c r="K2581" i="9" s="1"/>
  <c r="M2577" i="9"/>
  <c r="M2569" i="9" s="1"/>
  <c r="K2577" i="9"/>
  <c r="K2569" i="9" s="1"/>
  <c r="M2567" i="9"/>
  <c r="K2567" i="9"/>
  <c r="M2562" i="9"/>
  <c r="M2560" i="9" s="1"/>
  <c r="K2562" i="9"/>
  <c r="K2560" i="9" s="1"/>
  <c r="M2545" i="9"/>
  <c r="M2544" i="9" s="1"/>
  <c r="K2545" i="9"/>
  <c r="K2544" i="9" s="1"/>
  <c r="M2542" i="9"/>
  <c r="M2541" i="9" s="1"/>
  <c r="K2542" i="9"/>
  <c r="K2541" i="9" s="1"/>
  <c r="M2537" i="9"/>
  <c r="M2529" i="9" s="1"/>
  <c r="K2537" i="9"/>
  <c r="K2529" i="9" s="1"/>
  <c r="M2527" i="9"/>
  <c r="K2527" i="9"/>
  <c r="M2522" i="9"/>
  <c r="M2520" i="9" s="1"/>
  <c r="K2522" i="9"/>
  <c r="K2520" i="9" s="1"/>
  <c r="M2505" i="9"/>
  <c r="M2504" i="9" s="1"/>
  <c r="K2505" i="9"/>
  <c r="K2504" i="9" s="1"/>
  <c r="M2502" i="9"/>
  <c r="M2501" i="9" s="1"/>
  <c r="K2502" i="9"/>
  <c r="K2501" i="9" s="1"/>
  <c r="M2497" i="9"/>
  <c r="M2489" i="9" s="1"/>
  <c r="K2497" i="9"/>
  <c r="K2489" i="9" s="1"/>
  <c r="M2487" i="9"/>
  <c r="K2487" i="9"/>
  <c r="M2481" i="9"/>
  <c r="M2479" i="9" s="1"/>
  <c r="K2481" i="9"/>
  <c r="K2479" i="9" s="1"/>
  <c r="M2465" i="9"/>
  <c r="M2464" i="9" s="1"/>
  <c r="K2465" i="9"/>
  <c r="K2464" i="9" s="1"/>
  <c r="M2462" i="9"/>
  <c r="M2461" i="9" s="1"/>
  <c r="K2462" i="9"/>
  <c r="K2461" i="9" s="1"/>
  <c r="M2457" i="9"/>
  <c r="M2450" i="9" s="1"/>
  <c r="K2457" i="9"/>
  <c r="K2450" i="9" s="1"/>
  <c r="M2448" i="9"/>
  <c r="K2448" i="9"/>
  <c r="M2443" i="9"/>
  <c r="M2441" i="9" s="1"/>
  <c r="K2443" i="9"/>
  <c r="K2441" i="9" s="1"/>
  <c r="M2427" i="9"/>
  <c r="M2426" i="9" s="1"/>
  <c r="K2427" i="9"/>
  <c r="K2426" i="9" s="1"/>
  <c r="M2424" i="9"/>
  <c r="M2423" i="9" s="1"/>
  <c r="K2424" i="9"/>
  <c r="K2423" i="9" s="1"/>
  <c r="M2419" i="9"/>
  <c r="M2411" i="9" s="1"/>
  <c r="K2419" i="9"/>
  <c r="K2411" i="9" s="1"/>
  <c r="M2409" i="9"/>
  <c r="K2409" i="9"/>
  <c r="M2404" i="9"/>
  <c r="M2402" i="9" s="1"/>
  <c r="K2404" i="9"/>
  <c r="K2402" i="9" s="1"/>
  <c r="M2388" i="9"/>
  <c r="M2387" i="9" s="1"/>
  <c r="K2388" i="9"/>
  <c r="K2387" i="9" s="1"/>
  <c r="M2385" i="9"/>
  <c r="M2384" i="9" s="1"/>
  <c r="K2385" i="9"/>
  <c r="K2384" i="9" s="1"/>
  <c r="M2380" i="9"/>
  <c r="M2372" i="9" s="1"/>
  <c r="K2380" i="9"/>
  <c r="K2372" i="9" s="1"/>
  <c r="M2370" i="9"/>
  <c r="K2370" i="9"/>
  <c r="M2365" i="9"/>
  <c r="M2363" i="9" s="1"/>
  <c r="K2365" i="9"/>
  <c r="K2363" i="9" s="1"/>
  <c r="M2349" i="9"/>
  <c r="M2348" i="9" s="1"/>
  <c r="K2349" i="9"/>
  <c r="K2348" i="9" s="1"/>
  <c r="M2346" i="9"/>
  <c r="M2345" i="9" s="1"/>
  <c r="K2346" i="9"/>
  <c r="K2345" i="9" s="1"/>
  <c r="M2341" i="9"/>
  <c r="M2333" i="9" s="1"/>
  <c r="K2341" i="9"/>
  <c r="K2333" i="9" s="1"/>
  <c r="M2331" i="9"/>
  <c r="K2331" i="9"/>
  <c r="M2325" i="9"/>
  <c r="M2323" i="9" s="1"/>
  <c r="K2325" i="9"/>
  <c r="K2323" i="9" s="1"/>
  <c r="M2309" i="9"/>
  <c r="M2308" i="9" s="1"/>
  <c r="K2309" i="9"/>
  <c r="K2308" i="9" s="1"/>
  <c r="M2306" i="9"/>
  <c r="M2305" i="9" s="1"/>
  <c r="K2306" i="9"/>
  <c r="K2305" i="9" s="1"/>
  <c r="M2301" i="9"/>
  <c r="M2294" i="9" s="1"/>
  <c r="K2301" i="9"/>
  <c r="K2294" i="9" s="1"/>
  <c r="M2292" i="9"/>
  <c r="K2292" i="9"/>
  <c r="M2286" i="9"/>
  <c r="M2284" i="9" s="1"/>
  <c r="K2286" i="9"/>
  <c r="K2284" i="9" s="1"/>
  <c r="M2270" i="9"/>
  <c r="M2269" i="9" s="1"/>
  <c r="K2270" i="9"/>
  <c r="K2269" i="9" s="1"/>
  <c r="M2265" i="9"/>
  <c r="M2257" i="9" s="1"/>
  <c r="K2265" i="9"/>
  <c r="K2257" i="9" s="1"/>
  <c r="M2255" i="9"/>
  <c r="K2255" i="9"/>
  <c r="M2249" i="9"/>
  <c r="M2247" i="9" s="1"/>
  <c r="K2249" i="9"/>
  <c r="K2247" i="9" s="1"/>
  <c r="M2233" i="9"/>
  <c r="M2232" i="9" s="1"/>
  <c r="K2233" i="9"/>
  <c r="K2232" i="9" s="1"/>
  <c r="M2230" i="9"/>
  <c r="M2229" i="9" s="1"/>
  <c r="K2230" i="9"/>
  <c r="K2229" i="9" s="1"/>
  <c r="M2225" i="9"/>
  <c r="M2217" i="9" s="1"/>
  <c r="K2225" i="9"/>
  <c r="K2217" i="9" s="1"/>
  <c r="M2215" i="9"/>
  <c r="K2215" i="9"/>
  <c r="M2209" i="9"/>
  <c r="M2207" i="9" s="1"/>
  <c r="K2209" i="9"/>
  <c r="K2207" i="9" s="1"/>
  <c r="M2193" i="9"/>
  <c r="M2192" i="9" s="1"/>
  <c r="K2193" i="9"/>
  <c r="K2192" i="9" s="1"/>
  <c r="M2188" i="9"/>
  <c r="M2180" i="9" s="1"/>
  <c r="K2188" i="9"/>
  <c r="K2180" i="9" s="1"/>
  <c r="M2178" i="9"/>
  <c r="K2178" i="9"/>
  <c r="M2172" i="9"/>
  <c r="M2170" i="9" s="1"/>
  <c r="K2172" i="9"/>
  <c r="K2170" i="9" s="1"/>
  <c r="M2156" i="9"/>
  <c r="M2155" i="9" s="1"/>
  <c r="K2156" i="9"/>
  <c r="K2155" i="9" s="1"/>
  <c r="M2152" i="9"/>
  <c r="M2151" i="9" s="1"/>
  <c r="K2152" i="9"/>
  <c r="K2151" i="9" s="1"/>
  <c r="M2147" i="9"/>
  <c r="M2139" i="9" s="1"/>
  <c r="K2147" i="9"/>
  <c r="K2139" i="9" s="1"/>
  <c r="M2137" i="9"/>
  <c r="K2137" i="9"/>
  <c r="M2131" i="9"/>
  <c r="M2129" i="9" s="1"/>
  <c r="K2131" i="9"/>
  <c r="K2129" i="9" s="1"/>
  <c r="M2115" i="9"/>
  <c r="M2114" i="9" s="1"/>
  <c r="K2115" i="9"/>
  <c r="K2114" i="9" s="1"/>
  <c r="M2112" i="9"/>
  <c r="M2111" i="9" s="1"/>
  <c r="K2112" i="9"/>
  <c r="K2111" i="9" s="1"/>
  <c r="M2107" i="9"/>
  <c r="M2098" i="9" s="1"/>
  <c r="K2107" i="9"/>
  <c r="K2098" i="9" s="1"/>
  <c r="M2096" i="9"/>
  <c r="K2096" i="9"/>
  <c r="M2090" i="9"/>
  <c r="M2088" i="9" s="1"/>
  <c r="K2090" i="9"/>
  <c r="K2088" i="9" s="1"/>
  <c r="M2074" i="9"/>
  <c r="M2073" i="9" s="1"/>
  <c r="K2074" i="9"/>
  <c r="K2073" i="9" s="1"/>
  <c r="M2071" i="9"/>
  <c r="M2070" i="9" s="1"/>
  <c r="K2071" i="9"/>
  <c r="K2070" i="9" s="1"/>
  <c r="M2066" i="9"/>
  <c r="M2058" i="9" s="1"/>
  <c r="K2066" i="9"/>
  <c r="K2058" i="9" s="1"/>
  <c r="M2056" i="9"/>
  <c r="K2056" i="9"/>
  <c r="M2050" i="9"/>
  <c r="M2048" i="9" s="1"/>
  <c r="K2050" i="9"/>
  <c r="K2048" i="9" s="1"/>
  <c r="M2034" i="9"/>
  <c r="M2033" i="9" s="1"/>
  <c r="K2034" i="9"/>
  <c r="K2033" i="9" s="1"/>
  <c r="M2031" i="9"/>
  <c r="M2030" i="9" s="1"/>
  <c r="K2031" i="9"/>
  <c r="K2030" i="9" s="1"/>
  <c r="M2026" i="9"/>
  <c r="M2018" i="9" s="1"/>
  <c r="K2026" i="9"/>
  <c r="K2018" i="9" s="1"/>
  <c r="M2016" i="9"/>
  <c r="K2016" i="9"/>
  <c r="M2010" i="9"/>
  <c r="M2008" i="9" s="1"/>
  <c r="K2010" i="9"/>
  <c r="K2008" i="9" s="1"/>
  <c r="M1993" i="9"/>
  <c r="M1992" i="9" s="1"/>
  <c r="K1993" i="9"/>
  <c r="K1992" i="9" s="1"/>
  <c r="M1990" i="9"/>
  <c r="M1989" i="9" s="1"/>
  <c r="K1990" i="9"/>
  <c r="K1989" i="9" s="1"/>
  <c r="M1985" i="9"/>
  <c r="M1977" i="9" s="1"/>
  <c r="K1985" i="9"/>
  <c r="K1977" i="9" s="1"/>
  <c r="M1975" i="9"/>
  <c r="K1975" i="9"/>
  <c r="M1969" i="9"/>
  <c r="M1967" i="9" s="1"/>
  <c r="K1969" i="9"/>
  <c r="K1967" i="9" s="1"/>
  <c r="M1953" i="9"/>
  <c r="M1952" i="9" s="1"/>
  <c r="K1953" i="9"/>
  <c r="K1952" i="9" s="1"/>
  <c r="M1950" i="9"/>
  <c r="M1949" i="9" s="1"/>
  <c r="K1950" i="9"/>
  <c r="K1949" i="9" s="1"/>
  <c r="M1945" i="9"/>
  <c r="M1936" i="9" s="1"/>
  <c r="K1945" i="9"/>
  <c r="K1936" i="9" s="1"/>
  <c r="M1934" i="9"/>
  <c r="K1934" i="9"/>
  <c r="M1928" i="9"/>
  <c r="M1926" i="9" s="1"/>
  <c r="K1928" i="9"/>
  <c r="K1926" i="9" s="1"/>
  <c r="M1911" i="9"/>
  <c r="M1910" i="9" s="1"/>
  <c r="K1911" i="9"/>
  <c r="K1910" i="9" s="1"/>
  <c r="M1908" i="9"/>
  <c r="M1907" i="9" s="1"/>
  <c r="K1908" i="9"/>
  <c r="K1907" i="9" s="1"/>
  <c r="M1903" i="9"/>
  <c r="M1894" i="9" s="1"/>
  <c r="K1903" i="9"/>
  <c r="K1894" i="9" s="1"/>
  <c r="M1892" i="9"/>
  <c r="K1892" i="9"/>
  <c r="M1886" i="9"/>
  <c r="M1884" i="9" s="1"/>
  <c r="K1886" i="9"/>
  <c r="K1884" i="9" s="1"/>
  <c r="M1870" i="9"/>
  <c r="M1869" i="9" s="1"/>
  <c r="K1870" i="9"/>
  <c r="K1869" i="9" s="1"/>
  <c r="M1867" i="9"/>
  <c r="M1866" i="9" s="1"/>
  <c r="K1867" i="9"/>
  <c r="K1866" i="9" s="1"/>
  <c r="M1862" i="9"/>
  <c r="M1855" i="9" s="1"/>
  <c r="K1862" i="9"/>
  <c r="K1855" i="9" s="1"/>
  <c r="M1853" i="9"/>
  <c r="K1853" i="9"/>
  <c r="M1847" i="9"/>
  <c r="M1845" i="9" s="1"/>
  <c r="K1847" i="9"/>
  <c r="K1845" i="9" s="1"/>
  <c r="M1831" i="9"/>
  <c r="M1830" i="9" s="1"/>
  <c r="K1831" i="9"/>
  <c r="K1830" i="9" s="1"/>
  <c r="M1828" i="9"/>
  <c r="M1827" i="9" s="1"/>
  <c r="K1828" i="9"/>
  <c r="K1827" i="9" s="1"/>
  <c r="M1823" i="9"/>
  <c r="M1815" i="9" s="1"/>
  <c r="K1823" i="9"/>
  <c r="K1815" i="9" s="1"/>
  <c r="M1813" i="9"/>
  <c r="K1813" i="9"/>
  <c r="M1808" i="9"/>
  <c r="M1806" i="9" s="1"/>
  <c r="K1808" i="9"/>
  <c r="K1806" i="9" s="1"/>
  <c r="M1791" i="9"/>
  <c r="M1790" i="9" s="1"/>
  <c r="K1791" i="9"/>
  <c r="K1790" i="9" s="1"/>
  <c r="M1788" i="9"/>
  <c r="M1787" i="9" s="1"/>
  <c r="K1788" i="9"/>
  <c r="K1787" i="9" s="1"/>
  <c r="M1783" i="9"/>
  <c r="M1775" i="9" s="1"/>
  <c r="K1783" i="9"/>
  <c r="K1775" i="9" s="1"/>
  <c r="M1773" i="9"/>
  <c r="K1773" i="9"/>
  <c r="M1768" i="9"/>
  <c r="M1766" i="9" s="1"/>
  <c r="K1768" i="9"/>
  <c r="K1766" i="9" s="1"/>
  <c r="M1752" i="9"/>
  <c r="M1751" i="9" s="1"/>
  <c r="K1752" i="9"/>
  <c r="K1751" i="9" s="1"/>
  <c r="M1749" i="9"/>
  <c r="M1748" i="9" s="1"/>
  <c r="K1749" i="9"/>
  <c r="K1748" i="9" s="1"/>
  <c r="M1744" i="9"/>
  <c r="M1736" i="9" s="1"/>
  <c r="K1744" i="9"/>
  <c r="K1736" i="9" s="1"/>
  <c r="M1734" i="9"/>
  <c r="K1734" i="9"/>
  <c r="M1728" i="9"/>
  <c r="M1726" i="9" s="1"/>
  <c r="K1728" i="9"/>
  <c r="K1726" i="9" s="1"/>
  <c r="M1712" i="9"/>
  <c r="M1711" i="9" s="1"/>
  <c r="K1712" i="9"/>
  <c r="K1711" i="9" s="1"/>
  <c r="M1709" i="9"/>
  <c r="M1708" i="9" s="1"/>
  <c r="K1709" i="9"/>
  <c r="K1708" i="9" s="1"/>
  <c r="M1704" i="9"/>
  <c r="M1696" i="9" s="1"/>
  <c r="K1704" i="9"/>
  <c r="K1696" i="9" s="1"/>
  <c r="M1694" i="9"/>
  <c r="K1694" i="9"/>
  <c r="M1688" i="9"/>
  <c r="M1686" i="9" s="1"/>
  <c r="K1688" i="9"/>
  <c r="K1686" i="9" s="1"/>
  <c r="M1672" i="9"/>
  <c r="M1671" i="9" s="1"/>
  <c r="K1672" i="9"/>
  <c r="K1671" i="9" s="1"/>
  <c r="M1667" i="9"/>
  <c r="M1659" i="9" s="1"/>
  <c r="K1667" i="9"/>
  <c r="K1659" i="9" s="1"/>
  <c r="M1657" i="9"/>
  <c r="K1657" i="9"/>
  <c r="M1652" i="9"/>
  <c r="M1650" i="9" s="1"/>
  <c r="K1652" i="9"/>
  <c r="K1650" i="9" s="1"/>
  <c r="M1636" i="9"/>
  <c r="M1635" i="9" s="1"/>
  <c r="K1636" i="9"/>
  <c r="K1635" i="9" s="1"/>
  <c r="M1631" i="9"/>
  <c r="M1624" i="9" s="1"/>
  <c r="K1631" i="9"/>
  <c r="K1624" i="9" s="1"/>
  <c r="M1622" i="9"/>
  <c r="K1622" i="9"/>
  <c r="M1616" i="9"/>
  <c r="M1614" i="9" s="1"/>
  <c r="K1616" i="9"/>
  <c r="K1614" i="9" s="1"/>
  <c r="M1600" i="9"/>
  <c r="M1599" i="9" s="1"/>
  <c r="K1600" i="9"/>
  <c r="K1599" i="9" s="1"/>
  <c r="M1597" i="9"/>
  <c r="M1596" i="9" s="1"/>
  <c r="K1597" i="9"/>
  <c r="K1596" i="9" s="1"/>
  <c r="M1592" i="9"/>
  <c r="M1585" i="9" s="1"/>
  <c r="K1592" i="9"/>
  <c r="K1585" i="9" s="1"/>
  <c r="M1583" i="9"/>
  <c r="K1583" i="9"/>
  <c r="M1577" i="9"/>
  <c r="M1575" i="9" s="1"/>
  <c r="K1577" i="9"/>
  <c r="K1575" i="9" s="1"/>
  <c r="M1561" i="9"/>
  <c r="M1560" i="9" s="1"/>
  <c r="K1561" i="9"/>
  <c r="K1560" i="9" s="1"/>
  <c r="M1556" i="9"/>
  <c r="M1548" i="9" s="1"/>
  <c r="K1556" i="9"/>
  <c r="K1548" i="9" s="1"/>
  <c r="M1546" i="9"/>
  <c r="K1546" i="9"/>
  <c r="M1540" i="9"/>
  <c r="M1538" i="9" s="1"/>
  <c r="K1540" i="9"/>
  <c r="K1538" i="9" s="1"/>
  <c r="M1524" i="9"/>
  <c r="M1523" i="9" s="1"/>
  <c r="K1524" i="9"/>
  <c r="K1523" i="9" s="1"/>
  <c r="M1519" i="9"/>
  <c r="M1511" i="9" s="1"/>
  <c r="K1519" i="9"/>
  <c r="K1511" i="9" s="1"/>
  <c r="M1509" i="9"/>
  <c r="K1509" i="9"/>
  <c r="M1503" i="9"/>
  <c r="M1501" i="9" s="1"/>
  <c r="K1503" i="9"/>
  <c r="K1501" i="9" s="1"/>
  <c r="M1487" i="9"/>
  <c r="M1486" i="9" s="1"/>
  <c r="K1487" i="9"/>
  <c r="K1486" i="9" s="1"/>
  <c r="M1484" i="9"/>
  <c r="M1483" i="9" s="1"/>
  <c r="K1484" i="9"/>
  <c r="K1483" i="9" s="1"/>
  <c r="M1479" i="9"/>
  <c r="M1472" i="9" s="1"/>
  <c r="K1479" i="9"/>
  <c r="K1472" i="9" s="1"/>
  <c r="M1470" i="9"/>
  <c r="K1470" i="9"/>
  <c r="M1465" i="9"/>
  <c r="M1463" i="9" s="1"/>
  <c r="K1465" i="9"/>
  <c r="K1463" i="9" s="1"/>
  <c r="M1448" i="9"/>
  <c r="M1447" i="9"/>
  <c r="M1444" i="9"/>
  <c r="M1443" i="9"/>
  <c r="M1439" i="9"/>
  <c r="M1438" i="9"/>
  <c r="M1437" i="9"/>
  <c r="M1436" i="9"/>
  <c r="M1435" i="9"/>
  <c r="M1434" i="9"/>
  <c r="M1433" i="9"/>
  <c r="M1432" i="9"/>
  <c r="M1430" i="9"/>
  <c r="M1428" i="9"/>
  <c r="M1427" i="9"/>
  <c r="M1426" i="9"/>
  <c r="M1425" i="9"/>
  <c r="M1424" i="9"/>
  <c r="M1422" i="9"/>
  <c r="K1448" i="9"/>
  <c r="K1447" i="9"/>
  <c r="K1444" i="9"/>
  <c r="K1443" i="9"/>
  <c r="K1439" i="9"/>
  <c r="K1438" i="9"/>
  <c r="K1437" i="9"/>
  <c r="K1436" i="9"/>
  <c r="K1435" i="9"/>
  <c r="K1434" i="9"/>
  <c r="K1433" i="9"/>
  <c r="K1432" i="9"/>
  <c r="K1430" i="9"/>
  <c r="K1428" i="9"/>
  <c r="K1427" i="9"/>
  <c r="K1426" i="9"/>
  <c r="K1425" i="9"/>
  <c r="K1424" i="9"/>
  <c r="K1422" i="9"/>
  <c r="M1414" i="9"/>
  <c r="K1414" i="9"/>
  <c r="M1409" i="9"/>
  <c r="M1408" i="9"/>
  <c r="M1407" i="9"/>
  <c r="M1406" i="9"/>
  <c r="M1405" i="9"/>
  <c r="M1404" i="9"/>
  <c r="K1409" i="9"/>
  <c r="K1408" i="9"/>
  <c r="K1407" i="9"/>
  <c r="K1406" i="9"/>
  <c r="K1405" i="9"/>
  <c r="K1404" i="9"/>
  <c r="M1398" i="9"/>
  <c r="K1398" i="9"/>
  <c r="M1396" i="9"/>
  <c r="K1396" i="9"/>
  <c r="M1393" i="9"/>
  <c r="K1393" i="9"/>
  <c r="M1387" i="9"/>
  <c r="K1387" i="9"/>
  <c r="M1383" i="9"/>
  <c r="K1383" i="9"/>
  <c r="K1382" i="9" s="1"/>
  <c r="K1381" i="9" s="1"/>
  <c r="M1371" i="9"/>
  <c r="K1371" i="9"/>
  <c r="M1369" i="9"/>
  <c r="K1369" i="9"/>
  <c r="M1367" i="9"/>
  <c r="K1367" i="9"/>
  <c r="M1348" i="9"/>
  <c r="K1348" i="9"/>
  <c r="M1341" i="9"/>
  <c r="K1341" i="9"/>
  <c r="M1335" i="9"/>
  <c r="M1333" i="9" s="1"/>
  <c r="K1335" i="9"/>
  <c r="K1333" i="9" s="1"/>
  <c r="M1323" i="9"/>
  <c r="M1326" i="9" s="1"/>
  <c r="K1323" i="9"/>
  <c r="K1326" i="9" s="1"/>
  <c r="M1318" i="9"/>
  <c r="M1317" i="9"/>
  <c r="M1316" i="9"/>
  <c r="M1315" i="9"/>
  <c r="K1318" i="9"/>
  <c r="K1317" i="9"/>
  <c r="K1316" i="9"/>
  <c r="K1315" i="9"/>
  <c r="M1309" i="9"/>
  <c r="M1308" i="9" s="1"/>
  <c r="K1309" i="9"/>
  <c r="K1308" i="9" s="1"/>
  <c r="M1296" i="9"/>
  <c r="K1296" i="9"/>
  <c r="M1294" i="9"/>
  <c r="K1294" i="9"/>
  <c r="M1289" i="9"/>
  <c r="K1289" i="9"/>
  <c r="M1286" i="9"/>
  <c r="K1286" i="9"/>
  <c r="M1284" i="9"/>
  <c r="K1284" i="9"/>
  <c r="M1276" i="9"/>
  <c r="K1276" i="9"/>
  <c r="M1272" i="9"/>
  <c r="K1272" i="9"/>
  <c r="M1266" i="9"/>
  <c r="M1264" i="9" s="1"/>
  <c r="K1266" i="9"/>
  <c r="K1264" i="9" s="1"/>
  <c r="M1250" i="9"/>
  <c r="M1249" i="9"/>
  <c r="M1248" i="9"/>
  <c r="K1250" i="9"/>
  <c r="K1249" i="9"/>
  <c r="K1248" i="9"/>
  <c r="M1241" i="9"/>
  <c r="M1240" i="9" s="1"/>
  <c r="K1241" i="9"/>
  <c r="K1240" i="9" s="1"/>
  <c r="M1237" i="9"/>
  <c r="M1236" i="9" s="1"/>
  <c r="K1237" i="9"/>
  <c r="K1236" i="9" s="1"/>
  <c r="M1233" i="9"/>
  <c r="M1232" i="9" s="1"/>
  <c r="K1233" i="9"/>
  <c r="K1232" i="9" s="1"/>
  <c r="M1228" i="9"/>
  <c r="K1228" i="9"/>
  <c r="M1225" i="9"/>
  <c r="K1225" i="9"/>
  <c r="M1223" i="9"/>
  <c r="K1223" i="9"/>
  <c r="M1214" i="9"/>
  <c r="K1214" i="9"/>
  <c r="M1209" i="9"/>
  <c r="K1209" i="9"/>
  <c r="M1203" i="9"/>
  <c r="M1201" i="9" s="1"/>
  <c r="K1203" i="9"/>
  <c r="K1201" i="9" s="1"/>
  <c r="M1179" i="9"/>
  <c r="M1178" i="9" s="1"/>
  <c r="K1179" i="9"/>
  <c r="K1178" i="9" s="1"/>
  <c r="M1175" i="9"/>
  <c r="K1175" i="9"/>
  <c r="M1164" i="9"/>
  <c r="K1164" i="9"/>
  <c r="M1159" i="9"/>
  <c r="M1157" i="9" s="1"/>
  <c r="K1159" i="9"/>
  <c r="K1157" i="9" s="1"/>
  <c r="M1145" i="9"/>
  <c r="M1144" i="9"/>
  <c r="K1145" i="9"/>
  <c r="K1144" i="9"/>
  <c r="M1138" i="9"/>
  <c r="K1138" i="9"/>
  <c r="M1133" i="9"/>
  <c r="K1133" i="9"/>
  <c r="M1127" i="9"/>
  <c r="M1126" i="9" s="1"/>
  <c r="K1127" i="9"/>
  <c r="K1126" i="9" s="1"/>
  <c r="M1121" i="9"/>
  <c r="K1121" i="9"/>
  <c r="M1112" i="9"/>
  <c r="K1112" i="9"/>
  <c r="M1107" i="9"/>
  <c r="M1105" i="9" s="1"/>
  <c r="K1107" i="9"/>
  <c r="K1105" i="9" s="1"/>
  <c r="M1094" i="9"/>
  <c r="M1093" i="9"/>
  <c r="M1092" i="9"/>
  <c r="K1094" i="9"/>
  <c r="K1093" i="9"/>
  <c r="K1092" i="9"/>
  <c r="M1085" i="9"/>
  <c r="M1084" i="9" s="1"/>
  <c r="K1085" i="9"/>
  <c r="K1084" i="9" s="1"/>
  <c r="M1079" i="9"/>
  <c r="K1079" i="9"/>
  <c r="M1077" i="9"/>
  <c r="K1077" i="9"/>
  <c r="M1071" i="9"/>
  <c r="K1071" i="9"/>
  <c r="M1069" i="9"/>
  <c r="K1069" i="9"/>
  <c r="M1062" i="9"/>
  <c r="K1062" i="9"/>
  <c r="M1057" i="9"/>
  <c r="K1057" i="9"/>
  <c r="M1051" i="9"/>
  <c r="M1049" i="9" s="1"/>
  <c r="K1051" i="9"/>
  <c r="K1049" i="9" s="1"/>
  <c r="M1039" i="9"/>
  <c r="K1039" i="9"/>
  <c r="M1024" i="9"/>
  <c r="K1024" i="9"/>
  <c r="K1023" i="9" s="1"/>
  <c r="K1022" i="9" s="1"/>
  <c r="M1019" i="9"/>
  <c r="K1019" i="9"/>
  <c r="K1017" i="9" s="1"/>
  <c r="K1016" i="9" s="1"/>
  <c r="M1010" i="9"/>
  <c r="K1010" i="9"/>
  <c r="M1003" i="9"/>
  <c r="K1003" i="9"/>
  <c r="M998" i="9"/>
  <c r="K998" i="9"/>
  <c r="M992" i="9"/>
  <c r="M990" i="9" s="1"/>
  <c r="K992" i="9"/>
  <c r="K990" i="9" s="1"/>
  <c r="M970" i="9"/>
  <c r="K970" i="9"/>
  <c r="M964" i="9"/>
  <c r="K964" i="9"/>
  <c r="M960" i="9"/>
  <c r="K960" i="9"/>
  <c r="M955" i="9"/>
  <c r="K955" i="9"/>
  <c r="M951" i="9"/>
  <c r="K951" i="9"/>
  <c r="M943" i="9"/>
  <c r="K943" i="9"/>
  <c r="M932" i="9"/>
  <c r="K932" i="9"/>
  <c r="M926" i="9"/>
  <c r="M924" i="9" s="1"/>
  <c r="K926" i="9"/>
  <c r="K924" i="9" s="1"/>
  <c r="M914" i="9"/>
  <c r="K914" i="9"/>
  <c r="M903" i="9"/>
  <c r="K903" i="9"/>
  <c r="M901" i="9"/>
  <c r="K901" i="9"/>
  <c r="M895" i="9"/>
  <c r="K895" i="9"/>
  <c r="M891" i="9"/>
  <c r="K891" i="9"/>
  <c r="M889" i="9"/>
  <c r="K889" i="9"/>
  <c r="M885" i="9"/>
  <c r="K885" i="9"/>
  <c r="M883" i="9"/>
  <c r="K883" i="9"/>
  <c r="M874" i="9"/>
  <c r="K874" i="9"/>
  <c r="M868" i="9"/>
  <c r="K868" i="9"/>
  <c r="M860" i="9"/>
  <c r="K860" i="9"/>
  <c r="M855" i="9"/>
  <c r="M853" i="9" s="1"/>
  <c r="K855" i="9"/>
  <c r="K853" i="9" s="1"/>
  <c r="M842" i="9"/>
  <c r="M841" i="9"/>
  <c r="M840" i="9"/>
  <c r="K842" i="9"/>
  <c r="K841" i="9"/>
  <c r="K840" i="9"/>
  <c r="M833" i="9"/>
  <c r="K833" i="9"/>
  <c r="M831" i="9"/>
  <c r="K831" i="9"/>
  <c r="M826" i="9"/>
  <c r="K826" i="9"/>
  <c r="M820" i="9"/>
  <c r="K820" i="9"/>
  <c r="M811" i="9"/>
  <c r="K811" i="9"/>
  <c r="M809" i="9"/>
  <c r="K809" i="9"/>
  <c r="M804" i="9"/>
  <c r="K804" i="9"/>
  <c r="M802" i="9"/>
  <c r="K802" i="9"/>
  <c r="M800" i="9"/>
  <c r="K800" i="9"/>
  <c r="M791" i="9"/>
  <c r="K791" i="9"/>
  <c r="M787" i="9"/>
  <c r="K787" i="9"/>
  <c r="M785" i="9"/>
  <c r="K785" i="9"/>
  <c r="M781" i="9"/>
  <c r="K781" i="9"/>
  <c r="M775" i="9"/>
  <c r="M773" i="9" s="1"/>
  <c r="K775" i="9"/>
  <c r="K773" i="9" s="1"/>
  <c r="M763" i="9"/>
  <c r="K763" i="9"/>
  <c r="M752" i="9"/>
  <c r="K752" i="9"/>
  <c r="M749" i="9"/>
  <c r="K749" i="9"/>
  <c r="M747" i="9"/>
  <c r="K747" i="9"/>
  <c r="M745" i="9"/>
  <c r="K745" i="9"/>
  <c r="M738" i="9"/>
  <c r="K738" i="9"/>
  <c r="K737" i="9" s="1"/>
  <c r="K736" i="9" s="1"/>
  <c r="M734" i="9"/>
  <c r="K734" i="9"/>
  <c r="M732" i="9"/>
  <c r="K732" i="9"/>
  <c r="M724" i="9"/>
  <c r="K724" i="9"/>
  <c r="M719" i="9"/>
  <c r="K719" i="9"/>
  <c r="M714" i="9"/>
  <c r="K714" i="9"/>
  <c r="M710" i="9"/>
  <c r="K710" i="9"/>
  <c r="M705" i="9"/>
  <c r="K705" i="9"/>
  <c r="M699" i="9"/>
  <c r="M697" i="9" s="1"/>
  <c r="K699" i="9"/>
  <c r="K697" i="9" s="1"/>
  <c r="M686" i="9"/>
  <c r="M685" i="9"/>
  <c r="M684" i="9"/>
  <c r="K686" i="9"/>
  <c r="K685" i="9"/>
  <c r="K684" i="9"/>
  <c r="M678" i="9"/>
  <c r="K678" i="9"/>
  <c r="M676" i="9"/>
  <c r="K676" i="9"/>
  <c r="M672" i="9"/>
  <c r="K672" i="9"/>
  <c r="M664" i="9"/>
  <c r="K664" i="9"/>
  <c r="M661" i="9"/>
  <c r="K661" i="9"/>
  <c r="M659" i="9"/>
  <c r="K659" i="9"/>
  <c r="M654" i="9"/>
  <c r="K654" i="9"/>
  <c r="M649" i="9"/>
  <c r="K649" i="9"/>
  <c r="M642" i="9"/>
  <c r="K642" i="9"/>
  <c r="M640" i="9"/>
  <c r="K640" i="9"/>
  <c r="M634" i="9"/>
  <c r="K634" i="9"/>
  <c r="M629" i="9"/>
  <c r="K629" i="9"/>
  <c r="M624" i="9"/>
  <c r="M622" i="9" s="1"/>
  <c r="K624" i="9"/>
  <c r="K622" i="9" s="1"/>
  <c r="M612" i="9"/>
  <c r="K612" i="9"/>
  <c r="M601" i="9"/>
  <c r="M600" i="9" s="1"/>
  <c r="K601" i="9"/>
  <c r="K600" i="9" s="1"/>
  <c r="M598" i="9"/>
  <c r="M597" i="9" s="1"/>
  <c r="K598" i="9"/>
  <c r="K597" i="9" s="1"/>
  <c r="M593" i="9"/>
  <c r="K593" i="9"/>
  <c r="M582" i="9"/>
  <c r="K582" i="9"/>
  <c r="M576" i="9"/>
  <c r="M574" i="9" s="1"/>
  <c r="K576" i="9"/>
  <c r="K574" i="9" s="1"/>
  <c r="M567" i="9"/>
  <c r="K567" i="9"/>
  <c r="M554" i="9"/>
  <c r="M553" i="9" s="1"/>
  <c r="K554" i="9"/>
  <c r="K553" i="9" s="1"/>
  <c r="M549" i="9"/>
  <c r="K549" i="9"/>
  <c r="M539" i="9"/>
  <c r="K539" i="9"/>
  <c r="M533" i="9"/>
  <c r="M531" i="9" s="1"/>
  <c r="K533" i="9"/>
  <c r="K531" i="9" s="1"/>
  <c r="M524" i="9"/>
  <c r="K524" i="9"/>
  <c r="M512" i="9"/>
  <c r="M511" i="9" s="1"/>
  <c r="K512" i="9"/>
  <c r="K511" i="9" s="1"/>
  <c r="M509" i="9"/>
  <c r="M508" i="9" s="1"/>
  <c r="K509" i="9"/>
  <c r="K508" i="9" s="1"/>
  <c r="M502" i="9"/>
  <c r="K502" i="9"/>
  <c r="M491" i="9"/>
  <c r="K491" i="9"/>
  <c r="M485" i="9"/>
  <c r="M483" i="9" s="1"/>
  <c r="K485" i="9"/>
  <c r="K483" i="9" s="1"/>
  <c r="M467" i="9"/>
  <c r="M466" i="9" s="1"/>
  <c r="K467" i="9"/>
  <c r="K466" i="9" s="1"/>
  <c r="M460" i="9"/>
  <c r="K460" i="9"/>
  <c r="M449" i="9"/>
  <c r="K449" i="9"/>
  <c r="M443" i="9"/>
  <c r="M441" i="9" s="1"/>
  <c r="K443" i="9"/>
  <c r="K441" i="9" s="1"/>
  <c r="M434" i="9"/>
  <c r="K434" i="9"/>
  <c r="M430" i="9"/>
  <c r="M429" i="9"/>
  <c r="M428" i="9"/>
  <c r="K430" i="9"/>
  <c r="K429" i="9"/>
  <c r="K428" i="9"/>
  <c r="M422" i="9"/>
  <c r="M421" i="9" s="1"/>
  <c r="K422" i="9"/>
  <c r="K421" i="9" s="1"/>
  <c r="M419" i="9"/>
  <c r="K419" i="9"/>
  <c r="M417" i="9"/>
  <c r="K417" i="9"/>
  <c r="M415" i="9"/>
  <c r="K415" i="9"/>
  <c r="M411" i="9"/>
  <c r="K411" i="9"/>
  <c r="M409" i="9"/>
  <c r="K409" i="9"/>
  <c r="M406" i="9"/>
  <c r="K406" i="9"/>
  <c r="M404" i="9"/>
  <c r="K404" i="9"/>
  <c r="M397" i="9"/>
  <c r="K397" i="9"/>
  <c r="M393" i="9"/>
  <c r="K393" i="9"/>
  <c r="M388" i="9"/>
  <c r="M386" i="9" s="1"/>
  <c r="K388" i="9"/>
  <c r="K386" i="9" s="1"/>
  <c r="M376" i="9"/>
  <c r="K376" i="9"/>
  <c r="M365" i="9"/>
  <c r="M364" i="9" s="1"/>
  <c r="K365" i="9"/>
  <c r="K364" i="9" s="1"/>
  <c r="M362" i="9"/>
  <c r="M361" i="9" s="1"/>
  <c r="K362" i="9"/>
  <c r="K361" i="9" s="1"/>
  <c r="M356" i="9"/>
  <c r="K356" i="9"/>
  <c r="M352" i="9"/>
  <c r="K352" i="9"/>
  <c r="M347" i="9"/>
  <c r="M345" i="9" s="1"/>
  <c r="K347" i="9"/>
  <c r="K345" i="9" s="1"/>
  <c r="M338" i="9"/>
  <c r="K338" i="9"/>
  <c r="M333" i="9"/>
  <c r="M332" i="9"/>
  <c r="K333" i="9"/>
  <c r="K332" i="9"/>
  <c r="M322" i="9"/>
  <c r="K322" i="9"/>
  <c r="M317" i="9"/>
  <c r="K317" i="9"/>
  <c r="M311" i="9"/>
  <c r="K311" i="9"/>
  <c r="M306" i="9"/>
  <c r="K306" i="9"/>
  <c r="M300" i="9"/>
  <c r="M298" i="9" s="1"/>
  <c r="K300" i="9"/>
  <c r="K298" i="9" s="1"/>
  <c r="M291" i="9"/>
  <c r="K291" i="9"/>
  <c r="M280" i="9"/>
  <c r="M279" i="9" s="1"/>
  <c r="K280" i="9"/>
  <c r="K279" i="9" s="1"/>
  <c r="M277" i="9"/>
  <c r="M276" i="9" s="1"/>
  <c r="K277" i="9"/>
  <c r="K276" i="9" s="1"/>
  <c r="M272" i="9"/>
  <c r="K272" i="9"/>
  <c r="M268" i="9"/>
  <c r="K268" i="9"/>
  <c r="M263" i="9"/>
  <c r="M261" i="9" s="1"/>
  <c r="K263" i="9"/>
  <c r="K261" i="9" s="1"/>
  <c r="M253" i="9"/>
  <c r="K253" i="9"/>
  <c r="M242" i="9"/>
  <c r="M241" i="9" s="1"/>
  <c r="K242" i="9"/>
  <c r="K241" i="9" s="1"/>
  <c r="M237" i="9"/>
  <c r="K237" i="9"/>
  <c r="M234" i="9"/>
  <c r="K234" i="9"/>
  <c r="M229" i="9"/>
  <c r="M227" i="9" s="1"/>
  <c r="K229" i="9"/>
  <c r="K227" i="9" s="1"/>
  <c r="M215" i="9"/>
  <c r="M214" i="9"/>
  <c r="K215" i="9"/>
  <c r="K214" i="9"/>
  <c r="M207" i="9"/>
  <c r="K207" i="9"/>
  <c r="K199" i="9"/>
  <c r="M188" i="9"/>
  <c r="M187" i="9" s="1"/>
  <c r="K188" i="9"/>
  <c r="K187" i="9" s="1"/>
  <c r="M183" i="9"/>
  <c r="K183" i="9"/>
  <c r="M179" i="9"/>
  <c r="K179" i="9"/>
  <c r="M173" i="9"/>
  <c r="M171" i="9" s="1"/>
  <c r="K173" i="9"/>
  <c r="K171" i="9" s="1"/>
  <c r="M164" i="9"/>
  <c r="K164" i="9"/>
  <c r="M151" i="9"/>
  <c r="K151" i="9"/>
  <c r="M145" i="9"/>
  <c r="K145" i="9"/>
  <c r="M141" i="9"/>
  <c r="K141" i="9"/>
  <c r="M136" i="9"/>
  <c r="M134" i="9" s="1"/>
  <c r="K136" i="9"/>
  <c r="K134" i="9" s="1"/>
  <c r="M124" i="9"/>
  <c r="K124" i="9"/>
  <c r="M113" i="9"/>
  <c r="M112" i="9" s="1"/>
  <c r="K113" i="9"/>
  <c r="K112" i="9" s="1"/>
  <c r="M108" i="9"/>
  <c r="M107" i="9" s="1"/>
  <c r="K108" i="9"/>
  <c r="K107" i="9" s="1"/>
  <c r="M103" i="9"/>
  <c r="K103" i="9"/>
  <c r="M99" i="9"/>
  <c r="K99" i="9"/>
  <c r="M94" i="9"/>
  <c r="M92" i="9" s="1"/>
  <c r="K94" i="9"/>
  <c r="K92" i="9" s="1"/>
  <c r="M85" i="9"/>
  <c r="K85" i="9"/>
  <c r="M74" i="9"/>
  <c r="M73" i="9" s="1"/>
  <c r="K74" i="9"/>
  <c r="K73" i="9" s="1"/>
  <c r="M71" i="9"/>
  <c r="M70" i="9" s="1"/>
  <c r="K71" i="9"/>
  <c r="K70" i="9" s="1"/>
  <c r="M66" i="9"/>
  <c r="K66" i="9"/>
  <c r="M62" i="9"/>
  <c r="K62" i="9"/>
  <c r="M57" i="9"/>
  <c r="M55" i="9" s="1"/>
  <c r="K57" i="9"/>
  <c r="K55" i="9" s="1"/>
  <c r="M48" i="9"/>
  <c r="K48" i="9"/>
  <c r="M37" i="9"/>
  <c r="M36" i="9" s="1"/>
  <c r="K37" i="9"/>
  <c r="K36" i="9" s="1"/>
  <c r="M32" i="9"/>
  <c r="K32" i="9"/>
  <c r="M22" i="9"/>
  <c r="K22" i="9"/>
  <c r="M18" i="9"/>
  <c r="K18" i="9"/>
  <c r="M14" i="9"/>
  <c r="M12" i="9" s="1"/>
  <c r="K14" i="9"/>
  <c r="K12" i="9" s="1"/>
  <c r="J8756" i="9"/>
  <c r="J8752" i="9"/>
  <c r="J8751" i="9"/>
  <c r="J8750" i="9"/>
  <c r="J8749" i="9"/>
  <c r="J8748" i="9"/>
  <c r="J8747" i="9"/>
  <c r="J8741" i="9"/>
  <c r="J8739" i="9"/>
  <c r="J8724" i="9"/>
  <c r="J8720" i="9"/>
  <c r="J8717" i="9"/>
  <c r="J8710" i="9"/>
  <c r="J8707" i="9"/>
  <c r="J8705" i="9"/>
  <c r="J8696" i="9"/>
  <c r="J8691" i="9"/>
  <c r="J8686" i="9"/>
  <c r="J8684" i="9" s="1"/>
  <c r="J8674" i="9"/>
  <c r="J8677" i="9" s="1"/>
  <c r="J8661" i="9"/>
  <c r="J8660" i="9" s="1"/>
  <c r="J8659" i="9" s="1"/>
  <c r="J8657" i="9"/>
  <c r="J8656" i="9" s="1"/>
  <c r="J8654" i="9"/>
  <c r="J8653" i="9" s="1"/>
  <c r="J8649" i="9"/>
  <c r="J8638" i="9"/>
  <c r="J8632" i="9"/>
  <c r="J8630" i="9" s="1"/>
  <c r="J8623" i="9"/>
  <c r="J8622" i="9"/>
  <c r="J8621" i="9"/>
  <c r="J8620" i="9"/>
  <c r="J8619" i="9"/>
  <c r="J8618" i="9"/>
  <c r="J8610" i="9"/>
  <c r="J8608" i="9"/>
  <c r="J8597" i="9"/>
  <c r="J8595" i="9"/>
  <c r="J8590" i="9"/>
  <c r="J8582" i="9"/>
  <c r="J8580" i="9"/>
  <c r="J8578" i="9"/>
  <c r="J8572" i="9"/>
  <c r="J8566" i="9"/>
  <c r="J8560" i="9"/>
  <c r="J8558" i="9" s="1"/>
  <c r="J8548" i="9"/>
  <c r="J8551" i="9" s="1"/>
  <c r="J8537" i="9"/>
  <c r="J8536" i="9" s="1"/>
  <c r="J8534" i="9"/>
  <c r="J8533" i="9" s="1"/>
  <c r="J8529" i="9"/>
  <c r="J8518" i="9"/>
  <c r="J8513" i="9"/>
  <c r="J8511" i="9" s="1"/>
  <c r="J8501" i="9"/>
  <c r="J8504" i="9" s="1"/>
  <c r="J8489" i="9"/>
  <c r="J8484" i="9"/>
  <c r="J8483" i="9" s="1"/>
  <c r="J8479" i="9"/>
  <c r="J8468" i="9"/>
  <c r="J8463" i="9"/>
  <c r="J8461" i="9" s="1"/>
  <c r="J8451" i="9"/>
  <c r="J8454" i="9" s="1"/>
  <c r="J8447" i="9"/>
  <c r="J8446" i="9"/>
  <c r="J8445" i="9"/>
  <c r="J8444" i="9"/>
  <c r="J8437" i="9"/>
  <c r="J8431" i="9"/>
  <c r="J8421" i="9"/>
  <c r="J8416" i="9"/>
  <c r="J8413" i="9"/>
  <c r="J8405" i="9"/>
  <c r="J8398" i="9"/>
  <c r="J8392" i="9"/>
  <c r="J8386" i="9"/>
  <c r="J8384" i="9" s="1"/>
  <c r="J8374" i="9"/>
  <c r="J8377" i="9" s="1"/>
  <c r="J8362" i="9"/>
  <c r="J8359" i="9"/>
  <c r="J8355" i="9"/>
  <c r="J8354" i="9" s="1"/>
  <c r="J8350" i="9"/>
  <c r="J8341" i="9"/>
  <c r="J8335" i="9"/>
  <c r="J8333" i="9" s="1"/>
  <c r="J8323" i="9"/>
  <c r="J8326" i="9" s="1"/>
  <c r="J8319" i="9"/>
  <c r="J8318" i="9"/>
  <c r="J8317" i="9"/>
  <c r="J8310" i="9"/>
  <c r="J8301" i="9"/>
  <c r="J8291" i="9"/>
  <c r="J8279" i="9"/>
  <c r="J8275" i="9"/>
  <c r="J8268" i="9"/>
  <c r="J8265" i="9"/>
  <c r="J8259" i="9"/>
  <c r="J8257" i="9" s="1"/>
  <c r="J8247" i="9"/>
  <c r="J8250" i="9" s="1"/>
  <c r="J8234" i="9"/>
  <c r="J8228" i="9"/>
  <c r="J8224" i="9"/>
  <c r="J8221" i="9"/>
  <c r="J8217" i="9"/>
  <c r="J8212" i="9"/>
  <c r="J8203" i="9"/>
  <c r="J8202" i="9" s="1"/>
  <c r="J8201" i="9" s="1"/>
  <c r="J8195" i="9"/>
  <c r="J8189" i="9"/>
  <c r="J8186" i="9"/>
  <c r="J8180" i="9"/>
  <c r="J8177" i="9"/>
  <c r="J8173" i="9"/>
  <c r="J8167" i="9"/>
  <c r="J8165" i="9" s="1"/>
  <c r="J8155" i="9"/>
  <c r="J8158" i="9" s="1"/>
  <c r="J8145" i="9"/>
  <c r="J8141" i="9"/>
  <c r="J8137" i="9"/>
  <c r="J8136" i="9" s="1"/>
  <c r="J8132" i="9"/>
  <c r="J8121" i="9"/>
  <c r="J8115" i="9"/>
  <c r="J8113" i="9" s="1"/>
  <c r="J8103" i="9"/>
  <c r="J8092" i="9"/>
  <c r="J8091" i="9" s="1"/>
  <c r="J8088" i="9"/>
  <c r="J8087" i="9" s="1"/>
  <c r="J8086" i="9" s="1"/>
  <c r="J8082" i="9"/>
  <c r="J8074" i="9" s="1"/>
  <c r="J8072" i="9"/>
  <c r="J8067" i="9"/>
  <c r="J8065" i="9" s="1"/>
  <c r="J8058" i="9"/>
  <c r="J8045" i="9"/>
  <c r="J8044" i="9" s="1"/>
  <c r="J8041" i="9"/>
  <c r="J8040" i="9" s="1"/>
  <c r="J8039" i="9" s="1"/>
  <c r="J8035" i="9"/>
  <c r="J8026" i="9" s="1"/>
  <c r="J8024" i="9"/>
  <c r="J8019" i="9"/>
  <c r="J8017" i="9" s="1"/>
  <c r="J8010" i="9"/>
  <c r="J7998" i="9"/>
  <c r="J7997" i="9" s="1"/>
  <c r="J7995" i="9"/>
  <c r="J7994" i="9" s="1"/>
  <c r="J7990" i="9"/>
  <c r="J7982" i="9" s="1"/>
  <c r="J7980" i="9"/>
  <c r="J7975" i="9"/>
  <c r="J7973" i="9" s="1"/>
  <c r="J7966" i="9"/>
  <c r="J7955" i="9"/>
  <c r="J7954" i="9" s="1"/>
  <c r="J7951" i="9"/>
  <c r="J7950" i="9" s="1"/>
  <c r="J7949" i="9" s="1"/>
  <c r="J7945" i="9"/>
  <c r="J7936" i="9" s="1"/>
  <c r="J7934" i="9"/>
  <c r="J7929" i="9"/>
  <c r="J7927" i="9" s="1"/>
  <c r="J7920" i="9"/>
  <c r="J7908" i="9"/>
  <c r="J7907" i="9" s="1"/>
  <c r="J7905" i="9"/>
  <c r="J7904" i="9" s="1"/>
  <c r="J7900" i="9"/>
  <c r="J7891" i="9" s="1"/>
  <c r="J7889" i="9"/>
  <c r="J7883" i="9"/>
  <c r="J7881" i="9" s="1"/>
  <c r="J7874" i="9"/>
  <c r="J7862" i="9"/>
  <c r="J7861" i="9" s="1"/>
  <c r="J7858" i="9"/>
  <c r="J7853" i="9"/>
  <c r="J7842" i="9"/>
  <c r="J7836" i="9"/>
  <c r="J7834" i="9" s="1"/>
  <c r="J7818" i="9"/>
  <c r="J7817" i="9"/>
  <c r="J7816" i="9"/>
  <c r="J7809" i="9"/>
  <c r="J7808" i="9"/>
  <c r="J7807" i="9"/>
  <c r="J7806" i="9"/>
  <c r="J7805" i="9"/>
  <c r="J7804" i="9"/>
  <c r="J7803" i="9"/>
  <c r="J7802" i="9"/>
  <c r="J7800" i="9"/>
  <c r="J7798" i="9"/>
  <c r="J7797" i="9"/>
  <c r="J7796" i="9"/>
  <c r="J7795" i="9"/>
  <c r="J7794" i="9"/>
  <c r="J7792" i="9"/>
  <c r="J7784" i="9"/>
  <c r="J7779" i="9"/>
  <c r="J7778" i="9"/>
  <c r="J7770" i="9"/>
  <c r="J7763" i="9"/>
  <c r="J7758" i="9"/>
  <c r="J7753" i="9"/>
  <c r="J7748" i="9"/>
  <c r="J7746" i="9"/>
  <c r="J7739" i="9"/>
  <c r="J7735" i="9"/>
  <c r="J7729" i="9"/>
  <c r="J7727" i="9" s="1"/>
  <c r="J7717" i="9"/>
  <c r="J7705" i="9"/>
  <c r="J7704" i="9" s="1"/>
  <c r="J7702" i="9"/>
  <c r="J7701" i="9" s="1"/>
  <c r="J7697" i="9"/>
  <c r="J7688" i="9" s="1"/>
  <c r="J7686" i="9"/>
  <c r="J7680" i="9"/>
  <c r="J7678" i="9" s="1"/>
  <c r="J7663" i="9"/>
  <c r="J7662" i="9" s="1"/>
  <c r="J7660" i="9"/>
  <c r="J7659" i="9" s="1"/>
  <c r="J7655" i="9"/>
  <c r="J7646" i="9" s="1"/>
  <c r="J7644" i="9"/>
  <c r="J7639" i="9"/>
  <c r="J7637" i="9" s="1"/>
  <c r="J7622" i="9"/>
  <c r="J7621" i="9" s="1"/>
  <c r="J7619" i="9"/>
  <c r="J7618" i="9" s="1"/>
  <c r="J7617" i="9" s="1"/>
  <c r="J7613" i="9"/>
  <c r="J7604" i="9" s="1"/>
  <c r="J7602" i="9"/>
  <c r="J7596" i="9"/>
  <c r="J7594" i="9" s="1"/>
  <c r="J7579" i="9"/>
  <c r="J7578" i="9" s="1"/>
  <c r="J7576" i="9"/>
  <c r="J7575" i="9" s="1"/>
  <c r="J7571" i="9"/>
  <c r="J7562" i="9" s="1"/>
  <c r="J7560" i="9"/>
  <c r="J7555" i="9"/>
  <c r="J7553" i="9" s="1"/>
  <c r="J7539" i="9"/>
  <c r="J7538" i="9" s="1"/>
  <c r="J7536" i="9"/>
  <c r="J7535" i="9" s="1"/>
  <c r="J7531" i="9"/>
  <c r="J7522" i="9" s="1"/>
  <c r="J7520" i="9"/>
  <c r="J7515" i="9"/>
  <c r="J7513" i="9" s="1"/>
  <c r="J7498" i="9"/>
  <c r="J7497" i="9" s="1"/>
  <c r="J7494" i="9"/>
  <c r="J7491" i="9"/>
  <c r="J7487" i="9"/>
  <c r="J7485" i="9"/>
  <c r="J7479" i="9"/>
  <c r="J7470" i="9" s="1"/>
  <c r="J7468" i="9"/>
  <c r="J7462" i="9"/>
  <c r="J7460" i="9" s="1"/>
  <c r="J7446" i="9"/>
  <c r="J7445" i="9" s="1"/>
  <c r="J7443" i="9"/>
  <c r="J7438" i="9"/>
  <c r="J7436" i="9"/>
  <c r="J7141" i="9" s="1"/>
  <c r="J7430" i="9"/>
  <c r="J7421" i="9" s="1"/>
  <c r="J7419" i="9"/>
  <c r="J7414" i="9"/>
  <c r="J7412" i="9" s="1"/>
  <c r="J7398" i="9"/>
  <c r="J7397" i="9" s="1"/>
  <c r="J7395" i="9"/>
  <c r="J7394" i="9" s="1"/>
  <c r="J7390" i="9"/>
  <c r="J7381" i="9" s="1"/>
  <c r="J7379" i="9"/>
  <c r="J7374" i="9"/>
  <c r="J7372" i="9" s="1"/>
  <c r="J7358" i="9"/>
  <c r="J7357" i="9" s="1"/>
  <c r="J7355" i="9"/>
  <c r="J7354" i="9" s="1"/>
  <c r="J7350" i="9"/>
  <c r="J7341" i="9" s="1"/>
  <c r="J7339" i="9"/>
  <c r="J7334" i="9"/>
  <c r="J7332" i="9" s="1"/>
  <c r="J7318" i="9"/>
  <c r="J7317" i="9" s="1"/>
  <c r="J7315" i="9"/>
  <c r="J7314" i="9" s="1"/>
  <c r="J7310" i="9"/>
  <c r="J7301" i="9" s="1"/>
  <c r="J7299" i="9"/>
  <c r="J7293" i="9"/>
  <c r="J7291" i="9" s="1"/>
  <c r="J7276" i="9"/>
  <c r="J7275" i="9" s="1"/>
  <c r="J7273" i="9"/>
  <c r="J7272" i="9" s="1"/>
  <c r="J7268" i="9"/>
  <c r="J7259" i="9" s="1"/>
  <c r="J7257" i="9"/>
  <c r="J7252" i="9"/>
  <c r="J7250" i="9" s="1"/>
  <c r="J7236" i="9"/>
  <c r="J7235" i="9" s="1"/>
  <c r="J7233" i="9"/>
  <c r="J7232" i="9" s="1"/>
  <c r="J7228" i="9"/>
  <c r="J7219" i="9" s="1"/>
  <c r="J7217" i="9"/>
  <c r="J7211" i="9"/>
  <c r="J7209" i="9" s="1"/>
  <c r="J7194" i="9"/>
  <c r="J7193" i="9" s="1"/>
  <c r="J7191" i="9"/>
  <c r="J7190" i="9" s="1"/>
  <c r="J7186" i="9"/>
  <c r="J7175" i="9"/>
  <c r="J7169" i="9"/>
  <c r="J7167" i="9" s="1"/>
  <c r="J7152" i="9"/>
  <c r="J7151" i="9"/>
  <c r="J7150" i="9"/>
  <c r="J7137" i="9"/>
  <c r="J7136" i="9"/>
  <c r="J7135" i="9"/>
  <c r="J7134" i="9"/>
  <c r="J7133" i="9"/>
  <c r="J7132" i="9"/>
  <c r="J7131" i="9"/>
  <c r="J7130" i="9"/>
  <c r="J7128" i="9"/>
  <c r="J7126" i="9"/>
  <c r="J7125" i="9"/>
  <c r="J7124" i="9"/>
  <c r="J7123" i="9"/>
  <c r="J7122" i="9"/>
  <c r="J7120" i="9"/>
  <c r="J7112" i="9"/>
  <c r="J7107" i="9"/>
  <c r="J7106" i="9"/>
  <c r="J7100" i="9"/>
  <c r="J7099" i="9" s="1"/>
  <c r="J7095" i="9"/>
  <c r="J7091" i="9"/>
  <c r="J7085" i="9"/>
  <c r="J7082" i="9"/>
  <c r="J7080" i="9"/>
  <c r="J7074" i="9"/>
  <c r="J7070" i="9"/>
  <c r="J7065" i="9"/>
  <c r="J7063" i="9" s="1"/>
  <c r="J7053" i="9"/>
  <c r="J7042" i="9"/>
  <c r="J7041" i="9" s="1"/>
  <c r="J7037" i="9"/>
  <c r="J7028" i="9"/>
  <c r="J7023" i="9"/>
  <c r="J7021" i="9" s="1"/>
  <c r="J7014" i="9"/>
  <c r="J7002" i="9"/>
  <c r="J7001" i="9" s="1"/>
  <c r="J6997" i="9"/>
  <c r="J6986" i="9"/>
  <c r="J6980" i="9"/>
  <c r="J6978" i="9" s="1"/>
  <c r="J6971" i="9"/>
  <c r="J5740" i="9" s="1"/>
  <c r="J5746" i="9" s="1"/>
  <c r="J6960" i="9"/>
  <c r="J6959" i="9" s="1"/>
  <c r="J6956" i="9"/>
  <c r="J6949" i="9" s="1"/>
  <c r="J6947" i="9"/>
  <c r="J6942" i="9"/>
  <c r="J6940" i="9" s="1"/>
  <c r="J6926" i="9"/>
  <c r="J6925" i="9" s="1"/>
  <c r="J6923" i="9"/>
  <c r="J6914" i="9" s="1"/>
  <c r="J6912" i="9"/>
  <c r="J6907" i="9"/>
  <c r="J6905" i="9" s="1"/>
  <c r="J6889" i="9"/>
  <c r="J6883" i="9" s="1"/>
  <c r="J6881" i="9"/>
  <c r="J6875" i="9"/>
  <c r="J6873" i="9" s="1"/>
  <c r="J6859" i="9"/>
  <c r="J6858" i="9" s="1"/>
  <c r="J6855" i="9"/>
  <c r="J6846" i="9" s="1"/>
  <c r="J6844" i="9"/>
  <c r="J6839" i="9"/>
  <c r="J6837" i="9" s="1"/>
  <c r="J6823" i="9"/>
  <c r="J6822" i="9" s="1"/>
  <c r="J6818" i="9"/>
  <c r="J6817" i="9" s="1"/>
  <c r="J6815" i="9"/>
  <c r="J6814" i="9" s="1"/>
  <c r="J6810" i="9"/>
  <c r="J6809" i="9" s="1"/>
  <c r="J6805" i="9"/>
  <c r="J6797" i="9" s="1"/>
  <c r="J6795" i="9"/>
  <c r="J6789" i="9"/>
  <c r="J6787" i="9" s="1"/>
  <c r="J6771" i="9"/>
  <c r="J6770" i="9" s="1"/>
  <c r="J6766" i="9"/>
  <c r="J6765" i="9" s="1"/>
  <c r="J6761" i="9"/>
  <c r="J6752" i="9" s="1"/>
  <c r="J6750" i="9"/>
  <c r="J6744" i="9"/>
  <c r="J6742" i="9" s="1"/>
  <c r="J6725" i="9"/>
  <c r="J6724" i="9" s="1"/>
  <c r="J6720" i="9"/>
  <c r="J6719" i="9" s="1"/>
  <c r="J6715" i="9"/>
  <c r="J6706" i="9" s="1"/>
  <c r="J6704" i="9"/>
  <c r="J6698" i="9"/>
  <c r="J6696" i="9" s="1"/>
  <c r="J6680" i="9"/>
  <c r="J6679" i="9" s="1"/>
  <c r="J6675" i="9"/>
  <c r="J6674" i="9" s="1"/>
  <c r="J6671" i="9"/>
  <c r="J6662" i="9" s="1"/>
  <c r="J6660" i="9"/>
  <c r="J6654" i="9"/>
  <c r="J6652" i="9" s="1"/>
  <c r="J6636" i="9"/>
  <c r="J6635" i="9" s="1"/>
  <c r="J6631" i="9"/>
  <c r="J6630" i="9" s="1"/>
  <c r="J6626" i="9"/>
  <c r="J6617" i="9" s="1"/>
  <c r="J6615" i="9"/>
  <c r="J6609" i="9"/>
  <c r="J6607" i="9" s="1"/>
  <c r="J6593" i="9"/>
  <c r="J6592" i="9" s="1"/>
  <c r="J6588" i="9"/>
  <c r="J6587" i="9" s="1"/>
  <c r="J6583" i="9"/>
  <c r="J6575" i="9" s="1"/>
  <c r="J6573" i="9"/>
  <c r="J6567" i="9"/>
  <c r="J6565" i="9" s="1"/>
  <c r="J6551" i="9"/>
  <c r="J6550" i="9" s="1"/>
  <c r="J6548" i="9"/>
  <c r="J6544" i="9" s="1"/>
  <c r="J6542" i="9"/>
  <c r="J6536" i="9"/>
  <c r="J6534" i="9" s="1"/>
  <c r="J6517" i="9"/>
  <c r="J6516" i="9" s="1"/>
  <c r="J6512" i="9"/>
  <c r="J6511" i="9" s="1"/>
  <c r="J6507" i="9"/>
  <c r="J6498" i="9" s="1"/>
  <c r="J6496" i="9"/>
  <c r="J6490" i="9"/>
  <c r="J6488" i="9" s="1"/>
  <c r="J6473" i="9"/>
  <c r="J6472" i="9" s="1"/>
  <c r="J6468" i="9"/>
  <c r="J6467" i="9" s="1"/>
  <c r="J6463" i="9"/>
  <c r="J6454" i="9" s="1"/>
  <c r="J6452" i="9"/>
  <c r="J6447" i="9"/>
  <c r="J6445" i="9" s="1"/>
  <c r="J6428" i="9"/>
  <c r="J6427" i="9" s="1"/>
  <c r="J6423" i="9"/>
  <c r="J6422" i="9" s="1"/>
  <c r="J6418" i="9"/>
  <c r="J6409" i="9" s="1"/>
  <c r="J6407" i="9"/>
  <c r="J6401" i="9"/>
  <c r="J6399" i="9" s="1"/>
  <c r="J6383" i="9"/>
  <c r="J6382" i="9" s="1"/>
  <c r="J6379" i="9"/>
  <c r="J6378" i="9" s="1"/>
  <c r="J6374" i="9"/>
  <c r="J6365" i="9" s="1"/>
  <c r="J6363" i="9"/>
  <c r="J6357" i="9"/>
  <c r="J6355" i="9" s="1"/>
  <c r="J6341" i="9"/>
  <c r="J6340" i="9" s="1"/>
  <c r="J6343" i="9" s="1"/>
  <c r="J6347" i="9" s="1"/>
  <c r="J6348" i="9" s="1"/>
  <c r="J6326" i="9"/>
  <c r="J6325" i="9" s="1"/>
  <c r="J6323" i="9"/>
  <c r="J6322" i="9" s="1"/>
  <c r="J6318" i="9"/>
  <c r="J6309" i="9" s="1"/>
  <c r="J6307" i="9"/>
  <c r="J6301" i="9"/>
  <c r="J6299" i="9" s="1"/>
  <c r="J6284" i="9"/>
  <c r="J6283" i="9" s="1"/>
  <c r="J6280" i="9"/>
  <c r="J6279" i="9" s="1"/>
  <c r="J6275" i="9"/>
  <c r="J6266" i="9" s="1"/>
  <c r="J6264" i="9"/>
  <c r="J6258" i="9"/>
  <c r="J6256" i="9" s="1"/>
  <c r="J6240" i="9"/>
  <c r="J6239" i="9" s="1"/>
  <c r="J6236" i="9"/>
  <c r="J6235" i="9" s="1"/>
  <c r="J6231" i="9"/>
  <c r="J6222" i="9" s="1"/>
  <c r="J6220" i="9"/>
  <c r="J6215" i="9"/>
  <c r="J6213" i="9" s="1"/>
  <c r="J6198" i="9"/>
  <c r="J6197" i="9" s="1"/>
  <c r="J6193" i="9"/>
  <c r="J6189" i="9" s="1"/>
  <c r="J6187" i="9"/>
  <c r="J6181" i="9"/>
  <c r="J6179" i="9" s="1"/>
  <c r="J6165" i="9"/>
  <c r="J6164" i="9" s="1"/>
  <c r="J6160" i="9"/>
  <c r="J6155" i="9" s="1"/>
  <c r="J6153" i="9"/>
  <c r="J6147" i="9"/>
  <c r="J6145" i="9" s="1"/>
  <c r="J6129" i="9"/>
  <c r="J6128" i="9" s="1"/>
  <c r="J6124" i="9"/>
  <c r="J6123" i="9" s="1"/>
  <c r="J6119" i="9"/>
  <c r="J6110" i="9" s="1"/>
  <c r="J6108" i="9"/>
  <c r="J6102" i="9"/>
  <c r="J6100" i="9" s="1"/>
  <c r="J6085" i="9"/>
  <c r="J6084" i="9" s="1"/>
  <c r="J6080" i="9"/>
  <c r="J6071" i="9" s="1"/>
  <c r="J6069" i="9"/>
  <c r="J6063" i="9"/>
  <c r="J6061" i="9" s="1"/>
  <c r="J6045" i="9"/>
  <c r="J6044" i="9" s="1"/>
  <c r="J6041" i="9"/>
  <c r="J6032" i="9" s="1"/>
  <c r="J6030" i="9"/>
  <c r="J6024" i="9"/>
  <c r="J6022" i="9" s="1"/>
  <c r="J6008" i="9"/>
  <c r="J6007" i="9" s="1"/>
  <c r="J6010" i="9" s="1"/>
  <c r="J6014" i="9" s="1"/>
  <c r="J6015" i="9" s="1"/>
  <c r="J5993" i="9"/>
  <c r="J5992" i="9" s="1"/>
  <c r="J5990" i="9"/>
  <c r="J5989" i="9" s="1"/>
  <c r="J5985" i="9"/>
  <c r="J5976" i="9" s="1"/>
  <c r="J5974" i="9"/>
  <c r="J5968" i="9"/>
  <c r="J5966" i="9" s="1"/>
  <c r="J5952" i="9"/>
  <c r="J5951" i="9" s="1"/>
  <c r="J5948" i="9"/>
  <c r="J5947" i="9" s="1"/>
  <c r="J5945" i="9"/>
  <c r="J5944" i="9" s="1"/>
  <c r="J5941" i="9"/>
  <c r="J5940" i="9" s="1"/>
  <c r="J5936" i="9"/>
  <c r="J5928" i="9" s="1"/>
  <c r="J5926" i="9"/>
  <c r="J5920" i="9"/>
  <c r="J5918" i="9" s="1"/>
  <c r="J5903" i="9"/>
  <c r="J5902" i="9" s="1"/>
  <c r="J5899" i="9"/>
  <c r="J5898" i="9" s="1"/>
  <c r="J5894" i="9"/>
  <c r="J5885" i="9" s="1"/>
  <c r="J5883" i="9"/>
  <c r="J5877" i="9"/>
  <c r="J5875" i="9" s="1"/>
  <c r="J5861" i="9"/>
  <c r="J5860" i="9" s="1"/>
  <c r="J5858" i="9"/>
  <c r="J5857" i="9" s="1"/>
  <c r="J5854" i="9"/>
  <c r="J5846" i="9"/>
  <c r="J5840" i="9"/>
  <c r="J5838" i="9" s="1"/>
  <c r="J5824" i="9"/>
  <c r="J5823" i="9" s="1"/>
  <c r="J5819" i="9"/>
  <c r="J5810" i="9" s="1"/>
  <c r="J5808" i="9"/>
  <c r="J5802" i="9"/>
  <c r="J5800" i="9" s="1"/>
  <c r="J5784" i="9"/>
  <c r="J5734" i="9" s="1"/>
  <c r="J5781" i="9"/>
  <c r="J5731" i="9" s="1"/>
  <c r="J5776" i="9"/>
  <c r="J5775" i="9" s="1"/>
  <c r="J5770" i="9"/>
  <c r="J5761" i="9" s="1"/>
  <c r="J5759" i="9"/>
  <c r="J5753" i="9"/>
  <c r="J5751" i="9" s="1"/>
  <c r="J5738" i="9"/>
  <c r="J5735" i="9"/>
  <c r="J5733" i="9"/>
  <c r="J5732" i="9"/>
  <c r="J5730" i="9"/>
  <c r="J5727" i="9"/>
  <c r="J5724" i="9"/>
  <c r="J5723" i="9"/>
  <c r="J5722" i="9"/>
  <c r="J5718" i="9"/>
  <c r="J5717" i="9"/>
  <c r="J5716" i="9"/>
  <c r="J5715" i="9"/>
  <c r="J5714" i="9"/>
  <c r="J5713" i="9"/>
  <c r="J5712" i="9"/>
  <c r="J5711" i="9"/>
  <c r="J5709" i="9"/>
  <c r="J5707" i="9"/>
  <c r="J5706" i="9"/>
  <c r="J5705" i="9"/>
  <c r="J5704" i="9"/>
  <c r="J5703" i="9"/>
  <c r="J5701" i="9"/>
  <c r="J5693" i="9"/>
  <c r="J4277" i="9" s="1"/>
  <c r="J4285" i="9" s="1"/>
  <c r="J5682" i="9"/>
  <c r="J5681" i="9" s="1"/>
  <c r="J5677" i="9"/>
  <c r="J5670" i="9" s="1"/>
  <c r="J5668" i="9"/>
  <c r="J5663" i="9"/>
  <c r="J5661" i="9" s="1"/>
  <c r="J5646" i="9"/>
  <c r="J5645" i="9" s="1"/>
  <c r="J5643" i="9"/>
  <c r="J5642" i="9" s="1"/>
  <c r="J5638" i="9"/>
  <c r="J5630" i="9" s="1"/>
  <c r="J5628" i="9"/>
  <c r="J5622" i="9"/>
  <c r="J5620" i="9" s="1"/>
  <c r="J5606" i="9"/>
  <c r="J5605" i="9" s="1"/>
  <c r="J5603" i="9"/>
  <c r="J5602" i="9" s="1"/>
  <c r="J5598" i="9"/>
  <c r="J5590" i="9" s="1"/>
  <c r="J5588" i="9"/>
  <c r="J5583" i="9"/>
  <c r="J5581" i="9" s="1"/>
  <c r="J5566" i="9"/>
  <c r="J5565" i="9" s="1"/>
  <c r="J5563" i="9"/>
  <c r="J5562" i="9" s="1"/>
  <c r="J5558" i="9"/>
  <c r="J5549" i="9" s="1"/>
  <c r="J5547" i="9"/>
  <c r="J5541" i="9"/>
  <c r="J5539" i="9" s="1"/>
  <c r="J5524" i="9"/>
  <c r="J5523" i="9" s="1"/>
  <c r="J5521" i="9"/>
  <c r="J5520" i="9" s="1"/>
  <c r="J5516" i="9"/>
  <c r="J5507" i="9" s="1"/>
  <c r="J5505" i="9"/>
  <c r="J5499" i="9"/>
  <c r="J5497" i="9" s="1"/>
  <c r="J5482" i="9"/>
  <c r="J5481" i="9" s="1"/>
  <c r="J5479" i="9"/>
  <c r="J5478" i="9" s="1"/>
  <c r="J5474" i="9"/>
  <c r="J5466" i="9" s="1"/>
  <c r="J5464" i="9"/>
  <c r="J5458" i="9"/>
  <c r="J5456" i="9" s="1"/>
  <c r="J5441" i="9"/>
  <c r="J5440" i="9" s="1"/>
  <c r="J5438" i="9"/>
  <c r="J5437" i="9" s="1"/>
  <c r="J5433" i="9"/>
  <c r="J5425" i="9" s="1"/>
  <c r="J5423" i="9"/>
  <c r="J5417" i="9"/>
  <c r="J5415" i="9" s="1"/>
  <c r="J5400" i="9"/>
  <c r="J5399" i="9" s="1"/>
  <c r="J5397" i="9"/>
  <c r="J5396" i="9" s="1"/>
  <c r="J5392" i="9"/>
  <c r="J5383" i="9" s="1"/>
  <c r="J5381" i="9"/>
  <c r="J5375" i="9"/>
  <c r="J5373" i="9" s="1"/>
  <c r="J5358" i="9"/>
  <c r="J5357" i="9" s="1"/>
  <c r="J5355" i="9"/>
  <c r="J5354" i="9" s="1"/>
  <c r="J5350" i="9"/>
  <c r="J5342" i="9" s="1"/>
  <c r="J5340" i="9"/>
  <c r="J5334" i="9"/>
  <c r="J5332" i="9" s="1"/>
  <c r="J5317" i="9"/>
  <c r="J5316" i="9" s="1"/>
  <c r="J5314" i="9"/>
  <c r="J5313" i="9" s="1"/>
  <c r="J5309" i="9"/>
  <c r="J5302" i="9" s="1"/>
  <c r="J5300" i="9"/>
  <c r="J5294" i="9"/>
  <c r="J5292" i="9" s="1"/>
  <c r="J5277" i="9"/>
  <c r="J5276" i="9" s="1"/>
  <c r="J5274" i="9"/>
  <c r="J5273" i="9" s="1"/>
  <c r="J5269" i="9"/>
  <c r="J5261" i="9" s="1"/>
  <c r="J5259" i="9"/>
  <c r="J5253" i="9"/>
  <c r="J5251" i="9" s="1"/>
  <c r="J5236" i="9"/>
  <c r="J5235" i="9" s="1"/>
  <c r="J5233" i="9"/>
  <c r="J5232" i="9" s="1"/>
  <c r="J5228" i="9"/>
  <c r="J5219" i="9" s="1"/>
  <c r="J5217" i="9"/>
  <c r="J5211" i="9"/>
  <c r="J5209" i="9" s="1"/>
  <c r="J5195" i="9"/>
  <c r="J5194" i="9" s="1"/>
  <c r="J5192" i="9"/>
  <c r="J5191" i="9" s="1"/>
  <c r="J5187" i="9"/>
  <c r="J5179" i="9" s="1"/>
  <c r="J5177" i="9"/>
  <c r="J5171" i="9"/>
  <c r="J5169" i="9" s="1"/>
  <c r="J5154" i="9"/>
  <c r="J5153" i="9" s="1"/>
  <c r="J5149" i="9"/>
  <c r="J5141" i="9" s="1"/>
  <c r="J5139" i="9"/>
  <c r="J5133" i="9"/>
  <c r="J5131" i="9" s="1"/>
  <c r="J5117" i="9"/>
  <c r="J5116" i="9" s="1"/>
  <c r="J5114" i="9"/>
  <c r="J5113" i="9" s="1"/>
  <c r="J5109" i="9"/>
  <c r="J5101" i="9" s="1"/>
  <c r="J5099" i="9"/>
  <c r="J5093" i="9"/>
  <c r="J5091" i="9" s="1"/>
  <c r="J5076" i="9"/>
  <c r="J5075" i="9" s="1"/>
  <c r="J5071" i="9"/>
  <c r="J5063" i="9" s="1"/>
  <c r="J5061" i="9"/>
  <c r="J5055" i="9"/>
  <c r="J5053" i="9" s="1"/>
  <c r="J5039" i="9"/>
  <c r="J5038" i="9" s="1"/>
  <c r="J5035" i="9"/>
  <c r="J5034" i="9" s="1"/>
  <c r="J5030" i="9"/>
  <c r="J5022" i="9" s="1"/>
  <c r="J5020" i="9"/>
  <c r="J5014" i="9"/>
  <c r="J5012" i="9" s="1"/>
  <c r="J4998" i="9"/>
  <c r="J4997" i="9" s="1"/>
  <c r="J4995" i="9"/>
  <c r="J4994" i="9" s="1"/>
  <c r="J4990" i="9"/>
  <c r="J4983" i="9" s="1"/>
  <c r="J4981" i="9"/>
  <c r="J4975" i="9"/>
  <c r="J4973" i="9" s="1"/>
  <c r="J4958" i="9"/>
  <c r="J4957" i="9" s="1"/>
  <c r="J4955" i="9"/>
  <c r="J4954" i="9" s="1"/>
  <c r="J4950" i="9"/>
  <c r="J4942" i="9" s="1"/>
  <c r="J4940" i="9"/>
  <c r="J4934" i="9"/>
  <c r="J4932" i="9" s="1"/>
  <c r="J4918" i="9"/>
  <c r="J4917" i="9" s="1"/>
  <c r="J4915" i="9"/>
  <c r="J4914" i="9" s="1"/>
  <c r="J4910" i="9"/>
  <c r="J4903" i="9" s="1"/>
  <c r="J4901" i="9"/>
  <c r="J4895" i="9"/>
  <c r="J4893" i="9" s="1"/>
  <c r="J4879" i="9"/>
  <c r="J4878" i="9" s="1"/>
  <c r="J4876" i="9"/>
  <c r="J4875" i="9" s="1"/>
  <c r="J4871" i="9"/>
  <c r="J4863" i="9" s="1"/>
  <c r="J4861" i="9"/>
  <c r="J4855" i="9"/>
  <c r="J4853" i="9" s="1"/>
  <c r="J4839" i="9"/>
  <c r="J4838" i="9" s="1"/>
  <c r="J4836" i="9"/>
  <c r="J4835" i="9" s="1"/>
  <c r="J4831" i="9"/>
  <c r="J4822" i="9" s="1"/>
  <c r="J4820" i="9"/>
  <c r="J4814" i="9"/>
  <c r="J4812" i="9" s="1"/>
  <c r="J4798" i="9"/>
  <c r="J4797" i="9" s="1"/>
  <c r="J4795" i="9"/>
  <c r="J4794" i="9" s="1"/>
  <c r="J4790" i="9"/>
  <c r="J4782" i="9" s="1"/>
  <c r="J4780" i="9"/>
  <c r="J4774" i="9"/>
  <c r="J4772" i="9" s="1"/>
  <c r="J4758" i="9"/>
  <c r="J4757" i="9" s="1"/>
  <c r="J4755" i="9"/>
  <c r="J4754" i="9" s="1"/>
  <c r="J4750" i="9"/>
  <c r="J4742" i="9" s="1"/>
  <c r="J4740" i="9"/>
  <c r="J4734" i="9"/>
  <c r="J4732" i="9" s="1"/>
  <c r="J4718" i="9"/>
  <c r="J4717" i="9" s="1"/>
  <c r="J4714" i="9"/>
  <c r="J4708" i="9"/>
  <c r="J4699" i="9" s="1"/>
  <c r="J4697" i="9"/>
  <c r="J4691" i="9"/>
  <c r="J4689" i="9" s="1"/>
  <c r="J4675" i="9"/>
  <c r="J4674" i="9" s="1"/>
  <c r="J4670" i="9"/>
  <c r="J4662" i="9" s="1"/>
  <c r="J4660" i="9"/>
  <c r="J4654" i="9"/>
  <c r="J4652" i="9" s="1"/>
  <c r="J4637" i="9"/>
  <c r="J4636" i="9" s="1"/>
  <c r="J4632" i="9"/>
  <c r="J4623" i="9" s="1"/>
  <c r="J4621" i="9"/>
  <c r="J4615" i="9"/>
  <c r="J4613" i="9" s="1"/>
  <c r="J4599" i="9"/>
  <c r="J4598" i="9" s="1"/>
  <c r="J4596" i="9"/>
  <c r="J4595" i="9" s="1"/>
  <c r="J4591" i="9"/>
  <c r="J4582" i="9" s="1"/>
  <c r="J4580" i="9"/>
  <c r="J4574" i="9"/>
  <c r="J4572" i="9" s="1"/>
  <c r="J4557" i="9"/>
  <c r="J4556" i="9" s="1"/>
  <c r="J4553" i="9"/>
  <c r="J4552" i="9" s="1"/>
  <c r="J4548" i="9"/>
  <c r="J4540" i="9" s="1"/>
  <c r="J4538" i="9"/>
  <c r="J4532" i="9"/>
  <c r="J4530" i="9" s="1"/>
  <c r="J4516" i="9"/>
  <c r="J4515" i="9" s="1"/>
  <c r="J4513" i="9"/>
  <c r="J4512" i="9" s="1"/>
  <c r="J4509" i="9"/>
  <c r="J4501" i="9" s="1"/>
  <c r="J4499" i="9"/>
  <c r="J4493" i="9"/>
  <c r="J4491" i="9" s="1"/>
  <c r="J4477" i="9"/>
  <c r="J4476" i="9" s="1"/>
  <c r="J4472" i="9"/>
  <c r="J4463" i="9" s="1"/>
  <c r="J4461" i="9"/>
  <c r="J4455" i="9"/>
  <c r="J4453" i="9" s="1"/>
  <c r="J4438" i="9"/>
  <c r="J4437" i="9" s="1"/>
  <c r="J4435" i="9"/>
  <c r="J4434" i="9" s="1"/>
  <c r="J4430" i="9"/>
  <c r="J4422" i="9" s="1"/>
  <c r="J4420" i="9"/>
  <c r="J4414" i="9"/>
  <c r="J4412" i="9" s="1"/>
  <c r="J4397" i="9"/>
  <c r="J4396" i="9" s="1"/>
  <c r="J4394" i="9"/>
  <c r="J4393" i="9" s="1"/>
  <c r="J4389" i="9"/>
  <c r="J4381" i="9" s="1"/>
  <c r="J4379" i="9"/>
  <c r="J4373" i="9"/>
  <c r="J4371" i="9" s="1"/>
  <c r="J4356" i="9"/>
  <c r="J4355" i="9" s="1"/>
  <c r="J4353" i="9"/>
  <c r="J4352" i="9" s="1"/>
  <c r="J4348" i="9"/>
  <c r="J4338" i="9"/>
  <c r="J4332" i="9"/>
  <c r="J4330" i="9" s="1"/>
  <c r="J4316" i="9"/>
  <c r="J4315" i="9" s="1"/>
  <c r="J4313" i="9"/>
  <c r="J4312" i="9" s="1"/>
  <c r="J4308" i="9"/>
  <c r="J4300" i="9" s="1"/>
  <c r="J4298" i="9"/>
  <c r="J4292" i="9"/>
  <c r="J4290" i="9" s="1"/>
  <c r="J4275" i="9"/>
  <c r="J4274" i="9"/>
  <c r="J4270" i="9"/>
  <c r="J4266" i="9"/>
  <c r="J4265" i="9"/>
  <c r="J4264" i="9"/>
  <c r="J4263" i="9"/>
  <c r="J4262" i="9"/>
  <c r="J4261" i="9"/>
  <c r="J4260" i="9"/>
  <c r="J4259" i="9"/>
  <c r="J4257" i="9"/>
  <c r="J4255" i="9"/>
  <c r="J4254" i="9"/>
  <c r="J4253" i="9"/>
  <c r="J4252" i="9"/>
  <c r="J4251" i="9"/>
  <c r="J4249" i="9"/>
  <c r="J4241" i="9"/>
  <c r="J1450" i="9" s="1"/>
  <c r="J1458" i="9" s="1"/>
  <c r="J4230" i="9"/>
  <c r="J4229" i="9" s="1"/>
  <c r="J4227" i="9"/>
  <c r="J4226" i="9" s="1"/>
  <c r="J4222" i="9"/>
  <c r="J4214" i="9" s="1"/>
  <c r="J4212" i="9"/>
  <c r="J4207" i="9"/>
  <c r="J4205" i="9" s="1"/>
  <c r="J4191" i="9"/>
  <c r="J4190" i="9" s="1"/>
  <c r="J4188" i="9"/>
  <c r="J4187" i="9" s="1"/>
  <c r="J4183" i="9"/>
  <c r="J4175" i="9" s="1"/>
  <c r="J4173" i="9"/>
  <c r="J4168" i="9"/>
  <c r="J4166" i="9" s="1"/>
  <c r="J4151" i="9"/>
  <c r="J4150" i="9" s="1"/>
  <c r="J4148" i="9"/>
  <c r="J4147" i="9" s="1"/>
  <c r="J4143" i="9"/>
  <c r="J4134" i="9" s="1"/>
  <c r="J4132" i="9"/>
  <c r="J4126" i="9"/>
  <c r="J4124" i="9" s="1"/>
  <c r="J4110" i="9"/>
  <c r="J4109" i="9" s="1"/>
  <c r="J4107" i="9"/>
  <c r="J4106" i="9" s="1"/>
  <c r="J4102" i="9"/>
  <c r="J4094" i="9" s="1"/>
  <c r="J4092" i="9"/>
  <c r="J4086" i="9"/>
  <c r="J4084" i="9" s="1"/>
  <c r="J4070" i="9"/>
  <c r="J4069" i="9" s="1"/>
  <c r="J4067" i="9"/>
  <c r="J4066" i="9" s="1"/>
  <c r="J4062" i="9"/>
  <c r="J4054" i="9" s="1"/>
  <c r="J4052" i="9"/>
  <c r="J4047" i="9"/>
  <c r="J4045" i="9" s="1"/>
  <c r="J4031" i="9"/>
  <c r="J4030" i="9" s="1"/>
  <c r="J4028" i="9"/>
  <c r="J4027" i="9" s="1"/>
  <c r="J4023" i="9"/>
  <c r="J4015" i="9" s="1"/>
  <c r="J4013" i="9"/>
  <c r="J4008" i="9"/>
  <c r="J4006" i="9" s="1"/>
  <c r="J3992" i="9"/>
  <c r="J3991" i="9" s="1"/>
  <c r="J3989" i="9"/>
  <c r="J3988" i="9" s="1"/>
  <c r="J3984" i="9"/>
  <c r="J3976" i="9" s="1"/>
  <c r="J3974" i="9"/>
  <c r="J3968" i="9"/>
  <c r="J3966" i="9" s="1"/>
  <c r="J3951" i="9"/>
  <c r="J3950" i="9" s="1"/>
  <c r="J3948" i="9"/>
  <c r="J3947" i="9" s="1"/>
  <c r="J3943" i="9"/>
  <c r="J3935" i="9" s="1"/>
  <c r="J3933" i="9"/>
  <c r="J3927" i="9"/>
  <c r="J3925" i="9" s="1"/>
  <c r="J3911" i="9"/>
  <c r="J3910" i="9" s="1"/>
  <c r="J3908" i="9"/>
  <c r="J3907" i="9" s="1"/>
  <c r="J3903" i="9"/>
  <c r="J3895" i="9" s="1"/>
  <c r="J3893" i="9"/>
  <c r="J3888" i="9"/>
  <c r="J3886" i="9" s="1"/>
  <c r="J3871" i="9"/>
  <c r="J3870" i="9" s="1"/>
  <c r="J3868" i="9"/>
  <c r="J3867" i="9" s="1"/>
  <c r="J3863" i="9"/>
  <c r="J3856" i="9" s="1"/>
  <c r="J3854" i="9"/>
  <c r="J3849" i="9"/>
  <c r="J3847" i="9" s="1"/>
  <c r="J3832" i="9"/>
  <c r="J3831" i="9" s="1"/>
  <c r="J3829" i="9"/>
  <c r="J3828" i="9" s="1"/>
  <c r="J3824" i="9"/>
  <c r="J3817" i="9" s="1"/>
  <c r="J3815" i="9"/>
  <c r="J3809" i="9"/>
  <c r="J3807" i="9" s="1"/>
  <c r="J3792" i="9"/>
  <c r="J3791" i="9" s="1"/>
  <c r="J3789" i="9"/>
  <c r="J3788" i="9" s="1"/>
  <c r="J3784" i="9"/>
  <c r="J3777" i="9" s="1"/>
  <c r="J3775" i="9"/>
  <c r="J3769" i="9"/>
  <c r="J3767" i="9" s="1"/>
  <c r="J3752" i="9"/>
  <c r="J3751" i="9" s="1"/>
  <c r="J3749" i="9"/>
  <c r="J3748" i="9" s="1"/>
  <c r="J3744" i="9"/>
  <c r="J3737" i="9" s="1"/>
  <c r="J3735" i="9"/>
  <c r="J3730" i="9"/>
  <c r="J3728" i="9" s="1"/>
  <c r="J3713" i="9"/>
  <c r="J3712" i="9" s="1"/>
  <c r="J3710" i="9"/>
  <c r="J3709" i="9" s="1"/>
  <c r="J3705" i="9"/>
  <c r="J3698" i="9" s="1"/>
  <c r="J3696" i="9"/>
  <c r="J3690" i="9"/>
  <c r="J3688" i="9" s="1"/>
  <c r="J3674" i="9"/>
  <c r="J3673" i="9" s="1"/>
  <c r="J3671" i="9"/>
  <c r="J3670" i="9" s="1"/>
  <c r="J3666" i="9"/>
  <c r="J3659" i="9" s="1"/>
  <c r="J3657" i="9"/>
  <c r="J3651" i="9"/>
  <c r="J3649" i="9" s="1"/>
  <c r="J3634" i="9"/>
  <c r="J3633" i="9" s="1"/>
  <c r="J3631" i="9"/>
  <c r="J3630" i="9" s="1"/>
  <c r="J3626" i="9"/>
  <c r="J3618" i="9" s="1"/>
  <c r="J3616" i="9"/>
  <c r="J3610" i="9"/>
  <c r="J3608" i="9" s="1"/>
  <c r="J3594" i="9"/>
  <c r="J3593" i="9" s="1"/>
  <c r="J3591" i="9"/>
  <c r="J3590" i="9" s="1"/>
  <c r="J3586" i="9"/>
  <c r="J3578" i="9" s="1"/>
  <c r="J3576" i="9"/>
  <c r="J3570" i="9"/>
  <c r="J3568" i="9" s="1"/>
  <c r="J3553" i="9"/>
  <c r="J3552" i="9" s="1"/>
  <c r="J3550" i="9"/>
  <c r="J3549" i="9" s="1"/>
  <c r="J3545" i="9"/>
  <c r="J3537" i="9" s="1"/>
  <c r="J3535" i="9"/>
  <c r="J3529" i="9"/>
  <c r="J3527" i="9" s="1"/>
  <c r="J3512" i="9"/>
  <c r="J3511" i="9" s="1"/>
  <c r="J3509" i="9"/>
  <c r="J3508" i="9" s="1"/>
  <c r="J3504" i="9"/>
  <c r="J3496" i="9" s="1"/>
  <c r="J3494" i="9"/>
  <c r="J3488" i="9"/>
  <c r="J3486" i="9" s="1"/>
  <c r="J3471" i="9"/>
  <c r="J3470" i="9" s="1"/>
  <c r="J3468" i="9"/>
  <c r="J3467" i="9" s="1"/>
  <c r="J3463" i="9"/>
  <c r="J3455" i="9" s="1"/>
  <c r="J3453" i="9"/>
  <c r="J3447" i="9"/>
  <c r="J3445" i="9" s="1"/>
  <c r="J3430" i="9"/>
  <c r="J3429" i="9" s="1"/>
  <c r="J3427" i="9"/>
  <c r="J3426" i="9" s="1"/>
  <c r="J3422" i="9"/>
  <c r="J3414" i="9" s="1"/>
  <c r="J3412" i="9"/>
  <c r="J3407" i="9"/>
  <c r="J3405" i="9" s="1"/>
  <c r="J3390" i="9"/>
  <c r="J3389" i="9" s="1"/>
  <c r="J3387" i="9"/>
  <c r="J3386" i="9" s="1"/>
  <c r="J3382" i="9"/>
  <c r="J3374" i="9" s="1"/>
  <c r="J3372" i="9"/>
  <c r="J3367" i="9"/>
  <c r="J3365" i="9" s="1"/>
  <c r="J3350" i="9"/>
  <c r="J3349" i="9" s="1"/>
  <c r="J3347" i="9"/>
  <c r="J3346" i="9" s="1"/>
  <c r="J3342" i="9"/>
  <c r="J3334" i="9" s="1"/>
  <c r="J3332" i="9"/>
  <c r="J3327" i="9"/>
  <c r="J3325" i="9" s="1"/>
  <c r="J3311" i="9"/>
  <c r="J3310" i="9" s="1"/>
  <c r="J3308" i="9"/>
  <c r="J3307" i="9" s="1"/>
  <c r="J3303" i="9"/>
  <c r="J3295" i="9" s="1"/>
  <c r="J3293" i="9"/>
  <c r="J3287" i="9"/>
  <c r="J3285" i="9" s="1"/>
  <c r="J3270" i="9"/>
  <c r="J3269" i="9" s="1"/>
  <c r="J3267" i="9"/>
  <c r="J3266" i="9" s="1"/>
  <c r="J3262" i="9"/>
  <c r="J3254" i="9" s="1"/>
  <c r="J3252" i="9"/>
  <c r="J3246" i="9"/>
  <c r="J3244" i="9" s="1"/>
  <c r="J3230" i="9"/>
  <c r="J3229" i="9" s="1"/>
  <c r="J3227" i="9"/>
  <c r="J3226" i="9" s="1"/>
  <c r="J3222" i="9"/>
  <c r="J3214" i="9" s="1"/>
  <c r="J3212" i="9"/>
  <c r="J3206" i="9"/>
  <c r="J3204" i="9" s="1"/>
  <c r="J3189" i="9"/>
  <c r="J3188" i="9" s="1"/>
  <c r="J3186" i="9"/>
  <c r="J3185" i="9" s="1"/>
  <c r="J3181" i="9"/>
  <c r="J3173" i="9" s="1"/>
  <c r="J3171" i="9"/>
  <c r="J3165" i="9"/>
  <c r="J3163" i="9" s="1"/>
  <c r="J3148" i="9"/>
  <c r="J3147" i="9" s="1"/>
  <c r="J3145" i="9"/>
  <c r="J3144" i="9" s="1"/>
  <c r="J3140" i="9"/>
  <c r="J3132" i="9" s="1"/>
  <c r="J3130" i="9"/>
  <c r="J3124" i="9"/>
  <c r="J3122" i="9" s="1"/>
  <c r="J3108" i="9"/>
  <c r="J3107" i="9" s="1"/>
  <c r="J3105" i="9"/>
  <c r="J3104" i="9" s="1"/>
  <c r="J3100" i="9"/>
  <c r="J3093" i="9" s="1"/>
  <c r="J3091" i="9"/>
  <c r="J3085" i="9"/>
  <c r="J3083" i="9" s="1"/>
  <c r="J3068" i="9"/>
  <c r="J3067" i="9" s="1"/>
  <c r="J3065" i="9"/>
  <c r="J3064" i="9" s="1"/>
  <c r="J3060" i="9"/>
  <c r="J3052" i="9" s="1"/>
  <c r="J3050" i="9"/>
  <c r="J3045" i="9"/>
  <c r="J3043" i="9" s="1"/>
  <c r="J3029" i="9"/>
  <c r="J3028" i="9" s="1"/>
  <c r="J3026" i="9"/>
  <c r="J3025" i="9" s="1"/>
  <c r="J3021" i="9"/>
  <c r="J3013" i="9" s="1"/>
  <c r="J3011" i="9"/>
  <c r="J3005" i="9"/>
  <c r="J3003" i="9" s="1"/>
  <c r="J2988" i="9"/>
  <c r="J2987" i="9" s="1"/>
  <c r="J2985" i="9"/>
  <c r="J2984" i="9" s="1"/>
  <c r="J2980" i="9"/>
  <c r="J2972" i="9" s="1"/>
  <c r="J2970" i="9"/>
  <c r="J2964" i="9"/>
  <c r="J2962" i="9" s="1"/>
  <c r="J2948" i="9"/>
  <c r="J2947" i="9" s="1"/>
  <c r="J2945" i="9"/>
  <c r="J2944" i="9" s="1"/>
  <c r="J2940" i="9"/>
  <c r="J2933" i="9" s="1"/>
  <c r="J2931" i="9"/>
  <c r="J2925" i="9"/>
  <c r="J2923" i="9" s="1"/>
  <c r="J2908" i="9"/>
  <c r="J2907" i="9" s="1"/>
  <c r="J2905" i="9"/>
  <c r="J2904" i="9" s="1"/>
  <c r="J2900" i="9"/>
  <c r="J2892" i="9" s="1"/>
  <c r="J2890" i="9"/>
  <c r="J2884" i="9"/>
  <c r="J2882" i="9" s="1"/>
  <c r="J2868" i="9"/>
  <c r="J2867" i="9" s="1"/>
  <c r="J2865" i="9"/>
  <c r="J2864" i="9" s="1"/>
  <c r="J2860" i="9"/>
  <c r="J2851" i="9" s="1"/>
  <c r="J2849" i="9"/>
  <c r="J2843" i="9"/>
  <c r="J2841" i="9" s="1"/>
  <c r="J2826" i="9"/>
  <c r="J2825" i="9" s="1"/>
  <c r="J2823" i="9"/>
  <c r="J2822" i="9" s="1"/>
  <c r="J2818" i="9"/>
  <c r="J2810" i="9" s="1"/>
  <c r="J2808" i="9"/>
  <c r="J2803" i="9"/>
  <c r="J2801" i="9" s="1"/>
  <c r="J2786" i="9"/>
  <c r="J2785" i="9" s="1"/>
  <c r="J2783" i="9"/>
  <c r="J2782" i="9" s="1"/>
  <c r="J2778" i="9"/>
  <c r="J2770" i="9" s="1"/>
  <c r="J2768" i="9"/>
  <c r="J2762" i="9"/>
  <c r="J2760" i="9" s="1"/>
  <c r="J2745" i="9"/>
  <c r="J2744" i="9" s="1"/>
  <c r="J2742" i="9"/>
  <c r="J2741" i="9" s="1"/>
  <c r="J2737" i="9"/>
  <c r="J2729" i="9" s="1"/>
  <c r="J2727" i="9"/>
  <c r="J2721" i="9"/>
  <c r="J2719" i="9" s="1"/>
  <c r="J2704" i="9"/>
  <c r="J2703" i="9" s="1"/>
  <c r="J2701" i="9"/>
  <c r="J2700" i="9" s="1"/>
  <c r="J2696" i="9"/>
  <c r="J2688" i="9" s="1"/>
  <c r="J2686" i="9"/>
  <c r="J2681" i="9"/>
  <c r="J2679" i="9" s="1"/>
  <c r="J2664" i="9"/>
  <c r="J2663" i="9" s="1"/>
  <c r="J2661" i="9"/>
  <c r="J2660" i="9" s="1"/>
  <c r="J2656" i="9"/>
  <c r="J2648" i="9" s="1"/>
  <c r="J2646" i="9"/>
  <c r="J2641" i="9"/>
  <c r="J2639" i="9" s="1"/>
  <c r="J2625" i="9"/>
  <c r="J2624" i="9" s="1"/>
  <c r="J2622" i="9"/>
  <c r="J2621" i="9" s="1"/>
  <c r="J2617" i="9"/>
  <c r="J2609" i="9" s="1"/>
  <c r="J2607" i="9"/>
  <c r="J2602" i="9"/>
  <c r="J2600" i="9" s="1"/>
  <c r="J2585" i="9"/>
  <c r="J2584" i="9" s="1"/>
  <c r="J2582" i="9"/>
  <c r="J2581" i="9" s="1"/>
  <c r="J2577" i="9"/>
  <c r="J2569" i="9" s="1"/>
  <c r="J2567" i="9"/>
  <c r="J2562" i="9"/>
  <c r="J2560" i="9" s="1"/>
  <c r="J2545" i="9"/>
  <c r="J2544" i="9" s="1"/>
  <c r="J2542" i="9"/>
  <c r="J2541" i="9" s="1"/>
  <c r="J2537" i="9"/>
  <c r="J2529" i="9" s="1"/>
  <c r="J2527" i="9"/>
  <c r="J2522" i="9"/>
  <c r="J2520" i="9" s="1"/>
  <c r="J2505" i="9"/>
  <c r="J2504" i="9" s="1"/>
  <c r="J2502" i="9"/>
  <c r="J2501" i="9" s="1"/>
  <c r="J2497" i="9"/>
  <c r="J2489" i="9" s="1"/>
  <c r="J2487" i="9"/>
  <c r="J2481" i="9"/>
  <c r="J2479" i="9" s="1"/>
  <c r="J2465" i="9"/>
  <c r="J2464" i="9" s="1"/>
  <c r="J2462" i="9"/>
  <c r="J2461" i="9" s="1"/>
  <c r="J2457" i="9"/>
  <c r="J2450" i="9" s="1"/>
  <c r="J2448" i="9"/>
  <c r="J2443" i="9"/>
  <c r="J2441" i="9" s="1"/>
  <c r="J2427" i="9"/>
  <c r="J2426" i="9" s="1"/>
  <c r="J2424" i="9"/>
  <c r="J2423" i="9" s="1"/>
  <c r="J2419" i="9"/>
  <c r="J2411" i="9" s="1"/>
  <c r="J2409" i="9"/>
  <c r="J2404" i="9"/>
  <c r="J2402" i="9" s="1"/>
  <c r="J2388" i="9"/>
  <c r="J2387" i="9" s="1"/>
  <c r="J2385" i="9"/>
  <c r="J2384" i="9" s="1"/>
  <c r="J2380" i="9"/>
  <c r="J2372" i="9" s="1"/>
  <c r="J2370" i="9"/>
  <c r="J2365" i="9"/>
  <c r="J2363" i="9" s="1"/>
  <c r="J2349" i="9"/>
  <c r="J2348" i="9" s="1"/>
  <c r="J2346" i="9"/>
  <c r="J2345" i="9" s="1"/>
  <c r="J2341" i="9"/>
  <c r="J2333" i="9" s="1"/>
  <c r="J2331" i="9"/>
  <c r="J2325" i="9"/>
  <c r="J2323" i="9" s="1"/>
  <c r="J2309" i="9"/>
  <c r="J2308" i="9" s="1"/>
  <c r="J2306" i="9"/>
  <c r="J2305" i="9" s="1"/>
  <c r="J2301" i="9"/>
  <c r="J2294" i="9" s="1"/>
  <c r="J2292" i="9"/>
  <c r="J2286" i="9"/>
  <c r="J2284" i="9" s="1"/>
  <c r="J2270" i="9"/>
  <c r="J2269" i="9" s="1"/>
  <c r="J2265" i="9"/>
  <c r="J2257" i="9" s="1"/>
  <c r="J2255" i="9"/>
  <c r="J2249" i="9"/>
  <c r="J2247" i="9" s="1"/>
  <c r="J2233" i="9"/>
  <c r="J2232" i="9" s="1"/>
  <c r="J2230" i="9"/>
  <c r="J2229" i="9" s="1"/>
  <c r="J2225" i="9"/>
  <c r="J2217" i="9" s="1"/>
  <c r="J2215" i="9"/>
  <c r="J2209" i="9"/>
  <c r="J2207" i="9" s="1"/>
  <c r="J2193" i="9"/>
  <c r="J2192" i="9" s="1"/>
  <c r="J2188" i="9"/>
  <c r="J2180" i="9" s="1"/>
  <c r="J2178" i="9"/>
  <c r="J2172" i="9"/>
  <c r="J2170" i="9" s="1"/>
  <c r="J2156" i="9"/>
  <c r="J2155" i="9" s="1"/>
  <c r="J2152" i="9"/>
  <c r="J2151" i="9" s="1"/>
  <c r="J2147" i="9"/>
  <c r="J2139" i="9" s="1"/>
  <c r="J2137" i="9"/>
  <c r="J2131" i="9"/>
  <c r="J2129" i="9" s="1"/>
  <c r="J2115" i="9"/>
  <c r="J2114" i="9" s="1"/>
  <c r="J2112" i="9"/>
  <c r="J2111" i="9" s="1"/>
  <c r="J2107" i="9"/>
  <c r="J2098" i="9" s="1"/>
  <c r="J2096" i="9"/>
  <c r="J2090" i="9"/>
  <c r="J2088" i="9" s="1"/>
  <c r="J2074" i="9"/>
  <c r="J2073" i="9" s="1"/>
  <c r="J2071" i="9"/>
  <c r="J2070" i="9" s="1"/>
  <c r="J2066" i="9"/>
  <c r="J2058" i="9" s="1"/>
  <c r="J2056" i="9"/>
  <c r="J2050" i="9"/>
  <c r="J2048" i="9" s="1"/>
  <c r="J2034" i="9"/>
  <c r="J2033" i="9" s="1"/>
  <c r="J2031" i="9"/>
  <c r="J2030" i="9" s="1"/>
  <c r="J2026" i="9"/>
  <c r="J2018" i="9" s="1"/>
  <c r="J2016" i="9"/>
  <c r="J2010" i="9"/>
  <c r="J2008" i="9" s="1"/>
  <c r="J1993" i="9"/>
  <c r="J1992" i="9" s="1"/>
  <c r="J1990" i="9"/>
  <c r="J1989" i="9" s="1"/>
  <c r="J1985" i="9"/>
  <c r="J1977" i="9" s="1"/>
  <c r="J1975" i="9"/>
  <c r="J1969" i="9"/>
  <c r="J1967" i="9" s="1"/>
  <c r="J1953" i="9"/>
  <c r="J1952" i="9" s="1"/>
  <c r="J1950" i="9"/>
  <c r="J1949" i="9" s="1"/>
  <c r="J1945" i="9"/>
  <c r="J1936" i="9" s="1"/>
  <c r="J1934" i="9"/>
  <c r="J1928" i="9"/>
  <c r="J1926" i="9" s="1"/>
  <c r="J1911" i="9"/>
  <c r="J1910" i="9" s="1"/>
  <c r="J1908" i="9"/>
  <c r="J1907" i="9" s="1"/>
  <c r="J1903" i="9"/>
  <c r="J1894" i="9" s="1"/>
  <c r="J1892" i="9"/>
  <c r="J1886" i="9"/>
  <c r="J1884" i="9" s="1"/>
  <c r="J1870" i="9"/>
  <c r="J1869" i="9" s="1"/>
  <c r="J1867" i="9"/>
  <c r="J1866" i="9" s="1"/>
  <c r="J1862" i="9"/>
  <c r="J1855" i="9" s="1"/>
  <c r="J1853" i="9"/>
  <c r="J1847" i="9"/>
  <c r="J1845" i="9" s="1"/>
  <c r="J1831" i="9"/>
  <c r="J1830" i="9" s="1"/>
  <c r="J1828" i="9"/>
  <c r="J1827" i="9" s="1"/>
  <c r="J1823" i="9"/>
  <c r="J1815" i="9" s="1"/>
  <c r="J1813" i="9"/>
  <c r="J1808" i="9"/>
  <c r="J1806" i="9" s="1"/>
  <c r="J1791" i="9"/>
  <c r="J1790" i="9" s="1"/>
  <c r="J1788" i="9"/>
  <c r="J1787" i="9" s="1"/>
  <c r="J1783" i="9"/>
  <c r="J1775" i="9" s="1"/>
  <c r="J1773" i="9"/>
  <c r="J1768" i="9"/>
  <c r="J1766" i="9" s="1"/>
  <c r="J1752" i="9"/>
  <c r="J1751" i="9" s="1"/>
  <c r="J1749" i="9"/>
  <c r="J1748" i="9" s="1"/>
  <c r="J1744" i="9"/>
  <c r="J1736" i="9" s="1"/>
  <c r="J1734" i="9"/>
  <c r="J1728" i="9"/>
  <c r="J1726" i="9" s="1"/>
  <c r="J1712" i="9"/>
  <c r="J1711" i="9" s="1"/>
  <c r="J1709" i="9"/>
  <c r="J1708" i="9" s="1"/>
  <c r="J1704" i="9"/>
  <c r="J1696" i="9" s="1"/>
  <c r="J1694" i="9"/>
  <c r="J1688" i="9"/>
  <c r="J1686" i="9" s="1"/>
  <c r="J1672" i="9"/>
  <c r="J1671" i="9" s="1"/>
  <c r="J1667" i="9"/>
  <c r="J1659" i="9" s="1"/>
  <c r="J1657" i="9"/>
  <c r="J1652" i="9"/>
  <c r="J1650" i="9" s="1"/>
  <c r="J1636" i="9"/>
  <c r="J1635" i="9" s="1"/>
  <c r="J1631" i="9"/>
  <c r="J1624" i="9" s="1"/>
  <c r="J1622" i="9"/>
  <c r="J1616" i="9"/>
  <c r="J1614" i="9" s="1"/>
  <c r="J1600" i="9"/>
  <c r="J1599" i="9" s="1"/>
  <c r="J1597" i="9"/>
  <c r="J1596" i="9" s="1"/>
  <c r="J1592" i="9"/>
  <c r="J1585" i="9" s="1"/>
  <c r="J1583" i="9"/>
  <c r="J1577" i="9"/>
  <c r="J1575" i="9" s="1"/>
  <c r="J1561" i="9"/>
  <c r="J1560" i="9" s="1"/>
  <c r="J1556" i="9"/>
  <c r="J1548" i="9" s="1"/>
  <c r="J1546" i="9"/>
  <c r="J1540" i="9"/>
  <c r="J1538" i="9" s="1"/>
  <c r="J1524" i="9"/>
  <c r="J1523" i="9" s="1"/>
  <c r="J1519" i="9"/>
  <c r="J1511" i="9" s="1"/>
  <c r="J1509" i="9"/>
  <c r="J1503" i="9"/>
  <c r="J1501" i="9" s="1"/>
  <c r="J1487" i="9"/>
  <c r="J1486" i="9" s="1"/>
  <c r="J1484" i="9"/>
  <c r="J1483" i="9" s="1"/>
  <c r="J1479" i="9"/>
  <c r="J1472" i="9" s="1"/>
  <c r="J1470" i="9"/>
  <c r="J1465" i="9"/>
  <c r="J1463" i="9" s="1"/>
  <c r="J1448" i="9"/>
  <c r="J1447" i="9"/>
  <c r="J1444" i="9"/>
  <c r="J1443" i="9"/>
  <c r="J1439" i="9"/>
  <c r="J1438" i="9"/>
  <c r="J1437" i="9"/>
  <c r="J1436" i="9"/>
  <c r="J1435" i="9"/>
  <c r="J1434" i="9"/>
  <c r="J1433" i="9"/>
  <c r="J1432" i="9"/>
  <c r="J1430" i="9"/>
  <c r="J1428" i="9"/>
  <c r="J1427" i="9"/>
  <c r="J1426" i="9"/>
  <c r="J1425" i="9"/>
  <c r="J1424" i="9"/>
  <c r="J1422" i="9"/>
  <c r="J1414" i="9"/>
  <c r="J1409" i="9"/>
  <c r="J1408" i="9"/>
  <c r="J1407" i="9"/>
  <c r="J1406" i="9"/>
  <c r="J1405" i="9"/>
  <c r="J1404" i="9"/>
  <c r="J1398" i="9"/>
  <c r="J1396" i="9"/>
  <c r="J1393" i="9"/>
  <c r="J1387" i="9"/>
  <c r="J1383" i="9"/>
  <c r="J1371" i="9"/>
  <c r="J1369" i="9"/>
  <c r="J1367" i="9"/>
  <c r="J1348" i="9"/>
  <c r="J1341" i="9"/>
  <c r="J1335" i="9"/>
  <c r="J1333" i="9" s="1"/>
  <c r="J1323" i="9"/>
  <c r="J1326" i="9" s="1"/>
  <c r="J1318" i="9"/>
  <c r="J1317" i="9"/>
  <c r="J1316" i="9"/>
  <c r="J1315" i="9"/>
  <c r="J1309" i="9"/>
  <c r="J1308" i="9" s="1"/>
  <c r="J1296" i="9"/>
  <c r="J1294" i="9"/>
  <c r="J1289" i="9"/>
  <c r="J1286" i="9"/>
  <c r="J1284" i="9"/>
  <c r="J1276" i="9"/>
  <c r="J1272" i="9"/>
  <c r="J1266" i="9"/>
  <c r="J1264" i="9" s="1"/>
  <c r="J1254" i="9"/>
  <c r="J1257" i="9" s="1"/>
  <c r="J1250" i="9"/>
  <c r="J1249" i="9"/>
  <c r="J1248" i="9"/>
  <c r="J1241" i="9"/>
  <c r="J1240" i="9" s="1"/>
  <c r="J1237" i="9"/>
  <c r="J1236" i="9" s="1"/>
  <c r="J1233" i="9"/>
  <c r="J1232" i="9" s="1"/>
  <c r="J1228" i="9"/>
  <c r="J1225" i="9"/>
  <c r="J1223" i="9"/>
  <c r="J1214" i="9"/>
  <c r="J1209" i="9"/>
  <c r="J1203" i="9"/>
  <c r="J1201" i="9" s="1"/>
  <c r="J1191" i="9"/>
  <c r="J1179" i="9"/>
  <c r="J1178" i="9" s="1"/>
  <c r="J1175" i="9"/>
  <c r="J1164" i="9"/>
  <c r="J1159" i="9"/>
  <c r="J1157" i="9" s="1"/>
  <c r="J1150" i="9"/>
  <c r="J1145" i="9"/>
  <c r="J1144" i="9"/>
  <c r="J1138" i="9"/>
  <c r="J1133" i="9"/>
  <c r="J1127" i="9"/>
  <c r="J1126" i="9" s="1"/>
  <c r="J1121" i="9"/>
  <c r="J1112" i="9"/>
  <c r="J1107" i="9"/>
  <c r="J1105" i="9" s="1"/>
  <c r="J1098" i="9"/>
  <c r="J1094" i="9"/>
  <c r="J1093" i="9"/>
  <c r="J1092" i="9"/>
  <c r="J1085" i="9"/>
  <c r="J1084" i="9" s="1"/>
  <c r="J1079" i="9"/>
  <c r="J1077" i="9"/>
  <c r="J1071" i="9"/>
  <c r="J1069" i="9"/>
  <c r="J1062" i="9"/>
  <c r="J1057" i="9"/>
  <c r="J1051" i="9"/>
  <c r="J1049" i="9" s="1"/>
  <c r="J1039" i="9"/>
  <c r="J1024" i="9"/>
  <c r="J1019" i="9"/>
  <c r="J1010" i="9"/>
  <c r="J1003" i="9"/>
  <c r="J998" i="9"/>
  <c r="J992" i="9"/>
  <c r="J990" i="9" s="1"/>
  <c r="J983" i="9"/>
  <c r="J970" i="9"/>
  <c r="J964" i="9"/>
  <c r="J960" i="9"/>
  <c r="J955" i="9"/>
  <c r="J951" i="9"/>
  <c r="J943" i="9"/>
  <c r="J932" i="9"/>
  <c r="J926" i="9"/>
  <c r="J924" i="9" s="1"/>
  <c r="J914" i="9"/>
  <c r="J903" i="9"/>
  <c r="J901" i="9"/>
  <c r="J895" i="9"/>
  <c r="J891" i="9"/>
  <c r="J889" i="9"/>
  <c r="J885" i="9"/>
  <c r="J883" i="9"/>
  <c r="J874" i="9"/>
  <c r="J868" i="9"/>
  <c r="J860" i="9"/>
  <c r="J855" i="9"/>
  <c r="J853" i="9" s="1"/>
  <c r="J846" i="9"/>
  <c r="J842" i="9"/>
  <c r="J841" i="9"/>
  <c r="J840" i="9"/>
  <c r="J833" i="9"/>
  <c r="J831" i="9"/>
  <c r="J826" i="9"/>
  <c r="J820" i="9"/>
  <c r="J811" i="9"/>
  <c r="J809" i="9"/>
  <c r="J804" i="9"/>
  <c r="J802" i="9"/>
  <c r="J800" i="9"/>
  <c r="J791" i="9"/>
  <c r="J787" i="9"/>
  <c r="J785" i="9"/>
  <c r="J781" i="9"/>
  <c r="J775" i="9"/>
  <c r="J773" i="9" s="1"/>
  <c r="J763" i="9"/>
  <c r="J752" i="9"/>
  <c r="J749" i="9"/>
  <c r="J747" i="9"/>
  <c r="J745" i="9"/>
  <c r="J738" i="9"/>
  <c r="J734" i="9"/>
  <c r="J732" i="9"/>
  <c r="J724" i="9"/>
  <c r="J719" i="9"/>
  <c r="J714" i="9"/>
  <c r="J710" i="9"/>
  <c r="J705" i="9"/>
  <c r="J699" i="9"/>
  <c r="J697" i="9" s="1"/>
  <c r="J690" i="9"/>
  <c r="J686" i="9"/>
  <c r="J685" i="9"/>
  <c r="J684" i="9"/>
  <c r="J678" i="9"/>
  <c r="J676" i="9"/>
  <c r="J672" i="9"/>
  <c r="J664" i="9"/>
  <c r="J661" i="9"/>
  <c r="J659" i="9"/>
  <c r="J654" i="9"/>
  <c r="J649" i="9"/>
  <c r="J642" i="9"/>
  <c r="J640" i="9"/>
  <c r="J634" i="9"/>
  <c r="J629" i="9"/>
  <c r="J624" i="9"/>
  <c r="J622" i="9" s="1"/>
  <c r="J612" i="9"/>
  <c r="J601" i="9"/>
  <c r="J600" i="9" s="1"/>
  <c r="J598" i="9"/>
  <c r="J597" i="9" s="1"/>
  <c r="J593" i="9"/>
  <c r="J582" i="9"/>
  <c r="J576" i="9"/>
  <c r="J574" i="9" s="1"/>
  <c r="J567" i="9"/>
  <c r="J554" i="9"/>
  <c r="J553" i="9" s="1"/>
  <c r="J549" i="9"/>
  <c r="J539" i="9"/>
  <c r="J533" i="9"/>
  <c r="J531" i="9" s="1"/>
  <c r="J524" i="9"/>
  <c r="J512" i="9"/>
  <c r="J511" i="9" s="1"/>
  <c r="J509" i="9"/>
  <c r="J508" i="9" s="1"/>
  <c r="J502" i="9"/>
  <c r="J491" i="9"/>
  <c r="J485" i="9"/>
  <c r="J483" i="9" s="1"/>
  <c r="J467" i="9"/>
  <c r="J466" i="9" s="1"/>
  <c r="J460" i="9"/>
  <c r="J449" i="9"/>
  <c r="J443" i="9"/>
  <c r="J441" i="9" s="1"/>
  <c r="J434" i="9"/>
  <c r="J430" i="9"/>
  <c r="J429" i="9"/>
  <c r="J428" i="9"/>
  <c r="J422" i="9"/>
  <c r="J421" i="9" s="1"/>
  <c r="J419" i="9"/>
  <c r="J417" i="9"/>
  <c r="J415" i="9"/>
  <c r="J411" i="9"/>
  <c r="J409" i="9"/>
  <c r="J406" i="9"/>
  <c r="J404" i="9"/>
  <c r="J397" i="9"/>
  <c r="J393" i="9"/>
  <c r="J388" i="9"/>
  <c r="J386" i="9" s="1"/>
  <c r="J376" i="9"/>
  <c r="J365" i="9"/>
  <c r="J364" i="9" s="1"/>
  <c r="J362" i="9"/>
  <c r="J361" i="9" s="1"/>
  <c r="J356" i="9"/>
  <c r="J352" i="9"/>
  <c r="J347" i="9"/>
  <c r="J345" i="9" s="1"/>
  <c r="J338" i="9"/>
  <c r="J333" i="9"/>
  <c r="J332" i="9"/>
  <c r="J322" i="9"/>
  <c r="J317" i="9"/>
  <c r="J311" i="9"/>
  <c r="J306" i="9"/>
  <c r="J300" i="9"/>
  <c r="J298" i="9" s="1"/>
  <c r="J291" i="9"/>
  <c r="J280" i="9"/>
  <c r="J279" i="9" s="1"/>
  <c r="J277" i="9"/>
  <c r="J276" i="9" s="1"/>
  <c r="J272" i="9"/>
  <c r="J268" i="9"/>
  <c r="J263" i="9"/>
  <c r="J261" i="9" s="1"/>
  <c r="J253" i="9"/>
  <c r="J242" i="9"/>
  <c r="J241" i="9" s="1"/>
  <c r="J237" i="9"/>
  <c r="J234" i="9"/>
  <c r="J229" i="9"/>
  <c r="J227" i="9" s="1"/>
  <c r="J215" i="9"/>
  <c r="J214" i="9"/>
  <c r="J207" i="9"/>
  <c r="J199" i="9"/>
  <c r="J188" i="9"/>
  <c r="J187" i="9" s="1"/>
  <c r="J183" i="9"/>
  <c r="J179" i="9"/>
  <c r="J173" i="9"/>
  <c r="J171" i="9" s="1"/>
  <c r="J164" i="9"/>
  <c r="J151" i="9"/>
  <c r="J145" i="9"/>
  <c r="J141" i="9"/>
  <c r="J136" i="9"/>
  <c r="J134" i="9" s="1"/>
  <c r="J124" i="9"/>
  <c r="J113" i="9"/>
  <c r="J112" i="9" s="1"/>
  <c r="J108" i="9"/>
  <c r="J107" i="9" s="1"/>
  <c r="J103" i="9"/>
  <c r="J99" i="9"/>
  <c r="J94" i="9"/>
  <c r="J92" i="9" s="1"/>
  <c r="J85" i="9"/>
  <c r="J74" i="9"/>
  <c r="J73" i="9" s="1"/>
  <c r="J71" i="9"/>
  <c r="J70" i="9" s="1"/>
  <c r="J66" i="9"/>
  <c r="J62" i="9"/>
  <c r="J57" i="9"/>
  <c r="J55" i="9" s="1"/>
  <c r="J48" i="9"/>
  <c r="J37" i="9"/>
  <c r="J36" i="9" s="1"/>
  <c r="J32" i="9"/>
  <c r="J22" i="9"/>
  <c r="J18" i="9"/>
  <c r="J14" i="9"/>
  <c r="J12" i="9" s="1"/>
  <c r="N7824" i="9" l="1"/>
  <c r="O43" i="9"/>
  <c r="O44" i="9" s="1"/>
  <c r="N8152" i="9"/>
  <c r="N8153" i="9" s="1"/>
  <c r="O8500" i="9"/>
  <c r="O8503" i="9" s="1"/>
  <c r="O163" i="9"/>
  <c r="N758" i="9"/>
  <c r="N759" i="9" s="1"/>
  <c r="O8102" i="9"/>
  <c r="O758" i="9"/>
  <c r="O759" i="9" s="1"/>
  <c r="O6970" i="9"/>
  <c r="O7153" i="9"/>
  <c r="O7161" i="9" s="1"/>
  <c r="O1149" i="9"/>
  <c r="O1193" i="9" s="1"/>
  <c r="O1253" i="9"/>
  <c r="O1256" i="9" s="1"/>
  <c r="N163" i="9"/>
  <c r="O845" i="9"/>
  <c r="O8152" i="9"/>
  <c r="O8153" i="9" s="1"/>
  <c r="N4276" i="9"/>
  <c r="N4280" i="9" s="1"/>
  <c r="N4281" i="9" s="1"/>
  <c r="N1034" i="9"/>
  <c r="N1035" i="9" s="1"/>
  <c r="N978" i="9"/>
  <c r="N979" i="9" s="1"/>
  <c r="O7719" i="9"/>
  <c r="N8369" i="9"/>
  <c r="N8370" i="9" s="1"/>
  <c r="N433" i="9"/>
  <c r="O614" i="9"/>
  <c r="O5739" i="9"/>
  <c r="O337" i="9"/>
  <c r="N7819" i="9"/>
  <c r="O1034" i="9"/>
  <c r="O1035" i="9" s="1"/>
  <c r="N126" i="9"/>
  <c r="N765" i="9"/>
  <c r="N7828" i="9"/>
  <c r="N8105" i="9" s="1"/>
  <c r="N1457" i="9"/>
  <c r="N1453" i="9"/>
  <c r="N1454" i="9" s="1"/>
  <c r="O378" i="9"/>
  <c r="O8246" i="9"/>
  <c r="O8249" i="9" s="1"/>
  <c r="O8242" i="9"/>
  <c r="O8243" i="9" s="1"/>
  <c r="N1097" i="9"/>
  <c r="N1193" i="9" s="1"/>
  <c r="O1041" i="9"/>
  <c r="O689" i="9"/>
  <c r="O765" i="9" s="1"/>
  <c r="O1457" i="9"/>
  <c r="O1453" i="9"/>
  <c r="O1454" i="9" s="1"/>
  <c r="O7819" i="9"/>
  <c r="N8242" i="9"/>
  <c r="N8243" i="9" s="1"/>
  <c r="N8246" i="9"/>
  <c r="N8249" i="9" s="1"/>
  <c r="O126" i="9"/>
  <c r="N7719" i="9"/>
  <c r="O4276" i="9"/>
  <c r="N378" i="9"/>
  <c r="O8006" i="9"/>
  <c r="O7824" i="9"/>
  <c r="N614" i="9"/>
  <c r="N7916" i="9"/>
  <c r="N7823" i="9"/>
  <c r="N8450" i="9"/>
  <c r="N8453" i="9" s="1"/>
  <c r="O909" i="9"/>
  <c r="O910" i="9" s="1"/>
  <c r="O913" i="9"/>
  <c r="N4284" i="9"/>
  <c r="O7157" i="9"/>
  <c r="O7158" i="9" s="1"/>
  <c r="O1413" i="9"/>
  <c r="N913" i="9"/>
  <c r="N916" i="9" s="1"/>
  <c r="N909" i="9"/>
  <c r="N910" i="9" s="1"/>
  <c r="N7055" i="9"/>
  <c r="N5745" i="9"/>
  <c r="N5743" i="9"/>
  <c r="N5744" i="9" s="1"/>
  <c r="N7825" i="9"/>
  <c r="N7870" i="9"/>
  <c r="N7153" i="9"/>
  <c r="O7962" i="9"/>
  <c r="O7825" i="9"/>
  <c r="K308" i="9"/>
  <c r="K297" i="9" s="1"/>
  <c r="M1114" i="9"/>
  <c r="M1104" i="9" s="1"/>
  <c r="M20" i="9"/>
  <c r="M11" i="9" s="1"/>
  <c r="K1146" i="9"/>
  <c r="M321" i="9"/>
  <c r="M320" i="9" s="1"/>
  <c r="K3648" i="9"/>
  <c r="K3676" i="9" s="1"/>
  <c r="K3680" i="9" s="1"/>
  <c r="K3681" i="9" s="1"/>
  <c r="M4370" i="9"/>
  <c r="M4400" i="9" s="1"/>
  <c r="M4404" i="9" s="1"/>
  <c r="M4405" i="9" s="1"/>
  <c r="M4651" i="9"/>
  <c r="M4677" i="9" s="1"/>
  <c r="M4681" i="9" s="1"/>
  <c r="M4682" i="9" s="1"/>
  <c r="M7737" i="9"/>
  <c r="M7726" i="9" s="1"/>
  <c r="M2322" i="9"/>
  <c r="M2351" i="9" s="1"/>
  <c r="M2355" i="9" s="1"/>
  <c r="M2356" i="9" s="1"/>
  <c r="M3648" i="9"/>
  <c r="M3676" i="9" s="1"/>
  <c r="M3680" i="9" s="1"/>
  <c r="M3681" i="9" s="1"/>
  <c r="M6606" i="9"/>
  <c r="M6640" i="9" s="1"/>
  <c r="M6644" i="9" s="1"/>
  <c r="M6645" i="9" s="1"/>
  <c r="K1274" i="9"/>
  <c r="K1263" i="9" s="1"/>
  <c r="M308" i="9"/>
  <c r="M297" i="9" s="1"/>
  <c r="M670" i="9"/>
  <c r="M669" i="9" s="1"/>
  <c r="K6398" i="9"/>
  <c r="K6433" i="9" s="1"/>
  <c r="K6437" i="9" s="1"/>
  <c r="K6438" i="9" s="1"/>
  <c r="K1613" i="9"/>
  <c r="K1638" i="9" s="1"/>
  <c r="K1642" i="9" s="1"/>
  <c r="K1643" i="9" s="1"/>
  <c r="M7435" i="9"/>
  <c r="M7434" i="9" s="1"/>
  <c r="M7459" i="9"/>
  <c r="M2047" i="9"/>
  <c r="M2076" i="9" s="1"/>
  <c r="M2080" i="9" s="1"/>
  <c r="M2081" i="9" s="1"/>
  <c r="M101" i="9"/>
  <c r="M91" i="9" s="1"/>
  <c r="M115" i="9" s="1"/>
  <c r="M119" i="9" s="1"/>
  <c r="M120" i="9" s="1"/>
  <c r="M5331" i="9"/>
  <c r="M5361" i="9" s="1"/>
  <c r="M5365" i="9" s="1"/>
  <c r="M5366" i="9" s="1"/>
  <c r="M6939" i="9"/>
  <c r="M6962" i="9" s="1"/>
  <c r="K7484" i="9"/>
  <c r="K7483" i="9" s="1"/>
  <c r="M7972" i="9"/>
  <c r="M8001" i="9" s="1"/>
  <c r="M8009" i="9" s="1"/>
  <c r="I1136" i="9"/>
  <c r="I1135" i="9" s="1"/>
  <c r="I5619" i="9"/>
  <c r="I5649" i="9" s="1"/>
  <c r="I5653" i="9" s="1"/>
  <c r="I5654" i="9" s="1"/>
  <c r="I7143" i="9"/>
  <c r="M1166" i="9"/>
  <c r="M1156" i="9" s="1"/>
  <c r="M1182" i="9" s="1"/>
  <c r="M1190" i="9" s="1"/>
  <c r="M4005" i="9"/>
  <c r="M4033" i="9" s="1"/>
  <c r="M4037" i="9" s="1"/>
  <c r="M4038" i="9" s="1"/>
  <c r="K6988" i="9"/>
  <c r="K6977" i="9" s="1"/>
  <c r="K7005" i="9" s="1"/>
  <c r="K7013" i="9" s="1"/>
  <c r="K7593" i="9"/>
  <c r="K7625" i="9" s="1"/>
  <c r="K7629" i="9" s="1"/>
  <c r="K7630" i="9" s="1"/>
  <c r="I7769" i="9"/>
  <c r="I7768" i="9" s="1"/>
  <c r="M3885" i="9"/>
  <c r="M3913" i="9" s="1"/>
  <c r="M3917" i="9" s="1"/>
  <c r="M3918" i="9" s="1"/>
  <c r="K101" i="9"/>
  <c r="K91" i="9" s="1"/>
  <c r="K115" i="9" s="1"/>
  <c r="K119" i="9" s="1"/>
  <c r="K120" i="9" s="1"/>
  <c r="M354" i="9"/>
  <c r="M344" i="9" s="1"/>
  <c r="M367" i="9" s="1"/>
  <c r="M493" i="9"/>
  <c r="M482" i="9" s="1"/>
  <c r="M515" i="9" s="1"/>
  <c r="K1166" i="9"/>
  <c r="K1156" i="9" s="1"/>
  <c r="K1182" i="9" s="1"/>
  <c r="M1925" i="9"/>
  <c r="M1955" i="9" s="1"/>
  <c r="M1959" i="9" s="1"/>
  <c r="M1960" i="9" s="1"/>
  <c r="K3806" i="9"/>
  <c r="K3835" i="9" s="1"/>
  <c r="K3839" i="9" s="1"/>
  <c r="K3840" i="9" s="1"/>
  <c r="K4529" i="9"/>
  <c r="K4560" i="9" s="1"/>
  <c r="K4564" i="9" s="1"/>
  <c r="K4565" i="9" s="1"/>
  <c r="M5837" i="9"/>
  <c r="M5863" i="9" s="1"/>
  <c r="M5867" i="9" s="1"/>
  <c r="M5868" i="9" s="1"/>
  <c r="M7512" i="9"/>
  <c r="M7541" i="9" s="1"/>
  <c r="M7545" i="9" s="1"/>
  <c r="M7546" i="9" s="1"/>
  <c r="K3485" i="9"/>
  <c r="K3515" i="9" s="1"/>
  <c r="K3519" i="9" s="1"/>
  <c r="K3520" i="9" s="1"/>
  <c r="M7079" i="9"/>
  <c r="M7078" i="9" s="1"/>
  <c r="M181" i="9"/>
  <c r="M170" i="9" s="1"/>
  <c r="M190" i="9" s="1"/>
  <c r="M3444" i="9"/>
  <c r="M3474" i="9" s="1"/>
  <c r="M3478" i="9" s="1"/>
  <c r="M3479" i="9" s="1"/>
  <c r="K4123" i="9"/>
  <c r="K4154" i="9" s="1"/>
  <c r="K4158" i="9" s="1"/>
  <c r="K4159" i="9" s="1"/>
  <c r="M4204" i="9"/>
  <c r="M4232" i="9" s="1"/>
  <c r="M5660" i="9"/>
  <c r="M5684" i="9" s="1"/>
  <c r="M5688" i="9" s="1"/>
  <c r="M5689" i="9" s="1"/>
  <c r="K270" i="9"/>
  <c r="K260" i="9" s="1"/>
  <c r="K282" i="9" s="1"/>
  <c r="K354" i="9"/>
  <c r="K344" i="9" s="1"/>
  <c r="K367" i="9" s="1"/>
  <c r="J493" i="9"/>
  <c r="J482" i="9" s="1"/>
  <c r="J515" i="9" s="1"/>
  <c r="M934" i="9"/>
  <c r="M923" i="9" s="1"/>
  <c r="K1211" i="9"/>
  <c r="K1200" i="9" s="1"/>
  <c r="M1343" i="9"/>
  <c r="M1332" i="9" s="1"/>
  <c r="K2881" i="9"/>
  <c r="K2911" i="9" s="1"/>
  <c r="K2915" i="9" s="1"/>
  <c r="K2916" i="9" s="1"/>
  <c r="M4123" i="9"/>
  <c r="M4154" i="9" s="1"/>
  <c r="M4158" i="9" s="1"/>
  <c r="M4159" i="9" s="1"/>
  <c r="M4165" i="9"/>
  <c r="M4193" i="9" s="1"/>
  <c r="M4197" i="9" s="1"/>
  <c r="M4198" i="9" s="1"/>
  <c r="K4289" i="9"/>
  <c r="K4318" i="9" s="1"/>
  <c r="K4322" i="9" s="1"/>
  <c r="K4323" i="9" s="1"/>
  <c r="M8640" i="9"/>
  <c r="M8629" i="9" s="1"/>
  <c r="K2718" i="9"/>
  <c r="K2748" i="9" s="1"/>
  <c r="K2752" i="9" s="1"/>
  <c r="K2753" i="9" s="1"/>
  <c r="K584" i="9"/>
  <c r="K573" i="9" s="1"/>
  <c r="K603" i="9" s="1"/>
  <c r="M1136" i="9"/>
  <c r="M1135" i="9" s="1"/>
  <c r="M1685" i="9"/>
  <c r="M1714" i="9" s="1"/>
  <c r="M1718" i="9" s="1"/>
  <c r="M1719" i="9" s="1"/>
  <c r="M4612" i="9"/>
  <c r="M4640" i="9" s="1"/>
  <c r="M4644" i="9" s="1"/>
  <c r="M4645" i="9" s="1"/>
  <c r="K7030" i="9"/>
  <c r="K7020" i="9" s="1"/>
  <c r="K7044" i="9" s="1"/>
  <c r="K7052" i="9" s="1"/>
  <c r="K6786" i="9"/>
  <c r="K6825" i="9" s="1"/>
  <c r="K6829" i="9" s="1"/>
  <c r="K6830" i="9" s="1"/>
  <c r="K7411" i="9"/>
  <c r="M8064" i="9"/>
  <c r="M8094" i="9" s="1"/>
  <c r="M8102" i="9" s="1"/>
  <c r="K1805" i="9"/>
  <c r="K1833" i="9" s="1"/>
  <c r="K1837" i="9" s="1"/>
  <c r="K1838" i="9" s="1"/>
  <c r="K1844" i="9"/>
  <c r="K1872" i="9" s="1"/>
  <c r="K1876" i="9" s="1"/>
  <c r="K1877" i="9" s="1"/>
  <c r="K2283" i="9"/>
  <c r="K2311" i="9" s="1"/>
  <c r="K2315" i="9" s="1"/>
  <c r="K2316" i="9" s="1"/>
  <c r="M4731" i="9"/>
  <c r="M4760" i="9" s="1"/>
  <c r="M4764" i="9" s="1"/>
  <c r="M4765" i="9" s="1"/>
  <c r="M5208" i="9"/>
  <c r="M5239" i="9" s="1"/>
  <c r="M5243" i="9" s="1"/>
  <c r="M5244" i="9" s="1"/>
  <c r="K6178" i="9"/>
  <c r="K6201" i="9" s="1"/>
  <c r="K6205" i="9" s="1"/>
  <c r="K6206" i="9" s="1"/>
  <c r="M6651" i="9"/>
  <c r="M6684" i="9" s="1"/>
  <c r="M6688" i="9" s="1"/>
  <c r="M6689" i="9" s="1"/>
  <c r="K6872" i="9"/>
  <c r="K6893" i="9" s="1"/>
  <c r="K6897" i="9" s="1"/>
  <c r="K6898" i="9" s="1"/>
  <c r="M6872" i="9"/>
  <c r="M6893" i="9" s="1"/>
  <c r="M6897" i="9" s="1"/>
  <c r="M6898" i="9" s="1"/>
  <c r="K7166" i="9"/>
  <c r="K7197" i="9" s="1"/>
  <c r="K7201" i="9" s="1"/>
  <c r="K7202" i="9" s="1"/>
  <c r="K1685" i="9"/>
  <c r="K1714" i="9" s="1"/>
  <c r="K1718" i="9" s="1"/>
  <c r="K1719" i="9" s="1"/>
  <c r="M3324" i="9"/>
  <c r="M3353" i="9" s="1"/>
  <c r="M3357" i="9" s="1"/>
  <c r="M3358" i="9" s="1"/>
  <c r="K3965" i="9"/>
  <c r="K3994" i="9" s="1"/>
  <c r="K3998" i="9" s="1"/>
  <c r="K3999" i="9" s="1"/>
  <c r="M4852" i="9"/>
  <c r="M4881" i="9" s="1"/>
  <c r="M4885" i="9" s="1"/>
  <c r="M4886" i="9" s="1"/>
  <c r="K6741" i="9"/>
  <c r="K6775" i="9" s="1"/>
  <c r="K6779" i="9" s="1"/>
  <c r="K6780" i="9" s="1"/>
  <c r="M7490" i="9"/>
  <c r="M7489" i="9" s="1"/>
  <c r="K7737" i="9"/>
  <c r="K7726" i="9" s="1"/>
  <c r="M8123" i="9"/>
  <c r="M8112" i="9" s="1"/>
  <c r="M8308" i="9"/>
  <c r="M8307" i="9" s="1"/>
  <c r="M270" i="9"/>
  <c r="M260" i="9" s="1"/>
  <c r="M282" i="9" s="1"/>
  <c r="M451" i="9"/>
  <c r="M440" i="9" s="1"/>
  <c r="M471" i="9" s="1"/>
  <c r="M737" i="9"/>
  <c r="M736" i="9" s="1"/>
  <c r="M6988" i="9"/>
  <c r="M6977" i="9" s="1"/>
  <c r="M7005" i="9" s="1"/>
  <c r="M707" i="9"/>
  <c r="M696" i="9" s="1"/>
  <c r="K862" i="9"/>
  <c r="K852" i="9" s="1"/>
  <c r="M1211" i="9"/>
  <c r="M1200" i="9" s="1"/>
  <c r="M7030" i="9"/>
  <c r="M7020" i="9" s="1"/>
  <c r="M7044" i="9" s="1"/>
  <c r="M2128" i="9"/>
  <c r="M2158" i="9" s="1"/>
  <c r="M2162" i="9" s="1"/>
  <c r="M2163" i="9" s="1"/>
  <c r="M2800" i="9"/>
  <c r="M2829" i="9" s="1"/>
  <c r="M2833" i="9" s="1"/>
  <c r="M2834" i="9" s="1"/>
  <c r="M4771" i="9"/>
  <c r="M4800" i="9" s="1"/>
  <c r="M4804" i="9" s="1"/>
  <c r="M4805" i="9" s="1"/>
  <c r="K631" i="9"/>
  <c r="K621" i="9" s="1"/>
  <c r="K783" i="9"/>
  <c r="K772" i="9" s="1"/>
  <c r="M1844" i="9"/>
  <c r="M2362" i="9"/>
  <c r="M2390" i="9" s="1"/>
  <c r="M2394" i="9" s="1"/>
  <c r="M2395" i="9" s="1"/>
  <c r="M2922" i="9"/>
  <c r="M2950" i="9" s="1"/>
  <c r="M2954" i="9" s="1"/>
  <c r="M2955" i="9" s="1"/>
  <c r="M7166" i="9"/>
  <c r="M7197" i="9" s="1"/>
  <c r="M7201" i="9" s="1"/>
  <c r="M7202" i="9" s="1"/>
  <c r="K7331" i="9"/>
  <c r="K7360" i="9" s="1"/>
  <c r="K7364" i="9" s="1"/>
  <c r="K7365" i="9" s="1"/>
  <c r="K7552" i="9"/>
  <c r="K7582" i="9" s="1"/>
  <c r="K7586" i="9" s="1"/>
  <c r="K7587" i="9" s="1"/>
  <c r="M7593" i="9"/>
  <c r="M7636" i="9"/>
  <c r="M7666" i="9" s="1"/>
  <c r="M7670" i="9" s="1"/>
  <c r="M7671" i="9" s="1"/>
  <c r="M64" i="9"/>
  <c r="M54" i="9" s="1"/>
  <c r="M76" i="9" s="1"/>
  <c r="K143" i="9"/>
  <c r="K133" i="9" s="1"/>
  <c r="K451" i="9"/>
  <c r="K440" i="9" s="1"/>
  <c r="K471" i="9" s="1"/>
  <c r="K541" i="9"/>
  <c r="K530" i="9" s="1"/>
  <c r="K558" i="9" s="1"/>
  <c r="M1462" i="9"/>
  <c r="M1489" i="9" s="1"/>
  <c r="M1493" i="9" s="1"/>
  <c r="M1494" i="9" s="1"/>
  <c r="K1765" i="9"/>
  <c r="K1794" i="9" s="1"/>
  <c r="K1798" i="9" s="1"/>
  <c r="K1799" i="9" s="1"/>
  <c r="M1966" i="9"/>
  <c r="M1996" i="9" s="1"/>
  <c r="M2000" i="9" s="1"/>
  <c r="M2001" i="9" s="1"/>
  <c r="K2322" i="9"/>
  <c r="K2351" i="9" s="1"/>
  <c r="K2355" i="9" s="1"/>
  <c r="K2356" i="9" s="1"/>
  <c r="M2440" i="9"/>
  <c r="M2467" i="9" s="1"/>
  <c r="M2471" i="9" s="1"/>
  <c r="M2472" i="9" s="1"/>
  <c r="M2478" i="9"/>
  <c r="M2508" i="9" s="1"/>
  <c r="M2512" i="9" s="1"/>
  <c r="M2513" i="9" s="1"/>
  <c r="M2718" i="9"/>
  <c r="M2748" i="9" s="1"/>
  <c r="M2752" i="9" s="1"/>
  <c r="M2753" i="9" s="1"/>
  <c r="M2881" i="9"/>
  <c r="M2911" i="9" s="1"/>
  <c r="M2915" i="9" s="1"/>
  <c r="M2916" i="9" s="1"/>
  <c r="M2961" i="9"/>
  <c r="M2991" i="9" s="1"/>
  <c r="M2995" i="9" s="1"/>
  <c r="M2996" i="9" s="1"/>
  <c r="K3284" i="9"/>
  <c r="K3313" i="9" s="1"/>
  <c r="K3317" i="9" s="1"/>
  <c r="K3318" i="9" s="1"/>
  <c r="M5250" i="9"/>
  <c r="M5280" i="9" s="1"/>
  <c r="M5284" i="9" s="1"/>
  <c r="M5285" i="9" s="1"/>
  <c r="K5837" i="9"/>
  <c r="K5863" i="9" s="1"/>
  <c r="K5867" i="9" s="1"/>
  <c r="K5868" i="9" s="1"/>
  <c r="K5874" i="9"/>
  <c r="K5906" i="9" s="1"/>
  <c r="K5910" i="9" s="1"/>
  <c r="K5911" i="9" s="1"/>
  <c r="M6144" i="9"/>
  <c r="M6167" i="9" s="1"/>
  <c r="M6171" i="9" s="1"/>
  <c r="M6172" i="9" s="1"/>
  <c r="M7331" i="9"/>
  <c r="M7360" i="9" s="1"/>
  <c r="M7364" i="9" s="1"/>
  <c r="M7365" i="9" s="1"/>
  <c r="M8343" i="9"/>
  <c r="M8332" i="9" s="1"/>
  <c r="M8394" i="9"/>
  <c r="M8383" i="9" s="1"/>
  <c r="K8411" i="9"/>
  <c r="K8410" i="9" s="1"/>
  <c r="M8520" i="9"/>
  <c r="M8510" i="9" s="1"/>
  <c r="M8539" i="9" s="1"/>
  <c r="M8547" i="9" s="1"/>
  <c r="M8550" i="9" s="1"/>
  <c r="M631" i="9"/>
  <c r="M621" i="9" s="1"/>
  <c r="K934" i="9"/>
  <c r="K923" i="9" s="1"/>
  <c r="M1000" i="9"/>
  <c r="M989" i="9" s="1"/>
  <c r="M1500" i="9"/>
  <c r="M1526" i="9" s="1"/>
  <c r="M1530" i="9" s="1"/>
  <c r="M1531" i="9" s="1"/>
  <c r="K1574" i="9"/>
  <c r="K1602" i="9" s="1"/>
  <c r="K1606" i="9" s="1"/>
  <c r="K1607" i="9" s="1"/>
  <c r="K2047" i="9"/>
  <c r="K2076" i="9" s="1"/>
  <c r="K2080" i="9" s="1"/>
  <c r="K2081" i="9" s="1"/>
  <c r="K2678" i="9"/>
  <c r="K2707" i="9" s="1"/>
  <c r="K2711" i="9" s="1"/>
  <c r="K2712" i="9" s="1"/>
  <c r="K2840" i="9"/>
  <c r="K2870" i="9" s="1"/>
  <c r="K2874" i="9" s="1"/>
  <c r="K2875" i="9" s="1"/>
  <c r="K3002" i="9"/>
  <c r="K3031" i="9" s="1"/>
  <c r="K3035" i="9" s="1"/>
  <c r="K3036" i="9" s="1"/>
  <c r="M3284" i="9"/>
  <c r="M3313" i="9" s="1"/>
  <c r="M3317" i="9" s="1"/>
  <c r="M3318" i="9" s="1"/>
  <c r="M3846" i="9"/>
  <c r="M3874" i="9" s="1"/>
  <c r="M3878" i="9" s="1"/>
  <c r="M3879" i="9" s="1"/>
  <c r="M4811" i="9"/>
  <c r="M4841" i="9" s="1"/>
  <c r="M4845" i="9" s="1"/>
  <c r="M4846" i="9" s="1"/>
  <c r="M5750" i="9"/>
  <c r="M5965" i="9"/>
  <c r="M5996" i="9" s="1"/>
  <c r="M6000" i="9" s="1"/>
  <c r="M6001" i="9" s="1"/>
  <c r="K6212" i="9"/>
  <c r="K6244" i="9" s="1"/>
  <c r="K6248" i="9" s="1"/>
  <c r="K6249" i="9" s="1"/>
  <c r="M6298" i="9"/>
  <c r="M6329" i="9" s="1"/>
  <c r="M6333" i="9" s="1"/>
  <c r="M6334" i="9" s="1"/>
  <c r="M6398" i="9"/>
  <c r="M6433" i="9" s="1"/>
  <c r="M6437" i="9" s="1"/>
  <c r="M6438" i="9" s="1"/>
  <c r="M6444" i="9"/>
  <c r="M6476" i="9" s="1"/>
  <c r="M6480" i="9" s="1"/>
  <c r="M6481" i="9" s="1"/>
  <c r="M6695" i="9"/>
  <c r="M6730" i="9" s="1"/>
  <c r="M6734" i="9" s="1"/>
  <c r="M6735" i="9" s="1"/>
  <c r="M7411" i="9"/>
  <c r="M7484" i="9"/>
  <c r="M7483" i="9" s="1"/>
  <c r="K7636" i="9"/>
  <c r="K7666" i="9" s="1"/>
  <c r="K7670" i="9" s="1"/>
  <c r="K7671" i="9" s="1"/>
  <c r="K7677" i="9"/>
  <c r="K7708" i="9" s="1"/>
  <c r="K7712" i="9" s="1"/>
  <c r="K7713" i="9" s="1"/>
  <c r="M8470" i="9"/>
  <c r="M8460" i="9" s="1"/>
  <c r="M8487" i="9"/>
  <c r="M8486" i="9" s="1"/>
  <c r="K8568" i="9"/>
  <c r="K8557" i="9" s="1"/>
  <c r="K8640" i="9"/>
  <c r="K8629" i="9" s="1"/>
  <c r="K1649" i="9"/>
  <c r="K1674" i="9" s="1"/>
  <c r="K1678" i="9" s="1"/>
  <c r="K1679" i="9" s="1"/>
  <c r="K1725" i="9"/>
  <c r="K1754" i="9" s="1"/>
  <c r="K1758" i="9" s="1"/>
  <c r="K1759" i="9" s="1"/>
  <c r="M2678" i="9"/>
  <c r="M2707" i="9" s="1"/>
  <c r="M2711" i="9" s="1"/>
  <c r="M2712" i="9" s="1"/>
  <c r="M2840" i="9"/>
  <c r="M2870" i="9" s="1"/>
  <c r="M2874" i="9" s="1"/>
  <c r="M2875" i="9" s="1"/>
  <c r="M3806" i="9"/>
  <c r="M3835" i="9" s="1"/>
  <c r="M3839" i="9" s="1"/>
  <c r="M3840" i="9" s="1"/>
  <c r="M4490" i="9"/>
  <c r="M4518" i="9" s="1"/>
  <c r="M4522" i="9" s="1"/>
  <c r="M4523" i="9" s="1"/>
  <c r="M4931" i="9"/>
  <c r="M4961" i="9" s="1"/>
  <c r="M4965" i="9" s="1"/>
  <c r="M4966" i="9" s="1"/>
  <c r="M5414" i="9"/>
  <c r="M5444" i="9" s="1"/>
  <c r="M5448" i="9" s="1"/>
  <c r="M5449" i="9" s="1"/>
  <c r="K6487" i="9"/>
  <c r="K6522" i="9" s="1"/>
  <c r="K6526" i="9" s="1"/>
  <c r="K6527" i="9" s="1"/>
  <c r="K6533" i="9"/>
  <c r="K6553" i="9" s="1"/>
  <c r="K6557" i="9" s="1"/>
  <c r="K6558" i="9" s="1"/>
  <c r="K6564" i="9"/>
  <c r="K6595" i="9" s="1"/>
  <c r="K6599" i="9" s="1"/>
  <c r="K6600" i="9" s="1"/>
  <c r="K6651" i="9"/>
  <c r="K6684" i="9" s="1"/>
  <c r="K6688" i="9" s="1"/>
  <c r="K6689" i="9" s="1"/>
  <c r="K7371" i="9"/>
  <c r="K7400" i="9" s="1"/>
  <c r="K7404" i="9" s="1"/>
  <c r="K7405" i="9" s="1"/>
  <c r="K7142" i="9"/>
  <c r="M8693" i="9"/>
  <c r="M8683" i="9" s="1"/>
  <c r="I451" i="9"/>
  <c r="I440" i="9" s="1"/>
  <c r="I471" i="9" s="1"/>
  <c r="I475" i="9" s="1"/>
  <c r="I476" i="9" s="1"/>
  <c r="I7030" i="9"/>
  <c r="I7020" i="9" s="1"/>
  <c r="I7044" i="9" s="1"/>
  <c r="J2718" i="9"/>
  <c r="J2748" i="9" s="1"/>
  <c r="J2752" i="9" s="1"/>
  <c r="J2753" i="9" s="1"/>
  <c r="J3404" i="9"/>
  <c r="J3433" i="9" s="1"/>
  <c r="J3437" i="9" s="1"/>
  <c r="J3438" i="9" s="1"/>
  <c r="J8520" i="9"/>
  <c r="J8510" i="9" s="1"/>
  <c r="J8539" i="9" s="1"/>
  <c r="M143" i="9"/>
  <c r="M133" i="9" s="1"/>
  <c r="M541" i="9"/>
  <c r="M530" i="9" s="1"/>
  <c r="M558" i="9" s="1"/>
  <c r="M862" i="9"/>
  <c r="M852" i="9" s="1"/>
  <c r="M2007" i="9"/>
  <c r="M2036" i="9" s="1"/>
  <c r="M2040" i="9" s="1"/>
  <c r="M2041" i="9" s="1"/>
  <c r="M2087" i="9"/>
  <c r="M2117" i="9" s="1"/>
  <c r="M2121" i="9" s="1"/>
  <c r="M2122" i="9" s="1"/>
  <c r="M2559" i="9"/>
  <c r="M2588" i="9" s="1"/>
  <c r="M2592" i="9" s="1"/>
  <c r="M2593" i="9" s="1"/>
  <c r="M2599" i="9"/>
  <c r="M2627" i="9" s="1"/>
  <c r="M2631" i="9" s="1"/>
  <c r="M2632" i="9" s="1"/>
  <c r="M2638" i="9"/>
  <c r="M2667" i="9" s="1"/>
  <c r="M2671" i="9" s="1"/>
  <c r="M2672" i="9" s="1"/>
  <c r="M3364" i="9"/>
  <c r="M3393" i="9" s="1"/>
  <c r="M3397" i="9" s="1"/>
  <c r="M3398" i="9" s="1"/>
  <c r="M3526" i="9"/>
  <c r="M3556" i="9" s="1"/>
  <c r="M3560" i="9" s="1"/>
  <c r="M3561" i="9" s="1"/>
  <c r="M3924" i="9"/>
  <c r="M3954" i="9" s="1"/>
  <c r="M3958" i="9" s="1"/>
  <c r="M3959" i="9" s="1"/>
  <c r="M3965" i="9"/>
  <c r="M3994" i="9" s="1"/>
  <c r="M3998" i="9" s="1"/>
  <c r="M3999" i="9" s="1"/>
  <c r="J541" i="9"/>
  <c r="J530" i="9" s="1"/>
  <c r="J558" i="9" s="1"/>
  <c r="J1166" i="9"/>
  <c r="J1156" i="9" s="1"/>
  <c r="J1182" i="9" s="1"/>
  <c r="K20" i="9"/>
  <c r="K11" i="9" s="1"/>
  <c r="K64" i="9"/>
  <c r="K54" i="9" s="1"/>
  <c r="K76" i="9" s="1"/>
  <c r="K181" i="9"/>
  <c r="K170" i="9" s="1"/>
  <c r="K190" i="9" s="1"/>
  <c r="K395" i="9"/>
  <c r="K385" i="9" s="1"/>
  <c r="K493" i="9"/>
  <c r="K482" i="9" s="1"/>
  <c r="K515" i="9" s="1"/>
  <c r="M584" i="9"/>
  <c r="M573" i="9" s="1"/>
  <c r="M603" i="9" s="1"/>
  <c r="K707" i="9"/>
  <c r="K696" i="9" s="1"/>
  <c r="M783" i="9"/>
  <c r="M772" i="9" s="1"/>
  <c r="M1017" i="9"/>
  <c r="M1016" i="9" s="1"/>
  <c r="K1059" i="9"/>
  <c r="K1048" i="9" s="1"/>
  <c r="M1274" i="9"/>
  <c r="M1263" i="9" s="1"/>
  <c r="K1462" i="9"/>
  <c r="K1489" i="9" s="1"/>
  <c r="K1493" i="9" s="1"/>
  <c r="K1494" i="9" s="1"/>
  <c r="K1500" i="9"/>
  <c r="K1526" i="9" s="1"/>
  <c r="K1530" i="9" s="1"/>
  <c r="K1531" i="9" s="1"/>
  <c r="M1613" i="9"/>
  <c r="M1638" i="9" s="1"/>
  <c r="M1642" i="9" s="1"/>
  <c r="M1643" i="9" s="1"/>
  <c r="M2169" i="9"/>
  <c r="M2195" i="9" s="1"/>
  <c r="M2199" i="9" s="1"/>
  <c r="M2200" i="9" s="1"/>
  <c r="K2206" i="9"/>
  <c r="K2235" i="9" s="1"/>
  <c r="K2239" i="9" s="1"/>
  <c r="K2240" i="9" s="1"/>
  <c r="M2246" i="9"/>
  <c r="M2272" i="9" s="1"/>
  <c r="M2276" i="9" s="1"/>
  <c r="M2277" i="9" s="1"/>
  <c r="M2283" i="9"/>
  <c r="M2311" i="9" s="1"/>
  <c r="M2315" i="9" s="1"/>
  <c r="M2316" i="9" s="1"/>
  <c r="M2759" i="9"/>
  <c r="M2789" i="9" s="1"/>
  <c r="M2793" i="9" s="1"/>
  <c r="M2794" i="9" s="1"/>
  <c r="K3324" i="9"/>
  <c r="K3353" i="9" s="1"/>
  <c r="K3357" i="9" s="1"/>
  <c r="K3358" i="9" s="1"/>
  <c r="K4165" i="9"/>
  <c r="K4193" i="9" s="1"/>
  <c r="K4197" i="9" s="1"/>
  <c r="K4198" i="9" s="1"/>
  <c r="K4370" i="9"/>
  <c r="K4400" i="9" s="1"/>
  <c r="K4404" i="9" s="1"/>
  <c r="K4405" i="9" s="1"/>
  <c r="M4411" i="9"/>
  <c r="M4441" i="9" s="1"/>
  <c r="M4445" i="9" s="1"/>
  <c r="M4446" i="9" s="1"/>
  <c r="M1537" i="9"/>
  <c r="M1563" i="9" s="1"/>
  <c r="M1567" i="9" s="1"/>
  <c r="M1568" i="9" s="1"/>
  <c r="M1649" i="9"/>
  <c r="M1674" i="9" s="1"/>
  <c r="M1678" i="9" s="1"/>
  <c r="M1679" i="9" s="1"/>
  <c r="M950" i="9"/>
  <c r="M949" i="9" s="1"/>
  <c r="K1000" i="9"/>
  <c r="K989" i="9" s="1"/>
  <c r="K1030" i="9" s="1"/>
  <c r="M1059" i="9"/>
  <c r="M1048" i="9" s="1"/>
  <c r="K1537" i="9"/>
  <c r="K1563" i="9" s="1"/>
  <c r="K1567" i="9" s="1"/>
  <c r="K1568" i="9" s="1"/>
  <c r="M1574" i="9"/>
  <c r="M1602" i="9" s="1"/>
  <c r="M1606" i="9" s="1"/>
  <c r="M1607" i="9" s="1"/>
  <c r="M1725" i="9"/>
  <c r="M1754" i="9" s="1"/>
  <c r="M1758" i="9" s="1"/>
  <c r="M1759" i="9" s="1"/>
  <c r="M1765" i="9"/>
  <c r="M1794" i="9" s="1"/>
  <c r="M1798" i="9" s="1"/>
  <c r="M1799" i="9" s="1"/>
  <c r="M1805" i="9"/>
  <c r="M1833" i="9" s="1"/>
  <c r="M1837" i="9" s="1"/>
  <c r="M1838" i="9" s="1"/>
  <c r="M2206" i="9"/>
  <c r="M2235" i="9" s="1"/>
  <c r="M2239" i="9" s="1"/>
  <c r="M2240" i="9" s="1"/>
  <c r="M2401" i="9"/>
  <c r="M2429" i="9" s="1"/>
  <c r="M2433" i="9" s="1"/>
  <c r="M2434" i="9" s="1"/>
  <c r="K2440" i="9"/>
  <c r="K2467" i="9" s="1"/>
  <c r="K2471" i="9" s="1"/>
  <c r="K2472" i="9" s="1"/>
  <c r="K2478" i="9"/>
  <c r="K2508" i="9" s="1"/>
  <c r="K2512" i="9" s="1"/>
  <c r="K2513" i="9" s="1"/>
  <c r="K2559" i="9"/>
  <c r="K2588" i="9" s="1"/>
  <c r="K2592" i="9" s="1"/>
  <c r="K2593" i="9" s="1"/>
  <c r="K2599" i="9"/>
  <c r="K2627" i="9" s="1"/>
  <c r="K2631" i="9" s="1"/>
  <c r="K2632" i="9" s="1"/>
  <c r="K2638" i="9"/>
  <c r="K2667" i="9" s="1"/>
  <c r="K2671" i="9" s="1"/>
  <c r="K2672" i="9" s="1"/>
  <c r="K2961" i="9"/>
  <c r="K2991" i="9" s="1"/>
  <c r="K2995" i="9" s="1"/>
  <c r="K2996" i="9" s="1"/>
  <c r="M3002" i="9"/>
  <c r="M3031" i="9" s="1"/>
  <c r="M3035" i="9" s="1"/>
  <c r="M3036" i="9" s="1"/>
  <c r="M3042" i="9"/>
  <c r="M3071" i="9" s="1"/>
  <c r="M3075" i="9" s="1"/>
  <c r="M3076" i="9" s="1"/>
  <c r="M3082" i="9"/>
  <c r="M3110" i="9" s="1"/>
  <c r="M3114" i="9" s="1"/>
  <c r="M3115" i="9" s="1"/>
  <c r="M3121" i="9"/>
  <c r="M3151" i="9" s="1"/>
  <c r="M3155" i="9" s="1"/>
  <c r="M3156" i="9" s="1"/>
  <c r="M3162" i="9"/>
  <c r="M3192" i="9" s="1"/>
  <c r="M3196" i="9" s="1"/>
  <c r="M3197" i="9" s="1"/>
  <c r="M3203" i="9"/>
  <c r="M3232" i="9" s="1"/>
  <c r="M3236" i="9" s="1"/>
  <c r="M3237" i="9" s="1"/>
  <c r="K3444" i="9"/>
  <c r="K3474" i="9" s="1"/>
  <c r="K3478" i="9" s="1"/>
  <c r="K3479" i="9" s="1"/>
  <c r="M3485" i="9"/>
  <c r="M3515" i="9" s="1"/>
  <c r="M3519" i="9" s="1"/>
  <c r="M3520" i="9" s="1"/>
  <c r="M3567" i="9"/>
  <c r="M3596" i="9" s="1"/>
  <c r="M3600" i="9" s="1"/>
  <c r="M3601" i="9" s="1"/>
  <c r="M3607" i="9"/>
  <c r="M3637" i="9" s="1"/>
  <c r="M3641" i="9" s="1"/>
  <c r="M3642" i="9" s="1"/>
  <c r="K3687" i="9"/>
  <c r="K3716" i="9" s="1"/>
  <c r="K3720" i="9" s="1"/>
  <c r="K3721" i="9" s="1"/>
  <c r="K3727" i="9"/>
  <c r="K3755" i="9" s="1"/>
  <c r="K3759" i="9" s="1"/>
  <c r="K3760" i="9" s="1"/>
  <c r="K3766" i="9"/>
  <c r="K3795" i="9" s="1"/>
  <c r="K3799" i="9" s="1"/>
  <c r="K3800" i="9" s="1"/>
  <c r="M4083" i="9"/>
  <c r="M4112" i="9" s="1"/>
  <c r="M4116" i="9" s="1"/>
  <c r="M4117" i="9" s="1"/>
  <c r="M4571" i="9"/>
  <c r="M4601" i="9" s="1"/>
  <c r="M4605" i="9" s="1"/>
  <c r="M4606" i="9" s="1"/>
  <c r="K4811" i="9"/>
  <c r="K4841" i="9" s="1"/>
  <c r="K4845" i="9" s="1"/>
  <c r="K4846" i="9" s="1"/>
  <c r="K5917" i="9"/>
  <c r="K5954" i="9" s="1"/>
  <c r="K5958" i="9" s="1"/>
  <c r="K5959" i="9" s="1"/>
  <c r="K2007" i="9"/>
  <c r="K2036" i="9" s="1"/>
  <c r="K2040" i="9" s="1"/>
  <c r="K2041" i="9" s="1"/>
  <c r="K2362" i="9"/>
  <c r="K2390" i="9" s="1"/>
  <c r="K2394" i="9" s="1"/>
  <c r="K2395" i="9" s="1"/>
  <c r="K2401" i="9"/>
  <c r="K2429" i="9" s="1"/>
  <c r="K2433" i="9" s="1"/>
  <c r="K2434" i="9" s="1"/>
  <c r="K2759" i="9"/>
  <c r="K2789" i="9" s="1"/>
  <c r="K2793" i="9" s="1"/>
  <c r="K2794" i="9" s="1"/>
  <c r="K3042" i="9"/>
  <c r="K3071" i="9" s="1"/>
  <c r="K3075" i="9" s="1"/>
  <c r="K3076" i="9" s="1"/>
  <c r="K3082" i="9"/>
  <c r="K3110" i="9" s="1"/>
  <c r="K3114" i="9" s="1"/>
  <c r="K3115" i="9" s="1"/>
  <c r="K3121" i="9"/>
  <c r="K3151" i="9" s="1"/>
  <c r="K3155" i="9" s="1"/>
  <c r="K3156" i="9" s="1"/>
  <c r="K3162" i="9"/>
  <c r="K3192" i="9" s="1"/>
  <c r="K3196" i="9" s="1"/>
  <c r="K3197" i="9" s="1"/>
  <c r="K3203" i="9"/>
  <c r="K3232" i="9" s="1"/>
  <c r="K3236" i="9" s="1"/>
  <c r="K3237" i="9" s="1"/>
  <c r="K3243" i="9"/>
  <c r="K3273" i="9" s="1"/>
  <c r="K3277" i="9" s="1"/>
  <c r="K3278" i="9" s="1"/>
  <c r="K3607" i="9"/>
  <c r="K3637" i="9" s="1"/>
  <c r="K3641" i="9" s="1"/>
  <c r="K3642" i="9" s="1"/>
  <c r="M3727" i="9"/>
  <c r="M3755" i="9" s="1"/>
  <c r="M3759" i="9" s="1"/>
  <c r="M3760" i="9" s="1"/>
  <c r="M3766" i="9"/>
  <c r="M3795" i="9" s="1"/>
  <c r="M3799" i="9" s="1"/>
  <c r="M3800" i="9" s="1"/>
  <c r="K4083" i="9"/>
  <c r="K4112" i="9" s="1"/>
  <c r="K4116" i="9" s="1"/>
  <c r="K4117" i="9" s="1"/>
  <c r="M4289" i="9"/>
  <c r="M4318" i="9" s="1"/>
  <c r="M4322" i="9" s="1"/>
  <c r="M4323" i="9" s="1"/>
  <c r="K4329" i="9"/>
  <c r="K4359" i="9" s="1"/>
  <c r="K4363" i="9" s="1"/>
  <c r="K4364" i="9" s="1"/>
  <c r="M4529" i="9"/>
  <c r="M4560" i="9" s="1"/>
  <c r="M4564" i="9" s="1"/>
  <c r="M4565" i="9" s="1"/>
  <c r="M4688" i="9"/>
  <c r="M4720" i="9" s="1"/>
  <c r="M4724" i="9" s="1"/>
  <c r="M4725" i="9" s="1"/>
  <c r="K5052" i="9"/>
  <c r="K5079" i="9" s="1"/>
  <c r="K5083" i="9" s="1"/>
  <c r="K5084" i="9" s="1"/>
  <c r="M6354" i="9"/>
  <c r="M6387" i="9" s="1"/>
  <c r="M6391" i="9" s="1"/>
  <c r="M6392" i="9" s="1"/>
  <c r="K1925" i="9"/>
  <c r="K1955" i="9" s="1"/>
  <c r="K1959" i="9" s="1"/>
  <c r="K1960" i="9" s="1"/>
  <c r="K1966" i="9"/>
  <c r="K1996" i="9" s="1"/>
  <c r="K2000" i="9" s="1"/>
  <c r="K2001" i="9" s="1"/>
  <c r="K2087" i="9"/>
  <c r="K2117" i="9" s="1"/>
  <c r="K2121" i="9" s="1"/>
  <c r="K2122" i="9" s="1"/>
  <c r="K2128" i="9"/>
  <c r="K2158" i="9" s="1"/>
  <c r="K2162" i="9" s="1"/>
  <c r="K2163" i="9" s="1"/>
  <c r="K2169" i="9"/>
  <c r="K2195" i="9" s="1"/>
  <c r="K2199" i="9" s="1"/>
  <c r="K2200" i="9" s="1"/>
  <c r="K2246" i="9"/>
  <c r="K2272" i="9" s="1"/>
  <c r="K2276" i="9" s="1"/>
  <c r="K2277" i="9" s="1"/>
  <c r="K2800" i="9"/>
  <c r="K2829" i="9" s="1"/>
  <c r="K2833" i="9" s="1"/>
  <c r="K2834" i="9" s="1"/>
  <c r="K2922" i="9"/>
  <c r="K2950" i="9" s="1"/>
  <c r="K2954" i="9" s="1"/>
  <c r="K2955" i="9" s="1"/>
  <c r="K3567" i="9"/>
  <c r="K3596" i="9" s="1"/>
  <c r="K3600" i="9" s="1"/>
  <c r="K3601" i="9" s="1"/>
  <c r="K4005" i="9"/>
  <c r="K4033" i="9" s="1"/>
  <c r="K4037" i="9" s="1"/>
  <c r="K4038" i="9" s="1"/>
  <c r="K4044" i="9"/>
  <c r="K4072" i="9" s="1"/>
  <c r="K4076" i="9" s="1"/>
  <c r="K4077" i="9" s="1"/>
  <c r="K4204" i="9"/>
  <c r="K4232" i="9" s="1"/>
  <c r="K4236" i="9" s="1"/>
  <c r="K4237" i="9" s="1"/>
  <c r="M4452" i="9"/>
  <c r="M4479" i="9" s="1"/>
  <c r="M4483" i="9" s="1"/>
  <c r="M4484" i="9" s="1"/>
  <c r="K4571" i="9"/>
  <c r="K4601" i="9" s="1"/>
  <c r="K4605" i="9" s="1"/>
  <c r="K4606" i="9" s="1"/>
  <c r="M5052" i="9"/>
  <c r="M5079" i="9" s="1"/>
  <c r="M5083" i="9" s="1"/>
  <c r="M5084" i="9" s="1"/>
  <c r="K3364" i="9"/>
  <c r="K3393" i="9" s="1"/>
  <c r="K3397" i="9" s="1"/>
  <c r="K3398" i="9" s="1"/>
  <c r="K3404" i="9"/>
  <c r="K3433" i="9" s="1"/>
  <c r="K3437" i="9" s="1"/>
  <c r="K3438" i="9" s="1"/>
  <c r="K3526" i="9"/>
  <c r="K3556" i="9" s="1"/>
  <c r="K3560" i="9" s="1"/>
  <c r="K3561" i="9" s="1"/>
  <c r="M3687" i="9"/>
  <c r="M3716" i="9" s="1"/>
  <c r="M3720" i="9" s="1"/>
  <c r="M3721" i="9" s="1"/>
  <c r="K3846" i="9"/>
  <c r="K3874" i="9" s="1"/>
  <c r="K3878" i="9" s="1"/>
  <c r="K3879" i="9" s="1"/>
  <c r="K3885" i="9"/>
  <c r="K3913" i="9" s="1"/>
  <c r="K3917" i="9" s="1"/>
  <c r="K3918" i="9" s="1"/>
  <c r="K3924" i="9"/>
  <c r="K3954" i="9" s="1"/>
  <c r="K3958" i="9" s="1"/>
  <c r="K3959" i="9" s="1"/>
  <c r="M4329" i="9"/>
  <c r="M4359" i="9" s="1"/>
  <c r="M4363" i="9" s="1"/>
  <c r="M4364" i="9" s="1"/>
  <c r="K4490" i="9"/>
  <c r="K4518" i="9" s="1"/>
  <c r="K4522" i="9" s="1"/>
  <c r="K4523" i="9" s="1"/>
  <c r="K4612" i="9"/>
  <c r="K4640" i="9" s="1"/>
  <c r="K4644" i="9" s="1"/>
  <c r="K4645" i="9" s="1"/>
  <c r="K4651" i="9"/>
  <c r="K4677" i="9" s="1"/>
  <c r="K4681" i="9" s="1"/>
  <c r="K4682" i="9" s="1"/>
  <c r="K4852" i="9"/>
  <c r="K4881" i="9" s="1"/>
  <c r="K4885" i="9" s="1"/>
  <c r="K4886" i="9" s="1"/>
  <c r="K4931" i="9"/>
  <c r="K4961" i="9" s="1"/>
  <c r="K4965" i="9" s="1"/>
  <c r="K4966" i="9" s="1"/>
  <c r="K5011" i="9"/>
  <c r="K5041" i="9" s="1"/>
  <c r="K5045" i="9" s="1"/>
  <c r="K5046" i="9" s="1"/>
  <c r="M5090" i="9"/>
  <c r="M5119" i="9" s="1"/>
  <c r="M5123" i="9" s="1"/>
  <c r="M5124" i="9" s="1"/>
  <c r="M5168" i="9"/>
  <c r="M5197" i="9" s="1"/>
  <c r="M5201" i="9" s="1"/>
  <c r="M5202" i="9" s="1"/>
  <c r="K5250" i="9"/>
  <c r="K5280" i="9" s="1"/>
  <c r="K5284" i="9" s="1"/>
  <c r="K5285" i="9" s="1"/>
  <c r="K5331" i="9"/>
  <c r="K5361" i="9" s="1"/>
  <c r="K5365" i="9" s="1"/>
  <c r="K5366" i="9" s="1"/>
  <c r="K5414" i="9"/>
  <c r="K5444" i="9" s="1"/>
  <c r="K5448" i="9" s="1"/>
  <c r="K5449" i="9" s="1"/>
  <c r="M5496" i="9"/>
  <c r="K5660" i="9"/>
  <c r="K5684" i="9" s="1"/>
  <c r="K5688" i="9" s="1"/>
  <c r="K5689" i="9" s="1"/>
  <c r="K5750" i="9"/>
  <c r="M5874" i="9"/>
  <c r="M5906" i="9" s="1"/>
  <c r="M5910" i="9" s="1"/>
  <c r="M5911" i="9" s="1"/>
  <c r="M6212" i="9"/>
  <c r="M6244" i="9" s="1"/>
  <c r="M6248" i="9" s="1"/>
  <c r="M6249" i="9" s="1"/>
  <c r="K4892" i="9"/>
  <c r="K4920" i="9" s="1"/>
  <c r="K4924" i="9" s="1"/>
  <c r="K4925" i="9" s="1"/>
  <c r="K4972" i="9"/>
  <c r="K5000" i="9" s="1"/>
  <c r="K5004" i="9" s="1"/>
  <c r="K5005" i="9" s="1"/>
  <c r="K5090" i="9"/>
  <c r="K5119" i="9" s="1"/>
  <c r="K5123" i="9" s="1"/>
  <c r="K5124" i="9" s="1"/>
  <c r="K5168" i="9"/>
  <c r="K5197" i="9" s="1"/>
  <c r="K5201" i="9" s="1"/>
  <c r="K5202" i="9" s="1"/>
  <c r="K5291" i="9"/>
  <c r="K5320" i="9" s="1"/>
  <c r="K5324" i="9" s="1"/>
  <c r="K5325" i="9" s="1"/>
  <c r="K5372" i="9"/>
  <c r="K5403" i="9" s="1"/>
  <c r="K5407" i="9" s="1"/>
  <c r="K5408" i="9" s="1"/>
  <c r="K5455" i="9"/>
  <c r="K5485" i="9" s="1"/>
  <c r="K5489" i="9" s="1"/>
  <c r="K5490" i="9" s="1"/>
  <c r="K5580" i="9"/>
  <c r="K5608" i="9" s="1"/>
  <c r="K5612" i="9" s="1"/>
  <c r="K5613" i="9" s="1"/>
  <c r="K5619" i="9"/>
  <c r="K5649" i="9" s="1"/>
  <c r="M5799" i="9"/>
  <c r="M5826" i="9" s="1"/>
  <c r="M5830" i="9" s="1"/>
  <c r="M5831" i="9" s="1"/>
  <c r="M5917" i="9"/>
  <c r="M5954" i="9" s="1"/>
  <c r="M5958" i="9" s="1"/>
  <c r="M5959" i="9" s="1"/>
  <c r="M6099" i="9"/>
  <c r="M6133" i="9" s="1"/>
  <c r="M6137" i="9" s="1"/>
  <c r="M6138" i="9" s="1"/>
  <c r="M6178" i="9"/>
  <c r="M6201" i="9" s="1"/>
  <c r="M6205" i="9" s="1"/>
  <c r="M6206" i="9" s="1"/>
  <c r="M6255" i="9"/>
  <c r="M6287" i="9" s="1"/>
  <c r="M6291" i="9" s="1"/>
  <c r="M6292" i="9" s="1"/>
  <c r="K6444" i="9"/>
  <c r="K6476" i="9" s="1"/>
  <c r="K6480" i="9" s="1"/>
  <c r="K6481" i="9" s="1"/>
  <c r="M7762" i="9"/>
  <c r="M7761" i="9" s="1"/>
  <c r="K8123" i="9"/>
  <c r="K8343" i="9"/>
  <c r="K8332" i="9" s="1"/>
  <c r="M8411" i="9"/>
  <c r="M8410" i="9" s="1"/>
  <c r="K8520" i="9"/>
  <c r="K8510" i="9" s="1"/>
  <c r="K8539" i="9" s="1"/>
  <c r="M8568" i="9"/>
  <c r="M8557" i="9" s="1"/>
  <c r="K4771" i="9"/>
  <c r="K4800" i="9" s="1"/>
  <c r="K4804" i="9" s="1"/>
  <c r="K4805" i="9" s="1"/>
  <c r="M4892" i="9"/>
  <c r="M4920" i="9" s="1"/>
  <c r="M4924" i="9" s="1"/>
  <c r="M4925" i="9" s="1"/>
  <c r="M4972" i="9"/>
  <c r="M5000" i="9" s="1"/>
  <c r="M5004" i="9" s="1"/>
  <c r="M5005" i="9" s="1"/>
  <c r="M5291" i="9"/>
  <c r="M5320" i="9" s="1"/>
  <c r="M5324" i="9" s="1"/>
  <c r="M5325" i="9" s="1"/>
  <c r="M5372" i="9"/>
  <c r="M5403" i="9" s="1"/>
  <c r="M5407" i="9" s="1"/>
  <c r="M5408" i="9" s="1"/>
  <c r="M5455" i="9"/>
  <c r="M5485" i="9" s="1"/>
  <c r="M5489" i="9" s="1"/>
  <c r="M5490" i="9" s="1"/>
  <c r="M5538" i="9"/>
  <c r="M5569" i="9" s="1"/>
  <c r="M5573" i="9" s="1"/>
  <c r="M5574" i="9" s="1"/>
  <c r="M5580" i="9"/>
  <c r="M5608" i="9" s="1"/>
  <c r="M5612" i="9" s="1"/>
  <c r="M5613" i="9" s="1"/>
  <c r="M5619" i="9"/>
  <c r="M5649" i="9" s="1"/>
  <c r="M5653" i="9" s="1"/>
  <c r="M5654" i="9" s="1"/>
  <c r="K7072" i="9"/>
  <c r="K7062" i="9" s="1"/>
  <c r="K8693" i="9"/>
  <c r="K8683" i="9" s="1"/>
  <c r="K5496" i="9"/>
  <c r="K5527" i="9" s="1"/>
  <c r="K5531" i="9" s="1"/>
  <c r="K5532" i="9" s="1"/>
  <c r="K5538" i="9"/>
  <c r="K5569" i="9" s="1"/>
  <c r="K5573" i="9" s="1"/>
  <c r="K5574" i="9" s="1"/>
  <c r="M5780" i="9"/>
  <c r="M5779" i="9" s="1"/>
  <c r="K5799" i="9"/>
  <c r="K5826" i="9" s="1"/>
  <c r="K5830" i="9" s="1"/>
  <c r="K5831" i="9" s="1"/>
  <c r="K6021" i="9"/>
  <c r="K6049" i="9" s="1"/>
  <c r="K6053" i="9" s="1"/>
  <c r="K6054" i="9" s="1"/>
  <c r="K6060" i="9"/>
  <c r="K6088" i="9" s="1"/>
  <c r="K6092" i="9" s="1"/>
  <c r="K6093" i="9" s="1"/>
  <c r="M7926" i="9"/>
  <c r="M7957" i="9" s="1"/>
  <c r="M7965" i="9" s="1"/>
  <c r="M8016" i="9"/>
  <c r="M8049" i="9" s="1"/>
  <c r="K8308" i="9"/>
  <c r="K8307" i="9" s="1"/>
  <c r="K8470" i="9"/>
  <c r="K8460" i="9" s="1"/>
  <c r="I7072" i="9"/>
  <c r="I7062" i="9" s="1"/>
  <c r="K4688" i="9"/>
  <c r="K4720" i="9" s="1"/>
  <c r="K4724" i="9" s="1"/>
  <c r="K4725" i="9" s="1"/>
  <c r="K4731" i="9"/>
  <c r="K4760" i="9" s="1"/>
  <c r="K4764" i="9" s="1"/>
  <c r="K4765" i="9" s="1"/>
  <c r="K5208" i="9"/>
  <c r="K5239" i="9" s="1"/>
  <c r="K5243" i="9" s="1"/>
  <c r="K5244" i="9" s="1"/>
  <c r="K5965" i="9"/>
  <c r="K5996" i="9" s="1"/>
  <c r="K6000" i="9" s="1"/>
  <c r="K6001" i="9" s="1"/>
  <c r="M6021" i="9"/>
  <c r="M6049" i="9" s="1"/>
  <c r="M6053" i="9" s="1"/>
  <c r="M6054" i="9" s="1"/>
  <c r="M6060" i="9"/>
  <c r="M6088" i="9" s="1"/>
  <c r="M6092" i="9" s="1"/>
  <c r="M6093" i="9" s="1"/>
  <c r="K6099" i="9"/>
  <c r="K6133" i="9" s="1"/>
  <c r="K6137" i="9" s="1"/>
  <c r="K6138" i="9" s="1"/>
  <c r="K6144" i="9"/>
  <c r="K6167" i="9" s="1"/>
  <c r="K6171" i="9" s="1"/>
  <c r="K6172" i="9" s="1"/>
  <c r="K6255" i="9"/>
  <c r="K6287" i="9" s="1"/>
  <c r="K6291" i="9" s="1"/>
  <c r="K6292" i="9" s="1"/>
  <c r="K6298" i="9"/>
  <c r="K6329" i="9" s="1"/>
  <c r="K6333" i="9" s="1"/>
  <c r="K6334" i="9" s="1"/>
  <c r="K6354" i="9"/>
  <c r="K6387" i="9" s="1"/>
  <c r="K6391" i="9" s="1"/>
  <c r="K6392" i="9" s="1"/>
  <c r="M6564" i="9"/>
  <c r="M6595" i="9" s="1"/>
  <c r="M6599" i="9" s="1"/>
  <c r="M6600" i="9" s="1"/>
  <c r="M6836" i="9"/>
  <c r="M6861" i="9" s="1"/>
  <c r="M6865" i="9" s="1"/>
  <c r="M6866" i="9" s="1"/>
  <c r="K7208" i="9"/>
  <c r="K7238" i="9" s="1"/>
  <c r="K7242" i="9" s="1"/>
  <c r="K7243" i="9" s="1"/>
  <c r="M7880" i="9"/>
  <c r="M7911" i="9" s="1"/>
  <c r="M7915" i="9" s="1"/>
  <c r="M7823" i="9" s="1"/>
  <c r="M6487" i="9"/>
  <c r="M6522" i="9" s="1"/>
  <c r="M6526" i="9" s="1"/>
  <c r="M6527" i="9" s="1"/>
  <c r="M6533" i="9"/>
  <c r="M6553" i="9" s="1"/>
  <c r="M6557" i="9" s="1"/>
  <c r="M6558" i="9" s="1"/>
  <c r="K6606" i="9"/>
  <c r="K6640" i="9" s="1"/>
  <c r="K6644" i="9" s="1"/>
  <c r="K6645" i="9" s="1"/>
  <c r="M6741" i="9"/>
  <c r="M6775" i="9" s="1"/>
  <c r="M6779" i="9" s="1"/>
  <c r="M6780" i="9" s="1"/>
  <c r="M6786" i="9"/>
  <c r="M6825" i="9" s="1"/>
  <c r="M6829" i="9" s="1"/>
  <c r="M6830" i="9" s="1"/>
  <c r="K6939" i="9"/>
  <c r="K6962" i="9" s="1"/>
  <c r="K6966" i="9" s="1"/>
  <c r="K6967" i="9" s="1"/>
  <c r="M7072" i="9"/>
  <c r="M7062" i="9" s="1"/>
  <c r="M7371" i="9"/>
  <c r="M7400" i="9" s="1"/>
  <c r="M7404" i="9" s="1"/>
  <c r="M7405" i="9" s="1"/>
  <c r="K7459" i="9"/>
  <c r="M7677" i="9"/>
  <c r="M7708" i="9" s="1"/>
  <c r="M7712" i="9" s="1"/>
  <c r="M7713" i="9" s="1"/>
  <c r="K7926" i="9"/>
  <c r="K7957" i="9" s="1"/>
  <c r="K7961" i="9" s="1"/>
  <c r="K7962" i="9" s="1"/>
  <c r="K7972" i="9"/>
  <c r="K8001" i="9" s="1"/>
  <c r="K8016" i="9"/>
  <c r="K8049" i="9" s="1"/>
  <c r="K8394" i="9"/>
  <c r="K8383" i="9" s="1"/>
  <c r="I64" i="9"/>
  <c r="I54" i="9" s="1"/>
  <c r="I76" i="9" s="1"/>
  <c r="I1343" i="9"/>
  <c r="I1332" i="9" s="1"/>
  <c r="K6695" i="9"/>
  <c r="K6730" i="9" s="1"/>
  <c r="K6734" i="9" s="1"/>
  <c r="K6735" i="9" s="1"/>
  <c r="M7208" i="9"/>
  <c r="M7238" i="9" s="1"/>
  <c r="M7242" i="9" s="1"/>
  <c r="M7243" i="9" s="1"/>
  <c r="M7249" i="9"/>
  <c r="M7279" i="9" s="1"/>
  <c r="M7283" i="9" s="1"/>
  <c r="M7284" i="9" s="1"/>
  <c r="K7780" i="9"/>
  <c r="M7833" i="9"/>
  <c r="M7865" i="9" s="1"/>
  <c r="K8064" i="9"/>
  <c r="K8094" i="9" s="1"/>
  <c r="K8098" i="9" s="1"/>
  <c r="K8099" i="9" s="1"/>
  <c r="K8112" i="9"/>
  <c r="I6212" i="9"/>
  <c r="I6244" i="9" s="1"/>
  <c r="I6248" i="9" s="1"/>
  <c r="I6249" i="9" s="1"/>
  <c r="I7108" i="9"/>
  <c r="K6836" i="9"/>
  <c r="K6861" i="9" s="1"/>
  <c r="K6865" i="9" s="1"/>
  <c r="K6866" i="9" s="1"/>
  <c r="K6904" i="9"/>
  <c r="K6928" i="9" s="1"/>
  <c r="K6932" i="9" s="1"/>
  <c r="K6933" i="9" s="1"/>
  <c r="K7249" i="9"/>
  <c r="K7279" i="9" s="1"/>
  <c r="K7283" i="9" s="1"/>
  <c r="K7284" i="9" s="1"/>
  <c r="K7512" i="9"/>
  <c r="K7541" i="9" s="1"/>
  <c r="K7545" i="9" s="1"/>
  <c r="K7546" i="9" s="1"/>
  <c r="K7833" i="9"/>
  <c r="K7865" i="9" s="1"/>
  <c r="K7873" i="9" s="1"/>
  <c r="K7880" i="9"/>
  <c r="K7911" i="9" s="1"/>
  <c r="K7919" i="9" s="1"/>
  <c r="M8716" i="9"/>
  <c r="M8715" i="9" s="1"/>
  <c r="I687" i="9"/>
  <c r="I707" i="9"/>
  <c r="I696" i="9" s="1"/>
  <c r="I843" i="9"/>
  <c r="I3567" i="9"/>
  <c r="I3596" i="9" s="1"/>
  <c r="I3600" i="9" s="1"/>
  <c r="I3601" i="9" s="1"/>
  <c r="I5660" i="9"/>
  <c r="I5684" i="9" s="1"/>
  <c r="I5688" i="9" s="1"/>
  <c r="I5689" i="9" s="1"/>
  <c r="I6651" i="9"/>
  <c r="I6684" i="9" s="1"/>
  <c r="I6688" i="9" s="1"/>
  <c r="I6689" i="9" s="1"/>
  <c r="M395" i="9"/>
  <c r="M385" i="9" s="1"/>
  <c r="I5496" i="9"/>
  <c r="I5527" i="9" s="1"/>
  <c r="I5531" i="9" s="1"/>
  <c r="I5532" i="9" s="1"/>
  <c r="J1844" i="9"/>
  <c r="J1872" i="9" s="1"/>
  <c r="J1876" i="9" s="1"/>
  <c r="J1877" i="9" s="1"/>
  <c r="J7780" i="9"/>
  <c r="J7926" i="9"/>
  <c r="J7957" i="9" s="1"/>
  <c r="J7965" i="9" s="1"/>
  <c r="M3404" i="9"/>
  <c r="M3433" i="9" s="1"/>
  <c r="M3437" i="9" s="1"/>
  <c r="M3438" i="9" s="1"/>
  <c r="K4452" i="9"/>
  <c r="K4479" i="9" s="1"/>
  <c r="K4483" i="9" s="1"/>
  <c r="K4484" i="9" s="1"/>
  <c r="J31" i="9"/>
  <c r="J30" i="9" s="1"/>
  <c r="J5708" i="9"/>
  <c r="J7820" i="9"/>
  <c r="J7829" i="9" s="1"/>
  <c r="J8106" i="9" s="1"/>
  <c r="M658" i="9"/>
  <c r="M657" i="9" s="1"/>
  <c r="M1293" i="9"/>
  <c r="M1292" i="9" s="1"/>
  <c r="M2519" i="9"/>
  <c r="M2548" i="9" s="1"/>
  <c r="M2552" i="9" s="1"/>
  <c r="M2553" i="9" s="1"/>
  <c r="M8738" i="9"/>
  <c r="M8737" i="9" s="1"/>
  <c r="I20" i="9"/>
  <c r="I11" i="9" s="1"/>
  <c r="M6904" i="9"/>
  <c r="M6928" i="9" s="1"/>
  <c r="M6932" i="9" s="1"/>
  <c r="M6933" i="9" s="1"/>
  <c r="I216" i="9"/>
  <c r="I4005" i="9"/>
  <c r="I4033" i="9" s="1"/>
  <c r="I4037" i="9" s="1"/>
  <c r="I4038" i="9" s="1"/>
  <c r="I4165" i="9"/>
  <c r="I4193" i="9" s="1"/>
  <c r="I4197" i="9" s="1"/>
  <c r="I4198" i="9" s="1"/>
  <c r="I6786" i="9"/>
  <c r="I6825" i="9" s="1"/>
  <c r="I6829" i="9" s="1"/>
  <c r="I6830" i="9" s="1"/>
  <c r="M379" i="9"/>
  <c r="M236" i="9"/>
  <c r="M226" i="9" s="1"/>
  <c r="M244" i="9" s="1"/>
  <c r="M252" i="9" s="1"/>
  <c r="K843" i="9"/>
  <c r="M1076" i="9"/>
  <c r="M1075" i="9" s="1"/>
  <c r="M4267" i="9"/>
  <c r="M7127" i="9"/>
  <c r="M8267" i="9"/>
  <c r="M8256" i="9" s="1"/>
  <c r="M8577" i="9"/>
  <c r="M8576" i="9" s="1"/>
  <c r="K8594" i="9"/>
  <c r="K8593" i="9" s="1"/>
  <c r="I8640" i="9"/>
  <c r="I8629" i="9" s="1"/>
  <c r="I8693" i="9"/>
  <c r="I8683" i="9" s="1"/>
  <c r="I31" i="9"/>
  <c r="I30" i="9" s="1"/>
  <c r="I5726" i="9"/>
  <c r="I5725" i="9" s="1"/>
  <c r="I7141" i="9"/>
  <c r="I7435" i="9"/>
  <c r="I7434" i="9" s="1"/>
  <c r="J4411" i="9"/>
  <c r="J4441" i="9" s="1"/>
  <c r="J4445" i="9" s="1"/>
  <c r="J4446" i="9" s="1"/>
  <c r="J6836" i="9"/>
  <c r="J6861" i="9" s="1"/>
  <c r="J6865" i="9" s="1"/>
  <c r="J6866" i="9" s="1"/>
  <c r="I354" i="9"/>
  <c r="I344" i="9" s="1"/>
  <c r="I367" i="9" s="1"/>
  <c r="I375" i="9" s="1"/>
  <c r="I1114" i="9"/>
  <c r="I1104" i="9" s="1"/>
  <c r="I1166" i="9"/>
  <c r="I1156" i="9" s="1"/>
  <c r="I1182" i="9" s="1"/>
  <c r="I1190" i="9" s="1"/>
  <c r="I1211" i="9"/>
  <c r="I1200" i="9" s="1"/>
  <c r="I1429" i="9"/>
  <c r="I4811" i="9"/>
  <c r="I4841" i="9" s="1"/>
  <c r="I4845" i="9" s="1"/>
  <c r="I4846" i="9" s="1"/>
  <c r="I7593" i="9"/>
  <c r="I7625" i="9" s="1"/>
  <c r="I7629" i="9" s="1"/>
  <c r="I7630" i="9" s="1"/>
  <c r="J3042" i="9"/>
  <c r="J3071" i="9" s="1"/>
  <c r="J3075" i="9" s="1"/>
  <c r="J3076" i="9" s="1"/>
  <c r="J3846" i="9"/>
  <c r="J3874" i="9" s="1"/>
  <c r="J3878" i="9" s="1"/>
  <c r="J3879" i="9" s="1"/>
  <c r="J4452" i="9"/>
  <c r="J4479" i="9" s="1"/>
  <c r="J4483" i="9" s="1"/>
  <c r="J4484" i="9" s="1"/>
  <c r="K2519" i="9"/>
  <c r="K2548" i="9" s="1"/>
  <c r="K2552" i="9" s="1"/>
  <c r="K2553" i="9" s="1"/>
  <c r="M3243" i="9"/>
  <c r="M3273" i="9" s="1"/>
  <c r="M3277" i="9" s="1"/>
  <c r="M3278" i="9" s="1"/>
  <c r="M4044" i="9"/>
  <c r="M4072" i="9" s="1"/>
  <c r="M4076" i="9" s="1"/>
  <c r="M4077" i="9" s="1"/>
  <c r="M5011" i="9"/>
  <c r="M5041" i="9" s="1"/>
  <c r="M5045" i="9" s="1"/>
  <c r="M5046" i="9" s="1"/>
  <c r="J316" i="9"/>
  <c r="J315" i="9" s="1"/>
  <c r="J4083" i="9"/>
  <c r="J4112" i="9" s="1"/>
  <c r="J4116" i="9" s="1"/>
  <c r="J4117" i="9" s="1"/>
  <c r="J8470" i="9"/>
  <c r="J8460" i="9" s="1"/>
  <c r="M1042" i="9"/>
  <c r="K1095" i="9"/>
  <c r="K1883" i="9"/>
  <c r="K1914" i="9" s="1"/>
  <c r="K1918" i="9" s="1"/>
  <c r="K1919" i="9" s="1"/>
  <c r="M5726" i="9"/>
  <c r="M5725" i="9" s="1"/>
  <c r="K7290" i="9"/>
  <c r="K7320" i="9" s="1"/>
  <c r="K7324" i="9" s="1"/>
  <c r="K7325" i="9" s="1"/>
  <c r="M8140" i="9"/>
  <c r="M8139" i="9" s="1"/>
  <c r="K8577" i="9"/>
  <c r="K8576" i="9" s="1"/>
  <c r="I270" i="9"/>
  <c r="I260" i="9" s="1"/>
  <c r="I282" i="9" s="1"/>
  <c r="I2007" i="9"/>
  <c r="I2036" i="9" s="1"/>
  <c r="I2040" i="9" s="1"/>
  <c r="I2041" i="9" s="1"/>
  <c r="I5331" i="9"/>
  <c r="I5361" i="9" s="1"/>
  <c r="I5365" i="9" s="1"/>
  <c r="I5366" i="9" s="1"/>
  <c r="I8016" i="9"/>
  <c r="I8049" i="9" s="1"/>
  <c r="I4651" i="9"/>
  <c r="I4677" i="9" s="1"/>
  <c r="I4681" i="9" s="1"/>
  <c r="I4682" i="9" s="1"/>
  <c r="I5750" i="9"/>
  <c r="I6606" i="9"/>
  <c r="I6640" i="9" s="1"/>
  <c r="I6644" i="9" s="1"/>
  <c r="I6645" i="9" s="1"/>
  <c r="I6904" i="9"/>
  <c r="I6928" i="9" s="1"/>
  <c r="I6932" i="9" s="1"/>
  <c r="I6933" i="9" s="1"/>
  <c r="I7552" i="9"/>
  <c r="I7582" i="9" s="1"/>
  <c r="I7586" i="9" s="1"/>
  <c r="I7587" i="9" s="1"/>
  <c r="I127" i="9"/>
  <c r="I2206" i="9"/>
  <c r="I2235" i="9" s="1"/>
  <c r="I2239" i="9" s="1"/>
  <c r="I2240" i="9" s="1"/>
  <c r="I4529" i="9"/>
  <c r="I4560" i="9" s="1"/>
  <c r="I4564" i="9" s="1"/>
  <c r="I4565" i="9" s="1"/>
  <c r="I6178" i="9"/>
  <c r="I6201" i="9" s="1"/>
  <c r="I6205" i="9" s="1"/>
  <c r="I6206" i="9" s="1"/>
  <c r="I6255" i="9"/>
  <c r="I6287" i="9" s="1"/>
  <c r="I6291" i="9" s="1"/>
  <c r="I6292" i="9" s="1"/>
  <c r="I7371" i="9"/>
  <c r="I7400" i="9" s="1"/>
  <c r="I7404" i="9" s="1"/>
  <c r="I7405" i="9" s="1"/>
  <c r="I8064" i="9"/>
  <c r="I8094" i="9" s="1"/>
  <c r="I7813" i="9"/>
  <c r="I7812" i="9" s="1"/>
  <c r="I7811" i="9" s="1"/>
  <c r="I7950" i="9"/>
  <c r="I7949" i="9" s="1"/>
  <c r="J334" i="9"/>
  <c r="J917" i="9"/>
  <c r="J934" i="9"/>
  <c r="J923" i="9" s="1"/>
  <c r="J959" i="9"/>
  <c r="J958" i="9" s="1"/>
  <c r="J1114" i="9"/>
  <c r="J1104" i="9" s="1"/>
  <c r="J2047" i="9"/>
  <c r="J2076" i="9" s="1"/>
  <c r="J2080" i="9" s="1"/>
  <c r="J2081" i="9" s="1"/>
  <c r="J2881" i="9"/>
  <c r="J2911" i="9" s="1"/>
  <c r="J2915" i="9" s="1"/>
  <c r="J2916" i="9" s="1"/>
  <c r="J3567" i="9"/>
  <c r="J3596" i="9" s="1"/>
  <c r="J3600" i="9" s="1"/>
  <c r="J3601" i="9" s="1"/>
  <c r="J4044" i="9"/>
  <c r="J4072" i="9" s="1"/>
  <c r="J4076" i="9" s="1"/>
  <c r="J4077" i="9" s="1"/>
  <c r="J7435" i="9"/>
  <c r="J7434" i="9" s="1"/>
  <c r="K150" i="9"/>
  <c r="K149" i="9" s="1"/>
  <c r="M403" i="9"/>
  <c r="M402" i="9" s="1"/>
  <c r="M888" i="9"/>
  <c r="M887" i="9" s="1"/>
  <c r="M1068" i="9"/>
  <c r="M1067" i="9" s="1"/>
  <c r="K1440" i="9"/>
  <c r="M4271" i="9"/>
  <c r="M5719" i="9"/>
  <c r="K7079" i="9"/>
  <c r="K7078" i="9" s="1"/>
  <c r="M8594" i="9"/>
  <c r="M8593" i="9" s="1"/>
  <c r="K8660" i="9"/>
  <c r="K8659" i="9" s="1"/>
  <c r="K8716" i="9"/>
  <c r="K8715" i="9" s="1"/>
  <c r="K7799" i="9"/>
  <c r="K216" i="9"/>
  <c r="K334" i="9"/>
  <c r="K1251" i="9"/>
  <c r="J6444" i="9"/>
  <c r="J6476" i="9" s="1"/>
  <c r="J6480" i="9" s="1"/>
  <c r="J6481" i="9" s="1"/>
  <c r="M7290" i="9"/>
  <c r="M7320" i="9" s="1"/>
  <c r="M7324" i="9" s="1"/>
  <c r="M7325" i="9" s="1"/>
  <c r="M7143" i="9"/>
  <c r="J1537" i="9"/>
  <c r="J1563" i="9" s="1"/>
  <c r="J1567" i="9" s="1"/>
  <c r="J1568" i="9" s="1"/>
  <c r="J1765" i="9"/>
  <c r="J1794" i="9" s="1"/>
  <c r="J1798" i="9" s="1"/>
  <c r="J1799" i="9" s="1"/>
  <c r="J2283" i="9"/>
  <c r="J2311" i="9" s="1"/>
  <c r="J2315" i="9" s="1"/>
  <c r="J2316" i="9" s="1"/>
  <c r="J3243" i="9"/>
  <c r="J3273" i="9" s="1"/>
  <c r="J3277" i="9" s="1"/>
  <c r="J3278" i="9" s="1"/>
  <c r="J181" i="9"/>
  <c r="J170" i="9" s="1"/>
  <c r="J190" i="9" s="1"/>
  <c r="J1343" i="9"/>
  <c r="J1332" i="9" s="1"/>
  <c r="J1442" i="9"/>
  <c r="J1441" i="9" s="1"/>
  <c r="J2599" i="9"/>
  <c r="J2627" i="9" s="1"/>
  <c r="J2631" i="9" s="1"/>
  <c r="J2632" i="9" s="1"/>
  <c r="J3485" i="9"/>
  <c r="J3515" i="9" s="1"/>
  <c r="J3519" i="9" s="1"/>
  <c r="J3520" i="9" s="1"/>
  <c r="J4771" i="9"/>
  <c r="J4800" i="9" s="1"/>
  <c r="J4804" i="9" s="1"/>
  <c r="J4805" i="9" s="1"/>
  <c r="J5090" i="9"/>
  <c r="J5119" i="9" s="1"/>
  <c r="J5123" i="9" s="1"/>
  <c r="J5124" i="9" s="1"/>
  <c r="J8420" i="9"/>
  <c r="J8419" i="9" s="1"/>
  <c r="K31" i="9"/>
  <c r="K30" i="9" s="1"/>
  <c r="K321" i="9"/>
  <c r="K320" i="9" s="1"/>
  <c r="K431" i="9"/>
  <c r="M808" i="9"/>
  <c r="M807" i="9" s="1"/>
  <c r="M959" i="9"/>
  <c r="M958" i="9" s="1"/>
  <c r="M1222" i="9"/>
  <c r="M1221" i="9" s="1"/>
  <c r="M1366" i="9"/>
  <c r="M1365" i="9" s="1"/>
  <c r="M1429" i="9"/>
  <c r="M1440" i="9"/>
  <c r="M5130" i="9"/>
  <c r="M5157" i="9" s="1"/>
  <c r="M5161" i="9" s="1"/>
  <c r="M5162" i="9" s="1"/>
  <c r="I3121" i="9"/>
  <c r="I3151" i="9" s="1"/>
  <c r="I3155" i="9" s="1"/>
  <c r="I3156" i="9" s="1"/>
  <c r="K5130" i="9"/>
  <c r="K5157" i="9" s="1"/>
  <c r="K5161" i="9" s="1"/>
  <c r="K5162" i="9" s="1"/>
  <c r="K7108" i="9"/>
  <c r="M7820" i="9"/>
  <c r="M7829" i="9" s="1"/>
  <c r="M8106" i="9" s="1"/>
  <c r="M8216" i="9"/>
  <c r="M8215" i="9" s="1"/>
  <c r="I150" i="9"/>
  <c r="I149" i="9" s="1"/>
  <c r="I1042" i="9"/>
  <c r="M5527" i="9"/>
  <c r="M5531" i="9" s="1"/>
  <c r="M5532" i="9" s="1"/>
  <c r="K5726" i="9"/>
  <c r="K5725" i="9" s="1"/>
  <c r="K7810" i="9"/>
  <c r="I2169" i="9"/>
  <c r="I2195" i="9" s="1"/>
  <c r="I2199" i="9" s="1"/>
  <c r="I2200" i="9" s="1"/>
  <c r="I2322" i="9"/>
  <c r="I2351" i="9" s="1"/>
  <c r="I2355" i="9" s="1"/>
  <c r="I2356" i="9" s="1"/>
  <c r="I3766" i="9"/>
  <c r="I3795" i="9" s="1"/>
  <c r="I3799" i="9" s="1"/>
  <c r="I3800" i="9" s="1"/>
  <c r="I3965" i="9"/>
  <c r="I3994" i="9" s="1"/>
  <c r="I3998" i="9" s="1"/>
  <c r="I3999" i="9" s="1"/>
  <c r="I4250" i="9"/>
  <c r="I4248" i="9" s="1"/>
  <c r="I4571" i="9"/>
  <c r="I4601" i="9" s="1"/>
  <c r="I4605" i="9" s="1"/>
  <c r="I4606" i="9" s="1"/>
  <c r="I5965" i="9"/>
  <c r="I5996" i="9" s="1"/>
  <c r="I6000" i="9" s="1"/>
  <c r="I6001" i="9" s="1"/>
  <c r="I8308" i="9"/>
  <c r="I8307" i="9" s="1"/>
  <c r="I7762" i="9"/>
  <c r="I7761" i="9" s="1"/>
  <c r="I8568" i="9"/>
  <c r="I8557" i="9" s="1"/>
  <c r="K8448" i="9"/>
  <c r="M8448" i="9"/>
  <c r="K8704" i="9"/>
  <c r="K8703" i="9" s="1"/>
  <c r="K8738" i="9"/>
  <c r="K8737" i="9" s="1"/>
  <c r="I3607" i="9"/>
  <c r="I3637" i="9" s="1"/>
  <c r="I3641" i="9" s="1"/>
  <c r="I3642" i="9" s="1"/>
  <c r="I5737" i="9"/>
  <c r="I5736" i="9" s="1"/>
  <c r="I7166" i="9"/>
  <c r="I7197" i="9" s="1"/>
  <c r="I7201" i="9" s="1"/>
  <c r="I7202" i="9" s="1"/>
  <c r="I917" i="9"/>
  <c r="I1537" i="9"/>
  <c r="I1563" i="9" s="1"/>
  <c r="I1567" i="9" s="1"/>
  <c r="I1568" i="9" s="1"/>
  <c r="I1574" i="9"/>
  <c r="I1602" i="9" s="1"/>
  <c r="I1606" i="9" s="1"/>
  <c r="I1607" i="9" s="1"/>
  <c r="I1685" i="9"/>
  <c r="I1714" i="9" s="1"/>
  <c r="I1718" i="9" s="1"/>
  <c r="I1719" i="9" s="1"/>
  <c r="I1844" i="9"/>
  <c r="I1872" i="9" s="1"/>
  <c r="I1876" i="9" s="1"/>
  <c r="I1877" i="9" s="1"/>
  <c r="I2246" i="9"/>
  <c r="I2272" i="9" s="1"/>
  <c r="I2276" i="9" s="1"/>
  <c r="I2277" i="9" s="1"/>
  <c r="I2478" i="9"/>
  <c r="I2508" i="9" s="1"/>
  <c r="I2512" i="9" s="1"/>
  <c r="I2513" i="9" s="1"/>
  <c r="I2800" i="9"/>
  <c r="I2829" i="9" s="1"/>
  <c r="I2833" i="9" s="1"/>
  <c r="I2834" i="9" s="1"/>
  <c r="I2881" i="9"/>
  <c r="I2911" i="9" s="1"/>
  <c r="I2915" i="9" s="1"/>
  <c r="I2916" i="9" s="1"/>
  <c r="I4688" i="9"/>
  <c r="I4720" i="9" s="1"/>
  <c r="I4724" i="9" s="1"/>
  <c r="I4725" i="9" s="1"/>
  <c r="I4972" i="9"/>
  <c r="I5000" i="9" s="1"/>
  <c r="I5004" i="9" s="1"/>
  <c r="I5005" i="9" s="1"/>
  <c r="I6021" i="9"/>
  <c r="I6049" i="9" s="1"/>
  <c r="I6053" i="9" s="1"/>
  <c r="I6054" i="9" s="1"/>
  <c r="I1319" i="9"/>
  <c r="I2047" i="9"/>
  <c r="I2076" i="9" s="1"/>
  <c r="I2080" i="9" s="1"/>
  <c r="I2081" i="9" s="1"/>
  <c r="I2759" i="9"/>
  <c r="I2789" i="9" s="1"/>
  <c r="I2793" i="9" s="1"/>
  <c r="I2794" i="9" s="1"/>
  <c r="I3444" i="9"/>
  <c r="I3474" i="9" s="1"/>
  <c r="I3478" i="9" s="1"/>
  <c r="I3479" i="9" s="1"/>
  <c r="I3687" i="9"/>
  <c r="I3716" i="9" s="1"/>
  <c r="I3720" i="9" s="1"/>
  <c r="I3721" i="9" s="1"/>
  <c r="I4852" i="9"/>
  <c r="I4881" i="9" s="1"/>
  <c r="I4885" i="9" s="1"/>
  <c r="I4886" i="9" s="1"/>
  <c r="I5011" i="9"/>
  <c r="I5041" i="9" s="1"/>
  <c r="I5045" i="9" s="1"/>
  <c r="I5046" i="9" s="1"/>
  <c r="I6836" i="9"/>
  <c r="I6861" i="9" s="1"/>
  <c r="I6865" i="9" s="1"/>
  <c r="I6866" i="9" s="1"/>
  <c r="I6872" i="9"/>
  <c r="I6893" i="9" s="1"/>
  <c r="I6897" i="9" s="1"/>
  <c r="I6898" i="9" s="1"/>
  <c r="I7331" i="9"/>
  <c r="I7360" i="9" s="1"/>
  <c r="I7364" i="9" s="1"/>
  <c r="I7365" i="9" s="1"/>
  <c r="I7972" i="9"/>
  <c r="I8001" i="9" s="1"/>
  <c r="I8005" i="9" s="1"/>
  <c r="I7677" i="9"/>
  <c r="I7708" i="9" s="1"/>
  <c r="I7712" i="9" s="1"/>
  <c r="I7713" i="9" s="1"/>
  <c r="M316" i="9"/>
  <c r="M315" i="9" s="1"/>
  <c r="M963" i="9"/>
  <c r="M962" i="9" s="1"/>
  <c r="K1114" i="9"/>
  <c r="K1104" i="9" s="1"/>
  <c r="M1283" i="9"/>
  <c r="M1282" i="9" s="1"/>
  <c r="K1446" i="9"/>
  <c r="K1445" i="9" s="1"/>
  <c r="M5721" i="9"/>
  <c r="M5720" i="9" s="1"/>
  <c r="J1966" i="9"/>
  <c r="J1996" i="9" s="1"/>
  <c r="J2000" i="9" s="1"/>
  <c r="J2001" i="9" s="1"/>
  <c r="J2128" i="9"/>
  <c r="J2158" i="9" s="1"/>
  <c r="J2162" i="9" s="1"/>
  <c r="J2163" i="9" s="1"/>
  <c r="J3526" i="9"/>
  <c r="J3556" i="9" s="1"/>
  <c r="J3560" i="9" s="1"/>
  <c r="J3561" i="9" s="1"/>
  <c r="J3607" i="9"/>
  <c r="J3637" i="9" s="1"/>
  <c r="J3641" i="9" s="1"/>
  <c r="J3642" i="9" s="1"/>
  <c r="J5372" i="9"/>
  <c r="J5403" i="9" s="1"/>
  <c r="J5407" i="9" s="1"/>
  <c r="J5408" i="9" s="1"/>
  <c r="K206" i="9"/>
  <c r="K205" i="9" s="1"/>
  <c r="K210" i="9" s="1"/>
  <c r="M639" i="9"/>
  <c r="M638" i="9" s="1"/>
  <c r="K687" i="9"/>
  <c r="K5721" i="9"/>
  <c r="K5720" i="9" s="1"/>
  <c r="K5719" i="9"/>
  <c r="M7149" i="9"/>
  <c r="M7148" i="9" s="1"/>
  <c r="M8175" i="9"/>
  <c r="M8164" i="9" s="1"/>
  <c r="K8624" i="9"/>
  <c r="I615" i="9"/>
  <c r="I766" i="9"/>
  <c r="I1023" i="9"/>
  <c r="I1022" i="9" s="1"/>
  <c r="I2961" i="9"/>
  <c r="I2991" i="9" s="1"/>
  <c r="I2995" i="9" s="1"/>
  <c r="I2996" i="9" s="1"/>
  <c r="I3162" i="9"/>
  <c r="I3192" i="9" s="1"/>
  <c r="I3196" i="9" s="1"/>
  <c r="I3197" i="9" s="1"/>
  <c r="J862" i="9"/>
  <c r="J852" i="9" s="1"/>
  <c r="J1251" i="9"/>
  <c r="J1925" i="9"/>
  <c r="J1955" i="9" s="1"/>
  <c r="J1959" i="9" s="1"/>
  <c r="J1960" i="9" s="1"/>
  <c r="J2206" i="9"/>
  <c r="J2235" i="9" s="1"/>
  <c r="J2239" i="9" s="1"/>
  <c r="J2240" i="9" s="1"/>
  <c r="J2246" i="9"/>
  <c r="J2272" i="9" s="1"/>
  <c r="J2276" i="9" s="1"/>
  <c r="J2277" i="9" s="1"/>
  <c r="J2440" i="9"/>
  <c r="J2467" i="9" s="1"/>
  <c r="J2471" i="9" s="1"/>
  <c r="J2472" i="9" s="1"/>
  <c r="J2840" i="9"/>
  <c r="J2870" i="9" s="1"/>
  <c r="J2874" i="9" s="1"/>
  <c r="J2875" i="9" s="1"/>
  <c r="J3885" i="9"/>
  <c r="J3913" i="9" s="1"/>
  <c r="J3917" i="9" s="1"/>
  <c r="J3918" i="9" s="1"/>
  <c r="J6178" i="9"/>
  <c r="J6201" i="9" s="1"/>
  <c r="J6205" i="9" s="1"/>
  <c r="J6206" i="9" s="1"/>
  <c r="J6354" i="9"/>
  <c r="J6387" i="9" s="1"/>
  <c r="J6391" i="9" s="1"/>
  <c r="J6392" i="9" s="1"/>
  <c r="J6533" i="9"/>
  <c r="J6553" i="9" s="1"/>
  <c r="J6557" i="9" s="1"/>
  <c r="J6558" i="9" s="1"/>
  <c r="J6872" i="9"/>
  <c r="J6893" i="9" s="1"/>
  <c r="J6897" i="9" s="1"/>
  <c r="J6898" i="9" s="1"/>
  <c r="J6988" i="9"/>
  <c r="J6977" i="9" s="1"/>
  <c r="J7005" i="9" s="1"/>
  <c r="J7142" i="9"/>
  <c r="J7769" i="9"/>
  <c r="J7768" i="9" s="1"/>
  <c r="M731" i="9"/>
  <c r="M730" i="9" s="1"/>
  <c r="M799" i="9"/>
  <c r="M798" i="9" s="1"/>
  <c r="M825" i="9"/>
  <c r="M824" i="9" s="1"/>
  <c r="K882" i="9"/>
  <c r="K881" i="9" s="1"/>
  <c r="K1410" i="9"/>
  <c r="M1423" i="9"/>
  <c r="M1421" i="9" s="1"/>
  <c r="M4256" i="9"/>
  <c r="K5702" i="9"/>
  <c r="K5700" i="9" s="1"/>
  <c r="M5708" i="9"/>
  <c r="K7138" i="9"/>
  <c r="K7129" i="9" s="1"/>
  <c r="K7143" i="9"/>
  <c r="K8175" i="9"/>
  <c r="K8164" i="9" s="1"/>
  <c r="M8202" i="9"/>
  <c r="M8201" i="9" s="1"/>
  <c r="K8358" i="9"/>
  <c r="K8357" i="9" s="1"/>
  <c r="K8420" i="9"/>
  <c r="K8419" i="9" s="1"/>
  <c r="I206" i="9"/>
  <c r="I205" i="9" s="1"/>
  <c r="I210" i="9" s="1"/>
  <c r="I219" i="9" s="1"/>
  <c r="I308" i="9"/>
  <c r="I297" i="9" s="1"/>
  <c r="I414" i="9"/>
  <c r="I413" i="9" s="1"/>
  <c r="I493" i="9"/>
  <c r="I482" i="9" s="1"/>
  <c r="I515" i="9" s="1"/>
  <c r="I519" i="9" s="1"/>
  <c r="I520" i="9" s="1"/>
  <c r="I1251" i="9"/>
  <c r="I1382" i="9"/>
  <c r="I1381" i="9" s="1"/>
  <c r="I1442" i="9"/>
  <c r="I1441" i="9" s="1"/>
  <c r="I2519" i="9"/>
  <c r="I2548" i="9" s="1"/>
  <c r="I2552" i="9" s="1"/>
  <c r="I2553" i="9" s="1"/>
  <c r="I3485" i="9"/>
  <c r="I3515" i="9" s="1"/>
  <c r="I3519" i="9" s="1"/>
  <c r="I3520" i="9" s="1"/>
  <c r="I3648" i="9"/>
  <c r="I3676" i="9" s="1"/>
  <c r="I3680" i="9" s="1"/>
  <c r="I3681" i="9" s="1"/>
  <c r="I3846" i="9"/>
  <c r="I3874" i="9" s="1"/>
  <c r="I3878" i="9" s="1"/>
  <c r="I3879" i="9" s="1"/>
  <c r="I4289" i="9"/>
  <c r="I4318" i="9" s="1"/>
  <c r="I4322" i="9" s="1"/>
  <c r="I4323" i="9" s="1"/>
  <c r="I5090" i="9"/>
  <c r="I5119" i="9" s="1"/>
  <c r="I5123" i="9" s="1"/>
  <c r="I5124" i="9" s="1"/>
  <c r="I6144" i="9"/>
  <c r="I6167" i="9" s="1"/>
  <c r="I6171" i="9" s="1"/>
  <c r="I6172" i="9" s="1"/>
  <c r="I6939" i="9"/>
  <c r="I6962" i="9" s="1"/>
  <c r="I6966" i="9" s="1"/>
  <c r="I6967" i="9" s="1"/>
  <c r="I7926" i="9"/>
  <c r="I8520" i="9"/>
  <c r="I8510" i="9" s="1"/>
  <c r="I8539" i="9" s="1"/>
  <c r="I8577" i="9"/>
  <c r="I8576" i="9" s="1"/>
  <c r="I8704" i="9"/>
  <c r="I8703" i="9" s="1"/>
  <c r="J150" i="9"/>
  <c r="J149" i="9" s="1"/>
  <c r="J216" i="9"/>
  <c r="J236" i="9"/>
  <c r="J226" i="9" s="1"/>
  <c r="J244" i="9" s="1"/>
  <c r="J395" i="9"/>
  <c r="J385" i="9" s="1"/>
  <c r="J1023" i="9"/>
  <c r="J1022" i="9" s="1"/>
  <c r="J1194" i="9"/>
  <c r="J1146" i="9"/>
  <c r="J1382" i="9"/>
  <c r="J1381" i="9" s="1"/>
  <c r="J1805" i="9"/>
  <c r="J1833" i="9" s="1"/>
  <c r="J1837" i="9" s="1"/>
  <c r="J1838" i="9" s="1"/>
  <c r="J2087" i="9"/>
  <c r="J2117" i="9" s="1"/>
  <c r="J2121" i="9" s="1"/>
  <c r="J2122" i="9" s="1"/>
  <c r="J2559" i="9"/>
  <c r="J2588" i="9" s="1"/>
  <c r="J2592" i="9" s="1"/>
  <c r="J2593" i="9" s="1"/>
  <c r="J3284" i="9"/>
  <c r="J3313" i="9" s="1"/>
  <c r="J3317" i="9" s="1"/>
  <c r="J3318" i="9" s="1"/>
  <c r="J3324" i="9"/>
  <c r="J3353" i="9" s="1"/>
  <c r="J3357" i="9" s="1"/>
  <c r="J3358" i="9" s="1"/>
  <c r="J3444" i="9"/>
  <c r="J3474" i="9" s="1"/>
  <c r="J3478" i="9" s="1"/>
  <c r="J3479" i="9" s="1"/>
  <c r="J3687" i="9"/>
  <c r="J3716" i="9" s="1"/>
  <c r="J3720" i="9" s="1"/>
  <c r="J3721" i="9" s="1"/>
  <c r="J4571" i="9"/>
  <c r="J4601" i="9" s="1"/>
  <c r="J4605" i="9" s="1"/>
  <c r="J4606" i="9" s="1"/>
  <c r="J5250" i="9"/>
  <c r="J5280" i="9" s="1"/>
  <c r="J5284" i="9" s="1"/>
  <c r="J5285" i="9" s="1"/>
  <c r="J5414" i="9"/>
  <c r="J5444" i="9" s="1"/>
  <c r="J5448" i="9" s="1"/>
  <c r="J5449" i="9" s="1"/>
  <c r="J7880" i="9"/>
  <c r="J7911" i="9" s="1"/>
  <c r="J7915" i="9" s="1"/>
  <c r="J8140" i="9"/>
  <c r="J8139" i="9" s="1"/>
  <c r="M31" i="9"/>
  <c r="M30" i="9" s="1"/>
  <c r="M206" i="9"/>
  <c r="M205" i="9" s="1"/>
  <c r="M210" i="9" s="1"/>
  <c r="M219" i="9" s="1"/>
  <c r="K236" i="9"/>
  <c r="K226" i="9" s="1"/>
  <c r="K244" i="9" s="1"/>
  <c r="M414" i="9"/>
  <c r="M413" i="9" s="1"/>
  <c r="M675" i="9"/>
  <c r="M674" i="9" s="1"/>
  <c r="M744" i="9"/>
  <c r="M743" i="9" s="1"/>
  <c r="M882" i="9"/>
  <c r="M881" i="9" s="1"/>
  <c r="M1023" i="9"/>
  <c r="M1022" i="9" s="1"/>
  <c r="M1132" i="9"/>
  <c r="M1131" i="9" s="1"/>
  <c r="M1251" i="9"/>
  <c r="M1319" i="9"/>
  <c r="M1382" i="9"/>
  <c r="M1381" i="9" s="1"/>
  <c r="M1386" i="9"/>
  <c r="M1385" i="9" s="1"/>
  <c r="M5737" i="9"/>
  <c r="M5736" i="9" s="1"/>
  <c r="M7056" i="9"/>
  <c r="M7090" i="9"/>
  <c r="M7089" i="9" s="1"/>
  <c r="M7618" i="9"/>
  <c r="M7617" i="9" s="1"/>
  <c r="M7745" i="9"/>
  <c r="M7744" i="9" s="1"/>
  <c r="K7762" i="9"/>
  <c r="K7761" i="9" s="1"/>
  <c r="M8320" i="9"/>
  <c r="M8358" i="9"/>
  <c r="M8357" i="9" s="1"/>
  <c r="K8607" i="9"/>
  <c r="K8606" i="9" s="1"/>
  <c r="I101" i="9"/>
  <c r="I91" i="9" s="1"/>
  <c r="I115" i="9" s="1"/>
  <c r="I143" i="9"/>
  <c r="I133" i="9" s="1"/>
  <c r="I1366" i="9"/>
  <c r="I1365" i="9" s="1"/>
  <c r="I2638" i="9"/>
  <c r="I2667" i="9" s="1"/>
  <c r="I2671" i="9" s="1"/>
  <c r="I2672" i="9" s="1"/>
  <c r="I2840" i="9"/>
  <c r="I2870" i="9" s="1"/>
  <c r="I2874" i="9" s="1"/>
  <c r="I2875" i="9" s="1"/>
  <c r="I3042" i="9"/>
  <c r="I3071" i="9" s="1"/>
  <c r="I3075" i="9" s="1"/>
  <c r="I3076" i="9" s="1"/>
  <c r="I3324" i="9"/>
  <c r="I3353" i="9" s="1"/>
  <c r="I3357" i="9" s="1"/>
  <c r="I3358" i="9" s="1"/>
  <c r="I4271" i="9"/>
  <c r="I4452" i="9"/>
  <c r="I4479" i="9" s="1"/>
  <c r="I4483" i="9" s="1"/>
  <c r="I4484" i="9" s="1"/>
  <c r="I5455" i="9"/>
  <c r="I5485" i="9" s="1"/>
  <c r="I5489" i="9" s="1"/>
  <c r="I5490" i="9" s="1"/>
  <c r="I5734" i="9"/>
  <c r="I5780" i="9"/>
  <c r="I5779" i="9" s="1"/>
  <c r="I7833" i="9"/>
  <c r="I7865" i="9" s="1"/>
  <c r="I8202" i="9"/>
  <c r="I8201" i="9" s="1"/>
  <c r="K1343" i="9"/>
  <c r="K1332" i="9" s="1"/>
  <c r="M1883" i="9"/>
  <c r="M1914" i="9" s="1"/>
  <c r="M1918" i="9" s="1"/>
  <c r="M1919" i="9" s="1"/>
  <c r="K4411" i="9"/>
  <c r="K4441" i="9" s="1"/>
  <c r="K4445" i="9" s="1"/>
  <c r="K4446" i="9" s="1"/>
  <c r="K7141" i="9"/>
  <c r="K7435" i="9"/>
  <c r="K7434" i="9" s="1"/>
  <c r="K7769" i="9"/>
  <c r="K7768" i="9" s="1"/>
  <c r="I236" i="9"/>
  <c r="I226" i="9" s="1"/>
  <c r="I244" i="9" s="1"/>
  <c r="I584" i="9"/>
  <c r="I573" i="9" s="1"/>
  <c r="I603" i="9" s="1"/>
  <c r="I639" i="9"/>
  <c r="I638" i="9" s="1"/>
  <c r="I825" i="9"/>
  <c r="I824" i="9" s="1"/>
  <c r="I934" i="9"/>
  <c r="I923" i="9" s="1"/>
  <c r="I1068" i="9"/>
  <c r="I1067" i="9" s="1"/>
  <c r="I1386" i="9"/>
  <c r="I1385" i="9" s="1"/>
  <c r="I7737" i="9"/>
  <c r="I7726" i="9" s="1"/>
  <c r="J3648" i="9"/>
  <c r="J3676" i="9" s="1"/>
  <c r="J3680" i="9" s="1"/>
  <c r="J3681" i="9" s="1"/>
  <c r="J5917" i="9"/>
  <c r="J5954" i="9" s="1"/>
  <c r="J5958" i="9" s="1"/>
  <c r="J5959" i="9" s="1"/>
  <c r="J6255" i="9"/>
  <c r="J6287" i="9" s="1"/>
  <c r="J6291" i="9" s="1"/>
  <c r="J6292" i="9" s="1"/>
  <c r="J7552" i="9"/>
  <c r="J7582" i="9" s="1"/>
  <c r="J7586" i="9" s="1"/>
  <c r="J7587" i="9" s="1"/>
  <c r="J7815" i="9"/>
  <c r="J7814" i="9" s="1"/>
  <c r="J7972" i="9"/>
  <c r="J8001" i="9" s="1"/>
  <c r="J8005" i="9" s="1"/>
  <c r="K379" i="9"/>
  <c r="K414" i="9"/>
  <c r="K413" i="9" s="1"/>
  <c r="K1042" i="9"/>
  <c r="K1076" i="9"/>
  <c r="K1075" i="9" s="1"/>
  <c r="M5729" i="9"/>
  <c r="M5728" i="9" s="1"/>
  <c r="K7745" i="9"/>
  <c r="K7744" i="9" s="1"/>
  <c r="M7815" i="9"/>
  <c r="M7814" i="9" s="1"/>
  <c r="M7810" i="9"/>
  <c r="K8753" i="9"/>
  <c r="I334" i="9"/>
  <c r="I631" i="9"/>
  <c r="I621" i="9" s="1"/>
  <c r="I1076" i="9"/>
  <c r="I1075" i="9" s="1"/>
  <c r="I1146" i="9"/>
  <c r="I1410" i="9"/>
  <c r="I1613" i="9"/>
  <c r="I1638" i="9" s="1"/>
  <c r="I1642" i="9" s="1"/>
  <c r="I1643" i="9" s="1"/>
  <c r="I1649" i="9"/>
  <c r="I1674" i="9" s="1"/>
  <c r="I1678" i="9" s="1"/>
  <c r="I1679" i="9" s="1"/>
  <c r="I2401" i="9"/>
  <c r="I2429" i="9" s="1"/>
  <c r="I2433" i="9" s="1"/>
  <c r="I2434" i="9" s="1"/>
  <c r="I3284" i="9"/>
  <c r="I3313" i="9" s="1"/>
  <c r="I3317" i="9" s="1"/>
  <c r="I3318" i="9" s="1"/>
  <c r="I4083" i="9"/>
  <c r="I4112" i="9" s="1"/>
  <c r="I4116" i="9" s="1"/>
  <c r="I4117" i="9" s="1"/>
  <c r="I4329" i="9"/>
  <c r="I4359" i="9" s="1"/>
  <c r="I4363" i="9" s="1"/>
  <c r="I4364" i="9" s="1"/>
  <c r="I4490" i="9"/>
  <c r="I4518" i="9" s="1"/>
  <c r="I4522" i="9" s="1"/>
  <c r="I4523" i="9" s="1"/>
  <c r="I5168" i="9"/>
  <c r="I5197" i="9" s="1"/>
  <c r="I5201" i="9" s="1"/>
  <c r="I5202" i="9" s="1"/>
  <c r="I5291" i="9"/>
  <c r="I5320" i="9" s="1"/>
  <c r="I5324" i="9" s="1"/>
  <c r="I5325" i="9" s="1"/>
  <c r="I5799" i="9"/>
  <c r="I5826" i="9" s="1"/>
  <c r="I5830" i="9" s="1"/>
  <c r="I5831" i="9" s="1"/>
  <c r="I6398" i="9"/>
  <c r="I6433" i="9" s="1"/>
  <c r="I6437" i="9" s="1"/>
  <c r="I6438" i="9" s="1"/>
  <c r="I7208" i="9"/>
  <c r="I7238" i="9" s="1"/>
  <c r="I7242" i="9" s="1"/>
  <c r="I7243" i="9" s="1"/>
  <c r="I7290" i="9"/>
  <c r="I7320" i="9" s="1"/>
  <c r="I7324" i="9" s="1"/>
  <c r="I7325" i="9" s="1"/>
  <c r="I7793" i="9"/>
  <c r="I7791" i="9" s="1"/>
  <c r="I8430" i="9"/>
  <c r="I8429" i="9" s="1"/>
  <c r="K7056" i="9"/>
  <c r="M7142" i="9"/>
  <c r="K7146" i="9"/>
  <c r="M7146" i="9"/>
  <c r="M7780" i="9"/>
  <c r="I1048" i="9"/>
  <c r="I1194" i="9"/>
  <c r="I1446" i="9"/>
  <c r="I1445" i="9" s="1"/>
  <c r="I3002" i="9"/>
  <c r="I3031" i="9" s="1"/>
  <c r="I3035" i="9" s="1"/>
  <c r="I3036" i="9" s="1"/>
  <c r="I3526" i="9"/>
  <c r="I3556" i="9" s="1"/>
  <c r="I3560" i="9" s="1"/>
  <c r="I3561" i="9" s="1"/>
  <c r="I4370" i="9"/>
  <c r="I4400" i="9" s="1"/>
  <c r="I4404" i="9" s="1"/>
  <c r="I4405" i="9" s="1"/>
  <c r="I6099" i="9"/>
  <c r="I6133" i="9" s="1"/>
  <c r="I6137" i="9" s="1"/>
  <c r="I6138" i="9" s="1"/>
  <c r="I7056" i="9"/>
  <c r="I7720" i="9"/>
  <c r="I7154" i="9"/>
  <c r="I7162" i="9" s="1"/>
  <c r="I7745" i="9"/>
  <c r="I7744" i="9" s="1"/>
  <c r="I7810" i="9"/>
  <c r="I8753" i="9"/>
  <c r="I379" i="9"/>
  <c r="I431" i="9"/>
  <c r="I1095" i="9"/>
  <c r="I1462" i="9"/>
  <c r="I1489" i="9" s="1"/>
  <c r="I1493" i="9" s="1"/>
  <c r="I1494" i="9" s="1"/>
  <c r="I1725" i="9"/>
  <c r="I1754" i="9" s="1"/>
  <c r="I1758" i="9" s="1"/>
  <c r="I1759" i="9" s="1"/>
  <c r="I1883" i="9"/>
  <c r="I1914" i="9" s="1"/>
  <c r="I1918" i="9" s="1"/>
  <c r="I1919" i="9" s="1"/>
  <c r="I2362" i="9"/>
  <c r="I2390" i="9" s="1"/>
  <c r="I2394" i="9" s="1"/>
  <c r="I2395" i="9" s="1"/>
  <c r="I2559" i="9"/>
  <c r="I2588" i="9" s="1"/>
  <c r="I2592" i="9" s="1"/>
  <c r="I2593" i="9" s="1"/>
  <c r="I2678" i="9"/>
  <c r="I2707" i="9" s="1"/>
  <c r="I2711" i="9" s="1"/>
  <c r="I2712" i="9" s="1"/>
  <c r="I2718" i="9"/>
  <c r="I2748" i="9" s="1"/>
  <c r="I2752" i="9" s="1"/>
  <c r="I2753" i="9" s="1"/>
  <c r="I3203" i="9"/>
  <c r="I3232" i="9" s="1"/>
  <c r="I3236" i="9" s="1"/>
  <c r="I3237" i="9" s="1"/>
  <c r="I3364" i="9"/>
  <c r="I3393" i="9" s="1"/>
  <c r="I3397" i="9" s="1"/>
  <c r="I3398" i="9" s="1"/>
  <c r="I3924" i="9"/>
  <c r="I3954" i="9" s="1"/>
  <c r="I3958" i="9" s="1"/>
  <c r="I3959" i="9" s="1"/>
  <c r="I4612" i="9"/>
  <c r="I4640" i="9" s="1"/>
  <c r="I4644" i="9" s="1"/>
  <c r="I4645" i="9" s="1"/>
  <c r="I5130" i="9"/>
  <c r="I5157" i="9" s="1"/>
  <c r="I5161" i="9" s="1"/>
  <c r="I5162" i="9" s="1"/>
  <c r="I6741" i="9"/>
  <c r="I6775" i="9" s="1"/>
  <c r="I6779" i="9" s="1"/>
  <c r="I6780" i="9" s="1"/>
  <c r="I7090" i="9"/>
  <c r="I7089" i="9" s="1"/>
  <c r="I7249" i="9"/>
  <c r="I7279" i="9" s="1"/>
  <c r="I7283" i="9" s="1"/>
  <c r="I7284" i="9" s="1"/>
  <c r="I7820" i="9"/>
  <c r="I7829" i="9" s="1"/>
  <c r="I8106" i="9" s="1"/>
  <c r="I8448" i="9"/>
  <c r="I5837" i="9"/>
  <c r="I5863" i="9" s="1"/>
  <c r="I5867" i="9" s="1"/>
  <c r="I5868" i="9" s="1"/>
  <c r="I5874" i="9"/>
  <c r="I5906" i="9" s="1"/>
  <c r="I5910" i="9" s="1"/>
  <c r="I5911" i="9" s="1"/>
  <c r="I6444" i="9"/>
  <c r="I6476" i="9" s="1"/>
  <c r="I6480" i="9" s="1"/>
  <c r="I6481" i="9" s="1"/>
  <c r="I6487" i="9"/>
  <c r="I6522" i="9" s="1"/>
  <c r="I6526" i="9" s="1"/>
  <c r="I6527" i="9" s="1"/>
  <c r="I7880" i="9"/>
  <c r="I7911" i="9" s="1"/>
  <c r="I7919" i="9" s="1"/>
  <c r="I8394" i="9"/>
  <c r="I8383" i="9" s="1"/>
  <c r="I8624" i="9"/>
  <c r="I882" i="9"/>
  <c r="I881" i="9" s="1"/>
  <c r="I181" i="9"/>
  <c r="I170" i="9" s="1"/>
  <c r="I190" i="9" s="1"/>
  <c r="I959" i="9"/>
  <c r="I958" i="9" s="1"/>
  <c r="I1511" i="9"/>
  <c r="I1500" i="9" s="1"/>
  <c r="I1526" i="9" s="1"/>
  <c r="I1530" i="9" s="1"/>
  <c r="I1531" i="9" s="1"/>
  <c r="I1440" i="9"/>
  <c r="I1805" i="9"/>
  <c r="I1833" i="9" s="1"/>
  <c r="I1837" i="9" s="1"/>
  <c r="I1838" i="9" s="1"/>
  <c r="I1966" i="9"/>
  <c r="I1996" i="9" s="1"/>
  <c r="I2000" i="9" s="1"/>
  <c r="I2001" i="9" s="1"/>
  <c r="I2128" i="9"/>
  <c r="I2158" i="9" s="1"/>
  <c r="I2162" i="9" s="1"/>
  <c r="I2163" i="9" s="1"/>
  <c r="I3404" i="9"/>
  <c r="I3433" i="9" s="1"/>
  <c r="I3437" i="9" s="1"/>
  <c r="I3438" i="9" s="1"/>
  <c r="I3806" i="9"/>
  <c r="I3835" i="9" s="1"/>
  <c r="I3839" i="9" s="1"/>
  <c r="I3840" i="9" s="1"/>
  <c r="I5917" i="9"/>
  <c r="I5954" i="9" s="1"/>
  <c r="I5958" i="9" s="1"/>
  <c r="I5959" i="9" s="1"/>
  <c r="I316" i="9"/>
  <c r="I315" i="9" s="1"/>
  <c r="I395" i="9"/>
  <c r="I385" i="9" s="1"/>
  <c r="I670" i="9"/>
  <c r="I669" i="9" s="1"/>
  <c r="I950" i="9"/>
  <c r="I949" i="9" s="1"/>
  <c r="I1222" i="9"/>
  <c r="I1221" i="9" s="1"/>
  <c r="I2283" i="9"/>
  <c r="I2311" i="9" s="1"/>
  <c r="I2315" i="9" s="1"/>
  <c r="I2316" i="9" s="1"/>
  <c r="I2440" i="9"/>
  <c r="I2467" i="9" s="1"/>
  <c r="I2471" i="9" s="1"/>
  <c r="I2472" i="9" s="1"/>
  <c r="I2599" i="9"/>
  <c r="I2627" i="9" s="1"/>
  <c r="I2631" i="9" s="1"/>
  <c r="I2632" i="9" s="1"/>
  <c r="I4123" i="9"/>
  <c r="I4154" i="9" s="1"/>
  <c r="I4158" i="9" s="1"/>
  <c r="I4159" i="9" s="1"/>
  <c r="I403" i="9"/>
  <c r="I402" i="9" s="1"/>
  <c r="I744" i="9"/>
  <c r="I743" i="9" s="1"/>
  <c r="I2922" i="9"/>
  <c r="I2950" i="9" s="1"/>
  <c r="I2954" i="9" s="1"/>
  <c r="I2955" i="9" s="1"/>
  <c r="I3082" i="9"/>
  <c r="I3110" i="9" s="1"/>
  <c r="I3114" i="9" s="1"/>
  <c r="I3115" i="9" s="1"/>
  <c r="I3243" i="9"/>
  <c r="I3273" i="9" s="1"/>
  <c r="I3277" i="9" s="1"/>
  <c r="I3278" i="9" s="1"/>
  <c r="I5721" i="9"/>
  <c r="I5720" i="9" s="1"/>
  <c r="I541" i="9"/>
  <c r="I530" i="9" s="1"/>
  <c r="I558" i="9" s="1"/>
  <c r="I783" i="9"/>
  <c r="I772" i="9" s="1"/>
  <c r="I808" i="9"/>
  <c r="I807" i="9" s="1"/>
  <c r="I862" i="9"/>
  <c r="I852" i="9" s="1"/>
  <c r="I888" i="9"/>
  <c r="I887" i="9" s="1"/>
  <c r="I1283" i="9"/>
  <c r="I1282" i="9" s="1"/>
  <c r="I1765" i="9"/>
  <c r="I1794" i="9" s="1"/>
  <c r="I1798" i="9" s="1"/>
  <c r="I1799" i="9" s="1"/>
  <c r="I1925" i="9"/>
  <c r="I1955" i="9" s="1"/>
  <c r="I1959" i="9" s="1"/>
  <c r="I1960" i="9" s="1"/>
  <c r="I2087" i="9"/>
  <c r="I2117" i="9" s="1"/>
  <c r="I2121" i="9" s="1"/>
  <c r="I2122" i="9" s="1"/>
  <c r="I6988" i="9"/>
  <c r="I6977" i="9" s="1"/>
  <c r="I7005" i="9" s="1"/>
  <c r="I4931" i="9"/>
  <c r="I4961" i="9" s="1"/>
  <c r="I4965" i="9" s="1"/>
  <c r="I4966" i="9" s="1"/>
  <c r="I5250" i="9"/>
  <c r="I5280" i="9" s="1"/>
  <c r="I5284" i="9" s="1"/>
  <c r="I5285" i="9" s="1"/>
  <c r="I5414" i="9"/>
  <c r="I5444" i="9" s="1"/>
  <c r="I5448" i="9" s="1"/>
  <c r="I5449" i="9" s="1"/>
  <c r="I5580" i="9"/>
  <c r="I5608" i="9" s="1"/>
  <c r="I5708" i="9"/>
  <c r="I3727" i="9"/>
  <c r="I3755" i="9" s="1"/>
  <c r="I3759" i="9" s="1"/>
  <c r="I3760" i="9" s="1"/>
  <c r="I3885" i="9"/>
  <c r="I3913" i="9" s="1"/>
  <c r="I3917" i="9" s="1"/>
  <c r="I3918" i="9" s="1"/>
  <c r="I4044" i="9"/>
  <c r="I4072" i="9" s="1"/>
  <c r="I4076" i="9" s="1"/>
  <c r="I4077" i="9" s="1"/>
  <c r="I4204" i="9"/>
  <c r="I4232" i="9" s="1"/>
  <c r="I4731" i="9"/>
  <c r="I4760" i="9" s="1"/>
  <c r="I4764" i="9" s="1"/>
  <c r="I4765" i="9" s="1"/>
  <c r="I4892" i="9"/>
  <c r="I4920" i="9" s="1"/>
  <c r="I4924" i="9" s="1"/>
  <c r="I4925" i="9" s="1"/>
  <c r="I5052" i="9"/>
  <c r="I5079" i="9" s="1"/>
  <c r="I5083" i="9" s="1"/>
  <c r="I5084" i="9" s="1"/>
  <c r="I5208" i="9"/>
  <c r="I5239" i="9" s="1"/>
  <c r="I5243" i="9" s="1"/>
  <c r="I5244" i="9" s="1"/>
  <c r="I5372" i="9"/>
  <c r="I5403" i="9" s="1"/>
  <c r="I5407" i="9" s="1"/>
  <c r="I5408" i="9" s="1"/>
  <c r="I5538" i="9"/>
  <c r="I5569" i="9" s="1"/>
  <c r="I5573" i="9" s="1"/>
  <c r="I5574" i="9" s="1"/>
  <c r="I5702" i="9"/>
  <c r="I5700" i="9" s="1"/>
  <c r="I5719" i="9"/>
  <c r="I6060" i="9"/>
  <c r="I6088" i="9" s="1"/>
  <c r="I6092" i="9" s="1"/>
  <c r="I6093" i="9" s="1"/>
  <c r="I6354" i="9"/>
  <c r="I6387" i="9" s="1"/>
  <c r="I6391" i="9" s="1"/>
  <c r="I6392" i="9" s="1"/>
  <c r="I6533" i="9"/>
  <c r="I6553" i="9" s="1"/>
  <c r="I6557" i="9" s="1"/>
  <c r="I6558" i="9" s="1"/>
  <c r="I7815" i="9"/>
  <c r="I7814" i="9" s="1"/>
  <c r="I8267" i="9"/>
  <c r="I8256" i="9" s="1"/>
  <c r="I4273" i="9"/>
  <c r="I4272" i="9" s="1"/>
  <c r="I4771" i="9"/>
  <c r="I4800" i="9" s="1"/>
  <c r="I4804" i="9" s="1"/>
  <c r="I4805" i="9" s="1"/>
  <c r="I321" i="9"/>
  <c r="I320" i="9" s="1"/>
  <c r="I658" i="9"/>
  <c r="I657" i="9" s="1"/>
  <c r="I675" i="9"/>
  <c r="I674" i="9" s="1"/>
  <c r="I731" i="9"/>
  <c r="I730" i="9" s="1"/>
  <c r="I737" i="9"/>
  <c r="I736" i="9" s="1"/>
  <c r="I799" i="9"/>
  <c r="I798" i="9" s="1"/>
  <c r="I963" i="9"/>
  <c r="I962" i="9" s="1"/>
  <c r="I1000" i="9"/>
  <c r="I989" i="9" s="1"/>
  <c r="I1017" i="9"/>
  <c r="I1016" i="9" s="1"/>
  <c r="I1132" i="9"/>
  <c r="I1131" i="9" s="1"/>
  <c r="I1274" i="9"/>
  <c r="I1263" i="9" s="1"/>
  <c r="I1293" i="9"/>
  <c r="I1292" i="9" s="1"/>
  <c r="I1423" i="9"/>
  <c r="I1421" i="9" s="1"/>
  <c r="I4267" i="9"/>
  <c r="I4411" i="9"/>
  <c r="I4441" i="9" s="1"/>
  <c r="I4445" i="9" s="1"/>
  <c r="I4446" i="9" s="1"/>
  <c r="I6564" i="9"/>
  <c r="I6595" i="9" s="1"/>
  <c r="I6599" i="9" s="1"/>
  <c r="I6600" i="9" s="1"/>
  <c r="I7459" i="9"/>
  <c r="I6298" i="9"/>
  <c r="I6329" i="9" s="1"/>
  <c r="I6333" i="9" s="1"/>
  <c r="I6334" i="9" s="1"/>
  <c r="I6695" i="9"/>
  <c r="I6730" i="9" s="1"/>
  <c r="I6734" i="9" s="1"/>
  <c r="I6735" i="9" s="1"/>
  <c r="I7490" i="9"/>
  <c r="I7489" i="9" s="1"/>
  <c r="I7146" i="9"/>
  <c r="I8175" i="9"/>
  <c r="I8164" i="9" s="1"/>
  <c r="I8290" i="9"/>
  <c r="I8289" i="9" s="1"/>
  <c r="I8320" i="9"/>
  <c r="I8343" i="9"/>
  <c r="I8332" i="9" s="1"/>
  <c r="I8411" i="9"/>
  <c r="I8410" i="9" s="1"/>
  <c r="I4256" i="9"/>
  <c r="I7127" i="9"/>
  <c r="I7636" i="9"/>
  <c r="I7666" i="9" s="1"/>
  <c r="I8140" i="9"/>
  <c r="I8139" i="9" s="1"/>
  <c r="I8358" i="9"/>
  <c r="I8357" i="9" s="1"/>
  <c r="I7121" i="9"/>
  <c r="I7119" i="9" s="1"/>
  <c r="I7484" i="9"/>
  <c r="I7483" i="9" s="1"/>
  <c r="I7142" i="9"/>
  <c r="I7512" i="9"/>
  <c r="I7541" i="9" s="1"/>
  <c r="I7545" i="9" s="1"/>
  <c r="I7546" i="9" s="1"/>
  <c r="I8211" i="9"/>
  <c r="I8210" i="9" s="1"/>
  <c r="I8487" i="9"/>
  <c r="I8486" i="9" s="1"/>
  <c r="I7079" i="9"/>
  <c r="I7078" i="9" s="1"/>
  <c r="I7138" i="9"/>
  <c r="I7411" i="9"/>
  <c r="I7780" i="9"/>
  <c r="I8112" i="9"/>
  <c r="I8716" i="9"/>
  <c r="I8715" i="9" s="1"/>
  <c r="I7149" i="9"/>
  <c r="I7148" i="9" s="1"/>
  <c r="I7799" i="9"/>
  <c r="I8216" i="9"/>
  <c r="I8215" i="9" s="1"/>
  <c r="I8420" i="9"/>
  <c r="I8419" i="9" s="1"/>
  <c r="I8470" i="9"/>
  <c r="I8460" i="9" s="1"/>
  <c r="I8594" i="9"/>
  <c r="I8593" i="9" s="1"/>
  <c r="I8607" i="9"/>
  <c r="I8606" i="9" s="1"/>
  <c r="I8660" i="9"/>
  <c r="I8659" i="9" s="1"/>
  <c r="I8738" i="9"/>
  <c r="I8737" i="9" s="1"/>
  <c r="K316" i="9"/>
  <c r="K315" i="9" s="1"/>
  <c r="K799" i="9"/>
  <c r="K798" i="9" s="1"/>
  <c r="K959" i="9"/>
  <c r="K958" i="9" s="1"/>
  <c r="K1386" i="9"/>
  <c r="K1385" i="9" s="1"/>
  <c r="K1423" i="9"/>
  <c r="K1421" i="9" s="1"/>
  <c r="M1442" i="9"/>
  <c r="M1441" i="9" s="1"/>
  <c r="M1446" i="9"/>
  <c r="M1445" i="9" s="1"/>
  <c r="K4250" i="9"/>
  <c r="K4248" i="9" s="1"/>
  <c r="K4273" i="9"/>
  <c r="K4272" i="9" s="1"/>
  <c r="K5780" i="9"/>
  <c r="K5779" i="9" s="1"/>
  <c r="K5731" i="9"/>
  <c r="M8211" i="9"/>
  <c r="M8210" i="9" s="1"/>
  <c r="K8430" i="9"/>
  <c r="K8429" i="9" s="1"/>
  <c r="K1132" i="9"/>
  <c r="K1131" i="9" s="1"/>
  <c r="K1366" i="9"/>
  <c r="K1365" i="9" s="1"/>
  <c r="M4273" i="9"/>
  <c r="M4272" i="9" s="1"/>
  <c r="K5737" i="9"/>
  <c r="K5736" i="9" s="1"/>
  <c r="K7090" i="9"/>
  <c r="K7089" i="9" s="1"/>
  <c r="K7121" i="9"/>
  <c r="K7119" i="9" s="1"/>
  <c r="M7121" i="9"/>
  <c r="M7119" i="9" s="1"/>
  <c r="M7154" i="9"/>
  <c r="M7162" i="9" s="1"/>
  <c r="M7769" i="9"/>
  <c r="M7768" i="9" s="1"/>
  <c r="K8140" i="9"/>
  <c r="K8139" i="9" s="1"/>
  <c r="K8211" i="9"/>
  <c r="K8210" i="9" s="1"/>
  <c r="M8420" i="9"/>
  <c r="M8419" i="9" s="1"/>
  <c r="K403" i="9"/>
  <c r="K402" i="9" s="1"/>
  <c r="K658" i="9"/>
  <c r="K657" i="9" s="1"/>
  <c r="K670" i="9"/>
  <c r="K669" i="9" s="1"/>
  <c r="M843" i="9"/>
  <c r="K1222" i="9"/>
  <c r="K1221" i="9" s="1"/>
  <c r="K1319" i="9"/>
  <c r="K1442" i="9"/>
  <c r="K1441" i="9" s="1"/>
  <c r="K4271" i="9"/>
  <c r="M5702" i="9"/>
  <c r="M5700" i="9" s="1"/>
  <c r="K7149" i="9"/>
  <c r="K7148" i="9" s="1"/>
  <c r="M7138" i="9"/>
  <c r="M7552" i="9"/>
  <c r="M7582" i="9" s="1"/>
  <c r="M7586" i="9" s="1"/>
  <c r="M7587" i="9" s="1"/>
  <c r="K8202" i="9"/>
  <c r="K8201" i="9" s="1"/>
  <c r="M8430" i="9"/>
  <c r="M8429" i="9" s="1"/>
  <c r="M8607" i="9"/>
  <c r="M8606" i="9" s="1"/>
  <c r="K731" i="9"/>
  <c r="K730" i="9" s="1"/>
  <c r="K744" i="9"/>
  <c r="K743" i="9" s="1"/>
  <c r="K825" i="9"/>
  <c r="K824" i="9" s="1"/>
  <c r="M1095" i="9"/>
  <c r="K1136" i="9"/>
  <c r="K1135" i="9" s="1"/>
  <c r="K1283" i="9"/>
  <c r="K1282" i="9" s="1"/>
  <c r="M4250" i="9"/>
  <c r="M4248" i="9" s="1"/>
  <c r="K4267" i="9"/>
  <c r="K7815" i="9"/>
  <c r="K7814" i="9" s="1"/>
  <c r="K8216" i="9"/>
  <c r="K8215" i="9" s="1"/>
  <c r="K8487" i="9"/>
  <c r="K8486" i="9" s="1"/>
  <c r="M216" i="9"/>
  <c r="M334" i="9"/>
  <c r="M431" i="9"/>
  <c r="K675" i="9"/>
  <c r="K674" i="9" s="1"/>
  <c r="M687" i="9"/>
  <c r="K888" i="9"/>
  <c r="K887" i="9" s="1"/>
  <c r="K950" i="9"/>
  <c r="K949" i="9" s="1"/>
  <c r="K963" i="9"/>
  <c r="K962" i="9" s="1"/>
  <c r="M1146" i="9"/>
  <c r="K5708" i="9"/>
  <c r="K7490" i="9"/>
  <c r="K7489" i="9" s="1"/>
  <c r="M7793" i="9"/>
  <c r="M7791" i="9" s="1"/>
  <c r="K8290" i="9"/>
  <c r="K8289" i="9" s="1"/>
  <c r="M8290" i="9"/>
  <c r="M8289" i="9" s="1"/>
  <c r="K8320" i="9"/>
  <c r="M8753" i="9"/>
  <c r="M150" i="9"/>
  <c r="M149" i="9" s="1"/>
  <c r="K639" i="9"/>
  <c r="K638" i="9" s="1"/>
  <c r="K808" i="9"/>
  <c r="K807" i="9" s="1"/>
  <c r="K1068" i="9"/>
  <c r="K1067" i="9" s="1"/>
  <c r="K1293" i="9"/>
  <c r="K1292" i="9" s="1"/>
  <c r="M1410" i="9"/>
  <c r="K1429" i="9"/>
  <c r="M7108" i="9"/>
  <c r="K7127" i="9"/>
  <c r="M7813" i="9"/>
  <c r="K7820" i="9"/>
  <c r="K7829" i="9" s="1"/>
  <c r="K8106" i="9" s="1"/>
  <c r="K8267" i="9"/>
  <c r="K8256" i="9" s="1"/>
  <c r="M8624" i="9"/>
  <c r="M8660" i="9"/>
  <c r="M8659" i="9" s="1"/>
  <c r="M8704" i="9"/>
  <c r="M8703" i="9" s="1"/>
  <c r="K7793" i="9"/>
  <c r="K7791" i="9" s="1"/>
  <c r="K7813" i="9"/>
  <c r="J2922" i="9"/>
  <c r="J2950" i="9" s="1"/>
  <c r="J2954" i="9" s="1"/>
  <c r="J2955" i="9" s="1"/>
  <c r="J2759" i="9"/>
  <c r="J2789" i="9" s="1"/>
  <c r="J2793" i="9" s="1"/>
  <c r="J2794" i="9" s="1"/>
  <c r="J3203" i="9"/>
  <c r="J3232" i="9" s="1"/>
  <c r="J3236" i="9" s="1"/>
  <c r="J3237" i="9" s="1"/>
  <c r="J1613" i="9"/>
  <c r="J1638" i="9" s="1"/>
  <c r="J1642" i="9" s="1"/>
  <c r="J1643" i="9" s="1"/>
  <c r="J2401" i="9"/>
  <c r="J2429" i="9" s="1"/>
  <c r="J2433" i="9" s="1"/>
  <c r="J2434" i="9" s="1"/>
  <c r="J127" i="9"/>
  <c r="J808" i="9"/>
  <c r="J807" i="9" s="1"/>
  <c r="J1222" i="9"/>
  <c r="J1221" i="9" s="1"/>
  <c r="J3082" i="9"/>
  <c r="J3110" i="9" s="1"/>
  <c r="J3114" i="9" s="1"/>
  <c r="J3115" i="9" s="1"/>
  <c r="J3364" i="9"/>
  <c r="J3393" i="9" s="1"/>
  <c r="J3397" i="9" s="1"/>
  <c r="J3398" i="9" s="1"/>
  <c r="J3924" i="9"/>
  <c r="J3954" i="9" s="1"/>
  <c r="J3958" i="9" s="1"/>
  <c r="J3959" i="9" s="1"/>
  <c r="J4250" i="9"/>
  <c r="J4248" i="9" s="1"/>
  <c r="J4273" i="9"/>
  <c r="J4272" i="9" s="1"/>
  <c r="J5721" i="9"/>
  <c r="J5720" i="9" s="1"/>
  <c r="J5874" i="9"/>
  <c r="J5906" i="9" s="1"/>
  <c r="J5910" i="9" s="1"/>
  <c r="J5911" i="9" s="1"/>
  <c r="J7149" i="9"/>
  <c r="J7148" i="9" s="1"/>
  <c r="J101" i="9"/>
  <c r="J91" i="9" s="1"/>
  <c r="J115" i="9" s="1"/>
  <c r="J379" i="9"/>
  <c r="J308" i="9"/>
  <c r="J297" i="9" s="1"/>
  <c r="J431" i="9"/>
  <c r="J584" i="9"/>
  <c r="J573" i="9" s="1"/>
  <c r="J603" i="9" s="1"/>
  <c r="J670" i="9"/>
  <c r="J669" i="9" s="1"/>
  <c r="J687" i="9"/>
  <c r="J882" i="9"/>
  <c r="J881" i="9" s="1"/>
  <c r="J950" i="9"/>
  <c r="J949" i="9" s="1"/>
  <c r="J1095" i="9"/>
  <c r="J1136" i="9"/>
  <c r="J1135" i="9" s="1"/>
  <c r="J1211" i="9"/>
  <c r="J1200" i="9" s="1"/>
  <c r="J1410" i="9"/>
  <c r="J1429" i="9"/>
  <c r="J1649" i="9"/>
  <c r="J1674" i="9" s="1"/>
  <c r="J1678" i="9" s="1"/>
  <c r="J1679" i="9" s="1"/>
  <c r="J1685" i="9"/>
  <c r="J1714" i="9" s="1"/>
  <c r="J1718" i="9" s="1"/>
  <c r="J1719" i="9" s="1"/>
  <c r="J1725" i="9"/>
  <c r="J1754" i="9" s="1"/>
  <c r="J1758" i="9" s="1"/>
  <c r="J1759" i="9" s="1"/>
  <c r="J2007" i="9"/>
  <c r="J2036" i="9" s="1"/>
  <c r="J2040" i="9" s="1"/>
  <c r="J2041" i="9" s="1"/>
  <c r="J2169" i="9"/>
  <c r="J2195" i="9" s="1"/>
  <c r="J2199" i="9" s="1"/>
  <c r="J2200" i="9" s="1"/>
  <c r="J2638" i="9"/>
  <c r="J2667" i="9" s="1"/>
  <c r="J2671" i="9" s="1"/>
  <c r="J2672" i="9" s="1"/>
  <c r="J2678" i="9"/>
  <c r="J2707" i="9" s="1"/>
  <c r="J2711" i="9" s="1"/>
  <c r="J2712" i="9" s="1"/>
  <c r="J2800" i="9"/>
  <c r="J2829" i="9" s="1"/>
  <c r="J2833" i="9" s="1"/>
  <c r="J2834" i="9" s="1"/>
  <c r="J2961" i="9"/>
  <c r="J2991" i="9" s="1"/>
  <c r="J2995" i="9" s="1"/>
  <c r="J2996" i="9" s="1"/>
  <c r="J3002" i="9"/>
  <c r="J3031" i="9" s="1"/>
  <c r="J3035" i="9" s="1"/>
  <c r="J3036" i="9" s="1"/>
  <c r="J4123" i="9"/>
  <c r="J4154" i="9" s="1"/>
  <c r="J4158" i="9" s="1"/>
  <c r="J4159" i="9" s="1"/>
  <c r="J4165" i="9"/>
  <c r="J4193" i="9" s="1"/>
  <c r="J4197" i="9" s="1"/>
  <c r="J4198" i="9" s="1"/>
  <c r="J4256" i="9"/>
  <c r="J7079" i="9"/>
  <c r="J7078" i="9" s="1"/>
  <c r="J7442" i="9"/>
  <c r="J7441" i="9" s="1"/>
  <c r="J7146" i="9"/>
  <c r="J8290" i="9"/>
  <c r="J8289" i="9" s="1"/>
  <c r="J8216" i="9"/>
  <c r="J8215" i="9" s="1"/>
  <c r="J1500" i="9"/>
  <c r="J1526" i="9" s="1"/>
  <c r="J1530" i="9" s="1"/>
  <c r="J1531" i="9" s="1"/>
  <c r="J615" i="9"/>
  <c r="J766" i="9"/>
  <c r="J843" i="9"/>
  <c r="J888" i="9"/>
  <c r="J887" i="9" s="1"/>
  <c r="J1042" i="9"/>
  <c r="J1574" i="9"/>
  <c r="J1602" i="9" s="1"/>
  <c r="J1606" i="9" s="1"/>
  <c r="J1607" i="9" s="1"/>
  <c r="J1883" i="9"/>
  <c r="J1914" i="9" s="1"/>
  <c r="J1918" i="9" s="1"/>
  <c r="J1919" i="9" s="1"/>
  <c r="J2322" i="9"/>
  <c r="J2351" i="9" s="1"/>
  <c r="J2355" i="9" s="1"/>
  <c r="J2356" i="9" s="1"/>
  <c r="J2362" i="9"/>
  <c r="J2390" i="9" s="1"/>
  <c r="J2394" i="9" s="1"/>
  <c r="J2395" i="9" s="1"/>
  <c r="J3727" i="9"/>
  <c r="J3755" i="9" s="1"/>
  <c r="J3759" i="9" s="1"/>
  <c r="J3760" i="9" s="1"/>
  <c r="J4612" i="9"/>
  <c r="J4640" i="9" s="1"/>
  <c r="J4644" i="9" s="1"/>
  <c r="J4645" i="9" s="1"/>
  <c r="J6564" i="9"/>
  <c r="J6595" i="9" s="1"/>
  <c r="J6599" i="9" s="1"/>
  <c r="J6600" i="9" s="1"/>
  <c r="J7121" i="9"/>
  <c r="J7119" i="9" s="1"/>
  <c r="J2478" i="9"/>
  <c r="J2508" i="9" s="1"/>
  <c r="J2512" i="9" s="1"/>
  <c r="J2513" i="9" s="1"/>
  <c r="J2519" i="9"/>
  <c r="J2548" i="9" s="1"/>
  <c r="J2552" i="9" s="1"/>
  <c r="J2553" i="9" s="1"/>
  <c r="J3121" i="9"/>
  <c r="J3151" i="9" s="1"/>
  <c r="J3155" i="9" s="1"/>
  <c r="J3156" i="9" s="1"/>
  <c r="J3162" i="9"/>
  <c r="J3192" i="9" s="1"/>
  <c r="J3196" i="9" s="1"/>
  <c r="J3197" i="9" s="1"/>
  <c r="J3766" i="9"/>
  <c r="J3795" i="9" s="1"/>
  <c r="J3799" i="9" s="1"/>
  <c r="J3800" i="9" s="1"/>
  <c r="J3806" i="9"/>
  <c r="J3835" i="9" s="1"/>
  <c r="J3839" i="9" s="1"/>
  <c r="J3840" i="9" s="1"/>
  <c r="J4204" i="9"/>
  <c r="J4232" i="9" s="1"/>
  <c r="J4236" i="9" s="1"/>
  <c r="J4237" i="9" s="1"/>
  <c r="J4490" i="9"/>
  <c r="J4518" i="9" s="1"/>
  <c r="J4522" i="9" s="1"/>
  <c r="J4523" i="9" s="1"/>
  <c r="J4529" i="9"/>
  <c r="J4560" i="9" s="1"/>
  <c r="J4564" i="9" s="1"/>
  <c r="J4565" i="9" s="1"/>
  <c r="J5052" i="9"/>
  <c r="J5079" i="9" s="1"/>
  <c r="J5083" i="9" s="1"/>
  <c r="J5084" i="9" s="1"/>
  <c r="J5208" i="9"/>
  <c r="J5239" i="9" s="1"/>
  <c r="J5243" i="9" s="1"/>
  <c r="J5244" i="9" s="1"/>
  <c r="J6298" i="9"/>
  <c r="J6329" i="9" s="1"/>
  <c r="J6333" i="9" s="1"/>
  <c r="J6334" i="9" s="1"/>
  <c r="J7056" i="9"/>
  <c r="J7371" i="9"/>
  <c r="J7400" i="9" s="1"/>
  <c r="J7404" i="9" s="1"/>
  <c r="J7405" i="9" s="1"/>
  <c r="J7459" i="9"/>
  <c r="J7593" i="9"/>
  <c r="J7625" i="9" s="1"/>
  <c r="J7629" i="9" s="1"/>
  <c r="J7630" i="9" s="1"/>
  <c r="J8016" i="9"/>
  <c r="J8049" i="9" s="1"/>
  <c r="J8057" i="9" s="1"/>
  <c r="J8123" i="9"/>
  <c r="J8112" i="9" s="1"/>
  <c r="J8308" i="9"/>
  <c r="J8307" i="9" s="1"/>
  <c r="J4289" i="9"/>
  <c r="J4318" i="9" s="1"/>
  <c r="J4322" i="9" s="1"/>
  <c r="J4323" i="9" s="1"/>
  <c r="J4370" i="9"/>
  <c r="J4400" i="9" s="1"/>
  <c r="J4404" i="9" s="1"/>
  <c r="J4405" i="9" s="1"/>
  <c r="J4688" i="9"/>
  <c r="J4892" i="9"/>
  <c r="J4920" i="9" s="1"/>
  <c r="J4924" i="9" s="1"/>
  <c r="J4925" i="9" s="1"/>
  <c r="J5291" i="9"/>
  <c r="J5320" i="9" s="1"/>
  <c r="J5324" i="9" s="1"/>
  <c r="J5325" i="9" s="1"/>
  <c r="J5496" i="9"/>
  <c r="J5527" i="9" s="1"/>
  <c r="J5531" i="9" s="1"/>
  <c r="J5532" i="9" s="1"/>
  <c r="J5580" i="9"/>
  <c r="J5608" i="9" s="1"/>
  <c r="J5612" i="9" s="1"/>
  <c r="J5613" i="9" s="1"/>
  <c r="J6060" i="9"/>
  <c r="J6088" i="9" s="1"/>
  <c r="J6092" i="9" s="1"/>
  <c r="J6093" i="9" s="1"/>
  <c r="J6144" i="9"/>
  <c r="J6167" i="9" s="1"/>
  <c r="J6171" i="9" s="1"/>
  <c r="J6172" i="9" s="1"/>
  <c r="J6398" i="9"/>
  <c r="J6433" i="9" s="1"/>
  <c r="J6437" i="9" s="1"/>
  <c r="J6438" i="9" s="1"/>
  <c r="J6741" i="9"/>
  <c r="J6775" i="9" s="1"/>
  <c r="J6779" i="9" s="1"/>
  <c r="J6780" i="9" s="1"/>
  <c r="J7249" i="9"/>
  <c r="J7279" i="9" s="1"/>
  <c r="J7283" i="9" s="1"/>
  <c r="J7284" i="9" s="1"/>
  <c r="J5780" i="9"/>
  <c r="J5779" i="9" s="1"/>
  <c r="J5799" i="9"/>
  <c r="J5826" i="9" s="1"/>
  <c r="J5830" i="9" s="1"/>
  <c r="J5831" i="9" s="1"/>
  <c r="J6606" i="9"/>
  <c r="J6640" i="9" s="1"/>
  <c r="J6644" i="9" s="1"/>
  <c r="J6645" i="9" s="1"/>
  <c r="J6651" i="9"/>
  <c r="J6684" i="9" s="1"/>
  <c r="J6688" i="9" s="1"/>
  <c r="J6689" i="9" s="1"/>
  <c r="J7108" i="9"/>
  <c r="J7208" i="9"/>
  <c r="J7238" i="9" s="1"/>
  <c r="J7242" i="9" s="1"/>
  <c r="J7243" i="9" s="1"/>
  <c r="J7290" i="9"/>
  <c r="J7320" i="9" s="1"/>
  <c r="J7324" i="9" s="1"/>
  <c r="J7325" i="9" s="1"/>
  <c r="J7331" i="9"/>
  <c r="J7360" i="9" s="1"/>
  <c r="J7364" i="9" s="1"/>
  <c r="J7365" i="9" s="1"/>
  <c r="J8624" i="9"/>
  <c r="J8753" i="9"/>
  <c r="J4731" i="9"/>
  <c r="J4760" i="9" s="1"/>
  <c r="J4764" i="9" s="1"/>
  <c r="J4765" i="9" s="1"/>
  <c r="J4972" i="9"/>
  <c r="J5000" i="9" s="1"/>
  <c r="J5004" i="9" s="1"/>
  <c r="J5005" i="9" s="1"/>
  <c r="J5011" i="9"/>
  <c r="J5041" i="9" s="1"/>
  <c r="J5045" i="9" s="1"/>
  <c r="J5046" i="9" s="1"/>
  <c r="J5737" i="9"/>
  <c r="J5736" i="9" s="1"/>
  <c r="J5750" i="9"/>
  <c r="J6904" i="9"/>
  <c r="J6928" i="9" s="1"/>
  <c r="J6932" i="9" s="1"/>
  <c r="J6933" i="9" s="1"/>
  <c r="J6939" i="9"/>
  <c r="J6962" i="9" s="1"/>
  <c r="J6966" i="9" s="1"/>
  <c r="J6967" i="9" s="1"/>
  <c r="J7030" i="9"/>
  <c r="J7020" i="9" s="1"/>
  <c r="J7044" i="9" s="1"/>
  <c r="J7048" i="9" s="1"/>
  <c r="J7049" i="9" s="1"/>
  <c r="J7411" i="9"/>
  <c r="J7512" i="9"/>
  <c r="J7541" i="9" s="1"/>
  <c r="J7545" i="9" s="1"/>
  <c r="J7546" i="9" s="1"/>
  <c r="J7677" i="9"/>
  <c r="J7708" i="9" s="1"/>
  <c r="J321" i="9"/>
  <c r="J320" i="9" s="1"/>
  <c r="J354" i="9"/>
  <c r="J344" i="9" s="1"/>
  <c r="J367" i="9" s="1"/>
  <c r="J403" i="9"/>
  <c r="J402" i="9" s="1"/>
  <c r="J707" i="9"/>
  <c r="J696" i="9" s="1"/>
  <c r="J737" i="9"/>
  <c r="J736" i="9" s="1"/>
  <c r="J1000" i="9"/>
  <c r="J989" i="9" s="1"/>
  <c r="J1366" i="9"/>
  <c r="J1365" i="9" s="1"/>
  <c r="J658" i="9"/>
  <c r="J657" i="9" s="1"/>
  <c r="J799" i="9"/>
  <c r="J798" i="9" s="1"/>
  <c r="J963" i="9"/>
  <c r="J962" i="9" s="1"/>
  <c r="J1068" i="9"/>
  <c r="J1067" i="9" s="1"/>
  <c r="J1132" i="9"/>
  <c r="J1131" i="9" s="1"/>
  <c r="J1274" i="9"/>
  <c r="J1263" i="9" s="1"/>
  <c r="J1293" i="9"/>
  <c r="J1292" i="9" s="1"/>
  <c r="J1440" i="9"/>
  <c r="J1462" i="9"/>
  <c r="J1489" i="9" s="1"/>
  <c r="J1493" i="9" s="1"/>
  <c r="J1494" i="9" s="1"/>
  <c r="J4931" i="9"/>
  <c r="J4961" i="9" s="1"/>
  <c r="J4965" i="9" s="1"/>
  <c r="J4966" i="9" s="1"/>
  <c r="J5130" i="9"/>
  <c r="J5157" i="9" s="1"/>
  <c r="J5161" i="9" s="1"/>
  <c r="J5162" i="9" s="1"/>
  <c r="J5729" i="9"/>
  <c r="J5728" i="9" s="1"/>
  <c r="J675" i="9"/>
  <c r="J674" i="9" s="1"/>
  <c r="J731" i="9"/>
  <c r="J730" i="9" s="1"/>
  <c r="J1017" i="9"/>
  <c r="J1016" i="9" s="1"/>
  <c r="J1319" i="9"/>
  <c r="J1423" i="9"/>
  <c r="J1421" i="9" s="1"/>
  <c r="J414" i="9"/>
  <c r="J413" i="9" s="1"/>
  <c r="J639" i="9"/>
  <c r="J638" i="9" s="1"/>
  <c r="J825" i="9"/>
  <c r="J824" i="9" s="1"/>
  <c r="J1059" i="9"/>
  <c r="J1048" i="9" s="1"/>
  <c r="J1076" i="9"/>
  <c r="J1075" i="9" s="1"/>
  <c r="J1283" i="9"/>
  <c r="J1282" i="9" s="1"/>
  <c r="J1386" i="9"/>
  <c r="J1385" i="9" s="1"/>
  <c r="J7147" i="9"/>
  <c r="J7490" i="9"/>
  <c r="J7489" i="9" s="1"/>
  <c r="J7737" i="9"/>
  <c r="J7726" i="9" s="1"/>
  <c r="J8568" i="9"/>
  <c r="J8557" i="9" s="1"/>
  <c r="J1446" i="9"/>
  <c r="J1445" i="9" s="1"/>
  <c r="J20" i="9"/>
  <c r="J11" i="9" s="1"/>
  <c r="J64" i="9"/>
  <c r="J54" i="9" s="1"/>
  <c r="J76" i="9" s="1"/>
  <c r="J143" i="9"/>
  <c r="J133" i="9" s="1"/>
  <c r="J206" i="9"/>
  <c r="J205" i="9" s="1"/>
  <c r="J210" i="9" s="1"/>
  <c r="J270" i="9"/>
  <c r="J260" i="9" s="1"/>
  <c r="J282" i="9" s="1"/>
  <c r="J451" i="9"/>
  <c r="J440" i="9" s="1"/>
  <c r="J471" i="9" s="1"/>
  <c r="J631" i="9"/>
  <c r="J621" i="9" s="1"/>
  <c r="J744" i="9"/>
  <c r="J743" i="9" s="1"/>
  <c r="J783" i="9"/>
  <c r="J772" i="9" s="1"/>
  <c r="J4005" i="9"/>
  <c r="J4033" i="9" s="1"/>
  <c r="J4037" i="9" s="1"/>
  <c r="J4038" i="9" s="1"/>
  <c r="J4651" i="9"/>
  <c r="J4677" i="9" s="1"/>
  <c r="J4681" i="9" s="1"/>
  <c r="J4682" i="9" s="1"/>
  <c r="J4852" i="9"/>
  <c r="J4881" i="9" s="1"/>
  <c r="J4885" i="9" s="1"/>
  <c r="J4886" i="9" s="1"/>
  <c r="J5168" i="9"/>
  <c r="J5197" i="9" s="1"/>
  <c r="J5201" i="9" s="1"/>
  <c r="J5202" i="9" s="1"/>
  <c r="J5455" i="9"/>
  <c r="J5485" i="9" s="1"/>
  <c r="J5489" i="9" s="1"/>
  <c r="J5490" i="9" s="1"/>
  <c r="J5538" i="9"/>
  <c r="J5569" i="9" s="1"/>
  <c r="J5573" i="9" s="1"/>
  <c r="J5574" i="9" s="1"/>
  <c r="J5702" i="9"/>
  <c r="J5700" i="9" s="1"/>
  <c r="J5726" i="9"/>
  <c r="J5725" i="9" s="1"/>
  <c r="J6695" i="9"/>
  <c r="J6730" i="9" s="1"/>
  <c r="J6734" i="9" s="1"/>
  <c r="J6735" i="9" s="1"/>
  <c r="J7090" i="9"/>
  <c r="J7089" i="9" s="1"/>
  <c r="J7810" i="9"/>
  <c r="J7844" i="9"/>
  <c r="J7833" i="9" s="1"/>
  <c r="J8411" i="9"/>
  <c r="J8410" i="9" s="1"/>
  <c r="J8487" i="9"/>
  <c r="J8486" i="9" s="1"/>
  <c r="J7762" i="9"/>
  <c r="J7761" i="9" s="1"/>
  <c r="J3965" i="9"/>
  <c r="J3994" i="9" s="1"/>
  <c r="J3998" i="9" s="1"/>
  <c r="J3999" i="9" s="1"/>
  <c r="J4340" i="9"/>
  <c r="J4329" i="9" s="1"/>
  <c r="J4359" i="9" s="1"/>
  <c r="J4363" i="9" s="1"/>
  <c r="J4364" i="9" s="1"/>
  <c r="J4267" i="9"/>
  <c r="J4271" i="9"/>
  <c r="J4713" i="9"/>
  <c r="J4712" i="9" s="1"/>
  <c r="J4811" i="9"/>
  <c r="J4841" i="9" s="1"/>
  <c r="J4845" i="9" s="1"/>
  <c r="J4846" i="9" s="1"/>
  <c r="J5619" i="9"/>
  <c r="J5649" i="9" s="1"/>
  <c r="J5653" i="9" s="1"/>
  <c r="J5654" i="9" s="1"/>
  <c r="J6487" i="9"/>
  <c r="J6522" i="9" s="1"/>
  <c r="J6526" i="9" s="1"/>
  <c r="J6527" i="9" s="1"/>
  <c r="J6786" i="9"/>
  <c r="J6825" i="9" s="1"/>
  <c r="J6829" i="9" s="1"/>
  <c r="J6830" i="9" s="1"/>
  <c r="J7177" i="9"/>
  <c r="J7166" i="9" s="1"/>
  <c r="J7197" i="9" s="1"/>
  <c r="J7201" i="9" s="1"/>
  <c r="J7202" i="9" s="1"/>
  <c r="J7138" i="9"/>
  <c r="J7720" i="9"/>
  <c r="J7154" i="9"/>
  <c r="J7162" i="9" s="1"/>
  <c r="J7799" i="9"/>
  <c r="J7813" i="9"/>
  <c r="J7857" i="9"/>
  <c r="J7856" i="9" s="1"/>
  <c r="J8267" i="9"/>
  <c r="J8256" i="9" s="1"/>
  <c r="J8394" i="9"/>
  <c r="J8383" i="9" s="1"/>
  <c r="J8607" i="9"/>
  <c r="J8606" i="9" s="1"/>
  <c r="J8640" i="9"/>
  <c r="J8629" i="9" s="1"/>
  <c r="J8665" i="9" s="1"/>
  <c r="J6099" i="9"/>
  <c r="J6133" i="9" s="1"/>
  <c r="J6137" i="9" s="1"/>
  <c r="J6138" i="9" s="1"/>
  <c r="J7072" i="9"/>
  <c r="J7062" i="9" s="1"/>
  <c r="J7745" i="9"/>
  <c r="J7744" i="9" s="1"/>
  <c r="J8320" i="9"/>
  <c r="J8343" i="9"/>
  <c r="J8332" i="9" s="1"/>
  <c r="J8577" i="9"/>
  <c r="J8576" i="9" s="1"/>
  <c r="J8738" i="9"/>
  <c r="J8737" i="9" s="1"/>
  <c r="J5331" i="9"/>
  <c r="J5361" i="9" s="1"/>
  <c r="J5365" i="9" s="1"/>
  <c r="J5366" i="9" s="1"/>
  <c r="J5660" i="9"/>
  <c r="J5684" i="9" s="1"/>
  <c r="J5848" i="9"/>
  <c r="J5837" i="9" s="1"/>
  <c r="J5863" i="9" s="1"/>
  <c r="J5867" i="9" s="1"/>
  <c r="J5868" i="9" s="1"/>
  <c r="J5719" i="9"/>
  <c r="J5965" i="9"/>
  <c r="J5996" i="9" s="1"/>
  <c r="J6000" i="9" s="1"/>
  <c r="J6001" i="9" s="1"/>
  <c r="J6021" i="9"/>
  <c r="J6049" i="9" s="1"/>
  <c r="J6053" i="9" s="1"/>
  <c r="J6054" i="9" s="1"/>
  <c r="J6212" i="9"/>
  <c r="J6244" i="9" s="1"/>
  <c r="J6248" i="9" s="1"/>
  <c r="J6249" i="9" s="1"/>
  <c r="J7127" i="9"/>
  <c r="J7143" i="9"/>
  <c r="J7484" i="9"/>
  <c r="J7483" i="9" s="1"/>
  <c r="J7636" i="9"/>
  <c r="J7666" i="9" s="1"/>
  <c r="J7670" i="9" s="1"/>
  <c r="J7671" i="9" s="1"/>
  <c r="J7793" i="9"/>
  <c r="J7791" i="9" s="1"/>
  <c r="J8358" i="9"/>
  <c r="J8357" i="9" s="1"/>
  <c r="J8594" i="9"/>
  <c r="J8593" i="9" s="1"/>
  <c r="J8693" i="9"/>
  <c r="J8683" i="9" s="1"/>
  <c r="J8064" i="9"/>
  <c r="J8094" i="9" s="1"/>
  <c r="J8175" i="9"/>
  <c r="J8164" i="9" s="1"/>
  <c r="J8211" i="9"/>
  <c r="J8210" i="9" s="1"/>
  <c r="J8430" i="9"/>
  <c r="J8429" i="9" s="1"/>
  <c r="J8704" i="9"/>
  <c r="J8703" i="9" s="1"/>
  <c r="J8448" i="9"/>
  <c r="J8716" i="9"/>
  <c r="J8715" i="9" s="1"/>
  <c r="Q8446" i="9"/>
  <c r="Q8445" i="9"/>
  <c r="Q8319" i="9"/>
  <c r="Q8291" i="9"/>
  <c r="Q8212" i="9"/>
  <c r="Q6719" i="9"/>
  <c r="Q6472" i="9"/>
  <c r="Q6382" i="9"/>
  <c r="Q6322" i="9"/>
  <c r="Q6084" i="9"/>
  <c r="Q5992" i="9"/>
  <c r="Q5823" i="9"/>
  <c r="Q5645" i="9"/>
  <c r="Q5316" i="9"/>
  <c r="Q4878" i="9"/>
  <c r="Q4515" i="9"/>
  <c r="Q4315" i="9"/>
  <c r="Q4150" i="9"/>
  <c r="Q3831" i="9"/>
  <c r="Q3791" i="9"/>
  <c r="Q3511" i="9"/>
  <c r="Q3389" i="9"/>
  <c r="Q3067" i="9"/>
  <c r="Q2987" i="9"/>
  <c r="Q2703" i="9"/>
  <c r="Q2544" i="9"/>
  <c r="Q2308" i="9"/>
  <c r="Q1992" i="9"/>
  <c r="Q1831" i="9"/>
  <c r="Q1711" i="9"/>
  <c r="Q1145" i="9"/>
  <c r="Q1144" i="9"/>
  <c r="Q1112" i="9"/>
  <c r="Q860" i="9"/>
  <c r="P8744" i="9"/>
  <c r="Q8744" i="9" s="1"/>
  <c r="L8742" i="9"/>
  <c r="P8742" i="9" s="1"/>
  <c r="Q8742" i="9" s="1"/>
  <c r="L8740" i="9"/>
  <c r="P8740" i="9" s="1"/>
  <c r="Q8740" i="9" s="1"/>
  <c r="L8736" i="9"/>
  <c r="P8736" i="9" s="1"/>
  <c r="Q8736" i="9" s="1"/>
  <c r="Q8735" i="9"/>
  <c r="L8735" i="9"/>
  <c r="P8735" i="9" s="1"/>
  <c r="L8734" i="9"/>
  <c r="P8734" i="9" s="1"/>
  <c r="Q8734" i="9" s="1"/>
  <c r="L8733" i="9"/>
  <c r="P8733" i="9" s="1"/>
  <c r="Q8733" i="9" s="1"/>
  <c r="L8732" i="9"/>
  <c r="P8732" i="9" s="1"/>
  <c r="Q8732" i="9" s="1"/>
  <c r="Q8731" i="9"/>
  <c r="P8731" i="9"/>
  <c r="L8728" i="9"/>
  <c r="P8728" i="9" s="1"/>
  <c r="Q8728" i="9" s="1"/>
  <c r="Q8727" i="9"/>
  <c r="L8727" i="9"/>
  <c r="P8727" i="9" s="1"/>
  <c r="Q8726" i="9"/>
  <c r="L8726" i="9"/>
  <c r="P8726" i="9" s="1"/>
  <c r="Q8725" i="9"/>
  <c r="L8725" i="9"/>
  <c r="P8725" i="9" s="1"/>
  <c r="Q8723" i="9"/>
  <c r="L8723" i="9"/>
  <c r="P8723" i="9" s="1"/>
  <c r="L8722" i="9"/>
  <c r="P8722" i="9" s="1"/>
  <c r="Q8722" i="9" s="1"/>
  <c r="Q8721" i="9"/>
  <c r="L8721" i="9"/>
  <c r="P8721" i="9" s="1"/>
  <c r="L8719" i="9"/>
  <c r="P8719" i="9" s="1"/>
  <c r="Q8719" i="9" s="1"/>
  <c r="L8718" i="9"/>
  <c r="P8718" i="9" s="1"/>
  <c r="Q8718" i="9" s="1"/>
  <c r="L8714" i="9"/>
  <c r="L8713" i="9"/>
  <c r="P8713" i="9" s="1"/>
  <c r="Q8713" i="9" s="1"/>
  <c r="L8712" i="9"/>
  <c r="P8712" i="9" s="1"/>
  <c r="Q8712" i="9" s="1"/>
  <c r="L8711" i="9"/>
  <c r="P8711" i="9" s="1"/>
  <c r="Q8711" i="9" s="1"/>
  <c r="L8709" i="9"/>
  <c r="P8709" i="9" s="1"/>
  <c r="Q8709" i="9" s="1"/>
  <c r="L8708" i="9"/>
  <c r="P8708" i="9" s="1"/>
  <c r="Q8708" i="9" s="1"/>
  <c r="L8706" i="9"/>
  <c r="P8706" i="9" s="1"/>
  <c r="Q8706" i="9" s="1"/>
  <c r="L8702" i="9"/>
  <c r="P8702" i="9" s="1"/>
  <c r="Q8702" i="9" s="1"/>
  <c r="L8701" i="9"/>
  <c r="P8701" i="9" s="1"/>
  <c r="Q8701" i="9" s="1"/>
  <c r="L8700" i="9"/>
  <c r="P8700" i="9" s="1"/>
  <c r="Q8700" i="9" s="1"/>
  <c r="L8699" i="9"/>
  <c r="P8699" i="9" s="1"/>
  <c r="Q8699" i="9" s="1"/>
  <c r="L8698" i="9"/>
  <c r="P8698" i="9" s="1"/>
  <c r="Q8698" i="9" s="1"/>
  <c r="L8697" i="9"/>
  <c r="P8697" i="9" s="1"/>
  <c r="Q8697" i="9" s="1"/>
  <c r="L8695" i="9"/>
  <c r="L8694" i="9"/>
  <c r="L8692" i="9"/>
  <c r="L8690" i="9"/>
  <c r="L8689" i="9"/>
  <c r="L8688" i="9"/>
  <c r="L8687" i="9"/>
  <c r="L8685" i="9"/>
  <c r="Q8682" i="9"/>
  <c r="P8682" i="9"/>
  <c r="Q8678" i="9"/>
  <c r="P8678" i="9"/>
  <c r="P8677" i="9"/>
  <c r="P8666" i="9"/>
  <c r="Q8666" i="9" s="1"/>
  <c r="Q8664" i="9"/>
  <c r="L8664" i="9"/>
  <c r="Q8663" i="9"/>
  <c r="L8663" i="9"/>
  <c r="Q8662" i="9"/>
  <c r="L8662" i="9"/>
  <c r="P8662" i="9" s="1"/>
  <c r="Q8658" i="9"/>
  <c r="L8658" i="9"/>
  <c r="P8658" i="9" s="1"/>
  <c r="L8655" i="9"/>
  <c r="L8652" i="9"/>
  <c r="P8652" i="9" s="1"/>
  <c r="Q8652" i="9" s="1"/>
  <c r="L8651" i="9"/>
  <c r="P8651" i="9" s="1"/>
  <c r="Q8651" i="9" s="1"/>
  <c r="L8650" i="9"/>
  <c r="P8650" i="9" s="1"/>
  <c r="Q8650" i="9" s="1"/>
  <c r="L8648" i="9"/>
  <c r="L8647" i="9"/>
  <c r="L8646" i="9"/>
  <c r="L8645" i="9"/>
  <c r="Q8644" i="9"/>
  <c r="L8644" i="9"/>
  <c r="L8643" i="9"/>
  <c r="L8642" i="9"/>
  <c r="Q8641" i="9"/>
  <c r="L8641" i="9"/>
  <c r="L8639" i="9"/>
  <c r="L8637" i="9"/>
  <c r="L8636" i="9"/>
  <c r="L8635" i="9"/>
  <c r="L8634" i="9"/>
  <c r="L8633" i="9"/>
  <c r="L8631" i="9"/>
  <c r="Q8628" i="9"/>
  <c r="P8628" i="9"/>
  <c r="P8615" i="9"/>
  <c r="Q8615" i="9" s="1"/>
  <c r="L8613" i="9"/>
  <c r="Q8612" i="9"/>
  <c r="L8612" i="9"/>
  <c r="P8612" i="9" s="1"/>
  <c r="L8611" i="9"/>
  <c r="P8611" i="9" s="1"/>
  <c r="Q8611" i="9" s="1"/>
  <c r="L8609" i="9"/>
  <c r="P8609" i="9" s="1"/>
  <c r="Q8609" i="9" s="1"/>
  <c r="Q8605" i="9"/>
  <c r="P8605" i="9"/>
  <c r="L8602" i="9"/>
  <c r="P8602" i="9" s="1"/>
  <c r="Q8602" i="9" s="1"/>
  <c r="L8601" i="9"/>
  <c r="P8601" i="9" s="1"/>
  <c r="Q8601" i="9" s="1"/>
  <c r="L8600" i="9"/>
  <c r="P8600" i="9" s="1"/>
  <c r="Q8600" i="9" s="1"/>
  <c r="L8599" i="9"/>
  <c r="P8599" i="9" s="1"/>
  <c r="Q8599" i="9" s="1"/>
  <c r="L8598" i="9"/>
  <c r="P8598" i="9" s="1"/>
  <c r="Q8598" i="9" s="1"/>
  <c r="L8596" i="9"/>
  <c r="P8596" i="9" s="1"/>
  <c r="Q8596" i="9" s="1"/>
  <c r="L8592" i="9"/>
  <c r="P8592" i="9" s="1"/>
  <c r="Q8592" i="9" s="1"/>
  <c r="L8591" i="9"/>
  <c r="P8591" i="9" s="1"/>
  <c r="Q8591" i="9" s="1"/>
  <c r="Q8589" i="9"/>
  <c r="L8589" i="9"/>
  <c r="P8589" i="9" s="1"/>
  <c r="Q8588" i="9"/>
  <c r="L8588" i="9"/>
  <c r="P8588" i="9" s="1"/>
  <c r="L8587" i="9"/>
  <c r="P8587" i="9" s="1"/>
  <c r="Q8587" i="9" s="1"/>
  <c r="L8586" i="9"/>
  <c r="P8586" i="9" s="1"/>
  <c r="Q8586" i="9" s="1"/>
  <c r="L8585" i="9"/>
  <c r="P8585" i="9" s="1"/>
  <c r="Q8585" i="9" s="1"/>
  <c r="L8584" i="9"/>
  <c r="P8584" i="9" s="1"/>
  <c r="Q8584" i="9" s="1"/>
  <c r="L8583" i="9"/>
  <c r="P8583" i="9" s="1"/>
  <c r="Q8583" i="9" s="1"/>
  <c r="L8581" i="9"/>
  <c r="P8581" i="9" s="1"/>
  <c r="Q8581" i="9" s="1"/>
  <c r="L8579" i="9"/>
  <c r="P8579" i="9" s="1"/>
  <c r="Q8579" i="9" s="1"/>
  <c r="L8575" i="9"/>
  <c r="P8575" i="9" s="1"/>
  <c r="Q8575" i="9" s="1"/>
  <c r="L8574" i="9"/>
  <c r="P8574" i="9" s="1"/>
  <c r="Q8574" i="9" s="1"/>
  <c r="L8573" i="9"/>
  <c r="P8573" i="9" s="1"/>
  <c r="Q8573" i="9" s="1"/>
  <c r="L8571" i="9"/>
  <c r="L8570" i="9"/>
  <c r="L8569" i="9"/>
  <c r="L8567" i="9"/>
  <c r="L8565" i="9"/>
  <c r="L8564" i="9"/>
  <c r="L8563" i="9"/>
  <c r="L8562" i="9"/>
  <c r="L8561" i="9"/>
  <c r="L8559" i="9"/>
  <c r="Q8556" i="9"/>
  <c r="P8556" i="9"/>
  <c r="Q8552" i="9"/>
  <c r="P8552" i="9"/>
  <c r="P8548" i="9"/>
  <c r="P8540" i="9"/>
  <c r="Q8540" i="9" s="1"/>
  <c r="L8538" i="9"/>
  <c r="L8535" i="9"/>
  <c r="L8532" i="9"/>
  <c r="P8532" i="9" s="1"/>
  <c r="Q8532" i="9" s="1"/>
  <c r="L8531" i="9"/>
  <c r="P8531" i="9" s="1"/>
  <c r="Q8531" i="9" s="1"/>
  <c r="L8530" i="9"/>
  <c r="P8530" i="9" s="1"/>
  <c r="Q8530" i="9" s="1"/>
  <c r="L8528" i="9"/>
  <c r="L8527" i="9"/>
  <c r="L8526" i="9"/>
  <c r="L8525" i="9"/>
  <c r="L8524" i="9"/>
  <c r="L8523" i="9"/>
  <c r="L8522" i="9"/>
  <c r="L8521" i="9"/>
  <c r="L8519" i="9"/>
  <c r="L8517" i="9"/>
  <c r="L8516" i="9"/>
  <c r="L8515" i="9"/>
  <c r="L8514" i="9"/>
  <c r="L8512" i="9"/>
  <c r="Q8509" i="9"/>
  <c r="P8509" i="9"/>
  <c r="Q8505" i="9"/>
  <c r="P8505" i="9"/>
  <c r="P8504" i="9"/>
  <c r="P8493" i="9"/>
  <c r="Q8493" i="9" s="1"/>
  <c r="L8491" i="9"/>
  <c r="P8491" i="9" s="1"/>
  <c r="Q8491" i="9" s="1"/>
  <c r="Q8490" i="9"/>
  <c r="L8490" i="9"/>
  <c r="P8490" i="9" s="1"/>
  <c r="L8488" i="9"/>
  <c r="P8488" i="9" s="1"/>
  <c r="L8485" i="9"/>
  <c r="L8482" i="9"/>
  <c r="P8482" i="9" s="1"/>
  <c r="Q8482" i="9" s="1"/>
  <c r="L8481" i="9"/>
  <c r="P8481" i="9" s="1"/>
  <c r="Q8481" i="9" s="1"/>
  <c r="L8480" i="9"/>
  <c r="P8480" i="9" s="1"/>
  <c r="Q8480" i="9" s="1"/>
  <c r="L8478" i="9"/>
  <c r="L8477" i="9"/>
  <c r="L8476" i="9"/>
  <c r="L8475" i="9"/>
  <c r="L8474" i="9"/>
  <c r="L8473" i="9"/>
  <c r="L8472" i="9"/>
  <c r="L8471" i="9"/>
  <c r="L8469" i="9"/>
  <c r="L8467" i="9"/>
  <c r="L8466" i="9"/>
  <c r="L8465" i="9"/>
  <c r="L8464" i="9"/>
  <c r="L8462" i="9"/>
  <c r="P8462" i="9" s="1"/>
  <c r="Q8459" i="9"/>
  <c r="P8459" i="9"/>
  <c r="Q8455" i="9"/>
  <c r="P8455" i="9"/>
  <c r="P8451" i="9"/>
  <c r="Q8447" i="9"/>
  <c r="P8441" i="9"/>
  <c r="Q8441" i="9" s="1"/>
  <c r="L8439" i="9"/>
  <c r="P8439" i="9" s="1"/>
  <c r="Q8439" i="9" s="1"/>
  <c r="Q8438" i="9"/>
  <c r="L8438" i="9"/>
  <c r="P8438" i="9" s="1"/>
  <c r="Q8436" i="9"/>
  <c r="L8436" i="9"/>
  <c r="P8436" i="9" s="1"/>
  <c r="Q8435" i="9"/>
  <c r="L8435" i="9"/>
  <c r="P8435" i="9" s="1"/>
  <c r="Q8434" i="9"/>
  <c r="L8434" i="9"/>
  <c r="P8434" i="9" s="1"/>
  <c r="Q8433" i="9"/>
  <c r="L8433" i="9"/>
  <c r="P8433" i="9" s="1"/>
  <c r="L8432" i="9"/>
  <c r="P8432" i="9" s="1"/>
  <c r="Q8432" i="9" s="1"/>
  <c r="Q8428" i="9"/>
  <c r="P8428" i="9"/>
  <c r="Q8425" i="9"/>
  <c r="L8425" i="9"/>
  <c r="P8425" i="9" s="1"/>
  <c r="Q8424" i="9"/>
  <c r="L8424" i="9"/>
  <c r="P8424" i="9" s="1"/>
  <c r="Q8423" i="9"/>
  <c r="L8423" i="9"/>
  <c r="P8423" i="9" s="1"/>
  <c r="Q8422" i="9"/>
  <c r="L8422" i="9"/>
  <c r="P8422" i="9" s="1"/>
  <c r="L8418" i="9"/>
  <c r="P8418" i="9" s="1"/>
  <c r="Q8418" i="9" s="1"/>
  <c r="L8417" i="9"/>
  <c r="P8417" i="9" s="1"/>
  <c r="Q8417" i="9" s="1"/>
  <c r="Q8415" i="9"/>
  <c r="L8415" i="9"/>
  <c r="P8415" i="9" s="1"/>
  <c r="Q8414" i="9"/>
  <c r="L8414" i="9"/>
  <c r="P8414" i="9" s="1"/>
  <c r="Q8412" i="9"/>
  <c r="L8412" i="9"/>
  <c r="L8409" i="9"/>
  <c r="P8409" i="9" s="1"/>
  <c r="Q8409" i="9" s="1"/>
  <c r="Q8408" i="9"/>
  <c r="L8408" i="9"/>
  <c r="P8408" i="9" s="1"/>
  <c r="L8407" i="9"/>
  <c r="P8407" i="9" s="1"/>
  <c r="Q8407" i="9" s="1"/>
  <c r="L8406" i="9"/>
  <c r="P8406" i="9" s="1"/>
  <c r="Q8406" i="9" s="1"/>
  <c r="L8404" i="9"/>
  <c r="L8403" i="9"/>
  <c r="L8402" i="9"/>
  <c r="L8401" i="9"/>
  <c r="Q8400" i="9"/>
  <c r="L8400" i="9"/>
  <c r="P8400" i="9" s="1"/>
  <c r="L8399" i="9"/>
  <c r="P8399" i="9" s="1"/>
  <c r="Q8399" i="9" s="1"/>
  <c r="L8397" i="9"/>
  <c r="L8396" i="9"/>
  <c r="L8395" i="9"/>
  <c r="L8393" i="9"/>
  <c r="L8391" i="9"/>
  <c r="L8390" i="9"/>
  <c r="L8389" i="9"/>
  <c r="L8388" i="9"/>
  <c r="L8387" i="9"/>
  <c r="L8385" i="9"/>
  <c r="Q8382" i="9"/>
  <c r="P8382" i="9"/>
  <c r="P8374" i="9"/>
  <c r="P8366" i="9"/>
  <c r="Q8366" i="9" s="1"/>
  <c r="L8364" i="9"/>
  <c r="P8364" i="9" s="1"/>
  <c r="Q8364" i="9" s="1"/>
  <c r="L8363" i="9"/>
  <c r="P8363" i="9" s="1"/>
  <c r="Q8363" i="9" s="1"/>
  <c r="L8361" i="9"/>
  <c r="P8361" i="9" s="1"/>
  <c r="Q8361" i="9" s="1"/>
  <c r="L8360" i="9"/>
  <c r="P8360" i="9" s="1"/>
  <c r="Q8360" i="9" s="1"/>
  <c r="L8356" i="9"/>
  <c r="L8353" i="9"/>
  <c r="P8353" i="9" s="1"/>
  <c r="Q8353" i="9" s="1"/>
  <c r="L8352" i="9"/>
  <c r="P8352" i="9" s="1"/>
  <c r="Q8352" i="9" s="1"/>
  <c r="L8351" i="9"/>
  <c r="P8351" i="9" s="1"/>
  <c r="Q8351" i="9" s="1"/>
  <c r="L8349" i="9"/>
  <c r="L8348" i="9"/>
  <c r="L8347" i="9"/>
  <c r="L8346" i="9"/>
  <c r="L8345" i="9"/>
  <c r="L8344" i="9"/>
  <c r="L8342" i="9"/>
  <c r="L8340" i="9"/>
  <c r="L8339" i="9"/>
  <c r="L8338" i="9"/>
  <c r="L8337" i="9"/>
  <c r="L8336" i="9"/>
  <c r="L8334" i="9"/>
  <c r="Q8331" i="9"/>
  <c r="P8331" i="9"/>
  <c r="L8312" i="9"/>
  <c r="P8312" i="9" s="1"/>
  <c r="Q8312" i="9" s="1"/>
  <c r="L8311" i="9"/>
  <c r="P8311" i="9" s="1"/>
  <c r="Q8311" i="9" s="1"/>
  <c r="Q8309" i="9"/>
  <c r="L8309" i="9"/>
  <c r="Q8306" i="9"/>
  <c r="P8306" i="9"/>
  <c r="L8303" i="9"/>
  <c r="P8303" i="9" s="1"/>
  <c r="Q8303" i="9" s="1"/>
  <c r="L8302" i="9"/>
  <c r="P8302" i="9" s="1"/>
  <c r="Q8302" i="9" s="1"/>
  <c r="Q8300" i="9"/>
  <c r="L8300" i="9"/>
  <c r="P8300" i="9" s="1"/>
  <c r="Q8299" i="9"/>
  <c r="L8299" i="9"/>
  <c r="P8299" i="9" s="1"/>
  <c r="Q8298" i="9"/>
  <c r="L8298" i="9"/>
  <c r="P8298" i="9" s="1"/>
  <c r="Q8297" i="9"/>
  <c r="L8297" i="9"/>
  <c r="P8297" i="9" s="1"/>
  <c r="Q8296" i="9"/>
  <c r="L8296" i="9"/>
  <c r="P8296" i="9" s="1"/>
  <c r="Q8295" i="9"/>
  <c r="L8295" i="9"/>
  <c r="P8295" i="9" s="1"/>
  <c r="Q8294" i="9"/>
  <c r="L8294" i="9"/>
  <c r="P8294" i="9" s="1"/>
  <c r="Q8293" i="9"/>
  <c r="L8293" i="9"/>
  <c r="P8293" i="9" s="1"/>
  <c r="Q8292" i="9"/>
  <c r="L8292" i="9"/>
  <c r="P8292" i="9" s="1"/>
  <c r="L8288" i="9"/>
  <c r="P8288" i="9" s="1"/>
  <c r="Q8288" i="9" s="1"/>
  <c r="L8287" i="9"/>
  <c r="P8287" i="9" s="1"/>
  <c r="Q8287" i="9" s="1"/>
  <c r="Q8286" i="9"/>
  <c r="L8286" i="9"/>
  <c r="P8286" i="9" s="1"/>
  <c r="L8285" i="9"/>
  <c r="P8285" i="9" s="1"/>
  <c r="Q8285" i="9" s="1"/>
  <c r="L8284" i="9"/>
  <c r="P8284" i="9" s="1"/>
  <c r="Q8284" i="9" s="1"/>
  <c r="L8283" i="9"/>
  <c r="P8283" i="9" s="1"/>
  <c r="Q8283" i="9" s="1"/>
  <c r="L8282" i="9"/>
  <c r="P8282" i="9" s="1"/>
  <c r="Q8282" i="9" s="1"/>
  <c r="L8281" i="9"/>
  <c r="P8281" i="9" s="1"/>
  <c r="Q8281" i="9" s="1"/>
  <c r="Q8280" i="9"/>
  <c r="L8280" i="9"/>
  <c r="P8280" i="9" s="1"/>
  <c r="L8278" i="9"/>
  <c r="Q8277" i="9"/>
  <c r="L8277" i="9"/>
  <c r="P8277" i="9" s="1"/>
  <c r="L8276" i="9"/>
  <c r="P8276" i="9" s="1"/>
  <c r="Q8276" i="9" s="1"/>
  <c r="L8274" i="9"/>
  <c r="L8273" i="9"/>
  <c r="L8272" i="9"/>
  <c r="L8271" i="9"/>
  <c r="Q8270" i="9"/>
  <c r="L8270" i="9"/>
  <c r="P8270" i="9" s="1"/>
  <c r="L8269" i="9"/>
  <c r="P8269" i="9" s="1"/>
  <c r="Q8269" i="9" s="1"/>
  <c r="L8266" i="9"/>
  <c r="L8264" i="9"/>
  <c r="L8263" i="9"/>
  <c r="L8262" i="9"/>
  <c r="L8261" i="9"/>
  <c r="L8260" i="9"/>
  <c r="L8258" i="9"/>
  <c r="Q8255" i="9"/>
  <c r="P8255" i="9"/>
  <c r="P8247" i="9"/>
  <c r="P8239" i="9"/>
  <c r="Q8239" i="9" s="1"/>
  <c r="Q8237" i="9"/>
  <c r="L8237" i="9"/>
  <c r="P8237" i="9" s="1"/>
  <c r="Q8236" i="9"/>
  <c r="L8236" i="9"/>
  <c r="P8236" i="9" s="1"/>
  <c r="Q8235" i="9"/>
  <c r="L8235" i="9"/>
  <c r="P8235" i="9" s="1"/>
  <c r="Q8233" i="9"/>
  <c r="L8233" i="9"/>
  <c r="P8233" i="9" s="1"/>
  <c r="Q8232" i="9"/>
  <c r="L8232" i="9"/>
  <c r="P8232" i="9" s="1"/>
  <c r="Q8231" i="9"/>
  <c r="L8231" i="9"/>
  <c r="P8231" i="9" s="1"/>
  <c r="L8230" i="9"/>
  <c r="P8230" i="9" s="1"/>
  <c r="Q8230" i="9" s="1"/>
  <c r="L8229" i="9"/>
  <c r="P8229" i="9" s="1"/>
  <c r="Q8229" i="9" s="1"/>
  <c r="Q8227" i="9"/>
  <c r="L8227" i="9"/>
  <c r="P8227" i="9" s="1"/>
  <c r="L8226" i="9"/>
  <c r="P8226" i="9" s="1"/>
  <c r="Q8226" i="9" s="1"/>
  <c r="L8225" i="9"/>
  <c r="P8225" i="9" s="1"/>
  <c r="Q8225" i="9" s="1"/>
  <c r="Q8223" i="9"/>
  <c r="L8223" i="9"/>
  <c r="P8223" i="9" s="1"/>
  <c r="Q8222" i="9"/>
  <c r="L8222" i="9"/>
  <c r="P8222" i="9" s="1"/>
  <c r="Q8220" i="9"/>
  <c r="L8220" i="9"/>
  <c r="P8220" i="9" s="1"/>
  <c r="Q8219" i="9"/>
  <c r="L8219" i="9"/>
  <c r="P8219" i="9" s="1"/>
  <c r="Q8218" i="9"/>
  <c r="L8218" i="9"/>
  <c r="P8218" i="9" s="1"/>
  <c r="Q8214" i="9"/>
  <c r="L8214" i="9"/>
  <c r="P8214" i="9" s="1"/>
  <c r="Q8213" i="9"/>
  <c r="L8213" i="9"/>
  <c r="P8213" i="9" s="1"/>
  <c r="Q8209" i="9"/>
  <c r="P8209" i="9"/>
  <c r="Q8206" i="9"/>
  <c r="L8206" i="9"/>
  <c r="P8206" i="9" s="1"/>
  <c r="Q8205" i="9"/>
  <c r="L8205" i="9"/>
  <c r="P8205" i="9" s="1"/>
  <c r="L8204" i="9"/>
  <c r="P8204" i="9" s="1"/>
  <c r="Q8204" i="9" s="1"/>
  <c r="Q8200" i="9"/>
  <c r="L8200" i="9"/>
  <c r="P8200" i="9" s="1"/>
  <c r="Q8199" i="9"/>
  <c r="L8199" i="9"/>
  <c r="P8199" i="9" s="1"/>
  <c r="L8198" i="9"/>
  <c r="P8198" i="9" s="1"/>
  <c r="Q8198" i="9" s="1"/>
  <c r="L8197" i="9"/>
  <c r="P8197" i="9" s="1"/>
  <c r="Q8197" i="9" s="1"/>
  <c r="L8196" i="9"/>
  <c r="P8196" i="9" s="1"/>
  <c r="Q8196" i="9" s="1"/>
  <c r="Q8194" i="9"/>
  <c r="L8194" i="9"/>
  <c r="P8194" i="9" s="1"/>
  <c r="Q8193" i="9"/>
  <c r="L8193" i="9"/>
  <c r="P8193" i="9" s="1"/>
  <c r="Q8192" i="9"/>
  <c r="L8192" i="9"/>
  <c r="P8192" i="9" s="1"/>
  <c r="Q8191" i="9"/>
  <c r="L8191" i="9"/>
  <c r="P8191" i="9" s="1"/>
  <c r="L8190" i="9"/>
  <c r="P8190" i="9" s="1"/>
  <c r="Q8190" i="9" s="1"/>
  <c r="Q8188" i="9"/>
  <c r="L8188" i="9"/>
  <c r="P8188" i="9" s="1"/>
  <c r="L8187" i="9"/>
  <c r="P8187" i="9" s="1"/>
  <c r="Q8187" i="9" s="1"/>
  <c r="L8185" i="9"/>
  <c r="L8184" i="9"/>
  <c r="L8183" i="9"/>
  <c r="Q8182" i="9"/>
  <c r="L8182" i="9"/>
  <c r="P8182" i="9" s="1"/>
  <c r="L8181" i="9"/>
  <c r="P8181" i="9" s="1"/>
  <c r="Q8181" i="9" s="1"/>
  <c r="Q8179" i="9"/>
  <c r="L8179" i="9"/>
  <c r="P8179" i="9" s="1"/>
  <c r="L8178" i="9"/>
  <c r="P8178" i="9" s="1"/>
  <c r="Q8178" i="9" s="1"/>
  <c r="L8176" i="9"/>
  <c r="L8174" i="9"/>
  <c r="L8172" i="9"/>
  <c r="L8171" i="9"/>
  <c r="L8170" i="9"/>
  <c r="L8169" i="9"/>
  <c r="L8168" i="9"/>
  <c r="L8166" i="9"/>
  <c r="Q8163" i="9"/>
  <c r="P8163" i="9"/>
  <c r="P8155" i="9"/>
  <c r="P8149" i="9"/>
  <c r="Q8149" i="9" s="1"/>
  <c r="L8147" i="9"/>
  <c r="P8147" i="9" s="1"/>
  <c r="Q8147" i="9" s="1"/>
  <c r="L8146" i="9"/>
  <c r="P8146" i="9" s="1"/>
  <c r="Q8146" i="9" s="1"/>
  <c r="L8144" i="9"/>
  <c r="L8143" i="9"/>
  <c r="P8143" i="9" s="1"/>
  <c r="Q8143" i="9" s="1"/>
  <c r="L8142" i="9"/>
  <c r="P8142" i="9" s="1"/>
  <c r="Q8142" i="9" s="1"/>
  <c r="L8138" i="9"/>
  <c r="L8135" i="9"/>
  <c r="P8135" i="9" s="1"/>
  <c r="Q8135" i="9" s="1"/>
  <c r="L8134" i="9"/>
  <c r="P8134" i="9" s="1"/>
  <c r="Q8134" i="9" s="1"/>
  <c r="L8133" i="9"/>
  <c r="P8133" i="9" s="1"/>
  <c r="Q8133" i="9" s="1"/>
  <c r="L8131" i="9"/>
  <c r="L8130" i="9"/>
  <c r="L8129" i="9"/>
  <c r="L8128" i="9"/>
  <c r="L8127" i="9"/>
  <c r="L8126" i="9"/>
  <c r="L8125" i="9"/>
  <c r="L8124" i="9"/>
  <c r="L8122" i="9"/>
  <c r="L8120" i="9"/>
  <c r="L8119" i="9"/>
  <c r="L8118" i="9"/>
  <c r="L8117" i="9"/>
  <c r="L8116" i="9"/>
  <c r="L8114" i="9"/>
  <c r="Q8111" i="9"/>
  <c r="P8111" i="9"/>
  <c r="P8103" i="9"/>
  <c r="P8095" i="9"/>
  <c r="Q8095" i="9" s="1"/>
  <c r="L8093" i="9"/>
  <c r="P8093" i="9" s="1"/>
  <c r="Q8093" i="9" s="1"/>
  <c r="L8090" i="9"/>
  <c r="P8090" i="9" s="1"/>
  <c r="Q8090" i="9" s="1"/>
  <c r="L8089" i="9"/>
  <c r="P8089" i="9" s="1"/>
  <c r="Q8089" i="9" s="1"/>
  <c r="L8085" i="9"/>
  <c r="P8085" i="9" s="1"/>
  <c r="Q8085" i="9" s="1"/>
  <c r="L8084" i="9"/>
  <c r="P8084" i="9" s="1"/>
  <c r="Q8084" i="9" s="1"/>
  <c r="L8083" i="9"/>
  <c r="P8083" i="9" s="1"/>
  <c r="Q8083" i="9" s="1"/>
  <c r="L8081" i="9"/>
  <c r="P8081" i="9" s="1"/>
  <c r="Q8081" i="9" s="1"/>
  <c r="L8080" i="9"/>
  <c r="P8080" i="9" s="1"/>
  <c r="Q8080" i="9" s="1"/>
  <c r="L8079" i="9"/>
  <c r="P8079" i="9" s="1"/>
  <c r="Q8079" i="9" s="1"/>
  <c r="L8078" i="9"/>
  <c r="P8078" i="9" s="1"/>
  <c r="Q8078" i="9" s="1"/>
  <c r="L8077" i="9"/>
  <c r="P8077" i="9" s="1"/>
  <c r="Q8077" i="9" s="1"/>
  <c r="L8076" i="9"/>
  <c r="P8076" i="9" s="1"/>
  <c r="Q8076" i="9" s="1"/>
  <c r="L8075" i="9"/>
  <c r="P8075" i="9" s="1"/>
  <c r="Q8075" i="9" s="1"/>
  <c r="L8073" i="9"/>
  <c r="P8073" i="9" s="1"/>
  <c r="Q8073" i="9" s="1"/>
  <c r="L8071" i="9"/>
  <c r="P8071" i="9" s="1"/>
  <c r="Q8071" i="9" s="1"/>
  <c r="L8070" i="9"/>
  <c r="P8070" i="9" s="1"/>
  <c r="Q8070" i="9" s="1"/>
  <c r="L8069" i="9"/>
  <c r="P8069" i="9" s="1"/>
  <c r="Q8069" i="9" s="1"/>
  <c r="L8068" i="9"/>
  <c r="P8068" i="9" s="1"/>
  <c r="Q8068" i="9" s="1"/>
  <c r="L8066" i="9"/>
  <c r="P8066" i="9" s="1"/>
  <c r="Q8066" i="9" s="1"/>
  <c r="Q8063" i="9"/>
  <c r="P8063" i="9"/>
  <c r="P8058" i="9"/>
  <c r="P8050" i="9"/>
  <c r="Q8050" i="9" s="1"/>
  <c r="L8048" i="9"/>
  <c r="P8048" i="9" s="1"/>
  <c r="Q8048" i="9" s="1"/>
  <c r="L8047" i="9"/>
  <c r="P8047" i="9" s="1"/>
  <c r="Q8047" i="9" s="1"/>
  <c r="L8046" i="9"/>
  <c r="P8046" i="9" s="1"/>
  <c r="Q8046" i="9" s="1"/>
  <c r="L8043" i="9"/>
  <c r="P8043" i="9" s="1"/>
  <c r="Q8043" i="9" s="1"/>
  <c r="L8042" i="9"/>
  <c r="P8042" i="9" s="1"/>
  <c r="Q8042" i="9" s="1"/>
  <c r="L8038" i="9"/>
  <c r="P8038" i="9" s="1"/>
  <c r="Q8038" i="9" s="1"/>
  <c r="L8037" i="9"/>
  <c r="P8037" i="9" s="1"/>
  <c r="Q8037" i="9" s="1"/>
  <c r="L8036" i="9"/>
  <c r="P8036" i="9" s="1"/>
  <c r="Q8036" i="9" s="1"/>
  <c r="L8034" i="9"/>
  <c r="P8034" i="9" s="1"/>
  <c r="Q8034" i="9" s="1"/>
  <c r="L8033" i="9"/>
  <c r="P8033" i="9" s="1"/>
  <c r="Q8033" i="9" s="1"/>
  <c r="L8032" i="9"/>
  <c r="P8032" i="9" s="1"/>
  <c r="Q8032" i="9" s="1"/>
  <c r="L8031" i="9"/>
  <c r="P8031" i="9" s="1"/>
  <c r="Q8031" i="9" s="1"/>
  <c r="L8030" i="9"/>
  <c r="P8030" i="9" s="1"/>
  <c r="Q8030" i="9" s="1"/>
  <c r="L8029" i="9"/>
  <c r="P8029" i="9" s="1"/>
  <c r="Q8029" i="9" s="1"/>
  <c r="L8028" i="9"/>
  <c r="P8028" i="9" s="1"/>
  <c r="Q8028" i="9" s="1"/>
  <c r="L8027" i="9"/>
  <c r="P8027" i="9" s="1"/>
  <c r="Q8027" i="9" s="1"/>
  <c r="L8025" i="9"/>
  <c r="P8025" i="9" s="1"/>
  <c r="Q8025" i="9" s="1"/>
  <c r="L8023" i="9"/>
  <c r="P8023" i="9" s="1"/>
  <c r="Q8023" i="9" s="1"/>
  <c r="L8022" i="9"/>
  <c r="P8022" i="9" s="1"/>
  <c r="Q8022" i="9" s="1"/>
  <c r="L8021" i="9"/>
  <c r="P8021" i="9" s="1"/>
  <c r="Q8021" i="9" s="1"/>
  <c r="L8020" i="9"/>
  <c r="P8020" i="9" s="1"/>
  <c r="Q8020" i="9" s="1"/>
  <c r="L8018" i="9"/>
  <c r="P8018" i="9" s="1"/>
  <c r="Q8018" i="9" s="1"/>
  <c r="Q8015" i="9"/>
  <c r="P8015" i="9"/>
  <c r="P8010" i="9"/>
  <c r="P8002" i="9"/>
  <c r="Q8002" i="9" s="1"/>
  <c r="L8000" i="9"/>
  <c r="P8000" i="9" s="1"/>
  <c r="Q8000" i="9" s="1"/>
  <c r="L7999" i="9"/>
  <c r="P7999" i="9" s="1"/>
  <c r="Q7999" i="9" s="1"/>
  <c r="L7996" i="9"/>
  <c r="P7996" i="9" s="1"/>
  <c r="Q7996" i="9" s="1"/>
  <c r="L7993" i="9"/>
  <c r="P7993" i="9" s="1"/>
  <c r="Q7993" i="9" s="1"/>
  <c r="L7992" i="9"/>
  <c r="P7992" i="9" s="1"/>
  <c r="Q7992" i="9" s="1"/>
  <c r="L7991" i="9"/>
  <c r="P7991" i="9" s="1"/>
  <c r="Q7991" i="9" s="1"/>
  <c r="L7989" i="9"/>
  <c r="P7989" i="9" s="1"/>
  <c r="Q7989" i="9" s="1"/>
  <c r="L7988" i="9"/>
  <c r="P7988" i="9" s="1"/>
  <c r="Q7988" i="9" s="1"/>
  <c r="L7987" i="9"/>
  <c r="P7987" i="9" s="1"/>
  <c r="Q7987" i="9" s="1"/>
  <c r="L7986" i="9"/>
  <c r="P7986" i="9" s="1"/>
  <c r="Q7986" i="9" s="1"/>
  <c r="L7985" i="9"/>
  <c r="P7985" i="9" s="1"/>
  <c r="Q7985" i="9" s="1"/>
  <c r="L7984" i="9"/>
  <c r="P7984" i="9" s="1"/>
  <c r="Q7984" i="9" s="1"/>
  <c r="L7983" i="9"/>
  <c r="P7983" i="9" s="1"/>
  <c r="Q7983" i="9" s="1"/>
  <c r="L7981" i="9"/>
  <c r="P7981" i="9" s="1"/>
  <c r="Q7981" i="9" s="1"/>
  <c r="L7979" i="9"/>
  <c r="P7979" i="9" s="1"/>
  <c r="Q7979" i="9" s="1"/>
  <c r="L7978" i="9"/>
  <c r="P7978" i="9" s="1"/>
  <c r="Q7978" i="9" s="1"/>
  <c r="L7977" i="9"/>
  <c r="P7977" i="9" s="1"/>
  <c r="Q7977" i="9" s="1"/>
  <c r="L7976" i="9"/>
  <c r="P7976" i="9" s="1"/>
  <c r="Q7976" i="9" s="1"/>
  <c r="L7974" i="9"/>
  <c r="P7974" i="9" s="1"/>
  <c r="Q7974" i="9" s="1"/>
  <c r="Q7971" i="9"/>
  <c r="P7971" i="9"/>
  <c r="P7966" i="9"/>
  <c r="P7958" i="9"/>
  <c r="Q7958" i="9" s="1"/>
  <c r="L7956" i="9"/>
  <c r="P7956" i="9" s="1"/>
  <c r="Q7956" i="9" s="1"/>
  <c r="L7953" i="9"/>
  <c r="P7953" i="9" s="1"/>
  <c r="Q7953" i="9" s="1"/>
  <c r="L7952" i="9"/>
  <c r="P7952" i="9" s="1"/>
  <c r="Q7952" i="9" s="1"/>
  <c r="L7948" i="9"/>
  <c r="P7948" i="9" s="1"/>
  <c r="Q7948" i="9" s="1"/>
  <c r="L7947" i="9"/>
  <c r="P7947" i="9" s="1"/>
  <c r="Q7947" i="9" s="1"/>
  <c r="L7946" i="9"/>
  <c r="P7946" i="9" s="1"/>
  <c r="Q7946" i="9" s="1"/>
  <c r="L7944" i="9"/>
  <c r="P7944" i="9" s="1"/>
  <c r="Q7944" i="9" s="1"/>
  <c r="L7943" i="9"/>
  <c r="P7943" i="9" s="1"/>
  <c r="Q7943" i="9" s="1"/>
  <c r="L7942" i="9"/>
  <c r="P7942" i="9" s="1"/>
  <c r="Q7942" i="9" s="1"/>
  <c r="L7941" i="9"/>
  <c r="P7941" i="9" s="1"/>
  <c r="Q7941" i="9" s="1"/>
  <c r="L7940" i="9"/>
  <c r="P7940" i="9" s="1"/>
  <c r="Q7940" i="9" s="1"/>
  <c r="L7939" i="9"/>
  <c r="P7939" i="9" s="1"/>
  <c r="Q7939" i="9" s="1"/>
  <c r="L7938" i="9"/>
  <c r="P7938" i="9" s="1"/>
  <c r="Q7938" i="9" s="1"/>
  <c r="L7937" i="9"/>
  <c r="P7937" i="9" s="1"/>
  <c r="Q7937" i="9" s="1"/>
  <c r="L7935" i="9"/>
  <c r="P7935" i="9" s="1"/>
  <c r="Q7935" i="9" s="1"/>
  <c r="L7933" i="9"/>
  <c r="P7933" i="9" s="1"/>
  <c r="Q7933" i="9" s="1"/>
  <c r="L7932" i="9"/>
  <c r="P7932" i="9" s="1"/>
  <c r="Q7932" i="9" s="1"/>
  <c r="L7931" i="9"/>
  <c r="P7931" i="9" s="1"/>
  <c r="Q7931" i="9" s="1"/>
  <c r="L7930" i="9"/>
  <c r="P7930" i="9" s="1"/>
  <c r="Q7930" i="9" s="1"/>
  <c r="L7928" i="9"/>
  <c r="P7928" i="9" s="1"/>
  <c r="Q7928" i="9" s="1"/>
  <c r="Q7925" i="9"/>
  <c r="P7925" i="9"/>
  <c r="P7920" i="9"/>
  <c r="P7912" i="9"/>
  <c r="Q7912" i="9" s="1"/>
  <c r="L7910" i="9"/>
  <c r="P7910" i="9" s="1"/>
  <c r="Q7910" i="9" s="1"/>
  <c r="L7909" i="9"/>
  <c r="P7909" i="9" s="1"/>
  <c r="Q7909" i="9" s="1"/>
  <c r="L7906" i="9"/>
  <c r="P7906" i="9" s="1"/>
  <c r="Q7906" i="9" s="1"/>
  <c r="L7903" i="9"/>
  <c r="P7903" i="9" s="1"/>
  <c r="Q7903" i="9" s="1"/>
  <c r="L7902" i="9"/>
  <c r="P7902" i="9" s="1"/>
  <c r="Q7902" i="9" s="1"/>
  <c r="L7901" i="9"/>
  <c r="P7901" i="9" s="1"/>
  <c r="Q7901" i="9" s="1"/>
  <c r="L7899" i="9"/>
  <c r="P7899" i="9" s="1"/>
  <c r="Q7899" i="9" s="1"/>
  <c r="L7898" i="9"/>
  <c r="P7898" i="9" s="1"/>
  <c r="Q7898" i="9" s="1"/>
  <c r="L7897" i="9"/>
  <c r="P7897" i="9" s="1"/>
  <c r="Q7897" i="9" s="1"/>
  <c r="L7896" i="9"/>
  <c r="P7896" i="9" s="1"/>
  <c r="Q7896" i="9" s="1"/>
  <c r="L7895" i="9"/>
  <c r="P7895" i="9" s="1"/>
  <c r="Q7895" i="9" s="1"/>
  <c r="L7894" i="9"/>
  <c r="P7894" i="9" s="1"/>
  <c r="Q7894" i="9" s="1"/>
  <c r="L7893" i="9"/>
  <c r="P7893" i="9" s="1"/>
  <c r="Q7893" i="9" s="1"/>
  <c r="L7892" i="9"/>
  <c r="P7892" i="9" s="1"/>
  <c r="Q7892" i="9" s="1"/>
  <c r="L7890" i="9"/>
  <c r="P7890" i="9" s="1"/>
  <c r="Q7890" i="9" s="1"/>
  <c r="L7888" i="9"/>
  <c r="P7888" i="9" s="1"/>
  <c r="Q7888" i="9" s="1"/>
  <c r="Q7887" i="9"/>
  <c r="L7887" i="9"/>
  <c r="P7887" i="9" s="1"/>
  <c r="L7886" i="9"/>
  <c r="P7886" i="9" s="1"/>
  <c r="Q7886" i="9" s="1"/>
  <c r="L7885" i="9"/>
  <c r="P7885" i="9" s="1"/>
  <c r="Q7885" i="9" s="1"/>
  <c r="L7884" i="9"/>
  <c r="P7884" i="9" s="1"/>
  <c r="Q7884" i="9" s="1"/>
  <c r="L7882" i="9"/>
  <c r="P7882" i="9" s="1"/>
  <c r="Q7882" i="9" s="1"/>
  <c r="Q7879" i="9"/>
  <c r="P7879" i="9"/>
  <c r="P7866" i="9"/>
  <c r="Q7866" i="9" s="1"/>
  <c r="L7864" i="9"/>
  <c r="P7864" i="9" s="1"/>
  <c r="Q7864" i="9" s="1"/>
  <c r="L7863" i="9"/>
  <c r="P7863" i="9" s="1"/>
  <c r="Q7863" i="9" s="1"/>
  <c r="L7860" i="9"/>
  <c r="P7860" i="9" s="1"/>
  <c r="Q7860" i="9" s="1"/>
  <c r="L7859" i="9"/>
  <c r="P7859" i="9" s="1"/>
  <c r="Q7859" i="9" s="1"/>
  <c r="L7855" i="9"/>
  <c r="P7855" i="9" s="1"/>
  <c r="Q7855" i="9" s="1"/>
  <c r="L7854" i="9"/>
  <c r="P7854" i="9" s="1"/>
  <c r="Q7854" i="9" s="1"/>
  <c r="L7852" i="9"/>
  <c r="P7852" i="9" s="1"/>
  <c r="Q7852" i="9" s="1"/>
  <c r="L7851" i="9"/>
  <c r="P7851" i="9" s="1"/>
  <c r="Q7851" i="9" s="1"/>
  <c r="L7850" i="9"/>
  <c r="P7850" i="9" s="1"/>
  <c r="Q7850" i="9" s="1"/>
  <c r="L7849" i="9"/>
  <c r="P7849" i="9" s="1"/>
  <c r="Q7849" i="9" s="1"/>
  <c r="L7848" i="9"/>
  <c r="P7848" i="9" s="1"/>
  <c r="Q7848" i="9" s="1"/>
  <c r="L7847" i="9"/>
  <c r="P7847" i="9" s="1"/>
  <c r="Q7847" i="9" s="1"/>
  <c r="L7846" i="9"/>
  <c r="P7846" i="9" s="1"/>
  <c r="Q7846" i="9" s="1"/>
  <c r="L7845" i="9"/>
  <c r="P7845" i="9" s="1"/>
  <c r="Q7845" i="9" s="1"/>
  <c r="L7843" i="9"/>
  <c r="P7843" i="9" s="1"/>
  <c r="Q7843" i="9" s="1"/>
  <c r="L7841" i="9"/>
  <c r="P7841" i="9" s="1"/>
  <c r="Q7841" i="9" s="1"/>
  <c r="L7840" i="9"/>
  <c r="P7840" i="9" s="1"/>
  <c r="Q7840" i="9" s="1"/>
  <c r="L7839" i="9"/>
  <c r="P7839" i="9" s="1"/>
  <c r="Q7839" i="9" s="1"/>
  <c r="L7838" i="9"/>
  <c r="P7838" i="9" s="1"/>
  <c r="Q7838" i="9" s="1"/>
  <c r="L7837" i="9"/>
  <c r="P7837" i="9" s="1"/>
  <c r="Q7837" i="9" s="1"/>
  <c r="L7835" i="9"/>
  <c r="P7835" i="9" s="1"/>
  <c r="Q7835" i="9" s="1"/>
  <c r="Q7832" i="9"/>
  <c r="P7832" i="9"/>
  <c r="Q7789" i="9"/>
  <c r="P7789" i="9"/>
  <c r="L7773" i="9"/>
  <c r="L7772" i="9"/>
  <c r="P7772" i="9" s="1"/>
  <c r="Q7772" i="9" s="1"/>
  <c r="Q7771" i="9"/>
  <c r="L7771" i="9"/>
  <c r="P7771" i="9" s="1"/>
  <c r="L7764" i="9"/>
  <c r="P7764" i="9" s="1"/>
  <c r="Q7764" i="9" s="1"/>
  <c r="L7760" i="9"/>
  <c r="P7760" i="9" s="1"/>
  <c r="Q7760" i="9" s="1"/>
  <c r="L7759" i="9"/>
  <c r="P7759" i="9" s="1"/>
  <c r="Q7759" i="9" s="1"/>
  <c r="L7757" i="9"/>
  <c r="P7757" i="9" s="1"/>
  <c r="Q7757" i="9" s="1"/>
  <c r="L7756" i="9"/>
  <c r="P7756" i="9" s="1"/>
  <c r="Q7756" i="9" s="1"/>
  <c r="L7755" i="9"/>
  <c r="P7755" i="9" s="1"/>
  <c r="Q7755" i="9" s="1"/>
  <c r="L7754" i="9"/>
  <c r="P7754" i="9" s="1"/>
  <c r="Q7754" i="9" s="1"/>
  <c r="L7752" i="9"/>
  <c r="P7752" i="9" s="1"/>
  <c r="Q7752" i="9" s="1"/>
  <c r="L7751" i="9"/>
  <c r="P7751" i="9" s="1"/>
  <c r="Q7751" i="9" s="1"/>
  <c r="L7750" i="9"/>
  <c r="P7750" i="9" s="1"/>
  <c r="Q7750" i="9" s="1"/>
  <c r="L7749" i="9"/>
  <c r="P7749" i="9" s="1"/>
  <c r="Q7749" i="9" s="1"/>
  <c r="L7747" i="9"/>
  <c r="P7747" i="9" s="1"/>
  <c r="Q7747" i="9" s="1"/>
  <c r="L7743" i="9"/>
  <c r="P7743" i="9" s="1"/>
  <c r="Q7743" i="9" s="1"/>
  <c r="L7742" i="9"/>
  <c r="P7742" i="9" s="1"/>
  <c r="Q7742" i="9" s="1"/>
  <c r="L7741" i="9"/>
  <c r="P7741" i="9" s="1"/>
  <c r="Q7741" i="9" s="1"/>
  <c r="L7740" i="9"/>
  <c r="P7740" i="9" s="1"/>
  <c r="Q7740" i="9" s="1"/>
  <c r="L7738" i="9"/>
  <c r="L7736" i="9"/>
  <c r="L7734" i="9"/>
  <c r="L7733" i="9"/>
  <c r="L7732" i="9"/>
  <c r="L7731" i="9"/>
  <c r="L7730" i="9"/>
  <c r="L7728" i="9"/>
  <c r="Q7725" i="9"/>
  <c r="P7725" i="9"/>
  <c r="P7709" i="9"/>
  <c r="Q7709" i="9" s="1"/>
  <c r="L7707" i="9"/>
  <c r="P7707" i="9" s="1"/>
  <c r="Q7707" i="9" s="1"/>
  <c r="L7706" i="9"/>
  <c r="P7706" i="9" s="1"/>
  <c r="Q7706" i="9" s="1"/>
  <c r="L7703" i="9"/>
  <c r="P7703" i="9" s="1"/>
  <c r="Q7703" i="9" s="1"/>
  <c r="L7700" i="9"/>
  <c r="P7700" i="9" s="1"/>
  <c r="Q7700" i="9" s="1"/>
  <c r="L7699" i="9"/>
  <c r="P7699" i="9" s="1"/>
  <c r="Q7699" i="9" s="1"/>
  <c r="L7698" i="9"/>
  <c r="P7698" i="9" s="1"/>
  <c r="Q7698" i="9" s="1"/>
  <c r="L7696" i="9"/>
  <c r="P7696" i="9" s="1"/>
  <c r="Q7696" i="9" s="1"/>
  <c r="L7695" i="9"/>
  <c r="P7695" i="9" s="1"/>
  <c r="Q7695" i="9" s="1"/>
  <c r="L7694" i="9"/>
  <c r="P7694" i="9" s="1"/>
  <c r="Q7694" i="9" s="1"/>
  <c r="L7693" i="9"/>
  <c r="P7693" i="9" s="1"/>
  <c r="Q7693" i="9" s="1"/>
  <c r="L7692" i="9"/>
  <c r="P7692" i="9" s="1"/>
  <c r="Q7692" i="9" s="1"/>
  <c r="L7691" i="9"/>
  <c r="P7691" i="9" s="1"/>
  <c r="Q7691" i="9" s="1"/>
  <c r="L7690" i="9"/>
  <c r="P7690" i="9" s="1"/>
  <c r="Q7690" i="9" s="1"/>
  <c r="L7689" i="9"/>
  <c r="P7689" i="9" s="1"/>
  <c r="Q7689" i="9" s="1"/>
  <c r="L7687" i="9"/>
  <c r="P7687" i="9" s="1"/>
  <c r="Q7687" i="9" s="1"/>
  <c r="L7685" i="9"/>
  <c r="P7685" i="9" s="1"/>
  <c r="Q7685" i="9" s="1"/>
  <c r="L7684" i="9"/>
  <c r="P7684" i="9" s="1"/>
  <c r="Q7684" i="9" s="1"/>
  <c r="L7683" i="9"/>
  <c r="P7683" i="9" s="1"/>
  <c r="Q7683" i="9" s="1"/>
  <c r="L7682" i="9"/>
  <c r="P7682" i="9" s="1"/>
  <c r="Q7682" i="9" s="1"/>
  <c r="L7681" i="9"/>
  <c r="P7681" i="9" s="1"/>
  <c r="Q7681" i="9" s="1"/>
  <c r="L7679" i="9"/>
  <c r="P7679" i="9" s="1"/>
  <c r="Q7679" i="9" s="1"/>
  <c r="Q7676" i="9"/>
  <c r="P7676" i="9"/>
  <c r="P7667" i="9"/>
  <c r="Q7667" i="9" s="1"/>
  <c r="L7665" i="9"/>
  <c r="P7665" i="9" s="1"/>
  <c r="Q7665" i="9" s="1"/>
  <c r="L7664" i="9"/>
  <c r="P7664" i="9" s="1"/>
  <c r="Q7664" i="9" s="1"/>
  <c r="L7661" i="9"/>
  <c r="P7661" i="9" s="1"/>
  <c r="Q7661" i="9" s="1"/>
  <c r="L7658" i="9"/>
  <c r="P7658" i="9" s="1"/>
  <c r="Q7658" i="9" s="1"/>
  <c r="L7657" i="9"/>
  <c r="P7657" i="9" s="1"/>
  <c r="Q7657" i="9" s="1"/>
  <c r="L7656" i="9"/>
  <c r="P7656" i="9" s="1"/>
  <c r="Q7656" i="9" s="1"/>
  <c r="L7654" i="9"/>
  <c r="P7654" i="9" s="1"/>
  <c r="Q7654" i="9" s="1"/>
  <c r="L7653" i="9"/>
  <c r="P7653" i="9" s="1"/>
  <c r="Q7653" i="9" s="1"/>
  <c r="L7652" i="9"/>
  <c r="P7652" i="9" s="1"/>
  <c r="Q7652" i="9" s="1"/>
  <c r="L7651" i="9"/>
  <c r="P7651" i="9" s="1"/>
  <c r="Q7651" i="9" s="1"/>
  <c r="L7650" i="9"/>
  <c r="P7650" i="9" s="1"/>
  <c r="Q7650" i="9" s="1"/>
  <c r="L7649" i="9"/>
  <c r="P7649" i="9" s="1"/>
  <c r="Q7649" i="9" s="1"/>
  <c r="L7648" i="9"/>
  <c r="P7648" i="9" s="1"/>
  <c r="Q7648" i="9" s="1"/>
  <c r="L7647" i="9"/>
  <c r="P7647" i="9" s="1"/>
  <c r="Q7647" i="9" s="1"/>
  <c r="L7645" i="9"/>
  <c r="P7645" i="9" s="1"/>
  <c r="Q7645" i="9" s="1"/>
  <c r="L7643" i="9"/>
  <c r="P7643" i="9" s="1"/>
  <c r="Q7643" i="9" s="1"/>
  <c r="L7642" i="9"/>
  <c r="P7642" i="9" s="1"/>
  <c r="Q7642" i="9" s="1"/>
  <c r="L7641" i="9"/>
  <c r="P7641" i="9" s="1"/>
  <c r="Q7641" i="9" s="1"/>
  <c r="L7640" i="9"/>
  <c r="P7640" i="9" s="1"/>
  <c r="Q7640" i="9" s="1"/>
  <c r="L7638" i="9"/>
  <c r="P7638" i="9" s="1"/>
  <c r="Q7638" i="9" s="1"/>
  <c r="Q7635" i="9"/>
  <c r="P7635" i="9"/>
  <c r="P7626" i="9"/>
  <c r="Q7626" i="9" s="1"/>
  <c r="L7624" i="9"/>
  <c r="P7624" i="9" s="1"/>
  <c r="Q7624" i="9" s="1"/>
  <c r="L7623" i="9"/>
  <c r="P7623" i="9" s="1"/>
  <c r="Q7623" i="9" s="1"/>
  <c r="L7620" i="9"/>
  <c r="P7620" i="9" s="1"/>
  <c r="Q7620" i="9" s="1"/>
  <c r="L7616" i="9"/>
  <c r="P7616" i="9" s="1"/>
  <c r="Q7616" i="9" s="1"/>
  <c r="L7615" i="9"/>
  <c r="P7615" i="9" s="1"/>
  <c r="Q7615" i="9" s="1"/>
  <c r="L7614" i="9"/>
  <c r="P7614" i="9" s="1"/>
  <c r="Q7614" i="9" s="1"/>
  <c r="L7612" i="9"/>
  <c r="P7612" i="9" s="1"/>
  <c r="Q7612" i="9" s="1"/>
  <c r="L7611" i="9"/>
  <c r="P7611" i="9" s="1"/>
  <c r="Q7611" i="9" s="1"/>
  <c r="L7610" i="9"/>
  <c r="P7610" i="9" s="1"/>
  <c r="Q7610" i="9" s="1"/>
  <c r="L7609" i="9"/>
  <c r="P7609" i="9" s="1"/>
  <c r="Q7609" i="9" s="1"/>
  <c r="L7608" i="9"/>
  <c r="P7608" i="9" s="1"/>
  <c r="Q7608" i="9" s="1"/>
  <c r="L7607" i="9"/>
  <c r="P7607" i="9" s="1"/>
  <c r="Q7607" i="9" s="1"/>
  <c r="L7606" i="9"/>
  <c r="P7606" i="9" s="1"/>
  <c r="Q7606" i="9" s="1"/>
  <c r="L7605" i="9"/>
  <c r="P7605" i="9" s="1"/>
  <c r="Q7605" i="9" s="1"/>
  <c r="L7603" i="9"/>
  <c r="P7603" i="9" s="1"/>
  <c r="Q7603" i="9" s="1"/>
  <c r="L7601" i="9"/>
  <c r="P7601" i="9" s="1"/>
  <c r="Q7601" i="9" s="1"/>
  <c r="L7600" i="9"/>
  <c r="P7600" i="9" s="1"/>
  <c r="Q7600" i="9" s="1"/>
  <c r="L7599" i="9"/>
  <c r="P7599" i="9" s="1"/>
  <c r="Q7599" i="9" s="1"/>
  <c r="L7598" i="9"/>
  <c r="P7598" i="9" s="1"/>
  <c r="Q7598" i="9" s="1"/>
  <c r="L7597" i="9"/>
  <c r="P7597" i="9" s="1"/>
  <c r="Q7597" i="9" s="1"/>
  <c r="L7595" i="9"/>
  <c r="P7595" i="9" s="1"/>
  <c r="Q7595" i="9" s="1"/>
  <c r="Q7592" i="9"/>
  <c r="P7592" i="9"/>
  <c r="P7583" i="9"/>
  <c r="Q7583" i="9" s="1"/>
  <c r="L7581" i="9"/>
  <c r="P7581" i="9" s="1"/>
  <c r="Q7581" i="9" s="1"/>
  <c r="L7580" i="9"/>
  <c r="P7580" i="9" s="1"/>
  <c r="Q7580" i="9" s="1"/>
  <c r="L7577" i="9"/>
  <c r="P7577" i="9" s="1"/>
  <c r="Q7577" i="9" s="1"/>
  <c r="L7574" i="9"/>
  <c r="P7574" i="9" s="1"/>
  <c r="Q7574" i="9" s="1"/>
  <c r="L7573" i="9"/>
  <c r="P7573" i="9" s="1"/>
  <c r="Q7573" i="9" s="1"/>
  <c r="L7572" i="9"/>
  <c r="P7572" i="9" s="1"/>
  <c r="Q7572" i="9" s="1"/>
  <c r="L7570" i="9"/>
  <c r="P7570" i="9" s="1"/>
  <c r="Q7570" i="9" s="1"/>
  <c r="L7569" i="9"/>
  <c r="P7569" i="9" s="1"/>
  <c r="Q7569" i="9" s="1"/>
  <c r="L7568" i="9"/>
  <c r="P7568" i="9" s="1"/>
  <c r="Q7568" i="9" s="1"/>
  <c r="L7567" i="9"/>
  <c r="P7567" i="9" s="1"/>
  <c r="Q7567" i="9" s="1"/>
  <c r="L7566" i="9"/>
  <c r="P7566" i="9" s="1"/>
  <c r="Q7566" i="9" s="1"/>
  <c r="L7565" i="9"/>
  <c r="P7565" i="9" s="1"/>
  <c r="Q7565" i="9" s="1"/>
  <c r="L7564" i="9"/>
  <c r="P7564" i="9" s="1"/>
  <c r="Q7564" i="9" s="1"/>
  <c r="Q7563" i="9"/>
  <c r="L7563" i="9"/>
  <c r="P7563" i="9" s="1"/>
  <c r="L7561" i="9"/>
  <c r="P7561" i="9" s="1"/>
  <c r="Q7561" i="9" s="1"/>
  <c r="L7559" i="9"/>
  <c r="P7559" i="9" s="1"/>
  <c r="Q7559" i="9" s="1"/>
  <c r="L7558" i="9"/>
  <c r="P7558" i="9" s="1"/>
  <c r="Q7558" i="9" s="1"/>
  <c r="L7557" i="9"/>
  <c r="P7557" i="9" s="1"/>
  <c r="Q7557" i="9" s="1"/>
  <c r="L7556" i="9"/>
  <c r="P7556" i="9" s="1"/>
  <c r="Q7556" i="9" s="1"/>
  <c r="L7554" i="9"/>
  <c r="P7554" i="9" s="1"/>
  <c r="Q7554" i="9" s="1"/>
  <c r="Q7551" i="9"/>
  <c r="P7551" i="9"/>
  <c r="P7542" i="9"/>
  <c r="Q7542" i="9" s="1"/>
  <c r="L7540" i="9"/>
  <c r="P7540" i="9" s="1"/>
  <c r="Q7540" i="9" s="1"/>
  <c r="L7537" i="9"/>
  <c r="P7537" i="9" s="1"/>
  <c r="Q7537" i="9" s="1"/>
  <c r="L7534" i="9"/>
  <c r="P7534" i="9" s="1"/>
  <c r="Q7534" i="9" s="1"/>
  <c r="L7533" i="9"/>
  <c r="P7533" i="9" s="1"/>
  <c r="Q7533" i="9" s="1"/>
  <c r="L7532" i="9"/>
  <c r="P7532" i="9" s="1"/>
  <c r="Q7532" i="9" s="1"/>
  <c r="L7530" i="9"/>
  <c r="P7530" i="9" s="1"/>
  <c r="Q7530" i="9" s="1"/>
  <c r="L7529" i="9"/>
  <c r="P7529" i="9" s="1"/>
  <c r="Q7529" i="9" s="1"/>
  <c r="L7528" i="9"/>
  <c r="P7528" i="9" s="1"/>
  <c r="Q7528" i="9" s="1"/>
  <c r="L7527" i="9"/>
  <c r="P7527" i="9" s="1"/>
  <c r="Q7527" i="9" s="1"/>
  <c r="L7526" i="9"/>
  <c r="P7526" i="9" s="1"/>
  <c r="Q7526" i="9" s="1"/>
  <c r="L7525" i="9"/>
  <c r="P7525" i="9" s="1"/>
  <c r="Q7525" i="9" s="1"/>
  <c r="L7524" i="9"/>
  <c r="P7524" i="9" s="1"/>
  <c r="Q7524" i="9" s="1"/>
  <c r="L7523" i="9"/>
  <c r="P7523" i="9" s="1"/>
  <c r="Q7523" i="9" s="1"/>
  <c r="L7521" i="9"/>
  <c r="P7521" i="9" s="1"/>
  <c r="Q7521" i="9" s="1"/>
  <c r="L7519" i="9"/>
  <c r="P7519" i="9" s="1"/>
  <c r="Q7519" i="9" s="1"/>
  <c r="L7518" i="9"/>
  <c r="P7518" i="9" s="1"/>
  <c r="Q7518" i="9" s="1"/>
  <c r="L7517" i="9"/>
  <c r="P7517" i="9" s="1"/>
  <c r="Q7517" i="9" s="1"/>
  <c r="L7516" i="9"/>
  <c r="P7516" i="9" s="1"/>
  <c r="Q7516" i="9" s="1"/>
  <c r="L7514" i="9"/>
  <c r="P7514" i="9" s="1"/>
  <c r="Q7514" i="9" s="1"/>
  <c r="Q7511" i="9"/>
  <c r="P7511" i="9"/>
  <c r="P7502" i="9"/>
  <c r="Q7502" i="9" s="1"/>
  <c r="L7500" i="9"/>
  <c r="P7500" i="9" s="1"/>
  <c r="Q7500" i="9" s="1"/>
  <c r="L7499" i="9"/>
  <c r="P7499" i="9" s="1"/>
  <c r="Q7499" i="9" s="1"/>
  <c r="Q7496" i="9"/>
  <c r="L7496" i="9"/>
  <c r="P7496" i="9" s="1"/>
  <c r="L7495" i="9"/>
  <c r="P7495" i="9" s="1"/>
  <c r="Q7495" i="9" s="1"/>
  <c r="L7493" i="9"/>
  <c r="P7493" i="9" s="1"/>
  <c r="Q7493" i="9" s="1"/>
  <c r="L7492" i="9"/>
  <c r="P7492" i="9" s="1"/>
  <c r="Q7492" i="9" s="1"/>
  <c r="L7488" i="9"/>
  <c r="P7488" i="9" s="1"/>
  <c r="Q7488" i="9" s="1"/>
  <c r="L7486" i="9"/>
  <c r="P7486" i="9" s="1"/>
  <c r="Q7486" i="9" s="1"/>
  <c r="L7482" i="9"/>
  <c r="P7482" i="9" s="1"/>
  <c r="Q7482" i="9" s="1"/>
  <c r="L7481" i="9"/>
  <c r="P7481" i="9" s="1"/>
  <c r="Q7481" i="9" s="1"/>
  <c r="L7480" i="9"/>
  <c r="P7480" i="9" s="1"/>
  <c r="Q7480" i="9" s="1"/>
  <c r="L7478" i="9"/>
  <c r="P7478" i="9" s="1"/>
  <c r="Q7478" i="9" s="1"/>
  <c r="L7477" i="9"/>
  <c r="P7477" i="9" s="1"/>
  <c r="Q7477" i="9" s="1"/>
  <c r="L7476" i="9"/>
  <c r="P7476" i="9" s="1"/>
  <c r="Q7476" i="9" s="1"/>
  <c r="L7475" i="9"/>
  <c r="P7475" i="9" s="1"/>
  <c r="Q7475" i="9" s="1"/>
  <c r="L7474" i="9"/>
  <c r="P7474" i="9" s="1"/>
  <c r="Q7474" i="9" s="1"/>
  <c r="L7473" i="9"/>
  <c r="P7473" i="9" s="1"/>
  <c r="Q7473" i="9" s="1"/>
  <c r="L7472" i="9"/>
  <c r="P7472" i="9" s="1"/>
  <c r="Q7472" i="9" s="1"/>
  <c r="L7471" i="9"/>
  <c r="P7471" i="9" s="1"/>
  <c r="Q7471" i="9" s="1"/>
  <c r="L7469" i="9"/>
  <c r="P7469" i="9" s="1"/>
  <c r="Q7469" i="9" s="1"/>
  <c r="L7467" i="9"/>
  <c r="P7467" i="9" s="1"/>
  <c r="Q7467" i="9" s="1"/>
  <c r="L7466" i="9"/>
  <c r="P7466" i="9" s="1"/>
  <c r="Q7466" i="9" s="1"/>
  <c r="L7465" i="9"/>
  <c r="P7465" i="9" s="1"/>
  <c r="Q7465" i="9" s="1"/>
  <c r="L7464" i="9"/>
  <c r="P7464" i="9" s="1"/>
  <c r="Q7464" i="9" s="1"/>
  <c r="L7463" i="9"/>
  <c r="P7463" i="9" s="1"/>
  <c r="Q7463" i="9" s="1"/>
  <c r="L7461" i="9"/>
  <c r="P7461" i="9" s="1"/>
  <c r="Q7461" i="9" s="1"/>
  <c r="Q7458" i="9"/>
  <c r="P7458" i="9"/>
  <c r="P7449" i="9"/>
  <c r="Q7449" i="9" s="1"/>
  <c r="L7447" i="9"/>
  <c r="P7447" i="9" s="1"/>
  <c r="Q7447" i="9" s="1"/>
  <c r="L7444" i="9"/>
  <c r="P7444" i="9" s="1"/>
  <c r="Q7444" i="9" s="1"/>
  <c r="L7440" i="9"/>
  <c r="P7440" i="9" s="1"/>
  <c r="Q7440" i="9" s="1"/>
  <c r="L7439" i="9"/>
  <c r="P7439" i="9" s="1"/>
  <c r="Q7439" i="9" s="1"/>
  <c r="L7437" i="9"/>
  <c r="P7437" i="9" s="1"/>
  <c r="Q7437" i="9" s="1"/>
  <c r="L7433" i="9"/>
  <c r="P7433" i="9" s="1"/>
  <c r="Q7433" i="9" s="1"/>
  <c r="L7432" i="9"/>
  <c r="P7432" i="9" s="1"/>
  <c r="Q7432" i="9" s="1"/>
  <c r="L7431" i="9"/>
  <c r="P7431" i="9" s="1"/>
  <c r="Q7431" i="9" s="1"/>
  <c r="L7429" i="9"/>
  <c r="P7429" i="9" s="1"/>
  <c r="Q7429" i="9" s="1"/>
  <c r="L7428" i="9"/>
  <c r="P7428" i="9" s="1"/>
  <c r="Q7428" i="9" s="1"/>
  <c r="L7427" i="9"/>
  <c r="P7427" i="9" s="1"/>
  <c r="Q7427" i="9" s="1"/>
  <c r="L7426" i="9"/>
  <c r="P7426" i="9" s="1"/>
  <c r="Q7426" i="9" s="1"/>
  <c r="L7425" i="9"/>
  <c r="P7425" i="9" s="1"/>
  <c r="Q7425" i="9" s="1"/>
  <c r="L7424" i="9"/>
  <c r="P7424" i="9" s="1"/>
  <c r="Q7424" i="9" s="1"/>
  <c r="L7423" i="9"/>
  <c r="P7423" i="9" s="1"/>
  <c r="Q7423" i="9" s="1"/>
  <c r="L7422" i="9"/>
  <c r="P7422" i="9" s="1"/>
  <c r="Q7422" i="9" s="1"/>
  <c r="L7420" i="9"/>
  <c r="P7420" i="9" s="1"/>
  <c r="Q7420" i="9" s="1"/>
  <c r="L7418" i="9"/>
  <c r="P7418" i="9" s="1"/>
  <c r="Q7418" i="9" s="1"/>
  <c r="L7417" i="9"/>
  <c r="P7417" i="9" s="1"/>
  <c r="Q7417" i="9" s="1"/>
  <c r="L7416" i="9"/>
  <c r="P7416" i="9" s="1"/>
  <c r="Q7416" i="9" s="1"/>
  <c r="L7415" i="9"/>
  <c r="P7415" i="9" s="1"/>
  <c r="Q7415" i="9" s="1"/>
  <c r="L7413" i="9"/>
  <c r="P7413" i="9" s="1"/>
  <c r="Q7413" i="9" s="1"/>
  <c r="Q7410" i="9"/>
  <c r="P7410" i="9"/>
  <c r="P7401" i="9"/>
  <c r="Q7401" i="9" s="1"/>
  <c r="L7399" i="9"/>
  <c r="P7399" i="9" s="1"/>
  <c r="Q7399" i="9" s="1"/>
  <c r="L7396" i="9"/>
  <c r="P7396" i="9" s="1"/>
  <c r="Q7396" i="9" s="1"/>
  <c r="L7393" i="9"/>
  <c r="P7393" i="9" s="1"/>
  <c r="Q7393" i="9" s="1"/>
  <c r="L7392" i="9"/>
  <c r="P7392" i="9" s="1"/>
  <c r="Q7392" i="9" s="1"/>
  <c r="L7391" i="9"/>
  <c r="P7391" i="9" s="1"/>
  <c r="Q7391" i="9" s="1"/>
  <c r="L7389" i="9"/>
  <c r="P7389" i="9" s="1"/>
  <c r="Q7389" i="9" s="1"/>
  <c r="L7388" i="9"/>
  <c r="P7388" i="9" s="1"/>
  <c r="Q7388" i="9" s="1"/>
  <c r="L7387" i="9"/>
  <c r="P7387" i="9" s="1"/>
  <c r="Q7387" i="9" s="1"/>
  <c r="L7386" i="9"/>
  <c r="P7386" i="9" s="1"/>
  <c r="Q7386" i="9" s="1"/>
  <c r="L7385" i="9"/>
  <c r="P7385" i="9" s="1"/>
  <c r="Q7385" i="9" s="1"/>
  <c r="L7384" i="9"/>
  <c r="P7384" i="9" s="1"/>
  <c r="Q7384" i="9" s="1"/>
  <c r="L7383" i="9"/>
  <c r="P7383" i="9" s="1"/>
  <c r="Q7383" i="9" s="1"/>
  <c r="L7382" i="9"/>
  <c r="P7382" i="9" s="1"/>
  <c r="Q7382" i="9" s="1"/>
  <c r="L7380" i="9"/>
  <c r="P7380" i="9" s="1"/>
  <c r="Q7380" i="9" s="1"/>
  <c r="L7378" i="9"/>
  <c r="P7378" i="9" s="1"/>
  <c r="Q7378" i="9" s="1"/>
  <c r="L7377" i="9"/>
  <c r="P7377" i="9" s="1"/>
  <c r="Q7377" i="9" s="1"/>
  <c r="L7376" i="9"/>
  <c r="P7376" i="9" s="1"/>
  <c r="Q7376" i="9" s="1"/>
  <c r="L7375" i="9"/>
  <c r="P7375" i="9" s="1"/>
  <c r="Q7375" i="9" s="1"/>
  <c r="L7373" i="9"/>
  <c r="P7373" i="9" s="1"/>
  <c r="Q7373" i="9" s="1"/>
  <c r="Q7370" i="9"/>
  <c r="P7370" i="9"/>
  <c r="P7361" i="9"/>
  <c r="Q7361" i="9" s="1"/>
  <c r="L7359" i="9"/>
  <c r="P7359" i="9" s="1"/>
  <c r="Q7359" i="9" s="1"/>
  <c r="L7356" i="9"/>
  <c r="P7356" i="9" s="1"/>
  <c r="Q7356" i="9" s="1"/>
  <c r="L7353" i="9"/>
  <c r="P7353" i="9" s="1"/>
  <c r="Q7353" i="9" s="1"/>
  <c r="L7352" i="9"/>
  <c r="P7352" i="9" s="1"/>
  <c r="Q7352" i="9" s="1"/>
  <c r="L7351" i="9"/>
  <c r="P7351" i="9" s="1"/>
  <c r="Q7351" i="9" s="1"/>
  <c r="L7349" i="9"/>
  <c r="P7349" i="9" s="1"/>
  <c r="Q7349" i="9" s="1"/>
  <c r="L7348" i="9"/>
  <c r="P7348" i="9" s="1"/>
  <c r="Q7348" i="9" s="1"/>
  <c r="L7347" i="9"/>
  <c r="P7347" i="9" s="1"/>
  <c r="Q7347" i="9" s="1"/>
  <c r="L7346" i="9"/>
  <c r="P7346" i="9" s="1"/>
  <c r="Q7346" i="9" s="1"/>
  <c r="L7345" i="9"/>
  <c r="P7345" i="9" s="1"/>
  <c r="Q7345" i="9" s="1"/>
  <c r="L7344" i="9"/>
  <c r="P7344" i="9" s="1"/>
  <c r="Q7344" i="9" s="1"/>
  <c r="L7343" i="9"/>
  <c r="P7343" i="9" s="1"/>
  <c r="Q7343" i="9" s="1"/>
  <c r="L7342" i="9"/>
  <c r="P7342" i="9" s="1"/>
  <c r="Q7342" i="9" s="1"/>
  <c r="L7340" i="9"/>
  <c r="P7340" i="9" s="1"/>
  <c r="Q7340" i="9" s="1"/>
  <c r="L7338" i="9"/>
  <c r="P7338" i="9" s="1"/>
  <c r="Q7338" i="9" s="1"/>
  <c r="L7337" i="9"/>
  <c r="P7337" i="9" s="1"/>
  <c r="Q7337" i="9" s="1"/>
  <c r="L7336" i="9"/>
  <c r="P7336" i="9" s="1"/>
  <c r="Q7336" i="9" s="1"/>
  <c r="L7335" i="9"/>
  <c r="P7335" i="9" s="1"/>
  <c r="Q7335" i="9" s="1"/>
  <c r="L7333" i="9"/>
  <c r="P7333" i="9" s="1"/>
  <c r="Q7333" i="9" s="1"/>
  <c r="Q7330" i="9"/>
  <c r="P7330" i="9"/>
  <c r="P7321" i="9"/>
  <c r="Q7321" i="9" s="1"/>
  <c r="Q7319" i="9"/>
  <c r="L7319" i="9"/>
  <c r="P7319" i="9" s="1"/>
  <c r="L7316" i="9"/>
  <c r="P7316" i="9" s="1"/>
  <c r="Q7316" i="9" s="1"/>
  <c r="L7313" i="9"/>
  <c r="P7313" i="9" s="1"/>
  <c r="Q7313" i="9" s="1"/>
  <c r="L7312" i="9"/>
  <c r="P7312" i="9" s="1"/>
  <c r="Q7312" i="9" s="1"/>
  <c r="L7311" i="9"/>
  <c r="P7311" i="9" s="1"/>
  <c r="Q7311" i="9" s="1"/>
  <c r="L7309" i="9"/>
  <c r="P7309" i="9" s="1"/>
  <c r="Q7309" i="9" s="1"/>
  <c r="L7308" i="9"/>
  <c r="P7308" i="9" s="1"/>
  <c r="Q7308" i="9" s="1"/>
  <c r="L7307" i="9"/>
  <c r="P7307" i="9" s="1"/>
  <c r="Q7307" i="9" s="1"/>
  <c r="L7306" i="9"/>
  <c r="P7306" i="9" s="1"/>
  <c r="Q7306" i="9" s="1"/>
  <c r="L7305" i="9"/>
  <c r="P7305" i="9" s="1"/>
  <c r="Q7305" i="9" s="1"/>
  <c r="L7304" i="9"/>
  <c r="P7304" i="9" s="1"/>
  <c r="Q7304" i="9" s="1"/>
  <c r="L7303" i="9"/>
  <c r="P7303" i="9" s="1"/>
  <c r="Q7303" i="9" s="1"/>
  <c r="L7302" i="9"/>
  <c r="P7302" i="9" s="1"/>
  <c r="Q7302" i="9" s="1"/>
  <c r="L7300" i="9"/>
  <c r="P7300" i="9" s="1"/>
  <c r="Q7300" i="9" s="1"/>
  <c r="L7298" i="9"/>
  <c r="P7298" i="9" s="1"/>
  <c r="Q7298" i="9" s="1"/>
  <c r="Q7297" i="9"/>
  <c r="L7297" i="9"/>
  <c r="P7297" i="9" s="1"/>
  <c r="L7296" i="9"/>
  <c r="P7296" i="9" s="1"/>
  <c r="Q7296" i="9" s="1"/>
  <c r="L7295" i="9"/>
  <c r="P7295" i="9" s="1"/>
  <c r="Q7295" i="9" s="1"/>
  <c r="L7294" i="9"/>
  <c r="P7294" i="9" s="1"/>
  <c r="Q7294" i="9" s="1"/>
  <c r="L7292" i="9"/>
  <c r="P7292" i="9" s="1"/>
  <c r="Q7292" i="9" s="1"/>
  <c r="Q7289" i="9"/>
  <c r="P7289" i="9"/>
  <c r="P7280" i="9"/>
  <c r="Q7280" i="9" s="1"/>
  <c r="Q7278" i="9"/>
  <c r="L7278" i="9"/>
  <c r="P7278" i="9" s="1"/>
  <c r="Q7277" i="9"/>
  <c r="L7277" i="9"/>
  <c r="P7277" i="9" s="1"/>
  <c r="L7274" i="9"/>
  <c r="P7274" i="9" s="1"/>
  <c r="Q7274" i="9" s="1"/>
  <c r="L7271" i="9"/>
  <c r="P7271" i="9" s="1"/>
  <c r="Q7271" i="9" s="1"/>
  <c r="L7270" i="9"/>
  <c r="P7270" i="9" s="1"/>
  <c r="Q7270" i="9" s="1"/>
  <c r="L7269" i="9"/>
  <c r="P7269" i="9" s="1"/>
  <c r="Q7269" i="9" s="1"/>
  <c r="L7267" i="9"/>
  <c r="P7267" i="9" s="1"/>
  <c r="Q7267" i="9" s="1"/>
  <c r="L7266" i="9"/>
  <c r="P7266" i="9" s="1"/>
  <c r="Q7266" i="9" s="1"/>
  <c r="L7265" i="9"/>
  <c r="P7265" i="9" s="1"/>
  <c r="Q7265" i="9" s="1"/>
  <c r="L7264" i="9"/>
  <c r="P7264" i="9" s="1"/>
  <c r="Q7264" i="9" s="1"/>
  <c r="L7263" i="9"/>
  <c r="P7263" i="9" s="1"/>
  <c r="Q7263" i="9" s="1"/>
  <c r="L7262" i="9"/>
  <c r="P7262" i="9" s="1"/>
  <c r="Q7262" i="9" s="1"/>
  <c r="L7261" i="9"/>
  <c r="P7261" i="9" s="1"/>
  <c r="Q7261" i="9" s="1"/>
  <c r="L7260" i="9"/>
  <c r="P7260" i="9" s="1"/>
  <c r="Q7260" i="9" s="1"/>
  <c r="L7258" i="9"/>
  <c r="P7258" i="9" s="1"/>
  <c r="Q7258" i="9" s="1"/>
  <c r="L7256" i="9"/>
  <c r="P7256" i="9" s="1"/>
  <c r="Q7256" i="9" s="1"/>
  <c r="L7255" i="9"/>
  <c r="P7255" i="9" s="1"/>
  <c r="Q7255" i="9" s="1"/>
  <c r="L7254" i="9"/>
  <c r="P7254" i="9" s="1"/>
  <c r="Q7254" i="9" s="1"/>
  <c r="L7253" i="9"/>
  <c r="P7253" i="9" s="1"/>
  <c r="Q7253" i="9" s="1"/>
  <c r="L7251" i="9"/>
  <c r="P7251" i="9" s="1"/>
  <c r="Q7251" i="9" s="1"/>
  <c r="Q7248" i="9"/>
  <c r="P7248" i="9"/>
  <c r="P7239" i="9"/>
  <c r="Q7239" i="9" s="1"/>
  <c r="L7237" i="9"/>
  <c r="P7237" i="9" s="1"/>
  <c r="Q7237" i="9" s="1"/>
  <c r="L7234" i="9"/>
  <c r="P7234" i="9" s="1"/>
  <c r="Q7234" i="9" s="1"/>
  <c r="L7231" i="9"/>
  <c r="P7231" i="9" s="1"/>
  <c r="Q7231" i="9" s="1"/>
  <c r="L7230" i="9"/>
  <c r="P7230" i="9" s="1"/>
  <c r="Q7230" i="9" s="1"/>
  <c r="L7229" i="9"/>
  <c r="P7229" i="9" s="1"/>
  <c r="Q7229" i="9" s="1"/>
  <c r="L7227" i="9"/>
  <c r="P7227" i="9" s="1"/>
  <c r="Q7227" i="9" s="1"/>
  <c r="L7226" i="9"/>
  <c r="P7226" i="9" s="1"/>
  <c r="Q7226" i="9" s="1"/>
  <c r="L7225" i="9"/>
  <c r="P7225" i="9" s="1"/>
  <c r="Q7225" i="9" s="1"/>
  <c r="L7224" i="9"/>
  <c r="P7224" i="9" s="1"/>
  <c r="Q7224" i="9" s="1"/>
  <c r="L7223" i="9"/>
  <c r="P7223" i="9" s="1"/>
  <c r="Q7223" i="9" s="1"/>
  <c r="L7222" i="9"/>
  <c r="P7222" i="9" s="1"/>
  <c r="Q7222" i="9" s="1"/>
  <c r="L7221" i="9"/>
  <c r="P7221" i="9" s="1"/>
  <c r="Q7221" i="9" s="1"/>
  <c r="L7220" i="9"/>
  <c r="P7220" i="9" s="1"/>
  <c r="Q7220" i="9" s="1"/>
  <c r="L7218" i="9"/>
  <c r="P7218" i="9" s="1"/>
  <c r="Q7218" i="9" s="1"/>
  <c r="L7216" i="9"/>
  <c r="P7216" i="9" s="1"/>
  <c r="Q7216" i="9" s="1"/>
  <c r="Q7215" i="9"/>
  <c r="L7215" i="9"/>
  <c r="P7215" i="9" s="1"/>
  <c r="L7214" i="9"/>
  <c r="P7214" i="9" s="1"/>
  <c r="Q7214" i="9" s="1"/>
  <c r="L7213" i="9"/>
  <c r="P7213" i="9" s="1"/>
  <c r="Q7213" i="9" s="1"/>
  <c r="L7212" i="9"/>
  <c r="P7212" i="9" s="1"/>
  <c r="Q7212" i="9" s="1"/>
  <c r="L7210" i="9"/>
  <c r="P7210" i="9" s="1"/>
  <c r="Q7210" i="9" s="1"/>
  <c r="Q7207" i="9"/>
  <c r="P7207" i="9"/>
  <c r="P7198" i="9"/>
  <c r="Q7198" i="9" s="1"/>
  <c r="L7196" i="9"/>
  <c r="P7196" i="9" s="1"/>
  <c r="Q7196" i="9" s="1"/>
  <c r="L7195" i="9"/>
  <c r="P7195" i="9" s="1"/>
  <c r="Q7195" i="9" s="1"/>
  <c r="L7192" i="9"/>
  <c r="P7192" i="9" s="1"/>
  <c r="Q7192" i="9" s="1"/>
  <c r="L7189" i="9"/>
  <c r="P7189" i="9" s="1"/>
  <c r="Q7189" i="9" s="1"/>
  <c r="L7188" i="9"/>
  <c r="P7188" i="9" s="1"/>
  <c r="Q7188" i="9" s="1"/>
  <c r="L7187" i="9"/>
  <c r="P7187" i="9" s="1"/>
  <c r="Q7187" i="9" s="1"/>
  <c r="L7185" i="9"/>
  <c r="P7185" i="9" s="1"/>
  <c r="Q7185" i="9" s="1"/>
  <c r="L7184" i="9"/>
  <c r="P7184" i="9" s="1"/>
  <c r="Q7184" i="9" s="1"/>
  <c r="L7183" i="9"/>
  <c r="P7183" i="9" s="1"/>
  <c r="Q7183" i="9" s="1"/>
  <c r="L7182" i="9"/>
  <c r="P7182" i="9" s="1"/>
  <c r="Q7182" i="9" s="1"/>
  <c r="L7181" i="9"/>
  <c r="P7181" i="9" s="1"/>
  <c r="Q7181" i="9" s="1"/>
  <c r="L7180" i="9"/>
  <c r="P7180" i="9" s="1"/>
  <c r="Q7180" i="9" s="1"/>
  <c r="L7179" i="9"/>
  <c r="P7179" i="9" s="1"/>
  <c r="Q7179" i="9" s="1"/>
  <c r="L7178" i="9"/>
  <c r="P7178" i="9" s="1"/>
  <c r="Q7178" i="9" s="1"/>
  <c r="L7176" i="9"/>
  <c r="P7176" i="9" s="1"/>
  <c r="Q7176" i="9" s="1"/>
  <c r="L7174" i="9"/>
  <c r="P7174" i="9" s="1"/>
  <c r="Q7174" i="9" s="1"/>
  <c r="L7173" i="9"/>
  <c r="P7173" i="9" s="1"/>
  <c r="Q7173" i="9" s="1"/>
  <c r="L7172" i="9"/>
  <c r="P7172" i="9" s="1"/>
  <c r="Q7172" i="9" s="1"/>
  <c r="L7171" i="9"/>
  <c r="P7171" i="9" s="1"/>
  <c r="Q7171" i="9" s="1"/>
  <c r="L7170" i="9"/>
  <c r="P7170" i="9" s="1"/>
  <c r="Q7170" i="9" s="1"/>
  <c r="L7168" i="9"/>
  <c r="P7168" i="9" s="1"/>
  <c r="Q7168" i="9" s="1"/>
  <c r="Q7165" i="9"/>
  <c r="P7165" i="9"/>
  <c r="Q7117" i="9"/>
  <c r="P7117" i="9"/>
  <c r="P7112" i="9"/>
  <c r="P7103" i="9"/>
  <c r="Q7103" i="9" s="1"/>
  <c r="L7101" i="9"/>
  <c r="L7098" i="9"/>
  <c r="P7098" i="9" s="1"/>
  <c r="Q7098" i="9" s="1"/>
  <c r="L7097" i="9"/>
  <c r="P7097" i="9" s="1"/>
  <c r="Q7097" i="9" s="1"/>
  <c r="Q7096" i="9"/>
  <c r="L7096" i="9"/>
  <c r="P7096" i="9" s="1"/>
  <c r="L7094" i="9"/>
  <c r="P7094" i="9" s="1"/>
  <c r="Q7094" i="9" s="1"/>
  <c r="Q7093" i="9"/>
  <c r="L7093" i="9"/>
  <c r="P7093" i="9" s="1"/>
  <c r="L7092" i="9"/>
  <c r="P7092" i="9" s="1"/>
  <c r="Q7092" i="9" s="1"/>
  <c r="L7088" i="9"/>
  <c r="L7087" i="9"/>
  <c r="P7087" i="9" s="1"/>
  <c r="Q7087" i="9" s="1"/>
  <c r="L7086" i="9"/>
  <c r="P7086" i="9" s="1"/>
  <c r="Q7086" i="9" s="1"/>
  <c r="L7084" i="9"/>
  <c r="P7084" i="9" s="1"/>
  <c r="Q7084" i="9" s="1"/>
  <c r="L7083" i="9"/>
  <c r="P7083" i="9" s="1"/>
  <c r="Q7083" i="9" s="1"/>
  <c r="L7081" i="9"/>
  <c r="P7081" i="9" s="1"/>
  <c r="Q7081" i="9" s="1"/>
  <c r="L7077" i="9"/>
  <c r="P7077" i="9" s="1"/>
  <c r="Q7077" i="9" s="1"/>
  <c r="L7076" i="9"/>
  <c r="P7076" i="9" s="1"/>
  <c r="Q7076" i="9" s="1"/>
  <c r="L7075" i="9"/>
  <c r="P7075" i="9" s="1"/>
  <c r="Q7075" i="9" s="1"/>
  <c r="L7073" i="9"/>
  <c r="L7071" i="9"/>
  <c r="L7069" i="9"/>
  <c r="L7068" i="9"/>
  <c r="L7067" i="9"/>
  <c r="L7066" i="9"/>
  <c r="L7064" i="9"/>
  <c r="Q7061" i="9"/>
  <c r="P7061" i="9"/>
  <c r="Q7057" i="9"/>
  <c r="P7057" i="9"/>
  <c r="P7053" i="9"/>
  <c r="P7045" i="9"/>
  <c r="Q7045" i="9" s="1"/>
  <c r="L7043" i="9"/>
  <c r="L7040" i="9"/>
  <c r="P7040" i="9" s="1"/>
  <c r="Q7040" i="9" s="1"/>
  <c r="L7039" i="9"/>
  <c r="P7039" i="9" s="1"/>
  <c r="Q7039" i="9" s="1"/>
  <c r="L7038" i="9"/>
  <c r="P7038" i="9" s="1"/>
  <c r="Q7038" i="9" s="1"/>
  <c r="L7036" i="9"/>
  <c r="L7035" i="9"/>
  <c r="L7034" i="9"/>
  <c r="L7033" i="9"/>
  <c r="L7032" i="9"/>
  <c r="L7031" i="9"/>
  <c r="L7029" i="9"/>
  <c r="L7027" i="9"/>
  <c r="L7026" i="9"/>
  <c r="L7025" i="9"/>
  <c r="L7024" i="9"/>
  <c r="L7022" i="9"/>
  <c r="Q7019" i="9"/>
  <c r="P7019" i="9"/>
  <c r="P7006" i="9"/>
  <c r="Q7006" i="9" s="1"/>
  <c r="L7004" i="9"/>
  <c r="L7003" i="9"/>
  <c r="L7000" i="9"/>
  <c r="P7000" i="9" s="1"/>
  <c r="Q7000" i="9" s="1"/>
  <c r="L6999" i="9"/>
  <c r="P6999" i="9" s="1"/>
  <c r="Q6999" i="9" s="1"/>
  <c r="L6998" i="9"/>
  <c r="P6998" i="9" s="1"/>
  <c r="Q6998" i="9" s="1"/>
  <c r="L6996" i="9"/>
  <c r="L6995" i="9"/>
  <c r="L6994" i="9"/>
  <c r="L6993" i="9"/>
  <c r="L6992" i="9"/>
  <c r="L6991" i="9"/>
  <c r="L6990" i="9"/>
  <c r="Q6989" i="9"/>
  <c r="L6989" i="9"/>
  <c r="L6987" i="9"/>
  <c r="L6985" i="9"/>
  <c r="L6984" i="9"/>
  <c r="L6983" i="9"/>
  <c r="L6982" i="9"/>
  <c r="L6981" i="9"/>
  <c r="L6979" i="9"/>
  <c r="Q6976" i="9"/>
  <c r="P6976" i="9"/>
  <c r="P6963" i="9"/>
  <c r="Q6963" i="9" s="1"/>
  <c r="Q6961" i="9"/>
  <c r="L6961" i="9"/>
  <c r="P6961" i="9" s="1"/>
  <c r="L6958" i="9"/>
  <c r="P6958" i="9" s="1"/>
  <c r="Q6958" i="9" s="1"/>
  <c r="Q6957" i="9"/>
  <c r="L6957" i="9"/>
  <c r="P6957" i="9" s="1"/>
  <c r="L6955" i="9"/>
  <c r="P6955" i="9" s="1"/>
  <c r="Q6955" i="9" s="1"/>
  <c r="L6954" i="9"/>
  <c r="P6954" i="9" s="1"/>
  <c r="Q6954" i="9" s="1"/>
  <c r="Q6953" i="9"/>
  <c r="L6953" i="9"/>
  <c r="P6953" i="9" s="1"/>
  <c r="L6952" i="9"/>
  <c r="P6952" i="9" s="1"/>
  <c r="Q6952" i="9" s="1"/>
  <c r="L6951" i="9"/>
  <c r="P6951" i="9" s="1"/>
  <c r="Q6951" i="9" s="1"/>
  <c r="Q6950" i="9"/>
  <c r="L6950" i="9"/>
  <c r="P6950" i="9" s="1"/>
  <c r="L6948" i="9"/>
  <c r="P6948" i="9" s="1"/>
  <c r="Q6948" i="9" s="1"/>
  <c r="L6946" i="9"/>
  <c r="P6946" i="9" s="1"/>
  <c r="Q6946" i="9" s="1"/>
  <c r="L6945" i="9"/>
  <c r="P6945" i="9" s="1"/>
  <c r="Q6945" i="9" s="1"/>
  <c r="L6944" i="9"/>
  <c r="P6944" i="9" s="1"/>
  <c r="Q6944" i="9" s="1"/>
  <c r="L6943" i="9"/>
  <c r="P6943" i="9" s="1"/>
  <c r="Q6943" i="9" s="1"/>
  <c r="L6941" i="9"/>
  <c r="P6941" i="9" s="1"/>
  <c r="Q6941" i="9" s="1"/>
  <c r="Q6938" i="9"/>
  <c r="P6938" i="9"/>
  <c r="P6929" i="9"/>
  <c r="Q6929" i="9" s="1"/>
  <c r="Q6927" i="9"/>
  <c r="L6927" i="9"/>
  <c r="P6927" i="9" s="1"/>
  <c r="L6924" i="9"/>
  <c r="P6924" i="9" s="1"/>
  <c r="Q6924" i="9" s="1"/>
  <c r="Q6922" i="9"/>
  <c r="L6922" i="9"/>
  <c r="P6922" i="9" s="1"/>
  <c r="L6921" i="9"/>
  <c r="P6921" i="9" s="1"/>
  <c r="Q6921" i="9" s="1"/>
  <c r="L6920" i="9"/>
  <c r="P6920" i="9" s="1"/>
  <c r="Q6920" i="9" s="1"/>
  <c r="L6919" i="9"/>
  <c r="P6919" i="9" s="1"/>
  <c r="Q6919" i="9" s="1"/>
  <c r="L6918" i="9"/>
  <c r="P6918" i="9" s="1"/>
  <c r="Q6918" i="9" s="1"/>
  <c r="L6917" i="9"/>
  <c r="P6917" i="9" s="1"/>
  <c r="Q6917" i="9" s="1"/>
  <c r="L6916" i="9"/>
  <c r="P6916" i="9" s="1"/>
  <c r="Q6916" i="9" s="1"/>
  <c r="Q6915" i="9"/>
  <c r="L6915" i="9"/>
  <c r="P6915" i="9" s="1"/>
  <c r="L6913" i="9"/>
  <c r="P6913" i="9" s="1"/>
  <c r="Q6913" i="9" s="1"/>
  <c r="L6911" i="9"/>
  <c r="P6911" i="9" s="1"/>
  <c r="Q6911" i="9" s="1"/>
  <c r="L6910" i="9"/>
  <c r="P6910" i="9" s="1"/>
  <c r="Q6910" i="9" s="1"/>
  <c r="L6909" i="9"/>
  <c r="P6909" i="9" s="1"/>
  <c r="Q6909" i="9" s="1"/>
  <c r="L6908" i="9"/>
  <c r="P6908" i="9" s="1"/>
  <c r="Q6908" i="9" s="1"/>
  <c r="L6906" i="9"/>
  <c r="P6906" i="9" s="1"/>
  <c r="Q6906" i="9" s="1"/>
  <c r="Q6903" i="9"/>
  <c r="P6903" i="9"/>
  <c r="P6894" i="9"/>
  <c r="Q6894" i="9" s="1"/>
  <c r="L6892" i="9"/>
  <c r="P6892" i="9" s="1"/>
  <c r="Q6892" i="9" s="1"/>
  <c r="L6891" i="9"/>
  <c r="P6891" i="9" s="1"/>
  <c r="Q6891" i="9" s="1"/>
  <c r="L6890" i="9"/>
  <c r="P6890" i="9" s="1"/>
  <c r="Q6890" i="9" s="1"/>
  <c r="L6888" i="9"/>
  <c r="P6888" i="9" s="1"/>
  <c r="Q6888" i="9" s="1"/>
  <c r="Q6887" i="9"/>
  <c r="L6887" i="9"/>
  <c r="P6887" i="9" s="1"/>
  <c r="L6886" i="9"/>
  <c r="P6886" i="9" s="1"/>
  <c r="Q6886" i="9" s="1"/>
  <c r="L6885" i="9"/>
  <c r="P6885" i="9" s="1"/>
  <c r="Q6885" i="9" s="1"/>
  <c r="Q6884" i="9"/>
  <c r="L6884" i="9"/>
  <c r="P6884" i="9" s="1"/>
  <c r="L6882" i="9"/>
  <c r="P6882" i="9" s="1"/>
  <c r="Q6882" i="9" s="1"/>
  <c r="L6880" i="9"/>
  <c r="P6880" i="9" s="1"/>
  <c r="Q6880" i="9" s="1"/>
  <c r="L6879" i="9"/>
  <c r="P6879" i="9" s="1"/>
  <c r="Q6879" i="9" s="1"/>
  <c r="L6878" i="9"/>
  <c r="P6878" i="9" s="1"/>
  <c r="Q6878" i="9" s="1"/>
  <c r="L6877" i="9"/>
  <c r="P6877" i="9" s="1"/>
  <c r="Q6877" i="9" s="1"/>
  <c r="L6876" i="9"/>
  <c r="P6876" i="9" s="1"/>
  <c r="Q6876" i="9" s="1"/>
  <c r="L6874" i="9"/>
  <c r="P6874" i="9" s="1"/>
  <c r="Q6874" i="9" s="1"/>
  <c r="Q6871" i="9"/>
  <c r="P6871" i="9"/>
  <c r="P6862" i="9"/>
  <c r="Q6862" i="9" s="1"/>
  <c r="Q6860" i="9"/>
  <c r="L6860" i="9"/>
  <c r="P6860" i="9" s="1"/>
  <c r="L6857" i="9"/>
  <c r="P6857" i="9" s="1"/>
  <c r="Q6857" i="9" s="1"/>
  <c r="L6856" i="9"/>
  <c r="P6856" i="9" s="1"/>
  <c r="Q6856" i="9" s="1"/>
  <c r="L6854" i="9"/>
  <c r="P6854" i="9" s="1"/>
  <c r="Q6854" i="9" s="1"/>
  <c r="L6853" i="9"/>
  <c r="P6853" i="9" s="1"/>
  <c r="Q6853" i="9" s="1"/>
  <c r="Q6852" i="9"/>
  <c r="L6852" i="9"/>
  <c r="P6852" i="9" s="1"/>
  <c r="L6851" i="9"/>
  <c r="P6851" i="9" s="1"/>
  <c r="Q6851" i="9" s="1"/>
  <c r="L6850" i="9"/>
  <c r="P6850" i="9" s="1"/>
  <c r="Q6850" i="9" s="1"/>
  <c r="L6849" i="9"/>
  <c r="P6849" i="9" s="1"/>
  <c r="Q6849" i="9" s="1"/>
  <c r="L6848" i="9"/>
  <c r="P6848" i="9" s="1"/>
  <c r="Q6848" i="9" s="1"/>
  <c r="Q6847" i="9"/>
  <c r="L6847" i="9"/>
  <c r="P6847" i="9" s="1"/>
  <c r="L6845" i="9"/>
  <c r="P6845" i="9" s="1"/>
  <c r="Q6845" i="9" s="1"/>
  <c r="L6843" i="9"/>
  <c r="P6843" i="9" s="1"/>
  <c r="Q6843" i="9" s="1"/>
  <c r="L6842" i="9"/>
  <c r="P6842" i="9" s="1"/>
  <c r="Q6842" i="9" s="1"/>
  <c r="L6841" i="9"/>
  <c r="P6841" i="9" s="1"/>
  <c r="Q6841" i="9" s="1"/>
  <c r="L6840" i="9"/>
  <c r="P6840" i="9" s="1"/>
  <c r="Q6840" i="9" s="1"/>
  <c r="L6838" i="9"/>
  <c r="P6838" i="9" s="1"/>
  <c r="Q6838" i="9" s="1"/>
  <c r="Q6835" i="9"/>
  <c r="P6835" i="9"/>
  <c r="P6826" i="9"/>
  <c r="Q6826" i="9" s="1"/>
  <c r="Q6824" i="9"/>
  <c r="L6824" i="9"/>
  <c r="P6824" i="9" s="1"/>
  <c r="Q6821" i="9"/>
  <c r="L6821" i="9"/>
  <c r="P6821" i="9" s="1"/>
  <c r="Q6820" i="9"/>
  <c r="L6820" i="9"/>
  <c r="P6820" i="9" s="1"/>
  <c r="Q6819" i="9"/>
  <c r="L6819" i="9"/>
  <c r="P6819" i="9" s="1"/>
  <c r="Q6816" i="9"/>
  <c r="L6816" i="9"/>
  <c r="P6816" i="9" s="1"/>
  <c r="Q6813" i="9"/>
  <c r="L6813" i="9"/>
  <c r="P6813" i="9" s="1"/>
  <c r="Q6812" i="9"/>
  <c r="L6812" i="9"/>
  <c r="P6812" i="9" s="1"/>
  <c r="Q6811" i="9"/>
  <c r="L6811" i="9"/>
  <c r="P6811" i="9" s="1"/>
  <c r="Q6810" i="9"/>
  <c r="L6808" i="9"/>
  <c r="P6808" i="9" s="1"/>
  <c r="Q6808" i="9" s="1"/>
  <c r="L6807" i="9"/>
  <c r="P6807" i="9" s="1"/>
  <c r="Q6807" i="9" s="1"/>
  <c r="L6806" i="9"/>
  <c r="P6806" i="9" s="1"/>
  <c r="Q6806" i="9" s="1"/>
  <c r="Q6804" i="9"/>
  <c r="L6804" i="9"/>
  <c r="P6804" i="9" s="1"/>
  <c r="L6803" i="9"/>
  <c r="P6803" i="9" s="1"/>
  <c r="Q6803" i="9" s="1"/>
  <c r="Q6802" i="9"/>
  <c r="L6802" i="9"/>
  <c r="P6802" i="9" s="1"/>
  <c r="Q6801" i="9"/>
  <c r="L6801" i="9"/>
  <c r="P6801" i="9" s="1"/>
  <c r="L6800" i="9"/>
  <c r="P6800" i="9" s="1"/>
  <c r="Q6800" i="9" s="1"/>
  <c r="L6799" i="9"/>
  <c r="P6799" i="9" s="1"/>
  <c r="Q6799" i="9" s="1"/>
  <c r="Q6798" i="9"/>
  <c r="L6798" i="9"/>
  <c r="P6798" i="9" s="1"/>
  <c r="L6796" i="9"/>
  <c r="P6796" i="9" s="1"/>
  <c r="Q6796" i="9" s="1"/>
  <c r="L6794" i="9"/>
  <c r="P6794" i="9" s="1"/>
  <c r="Q6794" i="9" s="1"/>
  <c r="L6793" i="9"/>
  <c r="P6793" i="9" s="1"/>
  <c r="Q6793" i="9" s="1"/>
  <c r="L6792" i="9"/>
  <c r="P6792" i="9" s="1"/>
  <c r="Q6792" i="9" s="1"/>
  <c r="L6791" i="9"/>
  <c r="P6791" i="9" s="1"/>
  <c r="Q6791" i="9" s="1"/>
  <c r="L6790" i="9"/>
  <c r="P6790" i="9" s="1"/>
  <c r="Q6790" i="9" s="1"/>
  <c r="L6788" i="9"/>
  <c r="P6788" i="9" s="1"/>
  <c r="Q6788" i="9" s="1"/>
  <c r="Q6785" i="9"/>
  <c r="P6785" i="9"/>
  <c r="P6776" i="9"/>
  <c r="Q6776" i="9" s="1"/>
  <c r="Q6774" i="9"/>
  <c r="L6774" i="9"/>
  <c r="P6774" i="9" s="1"/>
  <c r="Q6773" i="9"/>
  <c r="L6773" i="9"/>
  <c r="P6773" i="9" s="1"/>
  <c r="Q6772" i="9"/>
  <c r="L6772" i="9"/>
  <c r="P6772" i="9" s="1"/>
  <c r="Q6769" i="9"/>
  <c r="L6769" i="9"/>
  <c r="P6769" i="9" s="1"/>
  <c r="Q6768" i="9"/>
  <c r="L6768" i="9"/>
  <c r="P6768" i="9" s="1"/>
  <c r="Q6767" i="9"/>
  <c r="L6767" i="9"/>
  <c r="P6767" i="9" s="1"/>
  <c r="L6764" i="9"/>
  <c r="P6764" i="9" s="1"/>
  <c r="Q6764" i="9" s="1"/>
  <c r="L6763" i="9"/>
  <c r="P6763" i="9" s="1"/>
  <c r="Q6763" i="9" s="1"/>
  <c r="Q6762" i="9"/>
  <c r="L6762" i="9"/>
  <c r="P6762" i="9" s="1"/>
  <c r="Q6760" i="9"/>
  <c r="L6760" i="9"/>
  <c r="P6760" i="9" s="1"/>
  <c r="L6759" i="9"/>
  <c r="P6759" i="9" s="1"/>
  <c r="Q6759" i="9" s="1"/>
  <c r="Q6758" i="9"/>
  <c r="L6758" i="9"/>
  <c r="P6758" i="9" s="1"/>
  <c r="Q6757" i="9"/>
  <c r="L6757" i="9"/>
  <c r="P6757" i="9" s="1"/>
  <c r="L6756" i="9"/>
  <c r="P6756" i="9" s="1"/>
  <c r="Q6756" i="9" s="1"/>
  <c r="L6755" i="9"/>
  <c r="P6755" i="9" s="1"/>
  <c r="Q6755" i="9" s="1"/>
  <c r="L6754" i="9"/>
  <c r="P6754" i="9" s="1"/>
  <c r="Q6754" i="9" s="1"/>
  <c r="Q6753" i="9"/>
  <c r="L6753" i="9"/>
  <c r="P6753" i="9" s="1"/>
  <c r="L6751" i="9"/>
  <c r="P6751" i="9" s="1"/>
  <c r="Q6751" i="9" s="1"/>
  <c r="L6749" i="9"/>
  <c r="P6749" i="9" s="1"/>
  <c r="Q6749" i="9" s="1"/>
  <c r="L6748" i="9"/>
  <c r="P6748" i="9" s="1"/>
  <c r="Q6748" i="9" s="1"/>
  <c r="L6747" i="9"/>
  <c r="P6747" i="9" s="1"/>
  <c r="Q6747" i="9" s="1"/>
  <c r="L6746" i="9"/>
  <c r="P6746" i="9" s="1"/>
  <c r="Q6746" i="9" s="1"/>
  <c r="L6745" i="9"/>
  <c r="P6745" i="9" s="1"/>
  <c r="Q6745" i="9" s="1"/>
  <c r="L6743" i="9"/>
  <c r="P6743" i="9" s="1"/>
  <c r="Q6743" i="9" s="1"/>
  <c r="Q6740" i="9"/>
  <c r="P6740" i="9"/>
  <c r="P6731" i="9"/>
  <c r="Q6731" i="9" s="1"/>
  <c r="Q6729" i="9"/>
  <c r="L6729" i="9"/>
  <c r="P6729" i="9" s="1"/>
  <c r="Q6728" i="9"/>
  <c r="L6728" i="9"/>
  <c r="P6728" i="9" s="1"/>
  <c r="Q6727" i="9"/>
  <c r="L6727" i="9"/>
  <c r="P6727" i="9" s="1"/>
  <c r="Q6726" i="9"/>
  <c r="L6726" i="9"/>
  <c r="P6726" i="9" s="1"/>
  <c r="Q6723" i="9"/>
  <c r="L6723" i="9"/>
  <c r="P6723" i="9" s="1"/>
  <c r="Q6722" i="9"/>
  <c r="L6722" i="9"/>
  <c r="P6722" i="9" s="1"/>
  <c r="Q6721" i="9"/>
  <c r="L6721" i="9"/>
  <c r="P6721" i="9" s="1"/>
  <c r="L6718" i="9"/>
  <c r="P6718" i="9" s="1"/>
  <c r="Q6718" i="9" s="1"/>
  <c r="L6717" i="9"/>
  <c r="P6717" i="9" s="1"/>
  <c r="Q6717" i="9" s="1"/>
  <c r="Q6716" i="9"/>
  <c r="L6716" i="9"/>
  <c r="P6716" i="9" s="1"/>
  <c r="Q6714" i="9"/>
  <c r="L6714" i="9"/>
  <c r="P6714" i="9" s="1"/>
  <c r="L6713" i="9"/>
  <c r="P6713" i="9" s="1"/>
  <c r="Q6713" i="9" s="1"/>
  <c r="Q6712" i="9"/>
  <c r="L6712" i="9"/>
  <c r="P6712" i="9" s="1"/>
  <c r="Q6711" i="9"/>
  <c r="L6711" i="9"/>
  <c r="P6711" i="9" s="1"/>
  <c r="Q6710" i="9"/>
  <c r="L6710" i="9"/>
  <c r="P6710" i="9" s="1"/>
  <c r="L6709" i="9"/>
  <c r="P6709" i="9" s="1"/>
  <c r="Q6709" i="9" s="1"/>
  <c r="L6708" i="9"/>
  <c r="P6708" i="9" s="1"/>
  <c r="Q6708" i="9" s="1"/>
  <c r="Q6707" i="9"/>
  <c r="L6707" i="9"/>
  <c r="P6707" i="9" s="1"/>
  <c r="L6705" i="9"/>
  <c r="P6705" i="9" s="1"/>
  <c r="Q6705" i="9" s="1"/>
  <c r="L6703" i="9"/>
  <c r="P6703" i="9" s="1"/>
  <c r="Q6703" i="9" s="1"/>
  <c r="L6702" i="9"/>
  <c r="P6702" i="9" s="1"/>
  <c r="Q6702" i="9" s="1"/>
  <c r="L6701" i="9"/>
  <c r="P6701" i="9" s="1"/>
  <c r="Q6701" i="9" s="1"/>
  <c r="L6700" i="9"/>
  <c r="P6700" i="9" s="1"/>
  <c r="Q6700" i="9" s="1"/>
  <c r="L6699" i="9"/>
  <c r="P6699" i="9" s="1"/>
  <c r="Q6699" i="9" s="1"/>
  <c r="L6697" i="9"/>
  <c r="P6697" i="9" s="1"/>
  <c r="Q6697" i="9" s="1"/>
  <c r="Q6694" i="9"/>
  <c r="P6694" i="9"/>
  <c r="P6685" i="9"/>
  <c r="Q6685" i="9" s="1"/>
  <c r="Q6683" i="9"/>
  <c r="L6683" i="9"/>
  <c r="P6683" i="9" s="1"/>
  <c r="Q6682" i="9"/>
  <c r="L6682" i="9"/>
  <c r="P6682" i="9" s="1"/>
  <c r="Q6681" i="9"/>
  <c r="L6681" i="9"/>
  <c r="P6681" i="9" s="1"/>
  <c r="Q6678" i="9"/>
  <c r="L6678" i="9"/>
  <c r="P6678" i="9" s="1"/>
  <c r="Q6677" i="9"/>
  <c r="L6677" i="9"/>
  <c r="P6677" i="9" s="1"/>
  <c r="Q6676" i="9"/>
  <c r="L6676" i="9"/>
  <c r="P6676" i="9" s="1"/>
  <c r="Q6673" i="9"/>
  <c r="L6673" i="9"/>
  <c r="P6673" i="9" s="1"/>
  <c r="Q6672" i="9"/>
  <c r="L6672" i="9"/>
  <c r="P6672" i="9" s="1"/>
  <c r="L6670" i="9"/>
  <c r="P6670" i="9" s="1"/>
  <c r="Q6670" i="9" s="1"/>
  <c r="L6669" i="9"/>
  <c r="P6669" i="9" s="1"/>
  <c r="Q6669" i="9" s="1"/>
  <c r="Q6668" i="9"/>
  <c r="L6668" i="9"/>
  <c r="P6668" i="9" s="1"/>
  <c r="Q6667" i="9"/>
  <c r="L6667" i="9"/>
  <c r="P6667" i="9" s="1"/>
  <c r="Q6666" i="9"/>
  <c r="L6666" i="9"/>
  <c r="P6666" i="9" s="1"/>
  <c r="L6665" i="9"/>
  <c r="P6665" i="9" s="1"/>
  <c r="Q6665" i="9" s="1"/>
  <c r="L6664" i="9"/>
  <c r="P6664" i="9" s="1"/>
  <c r="Q6664" i="9" s="1"/>
  <c r="Q6663" i="9"/>
  <c r="L6663" i="9"/>
  <c r="P6663" i="9" s="1"/>
  <c r="L6661" i="9"/>
  <c r="P6661" i="9" s="1"/>
  <c r="Q6661" i="9" s="1"/>
  <c r="Q6659" i="9"/>
  <c r="L6659" i="9"/>
  <c r="P6659" i="9" s="1"/>
  <c r="L6658" i="9"/>
  <c r="P6658" i="9" s="1"/>
  <c r="Q6658" i="9" s="1"/>
  <c r="L6657" i="9"/>
  <c r="P6657" i="9" s="1"/>
  <c r="Q6657" i="9" s="1"/>
  <c r="L6656" i="9"/>
  <c r="P6656" i="9" s="1"/>
  <c r="Q6656" i="9" s="1"/>
  <c r="L6655" i="9"/>
  <c r="P6655" i="9" s="1"/>
  <c r="Q6655" i="9" s="1"/>
  <c r="L6653" i="9"/>
  <c r="P6653" i="9" s="1"/>
  <c r="Q6653" i="9" s="1"/>
  <c r="Q6650" i="9"/>
  <c r="P6650" i="9"/>
  <c r="P6641" i="9"/>
  <c r="Q6641" i="9" s="1"/>
  <c r="Q6639" i="9"/>
  <c r="L6639" i="9"/>
  <c r="P6639" i="9" s="1"/>
  <c r="Q6638" i="9"/>
  <c r="L6638" i="9"/>
  <c r="P6638" i="9" s="1"/>
  <c r="Q6637" i="9"/>
  <c r="L6637" i="9"/>
  <c r="P6637" i="9" s="1"/>
  <c r="Q6634" i="9"/>
  <c r="L6634" i="9"/>
  <c r="P6634" i="9" s="1"/>
  <c r="Q6633" i="9"/>
  <c r="L6633" i="9"/>
  <c r="P6633" i="9" s="1"/>
  <c r="Q6632" i="9"/>
  <c r="L6632" i="9"/>
  <c r="P6632" i="9" s="1"/>
  <c r="Q6631" i="9"/>
  <c r="L6629" i="9"/>
  <c r="P6629" i="9" s="1"/>
  <c r="Q6629" i="9" s="1"/>
  <c r="L6628" i="9"/>
  <c r="P6628" i="9" s="1"/>
  <c r="Q6628" i="9" s="1"/>
  <c r="L6627" i="9"/>
  <c r="P6627" i="9" s="1"/>
  <c r="Q6627" i="9" s="1"/>
  <c r="Q6625" i="9"/>
  <c r="L6625" i="9"/>
  <c r="P6625" i="9" s="1"/>
  <c r="L6624" i="9"/>
  <c r="P6624" i="9" s="1"/>
  <c r="Q6624" i="9" s="1"/>
  <c r="Q6623" i="9"/>
  <c r="L6623" i="9"/>
  <c r="P6623" i="9" s="1"/>
  <c r="Q6622" i="9"/>
  <c r="L6622" i="9"/>
  <c r="P6622" i="9" s="1"/>
  <c r="L6621" i="9"/>
  <c r="P6621" i="9" s="1"/>
  <c r="Q6621" i="9" s="1"/>
  <c r="L6620" i="9"/>
  <c r="P6620" i="9" s="1"/>
  <c r="Q6620" i="9" s="1"/>
  <c r="L6619" i="9"/>
  <c r="P6619" i="9" s="1"/>
  <c r="Q6619" i="9" s="1"/>
  <c r="Q6618" i="9"/>
  <c r="L6618" i="9"/>
  <c r="P6618" i="9" s="1"/>
  <c r="L6616" i="9"/>
  <c r="P6616" i="9" s="1"/>
  <c r="Q6616" i="9" s="1"/>
  <c r="L6614" i="9"/>
  <c r="P6614" i="9" s="1"/>
  <c r="Q6614" i="9" s="1"/>
  <c r="L6613" i="9"/>
  <c r="P6613" i="9" s="1"/>
  <c r="Q6613" i="9" s="1"/>
  <c r="L6612" i="9"/>
  <c r="P6612" i="9" s="1"/>
  <c r="Q6612" i="9" s="1"/>
  <c r="L6611" i="9"/>
  <c r="P6611" i="9" s="1"/>
  <c r="Q6611" i="9" s="1"/>
  <c r="L6610" i="9"/>
  <c r="P6610" i="9" s="1"/>
  <c r="Q6610" i="9" s="1"/>
  <c r="L6608" i="9"/>
  <c r="P6608" i="9" s="1"/>
  <c r="Q6608" i="9" s="1"/>
  <c r="Q6605" i="9"/>
  <c r="P6605" i="9"/>
  <c r="Q6594" i="9"/>
  <c r="L6594" i="9"/>
  <c r="P6594" i="9" s="1"/>
  <c r="Q6591" i="9"/>
  <c r="L6591" i="9"/>
  <c r="P6591" i="9" s="1"/>
  <c r="Q6590" i="9"/>
  <c r="L6590" i="9"/>
  <c r="P6590" i="9" s="1"/>
  <c r="Q6589" i="9"/>
  <c r="L6589" i="9"/>
  <c r="P6589" i="9" s="1"/>
  <c r="L6586" i="9"/>
  <c r="P6586" i="9" s="1"/>
  <c r="Q6586" i="9" s="1"/>
  <c r="L6585" i="9"/>
  <c r="P6585" i="9" s="1"/>
  <c r="Q6585" i="9" s="1"/>
  <c r="Q6584" i="9"/>
  <c r="L6584" i="9"/>
  <c r="P6584" i="9" s="1"/>
  <c r="Q6582" i="9"/>
  <c r="L6582" i="9"/>
  <c r="P6582" i="9" s="1"/>
  <c r="L6581" i="9"/>
  <c r="P6581" i="9" s="1"/>
  <c r="Q6581" i="9" s="1"/>
  <c r="Q6580" i="9"/>
  <c r="L6580" i="9"/>
  <c r="P6580" i="9" s="1"/>
  <c r="Q6579" i="9"/>
  <c r="L6579" i="9"/>
  <c r="P6579" i="9" s="1"/>
  <c r="L6578" i="9"/>
  <c r="P6578" i="9" s="1"/>
  <c r="Q6578" i="9" s="1"/>
  <c r="L6577" i="9"/>
  <c r="P6577" i="9" s="1"/>
  <c r="Q6577" i="9" s="1"/>
  <c r="Q6576" i="9"/>
  <c r="L6576" i="9"/>
  <c r="P6576" i="9" s="1"/>
  <c r="L6574" i="9"/>
  <c r="P6574" i="9" s="1"/>
  <c r="Q6574" i="9" s="1"/>
  <c r="L6572" i="9"/>
  <c r="P6572" i="9" s="1"/>
  <c r="Q6572" i="9" s="1"/>
  <c r="L6571" i="9"/>
  <c r="P6571" i="9" s="1"/>
  <c r="Q6571" i="9" s="1"/>
  <c r="L6570" i="9"/>
  <c r="P6570" i="9" s="1"/>
  <c r="Q6570" i="9" s="1"/>
  <c r="L6569" i="9"/>
  <c r="P6569" i="9" s="1"/>
  <c r="Q6569" i="9" s="1"/>
  <c r="L6568" i="9"/>
  <c r="P6568" i="9" s="1"/>
  <c r="Q6568" i="9" s="1"/>
  <c r="L6566" i="9"/>
  <c r="P6566" i="9" s="1"/>
  <c r="Q6566" i="9" s="1"/>
  <c r="L6552" i="9"/>
  <c r="P6552" i="9" s="1"/>
  <c r="Q6552" i="9" s="1"/>
  <c r="L6549" i="9"/>
  <c r="P6549" i="9" s="1"/>
  <c r="Q6549" i="9" s="1"/>
  <c r="L6547" i="9"/>
  <c r="P6547" i="9" s="1"/>
  <c r="Q6547" i="9" s="1"/>
  <c r="L6546" i="9"/>
  <c r="P6546" i="9" s="1"/>
  <c r="Q6546" i="9" s="1"/>
  <c r="L6545" i="9"/>
  <c r="P6545" i="9" s="1"/>
  <c r="Q6545" i="9" s="1"/>
  <c r="L6543" i="9"/>
  <c r="P6543" i="9" s="1"/>
  <c r="Q6543" i="9" s="1"/>
  <c r="L6541" i="9"/>
  <c r="P6541" i="9" s="1"/>
  <c r="Q6541" i="9" s="1"/>
  <c r="L6540" i="9"/>
  <c r="P6540" i="9" s="1"/>
  <c r="Q6540" i="9" s="1"/>
  <c r="L6539" i="9"/>
  <c r="P6539" i="9" s="1"/>
  <c r="Q6539" i="9" s="1"/>
  <c r="L6538" i="9"/>
  <c r="P6538" i="9" s="1"/>
  <c r="Q6538" i="9" s="1"/>
  <c r="L6537" i="9"/>
  <c r="P6537" i="9" s="1"/>
  <c r="Q6537" i="9" s="1"/>
  <c r="L6535" i="9"/>
  <c r="P6535" i="9" s="1"/>
  <c r="Q6535" i="9" s="1"/>
  <c r="P6523" i="9"/>
  <c r="Q6523" i="9" s="1"/>
  <c r="Q6521" i="9"/>
  <c r="L6521" i="9"/>
  <c r="P6521" i="9" s="1"/>
  <c r="Q6520" i="9"/>
  <c r="L6520" i="9"/>
  <c r="P6520" i="9" s="1"/>
  <c r="Q6519" i="9"/>
  <c r="L6519" i="9"/>
  <c r="P6519" i="9" s="1"/>
  <c r="Q6518" i="9"/>
  <c r="L6518" i="9"/>
  <c r="P6518" i="9" s="1"/>
  <c r="Q6515" i="9"/>
  <c r="L6515" i="9"/>
  <c r="P6515" i="9" s="1"/>
  <c r="Q6514" i="9"/>
  <c r="L6514" i="9"/>
  <c r="P6514" i="9" s="1"/>
  <c r="Q6513" i="9"/>
  <c r="L6513" i="9"/>
  <c r="P6513" i="9" s="1"/>
  <c r="L6510" i="9"/>
  <c r="P6510" i="9" s="1"/>
  <c r="Q6510" i="9" s="1"/>
  <c r="L6509" i="9"/>
  <c r="P6509" i="9" s="1"/>
  <c r="Q6509" i="9" s="1"/>
  <c r="L6508" i="9"/>
  <c r="P6508" i="9" s="1"/>
  <c r="Q6508" i="9" s="1"/>
  <c r="Q6506" i="9"/>
  <c r="L6506" i="9"/>
  <c r="P6506" i="9" s="1"/>
  <c r="L6505" i="9"/>
  <c r="P6505" i="9" s="1"/>
  <c r="Q6505" i="9" s="1"/>
  <c r="Q6504" i="9"/>
  <c r="L6504" i="9"/>
  <c r="P6504" i="9" s="1"/>
  <c r="Q6503" i="9"/>
  <c r="L6503" i="9"/>
  <c r="P6503" i="9" s="1"/>
  <c r="Q6502" i="9"/>
  <c r="L6502" i="9"/>
  <c r="P6502" i="9" s="1"/>
  <c r="L6501" i="9"/>
  <c r="P6501" i="9" s="1"/>
  <c r="Q6501" i="9" s="1"/>
  <c r="L6500" i="9"/>
  <c r="P6500" i="9" s="1"/>
  <c r="Q6500" i="9" s="1"/>
  <c r="Q6499" i="9"/>
  <c r="L6499" i="9"/>
  <c r="P6499" i="9" s="1"/>
  <c r="L6497" i="9"/>
  <c r="P6497" i="9" s="1"/>
  <c r="Q6497" i="9" s="1"/>
  <c r="L6495" i="9"/>
  <c r="P6495" i="9" s="1"/>
  <c r="Q6495" i="9" s="1"/>
  <c r="L6494" i="9"/>
  <c r="P6494" i="9" s="1"/>
  <c r="Q6494" i="9" s="1"/>
  <c r="L6493" i="9"/>
  <c r="P6493" i="9" s="1"/>
  <c r="Q6493" i="9" s="1"/>
  <c r="L6492" i="9"/>
  <c r="P6492" i="9" s="1"/>
  <c r="Q6492" i="9" s="1"/>
  <c r="L6491" i="9"/>
  <c r="P6491" i="9" s="1"/>
  <c r="Q6491" i="9" s="1"/>
  <c r="L6489" i="9"/>
  <c r="P6489" i="9" s="1"/>
  <c r="Q6489" i="9" s="1"/>
  <c r="Q6486" i="9"/>
  <c r="P6486" i="9"/>
  <c r="P6477" i="9"/>
  <c r="Q6477" i="9" s="1"/>
  <c r="Q6475" i="9"/>
  <c r="L6475" i="9"/>
  <c r="P6475" i="9" s="1"/>
  <c r="Q6474" i="9"/>
  <c r="L6474" i="9"/>
  <c r="P6474" i="9" s="1"/>
  <c r="Q6471" i="9"/>
  <c r="L6471" i="9"/>
  <c r="P6471" i="9" s="1"/>
  <c r="Q6470" i="9"/>
  <c r="L6470" i="9"/>
  <c r="P6470" i="9" s="1"/>
  <c r="Q6469" i="9"/>
  <c r="L6469" i="9"/>
  <c r="P6469" i="9" s="1"/>
  <c r="L6466" i="9"/>
  <c r="P6466" i="9" s="1"/>
  <c r="Q6466" i="9" s="1"/>
  <c r="L6465" i="9"/>
  <c r="P6465" i="9" s="1"/>
  <c r="Q6465" i="9" s="1"/>
  <c r="L6464" i="9"/>
  <c r="P6464" i="9" s="1"/>
  <c r="Q6464" i="9" s="1"/>
  <c r="Q6462" i="9"/>
  <c r="L6462" i="9"/>
  <c r="P6462" i="9" s="1"/>
  <c r="L6461" i="9"/>
  <c r="P6461" i="9" s="1"/>
  <c r="Q6461" i="9" s="1"/>
  <c r="Q6460" i="9"/>
  <c r="L6460" i="9"/>
  <c r="P6460" i="9" s="1"/>
  <c r="Q6459" i="9"/>
  <c r="L6459" i="9"/>
  <c r="P6459" i="9" s="1"/>
  <c r="Q6458" i="9"/>
  <c r="L6458" i="9"/>
  <c r="P6458" i="9" s="1"/>
  <c r="L6457" i="9"/>
  <c r="P6457" i="9" s="1"/>
  <c r="Q6457" i="9" s="1"/>
  <c r="L6456" i="9"/>
  <c r="P6456" i="9" s="1"/>
  <c r="Q6456" i="9" s="1"/>
  <c r="Q6455" i="9"/>
  <c r="L6455" i="9"/>
  <c r="P6455" i="9" s="1"/>
  <c r="L6453" i="9"/>
  <c r="P6453" i="9" s="1"/>
  <c r="Q6453" i="9" s="1"/>
  <c r="L6451" i="9"/>
  <c r="P6451" i="9" s="1"/>
  <c r="Q6451" i="9" s="1"/>
  <c r="L6450" i="9"/>
  <c r="P6450" i="9" s="1"/>
  <c r="Q6450" i="9" s="1"/>
  <c r="L6449" i="9"/>
  <c r="P6449" i="9" s="1"/>
  <c r="Q6449" i="9" s="1"/>
  <c r="L6448" i="9"/>
  <c r="P6448" i="9" s="1"/>
  <c r="Q6448" i="9" s="1"/>
  <c r="L6446" i="9"/>
  <c r="P6446" i="9" s="1"/>
  <c r="Q6446" i="9" s="1"/>
  <c r="Q6443" i="9"/>
  <c r="P6443" i="9"/>
  <c r="P6434" i="9"/>
  <c r="Q6434" i="9" s="1"/>
  <c r="Q6432" i="9"/>
  <c r="L6432" i="9"/>
  <c r="P6432" i="9" s="1"/>
  <c r="Q6431" i="9"/>
  <c r="L6431" i="9"/>
  <c r="P6431" i="9" s="1"/>
  <c r="Q6430" i="9"/>
  <c r="L6430" i="9"/>
  <c r="P6430" i="9" s="1"/>
  <c r="Q6429" i="9"/>
  <c r="L6429" i="9"/>
  <c r="P6429" i="9" s="1"/>
  <c r="Q6426" i="9"/>
  <c r="L6426" i="9"/>
  <c r="P6426" i="9" s="1"/>
  <c r="Q6425" i="9"/>
  <c r="L6425" i="9"/>
  <c r="P6425" i="9" s="1"/>
  <c r="Q6424" i="9"/>
  <c r="L6424" i="9"/>
  <c r="P6424" i="9" s="1"/>
  <c r="Q6422" i="9"/>
  <c r="L6421" i="9"/>
  <c r="P6421" i="9" s="1"/>
  <c r="Q6421" i="9" s="1"/>
  <c r="L6420" i="9"/>
  <c r="P6420" i="9" s="1"/>
  <c r="Q6420" i="9" s="1"/>
  <c r="L6419" i="9"/>
  <c r="P6419" i="9" s="1"/>
  <c r="Q6419" i="9" s="1"/>
  <c r="Q6417" i="9"/>
  <c r="L6417" i="9"/>
  <c r="P6417" i="9" s="1"/>
  <c r="L6416" i="9"/>
  <c r="P6416" i="9" s="1"/>
  <c r="Q6416" i="9" s="1"/>
  <c r="Q6415" i="9"/>
  <c r="L6415" i="9"/>
  <c r="P6415" i="9" s="1"/>
  <c r="Q6414" i="9"/>
  <c r="L6414" i="9"/>
  <c r="P6414" i="9" s="1"/>
  <c r="Q6413" i="9"/>
  <c r="L6413" i="9"/>
  <c r="P6413" i="9" s="1"/>
  <c r="L6412" i="9"/>
  <c r="P6412" i="9" s="1"/>
  <c r="Q6412" i="9" s="1"/>
  <c r="L6411" i="9"/>
  <c r="P6411" i="9" s="1"/>
  <c r="Q6411" i="9" s="1"/>
  <c r="Q6410" i="9"/>
  <c r="L6410" i="9"/>
  <c r="P6410" i="9" s="1"/>
  <c r="L6408" i="9"/>
  <c r="P6408" i="9" s="1"/>
  <c r="Q6408" i="9" s="1"/>
  <c r="L6406" i="9"/>
  <c r="P6406" i="9" s="1"/>
  <c r="Q6406" i="9" s="1"/>
  <c r="L6405" i="9"/>
  <c r="P6405" i="9" s="1"/>
  <c r="Q6405" i="9" s="1"/>
  <c r="L6404" i="9"/>
  <c r="P6404" i="9" s="1"/>
  <c r="Q6404" i="9" s="1"/>
  <c r="L6403" i="9"/>
  <c r="P6403" i="9" s="1"/>
  <c r="Q6403" i="9" s="1"/>
  <c r="L6402" i="9"/>
  <c r="P6402" i="9" s="1"/>
  <c r="Q6402" i="9" s="1"/>
  <c r="L6400" i="9"/>
  <c r="P6400" i="9" s="1"/>
  <c r="Q6400" i="9" s="1"/>
  <c r="Q6397" i="9"/>
  <c r="P6397" i="9"/>
  <c r="P6388" i="9"/>
  <c r="Q6388" i="9" s="1"/>
  <c r="Q6386" i="9"/>
  <c r="L6386" i="9"/>
  <c r="P6386" i="9" s="1"/>
  <c r="Q6385" i="9"/>
  <c r="L6385" i="9"/>
  <c r="P6385" i="9" s="1"/>
  <c r="Q6384" i="9"/>
  <c r="L6384" i="9"/>
  <c r="P6384" i="9" s="1"/>
  <c r="Q6381" i="9"/>
  <c r="L6381" i="9"/>
  <c r="P6381" i="9" s="1"/>
  <c r="Q6380" i="9"/>
  <c r="L6380" i="9"/>
  <c r="P6380" i="9" s="1"/>
  <c r="L6377" i="9"/>
  <c r="P6377" i="9" s="1"/>
  <c r="Q6377" i="9" s="1"/>
  <c r="L6376" i="9"/>
  <c r="P6376" i="9" s="1"/>
  <c r="Q6376" i="9" s="1"/>
  <c r="L6375" i="9"/>
  <c r="P6375" i="9" s="1"/>
  <c r="Q6375" i="9" s="1"/>
  <c r="Q6373" i="9"/>
  <c r="L6373" i="9"/>
  <c r="P6373" i="9" s="1"/>
  <c r="L6372" i="9"/>
  <c r="P6372" i="9" s="1"/>
  <c r="Q6372" i="9" s="1"/>
  <c r="Q6371" i="9"/>
  <c r="L6371" i="9"/>
  <c r="P6371" i="9" s="1"/>
  <c r="Q6370" i="9"/>
  <c r="L6370" i="9"/>
  <c r="P6370" i="9" s="1"/>
  <c r="Q6369" i="9"/>
  <c r="L6369" i="9"/>
  <c r="P6369" i="9" s="1"/>
  <c r="L6368" i="9"/>
  <c r="P6368" i="9" s="1"/>
  <c r="Q6368" i="9" s="1"/>
  <c r="L6367" i="9"/>
  <c r="P6367" i="9" s="1"/>
  <c r="Q6367" i="9" s="1"/>
  <c r="Q6366" i="9"/>
  <c r="L6366" i="9"/>
  <c r="P6366" i="9" s="1"/>
  <c r="L6364" i="9"/>
  <c r="P6364" i="9" s="1"/>
  <c r="Q6364" i="9" s="1"/>
  <c r="L6362" i="9"/>
  <c r="P6362" i="9" s="1"/>
  <c r="Q6362" i="9" s="1"/>
  <c r="L6361" i="9"/>
  <c r="P6361" i="9" s="1"/>
  <c r="Q6361" i="9" s="1"/>
  <c r="L6360" i="9"/>
  <c r="P6360" i="9" s="1"/>
  <c r="Q6360" i="9" s="1"/>
  <c r="L6359" i="9"/>
  <c r="P6359" i="9" s="1"/>
  <c r="Q6359" i="9" s="1"/>
  <c r="L6358" i="9"/>
  <c r="P6358" i="9" s="1"/>
  <c r="Q6358" i="9" s="1"/>
  <c r="L6356" i="9"/>
  <c r="P6356" i="9" s="1"/>
  <c r="Q6356" i="9" s="1"/>
  <c r="Q6353" i="9"/>
  <c r="P6353" i="9"/>
  <c r="P6344" i="9"/>
  <c r="Q6344" i="9" s="1"/>
  <c r="L6342" i="9"/>
  <c r="P6342" i="9" s="1"/>
  <c r="Q6342" i="9" s="1"/>
  <c r="Q6339" i="9"/>
  <c r="P6339" i="9"/>
  <c r="P6330" i="9"/>
  <c r="Q6330" i="9" s="1"/>
  <c r="Q6328" i="9"/>
  <c r="L6328" i="9"/>
  <c r="P6328" i="9" s="1"/>
  <c r="Q6327" i="9"/>
  <c r="L6327" i="9"/>
  <c r="P6327" i="9" s="1"/>
  <c r="Q6324" i="9"/>
  <c r="L6324" i="9"/>
  <c r="P6324" i="9" s="1"/>
  <c r="Q6321" i="9"/>
  <c r="L6321" i="9"/>
  <c r="P6321" i="9" s="1"/>
  <c r="Q6320" i="9"/>
  <c r="L6320" i="9"/>
  <c r="P6320" i="9" s="1"/>
  <c r="L6319" i="9"/>
  <c r="P6319" i="9" s="1"/>
  <c r="Q6319" i="9" s="1"/>
  <c r="L6317" i="9"/>
  <c r="P6317" i="9" s="1"/>
  <c r="Q6317" i="9" s="1"/>
  <c r="L6316" i="9"/>
  <c r="P6316" i="9" s="1"/>
  <c r="Q6316" i="9" s="1"/>
  <c r="Q6315" i="9"/>
  <c r="L6315" i="9"/>
  <c r="P6315" i="9" s="1"/>
  <c r="Q6314" i="9"/>
  <c r="L6314" i="9"/>
  <c r="P6314" i="9" s="1"/>
  <c r="L6313" i="9"/>
  <c r="P6313" i="9" s="1"/>
  <c r="Q6313" i="9" s="1"/>
  <c r="L6312" i="9"/>
  <c r="P6312" i="9" s="1"/>
  <c r="Q6312" i="9" s="1"/>
  <c r="L6311" i="9"/>
  <c r="P6311" i="9" s="1"/>
  <c r="Q6311" i="9" s="1"/>
  <c r="L6310" i="9"/>
  <c r="P6310" i="9" s="1"/>
  <c r="Q6310" i="9" s="1"/>
  <c r="L6308" i="9"/>
  <c r="P6308" i="9" s="1"/>
  <c r="Q6308" i="9" s="1"/>
  <c r="L6306" i="9"/>
  <c r="P6306" i="9" s="1"/>
  <c r="Q6306" i="9" s="1"/>
  <c r="L6305" i="9"/>
  <c r="P6305" i="9" s="1"/>
  <c r="Q6305" i="9" s="1"/>
  <c r="L6304" i="9"/>
  <c r="P6304" i="9" s="1"/>
  <c r="Q6304" i="9" s="1"/>
  <c r="L6303" i="9"/>
  <c r="P6303" i="9" s="1"/>
  <c r="Q6303" i="9" s="1"/>
  <c r="L6302" i="9"/>
  <c r="P6302" i="9" s="1"/>
  <c r="Q6302" i="9" s="1"/>
  <c r="L6300" i="9"/>
  <c r="P6300" i="9" s="1"/>
  <c r="Q6300" i="9" s="1"/>
  <c r="Q6297" i="9"/>
  <c r="P6297" i="9"/>
  <c r="P6288" i="9"/>
  <c r="Q6288" i="9" s="1"/>
  <c r="Q6286" i="9"/>
  <c r="L6286" i="9"/>
  <c r="P6286" i="9" s="1"/>
  <c r="Q6285" i="9"/>
  <c r="L6285" i="9"/>
  <c r="P6285" i="9" s="1"/>
  <c r="Q6282" i="9"/>
  <c r="L6282" i="9"/>
  <c r="P6282" i="9" s="1"/>
  <c r="Q6281" i="9"/>
  <c r="L6281" i="9"/>
  <c r="P6281" i="9" s="1"/>
  <c r="L6278" i="9"/>
  <c r="P6278" i="9" s="1"/>
  <c r="Q6278" i="9" s="1"/>
  <c r="L6277" i="9"/>
  <c r="P6277" i="9" s="1"/>
  <c r="Q6277" i="9" s="1"/>
  <c r="Q6276" i="9"/>
  <c r="L6276" i="9"/>
  <c r="P6276" i="9" s="1"/>
  <c r="Q6274" i="9"/>
  <c r="L6274" i="9"/>
  <c r="P6274" i="9" s="1"/>
  <c r="L6273" i="9"/>
  <c r="P6273" i="9" s="1"/>
  <c r="Q6273" i="9" s="1"/>
  <c r="Q6272" i="9"/>
  <c r="L6272" i="9"/>
  <c r="P6272" i="9" s="1"/>
  <c r="Q6271" i="9"/>
  <c r="L6271" i="9"/>
  <c r="P6271" i="9" s="1"/>
  <c r="Q6270" i="9"/>
  <c r="L6270" i="9"/>
  <c r="P6270" i="9" s="1"/>
  <c r="L6269" i="9"/>
  <c r="P6269" i="9" s="1"/>
  <c r="Q6269" i="9" s="1"/>
  <c r="L6268" i="9"/>
  <c r="P6268" i="9" s="1"/>
  <c r="Q6268" i="9" s="1"/>
  <c r="Q6267" i="9"/>
  <c r="L6267" i="9"/>
  <c r="P6267" i="9" s="1"/>
  <c r="L6265" i="9"/>
  <c r="P6265" i="9" s="1"/>
  <c r="Q6265" i="9" s="1"/>
  <c r="L6263" i="9"/>
  <c r="P6263" i="9" s="1"/>
  <c r="Q6263" i="9" s="1"/>
  <c r="L6262" i="9"/>
  <c r="P6262" i="9" s="1"/>
  <c r="Q6262" i="9" s="1"/>
  <c r="L6261" i="9"/>
  <c r="P6261" i="9" s="1"/>
  <c r="Q6261" i="9" s="1"/>
  <c r="L6260" i="9"/>
  <c r="P6260" i="9" s="1"/>
  <c r="Q6260" i="9" s="1"/>
  <c r="L6259" i="9"/>
  <c r="P6259" i="9" s="1"/>
  <c r="Q6259" i="9" s="1"/>
  <c r="L6257" i="9"/>
  <c r="P6257" i="9" s="1"/>
  <c r="Q6257" i="9" s="1"/>
  <c r="Q6254" i="9"/>
  <c r="P6254" i="9"/>
  <c r="P6245" i="9"/>
  <c r="Q6245" i="9" s="1"/>
  <c r="Q6243" i="9"/>
  <c r="L6243" i="9"/>
  <c r="P6243" i="9" s="1"/>
  <c r="Q6242" i="9"/>
  <c r="L6242" i="9"/>
  <c r="P6242" i="9" s="1"/>
  <c r="Q6241" i="9"/>
  <c r="L6241" i="9"/>
  <c r="P6241" i="9" s="1"/>
  <c r="Q6238" i="9"/>
  <c r="L6238" i="9"/>
  <c r="P6238" i="9" s="1"/>
  <c r="Q6237" i="9"/>
  <c r="L6237" i="9"/>
  <c r="P6237" i="9" s="1"/>
  <c r="L6234" i="9"/>
  <c r="P6234" i="9" s="1"/>
  <c r="Q6234" i="9" s="1"/>
  <c r="L6233" i="9"/>
  <c r="P6233" i="9" s="1"/>
  <c r="Q6233" i="9" s="1"/>
  <c r="Q6232" i="9"/>
  <c r="L6232" i="9"/>
  <c r="P6232" i="9" s="1"/>
  <c r="Q6230" i="9"/>
  <c r="L6230" i="9"/>
  <c r="P6230" i="9" s="1"/>
  <c r="L6229" i="9"/>
  <c r="P6229" i="9" s="1"/>
  <c r="Q6229" i="9" s="1"/>
  <c r="Q6228" i="9"/>
  <c r="L6228" i="9"/>
  <c r="P6228" i="9" s="1"/>
  <c r="Q6227" i="9"/>
  <c r="L6227" i="9"/>
  <c r="P6227" i="9" s="1"/>
  <c r="Q6226" i="9"/>
  <c r="L6226" i="9"/>
  <c r="P6226" i="9" s="1"/>
  <c r="L6225" i="9"/>
  <c r="P6225" i="9" s="1"/>
  <c r="Q6225" i="9" s="1"/>
  <c r="L6224" i="9"/>
  <c r="P6224" i="9" s="1"/>
  <c r="Q6224" i="9" s="1"/>
  <c r="Q6223" i="9"/>
  <c r="L6223" i="9"/>
  <c r="P6223" i="9" s="1"/>
  <c r="L6221" i="9"/>
  <c r="P6221" i="9" s="1"/>
  <c r="Q6221" i="9" s="1"/>
  <c r="L6219" i="9"/>
  <c r="P6219" i="9" s="1"/>
  <c r="Q6219" i="9" s="1"/>
  <c r="L6218" i="9"/>
  <c r="P6218" i="9" s="1"/>
  <c r="Q6218" i="9" s="1"/>
  <c r="L6217" i="9"/>
  <c r="P6217" i="9" s="1"/>
  <c r="Q6217" i="9" s="1"/>
  <c r="L6216" i="9"/>
  <c r="P6216" i="9" s="1"/>
  <c r="Q6216" i="9" s="1"/>
  <c r="L6214" i="9"/>
  <c r="P6214" i="9" s="1"/>
  <c r="Q6214" i="9" s="1"/>
  <c r="Q6211" i="9"/>
  <c r="P6211" i="9"/>
  <c r="P6202" i="9"/>
  <c r="Q6202" i="9" s="1"/>
  <c r="Q6200" i="9"/>
  <c r="L6200" i="9"/>
  <c r="P6200" i="9" s="1"/>
  <c r="Q6199" i="9"/>
  <c r="L6199" i="9"/>
  <c r="P6199" i="9" s="1"/>
  <c r="L6196" i="9"/>
  <c r="P6196" i="9" s="1"/>
  <c r="Q6196" i="9" s="1"/>
  <c r="L6195" i="9"/>
  <c r="P6195" i="9" s="1"/>
  <c r="Q6195" i="9" s="1"/>
  <c r="L6194" i="9"/>
  <c r="P6194" i="9" s="1"/>
  <c r="Q6194" i="9" s="1"/>
  <c r="L6192" i="9"/>
  <c r="P6192" i="9" s="1"/>
  <c r="Q6192" i="9" s="1"/>
  <c r="L6191" i="9"/>
  <c r="P6191" i="9" s="1"/>
  <c r="Q6191" i="9" s="1"/>
  <c r="L6190" i="9"/>
  <c r="P6190" i="9" s="1"/>
  <c r="Q6190" i="9" s="1"/>
  <c r="L6188" i="9"/>
  <c r="P6188" i="9" s="1"/>
  <c r="Q6188" i="9" s="1"/>
  <c r="L6186" i="9"/>
  <c r="P6186" i="9" s="1"/>
  <c r="Q6186" i="9" s="1"/>
  <c r="L6185" i="9"/>
  <c r="P6185" i="9" s="1"/>
  <c r="Q6185" i="9" s="1"/>
  <c r="L6184" i="9"/>
  <c r="P6184" i="9" s="1"/>
  <c r="Q6184" i="9" s="1"/>
  <c r="L6183" i="9"/>
  <c r="P6183" i="9" s="1"/>
  <c r="Q6183" i="9" s="1"/>
  <c r="L6182" i="9"/>
  <c r="P6182" i="9" s="1"/>
  <c r="Q6182" i="9" s="1"/>
  <c r="L6180" i="9"/>
  <c r="P6180" i="9" s="1"/>
  <c r="Q6180" i="9" s="1"/>
  <c r="Q6177" i="9"/>
  <c r="P6177" i="9"/>
  <c r="P6168" i="9"/>
  <c r="Q6168" i="9" s="1"/>
  <c r="Q6166" i="9"/>
  <c r="L6166" i="9"/>
  <c r="P6166" i="9" s="1"/>
  <c r="L6163" i="9"/>
  <c r="P6163" i="9" s="1"/>
  <c r="Q6163" i="9" s="1"/>
  <c r="L6162" i="9"/>
  <c r="P6162" i="9" s="1"/>
  <c r="Q6162" i="9" s="1"/>
  <c r="Q6161" i="9"/>
  <c r="L6161" i="9"/>
  <c r="P6161" i="9" s="1"/>
  <c r="L6159" i="9"/>
  <c r="P6159" i="9" s="1"/>
  <c r="Q6159" i="9" s="1"/>
  <c r="L6158" i="9"/>
  <c r="P6158" i="9" s="1"/>
  <c r="Q6158" i="9" s="1"/>
  <c r="L6157" i="9"/>
  <c r="P6157" i="9" s="1"/>
  <c r="Q6157" i="9" s="1"/>
  <c r="Q6156" i="9"/>
  <c r="L6156" i="9"/>
  <c r="P6156" i="9" s="1"/>
  <c r="L6154" i="9"/>
  <c r="P6154" i="9" s="1"/>
  <c r="Q6154" i="9" s="1"/>
  <c r="L6152" i="9"/>
  <c r="P6152" i="9" s="1"/>
  <c r="Q6152" i="9" s="1"/>
  <c r="L6151" i="9"/>
  <c r="P6151" i="9" s="1"/>
  <c r="Q6151" i="9" s="1"/>
  <c r="L6150" i="9"/>
  <c r="P6150" i="9" s="1"/>
  <c r="Q6150" i="9" s="1"/>
  <c r="L6149" i="9"/>
  <c r="P6149" i="9" s="1"/>
  <c r="Q6149" i="9" s="1"/>
  <c r="L6148" i="9"/>
  <c r="P6148" i="9" s="1"/>
  <c r="Q6148" i="9" s="1"/>
  <c r="L6146" i="9"/>
  <c r="P6146" i="9" s="1"/>
  <c r="Q6146" i="9" s="1"/>
  <c r="Q6143" i="9"/>
  <c r="P6143" i="9"/>
  <c r="P6134" i="9"/>
  <c r="Q6134" i="9" s="1"/>
  <c r="Q6132" i="9"/>
  <c r="L6132" i="9"/>
  <c r="P6132" i="9" s="1"/>
  <c r="Q6131" i="9"/>
  <c r="L6131" i="9"/>
  <c r="P6131" i="9" s="1"/>
  <c r="Q6130" i="9"/>
  <c r="L6130" i="9"/>
  <c r="P6130" i="9" s="1"/>
  <c r="Q6129" i="9"/>
  <c r="Q6127" i="9"/>
  <c r="L6127" i="9"/>
  <c r="P6127" i="9" s="1"/>
  <c r="Q6126" i="9"/>
  <c r="L6126" i="9"/>
  <c r="P6126" i="9" s="1"/>
  <c r="Q6125" i="9"/>
  <c r="L6125" i="9"/>
  <c r="P6125" i="9" s="1"/>
  <c r="L6122" i="9"/>
  <c r="P6122" i="9" s="1"/>
  <c r="Q6122" i="9" s="1"/>
  <c r="L6121" i="9"/>
  <c r="P6121" i="9" s="1"/>
  <c r="Q6121" i="9" s="1"/>
  <c r="L6120" i="9"/>
  <c r="P6120" i="9" s="1"/>
  <c r="Q6120" i="9" s="1"/>
  <c r="Q6118" i="9"/>
  <c r="L6118" i="9"/>
  <c r="P6118" i="9" s="1"/>
  <c r="L6117" i="9"/>
  <c r="P6117" i="9" s="1"/>
  <c r="Q6117" i="9" s="1"/>
  <c r="Q6116" i="9"/>
  <c r="L6116" i="9"/>
  <c r="P6116" i="9" s="1"/>
  <c r="Q6115" i="9"/>
  <c r="L6115" i="9"/>
  <c r="P6115" i="9" s="1"/>
  <c r="Q6114" i="9"/>
  <c r="L6114" i="9"/>
  <c r="P6114" i="9" s="1"/>
  <c r="L6113" i="9"/>
  <c r="P6113" i="9" s="1"/>
  <c r="Q6113" i="9" s="1"/>
  <c r="L6112" i="9"/>
  <c r="P6112" i="9" s="1"/>
  <c r="Q6112" i="9" s="1"/>
  <c r="Q6111" i="9"/>
  <c r="L6111" i="9"/>
  <c r="P6111" i="9" s="1"/>
  <c r="L6109" i="9"/>
  <c r="P6109" i="9" s="1"/>
  <c r="Q6109" i="9" s="1"/>
  <c r="L6107" i="9"/>
  <c r="P6107" i="9" s="1"/>
  <c r="Q6107" i="9" s="1"/>
  <c r="L6106" i="9"/>
  <c r="P6106" i="9" s="1"/>
  <c r="Q6106" i="9" s="1"/>
  <c r="L6105" i="9"/>
  <c r="P6105" i="9" s="1"/>
  <c r="Q6105" i="9" s="1"/>
  <c r="L6104" i="9"/>
  <c r="P6104" i="9" s="1"/>
  <c r="Q6104" i="9" s="1"/>
  <c r="L6103" i="9"/>
  <c r="P6103" i="9" s="1"/>
  <c r="Q6103" i="9" s="1"/>
  <c r="L6101" i="9"/>
  <c r="P6101" i="9" s="1"/>
  <c r="Q6101" i="9" s="1"/>
  <c r="Q6098" i="9"/>
  <c r="P6098" i="9"/>
  <c r="P6089" i="9"/>
  <c r="Q6089" i="9" s="1"/>
  <c r="Q6087" i="9"/>
  <c r="L6087" i="9"/>
  <c r="P6087" i="9" s="1"/>
  <c r="Q6086" i="9"/>
  <c r="L6086" i="9"/>
  <c r="P6086" i="9" s="1"/>
  <c r="L6083" i="9"/>
  <c r="P6083" i="9" s="1"/>
  <c r="Q6083" i="9" s="1"/>
  <c r="L6082" i="9"/>
  <c r="P6082" i="9" s="1"/>
  <c r="Q6082" i="9" s="1"/>
  <c r="L6081" i="9"/>
  <c r="P6081" i="9" s="1"/>
  <c r="Q6081" i="9" s="1"/>
  <c r="Q6079" i="9"/>
  <c r="L6079" i="9"/>
  <c r="P6079" i="9" s="1"/>
  <c r="L6078" i="9"/>
  <c r="P6078" i="9" s="1"/>
  <c r="Q6078" i="9" s="1"/>
  <c r="L6077" i="9"/>
  <c r="P6077" i="9" s="1"/>
  <c r="Q6077" i="9" s="1"/>
  <c r="Q6076" i="9"/>
  <c r="L6076" i="9"/>
  <c r="P6076" i="9" s="1"/>
  <c r="Q6075" i="9"/>
  <c r="L6075" i="9"/>
  <c r="P6075" i="9" s="1"/>
  <c r="L6074" i="9"/>
  <c r="P6074" i="9" s="1"/>
  <c r="Q6074" i="9" s="1"/>
  <c r="L6073" i="9"/>
  <c r="P6073" i="9" s="1"/>
  <c r="Q6073" i="9" s="1"/>
  <c r="Q6072" i="9"/>
  <c r="L6072" i="9"/>
  <c r="P6072" i="9" s="1"/>
  <c r="L6070" i="9"/>
  <c r="P6070" i="9" s="1"/>
  <c r="Q6070" i="9" s="1"/>
  <c r="L6068" i="9"/>
  <c r="P6068" i="9" s="1"/>
  <c r="Q6068" i="9" s="1"/>
  <c r="L6067" i="9"/>
  <c r="P6067" i="9" s="1"/>
  <c r="Q6067" i="9" s="1"/>
  <c r="L6066" i="9"/>
  <c r="P6066" i="9" s="1"/>
  <c r="Q6066" i="9" s="1"/>
  <c r="L6065" i="9"/>
  <c r="P6065" i="9" s="1"/>
  <c r="Q6065" i="9" s="1"/>
  <c r="L6064" i="9"/>
  <c r="P6064" i="9" s="1"/>
  <c r="Q6064" i="9" s="1"/>
  <c r="L6062" i="9"/>
  <c r="P6062" i="9" s="1"/>
  <c r="Q6062" i="9" s="1"/>
  <c r="Q6059" i="9"/>
  <c r="P6059" i="9"/>
  <c r="P6050" i="9"/>
  <c r="Q6050" i="9" s="1"/>
  <c r="Q6048" i="9"/>
  <c r="L6048" i="9"/>
  <c r="P6048" i="9" s="1"/>
  <c r="Q6047" i="9"/>
  <c r="L6047" i="9"/>
  <c r="P6047" i="9" s="1"/>
  <c r="Q6046" i="9"/>
  <c r="L6046" i="9"/>
  <c r="P6046" i="9" s="1"/>
  <c r="L6043" i="9"/>
  <c r="P6043" i="9" s="1"/>
  <c r="Q6043" i="9" s="1"/>
  <c r="L6042" i="9"/>
  <c r="P6042" i="9" s="1"/>
  <c r="Q6042" i="9" s="1"/>
  <c r="L6040" i="9"/>
  <c r="P6040" i="9" s="1"/>
  <c r="Q6040" i="9" s="1"/>
  <c r="L6039" i="9"/>
  <c r="P6039" i="9" s="1"/>
  <c r="Q6039" i="9" s="1"/>
  <c r="L6038" i="9"/>
  <c r="P6038" i="9" s="1"/>
  <c r="Q6038" i="9" s="1"/>
  <c r="L6037" i="9"/>
  <c r="P6037" i="9" s="1"/>
  <c r="Q6037" i="9" s="1"/>
  <c r="L6036" i="9"/>
  <c r="P6036" i="9" s="1"/>
  <c r="Q6036" i="9" s="1"/>
  <c r="L6035" i="9"/>
  <c r="P6035" i="9" s="1"/>
  <c r="Q6035" i="9" s="1"/>
  <c r="L6034" i="9"/>
  <c r="P6034" i="9" s="1"/>
  <c r="Q6034" i="9" s="1"/>
  <c r="L6033" i="9"/>
  <c r="P6033" i="9" s="1"/>
  <c r="Q6033" i="9" s="1"/>
  <c r="L6031" i="9"/>
  <c r="P6031" i="9" s="1"/>
  <c r="Q6031" i="9" s="1"/>
  <c r="L6029" i="9"/>
  <c r="P6029" i="9" s="1"/>
  <c r="Q6029" i="9" s="1"/>
  <c r="L6028" i="9"/>
  <c r="P6028" i="9" s="1"/>
  <c r="Q6028" i="9" s="1"/>
  <c r="L6027" i="9"/>
  <c r="P6027" i="9" s="1"/>
  <c r="Q6027" i="9" s="1"/>
  <c r="L6026" i="9"/>
  <c r="P6026" i="9" s="1"/>
  <c r="Q6026" i="9" s="1"/>
  <c r="L6025" i="9"/>
  <c r="P6025" i="9" s="1"/>
  <c r="Q6025" i="9" s="1"/>
  <c r="L6023" i="9"/>
  <c r="P6023" i="9" s="1"/>
  <c r="Q6023" i="9" s="1"/>
  <c r="Q6020" i="9"/>
  <c r="P6020" i="9"/>
  <c r="P6011" i="9"/>
  <c r="Q6011" i="9" s="1"/>
  <c r="L6009" i="9"/>
  <c r="P6009" i="9" s="1"/>
  <c r="Q6009" i="9" s="1"/>
  <c r="Q6006" i="9"/>
  <c r="P6006" i="9"/>
  <c r="P5997" i="9"/>
  <c r="Q5997" i="9" s="1"/>
  <c r="Q5995" i="9"/>
  <c r="L5995" i="9"/>
  <c r="P5995" i="9" s="1"/>
  <c r="Q5994" i="9"/>
  <c r="L5994" i="9"/>
  <c r="P5994" i="9" s="1"/>
  <c r="Q5991" i="9"/>
  <c r="L5991" i="9"/>
  <c r="P5991" i="9" s="1"/>
  <c r="L5988" i="9"/>
  <c r="P5988" i="9" s="1"/>
  <c r="Q5988" i="9" s="1"/>
  <c r="L5987" i="9"/>
  <c r="P5987" i="9" s="1"/>
  <c r="Q5987" i="9" s="1"/>
  <c r="L5986" i="9"/>
  <c r="P5986" i="9" s="1"/>
  <c r="Q5986" i="9" s="1"/>
  <c r="Q5984" i="9"/>
  <c r="L5984" i="9"/>
  <c r="P5984" i="9" s="1"/>
  <c r="L5983" i="9"/>
  <c r="P5983" i="9" s="1"/>
  <c r="Q5983" i="9" s="1"/>
  <c r="Q5982" i="9"/>
  <c r="L5982" i="9"/>
  <c r="P5982" i="9" s="1"/>
  <c r="Q5981" i="9"/>
  <c r="L5981" i="9"/>
  <c r="P5981" i="9" s="1"/>
  <c r="Q5980" i="9"/>
  <c r="L5980" i="9"/>
  <c r="P5980" i="9" s="1"/>
  <c r="L5979" i="9"/>
  <c r="P5979" i="9" s="1"/>
  <c r="Q5979" i="9" s="1"/>
  <c r="L5978" i="9"/>
  <c r="P5978" i="9" s="1"/>
  <c r="Q5978" i="9" s="1"/>
  <c r="L5977" i="9"/>
  <c r="P5977" i="9" s="1"/>
  <c r="Q5977" i="9" s="1"/>
  <c r="L5975" i="9"/>
  <c r="P5975" i="9" s="1"/>
  <c r="Q5975" i="9" s="1"/>
  <c r="L5973" i="9"/>
  <c r="P5973" i="9" s="1"/>
  <c r="Q5973" i="9" s="1"/>
  <c r="L5972" i="9"/>
  <c r="P5972" i="9" s="1"/>
  <c r="Q5972" i="9" s="1"/>
  <c r="L5971" i="9"/>
  <c r="P5971" i="9" s="1"/>
  <c r="Q5971" i="9" s="1"/>
  <c r="L5970" i="9"/>
  <c r="P5970" i="9" s="1"/>
  <c r="Q5970" i="9" s="1"/>
  <c r="L5969" i="9"/>
  <c r="P5969" i="9" s="1"/>
  <c r="Q5969" i="9" s="1"/>
  <c r="L5967" i="9"/>
  <c r="P5967" i="9" s="1"/>
  <c r="Q5967" i="9" s="1"/>
  <c r="Q5964" i="9"/>
  <c r="P5964" i="9"/>
  <c r="P5955" i="9"/>
  <c r="Q5955" i="9" s="1"/>
  <c r="L5953" i="9"/>
  <c r="P5953" i="9" s="1"/>
  <c r="Q5953" i="9" s="1"/>
  <c r="Q5950" i="9"/>
  <c r="L5950" i="9"/>
  <c r="P5950" i="9" s="1"/>
  <c r="Q5949" i="9"/>
  <c r="L5949" i="9"/>
  <c r="P5949" i="9" s="1"/>
  <c r="L5946" i="9"/>
  <c r="P5946" i="9" s="1"/>
  <c r="Q5946" i="9" s="1"/>
  <c r="Q5943" i="9"/>
  <c r="L5943" i="9"/>
  <c r="P5943" i="9" s="1"/>
  <c r="Q5942" i="9"/>
  <c r="L5942" i="9"/>
  <c r="P5942" i="9" s="1"/>
  <c r="L5939" i="9"/>
  <c r="P5939" i="9" s="1"/>
  <c r="Q5939" i="9" s="1"/>
  <c r="L5938" i="9"/>
  <c r="P5938" i="9" s="1"/>
  <c r="Q5938" i="9" s="1"/>
  <c r="L5937" i="9"/>
  <c r="P5937" i="9" s="1"/>
  <c r="Q5937" i="9" s="1"/>
  <c r="Q5935" i="9"/>
  <c r="L5935" i="9"/>
  <c r="P5935" i="9" s="1"/>
  <c r="L5934" i="9"/>
  <c r="P5934" i="9" s="1"/>
  <c r="Q5934" i="9" s="1"/>
  <c r="Q5933" i="9"/>
  <c r="L5933" i="9"/>
  <c r="P5933" i="9" s="1"/>
  <c r="Q5932" i="9"/>
  <c r="L5932" i="9"/>
  <c r="P5932" i="9" s="1"/>
  <c r="L5931" i="9"/>
  <c r="P5931" i="9" s="1"/>
  <c r="Q5931" i="9" s="1"/>
  <c r="L5930" i="9"/>
  <c r="P5930" i="9" s="1"/>
  <c r="Q5930" i="9" s="1"/>
  <c r="Q5929" i="9"/>
  <c r="L5929" i="9"/>
  <c r="P5929" i="9" s="1"/>
  <c r="L5927" i="9"/>
  <c r="P5927" i="9" s="1"/>
  <c r="Q5927" i="9" s="1"/>
  <c r="L5925" i="9"/>
  <c r="P5925" i="9" s="1"/>
  <c r="Q5925" i="9" s="1"/>
  <c r="L5924" i="9"/>
  <c r="P5924" i="9" s="1"/>
  <c r="Q5924" i="9" s="1"/>
  <c r="L5923" i="9"/>
  <c r="P5923" i="9" s="1"/>
  <c r="Q5923" i="9" s="1"/>
  <c r="L5922" i="9"/>
  <c r="P5922" i="9" s="1"/>
  <c r="Q5922" i="9" s="1"/>
  <c r="L5921" i="9"/>
  <c r="P5921" i="9" s="1"/>
  <c r="Q5921" i="9" s="1"/>
  <c r="L5919" i="9"/>
  <c r="P5919" i="9" s="1"/>
  <c r="Q5919" i="9" s="1"/>
  <c r="Q5916" i="9"/>
  <c r="P5916" i="9"/>
  <c r="P5907" i="9"/>
  <c r="Q5907" i="9" s="1"/>
  <c r="Q5905" i="9"/>
  <c r="L5905" i="9"/>
  <c r="P5905" i="9" s="1"/>
  <c r="Q5904" i="9"/>
  <c r="L5904" i="9"/>
  <c r="P5904" i="9" s="1"/>
  <c r="Q5901" i="9"/>
  <c r="L5901" i="9"/>
  <c r="P5901" i="9" s="1"/>
  <c r="Q5900" i="9"/>
  <c r="L5900" i="9"/>
  <c r="P5900" i="9" s="1"/>
  <c r="L5897" i="9"/>
  <c r="P5897" i="9" s="1"/>
  <c r="Q5897" i="9" s="1"/>
  <c r="L5896" i="9"/>
  <c r="P5896" i="9" s="1"/>
  <c r="Q5896" i="9" s="1"/>
  <c r="L5895" i="9"/>
  <c r="P5895" i="9" s="1"/>
  <c r="Q5895" i="9" s="1"/>
  <c r="Q5893" i="9"/>
  <c r="L5893" i="9"/>
  <c r="P5893" i="9" s="1"/>
  <c r="L5892" i="9"/>
  <c r="P5892" i="9" s="1"/>
  <c r="Q5892" i="9" s="1"/>
  <c r="Q5891" i="9"/>
  <c r="L5891" i="9"/>
  <c r="P5891" i="9" s="1"/>
  <c r="Q5890" i="9"/>
  <c r="L5890" i="9"/>
  <c r="P5890" i="9" s="1"/>
  <c r="L5889" i="9"/>
  <c r="P5889" i="9" s="1"/>
  <c r="Q5889" i="9" s="1"/>
  <c r="L5888" i="9"/>
  <c r="P5888" i="9" s="1"/>
  <c r="Q5888" i="9" s="1"/>
  <c r="L5887" i="9"/>
  <c r="P5887" i="9" s="1"/>
  <c r="Q5887" i="9" s="1"/>
  <c r="Q5886" i="9"/>
  <c r="L5886" i="9"/>
  <c r="P5886" i="9" s="1"/>
  <c r="L5884" i="9"/>
  <c r="P5884" i="9" s="1"/>
  <c r="Q5884" i="9" s="1"/>
  <c r="L5882" i="9"/>
  <c r="P5882" i="9" s="1"/>
  <c r="Q5882" i="9" s="1"/>
  <c r="L5881" i="9"/>
  <c r="P5881" i="9" s="1"/>
  <c r="Q5881" i="9" s="1"/>
  <c r="L5880" i="9"/>
  <c r="P5880" i="9" s="1"/>
  <c r="Q5880" i="9" s="1"/>
  <c r="L5879" i="9"/>
  <c r="P5879" i="9" s="1"/>
  <c r="Q5879" i="9" s="1"/>
  <c r="L5878" i="9"/>
  <c r="P5878" i="9" s="1"/>
  <c r="Q5878" i="9" s="1"/>
  <c r="L5876" i="9"/>
  <c r="P5876" i="9" s="1"/>
  <c r="Q5876" i="9" s="1"/>
  <c r="Q5873" i="9"/>
  <c r="P5873" i="9"/>
  <c r="P5864" i="9"/>
  <c r="Q5864" i="9" s="1"/>
  <c r="L5862" i="9"/>
  <c r="P5862" i="9" s="1"/>
  <c r="Q5862" i="9" s="1"/>
  <c r="Q5859" i="9"/>
  <c r="L5859" i="9"/>
  <c r="P5859" i="9" s="1"/>
  <c r="Q5858" i="9"/>
  <c r="L5856" i="9"/>
  <c r="P5856" i="9" s="1"/>
  <c r="Q5856" i="9" s="1"/>
  <c r="L5855" i="9"/>
  <c r="P5855" i="9" s="1"/>
  <c r="Q5855" i="9" s="1"/>
  <c r="L5853" i="9"/>
  <c r="P5853" i="9" s="1"/>
  <c r="Q5853" i="9" s="1"/>
  <c r="L5852" i="9"/>
  <c r="P5852" i="9" s="1"/>
  <c r="Q5852" i="9" s="1"/>
  <c r="L5851" i="9"/>
  <c r="P5851" i="9" s="1"/>
  <c r="Q5851" i="9" s="1"/>
  <c r="L5850" i="9"/>
  <c r="P5850" i="9" s="1"/>
  <c r="Q5850" i="9" s="1"/>
  <c r="Q5849" i="9"/>
  <c r="L5849" i="9"/>
  <c r="P5849" i="9" s="1"/>
  <c r="L5847" i="9"/>
  <c r="P5847" i="9" s="1"/>
  <c r="Q5847" i="9" s="1"/>
  <c r="L5845" i="9"/>
  <c r="P5845" i="9" s="1"/>
  <c r="Q5845" i="9" s="1"/>
  <c r="L5844" i="9"/>
  <c r="P5844" i="9" s="1"/>
  <c r="Q5844" i="9" s="1"/>
  <c r="L5843" i="9"/>
  <c r="P5843" i="9" s="1"/>
  <c r="Q5843" i="9" s="1"/>
  <c r="L5842" i="9"/>
  <c r="P5842" i="9" s="1"/>
  <c r="Q5842" i="9" s="1"/>
  <c r="L5841" i="9"/>
  <c r="P5841" i="9" s="1"/>
  <c r="Q5841" i="9" s="1"/>
  <c r="L5839" i="9"/>
  <c r="P5839" i="9" s="1"/>
  <c r="Q5839" i="9" s="1"/>
  <c r="Q5836" i="9"/>
  <c r="P5836" i="9"/>
  <c r="P5827" i="9"/>
  <c r="Q5827" i="9" s="1"/>
  <c r="Q5825" i="9"/>
  <c r="L5825" i="9"/>
  <c r="P5825" i="9" s="1"/>
  <c r="Q5822" i="9"/>
  <c r="L5822" i="9"/>
  <c r="P5822" i="9" s="1"/>
  <c r="L5821" i="9"/>
  <c r="P5821" i="9" s="1"/>
  <c r="Q5821" i="9" s="1"/>
  <c r="L5820" i="9"/>
  <c r="P5820" i="9" s="1"/>
  <c r="Q5820" i="9" s="1"/>
  <c r="L5818" i="9"/>
  <c r="P5818" i="9" s="1"/>
  <c r="Q5818" i="9" s="1"/>
  <c r="L5817" i="9"/>
  <c r="P5817" i="9" s="1"/>
  <c r="Q5817" i="9" s="1"/>
  <c r="L5816" i="9"/>
  <c r="P5816" i="9" s="1"/>
  <c r="Q5816" i="9" s="1"/>
  <c r="L5815" i="9"/>
  <c r="P5815" i="9" s="1"/>
  <c r="Q5815" i="9" s="1"/>
  <c r="L5814" i="9"/>
  <c r="P5814" i="9" s="1"/>
  <c r="Q5814" i="9" s="1"/>
  <c r="L5813" i="9"/>
  <c r="P5813" i="9" s="1"/>
  <c r="Q5813" i="9" s="1"/>
  <c r="L5812" i="9"/>
  <c r="P5812" i="9" s="1"/>
  <c r="Q5812" i="9" s="1"/>
  <c r="L5811" i="9"/>
  <c r="P5811" i="9" s="1"/>
  <c r="Q5811" i="9" s="1"/>
  <c r="L5809" i="9"/>
  <c r="P5809" i="9" s="1"/>
  <c r="Q5809" i="9" s="1"/>
  <c r="L5807" i="9"/>
  <c r="P5807" i="9" s="1"/>
  <c r="Q5807" i="9" s="1"/>
  <c r="L5806" i="9"/>
  <c r="P5806" i="9" s="1"/>
  <c r="Q5806" i="9" s="1"/>
  <c r="L5805" i="9"/>
  <c r="P5805" i="9" s="1"/>
  <c r="Q5805" i="9" s="1"/>
  <c r="L5804" i="9"/>
  <c r="P5804" i="9" s="1"/>
  <c r="Q5804" i="9" s="1"/>
  <c r="L5803" i="9"/>
  <c r="P5803" i="9" s="1"/>
  <c r="Q5803" i="9" s="1"/>
  <c r="L5801" i="9"/>
  <c r="P5801" i="9" s="1"/>
  <c r="Q5801" i="9" s="1"/>
  <c r="Q5798" i="9"/>
  <c r="P5798" i="9"/>
  <c r="P5789" i="9"/>
  <c r="Q5789" i="9" s="1"/>
  <c r="Q5787" i="9"/>
  <c r="L5787" i="9"/>
  <c r="P5787" i="9" s="1"/>
  <c r="L5786" i="9"/>
  <c r="P5786" i="9" s="1"/>
  <c r="Q5786" i="9" s="1"/>
  <c r="Q5785" i="9"/>
  <c r="L5785" i="9"/>
  <c r="P5785" i="9" s="1"/>
  <c r="Q5783" i="9"/>
  <c r="L5783" i="9"/>
  <c r="P5783" i="9" s="1"/>
  <c r="L5782" i="9"/>
  <c r="P5782" i="9" s="1"/>
  <c r="Q5782" i="9" s="1"/>
  <c r="Q5778" i="9"/>
  <c r="L5778" i="9"/>
  <c r="P5778" i="9" s="1"/>
  <c r="Q5777" i="9"/>
  <c r="L5777" i="9"/>
  <c r="P5777" i="9" s="1"/>
  <c r="L5774" i="9"/>
  <c r="P5774" i="9" s="1"/>
  <c r="Q5774" i="9" s="1"/>
  <c r="L5773" i="9"/>
  <c r="P5773" i="9" s="1"/>
  <c r="Q5773" i="9" s="1"/>
  <c r="L5772" i="9"/>
  <c r="P5772" i="9" s="1"/>
  <c r="Q5772" i="9" s="1"/>
  <c r="L5771" i="9"/>
  <c r="P5771" i="9" s="1"/>
  <c r="Q5771" i="9" s="1"/>
  <c r="L5769" i="9"/>
  <c r="P5769" i="9" s="1"/>
  <c r="Q5769" i="9" s="1"/>
  <c r="L5768" i="9"/>
  <c r="P5768" i="9" s="1"/>
  <c r="Q5768" i="9" s="1"/>
  <c r="L5767" i="9"/>
  <c r="P5767" i="9" s="1"/>
  <c r="Q5767" i="9" s="1"/>
  <c r="Q5766" i="9"/>
  <c r="L5766" i="9"/>
  <c r="P5766" i="9" s="1"/>
  <c r="Q5765" i="9"/>
  <c r="L5765" i="9"/>
  <c r="P5765" i="9" s="1"/>
  <c r="L5764" i="9"/>
  <c r="P5764" i="9" s="1"/>
  <c r="Q5764" i="9" s="1"/>
  <c r="L5763" i="9"/>
  <c r="P5763" i="9" s="1"/>
  <c r="Q5763" i="9" s="1"/>
  <c r="Q5762" i="9"/>
  <c r="L5762" i="9"/>
  <c r="P5762" i="9" s="1"/>
  <c r="L5760" i="9"/>
  <c r="P5760" i="9" s="1"/>
  <c r="Q5760" i="9" s="1"/>
  <c r="L5758" i="9"/>
  <c r="P5758" i="9" s="1"/>
  <c r="Q5758" i="9" s="1"/>
  <c r="L5757" i="9"/>
  <c r="P5757" i="9" s="1"/>
  <c r="Q5757" i="9" s="1"/>
  <c r="L5756" i="9"/>
  <c r="P5756" i="9" s="1"/>
  <c r="Q5756" i="9" s="1"/>
  <c r="L5755" i="9"/>
  <c r="P5755" i="9" s="1"/>
  <c r="Q5755" i="9" s="1"/>
  <c r="L5754" i="9"/>
  <c r="P5754" i="9" s="1"/>
  <c r="Q5754" i="9" s="1"/>
  <c r="L5752" i="9"/>
  <c r="P5752" i="9" s="1"/>
  <c r="Q5752" i="9" s="1"/>
  <c r="Q5749" i="9"/>
  <c r="P5749" i="9"/>
  <c r="Q5698" i="9"/>
  <c r="P5698" i="9"/>
  <c r="P5685" i="9"/>
  <c r="Q5685" i="9" s="1"/>
  <c r="L5683" i="9"/>
  <c r="P5683" i="9" s="1"/>
  <c r="Q5683" i="9" s="1"/>
  <c r="L5680" i="9"/>
  <c r="P5680" i="9" s="1"/>
  <c r="Q5680" i="9" s="1"/>
  <c r="L5679" i="9"/>
  <c r="P5679" i="9" s="1"/>
  <c r="Q5679" i="9" s="1"/>
  <c r="L5678" i="9"/>
  <c r="P5678" i="9" s="1"/>
  <c r="Q5678" i="9" s="1"/>
  <c r="L5676" i="9"/>
  <c r="P5676" i="9" s="1"/>
  <c r="Q5676" i="9" s="1"/>
  <c r="L5675" i="9"/>
  <c r="P5675" i="9" s="1"/>
  <c r="Q5675" i="9" s="1"/>
  <c r="L5674" i="9"/>
  <c r="P5674" i="9" s="1"/>
  <c r="Q5674" i="9" s="1"/>
  <c r="L5673" i="9"/>
  <c r="P5673" i="9" s="1"/>
  <c r="Q5673" i="9" s="1"/>
  <c r="L5672" i="9"/>
  <c r="P5672" i="9" s="1"/>
  <c r="Q5672" i="9" s="1"/>
  <c r="L5671" i="9"/>
  <c r="P5671" i="9" s="1"/>
  <c r="Q5671" i="9" s="1"/>
  <c r="L5669" i="9"/>
  <c r="P5669" i="9" s="1"/>
  <c r="Q5669" i="9" s="1"/>
  <c r="L5667" i="9"/>
  <c r="P5667" i="9" s="1"/>
  <c r="Q5667" i="9" s="1"/>
  <c r="L5666" i="9"/>
  <c r="P5666" i="9" s="1"/>
  <c r="Q5666" i="9" s="1"/>
  <c r="L5665" i="9"/>
  <c r="P5665" i="9" s="1"/>
  <c r="Q5665" i="9" s="1"/>
  <c r="L5664" i="9"/>
  <c r="P5664" i="9" s="1"/>
  <c r="Q5664" i="9" s="1"/>
  <c r="L5662" i="9"/>
  <c r="P5662" i="9" s="1"/>
  <c r="Q5662" i="9" s="1"/>
  <c r="Q5659" i="9"/>
  <c r="P5659" i="9"/>
  <c r="P5650" i="9"/>
  <c r="Q5650" i="9" s="1"/>
  <c r="Q5648" i="9"/>
  <c r="L5648" i="9"/>
  <c r="P5648" i="9" s="1"/>
  <c r="Q5647" i="9"/>
  <c r="L5647" i="9"/>
  <c r="P5647" i="9" s="1"/>
  <c r="L5644" i="9"/>
  <c r="P5644" i="9" s="1"/>
  <c r="Q5644" i="9" s="1"/>
  <c r="L5641" i="9"/>
  <c r="P5641" i="9" s="1"/>
  <c r="Q5641" i="9" s="1"/>
  <c r="L5640" i="9"/>
  <c r="P5640" i="9" s="1"/>
  <c r="Q5640" i="9" s="1"/>
  <c r="L5639" i="9"/>
  <c r="P5639" i="9" s="1"/>
  <c r="Q5639" i="9" s="1"/>
  <c r="L5637" i="9"/>
  <c r="P5637" i="9" s="1"/>
  <c r="Q5637" i="9" s="1"/>
  <c r="L5636" i="9"/>
  <c r="P5636" i="9" s="1"/>
  <c r="Q5636" i="9" s="1"/>
  <c r="L5635" i="9"/>
  <c r="P5635" i="9" s="1"/>
  <c r="Q5635" i="9" s="1"/>
  <c r="L5634" i="9"/>
  <c r="P5634" i="9" s="1"/>
  <c r="Q5634" i="9" s="1"/>
  <c r="L5633" i="9"/>
  <c r="P5633" i="9" s="1"/>
  <c r="Q5633" i="9" s="1"/>
  <c r="L5632" i="9"/>
  <c r="P5632" i="9" s="1"/>
  <c r="Q5632" i="9" s="1"/>
  <c r="L5631" i="9"/>
  <c r="P5631" i="9" s="1"/>
  <c r="Q5631" i="9" s="1"/>
  <c r="L5629" i="9"/>
  <c r="P5629" i="9" s="1"/>
  <c r="Q5629" i="9" s="1"/>
  <c r="L5627" i="9"/>
  <c r="P5627" i="9" s="1"/>
  <c r="Q5627" i="9" s="1"/>
  <c r="L5626" i="9"/>
  <c r="P5626" i="9" s="1"/>
  <c r="Q5626" i="9" s="1"/>
  <c r="L5625" i="9"/>
  <c r="P5625" i="9" s="1"/>
  <c r="Q5625" i="9" s="1"/>
  <c r="L5624" i="9"/>
  <c r="P5624" i="9" s="1"/>
  <c r="Q5624" i="9" s="1"/>
  <c r="L5623" i="9"/>
  <c r="P5623" i="9" s="1"/>
  <c r="Q5623" i="9" s="1"/>
  <c r="L5621" i="9"/>
  <c r="P5621" i="9" s="1"/>
  <c r="Q5621" i="9" s="1"/>
  <c r="Q5618" i="9"/>
  <c r="P5618" i="9"/>
  <c r="P5609" i="9"/>
  <c r="Q5609" i="9" s="1"/>
  <c r="Q5607" i="9"/>
  <c r="L5607" i="9"/>
  <c r="P5607" i="9" s="1"/>
  <c r="L5604" i="9"/>
  <c r="P5604" i="9" s="1"/>
  <c r="Q5604" i="9" s="1"/>
  <c r="L5601" i="9"/>
  <c r="P5601" i="9" s="1"/>
  <c r="Q5601" i="9" s="1"/>
  <c r="L5600" i="9"/>
  <c r="P5600" i="9" s="1"/>
  <c r="Q5600" i="9" s="1"/>
  <c r="L5599" i="9"/>
  <c r="P5599" i="9" s="1"/>
  <c r="Q5599" i="9" s="1"/>
  <c r="L5597" i="9"/>
  <c r="P5597" i="9" s="1"/>
  <c r="Q5597" i="9" s="1"/>
  <c r="L5596" i="9"/>
  <c r="P5596" i="9" s="1"/>
  <c r="Q5596" i="9" s="1"/>
  <c r="L5595" i="9"/>
  <c r="P5595" i="9" s="1"/>
  <c r="Q5595" i="9" s="1"/>
  <c r="L5594" i="9"/>
  <c r="P5594" i="9" s="1"/>
  <c r="Q5594" i="9" s="1"/>
  <c r="L5593" i="9"/>
  <c r="P5593" i="9" s="1"/>
  <c r="Q5593" i="9" s="1"/>
  <c r="L5592" i="9"/>
  <c r="P5592" i="9" s="1"/>
  <c r="Q5592" i="9" s="1"/>
  <c r="L5591" i="9"/>
  <c r="P5591" i="9" s="1"/>
  <c r="Q5591" i="9" s="1"/>
  <c r="L5589" i="9"/>
  <c r="P5589" i="9" s="1"/>
  <c r="Q5589" i="9" s="1"/>
  <c r="L5587" i="9"/>
  <c r="P5587" i="9" s="1"/>
  <c r="Q5587" i="9" s="1"/>
  <c r="L5586" i="9"/>
  <c r="P5586" i="9" s="1"/>
  <c r="Q5586" i="9" s="1"/>
  <c r="L5585" i="9"/>
  <c r="P5585" i="9" s="1"/>
  <c r="Q5585" i="9" s="1"/>
  <c r="L5584" i="9"/>
  <c r="P5584" i="9" s="1"/>
  <c r="Q5584" i="9" s="1"/>
  <c r="L5582" i="9"/>
  <c r="P5582" i="9" s="1"/>
  <c r="Q5582" i="9" s="1"/>
  <c r="Q5579" i="9"/>
  <c r="P5579" i="9"/>
  <c r="P5570" i="9"/>
  <c r="Q5570" i="9" s="1"/>
  <c r="Q5568" i="9"/>
  <c r="L5568" i="9"/>
  <c r="P5568" i="9" s="1"/>
  <c r="L5567" i="9"/>
  <c r="P5567" i="9" s="1"/>
  <c r="Q5567" i="9" s="1"/>
  <c r="L5564" i="9"/>
  <c r="P5564" i="9" s="1"/>
  <c r="Q5564" i="9" s="1"/>
  <c r="L5561" i="9"/>
  <c r="P5561" i="9" s="1"/>
  <c r="Q5561" i="9" s="1"/>
  <c r="L5560" i="9"/>
  <c r="P5560" i="9" s="1"/>
  <c r="Q5560" i="9" s="1"/>
  <c r="L5559" i="9"/>
  <c r="P5559" i="9" s="1"/>
  <c r="Q5559" i="9" s="1"/>
  <c r="Q5557" i="9"/>
  <c r="L5557" i="9"/>
  <c r="P5557" i="9" s="1"/>
  <c r="L5556" i="9"/>
  <c r="P5556" i="9" s="1"/>
  <c r="Q5556" i="9" s="1"/>
  <c r="L5555" i="9"/>
  <c r="P5555" i="9" s="1"/>
  <c r="Q5555" i="9" s="1"/>
  <c r="L5554" i="9"/>
  <c r="P5554" i="9" s="1"/>
  <c r="Q5554" i="9" s="1"/>
  <c r="L5553" i="9"/>
  <c r="P5553" i="9" s="1"/>
  <c r="Q5553" i="9" s="1"/>
  <c r="L5552" i="9"/>
  <c r="P5552" i="9" s="1"/>
  <c r="Q5552" i="9" s="1"/>
  <c r="L5551" i="9"/>
  <c r="P5551" i="9" s="1"/>
  <c r="Q5551" i="9" s="1"/>
  <c r="L5550" i="9"/>
  <c r="P5550" i="9" s="1"/>
  <c r="Q5550" i="9" s="1"/>
  <c r="L5548" i="9"/>
  <c r="P5548" i="9" s="1"/>
  <c r="Q5548" i="9" s="1"/>
  <c r="L5546" i="9"/>
  <c r="P5546" i="9" s="1"/>
  <c r="Q5546" i="9" s="1"/>
  <c r="L5545" i="9"/>
  <c r="P5545" i="9" s="1"/>
  <c r="Q5545" i="9" s="1"/>
  <c r="L5544" i="9"/>
  <c r="P5544" i="9" s="1"/>
  <c r="Q5544" i="9" s="1"/>
  <c r="L5543" i="9"/>
  <c r="P5543" i="9" s="1"/>
  <c r="Q5543" i="9" s="1"/>
  <c r="L5542" i="9"/>
  <c r="P5542" i="9" s="1"/>
  <c r="Q5542" i="9" s="1"/>
  <c r="L5540" i="9"/>
  <c r="P5540" i="9" s="1"/>
  <c r="Q5540" i="9" s="1"/>
  <c r="Q5537" i="9"/>
  <c r="P5537" i="9"/>
  <c r="P5528" i="9"/>
  <c r="Q5528" i="9" s="1"/>
  <c r="Q5526" i="9"/>
  <c r="L5526" i="9"/>
  <c r="P5526" i="9" s="1"/>
  <c r="Q5525" i="9"/>
  <c r="L5525" i="9"/>
  <c r="P5525" i="9" s="1"/>
  <c r="L5522" i="9"/>
  <c r="P5522" i="9" s="1"/>
  <c r="Q5522" i="9" s="1"/>
  <c r="L5519" i="9"/>
  <c r="P5519" i="9" s="1"/>
  <c r="Q5519" i="9" s="1"/>
  <c r="L5518" i="9"/>
  <c r="P5518" i="9" s="1"/>
  <c r="Q5518" i="9" s="1"/>
  <c r="L5517" i="9"/>
  <c r="P5517" i="9" s="1"/>
  <c r="Q5517" i="9" s="1"/>
  <c r="Q5515" i="9"/>
  <c r="L5515" i="9"/>
  <c r="P5515" i="9" s="1"/>
  <c r="L5514" i="9"/>
  <c r="P5514" i="9" s="1"/>
  <c r="Q5514" i="9" s="1"/>
  <c r="L5513" i="9"/>
  <c r="P5513" i="9" s="1"/>
  <c r="Q5513" i="9" s="1"/>
  <c r="L5512" i="9"/>
  <c r="P5512" i="9" s="1"/>
  <c r="Q5512" i="9" s="1"/>
  <c r="L5511" i="9"/>
  <c r="P5511" i="9" s="1"/>
  <c r="Q5511" i="9" s="1"/>
  <c r="L5510" i="9"/>
  <c r="P5510" i="9" s="1"/>
  <c r="Q5510" i="9" s="1"/>
  <c r="L5509" i="9"/>
  <c r="P5509" i="9" s="1"/>
  <c r="Q5509" i="9" s="1"/>
  <c r="L5508" i="9"/>
  <c r="P5508" i="9" s="1"/>
  <c r="Q5508" i="9" s="1"/>
  <c r="L5506" i="9"/>
  <c r="P5506" i="9" s="1"/>
  <c r="Q5506" i="9" s="1"/>
  <c r="L5504" i="9"/>
  <c r="P5504" i="9" s="1"/>
  <c r="Q5504" i="9" s="1"/>
  <c r="L5503" i="9"/>
  <c r="P5503" i="9" s="1"/>
  <c r="Q5503" i="9" s="1"/>
  <c r="L5502" i="9"/>
  <c r="P5502" i="9" s="1"/>
  <c r="Q5502" i="9" s="1"/>
  <c r="L5501" i="9"/>
  <c r="P5501" i="9" s="1"/>
  <c r="Q5501" i="9" s="1"/>
  <c r="L5500" i="9"/>
  <c r="P5500" i="9" s="1"/>
  <c r="Q5500" i="9" s="1"/>
  <c r="L5498" i="9"/>
  <c r="P5498" i="9" s="1"/>
  <c r="Q5498" i="9" s="1"/>
  <c r="Q5495" i="9"/>
  <c r="P5495" i="9"/>
  <c r="P5486" i="9"/>
  <c r="Q5486" i="9" s="1"/>
  <c r="Q5484" i="9"/>
  <c r="L5484" i="9"/>
  <c r="P5484" i="9" s="1"/>
  <c r="Q5483" i="9"/>
  <c r="L5483" i="9"/>
  <c r="P5483" i="9" s="1"/>
  <c r="Q5482" i="9"/>
  <c r="L5480" i="9"/>
  <c r="P5480" i="9" s="1"/>
  <c r="Q5480" i="9" s="1"/>
  <c r="L5477" i="9"/>
  <c r="P5477" i="9" s="1"/>
  <c r="Q5477" i="9" s="1"/>
  <c r="L5476" i="9"/>
  <c r="P5476" i="9" s="1"/>
  <c r="Q5476" i="9" s="1"/>
  <c r="L5475" i="9"/>
  <c r="P5475" i="9" s="1"/>
  <c r="Q5475" i="9" s="1"/>
  <c r="L5473" i="9"/>
  <c r="P5473" i="9" s="1"/>
  <c r="Q5473" i="9" s="1"/>
  <c r="L5472" i="9"/>
  <c r="P5472" i="9" s="1"/>
  <c r="Q5472" i="9" s="1"/>
  <c r="L5471" i="9"/>
  <c r="P5471" i="9" s="1"/>
  <c r="Q5471" i="9" s="1"/>
  <c r="L5470" i="9"/>
  <c r="P5470" i="9" s="1"/>
  <c r="Q5470" i="9" s="1"/>
  <c r="L5469" i="9"/>
  <c r="P5469" i="9" s="1"/>
  <c r="Q5469" i="9" s="1"/>
  <c r="L5468" i="9"/>
  <c r="P5468" i="9" s="1"/>
  <c r="Q5468" i="9" s="1"/>
  <c r="L5467" i="9"/>
  <c r="P5467" i="9" s="1"/>
  <c r="Q5467" i="9" s="1"/>
  <c r="L5465" i="9"/>
  <c r="P5465" i="9" s="1"/>
  <c r="Q5465" i="9" s="1"/>
  <c r="L5463" i="9"/>
  <c r="P5463" i="9" s="1"/>
  <c r="Q5463" i="9" s="1"/>
  <c r="L5462" i="9"/>
  <c r="P5462" i="9" s="1"/>
  <c r="Q5462" i="9" s="1"/>
  <c r="L5461" i="9"/>
  <c r="P5461" i="9" s="1"/>
  <c r="Q5461" i="9" s="1"/>
  <c r="L5460" i="9"/>
  <c r="P5460" i="9" s="1"/>
  <c r="Q5460" i="9" s="1"/>
  <c r="L5459" i="9"/>
  <c r="P5459" i="9" s="1"/>
  <c r="Q5459" i="9" s="1"/>
  <c r="L5457" i="9"/>
  <c r="P5457" i="9" s="1"/>
  <c r="Q5457" i="9" s="1"/>
  <c r="Q5454" i="9"/>
  <c r="P5454" i="9"/>
  <c r="P5445" i="9"/>
  <c r="Q5445" i="9" s="1"/>
  <c r="Q5443" i="9"/>
  <c r="L5443" i="9"/>
  <c r="P5443" i="9" s="1"/>
  <c r="Q5442" i="9"/>
  <c r="L5442" i="9"/>
  <c r="P5442" i="9" s="1"/>
  <c r="L5439" i="9"/>
  <c r="P5439" i="9" s="1"/>
  <c r="Q5439" i="9" s="1"/>
  <c r="L5436" i="9"/>
  <c r="P5436" i="9" s="1"/>
  <c r="Q5436" i="9" s="1"/>
  <c r="L5435" i="9"/>
  <c r="P5435" i="9" s="1"/>
  <c r="Q5435" i="9" s="1"/>
  <c r="L5434" i="9"/>
  <c r="P5434" i="9" s="1"/>
  <c r="Q5434" i="9" s="1"/>
  <c r="Q5432" i="9"/>
  <c r="L5432" i="9"/>
  <c r="P5432" i="9" s="1"/>
  <c r="L5431" i="9"/>
  <c r="P5431" i="9" s="1"/>
  <c r="Q5431" i="9" s="1"/>
  <c r="L5430" i="9"/>
  <c r="P5430" i="9" s="1"/>
  <c r="Q5430" i="9" s="1"/>
  <c r="L5429" i="9"/>
  <c r="P5429" i="9" s="1"/>
  <c r="Q5429" i="9" s="1"/>
  <c r="L5428" i="9"/>
  <c r="P5428" i="9" s="1"/>
  <c r="Q5428" i="9" s="1"/>
  <c r="L5427" i="9"/>
  <c r="P5427" i="9" s="1"/>
  <c r="Q5427" i="9" s="1"/>
  <c r="L5426" i="9"/>
  <c r="P5426" i="9" s="1"/>
  <c r="Q5426" i="9" s="1"/>
  <c r="L5424" i="9"/>
  <c r="P5424" i="9" s="1"/>
  <c r="Q5424" i="9" s="1"/>
  <c r="L5422" i="9"/>
  <c r="P5422" i="9" s="1"/>
  <c r="Q5422" i="9" s="1"/>
  <c r="L5421" i="9"/>
  <c r="P5421" i="9" s="1"/>
  <c r="Q5421" i="9" s="1"/>
  <c r="L5420" i="9"/>
  <c r="P5420" i="9" s="1"/>
  <c r="Q5420" i="9" s="1"/>
  <c r="L5419" i="9"/>
  <c r="P5419" i="9" s="1"/>
  <c r="Q5419" i="9" s="1"/>
  <c r="L5418" i="9"/>
  <c r="P5418" i="9" s="1"/>
  <c r="Q5418" i="9" s="1"/>
  <c r="L5416" i="9"/>
  <c r="P5416" i="9" s="1"/>
  <c r="Q5416" i="9" s="1"/>
  <c r="Q5413" i="9"/>
  <c r="P5413" i="9"/>
  <c r="P5404" i="9"/>
  <c r="Q5404" i="9" s="1"/>
  <c r="Q5402" i="9"/>
  <c r="L5402" i="9"/>
  <c r="P5402" i="9" s="1"/>
  <c r="Q5401" i="9"/>
  <c r="L5401" i="9"/>
  <c r="P5401" i="9" s="1"/>
  <c r="L5398" i="9"/>
  <c r="P5398" i="9" s="1"/>
  <c r="Q5398" i="9" s="1"/>
  <c r="L5395" i="9"/>
  <c r="P5395" i="9" s="1"/>
  <c r="Q5395" i="9" s="1"/>
  <c r="L5394" i="9"/>
  <c r="P5394" i="9" s="1"/>
  <c r="Q5394" i="9" s="1"/>
  <c r="L5393" i="9"/>
  <c r="P5393" i="9" s="1"/>
  <c r="Q5393" i="9" s="1"/>
  <c r="Q5391" i="9"/>
  <c r="L5391" i="9"/>
  <c r="P5391" i="9" s="1"/>
  <c r="L5390" i="9"/>
  <c r="P5390" i="9" s="1"/>
  <c r="Q5390" i="9" s="1"/>
  <c r="L5389" i="9"/>
  <c r="P5389" i="9" s="1"/>
  <c r="Q5389" i="9" s="1"/>
  <c r="L5388" i="9"/>
  <c r="P5388" i="9" s="1"/>
  <c r="Q5388" i="9" s="1"/>
  <c r="L5387" i="9"/>
  <c r="P5387" i="9" s="1"/>
  <c r="Q5387" i="9" s="1"/>
  <c r="L5386" i="9"/>
  <c r="P5386" i="9" s="1"/>
  <c r="Q5386" i="9" s="1"/>
  <c r="L5385" i="9"/>
  <c r="P5385" i="9" s="1"/>
  <c r="Q5385" i="9" s="1"/>
  <c r="L5384" i="9"/>
  <c r="P5384" i="9" s="1"/>
  <c r="Q5384" i="9" s="1"/>
  <c r="L5382" i="9"/>
  <c r="P5382" i="9" s="1"/>
  <c r="Q5382" i="9" s="1"/>
  <c r="L5380" i="9"/>
  <c r="P5380" i="9" s="1"/>
  <c r="Q5380" i="9" s="1"/>
  <c r="Q5379" i="9"/>
  <c r="L5379" i="9"/>
  <c r="P5379" i="9" s="1"/>
  <c r="L5378" i="9"/>
  <c r="P5378" i="9" s="1"/>
  <c r="Q5378" i="9" s="1"/>
  <c r="L5377" i="9"/>
  <c r="P5377" i="9" s="1"/>
  <c r="Q5377" i="9" s="1"/>
  <c r="L5376" i="9"/>
  <c r="P5376" i="9" s="1"/>
  <c r="Q5376" i="9" s="1"/>
  <c r="L5374" i="9"/>
  <c r="P5374" i="9" s="1"/>
  <c r="Q5374" i="9" s="1"/>
  <c r="Q5371" i="9"/>
  <c r="P5371" i="9"/>
  <c r="P5362" i="9"/>
  <c r="Q5362" i="9" s="1"/>
  <c r="Q5360" i="9"/>
  <c r="L5360" i="9"/>
  <c r="P5360" i="9" s="1"/>
  <c r="Q5359" i="9"/>
  <c r="L5359" i="9"/>
  <c r="P5359" i="9" s="1"/>
  <c r="L5356" i="9"/>
  <c r="P5356" i="9" s="1"/>
  <c r="Q5356" i="9" s="1"/>
  <c r="L5353" i="9"/>
  <c r="P5353" i="9" s="1"/>
  <c r="Q5353" i="9" s="1"/>
  <c r="L5352" i="9"/>
  <c r="P5352" i="9" s="1"/>
  <c r="Q5352" i="9" s="1"/>
  <c r="L5351" i="9"/>
  <c r="P5351" i="9" s="1"/>
  <c r="Q5351" i="9" s="1"/>
  <c r="L5349" i="9"/>
  <c r="P5349" i="9" s="1"/>
  <c r="Q5349" i="9" s="1"/>
  <c r="L5348" i="9"/>
  <c r="P5348" i="9" s="1"/>
  <c r="Q5348" i="9" s="1"/>
  <c r="L5347" i="9"/>
  <c r="P5347" i="9" s="1"/>
  <c r="Q5347" i="9" s="1"/>
  <c r="L5346" i="9"/>
  <c r="P5346" i="9" s="1"/>
  <c r="Q5346" i="9" s="1"/>
  <c r="L5345" i="9"/>
  <c r="P5345" i="9" s="1"/>
  <c r="Q5345" i="9" s="1"/>
  <c r="L5344" i="9"/>
  <c r="P5344" i="9" s="1"/>
  <c r="Q5344" i="9" s="1"/>
  <c r="L5343" i="9"/>
  <c r="P5343" i="9" s="1"/>
  <c r="Q5343" i="9" s="1"/>
  <c r="L5341" i="9"/>
  <c r="P5341" i="9" s="1"/>
  <c r="Q5341" i="9" s="1"/>
  <c r="L5339" i="9"/>
  <c r="P5339" i="9" s="1"/>
  <c r="Q5339" i="9" s="1"/>
  <c r="L5338" i="9"/>
  <c r="P5338" i="9" s="1"/>
  <c r="Q5338" i="9" s="1"/>
  <c r="L5337" i="9"/>
  <c r="P5337" i="9" s="1"/>
  <c r="Q5337" i="9" s="1"/>
  <c r="L5336" i="9"/>
  <c r="P5336" i="9" s="1"/>
  <c r="Q5336" i="9" s="1"/>
  <c r="L5335" i="9"/>
  <c r="P5335" i="9" s="1"/>
  <c r="Q5335" i="9" s="1"/>
  <c r="L5333" i="9"/>
  <c r="P5333" i="9" s="1"/>
  <c r="Q5333" i="9" s="1"/>
  <c r="Q5330" i="9"/>
  <c r="P5330" i="9"/>
  <c r="P5321" i="9"/>
  <c r="Q5321" i="9" s="1"/>
  <c r="Q5319" i="9"/>
  <c r="L5319" i="9"/>
  <c r="P5319" i="9" s="1"/>
  <c r="Q5318" i="9"/>
  <c r="L5318" i="9"/>
  <c r="P5318" i="9" s="1"/>
  <c r="L5315" i="9"/>
  <c r="P5315" i="9" s="1"/>
  <c r="Q5315" i="9" s="1"/>
  <c r="L5312" i="9"/>
  <c r="P5312" i="9" s="1"/>
  <c r="Q5312" i="9" s="1"/>
  <c r="L5311" i="9"/>
  <c r="P5311" i="9" s="1"/>
  <c r="Q5311" i="9" s="1"/>
  <c r="L5310" i="9"/>
  <c r="P5310" i="9" s="1"/>
  <c r="Q5310" i="9" s="1"/>
  <c r="L5308" i="9"/>
  <c r="P5308" i="9" s="1"/>
  <c r="Q5308" i="9" s="1"/>
  <c r="L5307" i="9"/>
  <c r="P5307" i="9" s="1"/>
  <c r="Q5307" i="9" s="1"/>
  <c r="L5306" i="9"/>
  <c r="P5306" i="9" s="1"/>
  <c r="Q5306" i="9" s="1"/>
  <c r="L5305" i="9"/>
  <c r="P5305" i="9" s="1"/>
  <c r="Q5305" i="9" s="1"/>
  <c r="L5304" i="9"/>
  <c r="P5304" i="9" s="1"/>
  <c r="Q5304" i="9" s="1"/>
  <c r="L5303" i="9"/>
  <c r="P5303" i="9" s="1"/>
  <c r="Q5303" i="9" s="1"/>
  <c r="L5301" i="9"/>
  <c r="P5301" i="9" s="1"/>
  <c r="Q5301" i="9" s="1"/>
  <c r="L5299" i="9"/>
  <c r="P5299" i="9" s="1"/>
  <c r="Q5299" i="9" s="1"/>
  <c r="L5298" i="9"/>
  <c r="P5298" i="9" s="1"/>
  <c r="Q5298" i="9" s="1"/>
  <c r="L5297" i="9"/>
  <c r="P5297" i="9" s="1"/>
  <c r="Q5297" i="9" s="1"/>
  <c r="L5296" i="9"/>
  <c r="P5296" i="9" s="1"/>
  <c r="Q5296" i="9" s="1"/>
  <c r="L5295" i="9"/>
  <c r="P5295" i="9" s="1"/>
  <c r="Q5295" i="9" s="1"/>
  <c r="L5293" i="9"/>
  <c r="P5293" i="9" s="1"/>
  <c r="Q5293" i="9" s="1"/>
  <c r="Q5290" i="9"/>
  <c r="P5290" i="9"/>
  <c r="P5281" i="9"/>
  <c r="Q5281" i="9" s="1"/>
  <c r="Q5279" i="9"/>
  <c r="L5279" i="9"/>
  <c r="P5279" i="9" s="1"/>
  <c r="Q5278" i="9"/>
  <c r="L5278" i="9"/>
  <c r="P5278" i="9" s="1"/>
  <c r="Q5277" i="9"/>
  <c r="L5275" i="9"/>
  <c r="P5275" i="9" s="1"/>
  <c r="Q5275" i="9" s="1"/>
  <c r="L5272" i="9"/>
  <c r="P5272" i="9" s="1"/>
  <c r="Q5272" i="9" s="1"/>
  <c r="L5271" i="9"/>
  <c r="P5271" i="9" s="1"/>
  <c r="Q5271" i="9" s="1"/>
  <c r="L5270" i="9"/>
  <c r="P5270" i="9" s="1"/>
  <c r="Q5270" i="9" s="1"/>
  <c r="L5268" i="9"/>
  <c r="P5268" i="9" s="1"/>
  <c r="Q5268" i="9" s="1"/>
  <c r="L5267" i="9"/>
  <c r="P5267" i="9" s="1"/>
  <c r="Q5267" i="9" s="1"/>
  <c r="L5266" i="9"/>
  <c r="P5266" i="9" s="1"/>
  <c r="Q5266" i="9" s="1"/>
  <c r="L5265" i="9"/>
  <c r="P5265" i="9" s="1"/>
  <c r="Q5265" i="9" s="1"/>
  <c r="L5264" i="9"/>
  <c r="P5264" i="9" s="1"/>
  <c r="Q5264" i="9" s="1"/>
  <c r="L5263" i="9"/>
  <c r="P5263" i="9" s="1"/>
  <c r="Q5263" i="9" s="1"/>
  <c r="L5262" i="9"/>
  <c r="P5262" i="9" s="1"/>
  <c r="Q5262" i="9" s="1"/>
  <c r="L5260" i="9"/>
  <c r="P5260" i="9" s="1"/>
  <c r="Q5260" i="9" s="1"/>
  <c r="L5258" i="9"/>
  <c r="P5258" i="9" s="1"/>
  <c r="Q5258" i="9" s="1"/>
  <c r="Q5257" i="9"/>
  <c r="L5257" i="9"/>
  <c r="P5257" i="9" s="1"/>
  <c r="L5256" i="9"/>
  <c r="P5256" i="9" s="1"/>
  <c r="Q5256" i="9" s="1"/>
  <c r="L5255" i="9"/>
  <c r="P5255" i="9" s="1"/>
  <c r="Q5255" i="9" s="1"/>
  <c r="L5254" i="9"/>
  <c r="P5254" i="9" s="1"/>
  <c r="Q5254" i="9" s="1"/>
  <c r="L5252" i="9"/>
  <c r="P5252" i="9" s="1"/>
  <c r="Q5252" i="9" s="1"/>
  <c r="Q5249" i="9"/>
  <c r="P5249" i="9"/>
  <c r="P5240" i="9"/>
  <c r="Q5240" i="9" s="1"/>
  <c r="L5238" i="9"/>
  <c r="P5238" i="9" s="1"/>
  <c r="Q5238" i="9" s="1"/>
  <c r="L5237" i="9"/>
  <c r="P5237" i="9" s="1"/>
  <c r="Q5237" i="9" s="1"/>
  <c r="L5234" i="9"/>
  <c r="P5234" i="9" s="1"/>
  <c r="Q5234" i="9" s="1"/>
  <c r="L5231" i="9"/>
  <c r="P5231" i="9" s="1"/>
  <c r="Q5231" i="9" s="1"/>
  <c r="L5230" i="9"/>
  <c r="P5230" i="9" s="1"/>
  <c r="Q5230" i="9" s="1"/>
  <c r="L5229" i="9"/>
  <c r="P5229" i="9" s="1"/>
  <c r="Q5229" i="9" s="1"/>
  <c r="L5227" i="9"/>
  <c r="P5227" i="9" s="1"/>
  <c r="Q5227" i="9" s="1"/>
  <c r="L5226" i="9"/>
  <c r="P5226" i="9" s="1"/>
  <c r="Q5226" i="9" s="1"/>
  <c r="L5225" i="9"/>
  <c r="P5225" i="9" s="1"/>
  <c r="Q5225" i="9" s="1"/>
  <c r="L5224" i="9"/>
  <c r="P5224" i="9" s="1"/>
  <c r="Q5224" i="9" s="1"/>
  <c r="L5223" i="9"/>
  <c r="P5223" i="9" s="1"/>
  <c r="Q5223" i="9" s="1"/>
  <c r="L5222" i="9"/>
  <c r="P5222" i="9" s="1"/>
  <c r="Q5222" i="9" s="1"/>
  <c r="L5221" i="9"/>
  <c r="P5221" i="9" s="1"/>
  <c r="Q5221" i="9" s="1"/>
  <c r="L5220" i="9"/>
  <c r="P5220" i="9" s="1"/>
  <c r="Q5220" i="9" s="1"/>
  <c r="L5218" i="9"/>
  <c r="P5218" i="9" s="1"/>
  <c r="Q5218" i="9" s="1"/>
  <c r="L5216" i="9"/>
  <c r="P5216" i="9" s="1"/>
  <c r="Q5216" i="9" s="1"/>
  <c r="L5215" i="9"/>
  <c r="P5215" i="9" s="1"/>
  <c r="Q5215" i="9" s="1"/>
  <c r="L5214" i="9"/>
  <c r="P5214" i="9" s="1"/>
  <c r="Q5214" i="9" s="1"/>
  <c r="L5213" i="9"/>
  <c r="P5213" i="9" s="1"/>
  <c r="Q5213" i="9" s="1"/>
  <c r="L5212" i="9"/>
  <c r="P5212" i="9" s="1"/>
  <c r="Q5212" i="9" s="1"/>
  <c r="L5210" i="9"/>
  <c r="P5210" i="9" s="1"/>
  <c r="Q5210" i="9" s="1"/>
  <c r="Q5207" i="9"/>
  <c r="P5207" i="9"/>
  <c r="P5198" i="9"/>
  <c r="Q5198" i="9" s="1"/>
  <c r="Q5196" i="9"/>
  <c r="L5196" i="9"/>
  <c r="P5196" i="9" s="1"/>
  <c r="L5193" i="9"/>
  <c r="P5193" i="9" s="1"/>
  <c r="Q5193" i="9" s="1"/>
  <c r="L5190" i="9"/>
  <c r="P5190" i="9" s="1"/>
  <c r="Q5190" i="9" s="1"/>
  <c r="L5189" i="9"/>
  <c r="P5189" i="9" s="1"/>
  <c r="Q5189" i="9" s="1"/>
  <c r="L5188" i="9"/>
  <c r="P5188" i="9" s="1"/>
  <c r="Q5188" i="9" s="1"/>
  <c r="Q5186" i="9"/>
  <c r="L5186" i="9"/>
  <c r="P5186" i="9" s="1"/>
  <c r="L5185" i="9"/>
  <c r="P5185" i="9" s="1"/>
  <c r="Q5185" i="9" s="1"/>
  <c r="L5184" i="9"/>
  <c r="P5184" i="9" s="1"/>
  <c r="Q5184" i="9" s="1"/>
  <c r="L5183" i="9"/>
  <c r="P5183" i="9" s="1"/>
  <c r="Q5183" i="9" s="1"/>
  <c r="L5182" i="9"/>
  <c r="P5182" i="9" s="1"/>
  <c r="Q5182" i="9" s="1"/>
  <c r="L5181" i="9"/>
  <c r="P5181" i="9" s="1"/>
  <c r="Q5181" i="9" s="1"/>
  <c r="L5180" i="9"/>
  <c r="P5180" i="9" s="1"/>
  <c r="Q5180" i="9" s="1"/>
  <c r="L5178" i="9"/>
  <c r="P5178" i="9" s="1"/>
  <c r="Q5178" i="9" s="1"/>
  <c r="L5176" i="9"/>
  <c r="P5176" i="9" s="1"/>
  <c r="Q5176" i="9" s="1"/>
  <c r="L5175" i="9"/>
  <c r="P5175" i="9" s="1"/>
  <c r="Q5175" i="9" s="1"/>
  <c r="L5174" i="9"/>
  <c r="P5174" i="9" s="1"/>
  <c r="Q5174" i="9" s="1"/>
  <c r="L5173" i="9"/>
  <c r="P5173" i="9" s="1"/>
  <c r="Q5173" i="9" s="1"/>
  <c r="L5172" i="9"/>
  <c r="P5172" i="9" s="1"/>
  <c r="Q5172" i="9" s="1"/>
  <c r="L5170" i="9"/>
  <c r="P5170" i="9" s="1"/>
  <c r="Q5170" i="9" s="1"/>
  <c r="Q5167" i="9"/>
  <c r="P5167" i="9"/>
  <c r="P5158" i="9"/>
  <c r="Q5158" i="9" s="1"/>
  <c r="L5156" i="9"/>
  <c r="P5156" i="9" s="1"/>
  <c r="Q5156" i="9" s="1"/>
  <c r="L5155" i="9"/>
  <c r="P5155" i="9" s="1"/>
  <c r="Q5155" i="9" s="1"/>
  <c r="L5152" i="9"/>
  <c r="P5152" i="9" s="1"/>
  <c r="Q5152" i="9" s="1"/>
  <c r="L5151" i="9"/>
  <c r="P5151" i="9" s="1"/>
  <c r="Q5151" i="9" s="1"/>
  <c r="L5150" i="9"/>
  <c r="P5150" i="9" s="1"/>
  <c r="Q5150" i="9" s="1"/>
  <c r="Q5148" i="9"/>
  <c r="L5148" i="9"/>
  <c r="P5148" i="9" s="1"/>
  <c r="L5147" i="9"/>
  <c r="P5147" i="9" s="1"/>
  <c r="Q5147" i="9" s="1"/>
  <c r="L5146" i="9"/>
  <c r="P5146" i="9" s="1"/>
  <c r="Q5146" i="9" s="1"/>
  <c r="L5145" i="9"/>
  <c r="P5145" i="9" s="1"/>
  <c r="Q5145" i="9" s="1"/>
  <c r="L5144" i="9"/>
  <c r="P5144" i="9" s="1"/>
  <c r="Q5144" i="9" s="1"/>
  <c r="L5143" i="9"/>
  <c r="P5143" i="9" s="1"/>
  <c r="Q5143" i="9" s="1"/>
  <c r="L5142" i="9"/>
  <c r="P5142" i="9" s="1"/>
  <c r="Q5142" i="9" s="1"/>
  <c r="L5140" i="9"/>
  <c r="P5140" i="9" s="1"/>
  <c r="Q5140" i="9" s="1"/>
  <c r="L5138" i="9"/>
  <c r="P5138" i="9" s="1"/>
  <c r="Q5138" i="9" s="1"/>
  <c r="L5137" i="9"/>
  <c r="P5137" i="9" s="1"/>
  <c r="Q5137" i="9" s="1"/>
  <c r="L5136" i="9"/>
  <c r="P5136" i="9" s="1"/>
  <c r="Q5136" i="9" s="1"/>
  <c r="L5135" i="9"/>
  <c r="P5135" i="9" s="1"/>
  <c r="Q5135" i="9" s="1"/>
  <c r="L5134" i="9"/>
  <c r="P5134" i="9" s="1"/>
  <c r="Q5134" i="9" s="1"/>
  <c r="L5132" i="9"/>
  <c r="P5132" i="9" s="1"/>
  <c r="Q5132" i="9" s="1"/>
  <c r="Q5129" i="9"/>
  <c r="P5129" i="9"/>
  <c r="P5120" i="9"/>
  <c r="Q5120" i="9" s="1"/>
  <c r="L5118" i="9"/>
  <c r="P5118" i="9" s="1"/>
  <c r="Q5118" i="9" s="1"/>
  <c r="L5115" i="9"/>
  <c r="P5115" i="9" s="1"/>
  <c r="Q5115" i="9" s="1"/>
  <c r="L5112" i="9"/>
  <c r="P5112" i="9" s="1"/>
  <c r="Q5112" i="9" s="1"/>
  <c r="L5111" i="9"/>
  <c r="P5111" i="9" s="1"/>
  <c r="Q5111" i="9" s="1"/>
  <c r="L5110" i="9"/>
  <c r="P5110" i="9" s="1"/>
  <c r="Q5110" i="9" s="1"/>
  <c r="L5108" i="9"/>
  <c r="P5108" i="9" s="1"/>
  <c r="Q5108" i="9" s="1"/>
  <c r="L5107" i="9"/>
  <c r="P5107" i="9" s="1"/>
  <c r="Q5107" i="9" s="1"/>
  <c r="L5106" i="9"/>
  <c r="P5106" i="9" s="1"/>
  <c r="Q5106" i="9" s="1"/>
  <c r="L5105" i="9"/>
  <c r="P5105" i="9" s="1"/>
  <c r="Q5105" i="9" s="1"/>
  <c r="L5104" i="9"/>
  <c r="P5104" i="9" s="1"/>
  <c r="Q5104" i="9" s="1"/>
  <c r="L5103" i="9"/>
  <c r="P5103" i="9" s="1"/>
  <c r="Q5103" i="9" s="1"/>
  <c r="L5102" i="9"/>
  <c r="P5102" i="9" s="1"/>
  <c r="Q5102" i="9" s="1"/>
  <c r="L5100" i="9"/>
  <c r="P5100" i="9" s="1"/>
  <c r="Q5100" i="9" s="1"/>
  <c r="L5098" i="9"/>
  <c r="P5098" i="9" s="1"/>
  <c r="Q5098" i="9" s="1"/>
  <c r="L5097" i="9"/>
  <c r="P5097" i="9" s="1"/>
  <c r="Q5097" i="9" s="1"/>
  <c r="L5096" i="9"/>
  <c r="P5096" i="9" s="1"/>
  <c r="Q5096" i="9" s="1"/>
  <c r="L5095" i="9"/>
  <c r="P5095" i="9" s="1"/>
  <c r="Q5095" i="9" s="1"/>
  <c r="L5094" i="9"/>
  <c r="P5094" i="9" s="1"/>
  <c r="Q5094" i="9" s="1"/>
  <c r="L5092" i="9"/>
  <c r="P5092" i="9" s="1"/>
  <c r="Q5092" i="9" s="1"/>
  <c r="Q5089" i="9"/>
  <c r="P5089" i="9"/>
  <c r="P5080" i="9"/>
  <c r="Q5080" i="9" s="1"/>
  <c r="Q5078" i="9"/>
  <c r="L5078" i="9"/>
  <c r="P5078" i="9" s="1"/>
  <c r="Q5077" i="9"/>
  <c r="L5077" i="9"/>
  <c r="P5077" i="9" s="1"/>
  <c r="L5074" i="9"/>
  <c r="P5074" i="9" s="1"/>
  <c r="Q5074" i="9" s="1"/>
  <c r="L5073" i="9"/>
  <c r="P5073" i="9" s="1"/>
  <c r="Q5073" i="9" s="1"/>
  <c r="L5072" i="9"/>
  <c r="P5072" i="9" s="1"/>
  <c r="Q5072" i="9" s="1"/>
  <c r="L5070" i="9"/>
  <c r="P5070" i="9" s="1"/>
  <c r="Q5070" i="9" s="1"/>
  <c r="L5069" i="9"/>
  <c r="P5069" i="9" s="1"/>
  <c r="Q5069" i="9" s="1"/>
  <c r="L5068" i="9"/>
  <c r="P5068" i="9" s="1"/>
  <c r="Q5068" i="9" s="1"/>
  <c r="L5067" i="9"/>
  <c r="P5067" i="9" s="1"/>
  <c r="Q5067" i="9" s="1"/>
  <c r="L5066" i="9"/>
  <c r="P5066" i="9" s="1"/>
  <c r="Q5066" i="9" s="1"/>
  <c r="L5065" i="9"/>
  <c r="P5065" i="9" s="1"/>
  <c r="Q5065" i="9" s="1"/>
  <c r="Q5064" i="9"/>
  <c r="L5064" i="9"/>
  <c r="P5064" i="9" s="1"/>
  <c r="L5062" i="9"/>
  <c r="P5062" i="9" s="1"/>
  <c r="Q5062" i="9" s="1"/>
  <c r="L5060" i="9"/>
  <c r="P5060" i="9" s="1"/>
  <c r="Q5060" i="9" s="1"/>
  <c r="L5059" i="9"/>
  <c r="P5059" i="9" s="1"/>
  <c r="Q5059" i="9" s="1"/>
  <c r="L5058" i="9"/>
  <c r="P5058" i="9" s="1"/>
  <c r="Q5058" i="9" s="1"/>
  <c r="L5057" i="9"/>
  <c r="P5057" i="9" s="1"/>
  <c r="Q5057" i="9" s="1"/>
  <c r="L5056" i="9"/>
  <c r="P5056" i="9" s="1"/>
  <c r="Q5056" i="9" s="1"/>
  <c r="L5054" i="9"/>
  <c r="P5054" i="9" s="1"/>
  <c r="Q5054" i="9" s="1"/>
  <c r="Q5051" i="9"/>
  <c r="P5051" i="9"/>
  <c r="P5042" i="9"/>
  <c r="Q5042" i="9" s="1"/>
  <c r="L5040" i="9"/>
  <c r="P5040" i="9" s="1"/>
  <c r="Q5040" i="9" s="1"/>
  <c r="L5037" i="9"/>
  <c r="P5037" i="9" s="1"/>
  <c r="Q5037" i="9" s="1"/>
  <c r="L5036" i="9"/>
  <c r="P5036" i="9" s="1"/>
  <c r="Q5036" i="9" s="1"/>
  <c r="L5033" i="9"/>
  <c r="P5033" i="9" s="1"/>
  <c r="Q5033" i="9" s="1"/>
  <c r="L5032" i="9"/>
  <c r="P5032" i="9" s="1"/>
  <c r="Q5032" i="9" s="1"/>
  <c r="L5031" i="9"/>
  <c r="P5031" i="9" s="1"/>
  <c r="Q5031" i="9" s="1"/>
  <c r="Q5029" i="9"/>
  <c r="L5029" i="9"/>
  <c r="P5029" i="9" s="1"/>
  <c r="L5028" i="9"/>
  <c r="P5028" i="9" s="1"/>
  <c r="Q5028" i="9" s="1"/>
  <c r="L5027" i="9"/>
  <c r="P5027" i="9" s="1"/>
  <c r="Q5027" i="9" s="1"/>
  <c r="L5026" i="9"/>
  <c r="P5026" i="9" s="1"/>
  <c r="Q5026" i="9" s="1"/>
  <c r="L5025" i="9"/>
  <c r="P5025" i="9" s="1"/>
  <c r="Q5025" i="9" s="1"/>
  <c r="L5024" i="9"/>
  <c r="P5024" i="9" s="1"/>
  <c r="Q5024" i="9" s="1"/>
  <c r="L5023" i="9"/>
  <c r="P5023" i="9" s="1"/>
  <c r="Q5023" i="9" s="1"/>
  <c r="L5021" i="9"/>
  <c r="P5021" i="9" s="1"/>
  <c r="Q5021" i="9" s="1"/>
  <c r="L5019" i="9"/>
  <c r="P5019" i="9" s="1"/>
  <c r="Q5019" i="9" s="1"/>
  <c r="L5018" i="9"/>
  <c r="P5018" i="9" s="1"/>
  <c r="Q5018" i="9" s="1"/>
  <c r="L5017" i="9"/>
  <c r="P5017" i="9" s="1"/>
  <c r="Q5017" i="9" s="1"/>
  <c r="L5016" i="9"/>
  <c r="P5016" i="9" s="1"/>
  <c r="Q5016" i="9" s="1"/>
  <c r="L5015" i="9"/>
  <c r="P5015" i="9" s="1"/>
  <c r="Q5015" i="9" s="1"/>
  <c r="L5013" i="9"/>
  <c r="P5013" i="9" s="1"/>
  <c r="Q5013" i="9" s="1"/>
  <c r="Q5010" i="9"/>
  <c r="P5010" i="9"/>
  <c r="P5001" i="9"/>
  <c r="Q5001" i="9" s="1"/>
  <c r="Q4999" i="9"/>
  <c r="L4999" i="9"/>
  <c r="P4999" i="9" s="1"/>
  <c r="L4996" i="9"/>
  <c r="P4996" i="9" s="1"/>
  <c r="Q4996" i="9" s="1"/>
  <c r="L4993" i="9"/>
  <c r="P4993" i="9" s="1"/>
  <c r="Q4993" i="9" s="1"/>
  <c r="L4992" i="9"/>
  <c r="P4992" i="9" s="1"/>
  <c r="Q4992" i="9" s="1"/>
  <c r="L4991" i="9"/>
  <c r="P4991" i="9" s="1"/>
  <c r="Q4991" i="9" s="1"/>
  <c r="L4989" i="9"/>
  <c r="P4989" i="9" s="1"/>
  <c r="Q4989" i="9" s="1"/>
  <c r="L4988" i="9"/>
  <c r="P4988" i="9" s="1"/>
  <c r="Q4988" i="9" s="1"/>
  <c r="L4987" i="9"/>
  <c r="P4987" i="9" s="1"/>
  <c r="Q4987" i="9" s="1"/>
  <c r="L4986" i="9"/>
  <c r="P4986" i="9" s="1"/>
  <c r="Q4986" i="9" s="1"/>
  <c r="L4985" i="9"/>
  <c r="P4985" i="9" s="1"/>
  <c r="Q4985" i="9" s="1"/>
  <c r="L4984" i="9"/>
  <c r="P4984" i="9" s="1"/>
  <c r="Q4984" i="9" s="1"/>
  <c r="L4982" i="9"/>
  <c r="P4982" i="9" s="1"/>
  <c r="Q4982" i="9" s="1"/>
  <c r="L4980" i="9"/>
  <c r="P4980" i="9" s="1"/>
  <c r="Q4980" i="9" s="1"/>
  <c r="L4979" i="9"/>
  <c r="P4979" i="9" s="1"/>
  <c r="Q4979" i="9" s="1"/>
  <c r="L4978" i="9"/>
  <c r="P4978" i="9" s="1"/>
  <c r="Q4978" i="9" s="1"/>
  <c r="L4977" i="9"/>
  <c r="P4977" i="9" s="1"/>
  <c r="Q4977" i="9" s="1"/>
  <c r="L4976" i="9"/>
  <c r="P4976" i="9" s="1"/>
  <c r="Q4976" i="9" s="1"/>
  <c r="L4974" i="9"/>
  <c r="P4974" i="9" s="1"/>
  <c r="Q4974" i="9" s="1"/>
  <c r="Q4971" i="9"/>
  <c r="P4971" i="9"/>
  <c r="P4962" i="9"/>
  <c r="Q4962" i="9" s="1"/>
  <c r="Q4960" i="9"/>
  <c r="L4960" i="9"/>
  <c r="P4960" i="9" s="1"/>
  <c r="Q4959" i="9"/>
  <c r="L4959" i="9"/>
  <c r="P4959" i="9" s="1"/>
  <c r="L4956" i="9"/>
  <c r="P4956" i="9" s="1"/>
  <c r="Q4956" i="9" s="1"/>
  <c r="L4953" i="9"/>
  <c r="P4953" i="9" s="1"/>
  <c r="Q4953" i="9" s="1"/>
  <c r="L4952" i="9"/>
  <c r="P4952" i="9" s="1"/>
  <c r="Q4952" i="9" s="1"/>
  <c r="L4951" i="9"/>
  <c r="P4951" i="9" s="1"/>
  <c r="Q4951" i="9" s="1"/>
  <c r="L4949" i="9"/>
  <c r="P4949" i="9" s="1"/>
  <c r="Q4949" i="9" s="1"/>
  <c r="L4948" i="9"/>
  <c r="P4948" i="9" s="1"/>
  <c r="Q4948" i="9" s="1"/>
  <c r="L4947" i="9"/>
  <c r="P4947" i="9" s="1"/>
  <c r="Q4947" i="9" s="1"/>
  <c r="L4946" i="9"/>
  <c r="P4946" i="9" s="1"/>
  <c r="Q4946" i="9" s="1"/>
  <c r="L4945" i="9"/>
  <c r="P4945" i="9" s="1"/>
  <c r="Q4945" i="9" s="1"/>
  <c r="L4944" i="9"/>
  <c r="P4944" i="9" s="1"/>
  <c r="Q4944" i="9" s="1"/>
  <c r="L4943" i="9"/>
  <c r="P4943" i="9" s="1"/>
  <c r="Q4943" i="9" s="1"/>
  <c r="L4941" i="9"/>
  <c r="P4941" i="9" s="1"/>
  <c r="Q4941" i="9" s="1"/>
  <c r="L4939" i="9"/>
  <c r="P4939" i="9" s="1"/>
  <c r="Q4939" i="9" s="1"/>
  <c r="L4938" i="9"/>
  <c r="P4938" i="9" s="1"/>
  <c r="Q4938" i="9" s="1"/>
  <c r="L4937" i="9"/>
  <c r="P4937" i="9" s="1"/>
  <c r="Q4937" i="9" s="1"/>
  <c r="L4936" i="9"/>
  <c r="P4936" i="9" s="1"/>
  <c r="Q4936" i="9" s="1"/>
  <c r="L4935" i="9"/>
  <c r="P4935" i="9" s="1"/>
  <c r="Q4935" i="9" s="1"/>
  <c r="L4933" i="9"/>
  <c r="P4933" i="9" s="1"/>
  <c r="Q4933" i="9" s="1"/>
  <c r="Q4930" i="9"/>
  <c r="P4930" i="9"/>
  <c r="P4921" i="9"/>
  <c r="Q4921" i="9" s="1"/>
  <c r="Q4919" i="9"/>
  <c r="L4919" i="9"/>
  <c r="P4919" i="9" s="1"/>
  <c r="L4916" i="9"/>
  <c r="P4916" i="9" s="1"/>
  <c r="Q4916" i="9" s="1"/>
  <c r="L4913" i="9"/>
  <c r="P4913" i="9" s="1"/>
  <c r="Q4913" i="9" s="1"/>
  <c r="L4912" i="9"/>
  <c r="P4912" i="9" s="1"/>
  <c r="Q4912" i="9" s="1"/>
  <c r="L4911" i="9"/>
  <c r="P4911" i="9" s="1"/>
  <c r="Q4911" i="9" s="1"/>
  <c r="L4909" i="9"/>
  <c r="P4909" i="9" s="1"/>
  <c r="Q4909" i="9" s="1"/>
  <c r="L4908" i="9"/>
  <c r="P4908" i="9" s="1"/>
  <c r="Q4908" i="9" s="1"/>
  <c r="L4907" i="9"/>
  <c r="P4907" i="9" s="1"/>
  <c r="Q4907" i="9" s="1"/>
  <c r="L4906" i="9"/>
  <c r="P4906" i="9" s="1"/>
  <c r="Q4906" i="9" s="1"/>
  <c r="L4905" i="9"/>
  <c r="P4905" i="9" s="1"/>
  <c r="Q4905" i="9" s="1"/>
  <c r="L4904" i="9"/>
  <c r="P4904" i="9" s="1"/>
  <c r="Q4904" i="9" s="1"/>
  <c r="L4902" i="9"/>
  <c r="P4902" i="9" s="1"/>
  <c r="Q4902" i="9" s="1"/>
  <c r="L4900" i="9"/>
  <c r="P4900" i="9" s="1"/>
  <c r="Q4900" i="9" s="1"/>
  <c r="L4899" i="9"/>
  <c r="P4899" i="9" s="1"/>
  <c r="Q4899" i="9" s="1"/>
  <c r="L4898" i="9"/>
  <c r="P4898" i="9" s="1"/>
  <c r="Q4898" i="9" s="1"/>
  <c r="L4897" i="9"/>
  <c r="P4897" i="9" s="1"/>
  <c r="Q4897" i="9" s="1"/>
  <c r="L4896" i="9"/>
  <c r="P4896" i="9" s="1"/>
  <c r="Q4896" i="9" s="1"/>
  <c r="L4894" i="9"/>
  <c r="P4894" i="9" s="1"/>
  <c r="Q4894" i="9" s="1"/>
  <c r="Q4891" i="9"/>
  <c r="P4891" i="9"/>
  <c r="P4882" i="9"/>
  <c r="Q4882" i="9" s="1"/>
  <c r="Q4880" i="9"/>
  <c r="L4880" i="9"/>
  <c r="P4880" i="9" s="1"/>
  <c r="L4877" i="9"/>
  <c r="P4877" i="9" s="1"/>
  <c r="Q4877" i="9" s="1"/>
  <c r="L4874" i="9"/>
  <c r="P4874" i="9" s="1"/>
  <c r="Q4874" i="9" s="1"/>
  <c r="L4873" i="9"/>
  <c r="P4873" i="9" s="1"/>
  <c r="Q4873" i="9" s="1"/>
  <c r="L4872" i="9"/>
  <c r="P4872" i="9" s="1"/>
  <c r="Q4872" i="9" s="1"/>
  <c r="L4870" i="9"/>
  <c r="P4870" i="9" s="1"/>
  <c r="Q4870" i="9" s="1"/>
  <c r="L4869" i="9"/>
  <c r="P4869" i="9" s="1"/>
  <c r="Q4869" i="9" s="1"/>
  <c r="L4868" i="9"/>
  <c r="P4868" i="9" s="1"/>
  <c r="Q4868" i="9" s="1"/>
  <c r="L4867" i="9"/>
  <c r="P4867" i="9" s="1"/>
  <c r="Q4867" i="9" s="1"/>
  <c r="L4866" i="9"/>
  <c r="P4866" i="9" s="1"/>
  <c r="Q4866" i="9" s="1"/>
  <c r="L4865" i="9"/>
  <c r="P4865" i="9" s="1"/>
  <c r="Q4865" i="9" s="1"/>
  <c r="L4864" i="9"/>
  <c r="P4864" i="9" s="1"/>
  <c r="Q4864" i="9" s="1"/>
  <c r="L4862" i="9"/>
  <c r="P4862" i="9" s="1"/>
  <c r="Q4862" i="9" s="1"/>
  <c r="L4860" i="9"/>
  <c r="P4860" i="9" s="1"/>
  <c r="Q4860" i="9" s="1"/>
  <c r="L4859" i="9"/>
  <c r="P4859" i="9" s="1"/>
  <c r="Q4859" i="9" s="1"/>
  <c r="L4858" i="9"/>
  <c r="P4858" i="9" s="1"/>
  <c r="Q4858" i="9" s="1"/>
  <c r="L4857" i="9"/>
  <c r="P4857" i="9" s="1"/>
  <c r="Q4857" i="9" s="1"/>
  <c r="L4856" i="9"/>
  <c r="P4856" i="9" s="1"/>
  <c r="Q4856" i="9" s="1"/>
  <c r="L4854" i="9"/>
  <c r="P4854" i="9" s="1"/>
  <c r="Q4854" i="9" s="1"/>
  <c r="Q4851" i="9"/>
  <c r="P4851" i="9"/>
  <c r="P4842" i="9"/>
  <c r="Q4842" i="9" s="1"/>
  <c r="Q4840" i="9"/>
  <c r="L4840" i="9"/>
  <c r="P4840" i="9" s="1"/>
  <c r="L4837" i="9"/>
  <c r="P4837" i="9" s="1"/>
  <c r="Q4837" i="9" s="1"/>
  <c r="L4834" i="9"/>
  <c r="P4834" i="9" s="1"/>
  <c r="Q4834" i="9" s="1"/>
  <c r="L4833" i="9"/>
  <c r="P4833" i="9" s="1"/>
  <c r="Q4833" i="9" s="1"/>
  <c r="L4832" i="9"/>
  <c r="P4832" i="9" s="1"/>
  <c r="Q4832" i="9" s="1"/>
  <c r="L4830" i="9"/>
  <c r="P4830" i="9" s="1"/>
  <c r="Q4830" i="9" s="1"/>
  <c r="L4829" i="9"/>
  <c r="P4829" i="9" s="1"/>
  <c r="Q4829" i="9" s="1"/>
  <c r="L4828" i="9"/>
  <c r="P4828" i="9" s="1"/>
  <c r="Q4828" i="9" s="1"/>
  <c r="L4827" i="9"/>
  <c r="P4827" i="9" s="1"/>
  <c r="Q4827" i="9" s="1"/>
  <c r="L4826" i="9"/>
  <c r="P4826" i="9" s="1"/>
  <c r="Q4826" i="9" s="1"/>
  <c r="L4825" i="9"/>
  <c r="P4825" i="9" s="1"/>
  <c r="Q4825" i="9" s="1"/>
  <c r="L4824" i="9"/>
  <c r="P4824" i="9" s="1"/>
  <c r="Q4824" i="9" s="1"/>
  <c r="L4823" i="9"/>
  <c r="P4823" i="9" s="1"/>
  <c r="Q4823" i="9" s="1"/>
  <c r="L4821" i="9"/>
  <c r="P4821" i="9" s="1"/>
  <c r="Q4821" i="9" s="1"/>
  <c r="L4819" i="9"/>
  <c r="P4819" i="9" s="1"/>
  <c r="Q4819" i="9" s="1"/>
  <c r="L4818" i="9"/>
  <c r="P4818" i="9" s="1"/>
  <c r="Q4818" i="9" s="1"/>
  <c r="L4817" i="9"/>
  <c r="P4817" i="9" s="1"/>
  <c r="Q4817" i="9" s="1"/>
  <c r="L4816" i="9"/>
  <c r="P4816" i="9" s="1"/>
  <c r="Q4816" i="9" s="1"/>
  <c r="L4815" i="9"/>
  <c r="P4815" i="9" s="1"/>
  <c r="Q4815" i="9" s="1"/>
  <c r="L4813" i="9"/>
  <c r="P4813" i="9" s="1"/>
  <c r="Q4813" i="9" s="1"/>
  <c r="Q4810" i="9"/>
  <c r="P4810" i="9"/>
  <c r="P4801" i="9"/>
  <c r="Q4801" i="9" s="1"/>
  <c r="Q4799" i="9"/>
  <c r="L4799" i="9"/>
  <c r="P4799" i="9" s="1"/>
  <c r="L4796" i="9"/>
  <c r="P4796" i="9" s="1"/>
  <c r="Q4796" i="9" s="1"/>
  <c r="L4793" i="9"/>
  <c r="P4793" i="9" s="1"/>
  <c r="Q4793" i="9" s="1"/>
  <c r="L4792" i="9"/>
  <c r="P4792" i="9" s="1"/>
  <c r="Q4792" i="9" s="1"/>
  <c r="L4791" i="9"/>
  <c r="P4791" i="9" s="1"/>
  <c r="Q4791" i="9" s="1"/>
  <c r="L4789" i="9"/>
  <c r="P4789" i="9" s="1"/>
  <c r="Q4789" i="9" s="1"/>
  <c r="L4788" i="9"/>
  <c r="P4788" i="9" s="1"/>
  <c r="Q4788" i="9" s="1"/>
  <c r="L4787" i="9"/>
  <c r="P4787" i="9" s="1"/>
  <c r="Q4787" i="9" s="1"/>
  <c r="L4786" i="9"/>
  <c r="P4786" i="9" s="1"/>
  <c r="Q4786" i="9" s="1"/>
  <c r="L4785" i="9"/>
  <c r="P4785" i="9" s="1"/>
  <c r="Q4785" i="9" s="1"/>
  <c r="L4784" i="9"/>
  <c r="P4784" i="9" s="1"/>
  <c r="Q4784" i="9" s="1"/>
  <c r="L4783" i="9"/>
  <c r="P4783" i="9" s="1"/>
  <c r="Q4783" i="9" s="1"/>
  <c r="L4781" i="9"/>
  <c r="P4781" i="9" s="1"/>
  <c r="Q4781" i="9" s="1"/>
  <c r="L4779" i="9"/>
  <c r="P4779" i="9" s="1"/>
  <c r="Q4779" i="9" s="1"/>
  <c r="L4778" i="9"/>
  <c r="P4778" i="9" s="1"/>
  <c r="Q4778" i="9" s="1"/>
  <c r="L4777" i="9"/>
  <c r="P4777" i="9" s="1"/>
  <c r="Q4777" i="9" s="1"/>
  <c r="L4776" i="9"/>
  <c r="P4776" i="9" s="1"/>
  <c r="Q4776" i="9" s="1"/>
  <c r="L4775" i="9"/>
  <c r="P4775" i="9" s="1"/>
  <c r="Q4775" i="9" s="1"/>
  <c r="L4773" i="9"/>
  <c r="P4773" i="9" s="1"/>
  <c r="Q4773" i="9" s="1"/>
  <c r="Q4770" i="9"/>
  <c r="P4770" i="9"/>
  <c r="P4761" i="9"/>
  <c r="Q4761" i="9" s="1"/>
  <c r="Q4759" i="9"/>
  <c r="L4759" i="9"/>
  <c r="P4759" i="9" s="1"/>
  <c r="L4756" i="9"/>
  <c r="P4756" i="9" s="1"/>
  <c r="Q4756" i="9" s="1"/>
  <c r="L4753" i="9"/>
  <c r="P4753" i="9" s="1"/>
  <c r="Q4753" i="9" s="1"/>
  <c r="L4752" i="9"/>
  <c r="P4752" i="9" s="1"/>
  <c r="Q4752" i="9" s="1"/>
  <c r="L4751" i="9"/>
  <c r="P4751" i="9" s="1"/>
  <c r="Q4751" i="9" s="1"/>
  <c r="L4749" i="9"/>
  <c r="P4749" i="9" s="1"/>
  <c r="Q4749" i="9" s="1"/>
  <c r="L4748" i="9"/>
  <c r="P4748" i="9" s="1"/>
  <c r="Q4748" i="9" s="1"/>
  <c r="Q4747" i="9"/>
  <c r="L4747" i="9"/>
  <c r="P4747" i="9" s="1"/>
  <c r="L4746" i="9"/>
  <c r="P4746" i="9" s="1"/>
  <c r="Q4746" i="9" s="1"/>
  <c r="L4745" i="9"/>
  <c r="P4745" i="9" s="1"/>
  <c r="Q4745" i="9" s="1"/>
  <c r="L4744" i="9"/>
  <c r="P4744" i="9" s="1"/>
  <c r="Q4744" i="9" s="1"/>
  <c r="L4743" i="9"/>
  <c r="P4743" i="9" s="1"/>
  <c r="Q4743" i="9" s="1"/>
  <c r="L4741" i="9"/>
  <c r="P4741" i="9" s="1"/>
  <c r="Q4741" i="9" s="1"/>
  <c r="L4739" i="9"/>
  <c r="P4739" i="9" s="1"/>
  <c r="Q4739" i="9" s="1"/>
  <c r="L4738" i="9"/>
  <c r="P4738" i="9" s="1"/>
  <c r="Q4738" i="9" s="1"/>
  <c r="L4737" i="9"/>
  <c r="P4737" i="9" s="1"/>
  <c r="Q4737" i="9" s="1"/>
  <c r="L4736" i="9"/>
  <c r="P4736" i="9" s="1"/>
  <c r="Q4736" i="9" s="1"/>
  <c r="L4735" i="9"/>
  <c r="P4735" i="9" s="1"/>
  <c r="Q4735" i="9" s="1"/>
  <c r="L4733" i="9"/>
  <c r="P4733" i="9" s="1"/>
  <c r="Q4733" i="9" s="1"/>
  <c r="Q4730" i="9"/>
  <c r="P4730" i="9"/>
  <c r="P4721" i="9"/>
  <c r="Q4721" i="9" s="1"/>
  <c r="Q4719" i="9"/>
  <c r="L4719" i="9"/>
  <c r="P4719" i="9" s="1"/>
  <c r="L4716" i="9"/>
  <c r="P4716" i="9" s="1"/>
  <c r="Q4716" i="9" s="1"/>
  <c r="L4715" i="9"/>
  <c r="P4715" i="9" s="1"/>
  <c r="Q4715" i="9" s="1"/>
  <c r="L4711" i="9"/>
  <c r="P4711" i="9" s="1"/>
  <c r="Q4711" i="9" s="1"/>
  <c r="L4710" i="9"/>
  <c r="P4710" i="9" s="1"/>
  <c r="Q4710" i="9" s="1"/>
  <c r="L4709" i="9"/>
  <c r="P4709" i="9" s="1"/>
  <c r="Q4709" i="9" s="1"/>
  <c r="Q4707" i="9"/>
  <c r="L4707" i="9"/>
  <c r="P4707" i="9" s="1"/>
  <c r="L4706" i="9"/>
  <c r="P4706" i="9" s="1"/>
  <c r="Q4706" i="9" s="1"/>
  <c r="L4705" i="9"/>
  <c r="P4705" i="9" s="1"/>
  <c r="Q4705" i="9" s="1"/>
  <c r="L4704" i="9"/>
  <c r="P4704" i="9" s="1"/>
  <c r="Q4704" i="9" s="1"/>
  <c r="L4703" i="9"/>
  <c r="P4703" i="9" s="1"/>
  <c r="Q4703" i="9" s="1"/>
  <c r="L4702" i="9"/>
  <c r="P4702" i="9" s="1"/>
  <c r="Q4702" i="9" s="1"/>
  <c r="L4701" i="9"/>
  <c r="P4701" i="9" s="1"/>
  <c r="Q4701" i="9" s="1"/>
  <c r="L4700" i="9"/>
  <c r="P4700" i="9" s="1"/>
  <c r="Q4700" i="9" s="1"/>
  <c r="L4698" i="9"/>
  <c r="P4698" i="9" s="1"/>
  <c r="Q4698" i="9" s="1"/>
  <c r="L4696" i="9"/>
  <c r="P4696" i="9" s="1"/>
  <c r="Q4696" i="9" s="1"/>
  <c r="L4695" i="9"/>
  <c r="P4695" i="9" s="1"/>
  <c r="Q4695" i="9" s="1"/>
  <c r="L4694" i="9"/>
  <c r="P4694" i="9" s="1"/>
  <c r="Q4694" i="9" s="1"/>
  <c r="L4693" i="9"/>
  <c r="P4693" i="9" s="1"/>
  <c r="Q4693" i="9" s="1"/>
  <c r="L4692" i="9"/>
  <c r="P4692" i="9" s="1"/>
  <c r="Q4692" i="9" s="1"/>
  <c r="L4690" i="9"/>
  <c r="P4690" i="9" s="1"/>
  <c r="Q4690" i="9" s="1"/>
  <c r="Q4687" i="9"/>
  <c r="P4687" i="9"/>
  <c r="P4678" i="9"/>
  <c r="Q4678" i="9" s="1"/>
  <c r="Q4676" i="9"/>
  <c r="L4676" i="9"/>
  <c r="P4676" i="9" s="1"/>
  <c r="L4673" i="9"/>
  <c r="P4673" i="9" s="1"/>
  <c r="Q4673" i="9" s="1"/>
  <c r="L4672" i="9"/>
  <c r="P4672" i="9" s="1"/>
  <c r="Q4672" i="9" s="1"/>
  <c r="L4671" i="9"/>
  <c r="P4671" i="9" s="1"/>
  <c r="Q4671" i="9" s="1"/>
  <c r="Q4669" i="9"/>
  <c r="L4669" i="9"/>
  <c r="P4669" i="9" s="1"/>
  <c r="L4668" i="9"/>
  <c r="P4668" i="9" s="1"/>
  <c r="Q4668" i="9" s="1"/>
  <c r="L4667" i="9"/>
  <c r="P4667" i="9" s="1"/>
  <c r="Q4667" i="9" s="1"/>
  <c r="L4666" i="9"/>
  <c r="P4666" i="9" s="1"/>
  <c r="Q4666" i="9" s="1"/>
  <c r="L4665" i="9"/>
  <c r="P4665" i="9" s="1"/>
  <c r="Q4665" i="9" s="1"/>
  <c r="L4664" i="9"/>
  <c r="P4664" i="9" s="1"/>
  <c r="Q4664" i="9" s="1"/>
  <c r="L4663" i="9"/>
  <c r="P4663" i="9" s="1"/>
  <c r="Q4663" i="9" s="1"/>
  <c r="L4661" i="9"/>
  <c r="P4661" i="9" s="1"/>
  <c r="Q4661" i="9" s="1"/>
  <c r="L4659" i="9"/>
  <c r="P4659" i="9" s="1"/>
  <c r="Q4659" i="9" s="1"/>
  <c r="L4658" i="9"/>
  <c r="P4658" i="9" s="1"/>
  <c r="Q4658" i="9" s="1"/>
  <c r="L4657" i="9"/>
  <c r="P4657" i="9" s="1"/>
  <c r="Q4657" i="9" s="1"/>
  <c r="L4656" i="9"/>
  <c r="P4656" i="9" s="1"/>
  <c r="Q4656" i="9" s="1"/>
  <c r="L4655" i="9"/>
  <c r="P4655" i="9" s="1"/>
  <c r="Q4655" i="9" s="1"/>
  <c r="L4653" i="9"/>
  <c r="P4653" i="9" s="1"/>
  <c r="Q4653" i="9" s="1"/>
  <c r="Q4650" i="9"/>
  <c r="P4650" i="9"/>
  <c r="P4641" i="9"/>
  <c r="Q4641" i="9" s="1"/>
  <c r="Q4639" i="9"/>
  <c r="L4639" i="9"/>
  <c r="P4639" i="9" s="1"/>
  <c r="Q4638" i="9"/>
  <c r="L4638" i="9"/>
  <c r="P4638" i="9" s="1"/>
  <c r="L4635" i="9"/>
  <c r="P4635" i="9" s="1"/>
  <c r="Q4635" i="9" s="1"/>
  <c r="L4634" i="9"/>
  <c r="P4634" i="9" s="1"/>
  <c r="Q4634" i="9" s="1"/>
  <c r="L4633" i="9"/>
  <c r="P4633" i="9" s="1"/>
  <c r="Q4633" i="9" s="1"/>
  <c r="L4631" i="9"/>
  <c r="P4631" i="9" s="1"/>
  <c r="Q4631" i="9" s="1"/>
  <c r="L4630" i="9"/>
  <c r="P4630" i="9" s="1"/>
  <c r="Q4630" i="9" s="1"/>
  <c r="L4629" i="9"/>
  <c r="P4629" i="9" s="1"/>
  <c r="Q4629" i="9" s="1"/>
  <c r="L4628" i="9"/>
  <c r="P4628" i="9" s="1"/>
  <c r="Q4628" i="9" s="1"/>
  <c r="L4627" i="9"/>
  <c r="P4627" i="9" s="1"/>
  <c r="Q4627" i="9" s="1"/>
  <c r="L4626" i="9"/>
  <c r="P4626" i="9" s="1"/>
  <c r="Q4626" i="9" s="1"/>
  <c r="L4625" i="9"/>
  <c r="P4625" i="9" s="1"/>
  <c r="Q4625" i="9" s="1"/>
  <c r="Q4624" i="9"/>
  <c r="L4624" i="9"/>
  <c r="P4624" i="9" s="1"/>
  <c r="L4622" i="9"/>
  <c r="P4622" i="9" s="1"/>
  <c r="Q4622" i="9" s="1"/>
  <c r="L4620" i="9"/>
  <c r="P4620" i="9" s="1"/>
  <c r="Q4620" i="9" s="1"/>
  <c r="L4619" i="9"/>
  <c r="P4619" i="9" s="1"/>
  <c r="Q4619" i="9" s="1"/>
  <c r="L4618" i="9"/>
  <c r="P4618" i="9" s="1"/>
  <c r="Q4618" i="9" s="1"/>
  <c r="L4617" i="9"/>
  <c r="P4617" i="9" s="1"/>
  <c r="Q4617" i="9" s="1"/>
  <c r="L4616" i="9"/>
  <c r="P4616" i="9" s="1"/>
  <c r="Q4616" i="9" s="1"/>
  <c r="L4614" i="9"/>
  <c r="P4614" i="9" s="1"/>
  <c r="Q4614" i="9" s="1"/>
  <c r="Q4611" i="9"/>
  <c r="P4611" i="9"/>
  <c r="P4602" i="9"/>
  <c r="Q4602" i="9" s="1"/>
  <c r="Q4600" i="9"/>
  <c r="L4600" i="9"/>
  <c r="P4600" i="9" s="1"/>
  <c r="L4597" i="9"/>
  <c r="P4597" i="9" s="1"/>
  <c r="Q4597" i="9" s="1"/>
  <c r="L4594" i="9"/>
  <c r="P4594" i="9" s="1"/>
  <c r="Q4594" i="9" s="1"/>
  <c r="L4593" i="9"/>
  <c r="P4593" i="9" s="1"/>
  <c r="Q4593" i="9" s="1"/>
  <c r="L4592" i="9"/>
  <c r="P4592" i="9" s="1"/>
  <c r="Q4592" i="9" s="1"/>
  <c r="L4590" i="9"/>
  <c r="P4590" i="9" s="1"/>
  <c r="Q4590" i="9" s="1"/>
  <c r="L4589" i="9"/>
  <c r="P4589" i="9" s="1"/>
  <c r="Q4589" i="9" s="1"/>
  <c r="L4588" i="9"/>
  <c r="P4588" i="9" s="1"/>
  <c r="Q4588" i="9" s="1"/>
  <c r="L4587" i="9"/>
  <c r="P4587" i="9" s="1"/>
  <c r="Q4587" i="9" s="1"/>
  <c r="L4586" i="9"/>
  <c r="P4586" i="9" s="1"/>
  <c r="Q4586" i="9" s="1"/>
  <c r="L4585" i="9"/>
  <c r="P4585" i="9" s="1"/>
  <c r="Q4585" i="9" s="1"/>
  <c r="L4584" i="9"/>
  <c r="P4584" i="9" s="1"/>
  <c r="Q4584" i="9" s="1"/>
  <c r="L4583" i="9"/>
  <c r="P4583" i="9" s="1"/>
  <c r="Q4583" i="9" s="1"/>
  <c r="L4581" i="9"/>
  <c r="P4581" i="9" s="1"/>
  <c r="Q4581" i="9" s="1"/>
  <c r="L4579" i="9"/>
  <c r="P4579" i="9" s="1"/>
  <c r="Q4579" i="9" s="1"/>
  <c r="Q4578" i="9"/>
  <c r="L4578" i="9"/>
  <c r="P4578" i="9" s="1"/>
  <c r="L4577" i="9"/>
  <c r="P4577" i="9" s="1"/>
  <c r="Q4577" i="9" s="1"/>
  <c r="L4576" i="9"/>
  <c r="P4576" i="9" s="1"/>
  <c r="Q4576" i="9" s="1"/>
  <c r="L4575" i="9"/>
  <c r="P4575" i="9" s="1"/>
  <c r="Q4575" i="9" s="1"/>
  <c r="L4573" i="9"/>
  <c r="P4573" i="9" s="1"/>
  <c r="Q4573" i="9" s="1"/>
  <c r="Q4570" i="9"/>
  <c r="P4570" i="9"/>
  <c r="P4561" i="9"/>
  <c r="Q4561" i="9" s="1"/>
  <c r="Q4559" i="9"/>
  <c r="L4559" i="9"/>
  <c r="P4559" i="9" s="1"/>
  <c r="Q4558" i="9"/>
  <c r="L4558" i="9"/>
  <c r="P4558" i="9" s="1"/>
  <c r="L4555" i="9"/>
  <c r="P4555" i="9" s="1"/>
  <c r="Q4555" i="9" s="1"/>
  <c r="Q4554" i="9"/>
  <c r="L4554" i="9"/>
  <c r="P4554" i="9" s="1"/>
  <c r="L4551" i="9"/>
  <c r="P4551" i="9" s="1"/>
  <c r="Q4551" i="9" s="1"/>
  <c r="L4550" i="9"/>
  <c r="P4550" i="9" s="1"/>
  <c r="Q4550" i="9" s="1"/>
  <c r="L4549" i="9"/>
  <c r="P4549" i="9" s="1"/>
  <c r="Q4549" i="9" s="1"/>
  <c r="L4547" i="9"/>
  <c r="P4547" i="9" s="1"/>
  <c r="Q4547" i="9" s="1"/>
  <c r="L4546" i="9"/>
  <c r="P4546" i="9" s="1"/>
  <c r="Q4546" i="9" s="1"/>
  <c r="Q4545" i="9"/>
  <c r="L4545" i="9"/>
  <c r="P4545" i="9" s="1"/>
  <c r="L4544" i="9"/>
  <c r="P4544" i="9" s="1"/>
  <c r="Q4544" i="9" s="1"/>
  <c r="L4543" i="9"/>
  <c r="P4543" i="9" s="1"/>
  <c r="Q4543" i="9" s="1"/>
  <c r="L4542" i="9"/>
  <c r="P4542" i="9" s="1"/>
  <c r="Q4542" i="9" s="1"/>
  <c r="L4541" i="9"/>
  <c r="P4541" i="9" s="1"/>
  <c r="Q4541" i="9" s="1"/>
  <c r="L4539" i="9"/>
  <c r="P4539" i="9" s="1"/>
  <c r="Q4539" i="9" s="1"/>
  <c r="L4537" i="9"/>
  <c r="P4537" i="9" s="1"/>
  <c r="Q4537" i="9" s="1"/>
  <c r="L4536" i="9"/>
  <c r="P4536" i="9" s="1"/>
  <c r="Q4536" i="9" s="1"/>
  <c r="L4535" i="9"/>
  <c r="P4535" i="9" s="1"/>
  <c r="Q4535" i="9" s="1"/>
  <c r="L4534" i="9"/>
  <c r="P4534" i="9" s="1"/>
  <c r="Q4534" i="9" s="1"/>
  <c r="L4533" i="9"/>
  <c r="P4533" i="9" s="1"/>
  <c r="Q4533" i="9" s="1"/>
  <c r="L4531" i="9"/>
  <c r="P4531" i="9" s="1"/>
  <c r="Q4531" i="9" s="1"/>
  <c r="Q4528" i="9"/>
  <c r="P4528" i="9"/>
  <c r="P4519" i="9"/>
  <c r="Q4519" i="9" s="1"/>
  <c r="Q4517" i="9"/>
  <c r="L4517" i="9"/>
  <c r="P4517" i="9" s="1"/>
  <c r="L4514" i="9"/>
  <c r="P4514" i="9" s="1"/>
  <c r="Q4514" i="9" s="1"/>
  <c r="L4511" i="9"/>
  <c r="P4511" i="9" s="1"/>
  <c r="Q4511" i="9" s="1"/>
  <c r="L4510" i="9"/>
  <c r="P4510" i="9" s="1"/>
  <c r="Q4510" i="9" s="1"/>
  <c r="L4508" i="9"/>
  <c r="P4508" i="9" s="1"/>
  <c r="Q4508" i="9" s="1"/>
  <c r="L4507" i="9"/>
  <c r="P4507" i="9" s="1"/>
  <c r="Q4507" i="9" s="1"/>
  <c r="Q4506" i="9"/>
  <c r="L4506" i="9"/>
  <c r="P4506" i="9" s="1"/>
  <c r="Q4505" i="9"/>
  <c r="L4505" i="9"/>
  <c r="P4505" i="9" s="1"/>
  <c r="L4504" i="9"/>
  <c r="P4504" i="9" s="1"/>
  <c r="Q4504" i="9" s="1"/>
  <c r="L4503" i="9"/>
  <c r="P4503" i="9" s="1"/>
  <c r="Q4503" i="9" s="1"/>
  <c r="L4502" i="9"/>
  <c r="P4502" i="9" s="1"/>
  <c r="Q4502" i="9" s="1"/>
  <c r="L4500" i="9"/>
  <c r="P4500" i="9" s="1"/>
  <c r="Q4500" i="9" s="1"/>
  <c r="L4498" i="9"/>
  <c r="P4498" i="9" s="1"/>
  <c r="Q4498" i="9" s="1"/>
  <c r="L4497" i="9"/>
  <c r="P4497" i="9" s="1"/>
  <c r="Q4497" i="9" s="1"/>
  <c r="L4496" i="9"/>
  <c r="P4496" i="9" s="1"/>
  <c r="Q4496" i="9" s="1"/>
  <c r="L4495" i="9"/>
  <c r="P4495" i="9" s="1"/>
  <c r="Q4495" i="9" s="1"/>
  <c r="L4494" i="9"/>
  <c r="P4494" i="9" s="1"/>
  <c r="Q4494" i="9" s="1"/>
  <c r="L4492" i="9"/>
  <c r="P4492" i="9" s="1"/>
  <c r="Q4492" i="9" s="1"/>
  <c r="Q4489" i="9"/>
  <c r="P4489" i="9"/>
  <c r="P4480" i="9"/>
  <c r="Q4480" i="9" s="1"/>
  <c r="L4478" i="9"/>
  <c r="P4478" i="9" s="1"/>
  <c r="Q4478" i="9" s="1"/>
  <c r="L4475" i="9"/>
  <c r="P4475" i="9" s="1"/>
  <c r="Q4475" i="9" s="1"/>
  <c r="L4474" i="9"/>
  <c r="P4474" i="9" s="1"/>
  <c r="Q4474" i="9" s="1"/>
  <c r="L4473" i="9"/>
  <c r="P4473" i="9" s="1"/>
  <c r="Q4473" i="9" s="1"/>
  <c r="L4471" i="9"/>
  <c r="P4471" i="9" s="1"/>
  <c r="Q4471" i="9" s="1"/>
  <c r="L4470" i="9"/>
  <c r="P4470" i="9" s="1"/>
  <c r="Q4470" i="9" s="1"/>
  <c r="L4469" i="9"/>
  <c r="P4469" i="9" s="1"/>
  <c r="Q4469" i="9" s="1"/>
  <c r="L4468" i="9"/>
  <c r="P4468" i="9" s="1"/>
  <c r="Q4468" i="9" s="1"/>
  <c r="L4467" i="9"/>
  <c r="P4467" i="9" s="1"/>
  <c r="Q4467" i="9" s="1"/>
  <c r="L4466" i="9"/>
  <c r="P4466" i="9" s="1"/>
  <c r="Q4466" i="9" s="1"/>
  <c r="L4465" i="9"/>
  <c r="P4465" i="9" s="1"/>
  <c r="Q4465" i="9" s="1"/>
  <c r="L4464" i="9"/>
  <c r="P4464" i="9" s="1"/>
  <c r="Q4464" i="9" s="1"/>
  <c r="L4462" i="9"/>
  <c r="P4462" i="9" s="1"/>
  <c r="Q4462" i="9" s="1"/>
  <c r="L4460" i="9"/>
  <c r="P4460" i="9" s="1"/>
  <c r="Q4460" i="9" s="1"/>
  <c r="L4459" i="9"/>
  <c r="P4459" i="9" s="1"/>
  <c r="Q4459" i="9" s="1"/>
  <c r="L4458" i="9"/>
  <c r="P4458" i="9" s="1"/>
  <c r="Q4458" i="9" s="1"/>
  <c r="L4457" i="9"/>
  <c r="P4457" i="9" s="1"/>
  <c r="Q4457" i="9" s="1"/>
  <c r="L4456" i="9"/>
  <c r="P4456" i="9" s="1"/>
  <c r="Q4456" i="9" s="1"/>
  <c r="L4454" i="9"/>
  <c r="P4454" i="9" s="1"/>
  <c r="Q4454" i="9" s="1"/>
  <c r="Q4451" i="9"/>
  <c r="P4451" i="9"/>
  <c r="P4442" i="9"/>
  <c r="Q4442" i="9" s="1"/>
  <c r="Q4440" i="9"/>
  <c r="L4440" i="9"/>
  <c r="P4440" i="9" s="1"/>
  <c r="Q4439" i="9"/>
  <c r="L4439" i="9"/>
  <c r="P4439" i="9" s="1"/>
  <c r="L4436" i="9"/>
  <c r="P4436" i="9" s="1"/>
  <c r="Q4436" i="9" s="1"/>
  <c r="L4433" i="9"/>
  <c r="P4433" i="9" s="1"/>
  <c r="Q4433" i="9" s="1"/>
  <c r="L4432" i="9"/>
  <c r="P4432" i="9" s="1"/>
  <c r="Q4432" i="9" s="1"/>
  <c r="L4431" i="9"/>
  <c r="P4431" i="9" s="1"/>
  <c r="Q4431" i="9" s="1"/>
  <c r="L4429" i="9"/>
  <c r="P4429" i="9" s="1"/>
  <c r="Q4429" i="9" s="1"/>
  <c r="L4428" i="9"/>
  <c r="P4428" i="9" s="1"/>
  <c r="Q4428" i="9" s="1"/>
  <c r="L4427" i="9"/>
  <c r="P4427" i="9" s="1"/>
  <c r="Q4427" i="9" s="1"/>
  <c r="L4426" i="9"/>
  <c r="P4426" i="9" s="1"/>
  <c r="Q4426" i="9" s="1"/>
  <c r="L4425" i="9"/>
  <c r="P4425" i="9" s="1"/>
  <c r="Q4425" i="9" s="1"/>
  <c r="L4424" i="9"/>
  <c r="P4424" i="9" s="1"/>
  <c r="Q4424" i="9" s="1"/>
  <c r="L4423" i="9"/>
  <c r="P4423" i="9" s="1"/>
  <c r="Q4423" i="9" s="1"/>
  <c r="L4421" i="9"/>
  <c r="P4421" i="9" s="1"/>
  <c r="Q4421" i="9" s="1"/>
  <c r="L4419" i="9"/>
  <c r="P4419" i="9" s="1"/>
  <c r="Q4419" i="9" s="1"/>
  <c r="L4418" i="9"/>
  <c r="P4418" i="9" s="1"/>
  <c r="Q4418" i="9" s="1"/>
  <c r="L4417" i="9"/>
  <c r="P4417" i="9" s="1"/>
  <c r="Q4417" i="9" s="1"/>
  <c r="L4416" i="9"/>
  <c r="P4416" i="9" s="1"/>
  <c r="Q4416" i="9" s="1"/>
  <c r="L4415" i="9"/>
  <c r="P4415" i="9" s="1"/>
  <c r="Q4415" i="9" s="1"/>
  <c r="L4413" i="9"/>
  <c r="P4413" i="9" s="1"/>
  <c r="Q4413" i="9" s="1"/>
  <c r="Q4410" i="9"/>
  <c r="P4410" i="9"/>
  <c r="P4401" i="9"/>
  <c r="Q4401" i="9" s="1"/>
  <c r="Q4399" i="9"/>
  <c r="L4399" i="9"/>
  <c r="P4399" i="9" s="1"/>
  <c r="Q4398" i="9"/>
  <c r="L4398" i="9"/>
  <c r="P4398" i="9" s="1"/>
  <c r="L4395" i="9"/>
  <c r="P4395" i="9" s="1"/>
  <c r="Q4395" i="9" s="1"/>
  <c r="L4392" i="9"/>
  <c r="P4392" i="9" s="1"/>
  <c r="Q4392" i="9" s="1"/>
  <c r="L4391" i="9"/>
  <c r="P4391" i="9" s="1"/>
  <c r="Q4391" i="9" s="1"/>
  <c r="L4390" i="9"/>
  <c r="P4390" i="9" s="1"/>
  <c r="Q4390" i="9" s="1"/>
  <c r="L4388" i="9"/>
  <c r="P4388" i="9" s="1"/>
  <c r="Q4388" i="9" s="1"/>
  <c r="L4387" i="9"/>
  <c r="P4387" i="9" s="1"/>
  <c r="Q4387" i="9" s="1"/>
  <c r="L4386" i="9"/>
  <c r="P4386" i="9" s="1"/>
  <c r="Q4386" i="9" s="1"/>
  <c r="L4385" i="9"/>
  <c r="P4385" i="9" s="1"/>
  <c r="Q4385" i="9" s="1"/>
  <c r="L4384" i="9"/>
  <c r="P4384" i="9" s="1"/>
  <c r="Q4384" i="9" s="1"/>
  <c r="L4383" i="9"/>
  <c r="P4383" i="9" s="1"/>
  <c r="Q4383" i="9" s="1"/>
  <c r="L4382" i="9"/>
  <c r="P4382" i="9" s="1"/>
  <c r="Q4382" i="9" s="1"/>
  <c r="L4380" i="9"/>
  <c r="P4380" i="9" s="1"/>
  <c r="Q4380" i="9" s="1"/>
  <c r="L4378" i="9"/>
  <c r="P4378" i="9" s="1"/>
  <c r="Q4378" i="9" s="1"/>
  <c r="L4377" i="9"/>
  <c r="P4377" i="9" s="1"/>
  <c r="Q4377" i="9" s="1"/>
  <c r="L4376" i="9"/>
  <c r="P4376" i="9" s="1"/>
  <c r="Q4376" i="9" s="1"/>
  <c r="L4375" i="9"/>
  <c r="P4375" i="9" s="1"/>
  <c r="Q4375" i="9" s="1"/>
  <c r="L4374" i="9"/>
  <c r="P4374" i="9" s="1"/>
  <c r="Q4374" i="9" s="1"/>
  <c r="L4372" i="9"/>
  <c r="P4372" i="9" s="1"/>
  <c r="Q4372" i="9" s="1"/>
  <c r="Q4369" i="9"/>
  <c r="P4369" i="9"/>
  <c r="P4360" i="9"/>
  <c r="Q4360" i="9" s="1"/>
  <c r="Q4358" i="9"/>
  <c r="L4358" i="9"/>
  <c r="P4358" i="9" s="1"/>
  <c r="Q4357" i="9"/>
  <c r="L4357" i="9"/>
  <c r="P4357" i="9" s="1"/>
  <c r="L4354" i="9"/>
  <c r="P4354" i="9" s="1"/>
  <c r="Q4354" i="9" s="1"/>
  <c r="L4351" i="9"/>
  <c r="P4351" i="9" s="1"/>
  <c r="Q4351" i="9" s="1"/>
  <c r="L4350" i="9"/>
  <c r="P4350" i="9" s="1"/>
  <c r="Q4350" i="9" s="1"/>
  <c r="L4349" i="9"/>
  <c r="P4349" i="9" s="1"/>
  <c r="Q4349" i="9" s="1"/>
  <c r="L4347" i="9"/>
  <c r="P4347" i="9" s="1"/>
  <c r="Q4347" i="9" s="1"/>
  <c r="L4346" i="9"/>
  <c r="P4346" i="9" s="1"/>
  <c r="Q4346" i="9" s="1"/>
  <c r="L4345" i="9"/>
  <c r="P4345" i="9" s="1"/>
  <c r="Q4345" i="9" s="1"/>
  <c r="L4344" i="9"/>
  <c r="P4344" i="9" s="1"/>
  <c r="Q4344" i="9" s="1"/>
  <c r="L4343" i="9"/>
  <c r="P4343" i="9" s="1"/>
  <c r="Q4343" i="9" s="1"/>
  <c r="L4342" i="9"/>
  <c r="P4342" i="9" s="1"/>
  <c r="Q4342" i="9" s="1"/>
  <c r="L4341" i="9"/>
  <c r="P4341" i="9" s="1"/>
  <c r="Q4341" i="9" s="1"/>
  <c r="L4339" i="9"/>
  <c r="P4339" i="9" s="1"/>
  <c r="Q4339" i="9" s="1"/>
  <c r="L4337" i="9"/>
  <c r="P4337" i="9" s="1"/>
  <c r="Q4337" i="9" s="1"/>
  <c r="L4336" i="9"/>
  <c r="P4336" i="9" s="1"/>
  <c r="Q4336" i="9" s="1"/>
  <c r="L4335" i="9"/>
  <c r="P4335" i="9" s="1"/>
  <c r="Q4335" i="9" s="1"/>
  <c r="L4334" i="9"/>
  <c r="P4334" i="9" s="1"/>
  <c r="Q4334" i="9" s="1"/>
  <c r="L4333" i="9"/>
  <c r="P4333" i="9" s="1"/>
  <c r="Q4333" i="9" s="1"/>
  <c r="L4331" i="9"/>
  <c r="P4331" i="9" s="1"/>
  <c r="Q4331" i="9" s="1"/>
  <c r="Q4328" i="9"/>
  <c r="P4328" i="9"/>
  <c r="P4319" i="9"/>
  <c r="Q4319" i="9" s="1"/>
  <c r="Q4317" i="9"/>
  <c r="L4317" i="9"/>
  <c r="P4317" i="9" s="1"/>
  <c r="L4314" i="9"/>
  <c r="P4314" i="9" s="1"/>
  <c r="Q4314" i="9" s="1"/>
  <c r="L4311" i="9"/>
  <c r="P4311" i="9" s="1"/>
  <c r="Q4311" i="9" s="1"/>
  <c r="L4310" i="9"/>
  <c r="P4310" i="9" s="1"/>
  <c r="Q4310" i="9" s="1"/>
  <c r="L4309" i="9"/>
  <c r="P4309" i="9" s="1"/>
  <c r="Q4309" i="9" s="1"/>
  <c r="L4307" i="9"/>
  <c r="P4307" i="9" s="1"/>
  <c r="Q4307" i="9" s="1"/>
  <c r="L4306" i="9"/>
  <c r="P4306" i="9" s="1"/>
  <c r="Q4306" i="9" s="1"/>
  <c r="L4305" i="9"/>
  <c r="P4305" i="9" s="1"/>
  <c r="Q4305" i="9" s="1"/>
  <c r="L4304" i="9"/>
  <c r="P4304" i="9" s="1"/>
  <c r="Q4304" i="9" s="1"/>
  <c r="L4303" i="9"/>
  <c r="P4303" i="9" s="1"/>
  <c r="Q4303" i="9" s="1"/>
  <c r="L4302" i="9"/>
  <c r="P4302" i="9" s="1"/>
  <c r="Q4302" i="9" s="1"/>
  <c r="L4301" i="9"/>
  <c r="P4301" i="9" s="1"/>
  <c r="Q4301" i="9" s="1"/>
  <c r="L4299" i="9"/>
  <c r="P4299" i="9" s="1"/>
  <c r="Q4299" i="9" s="1"/>
  <c r="L4297" i="9"/>
  <c r="P4297" i="9" s="1"/>
  <c r="Q4297" i="9" s="1"/>
  <c r="L4296" i="9"/>
  <c r="P4296" i="9" s="1"/>
  <c r="Q4296" i="9" s="1"/>
  <c r="L4295" i="9"/>
  <c r="P4295" i="9" s="1"/>
  <c r="Q4295" i="9" s="1"/>
  <c r="L4294" i="9"/>
  <c r="P4294" i="9" s="1"/>
  <c r="Q4294" i="9" s="1"/>
  <c r="L4293" i="9"/>
  <c r="P4293" i="9" s="1"/>
  <c r="Q4293" i="9" s="1"/>
  <c r="L4291" i="9"/>
  <c r="P4291" i="9" s="1"/>
  <c r="Q4291" i="9" s="1"/>
  <c r="Q4288" i="9"/>
  <c r="P4288" i="9"/>
  <c r="Q4246" i="9"/>
  <c r="P4246" i="9"/>
  <c r="P4233" i="9"/>
  <c r="Q4233" i="9" s="1"/>
  <c r="L4231" i="9"/>
  <c r="P4231" i="9" s="1"/>
  <c r="Q4231" i="9" s="1"/>
  <c r="L4228" i="9"/>
  <c r="P4228" i="9" s="1"/>
  <c r="Q4228" i="9" s="1"/>
  <c r="L4225" i="9"/>
  <c r="P4225" i="9" s="1"/>
  <c r="Q4225" i="9" s="1"/>
  <c r="L4224" i="9"/>
  <c r="P4224" i="9" s="1"/>
  <c r="Q4224" i="9" s="1"/>
  <c r="L4223" i="9"/>
  <c r="P4223" i="9" s="1"/>
  <c r="Q4223" i="9" s="1"/>
  <c r="L4221" i="9"/>
  <c r="P4221" i="9" s="1"/>
  <c r="Q4221" i="9" s="1"/>
  <c r="L4220" i="9"/>
  <c r="P4220" i="9" s="1"/>
  <c r="Q4220" i="9" s="1"/>
  <c r="L4219" i="9"/>
  <c r="P4219" i="9" s="1"/>
  <c r="Q4219" i="9" s="1"/>
  <c r="L4218" i="9"/>
  <c r="P4218" i="9" s="1"/>
  <c r="Q4218" i="9" s="1"/>
  <c r="L4217" i="9"/>
  <c r="P4217" i="9" s="1"/>
  <c r="Q4217" i="9" s="1"/>
  <c r="L4216" i="9"/>
  <c r="P4216" i="9" s="1"/>
  <c r="Q4216" i="9" s="1"/>
  <c r="L4215" i="9"/>
  <c r="P4215" i="9" s="1"/>
  <c r="Q4215" i="9" s="1"/>
  <c r="L4213" i="9"/>
  <c r="P4213" i="9" s="1"/>
  <c r="Q4213" i="9" s="1"/>
  <c r="L4211" i="9"/>
  <c r="P4211" i="9" s="1"/>
  <c r="Q4211" i="9" s="1"/>
  <c r="L4210" i="9"/>
  <c r="P4210" i="9" s="1"/>
  <c r="Q4210" i="9" s="1"/>
  <c r="L4209" i="9"/>
  <c r="P4209" i="9" s="1"/>
  <c r="Q4209" i="9" s="1"/>
  <c r="L4208" i="9"/>
  <c r="P4208" i="9" s="1"/>
  <c r="Q4208" i="9" s="1"/>
  <c r="L4206" i="9"/>
  <c r="P4206" i="9" s="1"/>
  <c r="Q4206" i="9" s="1"/>
  <c r="Q4203" i="9"/>
  <c r="P4203" i="9"/>
  <c r="P4194" i="9"/>
  <c r="Q4194" i="9" s="1"/>
  <c r="Q4192" i="9"/>
  <c r="L4192" i="9"/>
  <c r="P4192" i="9" s="1"/>
  <c r="L4189" i="9"/>
  <c r="P4189" i="9" s="1"/>
  <c r="Q4189" i="9" s="1"/>
  <c r="L4186" i="9"/>
  <c r="P4186" i="9" s="1"/>
  <c r="Q4186" i="9" s="1"/>
  <c r="L4185" i="9"/>
  <c r="P4185" i="9" s="1"/>
  <c r="Q4185" i="9" s="1"/>
  <c r="L4184" i="9"/>
  <c r="P4184" i="9" s="1"/>
  <c r="Q4184" i="9" s="1"/>
  <c r="L4182" i="9"/>
  <c r="P4182" i="9" s="1"/>
  <c r="Q4182" i="9" s="1"/>
  <c r="L4181" i="9"/>
  <c r="P4181" i="9" s="1"/>
  <c r="Q4181" i="9" s="1"/>
  <c r="L4180" i="9"/>
  <c r="P4180" i="9" s="1"/>
  <c r="Q4180" i="9" s="1"/>
  <c r="L4179" i="9"/>
  <c r="P4179" i="9" s="1"/>
  <c r="Q4179" i="9" s="1"/>
  <c r="L4178" i="9"/>
  <c r="P4178" i="9" s="1"/>
  <c r="Q4178" i="9" s="1"/>
  <c r="L4177" i="9"/>
  <c r="P4177" i="9" s="1"/>
  <c r="Q4177" i="9" s="1"/>
  <c r="L4176" i="9"/>
  <c r="P4176" i="9" s="1"/>
  <c r="Q4176" i="9" s="1"/>
  <c r="L4174" i="9"/>
  <c r="P4174" i="9" s="1"/>
  <c r="Q4174" i="9" s="1"/>
  <c r="L4172" i="9"/>
  <c r="P4172" i="9" s="1"/>
  <c r="Q4172" i="9" s="1"/>
  <c r="L4171" i="9"/>
  <c r="P4171" i="9" s="1"/>
  <c r="Q4171" i="9" s="1"/>
  <c r="L4170" i="9"/>
  <c r="P4170" i="9" s="1"/>
  <c r="Q4170" i="9" s="1"/>
  <c r="L4169" i="9"/>
  <c r="P4169" i="9" s="1"/>
  <c r="Q4169" i="9" s="1"/>
  <c r="L4167" i="9"/>
  <c r="P4167" i="9" s="1"/>
  <c r="Q4167" i="9" s="1"/>
  <c r="Q4164" i="9"/>
  <c r="P4164" i="9"/>
  <c r="P4155" i="9"/>
  <c r="Q4155" i="9" s="1"/>
  <c r="Q4153" i="9"/>
  <c r="L4153" i="9"/>
  <c r="P4153" i="9" s="1"/>
  <c r="Q4152" i="9"/>
  <c r="L4152" i="9"/>
  <c r="P4152" i="9" s="1"/>
  <c r="L4149" i="9"/>
  <c r="P4149" i="9" s="1"/>
  <c r="Q4149" i="9" s="1"/>
  <c r="L4146" i="9"/>
  <c r="P4146" i="9" s="1"/>
  <c r="Q4146" i="9" s="1"/>
  <c r="L4145" i="9"/>
  <c r="P4145" i="9" s="1"/>
  <c r="Q4145" i="9" s="1"/>
  <c r="L4144" i="9"/>
  <c r="P4144" i="9" s="1"/>
  <c r="Q4144" i="9" s="1"/>
  <c r="L4142" i="9"/>
  <c r="P4142" i="9" s="1"/>
  <c r="Q4142" i="9" s="1"/>
  <c r="L4141" i="9"/>
  <c r="P4141" i="9" s="1"/>
  <c r="Q4141" i="9" s="1"/>
  <c r="L4140" i="9"/>
  <c r="P4140" i="9" s="1"/>
  <c r="Q4140" i="9" s="1"/>
  <c r="L4139" i="9"/>
  <c r="P4139" i="9" s="1"/>
  <c r="Q4139" i="9" s="1"/>
  <c r="L4138" i="9"/>
  <c r="P4138" i="9" s="1"/>
  <c r="Q4138" i="9" s="1"/>
  <c r="L4137" i="9"/>
  <c r="P4137" i="9" s="1"/>
  <c r="Q4137" i="9" s="1"/>
  <c r="L4136" i="9"/>
  <c r="P4136" i="9" s="1"/>
  <c r="Q4136" i="9" s="1"/>
  <c r="L4135" i="9"/>
  <c r="P4135" i="9" s="1"/>
  <c r="Q4135" i="9" s="1"/>
  <c r="L4133" i="9"/>
  <c r="P4133" i="9" s="1"/>
  <c r="Q4133" i="9" s="1"/>
  <c r="L4131" i="9"/>
  <c r="P4131" i="9" s="1"/>
  <c r="Q4131" i="9" s="1"/>
  <c r="Q4130" i="9"/>
  <c r="L4130" i="9"/>
  <c r="P4130" i="9" s="1"/>
  <c r="L4129" i="9"/>
  <c r="P4129" i="9" s="1"/>
  <c r="Q4129" i="9" s="1"/>
  <c r="L4128" i="9"/>
  <c r="P4128" i="9" s="1"/>
  <c r="Q4128" i="9" s="1"/>
  <c r="L4127" i="9"/>
  <c r="P4127" i="9" s="1"/>
  <c r="Q4127" i="9" s="1"/>
  <c r="L4125" i="9"/>
  <c r="P4125" i="9" s="1"/>
  <c r="Q4125" i="9" s="1"/>
  <c r="Q4122" i="9"/>
  <c r="P4122" i="9"/>
  <c r="P4113" i="9"/>
  <c r="Q4113" i="9" s="1"/>
  <c r="Q4111" i="9"/>
  <c r="L4111" i="9"/>
  <c r="P4111" i="9" s="1"/>
  <c r="L4108" i="9"/>
  <c r="P4108" i="9" s="1"/>
  <c r="Q4108" i="9" s="1"/>
  <c r="L4105" i="9"/>
  <c r="P4105" i="9" s="1"/>
  <c r="Q4105" i="9" s="1"/>
  <c r="L4104" i="9"/>
  <c r="P4104" i="9" s="1"/>
  <c r="Q4104" i="9" s="1"/>
  <c r="L4103" i="9"/>
  <c r="P4103" i="9" s="1"/>
  <c r="Q4103" i="9" s="1"/>
  <c r="Q4101" i="9"/>
  <c r="L4101" i="9"/>
  <c r="P4101" i="9" s="1"/>
  <c r="L4100" i="9"/>
  <c r="P4100" i="9" s="1"/>
  <c r="Q4100" i="9" s="1"/>
  <c r="L4099" i="9"/>
  <c r="P4099" i="9" s="1"/>
  <c r="Q4099" i="9" s="1"/>
  <c r="L4098" i="9"/>
  <c r="P4098" i="9" s="1"/>
  <c r="Q4098" i="9" s="1"/>
  <c r="L4097" i="9"/>
  <c r="P4097" i="9" s="1"/>
  <c r="Q4097" i="9" s="1"/>
  <c r="L4096" i="9"/>
  <c r="P4096" i="9" s="1"/>
  <c r="Q4096" i="9" s="1"/>
  <c r="L4095" i="9"/>
  <c r="P4095" i="9" s="1"/>
  <c r="Q4095" i="9" s="1"/>
  <c r="L4093" i="9"/>
  <c r="P4093" i="9" s="1"/>
  <c r="Q4093" i="9" s="1"/>
  <c r="L4091" i="9"/>
  <c r="P4091" i="9" s="1"/>
  <c r="Q4091" i="9" s="1"/>
  <c r="L4090" i="9"/>
  <c r="P4090" i="9" s="1"/>
  <c r="Q4090" i="9" s="1"/>
  <c r="L4089" i="9"/>
  <c r="P4089" i="9" s="1"/>
  <c r="Q4089" i="9" s="1"/>
  <c r="L4088" i="9"/>
  <c r="P4088" i="9" s="1"/>
  <c r="Q4088" i="9" s="1"/>
  <c r="L4087" i="9"/>
  <c r="P4087" i="9" s="1"/>
  <c r="Q4087" i="9" s="1"/>
  <c r="L4085" i="9"/>
  <c r="P4085" i="9" s="1"/>
  <c r="Q4085" i="9" s="1"/>
  <c r="Q4082" i="9"/>
  <c r="P4082" i="9"/>
  <c r="P4073" i="9"/>
  <c r="Q4073" i="9" s="1"/>
  <c r="Q4071" i="9"/>
  <c r="L4071" i="9"/>
  <c r="P4071" i="9" s="1"/>
  <c r="L4068" i="9"/>
  <c r="P4068" i="9" s="1"/>
  <c r="Q4068" i="9" s="1"/>
  <c r="L4065" i="9"/>
  <c r="P4065" i="9" s="1"/>
  <c r="Q4065" i="9" s="1"/>
  <c r="L4064" i="9"/>
  <c r="P4064" i="9" s="1"/>
  <c r="Q4064" i="9" s="1"/>
  <c r="L4063" i="9"/>
  <c r="P4063" i="9" s="1"/>
  <c r="Q4063" i="9" s="1"/>
  <c r="L4061" i="9"/>
  <c r="P4061" i="9" s="1"/>
  <c r="Q4061" i="9" s="1"/>
  <c r="L4060" i="9"/>
  <c r="P4060" i="9" s="1"/>
  <c r="Q4060" i="9" s="1"/>
  <c r="L4059" i="9"/>
  <c r="P4059" i="9" s="1"/>
  <c r="Q4059" i="9" s="1"/>
  <c r="L4058" i="9"/>
  <c r="P4058" i="9" s="1"/>
  <c r="Q4058" i="9" s="1"/>
  <c r="L4057" i="9"/>
  <c r="P4057" i="9" s="1"/>
  <c r="Q4057" i="9" s="1"/>
  <c r="L4056" i="9"/>
  <c r="P4056" i="9" s="1"/>
  <c r="Q4056" i="9" s="1"/>
  <c r="L4055" i="9"/>
  <c r="P4055" i="9" s="1"/>
  <c r="Q4055" i="9" s="1"/>
  <c r="L4053" i="9"/>
  <c r="P4053" i="9" s="1"/>
  <c r="Q4053" i="9" s="1"/>
  <c r="L4051" i="9"/>
  <c r="P4051" i="9" s="1"/>
  <c r="Q4051" i="9" s="1"/>
  <c r="L4050" i="9"/>
  <c r="P4050" i="9" s="1"/>
  <c r="Q4050" i="9" s="1"/>
  <c r="L4049" i="9"/>
  <c r="P4049" i="9" s="1"/>
  <c r="Q4049" i="9" s="1"/>
  <c r="L4048" i="9"/>
  <c r="P4048" i="9" s="1"/>
  <c r="Q4048" i="9" s="1"/>
  <c r="L4046" i="9"/>
  <c r="P4046" i="9" s="1"/>
  <c r="Q4046" i="9" s="1"/>
  <c r="Q4043" i="9"/>
  <c r="P4043" i="9"/>
  <c r="P4034" i="9"/>
  <c r="Q4034" i="9" s="1"/>
  <c r="Q4032" i="9"/>
  <c r="L4032" i="9"/>
  <c r="P4032" i="9" s="1"/>
  <c r="L4029" i="9"/>
  <c r="P4029" i="9" s="1"/>
  <c r="Q4029" i="9" s="1"/>
  <c r="L4026" i="9"/>
  <c r="P4026" i="9" s="1"/>
  <c r="Q4026" i="9" s="1"/>
  <c r="L4025" i="9"/>
  <c r="P4025" i="9" s="1"/>
  <c r="Q4025" i="9" s="1"/>
  <c r="L4024" i="9"/>
  <c r="P4024" i="9" s="1"/>
  <c r="Q4024" i="9" s="1"/>
  <c r="L4022" i="9"/>
  <c r="P4022" i="9" s="1"/>
  <c r="Q4022" i="9" s="1"/>
  <c r="L4021" i="9"/>
  <c r="P4021" i="9" s="1"/>
  <c r="Q4021" i="9" s="1"/>
  <c r="L4020" i="9"/>
  <c r="P4020" i="9" s="1"/>
  <c r="Q4020" i="9" s="1"/>
  <c r="L4019" i="9"/>
  <c r="P4019" i="9" s="1"/>
  <c r="Q4019" i="9" s="1"/>
  <c r="L4018" i="9"/>
  <c r="P4018" i="9" s="1"/>
  <c r="Q4018" i="9" s="1"/>
  <c r="L4017" i="9"/>
  <c r="P4017" i="9" s="1"/>
  <c r="Q4017" i="9" s="1"/>
  <c r="L4016" i="9"/>
  <c r="P4016" i="9" s="1"/>
  <c r="Q4016" i="9" s="1"/>
  <c r="L4014" i="9"/>
  <c r="P4014" i="9" s="1"/>
  <c r="Q4014" i="9" s="1"/>
  <c r="L4012" i="9"/>
  <c r="P4012" i="9" s="1"/>
  <c r="Q4012" i="9" s="1"/>
  <c r="L4011" i="9"/>
  <c r="P4011" i="9" s="1"/>
  <c r="Q4011" i="9" s="1"/>
  <c r="L4010" i="9"/>
  <c r="P4010" i="9" s="1"/>
  <c r="Q4010" i="9" s="1"/>
  <c r="L4009" i="9"/>
  <c r="P4009" i="9" s="1"/>
  <c r="Q4009" i="9" s="1"/>
  <c r="L4007" i="9"/>
  <c r="P4007" i="9" s="1"/>
  <c r="Q4007" i="9" s="1"/>
  <c r="Q4004" i="9"/>
  <c r="P4004" i="9"/>
  <c r="P3995" i="9"/>
  <c r="Q3995" i="9" s="1"/>
  <c r="Q3993" i="9"/>
  <c r="L3993" i="9"/>
  <c r="P3993" i="9" s="1"/>
  <c r="L3990" i="9"/>
  <c r="P3990" i="9" s="1"/>
  <c r="Q3990" i="9" s="1"/>
  <c r="L3987" i="9"/>
  <c r="P3987" i="9" s="1"/>
  <c r="Q3987" i="9" s="1"/>
  <c r="L3986" i="9"/>
  <c r="P3986" i="9" s="1"/>
  <c r="Q3986" i="9" s="1"/>
  <c r="L3985" i="9"/>
  <c r="P3985" i="9" s="1"/>
  <c r="Q3985" i="9" s="1"/>
  <c r="L3983" i="9"/>
  <c r="P3983" i="9" s="1"/>
  <c r="Q3983" i="9" s="1"/>
  <c r="L3982" i="9"/>
  <c r="P3982" i="9" s="1"/>
  <c r="Q3982" i="9" s="1"/>
  <c r="L3981" i="9"/>
  <c r="P3981" i="9" s="1"/>
  <c r="Q3981" i="9" s="1"/>
  <c r="L3980" i="9"/>
  <c r="P3980" i="9" s="1"/>
  <c r="Q3980" i="9" s="1"/>
  <c r="L3979" i="9"/>
  <c r="P3979" i="9" s="1"/>
  <c r="Q3979" i="9" s="1"/>
  <c r="L3978" i="9"/>
  <c r="P3978" i="9" s="1"/>
  <c r="Q3978" i="9" s="1"/>
  <c r="L3977" i="9"/>
  <c r="P3977" i="9" s="1"/>
  <c r="Q3977" i="9" s="1"/>
  <c r="L3975" i="9"/>
  <c r="P3975" i="9" s="1"/>
  <c r="Q3975" i="9" s="1"/>
  <c r="L3973" i="9"/>
  <c r="P3973" i="9" s="1"/>
  <c r="Q3973" i="9" s="1"/>
  <c r="Q3972" i="9"/>
  <c r="L3972" i="9"/>
  <c r="P3972" i="9" s="1"/>
  <c r="L3971" i="9"/>
  <c r="P3971" i="9" s="1"/>
  <c r="Q3971" i="9" s="1"/>
  <c r="L3970" i="9"/>
  <c r="P3970" i="9" s="1"/>
  <c r="Q3970" i="9" s="1"/>
  <c r="L3969" i="9"/>
  <c r="P3969" i="9" s="1"/>
  <c r="Q3969" i="9" s="1"/>
  <c r="L3967" i="9"/>
  <c r="P3967" i="9" s="1"/>
  <c r="Q3967" i="9" s="1"/>
  <c r="Q3964" i="9"/>
  <c r="P3964" i="9"/>
  <c r="P3955" i="9"/>
  <c r="Q3955" i="9" s="1"/>
  <c r="Q3953" i="9"/>
  <c r="L3953" i="9"/>
  <c r="P3953" i="9" s="1"/>
  <c r="L3952" i="9"/>
  <c r="P3952" i="9" s="1"/>
  <c r="Q3952" i="9" s="1"/>
  <c r="L3949" i="9"/>
  <c r="P3949" i="9" s="1"/>
  <c r="Q3949" i="9" s="1"/>
  <c r="L3946" i="9"/>
  <c r="P3946" i="9" s="1"/>
  <c r="Q3946" i="9" s="1"/>
  <c r="L3945" i="9"/>
  <c r="P3945" i="9" s="1"/>
  <c r="Q3945" i="9" s="1"/>
  <c r="L3944" i="9"/>
  <c r="P3944" i="9" s="1"/>
  <c r="Q3944" i="9" s="1"/>
  <c r="L3942" i="9"/>
  <c r="P3942" i="9" s="1"/>
  <c r="Q3942" i="9" s="1"/>
  <c r="L3941" i="9"/>
  <c r="P3941" i="9" s="1"/>
  <c r="Q3941" i="9" s="1"/>
  <c r="L3940" i="9"/>
  <c r="P3940" i="9" s="1"/>
  <c r="Q3940" i="9" s="1"/>
  <c r="L3939" i="9"/>
  <c r="P3939" i="9" s="1"/>
  <c r="Q3939" i="9" s="1"/>
  <c r="L3938" i="9"/>
  <c r="P3938" i="9" s="1"/>
  <c r="Q3938" i="9" s="1"/>
  <c r="L3937" i="9"/>
  <c r="P3937" i="9" s="1"/>
  <c r="Q3937" i="9" s="1"/>
  <c r="L3936" i="9"/>
  <c r="P3936" i="9" s="1"/>
  <c r="Q3936" i="9" s="1"/>
  <c r="L3934" i="9"/>
  <c r="P3934" i="9" s="1"/>
  <c r="Q3934" i="9" s="1"/>
  <c r="L3932" i="9"/>
  <c r="P3932" i="9" s="1"/>
  <c r="Q3932" i="9" s="1"/>
  <c r="L3931" i="9"/>
  <c r="P3931" i="9" s="1"/>
  <c r="Q3931" i="9" s="1"/>
  <c r="L3930" i="9"/>
  <c r="P3930" i="9" s="1"/>
  <c r="Q3930" i="9" s="1"/>
  <c r="L3929" i="9"/>
  <c r="P3929" i="9" s="1"/>
  <c r="Q3929" i="9" s="1"/>
  <c r="L3928" i="9"/>
  <c r="P3928" i="9" s="1"/>
  <c r="Q3928" i="9" s="1"/>
  <c r="L3926" i="9"/>
  <c r="P3926" i="9" s="1"/>
  <c r="Q3926" i="9" s="1"/>
  <c r="Q3923" i="9"/>
  <c r="P3923" i="9"/>
  <c r="P3914" i="9"/>
  <c r="Q3914" i="9" s="1"/>
  <c r="Q3912" i="9"/>
  <c r="L3912" i="9"/>
  <c r="P3912" i="9" s="1"/>
  <c r="L3909" i="9"/>
  <c r="P3909" i="9" s="1"/>
  <c r="Q3909" i="9" s="1"/>
  <c r="L3906" i="9"/>
  <c r="P3906" i="9" s="1"/>
  <c r="Q3906" i="9" s="1"/>
  <c r="L3905" i="9"/>
  <c r="P3905" i="9" s="1"/>
  <c r="Q3905" i="9" s="1"/>
  <c r="L3904" i="9"/>
  <c r="P3904" i="9" s="1"/>
  <c r="Q3904" i="9" s="1"/>
  <c r="L3902" i="9"/>
  <c r="P3902" i="9" s="1"/>
  <c r="Q3902" i="9" s="1"/>
  <c r="L3901" i="9"/>
  <c r="P3901" i="9" s="1"/>
  <c r="Q3901" i="9" s="1"/>
  <c r="L3900" i="9"/>
  <c r="P3900" i="9" s="1"/>
  <c r="Q3900" i="9" s="1"/>
  <c r="L3899" i="9"/>
  <c r="P3899" i="9" s="1"/>
  <c r="Q3899" i="9" s="1"/>
  <c r="L3898" i="9"/>
  <c r="P3898" i="9" s="1"/>
  <c r="Q3898" i="9" s="1"/>
  <c r="L3897" i="9"/>
  <c r="P3897" i="9" s="1"/>
  <c r="Q3897" i="9" s="1"/>
  <c r="L3896" i="9"/>
  <c r="P3896" i="9" s="1"/>
  <c r="Q3896" i="9" s="1"/>
  <c r="L3894" i="9"/>
  <c r="P3894" i="9" s="1"/>
  <c r="Q3894" i="9" s="1"/>
  <c r="L3892" i="9"/>
  <c r="P3892" i="9" s="1"/>
  <c r="Q3892" i="9" s="1"/>
  <c r="L3891" i="9"/>
  <c r="P3891" i="9" s="1"/>
  <c r="Q3891" i="9" s="1"/>
  <c r="L3890" i="9"/>
  <c r="P3890" i="9" s="1"/>
  <c r="Q3890" i="9" s="1"/>
  <c r="L3889" i="9"/>
  <c r="P3889" i="9" s="1"/>
  <c r="Q3889" i="9" s="1"/>
  <c r="L3887" i="9"/>
  <c r="P3887" i="9" s="1"/>
  <c r="Q3887" i="9" s="1"/>
  <c r="Q3884" i="9"/>
  <c r="P3884" i="9"/>
  <c r="P3875" i="9"/>
  <c r="Q3875" i="9" s="1"/>
  <c r="Q3873" i="9"/>
  <c r="L3873" i="9"/>
  <c r="P3873" i="9" s="1"/>
  <c r="Q3872" i="9"/>
  <c r="L3872" i="9"/>
  <c r="P3872" i="9" s="1"/>
  <c r="L3869" i="9"/>
  <c r="P3869" i="9" s="1"/>
  <c r="Q3869" i="9" s="1"/>
  <c r="L3866" i="9"/>
  <c r="P3866" i="9" s="1"/>
  <c r="Q3866" i="9" s="1"/>
  <c r="L3865" i="9"/>
  <c r="P3865" i="9" s="1"/>
  <c r="Q3865" i="9" s="1"/>
  <c r="L3864" i="9"/>
  <c r="P3864" i="9" s="1"/>
  <c r="Q3864" i="9" s="1"/>
  <c r="L3862" i="9"/>
  <c r="P3862" i="9" s="1"/>
  <c r="Q3862" i="9" s="1"/>
  <c r="L3861" i="9"/>
  <c r="P3861" i="9" s="1"/>
  <c r="Q3861" i="9" s="1"/>
  <c r="L3860" i="9"/>
  <c r="P3860" i="9" s="1"/>
  <c r="Q3860" i="9" s="1"/>
  <c r="L3859" i="9"/>
  <c r="P3859" i="9" s="1"/>
  <c r="Q3859" i="9" s="1"/>
  <c r="L3858" i="9"/>
  <c r="P3858" i="9" s="1"/>
  <c r="Q3858" i="9" s="1"/>
  <c r="L3857" i="9"/>
  <c r="P3857" i="9" s="1"/>
  <c r="Q3857" i="9" s="1"/>
  <c r="L3855" i="9"/>
  <c r="P3855" i="9" s="1"/>
  <c r="Q3855" i="9" s="1"/>
  <c r="L3853" i="9"/>
  <c r="P3853" i="9" s="1"/>
  <c r="Q3853" i="9" s="1"/>
  <c r="L3852" i="9"/>
  <c r="P3852" i="9" s="1"/>
  <c r="Q3852" i="9" s="1"/>
  <c r="L3851" i="9"/>
  <c r="P3851" i="9" s="1"/>
  <c r="Q3851" i="9" s="1"/>
  <c r="L3850" i="9"/>
  <c r="P3850" i="9" s="1"/>
  <c r="Q3850" i="9" s="1"/>
  <c r="L3848" i="9"/>
  <c r="P3848" i="9" s="1"/>
  <c r="Q3848" i="9" s="1"/>
  <c r="Q3845" i="9"/>
  <c r="P3845" i="9"/>
  <c r="P3836" i="9"/>
  <c r="Q3836" i="9" s="1"/>
  <c r="Q3834" i="9"/>
  <c r="L3834" i="9"/>
  <c r="P3834" i="9" s="1"/>
  <c r="Q3833" i="9"/>
  <c r="L3833" i="9"/>
  <c r="P3833" i="9" s="1"/>
  <c r="L3830" i="9"/>
  <c r="P3830" i="9" s="1"/>
  <c r="Q3830" i="9" s="1"/>
  <c r="L3827" i="9"/>
  <c r="P3827" i="9" s="1"/>
  <c r="Q3827" i="9" s="1"/>
  <c r="L3826" i="9"/>
  <c r="P3826" i="9" s="1"/>
  <c r="Q3826" i="9" s="1"/>
  <c r="L3825" i="9"/>
  <c r="P3825" i="9" s="1"/>
  <c r="Q3825" i="9" s="1"/>
  <c r="L3823" i="9"/>
  <c r="P3823" i="9" s="1"/>
  <c r="Q3823" i="9" s="1"/>
  <c r="L3822" i="9"/>
  <c r="P3822" i="9" s="1"/>
  <c r="Q3822" i="9" s="1"/>
  <c r="L3821" i="9"/>
  <c r="P3821" i="9" s="1"/>
  <c r="Q3821" i="9" s="1"/>
  <c r="L3820" i="9"/>
  <c r="P3820" i="9" s="1"/>
  <c r="Q3820" i="9" s="1"/>
  <c r="L3819" i="9"/>
  <c r="P3819" i="9" s="1"/>
  <c r="Q3819" i="9" s="1"/>
  <c r="L3818" i="9"/>
  <c r="P3818" i="9" s="1"/>
  <c r="Q3818" i="9" s="1"/>
  <c r="L3816" i="9"/>
  <c r="P3816" i="9" s="1"/>
  <c r="Q3816" i="9" s="1"/>
  <c r="L3814" i="9"/>
  <c r="P3814" i="9" s="1"/>
  <c r="Q3814" i="9" s="1"/>
  <c r="L3813" i="9"/>
  <c r="P3813" i="9" s="1"/>
  <c r="Q3813" i="9" s="1"/>
  <c r="L3812" i="9"/>
  <c r="P3812" i="9" s="1"/>
  <c r="Q3812" i="9" s="1"/>
  <c r="L3811" i="9"/>
  <c r="P3811" i="9" s="1"/>
  <c r="Q3811" i="9" s="1"/>
  <c r="L3810" i="9"/>
  <c r="P3810" i="9" s="1"/>
  <c r="Q3810" i="9" s="1"/>
  <c r="L3808" i="9"/>
  <c r="P3808" i="9" s="1"/>
  <c r="Q3808" i="9" s="1"/>
  <c r="Q3805" i="9"/>
  <c r="P3805" i="9"/>
  <c r="P3796" i="9"/>
  <c r="Q3796" i="9" s="1"/>
  <c r="Q3794" i="9"/>
  <c r="L3794" i="9"/>
  <c r="P3794" i="9" s="1"/>
  <c r="Q3793" i="9"/>
  <c r="L3793" i="9"/>
  <c r="P3793" i="9" s="1"/>
  <c r="L3790" i="9"/>
  <c r="P3790" i="9" s="1"/>
  <c r="Q3790" i="9" s="1"/>
  <c r="L3787" i="9"/>
  <c r="P3787" i="9" s="1"/>
  <c r="Q3787" i="9" s="1"/>
  <c r="L3786" i="9"/>
  <c r="P3786" i="9" s="1"/>
  <c r="Q3786" i="9" s="1"/>
  <c r="L3785" i="9"/>
  <c r="P3785" i="9" s="1"/>
  <c r="Q3785" i="9" s="1"/>
  <c r="L3783" i="9"/>
  <c r="P3783" i="9" s="1"/>
  <c r="Q3783" i="9" s="1"/>
  <c r="L3782" i="9"/>
  <c r="P3782" i="9" s="1"/>
  <c r="Q3782" i="9" s="1"/>
  <c r="L3781" i="9"/>
  <c r="P3781" i="9" s="1"/>
  <c r="Q3781" i="9" s="1"/>
  <c r="L3780" i="9"/>
  <c r="P3780" i="9" s="1"/>
  <c r="Q3780" i="9" s="1"/>
  <c r="L3779" i="9"/>
  <c r="P3779" i="9" s="1"/>
  <c r="Q3779" i="9" s="1"/>
  <c r="L3778" i="9"/>
  <c r="P3778" i="9" s="1"/>
  <c r="Q3778" i="9" s="1"/>
  <c r="L3776" i="9"/>
  <c r="P3776" i="9" s="1"/>
  <c r="Q3776" i="9" s="1"/>
  <c r="L3774" i="9"/>
  <c r="P3774" i="9" s="1"/>
  <c r="Q3774" i="9" s="1"/>
  <c r="L3773" i="9"/>
  <c r="P3773" i="9" s="1"/>
  <c r="Q3773" i="9" s="1"/>
  <c r="L3772" i="9"/>
  <c r="P3772" i="9" s="1"/>
  <c r="Q3772" i="9" s="1"/>
  <c r="L3771" i="9"/>
  <c r="P3771" i="9" s="1"/>
  <c r="Q3771" i="9" s="1"/>
  <c r="L3770" i="9"/>
  <c r="P3770" i="9" s="1"/>
  <c r="Q3770" i="9" s="1"/>
  <c r="L3768" i="9"/>
  <c r="P3768" i="9" s="1"/>
  <c r="Q3768" i="9" s="1"/>
  <c r="Q3765" i="9"/>
  <c r="P3765" i="9"/>
  <c r="P3756" i="9"/>
  <c r="Q3756" i="9" s="1"/>
  <c r="Q3754" i="9"/>
  <c r="L3754" i="9"/>
  <c r="P3754" i="9" s="1"/>
  <c r="L3753" i="9"/>
  <c r="P3753" i="9" s="1"/>
  <c r="Q3753" i="9" s="1"/>
  <c r="L3750" i="9"/>
  <c r="P3750" i="9" s="1"/>
  <c r="Q3750" i="9" s="1"/>
  <c r="L3747" i="9"/>
  <c r="P3747" i="9" s="1"/>
  <c r="Q3747" i="9" s="1"/>
  <c r="L3746" i="9"/>
  <c r="P3746" i="9" s="1"/>
  <c r="Q3746" i="9" s="1"/>
  <c r="L3745" i="9"/>
  <c r="P3745" i="9" s="1"/>
  <c r="Q3745" i="9" s="1"/>
  <c r="L3743" i="9"/>
  <c r="P3743" i="9" s="1"/>
  <c r="Q3743" i="9" s="1"/>
  <c r="L3742" i="9"/>
  <c r="P3742" i="9" s="1"/>
  <c r="Q3742" i="9" s="1"/>
  <c r="L3741" i="9"/>
  <c r="P3741" i="9" s="1"/>
  <c r="Q3741" i="9" s="1"/>
  <c r="L3740" i="9"/>
  <c r="P3740" i="9" s="1"/>
  <c r="Q3740" i="9" s="1"/>
  <c r="L3739" i="9"/>
  <c r="P3739" i="9" s="1"/>
  <c r="Q3739" i="9" s="1"/>
  <c r="L3738" i="9"/>
  <c r="P3738" i="9" s="1"/>
  <c r="Q3738" i="9" s="1"/>
  <c r="L3736" i="9"/>
  <c r="P3736" i="9" s="1"/>
  <c r="Q3736" i="9" s="1"/>
  <c r="L3734" i="9"/>
  <c r="P3734" i="9" s="1"/>
  <c r="Q3734" i="9" s="1"/>
  <c r="L3733" i="9"/>
  <c r="P3733" i="9" s="1"/>
  <c r="Q3733" i="9" s="1"/>
  <c r="L3732" i="9"/>
  <c r="P3732" i="9" s="1"/>
  <c r="Q3732" i="9" s="1"/>
  <c r="L3731" i="9"/>
  <c r="P3731" i="9" s="1"/>
  <c r="Q3731" i="9" s="1"/>
  <c r="L3729" i="9"/>
  <c r="P3729" i="9" s="1"/>
  <c r="Q3729" i="9" s="1"/>
  <c r="Q3726" i="9"/>
  <c r="P3726" i="9"/>
  <c r="P3717" i="9"/>
  <c r="Q3717" i="9" s="1"/>
  <c r="Q3715" i="9"/>
  <c r="L3715" i="9"/>
  <c r="P3715" i="9" s="1"/>
  <c r="Q3714" i="9"/>
  <c r="L3714" i="9"/>
  <c r="P3714" i="9" s="1"/>
  <c r="L3711" i="9"/>
  <c r="P3711" i="9" s="1"/>
  <c r="Q3711" i="9" s="1"/>
  <c r="L3708" i="9"/>
  <c r="P3708" i="9" s="1"/>
  <c r="Q3708" i="9" s="1"/>
  <c r="L3707" i="9"/>
  <c r="P3707" i="9" s="1"/>
  <c r="Q3707" i="9" s="1"/>
  <c r="L3706" i="9"/>
  <c r="P3706" i="9" s="1"/>
  <c r="Q3706" i="9" s="1"/>
  <c r="L3704" i="9"/>
  <c r="P3704" i="9" s="1"/>
  <c r="Q3704" i="9" s="1"/>
  <c r="L3703" i="9"/>
  <c r="P3703" i="9" s="1"/>
  <c r="Q3703" i="9" s="1"/>
  <c r="L3702" i="9"/>
  <c r="P3702" i="9" s="1"/>
  <c r="Q3702" i="9" s="1"/>
  <c r="L3701" i="9"/>
  <c r="P3701" i="9" s="1"/>
  <c r="Q3701" i="9" s="1"/>
  <c r="L3700" i="9"/>
  <c r="P3700" i="9" s="1"/>
  <c r="Q3700" i="9" s="1"/>
  <c r="L3699" i="9"/>
  <c r="P3699" i="9" s="1"/>
  <c r="Q3699" i="9" s="1"/>
  <c r="L3697" i="9"/>
  <c r="P3697" i="9" s="1"/>
  <c r="Q3697" i="9" s="1"/>
  <c r="L3695" i="9"/>
  <c r="P3695" i="9" s="1"/>
  <c r="Q3695" i="9" s="1"/>
  <c r="L3694" i="9"/>
  <c r="P3694" i="9" s="1"/>
  <c r="Q3694" i="9" s="1"/>
  <c r="L3693" i="9"/>
  <c r="P3693" i="9" s="1"/>
  <c r="Q3693" i="9" s="1"/>
  <c r="L3692" i="9"/>
  <c r="P3692" i="9" s="1"/>
  <c r="Q3692" i="9" s="1"/>
  <c r="L3691" i="9"/>
  <c r="P3691" i="9" s="1"/>
  <c r="Q3691" i="9" s="1"/>
  <c r="L3689" i="9"/>
  <c r="P3689" i="9" s="1"/>
  <c r="Q3689" i="9" s="1"/>
  <c r="Q3686" i="9"/>
  <c r="P3686" i="9"/>
  <c r="P3677" i="9"/>
  <c r="Q3677" i="9" s="1"/>
  <c r="Q3675" i="9"/>
  <c r="L3675" i="9"/>
  <c r="P3675" i="9" s="1"/>
  <c r="L3672" i="9"/>
  <c r="P3672" i="9" s="1"/>
  <c r="Q3672" i="9" s="1"/>
  <c r="L3669" i="9"/>
  <c r="P3669" i="9" s="1"/>
  <c r="Q3669" i="9" s="1"/>
  <c r="L3668" i="9"/>
  <c r="P3668" i="9" s="1"/>
  <c r="Q3668" i="9" s="1"/>
  <c r="L3667" i="9"/>
  <c r="P3667" i="9" s="1"/>
  <c r="Q3667" i="9" s="1"/>
  <c r="L3665" i="9"/>
  <c r="P3665" i="9" s="1"/>
  <c r="Q3665" i="9" s="1"/>
  <c r="L3664" i="9"/>
  <c r="P3664" i="9" s="1"/>
  <c r="Q3664" i="9" s="1"/>
  <c r="L3663" i="9"/>
  <c r="P3663" i="9" s="1"/>
  <c r="Q3663" i="9" s="1"/>
  <c r="L3662" i="9"/>
  <c r="P3662" i="9" s="1"/>
  <c r="Q3662" i="9" s="1"/>
  <c r="L3661" i="9"/>
  <c r="P3661" i="9" s="1"/>
  <c r="Q3661" i="9" s="1"/>
  <c r="L3660" i="9"/>
  <c r="P3660" i="9" s="1"/>
  <c r="Q3660" i="9" s="1"/>
  <c r="L3658" i="9"/>
  <c r="P3658" i="9" s="1"/>
  <c r="Q3658" i="9" s="1"/>
  <c r="L3656" i="9"/>
  <c r="P3656" i="9" s="1"/>
  <c r="Q3656" i="9" s="1"/>
  <c r="L3655" i="9"/>
  <c r="P3655" i="9" s="1"/>
  <c r="Q3655" i="9" s="1"/>
  <c r="L3654" i="9"/>
  <c r="P3654" i="9" s="1"/>
  <c r="Q3654" i="9" s="1"/>
  <c r="L3653" i="9"/>
  <c r="P3653" i="9" s="1"/>
  <c r="Q3653" i="9" s="1"/>
  <c r="L3652" i="9"/>
  <c r="P3652" i="9" s="1"/>
  <c r="Q3652" i="9" s="1"/>
  <c r="L3650" i="9"/>
  <c r="P3650" i="9" s="1"/>
  <c r="Q3650" i="9" s="1"/>
  <c r="Q3647" i="9"/>
  <c r="P3647" i="9"/>
  <c r="P3638" i="9"/>
  <c r="Q3638" i="9" s="1"/>
  <c r="Q3636" i="9"/>
  <c r="L3636" i="9"/>
  <c r="P3636" i="9" s="1"/>
  <c r="Q3635" i="9"/>
  <c r="L3635" i="9"/>
  <c r="P3635" i="9" s="1"/>
  <c r="L3632" i="9"/>
  <c r="P3632" i="9" s="1"/>
  <c r="Q3632" i="9" s="1"/>
  <c r="L3629" i="9"/>
  <c r="P3629" i="9" s="1"/>
  <c r="Q3629" i="9" s="1"/>
  <c r="L3628" i="9"/>
  <c r="P3628" i="9" s="1"/>
  <c r="Q3628" i="9" s="1"/>
  <c r="L3627" i="9"/>
  <c r="P3627" i="9" s="1"/>
  <c r="Q3627" i="9" s="1"/>
  <c r="L3625" i="9"/>
  <c r="P3625" i="9" s="1"/>
  <c r="Q3625" i="9" s="1"/>
  <c r="L3624" i="9"/>
  <c r="P3624" i="9" s="1"/>
  <c r="Q3624" i="9" s="1"/>
  <c r="L3623" i="9"/>
  <c r="P3623" i="9" s="1"/>
  <c r="Q3623" i="9" s="1"/>
  <c r="L3622" i="9"/>
  <c r="P3622" i="9" s="1"/>
  <c r="Q3622" i="9" s="1"/>
  <c r="L3621" i="9"/>
  <c r="P3621" i="9" s="1"/>
  <c r="Q3621" i="9" s="1"/>
  <c r="L3620" i="9"/>
  <c r="P3620" i="9" s="1"/>
  <c r="Q3620" i="9" s="1"/>
  <c r="L3619" i="9"/>
  <c r="P3619" i="9" s="1"/>
  <c r="Q3619" i="9" s="1"/>
  <c r="L3617" i="9"/>
  <c r="P3617" i="9" s="1"/>
  <c r="Q3617" i="9" s="1"/>
  <c r="L3615" i="9"/>
  <c r="P3615" i="9" s="1"/>
  <c r="Q3615" i="9" s="1"/>
  <c r="L3614" i="9"/>
  <c r="P3614" i="9" s="1"/>
  <c r="Q3614" i="9" s="1"/>
  <c r="L3613" i="9"/>
  <c r="P3613" i="9" s="1"/>
  <c r="Q3613" i="9" s="1"/>
  <c r="L3612" i="9"/>
  <c r="P3612" i="9" s="1"/>
  <c r="Q3612" i="9" s="1"/>
  <c r="L3611" i="9"/>
  <c r="P3611" i="9" s="1"/>
  <c r="Q3611" i="9" s="1"/>
  <c r="L3609" i="9"/>
  <c r="P3609" i="9" s="1"/>
  <c r="Q3609" i="9" s="1"/>
  <c r="Q3606" i="9"/>
  <c r="P3606" i="9"/>
  <c r="P3597" i="9"/>
  <c r="Q3597" i="9" s="1"/>
  <c r="Q3595" i="9"/>
  <c r="L3595" i="9"/>
  <c r="P3595" i="9" s="1"/>
  <c r="L3592" i="9"/>
  <c r="P3592" i="9" s="1"/>
  <c r="Q3592" i="9" s="1"/>
  <c r="L3589" i="9"/>
  <c r="P3589" i="9" s="1"/>
  <c r="Q3589" i="9" s="1"/>
  <c r="L3588" i="9"/>
  <c r="P3588" i="9" s="1"/>
  <c r="Q3588" i="9" s="1"/>
  <c r="L3587" i="9"/>
  <c r="P3587" i="9" s="1"/>
  <c r="Q3587" i="9" s="1"/>
  <c r="L3585" i="9"/>
  <c r="P3585" i="9" s="1"/>
  <c r="Q3585" i="9" s="1"/>
  <c r="L3584" i="9"/>
  <c r="P3584" i="9" s="1"/>
  <c r="Q3584" i="9" s="1"/>
  <c r="L3583" i="9"/>
  <c r="P3583" i="9" s="1"/>
  <c r="Q3583" i="9" s="1"/>
  <c r="L3582" i="9"/>
  <c r="P3582" i="9" s="1"/>
  <c r="Q3582" i="9" s="1"/>
  <c r="L3581" i="9"/>
  <c r="P3581" i="9" s="1"/>
  <c r="Q3581" i="9" s="1"/>
  <c r="L3580" i="9"/>
  <c r="P3580" i="9" s="1"/>
  <c r="Q3580" i="9" s="1"/>
  <c r="L3579" i="9"/>
  <c r="P3579" i="9" s="1"/>
  <c r="Q3579" i="9" s="1"/>
  <c r="L3577" i="9"/>
  <c r="P3577" i="9" s="1"/>
  <c r="Q3577" i="9" s="1"/>
  <c r="L3575" i="9"/>
  <c r="P3575" i="9" s="1"/>
  <c r="Q3575" i="9" s="1"/>
  <c r="L3574" i="9"/>
  <c r="P3574" i="9" s="1"/>
  <c r="Q3574" i="9" s="1"/>
  <c r="L3573" i="9"/>
  <c r="P3573" i="9" s="1"/>
  <c r="Q3573" i="9" s="1"/>
  <c r="L3572" i="9"/>
  <c r="P3572" i="9" s="1"/>
  <c r="Q3572" i="9" s="1"/>
  <c r="L3571" i="9"/>
  <c r="P3571" i="9" s="1"/>
  <c r="Q3571" i="9" s="1"/>
  <c r="L3569" i="9"/>
  <c r="P3569" i="9" s="1"/>
  <c r="Q3569" i="9" s="1"/>
  <c r="Q3566" i="9"/>
  <c r="P3566" i="9"/>
  <c r="P3557" i="9"/>
  <c r="Q3557" i="9" s="1"/>
  <c r="Q3555" i="9"/>
  <c r="L3555" i="9"/>
  <c r="P3555" i="9" s="1"/>
  <c r="Q3554" i="9"/>
  <c r="L3554" i="9"/>
  <c r="P3554" i="9" s="1"/>
  <c r="L3551" i="9"/>
  <c r="P3551" i="9" s="1"/>
  <c r="Q3551" i="9" s="1"/>
  <c r="L3548" i="9"/>
  <c r="P3548" i="9" s="1"/>
  <c r="Q3548" i="9" s="1"/>
  <c r="L3547" i="9"/>
  <c r="P3547" i="9" s="1"/>
  <c r="Q3547" i="9" s="1"/>
  <c r="L3546" i="9"/>
  <c r="P3546" i="9" s="1"/>
  <c r="Q3546" i="9" s="1"/>
  <c r="L3544" i="9"/>
  <c r="P3544" i="9" s="1"/>
  <c r="Q3544" i="9" s="1"/>
  <c r="L3543" i="9"/>
  <c r="P3543" i="9" s="1"/>
  <c r="Q3543" i="9" s="1"/>
  <c r="L3542" i="9"/>
  <c r="P3542" i="9" s="1"/>
  <c r="Q3542" i="9" s="1"/>
  <c r="L3541" i="9"/>
  <c r="P3541" i="9" s="1"/>
  <c r="Q3541" i="9" s="1"/>
  <c r="L3540" i="9"/>
  <c r="P3540" i="9" s="1"/>
  <c r="Q3540" i="9" s="1"/>
  <c r="L3539" i="9"/>
  <c r="P3539" i="9" s="1"/>
  <c r="Q3539" i="9" s="1"/>
  <c r="L3538" i="9"/>
  <c r="P3538" i="9" s="1"/>
  <c r="Q3538" i="9" s="1"/>
  <c r="L3536" i="9"/>
  <c r="P3536" i="9" s="1"/>
  <c r="Q3536" i="9" s="1"/>
  <c r="L3534" i="9"/>
  <c r="P3534" i="9" s="1"/>
  <c r="Q3534" i="9" s="1"/>
  <c r="L3533" i="9"/>
  <c r="P3533" i="9" s="1"/>
  <c r="Q3533" i="9" s="1"/>
  <c r="L3532" i="9"/>
  <c r="P3532" i="9" s="1"/>
  <c r="Q3532" i="9" s="1"/>
  <c r="L3531" i="9"/>
  <c r="P3531" i="9" s="1"/>
  <c r="Q3531" i="9" s="1"/>
  <c r="L3530" i="9"/>
  <c r="P3530" i="9" s="1"/>
  <c r="Q3530" i="9" s="1"/>
  <c r="L3528" i="9"/>
  <c r="P3528" i="9" s="1"/>
  <c r="Q3528" i="9" s="1"/>
  <c r="Q3525" i="9"/>
  <c r="P3525" i="9"/>
  <c r="P3516" i="9"/>
  <c r="Q3516" i="9" s="1"/>
  <c r="Q3514" i="9"/>
  <c r="L3514" i="9"/>
  <c r="P3514" i="9" s="1"/>
  <c r="Q3513" i="9"/>
  <c r="L3513" i="9"/>
  <c r="P3513" i="9" s="1"/>
  <c r="L3510" i="9"/>
  <c r="P3510" i="9" s="1"/>
  <c r="Q3510" i="9" s="1"/>
  <c r="L3507" i="9"/>
  <c r="P3507" i="9" s="1"/>
  <c r="Q3507" i="9" s="1"/>
  <c r="L3506" i="9"/>
  <c r="P3506" i="9" s="1"/>
  <c r="Q3506" i="9" s="1"/>
  <c r="L3505" i="9"/>
  <c r="P3505" i="9" s="1"/>
  <c r="Q3505" i="9" s="1"/>
  <c r="L3503" i="9"/>
  <c r="P3503" i="9" s="1"/>
  <c r="Q3503" i="9" s="1"/>
  <c r="L3502" i="9"/>
  <c r="P3502" i="9" s="1"/>
  <c r="Q3502" i="9" s="1"/>
  <c r="L3501" i="9"/>
  <c r="P3501" i="9" s="1"/>
  <c r="Q3501" i="9" s="1"/>
  <c r="L3500" i="9"/>
  <c r="P3500" i="9" s="1"/>
  <c r="Q3500" i="9" s="1"/>
  <c r="L3499" i="9"/>
  <c r="P3499" i="9" s="1"/>
  <c r="Q3499" i="9" s="1"/>
  <c r="L3498" i="9"/>
  <c r="P3498" i="9" s="1"/>
  <c r="Q3498" i="9" s="1"/>
  <c r="L3497" i="9"/>
  <c r="P3497" i="9" s="1"/>
  <c r="Q3497" i="9" s="1"/>
  <c r="L3495" i="9"/>
  <c r="P3495" i="9" s="1"/>
  <c r="Q3495" i="9" s="1"/>
  <c r="L3493" i="9"/>
  <c r="P3493" i="9" s="1"/>
  <c r="Q3493" i="9" s="1"/>
  <c r="L3492" i="9"/>
  <c r="P3492" i="9" s="1"/>
  <c r="Q3492" i="9" s="1"/>
  <c r="L3491" i="9"/>
  <c r="P3491" i="9" s="1"/>
  <c r="Q3491" i="9" s="1"/>
  <c r="L3490" i="9"/>
  <c r="P3490" i="9" s="1"/>
  <c r="Q3490" i="9" s="1"/>
  <c r="L3489" i="9"/>
  <c r="P3489" i="9" s="1"/>
  <c r="Q3489" i="9" s="1"/>
  <c r="L3487" i="9"/>
  <c r="P3487" i="9" s="1"/>
  <c r="Q3487" i="9" s="1"/>
  <c r="Q3484" i="9"/>
  <c r="P3484" i="9"/>
  <c r="P3475" i="9"/>
  <c r="Q3475" i="9" s="1"/>
  <c r="Q3473" i="9"/>
  <c r="L3473" i="9"/>
  <c r="P3473" i="9" s="1"/>
  <c r="Q3472" i="9"/>
  <c r="L3472" i="9"/>
  <c r="P3472" i="9" s="1"/>
  <c r="L3469" i="9"/>
  <c r="P3469" i="9" s="1"/>
  <c r="Q3469" i="9" s="1"/>
  <c r="L3466" i="9"/>
  <c r="P3466" i="9" s="1"/>
  <c r="Q3466" i="9" s="1"/>
  <c r="L3465" i="9"/>
  <c r="P3465" i="9" s="1"/>
  <c r="Q3465" i="9" s="1"/>
  <c r="L3464" i="9"/>
  <c r="P3464" i="9" s="1"/>
  <c r="Q3464" i="9" s="1"/>
  <c r="L3462" i="9"/>
  <c r="P3462" i="9" s="1"/>
  <c r="Q3462" i="9" s="1"/>
  <c r="L3461" i="9"/>
  <c r="P3461" i="9" s="1"/>
  <c r="Q3461" i="9" s="1"/>
  <c r="L3460" i="9"/>
  <c r="P3460" i="9" s="1"/>
  <c r="Q3460" i="9" s="1"/>
  <c r="L3459" i="9"/>
  <c r="P3459" i="9" s="1"/>
  <c r="Q3459" i="9" s="1"/>
  <c r="L3458" i="9"/>
  <c r="P3458" i="9" s="1"/>
  <c r="Q3458" i="9" s="1"/>
  <c r="L3457" i="9"/>
  <c r="P3457" i="9" s="1"/>
  <c r="Q3457" i="9" s="1"/>
  <c r="L3456" i="9"/>
  <c r="P3456" i="9" s="1"/>
  <c r="Q3456" i="9" s="1"/>
  <c r="L3454" i="9"/>
  <c r="P3454" i="9" s="1"/>
  <c r="Q3454" i="9" s="1"/>
  <c r="L3452" i="9"/>
  <c r="P3452" i="9" s="1"/>
  <c r="Q3452" i="9" s="1"/>
  <c r="L3451" i="9"/>
  <c r="P3451" i="9" s="1"/>
  <c r="Q3451" i="9" s="1"/>
  <c r="L3450" i="9"/>
  <c r="P3450" i="9" s="1"/>
  <c r="Q3450" i="9" s="1"/>
  <c r="L3449" i="9"/>
  <c r="P3449" i="9" s="1"/>
  <c r="Q3449" i="9" s="1"/>
  <c r="L3448" i="9"/>
  <c r="P3448" i="9" s="1"/>
  <c r="Q3448" i="9" s="1"/>
  <c r="L3446" i="9"/>
  <c r="P3446" i="9" s="1"/>
  <c r="Q3446" i="9" s="1"/>
  <c r="Q3443" i="9"/>
  <c r="P3443" i="9"/>
  <c r="P3434" i="9"/>
  <c r="Q3434" i="9" s="1"/>
  <c r="Q3432" i="9"/>
  <c r="L3432" i="9"/>
  <c r="P3432" i="9" s="1"/>
  <c r="Q3431" i="9"/>
  <c r="L3431" i="9"/>
  <c r="P3431" i="9" s="1"/>
  <c r="Q3430" i="9"/>
  <c r="L3428" i="9"/>
  <c r="P3428" i="9" s="1"/>
  <c r="Q3428" i="9" s="1"/>
  <c r="L3425" i="9"/>
  <c r="P3425" i="9" s="1"/>
  <c r="Q3425" i="9" s="1"/>
  <c r="L3424" i="9"/>
  <c r="P3424" i="9" s="1"/>
  <c r="Q3424" i="9" s="1"/>
  <c r="L3423" i="9"/>
  <c r="P3423" i="9" s="1"/>
  <c r="Q3423" i="9" s="1"/>
  <c r="L3421" i="9"/>
  <c r="P3421" i="9" s="1"/>
  <c r="Q3421" i="9" s="1"/>
  <c r="L3420" i="9"/>
  <c r="P3420" i="9" s="1"/>
  <c r="Q3420" i="9" s="1"/>
  <c r="L3419" i="9"/>
  <c r="P3419" i="9" s="1"/>
  <c r="Q3419" i="9" s="1"/>
  <c r="L3418" i="9"/>
  <c r="P3418" i="9" s="1"/>
  <c r="Q3418" i="9" s="1"/>
  <c r="L3417" i="9"/>
  <c r="P3417" i="9" s="1"/>
  <c r="Q3417" i="9" s="1"/>
  <c r="L3416" i="9"/>
  <c r="P3416" i="9" s="1"/>
  <c r="Q3416" i="9" s="1"/>
  <c r="L3415" i="9"/>
  <c r="P3415" i="9" s="1"/>
  <c r="Q3415" i="9" s="1"/>
  <c r="L3413" i="9"/>
  <c r="P3413" i="9" s="1"/>
  <c r="Q3413" i="9" s="1"/>
  <c r="L3411" i="9"/>
  <c r="P3411" i="9" s="1"/>
  <c r="Q3411" i="9" s="1"/>
  <c r="L3410" i="9"/>
  <c r="P3410" i="9" s="1"/>
  <c r="Q3410" i="9" s="1"/>
  <c r="L3409" i="9"/>
  <c r="P3409" i="9" s="1"/>
  <c r="Q3409" i="9" s="1"/>
  <c r="L3408" i="9"/>
  <c r="P3408" i="9" s="1"/>
  <c r="Q3408" i="9" s="1"/>
  <c r="L3406" i="9"/>
  <c r="P3406" i="9" s="1"/>
  <c r="Q3406" i="9" s="1"/>
  <c r="Q3403" i="9"/>
  <c r="P3403" i="9"/>
  <c r="P3394" i="9"/>
  <c r="Q3394" i="9" s="1"/>
  <c r="Q3392" i="9"/>
  <c r="L3392" i="9"/>
  <c r="P3392" i="9" s="1"/>
  <c r="Q3391" i="9"/>
  <c r="L3391" i="9"/>
  <c r="P3391" i="9" s="1"/>
  <c r="L3388" i="9"/>
  <c r="P3388" i="9" s="1"/>
  <c r="Q3388" i="9" s="1"/>
  <c r="L3385" i="9"/>
  <c r="P3385" i="9" s="1"/>
  <c r="Q3385" i="9" s="1"/>
  <c r="L3384" i="9"/>
  <c r="P3384" i="9" s="1"/>
  <c r="Q3384" i="9" s="1"/>
  <c r="L3383" i="9"/>
  <c r="P3383" i="9" s="1"/>
  <c r="Q3383" i="9" s="1"/>
  <c r="L3381" i="9"/>
  <c r="P3381" i="9" s="1"/>
  <c r="Q3381" i="9" s="1"/>
  <c r="L3380" i="9"/>
  <c r="P3380" i="9" s="1"/>
  <c r="Q3380" i="9" s="1"/>
  <c r="L3379" i="9"/>
  <c r="P3379" i="9" s="1"/>
  <c r="Q3379" i="9" s="1"/>
  <c r="L3378" i="9"/>
  <c r="P3378" i="9" s="1"/>
  <c r="Q3378" i="9" s="1"/>
  <c r="L3377" i="9"/>
  <c r="P3377" i="9" s="1"/>
  <c r="Q3377" i="9" s="1"/>
  <c r="L3376" i="9"/>
  <c r="P3376" i="9" s="1"/>
  <c r="Q3376" i="9" s="1"/>
  <c r="L3375" i="9"/>
  <c r="P3375" i="9" s="1"/>
  <c r="Q3375" i="9" s="1"/>
  <c r="L3373" i="9"/>
  <c r="P3373" i="9" s="1"/>
  <c r="Q3373" i="9" s="1"/>
  <c r="L3371" i="9"/>
  <c r="P3371" i="9" s="1"/>
  <c r="Q3371" i="9" s="1"/>
  <c r="L3370" i="9"/>
  <c r="P3370" i="9" s="1"/>
  <c r="Q3370" i="9" s="1"/>
  <c r="L3369" i="9"/>
  <c r="P3369" i="9" s="1"/>
  <c r="Q3369" i="9" s="1"/>
  <c r="L3368" i="9"/>
  <c r="P3368" i="9" s="1"/>
  <c r="Q3368" i="9" s="1"/>
  <c r="L3366" i="9"/>
  <c r="P3366" i="9" s="1"/>
  <c r="Q3366" i="9" s="1"/>
  <c r="Q3363" i="9"/>
  <c r="P3363" i="9"/>
  <c r="P3354" i="9"/>
  <c r="Q3354" i="9" s="1"/>
  <c r="Q3352" i="9"/>
  <c r="L3352" i="9"/>
  <c r="P3352" i="9" s="1"/>
  <c r="Q3351" i="9"/>
  <c r="L3351" i="9"/>
  <c r="P3351" i="9" s="1"/>
  <c r="L3348" i="9"/>
  <c r="P3348" i="9" s="1"/>
  <c r="Q3348" i="9" s="1"/>
  <c r="L3345" i="9"/>
  <c r="P3345" i="9" s="1"/>
  <c r="Q3345" i="9" s="1"/>
  <c r="L3344" i="9"/>
  <c r="P3344" i="9" s="1"/>
  <c r="Q3344" i="9" s="1"/>
  <c r="L3343" i="9"/>
  <c r="P3343" i="9" s="1"/>
  <c r="Q3343" i="9" s="1"/>
  <c r="L3341" i="9"/>
  <c r="P3341" i="9" s="1"/>
  <c r="Q3341" i="9" s="1"/>
  <c r="L3340" i="9"/>
  <c r="P3340" i="9" s="1"/>
  <c r="Q3340" i="9" s="1"/>
  <c r="L3339" i="9"/>
  <c r="P3339" i="9" s="1"/>
  <c r="Q3339" i="9" s="1"/>
  <c r="L3338" i="9"/>
  <c r="P3338" i="9" s="1"/>
  <c r="Q3338" i="9" s="1"/>
  <c r="L3337" i="9"/>
  <c r="P3337" i="9" s="1"/>
  <c r="Q3337" i="9" s="1"/>
  <c r="L3336" i="9"/>
  <c r="P3336" i="9" s="1"/>
  <c r="Q3336" i="9" s="1"/>
  <c r="L3335" i="9"/>
  <c r="P3335" i="9" s="1"/>
  <c r="Q3335" i="9" s="1"/>
  <c r="L3333" i="9"/>
  <c r="P3333" i="9" s="1"/>
  <c r="Q3333" i="9" s="1"/>
  <c r="L3331" i="9"/>
  <c r="P3331" i="9" s="1"/>
  <c r="Q3331" i="9" s="1"/>
  <c r="L3330" i="9"/>
  <c r="P3330" i="9" s="1"/>
  <c r="Q3330" i="9" s="1"/>
  <c r="L3329" i="9"/>
  <c r="P3329" i="9" s="1"/>
  <c r="Q3329" i="9" s="1"/>
  <c r="L3328" i="9"/>
  <c r="P3328" i="9" s="1"/>
  <c r="Q3328" i="9" s="1"/>
  <c r="L3326" i="9"/>
  <c r="P3326" i="9" s="1"/>
  <c r="Q3326" i="9" s="1"/>
  <c r="Q3323" i="9"/>
  <c r="P3323" i="9"/>
  <c r="P3314" i="9"/>
  <c r="Q3314" i="9" s="1"/>
  <c r="Q3312" i="9"/>
  <c r="L3312" i="9"/>
  <c r="P3312" i="9" s="1"/>
  <c r="L3309" i="9"/>
  <c r="P3309" i="9" s="1"/>
  <c r="Q3309" i="9" s="1"/>
  <c r="L3306" i="9"/>
  <c r="P3306" i="9" s="1"/>
  <c r="Q3306" i="9" s="1"/>
  <c r="L3305" i="9"/>
  <c r="P3305" i="9" s="1"/>
  <c r="Q3305" i="9" s="1"/>
  <c r="L3304" i="9"/>
  <c r="P3304" i="9" s="1"/>
  <c r="Q3304" i="9" s="1"/>
  <c r="L3302" i="9"/>
  <c r="P3302" i="9" s="1"/>
  <c r="Q3302" i="9" s="1"/>
  <c r="L3301" i="9"/>
  <c r="P3301" i="9" s="1"/>
  <c r="Q3301" i="9" s="1"/>
  <c r="L3300" i="9"/>
  <c r="P3300" i="9" s="1"/>
  <c r="Q3300" i="9" s="1"/>
  <c r="L3299" i="9"/>
  <c r="P3299" i="9" s="1"/>
  <c r="Q3299" i="9" s="1"/>
  <c r="L3298" i="9"/>
  <c r="P3298" i="9" s="1"/>
  <c r="Q3298" i="9" s="1"/>
  <c r="L3297" i="9"/>
  <c r="P3297" i="9" s="1"/>
  <c r="Q3297" i="9" s="1"/>
  <c r="L3296" i="9"/>
  <c r="P3296" i="9" s="1"/>
  <c r="Q3296" i="9" s="1"/>
  <c r="L3294" i="9"/>
  <c r="P3294" i="9" s="1"/>
  <c r="Q3294" i="9" s="1"/>
  <c r="L3292" i="9"/>
  <c r="P3292" i="9" s="1"/>
  <c r="Q3292" i="9" s="1"/>
  <c r="L3291" i="9"/>
  <c r="P3291" i="9" s="1"/>
  <c r="Q3291" i="9" s="1"/>
  <c r="L3290" i="9"/>
  <c r="P3290" i="9" s="1"/>
  <c r="Q3290" i="9" s="1"/>
  <c r="L3289" i="9"/>
  <c r="P3289" i="9" s="1"/>
  <c r="Q3289" i="9" s="1"/>
  <c r="L3288" i="9"/>
  <c r="P3288" i="9" s="1"/>
  <c r="Q3288" i="9" s="1"/>
  <c r="L3286" i="9"/>
  <c r="P3286" i="9" s="1"/>
  <c r="Q3286" i="9" s="1"/>
  <c r="Q3283" i="9"/>
  <c r="P3283" i="9"/>
  <c r="P3274" i="9"/>
  <c r="Q3274" i="9" s="1"/>
  <c r="Q3272" i="9"/>
  <c r="L3272" i="9"/>
  <c r="P3272" i="9" s="1"/>
  <c r="Q3271" i="9"/>
  <c r="L3271" i="9"/>
  <c r="P3271" i="9" s="1"/>
  <c r="Q3270" i="9"/>
  <c r="L3268" i="9"/>
  <c r="P3268" i="9" s="1"/>
  <c r="Q3268" i="9" s="1"/>
  <c r="L3265" i="9"/>
  <c r="P3265" i="9" s="1"/>
  <c r="Q3265" i="9" s="1"/>
  <c r="L3264" i="9"/>
  <c r="P3264" i="9" s="1"/>
  <c r="Q3264" i="9" s="1"/>
  <c r="L3263" i="9"/>
  <c r="P3263" i="9" s="1"/>
  <c r="Q3263" i="9" s="1"/>
  <c r="L3261" i="9"/>
  <c r="P3261" i="9" s="1"/>
  <c r="Q3261" i="9" s="1"/>
  <c r="L3260" i="9"/>
  <c r="P3260" i="9" s="1"/>
  <c r="Q3260" i="9" s="1"/>
  <c r="L3259" i="9"/>
  <c r="P3259" i="9" s="1"/>
  <c r="Q3259" i="9" s="1"/>
  <c r="L3258" i="9"/>
  <c r="P3258" i="9" s="1"/>
  <c r="Q3258" i="9" s="1"/>
  <c r="L3257" i="9"/>
  <c r="P3257" i="9" s="1"/>
  <c r="Q3257" i="9" s="1"/>
  <c r="L3256" i="9"/>
  <c r="P3256" i="9" s="1"/>
  <c r="Q3256" i="9" s="1"/>
  <c r="L3255" i="9"/>
  <c r="P3255" i="9" s="1"/>
  <c r="Q3255" i="9" s="1"/>
  <c r="L3253" i="9"/>
  <c r="P3253" i="9" s="1"/>
  <c r="Q3253" i="9" s="1"/>
  <c r="L3251" i="9"/>
  <c r="P3251" i="9" s="1"/>
  <c r="Q3251" i="9" s="1"/>
  <c r="L3250" i="9"/>
  <c r="P3250" i="9" s="1"/>
  <c r="Q3250" i="9" s="1"/>
  <c r="L3249" i="9"/>
  <c r="P3249" i="9" s="1"/>
  <c r="Q3249" i="9" s="1"/>
  <c r="L3248" i="9"/>
  <c r="P3248" i="9" s="1"/>
  <c r="Q3248" i="9" s="1"/>
  <c r="L3247" i="9"/>
  <c r="P3247" i="9" s="1"/>
  <c r="Q3247" i="9" s="1"/>
  <c r="L3245" i="9"/>
  <c r="P3245" i="9" s="1"/>
  <c r="Q3245" i="9" s="1"/>
  <c r="Q3242" i="9"/>
  <c r="P3242" i="9"/>
  <c r="P3233" i="9"/>
  <c r="Q3233" i="9" s="1"/>
  <c r="Q3231" i="9"/>
  <c r="L3231" i="9"/>
  <c r="P3231" i="9" s="1"/>
  <c r="L3228" i="9"/>
  <c r="P3228" i="9" s="1"/>
  <c r="Q3228" i="9" s="1"/>
  <c r="L3225" i="9"/>
  <c r="P3225" i="9" s="1"/>
  <c r="Q3225" i="9" s="1"/>
  <c r="L3224" i="9"/>
  <c r="P3224" i="9" s="1"/>
  <c r="Q3224" i="9" s="1"/>
  <c r="L3223" i="9"/>
  <c r="P3223" i="9" s="1"/>
  <c r="Q3223" i="9" s="1"/>
  <c r="Q3221" i="9"/>
  <c r="L3221" i="9"/>
  <c r="P3221" i="9" s="1"/>
  <c r="L3220" i="9"/>
  <c r="P3220" i="9" s="1"/>
  <c r="Q3220" i="9" s="1"/>
  <c r="Q3219" i="9"/>
  <c r="L3219" i="9"/>
  <c r="P3219" i="9" s="1"/>
  <c r="L3218" i="9"/>
  <c r="P3218" i="9" s="1"/>
  <c r="Q3218" i="9" s="1"/>
  <c r="L3217" i="9"/>
  <c r="P3217" i="9" s="1"/>
  <c r="Q3217" i="9" s="1"/>
  <c r="L3216" i="9"/>
  <c r="P3216" i="9" s="1"/>
  <c r="Q3216" i="9" s="1"/>
  <c r="L3215" i="9"/>
  <c r="P3215" i="9" s="1"/>
  <c r="Q3215" i="9" s="1"/>
  <c r="L3213" i="9"/>
  <c r="P3213" i="9" s="1"/>
  <c r="Q3213" i="9" s="1"/>
  <c r="L3211" i="9"/>
  <c r="P3211" i="9" s="1"/>
  <c r="Q3211" i="9" s="1"/>
  <c r="L3210" i="9"/>
  <c r="P3210" i="9" s="1"/>
  <c r="Q3210" i="9" s="1"/>
  <c r="L3209" i="9"/>
  <c r="P3209" i="9" s="1"/>
  <c r="Q3209" i="9" s="1"/>
  <c r="L3208" i="9"/>
  <c r="P3208" i="9" s="1"/>
  <c r="Q3208" i="9" s="1"/>
  <c r="L3207" i="9"/>
  <c r="P3207" i="9" s="1"/>
  <c r="Q3207" i="9" s="1"/>
  <c r="L3205" i="9"/>
  <c r="P3205" i="9" s="1"/>
  <c r="Q3205" i="9" s="1"/>
  <c r="Q3202" i="9"/>
  <c r="P3202" i="9"/>
  <c r="P3193" i="9"/>
  <c r="Q3193" i="9" s="1"/>
  <c r="Q3191" i="9"/>
  <c r="L3191" i="9"/>
  <c r="P3191" i="9" s="1"/>
  <c r="Q3190" i="9"/>
  <c r="L3190" i="9"/>
  <c r="P3190" i="9" s="1"/>
  <c r="L3187" i="9"/>
  <c r="P3187" i="9" s="1"/>
  <c r="Q3187" i="9" s="1"/>
  <c r="L3184" i="9"/>
  <c r="P3184" i="9" s="1"/>
  <c r="Q3184" i="9" s="1"/>
  <c r="L3183" i="9"/>
  <c r="P3183" i="9" s="1"/>
  <c r="Q3183" i="9" s="1"/>
  <c r="L3182" i="9"/>
  <c r="P3182" i="9" s="1"/>
  <c r="Q3182" i="9" s="1"/>
  <c r="L3180" i="9"/>
  <c r="P3180" i="9" s="1"/>
  <c r="Q3180" i="9" s="1"/>
  <c r="L3179" i="9"/>
  <c r="P3179" i="9" s="1"/>
  <c r="Q3179" i="9" s="1"/>
  <c r="L3178" i="9"/>
  <c r="P3178" i="9" s="1"/>
  <c r="Q3178" i="9" s="1"/>
  <c r="L3177" i="9"/>
  <c r="P3177" i="9" s="1"/>
  <c r="Q3177" i="9" s="1"/>
  <c r="L3176" i="9"/>
  <c r="P3176" i="9" s="1"/>
  <c r="Q3176" i="9" s="1"/>
  <c r="L3175" i="9"/>
  <c r="P3175" i="9" s="1"/>
  <c r="Q3175" i="9" s="1"/>
  <c r="L3174" i="9"/>
  <c r="P3174" i="9" s="1"/>
  <c r="Q3174" i="9" s="1"/>
  <c r="L3172" i="9"/>
  <c r="P3172" i="9" s="1"/>
  <c r="Q3172" i="9" s="1"/>
  <c r="L3170" i="9"/>
  <c r="P3170" i="9" s="1"/>
  <c r="Q3170" i="9" s="1"/>
  <c r="L3169" i="9"/>
  <c r="P3169" i="9" s="1"/>
  <c r="Q3169" i="9" s="1"/>
  <c r="L3168" i="9"/>
  <c r="P3168" i="9" s="1"/>
  <c r="Q3168" i="9" s="1"/>
  <c r="L3167" i="9"/>
  <c r="P3167" i="9" s="1"/>
  <c r="Q3167" i="9" s="1"/>
  <c r="L3166" i="9"/>
  <c r="P3166" i="9" s="1"/>
  <c r="Q3166" i="9" s="1"/>
  <c r="L3164" i="9"/>
  <c r="P3164" i="9" s="1"/>
  <c r="Q3164" i="9" s="1"/>
  <c r="Q3161" i="9"/>
  <c r="P3161" i="9"/>
  <c r="P3152" i="9"/>
  <c r="Q3152" i="9" s="1"/>
  <c r="Q3150" i="9"/>
  <c r="L3150" i="9"/>
  <c r="P3150" i="9" s="1"/>
  <c r="Q3149" i="9"/>
  <c r="L3149" i="9"/>
  <c r="P3149" i="9" s="1"/>
  <c r="L3146" i="9"/>
  <c r="P3146" i="9" s="1"/>
  <c r="Q3146" i="9" s="1"/>
  <c r="L3143" i="9"/>
  <c r="P3143" i="9" s="1"/>
  <c r="Q3143" i="9" s="1"/>
  <c r="L3142" i="9"/>
  <c r="P3142" i="9" s="1"/>
  <c r="Q3142" i="9" s="1"/>
  <c r="L3141" i="9"/>
  <c r="P3141" i="9" s="1"/>
  <c r="Q3141" i="9" s="1"/>
  <c r="L3139" i="9"/>
  <c r="P3139" i="9" s="1"/>
  <c r="Q3139" i="9" s="1"/>
  <c r="L3138" i="9"/>
  <c r="P3138" i="9" s="1"/>
  <c r="Q3138" i="9" s="1"/>
  <c r="L3137" i="9"/>
  <c r="P3137" i="9" s="1"/>
  <c r="Q3137" i="9" s="1"/>
  <c r="L3136" i="9"/>
  <c r="P3136" i="9" s="1"/>
  <c r="Q3136" i="9" s="1"/>
  <c r="L3135" i="9"/>
  <c r="P3135" i="9" s="1"/>
  <c r="Q3135" i="9" s="1"/>
  <c r="L3134" i="9"/>
  <c r="P3134" i="9" s="1"/>
  <c r="Q3134" i="9" s="1"/>
  <c r="L3133" i="9"/>
  <c r="P3133" i="9" s="1"/>
  <c r="Q3133" i="9" s="1"/>
  <c r="L3131" i="9"/>
  <c r="P3131" i="9" s="1"/>
  <c r="Q3131" i="9" s="1"/>
  <c r="L3129" i="9"/>
  <c r="P3129" i="9" s="1"/>
  <c r="Q3129" i="9" s="1"/>
  <c r="L3128" i="9"/>
  <c r="P3128" i="9" s="1"/>
  <c r="Q3128" i="9" s="1"/>
  <c r="L3127" i="9"/>
  <c r="P3127" i="9" s="1"/>
  <c r="Q3127" i="9" s="1"/>
  <c r="L3126" i="9"/>
  <c r="P3126" i="9" s="1"/>
  <c r="Q3126" i="9" s="1"/>
  <c r="L3125" i="9"/>
  <c r="P3125" i="9" s="1"/>
  <c r="Q3125" i="9" s="1"/>
  <c r="L3123" i="9"/>
  <c r="P3123" i="9" s="1"/>
  <c r="Q3123" i="9" s="1"/>
  <c r="Q3120" i="9"/>
  <c r="P3120" i="9"/>
  <c r="P3111" i="9"/>
  <c r="Q3111" i="9" s="1"/>
  <c r="Q3109" i="9"/>
  <c r="L3109" i="9"/>
  <c r="P3109" i="9" s="1"/>
  <c r="L3106" i="9"/>
  <c r="P3106" i="9" s="1"/>
  <c r="Q3106" i="9" s="1"/>
  <c r="L3103" i="9"/>
  <c r="P3103" i="9" s="1"/>
  <c r="Q3103" i="9" s="1"/>
  <c r="L3102" i="9"/>
  <c r="P3102" i="9" s="1"/>
  <c r="Q3102" i="9" s="1"/>
  <c r="L3101" i="9"/>
  <c r="P3101" i="9" s="1"/>
  <c r="Q3101" i="9" s="1"/>
  <c r="L3099" i="9"/>
  <c r="P3099" i="9" s="1"/>
  <c r="Q3099" i="9" s="1"/>
  <c r="L3098" i="9"/>
  <c r="P3098" i="9" s="1"/>
  <c r="Q3098" i="9" s="1"/>
  <c r="L3097" i="9"/>
  <c r="P3097" i="9" s="1"/>
  <c r="Q3097" i="9" s="1"/>
  <c r="L3096" i="9"/>
  <c r="P3096" i="9" s="1"/>
  <c r="Q3096" i="9" s="1"/>
  <c r="L3095" i="9"/>
  <c r="P3095" i="9" s="1"/>
  <c r="Q3095" i="9" s="1"/>
  <c r="L3094" i="9"/>
  <c r="P3094" i="9" s="1"/>
  <c r="Q3094" i="9" s="1"/>
  <c r="L3092" i="9"/>
  <c r="P3092" i="9" s="1"/>
  <c r="Q3092" i="9" s="1"/>
  <c r="L3090" i="9"/>
  <c r="P3090" i="9" s="1"/>
  <c r="Q3090" i="9" s="1"/>
  <c r="L3089" i="9"/>
  <c r="P3089" i="9" s="1"/>
  <c r="Q3089" i="9" s="1"/>
  <c r="L3088" i="9"/>
  <c r="P3088" i="9" s="1"/>
  <c r="Q3088" i="9" s="1"/>
  <c r="L3087" i="9"/>
  <c r="P3087" i="9" s="1"/>
  <c r="Q3087" i="9" s="1"/>
  <c r="L3086" i="9"/>
  <c r="P3086" i="9" s="1"/>
  <c r="Q3086" i="9" s="1"/>
  <c r="L3084" i="9"/>
  <c r="P3084" i="9" s="1"/>
  <c r="Q3084" i="9" s="1"/>
  <c r="Q3081" i="9"/>
  <c r="P3081" i="9"/>
  <c r="P3072" i="9"/>
  <c r="Q3072" i="9" s="1"/>
  <c r="Q3070" i="9"/>
  <c r="L3070" i="9"/>
  <c r="P3070" i="9" s="1"/>
  <c r="Q3069" i="9"/>
  <c r="L3069" i="9"/>
  <c r="P3069" i="9" s="1"/>
  <c r="L3066" i="9"/>
  <c r="P3066" i="9" s="1"/>
  <c r="Q3066" i="9" s="1"/>
  <c r="L3063" i="9"/>
  <c r="P3063" i="9" s="1"/>
  <c r="Q3063" i="9" s="1"/>
  <c r="L3062" i="9"/>
  <c r="P3062" i="9" s="1"/>
  <c r="Q3062" i="9" s="1"/>
  <c r="L3061" i="9"/>
  <c r="P3061" i="9" s="1"/>
  <c r="Q3061" i="9" s="1"/>
  <c r="Q3059" i="9"/>
  <c r="L3059" i="9"/>
  <c r="P3059" i="9" s="1"/>
  <c r="L3058" i="9"/>
  <c r="P3058" i="9" s="1"/>
  <c r="Q3058" i="9" s="1"/>
  <c r="L3057" i="9"/>
  <c r="P3057" i="9" s="1"/>
  <c r="Q3057" i="9" s="1"/>
  <c r="L3056" i="9"/>
  <c r="P3056" i="9" s="1"/>
  <c r="Q3056" i="9" s="1"/>
  <c r="L3055" i="9"/>
  <c r="P3055" i="9" s="1"/>
  <c r="Q3055" i="9" s="1"/>
  <c r="L3054" i="9"/>
  <c r="P3054" i="9" s="1"/>
  <c r="Q3054" i="9" s="1"/>
  <c r="L3053" i="9"/>
  <c r="P3053" i="9" s="1"/>
  <c r="Q3053" i="9" s="1"/>
  <c r="L3051" i="9"/>
  <c r="P3051" i="9" s="1"/>
  <c r="Q3051" i="9" s="1"/>
  <c r="L3049" i="9"/>
  <c r="P3049" i="9" s="1"/>
  <c r="Q3049" i="9" s="1"/>
  <c r="L3048" i="9"/>
  <c r="P3048" i="9" s="1"/>
  <c r="Q3048" i="9" s="1"/>
  <c r="L3047" i="9"/>
  <c r="P3047" i="9" s="1"/>
  <c r="Q3047" i="9" s="1"/>
  <c r="L3046" i="9"/>
  <c r="P3046" i="9" s="1"/>
  <c r="Q3046" i="9" s="1"/>
  <c r="L3044" i="9"/>
  <c r="P3044" i="9" s="1"/>
  <c r="Q3044" i="9" s="1"/>
  <c r="Q3041" i="9"/>
  <c r="P3041" i="9"/>
  <c r="P3032" i="9"/>
  <c r="Q3032" i="9" s="1"/>
  <c r="Q3030" i="9"/>
  <c r="L3030" i="9"/>
  <c r="P3030" i="9" s="1"/>
  <c r="L3027" i="9"/>
  <c r="P3027" i="9" s="1"/>
  <c r="Q3027" i="9" s="1"/>
  <c r="L3024" i="9"/>
  <c r="P3024" i="9" s="1"/>
  <c r="Q3024" i="9" s="1"/>
  <c r="L3023" i="9"/>
  <c r="P3023" i="9" s="1"/>
  <c r="Q3023" i="9" s="1"/>
  <c r="L3022" i="9"/>
  <c r="P3022" i="9" s="1"/>
  <c r="Q3022" i="9" s="1"/>
  <c r="Q3020" i="9"/>
  <c r="L3020" i="9"/>
  <c r="P3020" i="9" s="1"/>
  <c r="L3019" i="9"/>
  <c r="P3019" i="9" s="1"/>
  <c r="Q3019" i="9" s="1"/>
  <c r="L3018" i="9"/>
  <c r="P3018" i="9" s="1"/>
  <c r="Q3018" i="9" s="1"/>
  <c r="L3017" i="9"/>
  <c r="P3017" i="9" s="1"/>
  <c r="Q3017" i="9" s="1"/>
  <c r="L3016" i="9"/>
  <c r="P3016" i="9" s="1"/>
  <c r="Q3016" i="9" s="1"/>
  <c r="L3015" i="9"/>
  <c r="P3015" i="9" s="1"/>
  <c r="Q3015" i="9" s="1"/>
  <c r="L3014" i="9"/>
  <c r="P3014" i="9" s="1"/>
  <c r="Q3014" i="9" s="1"/>
  <c r="L3012" i="9"/>
  <c r="P3012" i="9" s="1"/>
  <c r="Q3012" i="9" s="1"/>
  <c r="L3010" i="9"/>
  <c r="P3010" i="9" s="1"/>
  <c r="Q3010" i="9" s="1"/>
  <c r="Q3009" i="9"/>
  <c r="L3009" i="9"/>
  <c r="P3009" i="9" s="1"/>
  <c r="L3008" i="9"/>
  <c r="P3008" i="9" s="1"/>
  <c r="Q3008" i="9" s="1"/>
  <c r="L3007" i="9"/>
  <c r="P3007" i="9" s="1"/>
  <c r="Q3007" i="9" s="1"/>
  <c r="L3006" i="9"/>
  <c r="P3006" i="9" s="1"/>
  <c r="Q3006" i="9" s="1"/>
  <c r="L3004" i="9"/>
  <c r="P3004" i="9" s="1"/>
  <c r="Q3004" i="9" s="1"/>
  <c r="Q3001" i="9"/>
  <c r="P3001" i="9"/>
  <c r="P2992" i="9"/>
  <c r="Q2992" i="9" s="1"/>
  <c r="Q2990" i="9"/>
  <c r="L2990" i="9"/>
  <c r="P2990" i="9" s="1"/>
  <c r="Q2989" i="9"/>
  <c r="L2989" i="9"/>
  <c r="P2989" i="9" s="1"/>
  <c r="L2986" i="9"/>
  <c r="P2986" i="9" s="1"/>
  <c r="Q2986" i="9" s="1"/>
  <c r="L2983" i="9"/>
  <c r="P2983" i="9" s="1"/>
  <c r="Q2983" i="9" s="1"/>
  <c r="L2982" i="9"/>
  <c r="P2982" i="9" s="1"/>
  <c r="Q2982" i="9" s="1"/>
  <c r="L2981" i="9"/>
  <c r="P2981" i="9" s="1"/>
  <c r="Q2981" i="9" s="1"/>
  <c r="Q2979" i="9"/>
  <c r="L2979" i="9"/>
  <c r="P2979" i="9" s="1"/>
  <c r="L2978" i="9"/>
  <c r="P2978" i="9" s="1"/>
  <c r="Q2978" i="9" s="1"/>
  <c r="L2977" i="9"/>
  <c r="P2977" i="9" s="1"/>
  <c r="Q2977" i="9" s="1"/>
  <c r="L2976" i="9"/>
  <c r="P2976" i="9" s="1"/>
  <c r="Q2976" i="9" s="1"/>
  <c r="L2975" i="9"/>
  <c r="P2975" i="9" s="1"/>
  <c r="Q2975" i="9" s="1"/>
  <c r="L2974" i="9"/>
  <c r="P2974" i="9" s="1"/>
  <c r="Q2974" i="9" s="1"/>
  <c r="L2973" i="9"/>
  <c r="P2973" i="9" s="1"/>
  <c r="Q2973" i="9" s="1"/>
  <c r="L2971" i="9"/>
  <c r="P2971" i="9" s="1"/>
  <c r="Q2971" i="9" s="1"/>
  <c r="L2969" i="9"/>
  <c r="P2969" i="9" s="1"/>
  <c r="Q2969" i="9" s="1"/>
  <c r="L2968" i="9"/>
  <c r="P2968" i="9" s="1"/>
  <c r="Q2968" i="9" s="1"/>
  <c r="L2967" i="9"/>
  <c r="P2967" i="9" s="1"/>
  <c r="Q2967" i="9" s="1"/>
  <c r="L2966" i="9"/>
  <c r="P2966" i="9" s="1"/>
  <c r="Q2966" i="9" s="1"/>
  <c r="L2965" i="9"/>
  <c r="P2965" i="9" s="1"/>
  <c r="Q2965" i="9" s="1"/>
  <c r="L2963" i="9"/>
  <c r="P2963" i="9" s="1"/>
  <c r="Q2963" i="9" s="1"/>
  <c r="Q2960" i="9"/>
  <c r="P2960" i="9"/>
  <c r="P2951" i="9"/>
  <c r="Q2951" i="9" s="1"/>
  <c r="Q2949" i="9"/>
  <c r="L2949" i="9"/>
  <c r="P2949" i="9" s="1"/>
  <c r="L2946" i="9"/>
  <c r="P2946" i="9" s="1"/>
  <c r="Q2946" i="9" s="1"/>
  <c r="L2943" i="9"/>
  <c r="P2943" i="9" s="1"/>
  <c r="Q2943" i="9" s="1"/>
  <c r="L2942" i="9"/>
  <c r="P2942" i="9" s="1"/>
  <c r="Q2942" i="9" s="1"/>
  <c r="L2941" i="9"/>
  <c r="P2941" i="9" s="1"/>
  <c r="Q2941" i="9" s="1"/>
  <c r="L2939" i="9"/>
  <c r="P2939" i="9" s="1"/>
  <c r="Q2939" i="9" s="1"/>
  <c r="L2938" i="9"/>
  <c r="P2938" i="9" s="1"/>
  <c r="Q2938" i="9" s="1"/>
  <c r="L2937" i="9"/>
  <c r="P2937" i="9" s="1"/>
  <c r="Q2937" i="9" s="1"/>
  <c r="L2936" i="9"/>
  <c r="P2936" i="9" s="1"/>
  <c r="Q2936" i="9" s="1"/>
  <c r="L2935" i="9"/>
  <c r="P2935" i="9" s="1"/>
  <c r="Q2935" i="9" s="1"/>
  <c r="L2934" i="9"/>
  <c r="P2934" i="9" s="1"/>
  <c r="Q2934" i="9" s="1"/>
  <c r="L2932" i="9"/>
  <c r="P2932" i="9" s="1"/>
  <c r="Q2932" i="9" s="1"/>
  <c r="L2930" i="9"/>
  <c r="P2930" i="9" s="1"/>
  <c r="Q2930" i="9" s="1"/>
  <c r="Q2929" i="9"/>
  <c r="L2929" i="9"/>
  <c r="P2929" i="9" s="1"/>
  <c r="L2928" i="9"/>
  <c r="P2928" i="9" s="1"/>
  <c r="Q2928" i="9" s="1"/>
  <c r="L2927" i="9"/>
  <c r="P2927" i="9" s="1"/>
  <c r="Q2927" i="9" s="1"/>
  <c r="L2926" i="9"/>
  <c r="P2926" i="9" s="1"/>
  <c r="Q2926" i="9" s="1"/>
  <c r="L2924" i="9"/>
  <c r="P2924" i="9" s="1"/>
  <c r="Q2924" i="9" s="1"/>
  <c r="Q2921" i="9"/>
  <c r="P2921" i="9"/>
  <c r="P2912" i="9"/>
  <c r="Q2912" i="9" s="1"/>
  <c r="Q2910" i="9"/>
  <c r="L2910" i="9"/>
  <c r="P2910" i="9" s="1"/>
  <c r="Q2909" i="9"/>
  <c r="L2909" i="9"/>
  <c r="P2909" i="9" s="1"/>
  <c r="L2906" i="9"/>
  <c r="P2906" i="9" s="1"/>
  <c r="Q2906" i="9" s="1"/>
  <c r="L2903" i="9"/>
  <c r="P2903" i="9" s="1"/>
  <c r="Q2903" i="9" s="1"/>
  <c r="L2902" i="9"/>
  <c r="P2902" i="9" s="1"/>
  <c r="Q2902" i="9" s="1"/>
  <c r="L2901" i="9"/>
  <c r="P2901" i="9" s="1"/>
  <c r="Q2901" i="9" s="1"/>
  <c r="L2899" i="9"/>
  <c r="P2899" i="9" s="1"/>
  <c r="Q2899" i="9" s="1"/>
  <c r="L2898" i="9"/>
  <c r="P2898" i="9" s="1"/>
  <c r="Q2898" i="9" s="1"/>
  <c r="L2897" i="9"/>
  <c r="P2897" i="9" s="1"/>
  <c r="Q2897" i="9" s="1"/>
  <c r="L2896" i="9"/>
  <c r="P2896" i="9" s="1"/>
  <c r="Q2896" i="9" s="1"/>
  <c r="L2895" i="9"/>
  <c r="P2895" i="9" s="1"/>
  <c r="Q2895" i="9" s="1"/>
  <c r="L2894" i="9"/>
  <c r="P2894" i="9" s="1"/>
  <c r="Q2894" i="9" s="1"/>
  <c r="L2893" i="9"/>
  <c r="P2893" i="9" s="1"/>
  <c r="Q2893" i="9" s="1"/>
  <c r="L2891" i="9"/>
  <c r="P2891" i="9" s="1"/>
  <c r="Q2891" i="9" s="1"/>
  <c r="L2889" i="9"/>
  <c r="P2889" i="9" s="1"/>
  <c r="Q2889" i="9" s="1"/>
  <c r="L2888" i="9"/>
  <c r="P2888" i="9" s="1"/>
  <c r="Q2888" i="9" s="1"/>
  <c r="L2887" i="9"/>
  <c r="P2887" i="9" s="1"/>
  <c r="Q2887" i="9" s="1"/>
  <c r="L2886" i="9"/>
  <c r="P2886" i="9" s="1"/>
  <c r="Q2886" i="9" s="1"/>
  <c r="L2885" i="9"/>
  <c r="P2885" i="9" s="1"/>
  <c r="Q2885" i="9" s="1"/>
  <c r="L2883" i="9"/>
  <c r="P2883" i="9" s="1"/>
  <c r="Q2883" i="9" s="1"/>
  <c r="Q2880" i="9"/>
  <c r="P2880" i="9"/>
  <c r="P2871" i="9"/>
  <c r="Q2871" i="9" s="1"/>
  <c r="Q2869" i="9"/>
  <c r="L2869" i="9"/>
  <c r="P2869" i="9" s="1"/>
  <c r="L2866" i="9"/>
  <c r="P2866" i="9" s="1"/>
  <c r="Q2866" i="9" s="1"/>
  <c r="L2863" i="9"/>
  <c r="P2863" i="9" s="1"/>
  <c r="Q2863" i="9" s="1"/>
  <c r="L2862" i="9"/>
  <c r="P2862" i="9" s="1"/>
  <c r="Q2862" i="9" s="1"/>
  <c r="L2861" i="9"/>
  <c r="P2861" i="9" s="1"/>
  <c r="Q2861" i="9" s="1"/>
  <c r="L2859" i="9"/>
  <c r="P2859" i="9" s="1"/>
  <c r="Q2859" i="9" s="1"/>
  <c r="L2858" i="9"/>
  <c r="P2858" i="9" s="1"/>
  <c r="Q2858" i="9" s="1"/>
  <c r="L2857" i="9"/>
  <c r="P2857" i="9" s="1"/>
  <c r="Q2857" i="9" s="1"/>
  <c r="L2856" i="9"/>
  <c r="P2856" i="9" s="1"/>
  <c r="Q2856" i="9" s="1"/>
  <c r="L2855" i="9"/>
  <c r="P2855" i="9" s="1"/>
  <c r="Q2855" i="9" s="1"/>
  <c r="L2854" i="9"/>
  <c r="P2854" i="9" s="1"/>
  <c r="Q2854" i="9" s="1"/>
  <c r="L2853" i="9"/>
  <c r="P2853" i="9" s="1"/>
  <c r="Q2853" i="9" s="1"/>
  <c r="L2852" i="9"/>
  <c r="P2852" i="9" s="1"/>
  <c r="Q2852" i="9" s="1"/>
  <c r="L2850" i="9"/>
  <c r="P2850" i="9" s="1"/>
  <c r="Q2850" i="9" s="1"/>
  <c r="L2848" i="9"/>
  <c r="P2848" i="9" s="1"/>
  <c r="Q2848" i="9" s="1"/>
  <c r="L2847" i="9"/>
  <c r="P2847" i="9" s="1"/>
  <c r="Q2847" i="9" s="1"/>
  <c r="L2846" i="9"/>
  <c r="P2846" i="9" s="1"/>
  <c r="Q2846" i="9" s="1"/>
  <c r="L2845" i="9"/>
  <c r="P2845" i="9" s="1"/>
  <c r="Q2845" i="9" s="1"/>
  <c r="L2844" i="9"/>
  <c r="P2844" i="9" s="1"/>
  <c r="Q2844" i="9" s="1"/>
  <c r="L2842" i="9"/>
  <c r="P2842" i="9" s="1"/>
  <c r="Q2842" i="9" s="1"/>
  <c r="Q2839" i="9"/>
  <c r="P2839" i="9"/>
  <c r="P2830" i="9"/>
  <c r="Q2830" i="9" s="1"/>
  <c r="Q2828" i="9"/>
  <c r="L2828" i="9"/>
  <c r="P2828" i="9" s="1"/>
  <c r="Q2827" i="9"/>
  <c r="L2827" i="9"/>
  <c r="P2827" i="9" s="1"/>
  <c r="L2824" i="9"/>
  <c r="P2824" i="9" s="1"/>
  <c r="Q2824" i="9" s="1"/>
  <c r="L2821" i="9"/>
  <c r="P2821" i="9" s="1"/>
  <c r="Q2821" i="9" s="1"/>
  <c r="L2820" i="9"/>
  <c r="P2820" i="9" s="1"/>
  <c r="Q2820" i="9" s="1"/>
  <c r="L2819" i="9"/>
  <c r="P2819" i="9" s="1"/>
  <c r="Q2819" i="9" s="1"/>
  <c r="L2817" i="9"/>
  <c r="P2817" i="9" s="1"/>
  <c r="Q2817" i="9" s="1"/>
  <c r="L2816" i="9"/>
  <c r="P2816" i="9" s="1"/>
  <c r="Q2816" i="9" s="1"/>
  <c r="L2815" i="9"/>
  <c r="P2815" i="9" s="1"/>
  <c r="Q2815" i="9" s="1"/>
  <c r="L2814" i="9"/>
  <c r="P2814" i="9" s="1"/>
  <c r="Q2814" i="9" s="1"/>
  <c r="L2813" i="9"/>
  <c r="P2813" i="9" s="1"/>
  <c r="Q2813" i="9" s="1"/>
  <c r="L2812" i="9"/>
  <c r="P2812" i="9" s="1"/>
  <c r="Q2812" i="9" s="1"/>
  <c r="L2811" i="9"/>
  <c r="P2811" i="9" s="1"/>
  <c r="Q2811" i="9" s="1"/>
  <c r="L2809" i="9"/>
  <c r="P2809" i="9" s="1"/>
  <c r="Q2809" i="9" s="1"/>
  <c r="L2807" i="9"/>
  <c r="P2807" i="9" s="1"/>
  <c r="Q2807" i="9" s="1"/>
  <c r="L2806" i="9"/>
  <c r="P2806" i="9" s="1"/>
  <c r="Q2806" i="9" s="1"/>
  <c r="L2805" i="9"/>
  <c r="P2805" i="9" s="1"/>
  <c r="Q2805" i="9" s="1"/>
  <c r="L2804" i="9"/>
  <c r="P2804" i="9" s="1"/>
  <c r="Q2804" i="9" s="1"/>
  <c r="L2802" i="9"/>
  <c r="P2802" i="9" s="1"/>
  <c r="Q2802" i="9" s="1"/>
  <c r="Q2799" i="9"/>
  <c r="P2799" i="9"/>
  <c r="P2790" i="9"/>
  <c r="Q2790" i="9" s="1"/>
  <c r="Q2788" i="9"/>
  <c r="L2788" i="9"/>
  <c r="P2788" i="9" s="1"/>
  <c r="Q2787" i="9"/>
  <c r="L2787" i="9"/>
  <c r="P2787" i="9" s="1"/>
  <c r="L2784" i="9"/>
  <c r="P2784" i="9" s="1"/>
  <c r="Q2784" i="9" s="1"/>
  <c r="L2781" i="9"/>
  <c r="P2781" i="9" s="1"/>
  <c r="Q2781" i="9" s="1"/>
  <c r="L2780" i="9"/>
  <c r="P2780" i="9" s="1"/>
  <c r="Q2780" i="9" s="1"/>
  <c r="L2779" i="9"/>
  <c r="P2779" i="9" s="1"/>
  <c r="Q2779" i="9" s="1"/>
  <c r="L2777" i="9"/>
  <c r="P2777" i="9" s="1"/>
  <c r="Q2777" i="9" s="1"/>
  <c r="L2776" i="9"/>
  <c r="P2776" i="9" s="1"/>
  <c r="Q2776" i="9" s="1"/>
  <c r="L2775" i="9"/>
  <c r="P2775" i="9" s="1"/>
  <c r="Q2775" i="9" s="1"/>
  <c r="L2774" i="9"/>
  <c r="P2774" i="9" s="1"/>
  <c r="Q2774" i="9" s="1"/>
  <c r="L2773" i="9"/>
  <c r="P2773" i="9" s="1"/>
  <c r="Q2773" i="9" s="1"/>
  <c r="L2772" i="9"/>
  <c r="P2772" i="9" s="1"/>
  <c r="Q2772" i="9" s="1"/>
  <c r="L2771" i="9"/>
  <c r="P2771" i="9" s="1"/>
  <c r="Q2771" i="9" s="1"/>
  <c r="L2769" i="9"/>
  <c r="P2769" i="9" s="1"/>
  <c r="Q2769" i="9" s="1"/>
  <c r="L2767" i="9"/>
  <c r="P2767" i="9" s="1"/>
  <c r="Q2767" i="9" s="1"/>
  <c r="L2766" i="9"/>
  <c r="P2766" i="9" s="1"/>
  <c r="Q2766" i="9" s="1"/>
  <c r="L2765" i="9"/>
  <c r="P2765" i="9" s="1"/>
  <c r="Q2765" i="9" s="1"/>
  <c r="L2764" i="9"/>
  <c r="P2764" i="9" s="1"/>
  <c r="Q2764" i="9" s="1"/>
  <c r="L2763" i="9"/>
  <c r="P2763" i="9" s="1"/>
  <c r="Q2763" i="9" s="1"/>
  <c r="L2761" i="9"/>
  <c r="P2761" i="9" s="1"/>
  <c r="Q2761" i="9" s="1"/>
  <c r="Q2758" i="9"/>
  <c r="P2758" i="9"/>
  <c r="P2749" i="9"/>
  <c r="Q2749" i="9" s="1"/>
  <c r="Q2747" i="9"/>
  <c r="L2747" i="9"/>
  <c r="P2747" i="9" s="1"/>
  <c r="Q2746" i="9"/>
  <c r="L2746" i="9"/>
  <c r="P2746" i="9" s="1"/>
  <c r="L2743" i="9"/>
  <c r="P2743" i="9" s="1"/>
  <c r="Q2743" i="9" s="1"/>
  <c r="L2740" i="9"/>
  <c r="P2740" i="9" s="1"/>
  <c r="Q2740" i="9" s="1"/>
  <c r="L2739" i="9"/>
  <c r="P2739" i="9" s="1"/>
  <c r="Q2739" i="9" s="1"/>
  <c r="L2738" i="9"/>
  <c r="P2738" i="9" s="1"/>
  <c r="Q2738" i="9" s="1"/>
  <c r="L2736" i="9"/>
  <c r="P2736" i="9" s="1"/>
  <c r="Q2736" i="9" s="1"/>
  <c r="L2735" i="9"/>
  <c r="P2735" i="9" s="1"/>
  <c r="Q2735" i="9" s="1"/>
  <c r="L2734" i="9"/>
  <c r="P2734" i="9" s="1"/>
  <c r="Q2734" i="9" s="1"/>
  <c r="L2733" i="9"/>
  <c r="P2733" i="9" s="1"/>
  <c r="Q2733" i="9" s="1"/>
  <c r="L2732" i="9"/>
  <c r="P2732" i="9" s="1"/>
  <c r="Q2732" i="9" s="1"/>
  <c r="L2731" i="9"/>
  <c r="P2731" i="9" s="1"/>
  <c r="Q2731" i="9" s="1"/>
  <c r="L2730" i="9"/>
  <c r="P2730" i="9" s="1"/>
  <c r="Q2730" i="9" s="1"/>
  <c r="L2728" i="9"/>
  <c r="P2728" i="9" s="1"/>
  <c r="Q2728" i="9" s="1"/>
  <c r="L2726" i="9"/>
  <c r="P2726" i="9" s="1"/>
  <c r="Q2726" i="9" s="1"/>
  <c r="L2725" i="9"/>
  <c r="P2725" i="9" s="1"/>
  <c r="Q2725" i="9" s="1"/>
  <c r="L2724" i="9"/>
  <c r="P2724" i="9" s="1"/>
  <c r="Q2724" i="9" s="1"/>
  <c r="L2723" i="9"/>
  <c r="P2723" i="9" s="1"/>
  <c r="Q2723" i="9" s="1"/>
  <c r="L2722" i="9"/>
  <c r="P2722" i="9" s="1"/>
  <c r="Q2722" i="9" s="1"/>
  <c r="L2720" i="9"/>
  <c r="P2720" i="9" s="1"/>
  <c r="Q2720" i="9" s="1"/>
  <c r="Q2717" i="9"/>
  <c r="P2717" i="9"/>
  <c r="P2708" i="9"/>
  <c r="Q2708" i="9" s="1"/>
  <c r="Q2706" i="9"/>
  <c r="L2706" i="9"/>
  <c r="P2706" i="9" s="1"/>
  <c r="Q2705" i="9"/>
  <c r="L2705" i="9"/>
  <c r="P2705" i="9" s="1"/>
  <c r="L2702" i="9"/>
  <c r="P2702" i="9" s="1"/>
  <c r="Q2702" i="9" s="1"/>
  <c r="L2699" i="9"/>
  <c r="P2699" i="9" s="1"/>
  <c r="Q2699" i="9" s="1"/>
  <c r="L2698" i="9"/>
  <c r="P2698" i="9" s="1"/>
  <c r="Q2698" i="9" s="1"/>
  <c r="L2697" i="9"/>
  <c r="P2697" i="9" s="1"/>
  <c r="Q2697" i="9" s="1"/>
  <c r="L2695" i="9"/>
  <c r="P2695" i="9" s="1"/>
  <c r="Q2695" i="9" s="1"/>
  <c r="L2694" i="9"/>
  <c r="P2694" i="9" s="1"/>
  <c r="Q2694" i="9" s="1"/>
  <c r="L2693" i="9"/>
  <c r="P2693" i="9" s="1"/>
  <c r="Q2693" i="9" s="1"/>
  <c r="L2692" i="9"/>
  <c r="P2692" i="9" s="1"/>
  <c r="Q2692" i="9" s="1"/>
  <c r="L2691" i="9"/>
  <c r="P2691" i="9" s="1"/>
  <c r="Q2691" i="9" s="1"/>
  <c r="L2690" i="9"/>
  <c r="P2690" i="9" s="1"/>
  <c r="Q2690" i="9" s="1"/>
  <c r="L2689" i="9"/>
  <c r="P2689" i="9" s="1"/>
  <c r="Q2689" i="9" s="1"/>
  <c r="L2687" i="9"/>
  <c r="P2687" i="9" s="1"/>
  <c r="Q2687" i="9" s="1"/>
  <c r="L2685" i="9"/>
  <c r="P2685" i="9" s="1"/>
  <c r="Q2685" i="9" s="1"/>
  <c r="L2684" i="9"/>
  <c r="P2684" i="9" s="1"/>
  <c r="Q2684" i="9" s="1"/>
  <c r="L2683" i="9"/>
  <c r="P2683" i="9" s="1"/>
  <c r="Q2683" i="9" s="1"/>
  <c r="L2682" i="9"/>
  <c r="P2682" i="9" s="1"/>
  <c r="Q2682" i="9" s="1"/>
  <c r="L2680" i="9"/>
  <c r="P2680" i="9" s="1"/>
  <c r="Q2680" i="9" s="1"/>
  <c r="Q2677" i="9"/>
  <c r="P2677" i="9"/>
  <c r="P2668" i="9"/>
  <c r="Q2668" i="9" s="1"/>
  <c r="Q2666" i="9"/>
  <c r="L2666" i="9"/>
  <c r="P2666" i="9" s="1"/>
  <c r="Q2665" i="9"/>
  <c r="L2665" i="9"/>
  <c r="P2665" i="9" s="1"/>
  <c r="L2662" i="9"/>
  <c r="P2662" i="9" s="1"/>
  <c r="Q2662" i="9" s="1"/>
  <c r="L2659" i="9"/>
  <c r="P2659" i="9" s="1"/>
  <c r="Q2659" i="9" s="1"/>
  <c r="L2658" i="9"/>
  <c r="P2658" i="9" s="1"/>
  <c r="Q2658" i="9" s="1"/>
  <c r="L2657" i="9"/>
  <c r="P2657" i="9" s="1"/>
  <c r="Q2657" i="9" s="1"/>
  <c r="L2655" i="9"/>
  <c r="P2655" i="9" s="1"/>
  <c r="Q2655" i="9" s="1"/>
  <c r="L2654" i="9"/>
  <c r="P2654" i="9" s="1"/>
  <c r="Q2654" i="9" s="1"/>
  <c r="L2653" i="9"/>
  <c r="P2653" i="9" s="1"/>
  <c r="Q2653" i="9" s="1"/>
  <c r="L2652" i="9"/>
  <c r="P2652" i="9" s="1"/>
  <c r="Q2652" i="9" s="1"/>
  <c r="L2651" i="9"/>
  <c r="P2651" i="9" s="1"/>
  <c r="Q2651" i="9" s="1"/>
  <c r="L2650" i="9"/>
  <c r="P2650" i="9" s="1"/>
  <c r="Q2650" i="9" s="1"/>
  <c r="L2649" i="9"/>
  <c r="P2649" i="9" s="1"/>
  <c r="Q2649" i="9" s="1"/>
  <c r="L2647" i="9"/>
  <c r="P2647" i="9" s="1"/>
  <c r="Q2647" i="9" s="1"/>
  <c r="L2645" i="9"/>
  <c r="P2645" i="9" s="1"/>
  <c r="Q2645" i="9" s="1"/>
  <c r="L2644" i="9"/>
  <c r="P2644" i="9" s="1"/>
  <c r="Q2644" i="9" s="1"/>
  <c r="L2643" i="9"/>
  <c r="P2643" i="9" s="1"/>
  <c r="Q2643" i="9" s="1"/>
  <c r="L2642" i="9"/>
  <c r="P2642" i="9" s="1"/>
  <c r="Q2642" i="9" s="1"/>
  <c r="L2640" i="9"/>
  <c r="P2640" i="9" s="1"/>
  <c r="Q2640" i="9" s="1"/>
  <c r="Q2637" i="9"/>
  <c r="P2637" i="9"/>
  <c r="P2628" i="9"/>
  <c r="Q2628" i="9" s="1"/>
  <c r="Q2626" i="9"/>
  <c r="L2626" i="9"/>
  <c r="P2626" i="9" s="1"/>
  <c r="L2623" i="9"/>
  <c r="P2623" i="9" s="1"/>
  <c r="Q2623" i="9" s="1"/>
  <c r="L2620" i="9"/>
  <c r="P2620" i="9" s="1"/>
  <c r="Q2620" i="9" s="1"/>
  <c r="L2619" i="9"/>
  <c r="P2619" i="9" s="1"/>
  <c r="Q2619" i="9" s="1"/>
  <c r="L2618" i="9"/>
  <c r="P2618" i="9" s="1"/>
  <c r="Q2618" i="9" s="1"/>
  <c r="L2616" i="9"/>
  <c r="P2616" i="9" s="1"/>
  <c r="Q2616" i="9" s="1"/>
  <c r="L2615" i="9"/>
  <c r="P2615" i="9" s="1"/>
  <c r="Q2615" i="9" s="1"/>
  <c r="L2614" i="9"/>
  <c r="P2614" i="9" s="1"/>
  <c r="Q2614" i="9" s="1"/>
  <c r="L2613" i="9"/>
  <c r="P2613" i="9" s="1"/>
  <c r="Q2613" i="9" s="1"/>
  <c r="L2612" i="9"/>
  <c r="P2612" i="9" s="1"/>
  <c r="Q2612" i="9" s="1"/>
  <c r="L2611" i="9"/>
  <c r="P2611" i="9" s="1"/>
  <c r="Q2611" i="9" s="1"/>
  <c r="L2610" i="9"/>
  <c r="P2610" i="9" s="1"/>
  <c r="Q2610" i="9" s="1"/>
  <c r="L2608" i="9"/>
  <c r="P2608" i="9" s="1"/>
  <c r="Q2608" i="9" s="1"/>
  <c r="L2606" i="9"/>
  <c r="P2606" i="9" s="1"/>
  <c r="Q2606" i="9" s="1"/>
  <c r="L2605" i="9"/>
  <c r="P2605" i="9" s="1"/>
  <c r="Q2605" i="9" s="1"/>
  <c r="L2604" i="9"/>
  <c r="P2604" i="9" s="1"/>
  <c r="Q2604" i="9" s="1"/>
  <c r="L2603" i="9"/>
  <c r="P2603" i="9" s="1"/>
  <c r="Q2603" i="9" s="1"/>
  <c r="L2601" i="9"/>
  <c r="P2601" i="9" s="1"/>
  <c r="Q2601" i="9" s="1"/>
  <c r="Q2598" i="9"/>
  <c r="P2598" i="9"/>
  <c r="P2589" i="9"/>
  <c r="Q2589" i="9" s="1"/>
  <c r="Q2587" i="9"/>
  <c r="L2587" i="9"/>
  <c r="P2587" i="9" s="1"/>
  <c r="Q2586" i="9"/>
  <c r="L2586" i="9"/>
  <c r="P2586" i="9" s="1"/>
  <c r="L2583" i="9"/>
  <c r="P2583" i="9" s="1"/>
  <c r="Q2583" i="9" s="1"/>
  <c r="L2580" i="9"/>
  <c r="P2580" i="9" s="1"/>
  <c r="Q2580" i="9" s="1"/>
  <c r="L2579" i="9"/>
  <c r="P2579" i="9" s="1"/>
  <c r="Q2579" i="9" s="1"/>
  <c r="L2578" i="9"/>
  <c r="P2578" i="9" s="1"/>
  <c r="Q2578" i="9" s="1"/>
  <c r="L2576" i="9"/>
  <c r="P2576" i="9" s="1"/>
  <c r="Q2576" i="9" s="1"/>
  <c r="L2575" i="9"/>
  <c r="P2575" i="9" s="1"/>
  <c r="Q2575" i="9" s="1"/>
  <c r="L2574" i="9"/>
  <c r="P2574" i="9" s="1"/>
  <c r="Q2574" i="9" s="1"/>
  <c r="L2573" i="9"/>
  <c r="P2573" i="9" s="1"/>
  <c r="Q2573" i="9" s="1"/>
  <c r="L2572" i="9"/>
  <c r="P2572" i="9" s="1"/>
  <c r="Q2572" i="9" s="1"/>
  <c r="L2571" i="9"/>
  <c r="P2571" i="9" s="1"/>
  <c r="Q2571" i="9" s="1"/>
  <c r="L2570" i="9"/>
  <c r="P2570" i="9" s="1"/>
  <c r="Q2570" i="9" s="1"/>
  <c r="L2568" i="9"/>
  <c r="P2568" i="9" s="1"/>
  <c r="Q2568" i="9" s="1"/>
  <c r="L2566" i="9"/>
  <c r="P2566" i="9" s="1"/>
  <c r="Q2566" i="9" s="1"/>
  <c r="L2565" i="9"/>
  <c r="P2565" i="9" s="1"/>
  <c r="Q2565" i="9" s="1"/>
  <c r="L2564" i="9"/>
  <c r="P2564" i="9" s="1"/>
  <c r="Q2564" i="9" s="1"/>
  <c r="L2563" i="9"/>
  <c r="P2563" i="9" s="1"/>
  <c r="Q2563" i="9" s="1"/>
  <c r="L2561" i="9"/>
  <c r="P2561" i="9" s="1"/>
  <c r="Q2561" i="9" s="1"/>
  <c r="Q2558" i="9"/>
  <c r="P2558" i="9"/>
  <c r="P2549" i="9"/>
  <c r="Q2549" i="9" s="1"/>
  <c r="Q2547" i="9"/>
  <c r="L2547" i="9"/>
  <c r="P2547" i="9" s="1"/>
  <c r="Q2546" i="9"/>
  <c r="L2546" i="9"/>
  <c r="P2546" i="9" s="1"/>
  <c r="L2543" i="9"/>
  <c r="P2543" i="9" s="1"/>
  <c r="Q2543" i="9" s="1"/>
  <c r="L2540" i="9"/>
  <c r="P2540" i="9" s="1"/>
  <c r="Q2540" i="9" s="1"/>
  <c r="L2539" i="9"/>
  <c r="P2539" i="9" s="1"/>
  <c r="Q2539" i="9" s="1"/>
  <c r="L2538" i="9"/>
  <c r="P2538" i="9" s="1"/>
  <c r="Q2538" i="9" s="1"/>
  <c r="L2536" i="9"/>
  <c r="P2536" i="9" s="1"/>
  <c r="Q2536" i="9" s="1"/>
  <c r="L2535" i="9"/>
  <c r="P2535" i="9" s="1"/>
  <c r="Q2535" i="9" s="1"/>
  <c r="L2534" i="9"/>
  <c r="P2534" i="9" s="1"/>
  <c r="Q2534" i="9" s="1"/>
  <c r="L2533" i="9"/>
  <c r="P2533" i="9" s="1"/>
  <c r="Q2533" i="9" s="1"/>
  <c r="L2532" i="9"/>
  <c r="P2532" i="9" s="1"/>
  <c r="Q2532" i="9" s="1"/>
  <c r="L2531" i="9"/>
  <c r="P2531" i="9" s="1"/>
  <c r="Q2531" i="9" s="1"/>
  <c r="L2530" i="9"/>
  <c r="P2530" i="9" s="1"/>
  <c r="Q2530" i="9" s="1"/>
  <c r="L2528" i="9"/>
  <c r="P2528" i="9" s="1"/>
  <c r="Q2528" i="9" s="1"/>
  <c r="L2526" i="9"/>
  <c r="P2526" i="9" s="1"/>
  <c r="Q2526" i="9" s="1"/>
  <c r="L2525" i="9"/>
  <c r="P2525" i="9" s="1"/>
  <c r="Q2525" i="9" s="1"/>
  <c r="L2524" i="9"/>
  <c r="P2524" i="9" s="1"/>
  <c r="Q2524" i="9" s="1"/>
  <c r="L2523" i="9"/>
  <c r="P2523" i="9" s="1"/>
  <c r="Q2523" i="9" s="1"/>
  <c r="L2521" i="9"/>
  <c r="P2521" i="9" s="1"/>
  <c r="Q2521" i="9" s="1"/>
  <c r="Q2518" i="9"/>
  <c r="P2518" i="9"/>
  <c r="P2509" i="9"/>
  <c r="Q2509" i="9" s="1"/>
  <c r="Q2507" i="9"/>
  <c r="L2507" i="9"/>
  <c r="P2507" i="9" s="1"/>
  <c r="Q2506" i="9"/>
  <c r="L2506" i="9"/>
  <c r="P2506" i="9" s="1"/>
  <c r="L2503" i="9"/>
  <c r="P2503" i="9" s="1"/>
  <c r="Q2503" i="9" s="1"/>
  <c r="L2500" i="9"/>
  <c r="P2500" i="9" s="1"/>
  <c r="Q2500" i="9" s="1"/>
  <c r="L2499" i="9"/>
  <c r="P2499" i="9" s="1"/>
  <c r="Q2499" i="9" s="1"/>
  <c r="L2498" i="9"/>
  <c r="P2498" i="9" s="1"/>
  <c r="Q2498" i="9" s="1"/>
  <c r="L2496" i="9"/>
  <c r="P2496" i="9" s="1"/>
  <c r="Q2496" i="9" s="1"/>
  <c r="L2495" i="9"/>
  <c r="P2495" i="9" s="1"/>
  <c r="Q2495" i="9" s="1"/>
  <c r="L2494" i="9"/>
  <c r="P2494" i="9" s="1"/>
  <c r="Q2494" i="9" s="1"/>
  <c r="L2493" i="9"/>
  <c r="P2493" i="9" s="1"/>
  <c r="Q2493" i="9" s="1"/>
  <c r="L2492" i="9"/>
  <c r="P2492" i="9" s="1"/>
  <c r="Q2492" i="9" s="1"/>
  <c r="L2491" i="9"/>
  <c r="P2491" i="9" s="1"/>
  <c r="Q2491" i="9" s="1"/>
  <c r="L2490" i="9"/>
  <c r="P2490" i="9" s="1"/>
  <c r="Q2490" i="9" s="1"/>
  <c r="L2488" i="9"/>
  <c r="P2488" i="9" s="1"/>
  <c r="Q2488" i="9" s="1"/>
  <c r="L2486" i="9"/>
  <c r="P2486" i="9" s="1"/>
  <c r="Q2486" i="9" s="1"/>
  <c r="L2485" i="9"/>
  <c r="P2485" i="9" s="1"/>
  <c r="Q2485" i="9" s="1"/>
  <c r="L2484" i="9"/>
  <c r="P2484" i="9" s="1"/>
  <c r="Q2484" i="9" s="1"/>
  <c r="L2483" i="9"/>
  <c r="P2483" i="9" s="1"/>
  <c r="Q2483" i="9" s="1"/>
  <c r="L2482" i="9"/>
  <c r="P2482" i="9" s="1"/>
  <c r="Q2482" i="9" s="1"/>
  <c r="L2480" i="9"/>
  <c r="P2480" i="9" s="1"/>
  <c r="Q2480" i="9" s="1"/>
  <c r="Q2477" i="9"/>
  <c r="P2477" i="9"/>
  <c r="P2468" i="9"/>
  <c r="Q2468" i="9" s="1"/>
  <c r="Q2466" i="9"/>
  <c r="L2466" i="9"/>
  <c r="P2466" i="9" s="1"/>
  <c r="L2463" i="9"/>
  <c r="P2463" i="9" s="1"/>
  <c r="Q2463" i="9" s="1"/>
  <c r="L2460" i="9"/>
  <c r="P2460" i="9" s="1"/>
  <c r="Q2460" i="9" s="1"/>
  <c r="L2459" i="9"/>
  <c r="P2459" i="9" s="1"/>
  <c r="Q2459" i="9" s="1"/>
  <c r="L2458" i="9"/>
  <c r="P2458" i="9" s="1"/>
  <c r="Q2458" i="9" s="1"/>
  <c r="L2456" i="9"/>
  <c r="P2456" i="9" s="1"/>
  <c r="Q2456" i="9" s="1"/>
  <c r="L2455" i="9"/>
  <c r="P2455" i="9" s="1"/>
  <c r="Q2455" i="9" s="1"/>
  <c r="L2454" i="9"/>
  <c r="P2454" i="9" s="1"/>
  <c r="Q2454" i="9" s="1"/>
  <c r="L2453" i="9"/>
  <c r="P2453" i="9" s="1"/>
  <c r="Q2453" i="9" s="1"/>
  <c r="L2452" i="9"/>
  <c r="P2452" i="9" s="1"/>
  <c r="Q2452" i="9" s="1"/>
  <c r="L2451" i="9"/>
  <c r="P2451" i="9" s="1"/>
  <c r="Q2451" i="9" s="1"/>
  <c r="L2449" i="9"/>
  <c r="P2449" i="9" s="1"/>
  <c r="Q2449" i="9" s="1"/>
  <c r="L2447" i="9"/>
  <c r="P2447" i="9" s="1"/>
  <c r="Q2447" i="9" s="1"/>
  <c r="L2446" i="9"/>
  <c r="P2446" i="9" s="1"/>
  <c r="Q2446" i="9" s="1"/>
  <c r="L2445" i="9"/>
  <c r="P2445" i="9" s="1"/>
  <c r="Q2445" i="9" s="1"/>
  <c r="L2444" i="9"/>
  <c r="P2444" i="9" s="1"/>
  <c r="Q2444" i="9" s="1"/>
  <c r="L2442" i="9"/>
  <c r="P2442" i="9" s="1"/>
  <c r="Q2442" i="9" s="1"/>
  <c r="Q2439" i="9"/>
  <c r="P2439" i="9"/>
  <c r="P2430" i="9"/>
  <c r="Q2430" i="9" s="1"/>
  <c r="Q2428" i="9"/>
  <c r="L2428" i="9"/>
  <c r="P2428" i="9" s="1"/>
  <c r="L2425" i="9"/>
  <c r="P2425" i="9" s="1"/>
  <c r="Q2425" i="9" s="1"/>
  <c r="L2422" i="9"/>
  <c r="P2422" i="9" s="1"/>
  <c r="Q2422" i="9" s="1"/>
  <c r="L2421" i="9"/>
  <c r="P2421" i="9" s="1"/>
  <c r="Q2421" i="9" s="1"/>
  <c r="L2420" i="9"/>
  <c r="P2420" i="9" s="1"/>
  <c r="Q2420" i="9" s="1"/>
  <c r="L2418" i="9"/>
  <c r="P2418" i="9" s="1"/>
  <c r="Q2418" i="9" s="1"/>
  <c r="L2417" i="9"/>
  <c r="P2417" i="9" s="1"/>
  <c r="Q2417" i="9" s="1"/>
  <c r="L2416" i="9"/>
  <c r="P2416" i="9" s="1"/>
  <c r="Q2416" i="9" s="1"/>
  <c r="L2415" i="9"/>
  <c r="P2415" i="9" s="1"/>
  <c r="Q2415" i="9" s="1"/>
  <c r="L2414" i="9"/>
  <c r="P2414" i="9" s="1"/>
  <c r="Q2414" i="9" s="1"/>
  <c r="L2413" i="9"/>
  <c r="P2413" i="9" s="1"/>
  <c r="Q2413" i="9" s="1"/>
  <c r="L2412" i="9"/>
  <c r="P2412" i="9" s="1"/>
  <c r="Q2412" i="9" s="1"/>
  <c r="L2410" i="9"/>
  <c r="P2410" i="9" s="1"/>
  <c r="Q2410" i="9" s="1"/>
  <c r="L2408" i="9"/>
  <c r="P2408" i="9" s="1"/>
  <c r="Q2408" i="9" s="1"/>
  <c r="L2407" i="9"/>
  <c r="P2407" i="9" s="1"/>
  <c r="Q2407" i="9" s="1"/>
  <c r="L2406" i="9"/>
  <c r="P2406" i="9" s="1"/>
  <c r="Q2406" i="9" s="1"/>
  <c r="L2405" i="9"/>
  <c r="P2405" i="9" s="1"/>
  <c r="Q2405" i="9" s="1"/>
  <c r="L2403" i="9"/>
  <c r="P2403" i="9" s="1"/>
  <c r="Q2403" i="9" s="1"/>
  <c r="Q2400" i="9"/>
  <c r="P2400" i="9"/>
  <c r="P2391" i="9"/>
  <c r="Q2391" i="9" s="1"/>
  <c r="Q2389" i="9"/>
  <c r="L2389" i="9"/>
  <c r="P2389" i="9" s="1"/>
  <c r="L2386" i="9"/>
  <c r="P2386" i="9" s="1"/>
  <c r="Q2386" i="9" s="1"/>
  <c r="L2383" i="9"/>
  <c r="P2383" i="9" s="1"/>
  <c r="Q2383" i="9" s="1"/>
  <c r="L2382" i="9"/>
  <c r="P2382" i="9" s="1"/>
  <c r="Q2382" i="9" s="1"/>
  <c r="L2381" i="9"/>
  <c r="P2381" i="9" s="1"/>
  <c r="Q2381" i="9" s="1"/>
  <c r="L2379" i="9"/>
  <c r="P2379" i="9" s="1"/>
  <c r="Q2379" i="9" s="1"/>
  <c r="L2378" i="9"/>
  <c r="P2378" i="9" s="1"/>
  <c r="Q2378" i="9" s="1"/>
  <c r="L2377" i="9"/>
  <c r="P2377" i="9" s="1"/>
  <c r="Q2377" i="9" s="1"/>
  <c r="L2376" i="9"/>
  <c r="P2376" i="9" s="1"/>
  <c r="Q2376" i="9" s="1"/>
  <c r="L2375" i="9"/>
  <c r="P2375" i="9" s="1"/>
  <c r="Q2375" i="9" s="1"/>
  <c r="L2374" i="9"/>
  <c r="P2374" i="9" s="1"/>
  <c r="Q2374" i="9" s="1"/>
  <c r="L2373" i="9"/>
  <c r="P2373" i="9" s="1"/>
  <c r="Q2373" i="9" s="1"/>
  <c r="L2371" i="9"/>
  <c r="P2371" i="9" s="1"/>
  <c r="Q2371" i="9" s="1"/>
  <c r="L2369" i="9"/>
  <c r="P2369" i="9" s="1"/>
  <c r="Q2369" i="9" s="1"/>
  <c r="L2368" i="9"/>
  <c r="P2368" i="9" s="1"/>
  <c r="Q2368" i="9" s="1"/>
  <c r="L2367" i="9"/>
  <c r="P2367" i="9" s="1"/>
  <c r="Q2367" i="9" s="1"/>
  <c r="L2366" i="9"/>
  <c r="P2366" i="9" s="1"/>
  <c r="Q2366" i="9" s="1"/>
  <c r="L2364" i="9"/>
  <c r="P2364" i="9" s="1"/>
  <c r="Q2364" i="9" s="1"/>
  <c r="Q2361" i="9"/>
  <c r="P2361" i="9"/>
  <c r="P2352" i="9"/>
  <c r="Q2352" i="9" s="1"/>
  <c r="Q2350" i="9"/>
  <c r="L2350" i="9"/>
  <c r="P2350" i="9" s="1"/>
  <c r="L2347" i="9"/>
  <c r="P2347" i="9" s="1"/>
  <c r="Q2347" i="9" s="1"/>
  <c r="L2344" i="9"/>
  <c r="P2344" i="9" s="1"/>
  <c r="Q2344" i="9" s="1"/>
  <c r="L2343" i="9"/>
  <c r="P2343" i="9" s="1"/>
  <c r="Q2343" i="9" s="1"/>
  <c r="L2342" i="9"/>
  <c r="P2342" i="9" s="1"/>
  <c r="Q2342" i="9" s="1"/>
  <c r="L2340" i="9"/>
  <c r="P2340" i="9" s="1"/>
  <c r="Q2340" i="9" s="1"/>
  <c r="L2339" i="9"/>
  <c r="P2339" i="9" s="1"/>
  <c r="Q2339" i="9" s="1"/>
  <c r="L2338" i="9"/>
  <c r="P2338" i="9" s="1"/>
  <c r="Q2338" i="9" s="1"/>
  <c r="L2337" i="9"/>
  <c r="P2337" i="9" s="1"/>
  <c r="Q2337" i="9" s="1"/>
  <c r="L2336" i="9"/>
  <c r="P2336" i="9" s="1"/>
  <c r="Q2336" i="9" s="1"/>
  <c r="L2335" i="9"/>
  <c r="P2335" i="9" s="1"/>
  <c r="Q2335" i="9" s="1"/>
  <c r="L2334" i="9"/>
  <c r="P2334" i="9" s="1"/>
  <c r="Q2334" i="9" s="1"/>
  <c r="L2332" i="9"/>
  <c r="P2332" i="9" s="1"/>
  <c r="Q2332" i="9" s="1"/>
  <c r="L2330" i="9"/>
  <c r="P2330" i="9" s="1"/>
  <c r="Q2330" i="9" s="1"/>
  <c r="L2329" i="9"/>
  <c r="P2329" i="9" s="1"/>
  <c r="Q2329" i="9" s="1"/>
  <c r="L2328" i="9"/>
  <c r="P2328" i="9" s="1"/>
  <c r="Q2328" i="9" s="1"/>
  <c r="L2327" i="9"/>
  <c r="P2327" i="9" s="1"/>
  <c r="Q2327" i="9" s="1"/>
  <c r="L2326" i="9"/>
  <c r="P2326" i="9" s="1"/>
  <c r="Q2326" i="9" s="1"/>
  <c r="L2324" i="9"/>
  <c r="P2324" i="9" s="1"/>
  <c r="Q2324" i="9" s="1"/>
  <c r="Q2321" i="9"/>
  <c r="P2321" i="9"/>
  <c r="P2312" i="9"/>
  <c r="Q2312" i="9" s="1"/>
  <c r="Q2310" i="9"/>
  <c r="L2310" i="9"/>
  <c r="P2310" i="9" s="1"/>
  <c r="L2307" i="9"/>
  <c r="P2307" i="9" s="1"/>
  <c r="Q2307" i="9" s="1"/>
  <c r="L2304" i="9"/>
  <c r="P2304" i="9" s="1"/>
  <c r="Q2304" i="9" s="1"/>
  <c r="L2303" i="9"/>
  <c r="P2303" i="9" s="1"/>
  <c r="Q2303" i="9" s="1"/>
  <c r="L2302" i="9"/>
  <c r="P2302" i="9" s="1"/>
  <c r="Q2302" i="9" s="1"/>
  <c r="L2300" i="9"/>
  <c r="P2300" i="9" s="1"/>
  <c r="Q2300" i="9" s="1"/>
  <c r="L2299" i="9"/>
  <c r="P2299" i="9" s="1"/>
  <c r="Q2299" i="9" s="1"/>
  <c r="L2298" i="9"/>
  <c r="P2298" i="9" s="1"/>
  <c r="Q2298" i="9" s="1"/>
  <c r="L2297" i="9"/>
  <c r="P2297" i="9" s="1"/>
  <c r="Q2297" i="9" s="1"/>
  <c r="L2296" i="9"/>
  <c r="P2296" i="9" s="1"/>
  <c r="Q2296" i="9" s="1"/>
  <c r="L2295" i="9"/>
  <c r="P2295" i="9" s="1"/>
  <c r="Q2295" i="9" s="1"/>
  <c r="L2293" i="9"/>
  <c r="P2293" i="9" s="1"/>
  <c r="Q2293" i="9" s="1"/>
  <c r="L2291" i="9"/>
  <c r="P2291" i="9" s="1"/>
  <c r="Q2291" i="9" s="1"/>
  <c r="L2290" i="9"/>
  <c r="P2290" i="9" s="1"/>
  <c r="Q2290" i="9" s="1"/>
  <c r="L2289" i="9"/>
  <c r="P2289" i="9" s="1"/>
  <c r="Q2289" i="9" s="1"/>
  <c r="L2288" i="9"/>
  <c r="P2288" i="9" s="1"/>
  <c r="Q2288" i="9" s="1"/>
  <c r="L2287" i="9"/>
  <c r="P2287" i="9" s="1"/>
  <c r="Q2287" i="9" s="1"/>
  <c r="L2285" i="9"/>
  <c r="P2285" i="9" s="1"/>
  <c r="Q2285" i="9" s="1"/>
  <c r="Q2282" i="9"/>
  <c r="P2282" i="9"/>
  <c r="P2273" i="9"/>
  <c r="Q2273" i="9" s="1"/>
  <c r="Q2271" i="9"/>
  <c r="L2271" i="9"/>
  <c r="P2271" i="9" s="1"/>
  <c r="L2268" i="9"/>
  <c r="P2268" i="9" s="1"/>
  <c r="Q2268" i="9" s="1"/>
  <c r="L2267" i="9"/>
  <c r="P2267" i="9" s="1"/>
  <c r="Q2267" i="9" s="1"/>
  <c r="L2266" i="9"/>
  <c r="P2266" i="9" s="1"/>
  <c r="Q2266" i="9" s="1"/>
  <c r="Q2264" i="9"/>
  <c r="L2264" i="9"/>
  <c r="P2264" i="9" s="1"/>
  <c r="L2263" i="9"/>
  <c r="P2263" i="9" s="1"/>
  <c r="Q2263" i="9" s="1"/>
  <c r="L2262" i="9"/>
  <c r="P2262" i="9" s="1"/>
  <c r="Q2262" i="9" s="1"/>
  <c r="L2261" i="9"/>
  <c r="P2261" i="9" s="1"/>
  <c r="Q2261" i="9" s="1"/>
  <c r="L2260" i="9"/>
  <c r="P2260" i="9" s="1"/>
  <c r="Q2260" i="9" s="1"/>
  <c r="L2259" i="9"/>
  <c r="P2259" i="9" s="1"/>
  <c r="Q2259" i="9" s="1"/>
  <c r="L2258" i="9"/>
  <c r="P2258" i="9" s="1"/>
  <c r="Q2258" i="9" s="1"/>
  <c r="L2256" i="9"/>
  <c r="P2256" i="9" s="1"/>
  <c r="Q2256" i="9" s="1"/>
  <c r="L2254" i="9"/>
  <c r="P2254" i="9" s="1"/>
  <c r="Q2254" i="9" s="1"/>
  <c r="L2253" i="9"/>
  <c r="P2253" i="9" s="1"/>
  <c r="Q2253" i="9" s="1"/>
  <c r="L2252" i="9"/>
  <c r="P2252" i="9" s="1"/>
  <c r="Q2252" i="9" s="1"/>
  <c r="L2251" i="9"/>
  <c r="P2251" i="9" s="1"/>
  <c r="Q2251" i="9" s="1"/>
  <c r="L2250" i="9"/>
  <c r="P2250" i="9" s="1"/>
  <c r="Q2250" i="9" s="1"/>
  <c r="L2248" i="9"/>
  <c r="P2248" i="9" s="1"/>
  <c r="Q2248" i="9" s="1"/>
  <c r="Q2245" i="9"/>
  <c r="P2245" i="9"/>
  <c r="P2236" i="9"/>
  <c r="Q2236" i="9" s="1"/>
  <c r="Q2234" i="9"/>
  <c r="L2234" i="9"/>
  <c r="P2234" i="9" s="1"/>
  <c r="L2231" i="9"/>
  <c r="P2231" i="9" s="1"/>
  <c r="Q2231" i="9" s="1"/>
  <c r="L2228" i="9"/>
  <c r="P2228" i="9" s="1"/>
  <c r="Q2228" i="9" s="1"/>
  <c r="L2227" i="9"/>
  <c r="P2227" i="9" s="1"/>
  <c r="Q2227" i="9" s="1"/>
  <c r="L2226" i="9"/>
  <c r="P2226" i="9" s="1"/>
  <c r="Q2226" i="9" s="1"/>
  <c r="Q2224" i="9"/>
  <c r="L2224" i="9"/>
  <c r="P2224" i="9" s="1"/>
  <c r="L2223" i="9"/>
  <c r="P2223" i="9" s="1"/>
  <c r="Q2223" i="9" s="1"/>
  <c r="L2222" i="9"/>
  <c r="P2222" i="9" s="1"/>
  <c r="Q2222" i="9" s="1"/>
  <c r="L2221" i="9"/>
  <c r="P2221" i="9" s="1"/>
  <c r="Q2221" i="9" s="1"/>
  <c r="L2220" i="9"/>
  <c r="P2220" i="9" s="1"/>
  <c r="Q2220" i="9" s="1"/>
  <c r="L2219" i="9"/>
  <c r="P2219" i="9" s="1"/>
  <c r="Q2219" i="9" s="1"/>
  <c r="L2218" i="9"/>
  <c r="P2218" i="9" s="1"/>
  <c r="Q2218" i="9" s="1"/>
  <c r="L2216" i="9"/>
  <c r="P2216" i="9" s="1"/>
  <c r="Q2216" i="9" s="1"/>
  <c r="L2214" i="9"/>
  <c r="P2214" i="9" s="1"/>
  <c r="Q2214" i="9" s="1"/>
  <c r="L2213" i="9"/>
  <c r="P2213" i="9" s="1"/>
  <c r="Q2213" i="9" s="1"/>
  <c r="L2212" i="9"/>
  <c r="P2212" i="9" s="1"/>
  <c r="Q2212" i="9" s="1"/>
  <c r="L2211" i="9"/>
  <c r="P2211" i="9" s="1"/>
  <c r="Q2211" i="9" s="1"/>
  <c r="L2210" i="9"/>
  <c r="P2210" i="9" s="1"/>
  <c r="Q2210" i="9" s="1"/>
  <c r="L2208" i="9"/>
  <c r="P2208" i="9" s="1"/>
  <c r="Q2208" i="9" s="1"/>
  <c r="Q2205" i="9"/>
  <c r="P2205" i="9"/>
  <c r="P2196" i="9"/>
  <c r="Q2196" i="9" s="1"/>
  <c r="Q2194" i="9"/>
  <c r="L2194" i="9"/>
  <c r="P2194" i="9" s="1"/>
  <c r="L2191" i="9"/>
  <c r="P2191" i="9" s="1"/>
  <c r="Q2191" i="9" s="1"/>
  <c r="L2190" i="9"/>
  <c r="P2190" i="9" s="1"/>
  <c r="Q2190" i="9" s="1"/>
  <c r="L2189" i="9"/>
  <c r="P2189" i="9" s="1"/>
  <c r="Q2189" i="9" s="1"/>
  <c r="L2187" i="9"/>
  <c r="P2187" i="9" s="1"/>
  <c r="Q2187" i="9" s="1"/>
  <c r="L2186" i="9"/>
  <c r="P2186" i="9" s="1"/>
  <c r="Q2186" i="9" s="1"/>
  <c r="L2185" i="9"/>
  <c r="P2185" i="9" s="1"/>
  <c r="Q2185" i="9" s="1"/>
  <c r="L2184" i="9"/>
  <c r="P2184" i="9" s="1"/>
  <c r="Q2184" i="9" s="1"/>
  <c r="L2183" i="9"/>
  <c r="P2183" i="9" s="1"/>
  <c r="Q2183" i="9" s="1"/>
  <c r="L2182" i="9"/>
  <c r="P2182" i="9" s="1"/>
  <c r="Q2182" i="9" s="1"/>
  <c r="L2181" i="9"/>
  <c r="P2181" i="9" s="1"/>
  <c r="Q2181" i="9" s="1"/>
  <c r="L2179" i="9"/>
  <c r="P2179" i="9" s="1"/>
  <c r="Q2179" i="9" s="1"/>
  <c r="L2177" i="9"/>
  <c r="P2177" i="9" s="1"/>
  <c r="Q2177" i="9" s="1"/>
  <c r="L2176" i="9"/>
  <c r="P2176" i="9" s="1"/>
  <c r="Q2176" i="9" s="1"/>
  <c r="L2175" i="9"/>
  <c r="P2175" i="9" s="1"/>
  <c r="Q2175" i="9" s="1"/>
  <c r="L2174" i="9"/>
  <c r="P2174" i="9" s="1"/>
  <c r="Q2174" i="9" s="1"/>
  <c r="L2173" i="9"/>
  <c r="P2173" i="9" s="1"/>
  <c r="Q2173" i="9" s="1"/>
  <c r="L2171" i="9"/>
  <c r="P2171" i="9" s="1"/>
  <c r="Q2171" i="9" s="1"/>
  <c r="Q2168" i="9"/>
  <c r="P2168" i="9"/>
  <c r="P2159" i="9"/>
  <c r="Q2159" i="9" s="1"/>
  <c r="Q2157" i="9"/>
  <c r="L2157" i="9"/>
  <c r="P2157" i="9" s="1"/>
  <c r="L2154" i="9"/>
  <c r="P2154" i="9" s="1"/>
  <c r="Q2154" i="9" s="1"/>
  <c r="Q2153" i="9"/>
  <c r="L2153" i="9"/>
  <c r="P2153" i="9" s="1"/>
  <c r="L2150" i="9"/>
  <c r="P2150" i="9" s="1"/>
  <c r="Q2150" i="9" s="1"/>
  <c r="L2149" i="9"/>
  <c r="P2149" i="9" s="1"/>
  <c r="Q2149" i="9" s="1"/>
  <c r="L2148" i="9"/>
  <c r="P2148" i="9" s="1"/>
  <c r="Q2148" i="9" s="1"/>
  <c r="L2146" i="9"/>
  <c r="P2146" i="9" s="1"/>
  <c r="Q2146" i="9" s="1"/>
  <c r="L2145" i="9"/>
  <c r="P2145" i="9" s="1"/>
  <c r="Q2145" i="9" s="1"/>
  <c r="L2144" i="9"/>
  <c r="P2144" i="9" s="1"/>
  <c r="Q2144" i="9" s="1"/>
  <c r="L2143" i="9"/>
  <c r="P2143" i="9" s="1"/>
  <c r="Q2143" i="9" s="1"/>
  <c r="L2142" i="9"/>
  <c r="P2142" i="9" s="1"/>
  <c r="Q2142" i="9" s="1"/>
  <c r="L2141" i="9"/>
  <c r="P2141" i="9" s="1"/>
  <c r="Q2141" i="9" s="1"/>
  <c r="L2140" i="9"/>
  <c r="P2140" i="9" s="1"/>
  <c r="Q2140" i="9" s="1"/>
  <c r="L2138" i="9"/>
  <c r="P2138" i="9" s="1"/>
  <c r="Q2138" i="9" s="1"/>
  <c r="L2136" i="9"/>
  <c r="P2136" i="9" s="1"/>
  <c r="Q2136" i="9" s="1"/>
  <c r="Q2135" i="9"/>
  <c r="L2135" i="9"/>
  <c r="P2135" i="9" s="1"/>
  <c r="L2134" i="9"/>
  <c r="P2134" i="9" s="1"/>
  <c r="Q2134" i="9" s="1"/>
  <c r="L2133" i="9"/>
  <c r="P2133" i="9" s="1"/>
  <c r="Q2133" i="9" s="1"/>
  <c r="L2132" i="9"/>
  <c r="P2132" i="9" s="1"/>
  <c r="Q2132" i="9" s="1"/>
  <c r="L2130" i="9"/>
  <c r="P2130" i="9" s="1"/>
  <c r="Q2130" i="9" s="1"/>
  <c r="Q2127" i="9"/>
  <c r="P2127" i="9"/>
  <c r="P2118" i="9"/>
  <c r="Q2118" i="9" s="1"/>
  <c r="Q2116" i="9"/>
  <c r="L2116" i="9"/>
  <c r="P2116" i="9" s="1"/>
  <c r="L2113" i="9"/>
  <c r="P2113" i="9" s="1"/>
  <c r="Q2113" i="9" s="1"/>
  <c r="L2110" i="9"/>
  <c r="P2110" i="9" s="1"/>
  <c r="Q2110" i="9" s="1"/>
  <c r="L2109" i="9"/>
  <c r="P2109" i="9" s="1"/>
  <c r="Q2109" i="9" s="1"/>
  <c r="L2108" i="9"/>
  <c r="P2108" i="9" s="1"/>
  <c r="Q2108" i="9" s="1"/>
  <c r="L2106" i="9"/>
  <c r="P2106" i="9" s="1"/>
  <c r="Q2106" i="9" s="1"/>
  <c r="L2105" i="9"/>
  <c r="P2105" i="9" s="1"/>
  <c r="Q2105" i="9" s="1"/>
  <c r="L2104" i="9"/>
  <c r="P2104" i="9" s="1"/>
  <c r="Q2104" i="9" s="1"/>
  <c r="L2103" i="9"/>
  <c r="P2103" i="9" s="1"/>
  <c r="Q2103" i="9" s="1"/>
  <c r="L2102" i="9"/>
  <c r="P2102" i="9" s="1"/>
  <c r="Q2102" i="9" s="1"/>
  <c r="L2101" i="9"/>
  <c r="P2101" i="9" s="1"/>
  <c r="Q2101" i="9" s="1"/>
  <c r="L2100" i="9"/>
  <c r="P2100" i="9" s="1"/>
  <c r="Q2100" i="9" s="1"/>
  <c r="L2099" i="9"/>
  <c r="P2099" i="9" s="1"/>
  <c r="Q2099" i="9" s="1"/>
  <c r="L2097" i="9"/>
  <c r="P2097" i="9" s="1"/>
  <c r="Q2097" i="9" s="1"/>
  <c r="L2095" i="9"/>
  <c r="P2095" i="9" s="1"/>
  <c r="Q2095" i="9" s="1"/>
  <c r="Q2094" i="9"/>
  <c r="L2094" i="9"/>
  <c r="P2094" i="9" s="1"/>
  <c r="L2093" i="9"/>
  <c r="P2093" i="9" s="1"/>
  <c r="Q2093" i="9" s="1"/>
  <c r="L2092" i="9"/>
  <c r="P2092" i="9" s="1"/>
  <c r="Q2092" i="9" s="1"/>
  <c r="L2091" i="9"/>
  <c r="P2091" i="9" s="1"/>
  <c r="Q2091" i="9" s="1"/>
  <c r="L2089" i="9"/>
  <c r="P2089" i="9" s="1"/>
  <c r="Q2089" i="9" s="1"/>
  <c r="Q2086" i="9"/>
  <c r="P2086" i="9"/>
  <c r="P2077" i="9"/>
  <c r="Q2077" i="9" s="1"/>
  <c r="Q2075" i="9"/>
  <c r="L2075" i="9"/>
  <c r="P2075" i="9" s="1"/>
  <c r="L2072" i="9"/>
  <c r="P2072" i="9" s="1"/>
  <c r="Q2072" i="9" s="1"/>
  <c r="L2069" i="9"/>
  <c r="P2069" i="9" s="1"/>
  <c r="Q2069" i="9" s="1"/>
  <c r="L2068" i="9"/>
  <c r="P2068" i="9" s="1"/>
  <c r="Q2068" i="9" s="1"/>
  <c r="L2067" i="9"/>
  <c r="P2067" i="9" s="1"/>
  <c r="Q2067" i="9" s="1"/>
  <c r="L2065" i="9"/>
  <c r="P2065" i="9" s="1"/>
  <c r="Q2065" i="9" s="1"/>
  <c r="L2064" i="9"/>
  <c r="P2064" i="9" s="1"/>
  <c r="Q2064" i="9" s="1"/>
  <c r="L2063" i="9"/>
  <c r="P2063" i="9" s="1"/>
  <c r="Q2063" i="9" s="1"/>
  <c r="L2062" i="9"/>
  <c r="P2062" i="9" s="1"/>
  <c r="Q2062" i="9" s="1"/>
  <c r="L2061" i="9"/>
  <c r="P2061" i="9" s="1"/>
  <c r="Q2061" i="9" s="1"/>
  <c r="L2060" i="9"/>
  <c r="P2060" i="9" s="1"/>
  <c r="Q2060" i="9" s="1"/>
  <c r="L2059" i="9"/>
  <c r="P2059" i="9" s="1"/>
  <c r="Q2059" i="9" s="1"/>
  <c r="L2057" i="9"/>
  <c r="P2057" i="9" s="1"/>
  <c r="Q2057" i="9" s="1"/>
  <c r="L2055" i="9"/>
  <c r="P2055" i="9" s="1"/>
  <c r="Q2055" i="9" s="1"/>
  <c r="L2054" i="9"/>
  <c r="P2054" i="9" s="1"/>
  <c r="Q2054" i="9" s="1"/>
  <c r="L2053" i="9"/>
  <c r="P2053" i="9" s="1"/>
  <c r="Q2053" i="9" s="1"/>
  <c r="L2052" i="9"/>
  <c r="P2052" i="9" s="1"/>
  <c r="Q2052" i="9" s="1"/>
  <c r="L2051" i="9"/>
  <c r="P2051" i="9" s="1"/>
  <c r="Q2051" i="9" s="1"/>
  <c r="L2049" i="9"/>
  <c r="P2049" i="9" s="1"/>
  <c r="Q2049" i="9" s="1"/>
  <c r="Q2046" i="9"/>
  <c r="P2046" i="9"/>
  <c r="P2037" i="9"/>
  <c r="Q2037" i="9" s="1"/>
  <c r="Q2035" i="9"/>
  <c r="L2035" i="9"/>
  <c r="P2035" i="9" s="1"/>
  <c r="L2032" i="9"/>
  <c r="P2032" i="9" s="1"/>
  <c r="Q2032" i="9" s="1"/>
  <c r="L2029" i="9"/>
  <c r="P2029" i="9" s="1"/>
  <c r="Q2029" i="9" s="1"/>
  <c r="L2028" i="9"/>
  <c r="P2028" i="9" s="1"/>
  <c r="Q2028" i="9" s="1"/>
  <c r="L2027" i="9"/>
  <c r="P2027" i="9" s="1"/>
  <c r="Q2027" i="9" s="1"/>
  <c r="L2025" i="9"/>
  <c r="P2025" i="9" s="1"/>
  <c r="Q2025" i="9" s="1"/>
  <c r="L2024" i="9"/>
  <c r="P2024" i="9" s="1"/>
  <c r="Q2024" i="9" s="1"/>
  <c r="L2023" i="9"/>
  <c r="P2023" i="9" s="1"/>
  <c r="Q2023" i="9" s="1"/>
  <c r="L2022" i="9"/>
  <c r="P2022" i="9" s="1"/>
  <c r="Q2022" i="9" s="1"/>
  <c r="L2021" i="9"/>
  <c r="P2021" i="9" s="1"/>
  <c r="Q2021" i="9" s="1"/>
  <c r="L2020" i="9"/>
  <c r="P2020" i="9" s="1"/>
  <c r="Q2020" i="9" s="1"/>
  <c r="L2019" i="9"/>
  <c r="P2019" i="9" s="1"/>
  <c r="Q2019" i="9" s="1"/>
  <c r="L2017" i="9"/>
  <c r="P2017" i="9" s="1"/>
  <c r="Q2017" i="9" s="1"/>
  <c r="L2015" i="9"/>
  <c r="P2015" i="9" s="1"/>
  <c r="Q2015" i="9" s="1"/>
  <c r="L2014" i="9"/>
  <c r="P2014" i="9" s="1"/>
  <c r="Q2014" i="9" s="1"/>
  <c r="L2013" i="9"/>
  <c r="P2013" i="9" s="1"/>
  <c r="Q2013" i="9" s="1"/>
  <c r="L2012" i="9"/>
  <c r="P2012" i="9" s="1"/>
  <c r="Q2012" i="9" s="1"/>
  <c r="L2011" i="9"/>
  <c r="P2011" i="9" s="1"/>
  <c r="Q2011" i="9" s="1"/>
  <c r="L2009" i="9"/>
  <c r="P2009" i="9" s="1"/>
  <c r="Q2009" i="9" s="1"/>
  <c r="Q2006" i="9"/>
  <c r="P2006" i="9"/>
  <c r="P1997" i="9"/>
  <c r="Q1997" i="9" s="1"/>
  <c r="Q1995" i="9"/>
  <c r="L1995" i="9"/>
  <c r="P1995" i="9" s="1"/>
  <c r="Q1994" i="9"/>
  <c r="L1994" i="9"/>
  <c r="P1994" i="9" s="1"/>
  <c r="Q1993" i="9"/>
  <c r="L1991" i="9"/>
  <c r="P1991" i="9" s="1"/>
  <c r="Q1991" i="9" s="1"/>
  <c r="L1988" i="9"/>
  <c r="P1988" i="9" s="1"/>
  <c r="Q1988" i="9" s="1"/>
  <c r="L1987" i="9"/>
  <c r="P1987" i="9" s="1"/>
  <c r="Q1987" i="9" s="1"/>
  <c r="L1986" i="9"/>
  <c r="P1986" i="9" s="1"/>
  <c r="Q1986" i="9" s="1"/>
  <c r="L1984" i="9"/>
  <c r="P1984" i="9" s="1"/>
  <c r="Q1984" i="9" s="1"/>
  <c r="L1983" i="9"/>
  <c r="P1983" i="9" s="1"/>
  <c r="Q1983" i="9" s="1"/>
  <c r="L1982" i="9"/>
  <c r="P1982" i="9" s="1"/>
  <c r="Q1982" i="9" s="1"/>
  <c r="L1981" i="9"/>
  <c r="P1981" i="9" s="1"/>
  <c r="Q1981" i="9" s="1"/>
  <c r="L1980" i="9"/>
  <c r="P1980" i="9" s="1"/>
  <c r="Q1980" i="9" s="1"/>
  <c r="L1979" i="9"/>
  <c r="P1979" i="9" s="1"/>
  <c r="Q1979" i="9" s="1"/>
  <c r="L1978" i="9"/>
  <c r="P1978" i="9" s="1"/>
  <c r="Q1978" i="9" s="1"/>
  <c r="L1976" i="9"/>
  <c r="P1976" i="9" s="1"/>
  <c r="Q1976" i="9" s="1"/>
  <c r="L1974" i="9"/>
  <c r="P1974" i="9" s="1"/>
  <c r="Q1974" i="9" s="1"/>
  <c r="L1973" i="9"/>
  <c r="P1973" i="9" s="1"/>
  <c r="Q1973" i="9" s="1"/>
  <c r="L1972" i="9"/>
  <c r="P1972" i="9" s="1"/>
  <c r="Q1972" i="9" s="1"/>
  <c r="L1971" i="9"/>
  <c r="P1971" i="9" s="1"/>
  <c r="Q1971" i="9" s="1"/>
  <c r="L1970" i="9"/>
  <c r="P1970" i="9" s="1"/>
  <c r="Q1970" i="9" s="1"/>
  <c r="L1968" i="9"/>
  <c r="P1968" i="9" s="1"/>
  <c r="Q1968" i="9" s="1"/>
  <c r="Q1965" i="9"/>
  <c r="P1965" i="9"/>
  <c r="P1956" i="9"/>
  <c r="Q1956" i="9" s="1"/>
  <c r="Q1954" i="9"/>
  <c r="L1954" i="9"/>
  <c r="P1954" i="9" s="1"/>
  <c r="L1951" i="9"/>
  <c r="P1951" i="9" s="1"/>
  <c r="Q1951" i="9" s="1"/>
  <c r="L1948" i="9"/>
  <c r="P1948" i="9" s="1"/>
  <c r="Q1948" i="9" s="1"/>
  <c r="L1947" i="9"/>
  <c r="P1947" i="9" s="1"/>
  <c r="Q1947" i="9" s="1"/>
  <c r="L1946" i="9"/>
  <c r="P1946" i="9" s="1"/>
  <c r="Q1946" i="9" s="1"/>
  <c r="L1944" i="9"/>
  <c r="P1944" i="9" s="1"/>
  <c r="Q1944" i="9" s="1"/>
  <c r="L1943" i="9"/>
  <c r="P1943" i="9" s="1"/>
  <c r="Q1943" i="9" s="1"/>
  <c r="L1942" i="9"/>
  <c r="P1942" i="9" s="1"/>
  <c r="Q1942" i="9" s="1"/>
  <c r="L1941" i="9"/>
  <c r="P1941" i="9" s="1"/>
  <c r="Q1941" i="9" s="1"/>
  <c r="L1940" i="9"/>
  <c r="P1940" i="9" s="1"/>
  <c r="Q1940" i="9" s="1"/>
  <c r="L1939" i="9"/>
  <c r="P1939" i="9" s="1"/>
  <c r="Q1939" i="9" s="1"/>
  <c r="L1938" i="9"/>
  <c r="P1938" i="9" s="1"/>
  <c r="Q1938" i="9" s="1"/>
  <c r="L1937" i="9"/>
  <c r="P1937" i="9" s="1"/>
  <c r="Q1937" i="9" s="1"/>
  <c r="L1935" i="9"/>
  <c r="P1935" i="9" s="1"/>
  <c r="Q1935" i="9" s="1"/>
  <c r="L1933" i="9"/>
  <c r="P1933" i="9" s="1"/>
  <c r="Q1933" i="9" s="1"/>
  <c r="L1932" i="9"/>
  <c r="P1932" i="9" s="1"/>
  <c r="Q1932" i="9" s="1"/>
  <c r="L1931" i="9"/>
  <c r="P1931" i="9" s="1"/>
  <c r="Q1931" i="9" s="1"/>
  <c r="L1930" i="9"/>
  <c r="P1930" i="9" s="1"/>
  <c r="Q1930" i="9" s="1"/>
  <c r="L1929" i="9"/>
  <c r="P1929" i="9" s="1"/>
  <c r="Q1929" i="9" s="1"/>
  <c r="L1927" i="9"/>
  <c r="P1927" i="9" s="1"/>
  <c r="Q1927" i="9" s="1"/>
  <c r="Q1924" i="9"/>
  <c r="P1924" i="9"/>
  <c r="P1915" i="9"/>
  <c r="Q1915" i="9" s="1"/>
  <c r="Q1913" i="9"/>
  <c r="L1913" i="9"/>
  <c r="P1913" i="9" s="1"/>
  <c r="Q1912" i="9"/>
  <c r="L1912" i="9"/>
  <c r="P1912" i="9" s="1"/>
  <c r="L1909" i="9"/>
  <c r="P1909" i="9" s="1"/>
  <c r="Q1909" i="9" s="1"/>
  <c r="L1906" i="9"/>
  <c r="P1906" i="9" s="1"/>
  <c r="Q1906" i="9" s="1"/>
  <c r="L1905" i="9"/>
  <c r="P1905" i="9" s="1"/>
  <c r="Q1905" i="9" s="1"/>
  <c r="L1904" i="9"/>
  <c r="P1904" i="9" s="1"/>
  <c r="Q1904" i="9" s="1"/>
  <c r="L1902" i="9"/>
  <c r="P1902" i="9" s="1"/>
  <c r="Q1902" i="9" s="1"/>
  <c r="L1901" i="9"/>
  <c r="P1901" i="9" s="1"/>
  <c r="Q1901" i="9" s="1"/>
  <c r="L1900" i="9"/>
  <c r="P1900" i="9" s="1"/>
  <c r="Q1900" i="9" s="1"/>
  <c r="L1899" i="9"/>
  <c r="P1899" i="9" s="1"/>
  <c r="Q1899" i="9" s="1"/>
  <c r="L1898" i="9"/>
  <c r="P1898" i="9" s="1"/>
  <c r="Q1898" i="9" s="1"/>
  <c r="L1897" i="9"/>
  <c r="P1897" i="9" s="1"/>
  <c r="Q1897" i="9" s="1"/>
  <c r="L1896" i="9"/>
  <c r="P1896" i="9" s="1"/>
  <c r="Q1896" i="9" s="1"/>
  <c r="L1895" i="9"/>
  <c r="P1895" i="9" s="1"/>
  <c r="Q1895" i="9" s="1"/>
  <c r="L1893" i="9"/>
  <c r="P1893" i="9" s="1"/>
  <c r="Q1893" i="9" s="1"/>
  <c r="L1891" i="9"/>
  <c r="P1891" i="9" s="1"/>
  <c r="Q1891" i="9" s="1"/>
  <c r="L1890" i="9"/>
  <c r="P1890" i="9" s="1"/>
  <c r="Q1890" i="9" s="1"/>
  <c r="L1889" i="9"/>
  <c r="P1889" i="9" s="1"/>
  <c r="Q1889" i="9" s="1"/>
  <c r="L1888" i="9"/>
  <c r="P1888" i="9" s="1"/>
  <c r="Q1888" i="9" s="1"/>
  <c r="L1887" i="9"/>
  <c r="P1887" i="9" s="1"/>
  <c r="Q1887" i="9" s="1"/>
  <c r="L1885" i="9"/>
  <c r="P1885" i="9" s="1"/>
  <c r="Q1885" i="9" s="1"/>
  <c r="Q1882" i="9"/>
  <c r="P1882" i="9"/>
  <c r="P1873" i="9"/>
  <c r="Q1873" i="9" s="1"/>
  <c r="Q1871" i="9"/>
  <c r="L1871" i="9"/>
  <c r="P1871" i="9" s="1"/>
  <c r="L1868" i="9"/>
  <c r="P1868" i="9" s="1"/>
  <c r="Q1868" i="9" s="1"/>
  <c r="L1865" i="9"/>
  <c r="P1865" i="9" s="1"/>
  <c r="Q1865" i="9" s="1"/>
  <c r="L1864" i="9"/>
  <c r="P1864" i="9" s="1"/>
  <c r="Q1864" i="9" s="1"/>
  <c r="L1863" i="9"/>
  <c r="P1863" i="9" s="1"/>
  <c r="Q1863" i="9" s="1"/>
  <c r="L1861" i="9"/>
  <c r="P1861" i="9" s="1"/>
  <c r="Q1861" i="9" s="1"/>
  <c r="L1860" i="9"/>
  <c r="P1860" i="9" s="1"/>
  <c r="Q1860" i="9" s="1"/>
  <c r="L1859" i="9"/>
  <c r="P1859" i="9" s="1"/>
  <c r="Q1859" i="9" s="1"/>
  <c r="L1858" i="9"/>
  <c r="P1858" i="9" s="1"/>
  <c r="Q1858" i="9" s="1"/>
  <c r="L1857" i="9"/>
  <c r="P1857" i="9" s="1"/>
  <c r="Q1857" i="9" s="1"/>
  <c r="L1856" i="9"/>
  <c r="P1856" i="9" s="1"/>
  <c r="Q1856" i="9" s="1"/>
  <c r="L1854" i="9"/>
  <c r="P1854" i="9" s="1"/>
  <c r="Q1854" i="9" s="1"/>
  <c r="L1852" i="9"/>
  <c r="P1852" i="9" s="1"/>
  <c r="Q1852" i="9" s="1"/>
  <c r="P1851" i="9"/>
  <c r="Q1851" i="9" s="1"/>
  <c r="L1850" i="9"/>
  <c r="P1850" i="9" s="1"/>
  <c r="Q1850" i="9" s="1"/>
  <c r="L1849" i="9"/>
  <c r="P1849" i="9" s="1"/>
  <c r="Q1849" i="9" s="1"/>
  <c r="L1848" i="9"/>
  <c r="P1848" i="9" s="1"/>
  <c r="Q1848" i="9" s="1"/>
  <c r="L1846" i="9"/>
  <c r="P1846" i="9" s="1"/>
  <c r="Q1846" i="9" s="1"/>
  <c r="Q1843" i="9"/>
  <c r="P1843" i="9"/>
  <c r="P1834" i="9"/>
  <c r="Q1834" i="9" s="1"/>
  <c r="Q1832" i="9"/>
  <c r="L1832" i="9"/>
  <c r="P1832" i="9" s="1"/>
  <c r="L1829" i="9"/>
  <c r="P1829" i="9" s="1"/>
  <c r="Q1829" i="9" s="1"/>
  <c r="L1826" i="9"/>
  <c r="P1826" i="9" s="1"/>
  <c r="Q1826" i="9" s="1"/>
  <c r="L1825" i="9"/>
  <c r="P1825" i="9" s="1"/>
  <c r="Q1825" i="9" s="1"/>
  <c r="L1824" i="9"/>
  <c r="P1824" i="9" s="1"/>
  <c r="Q1824" i="9" s="1"/>
  <c r="L1822" i="9"/>
  <c r="P1822" i="9" s="1"/>
  <c r="Q1822" i="9" s="1"/>
  <c r="L1821" i="9"/>
  <c r="P1821" i="9" s="1"/>
  <c r="Q1821" i="9" s="1"/>
  <c r="L1820" i="9"/>
  <c r="P1820" i="9" s="1"/>
  <c r="Q1820" i="9" s="1"/>
  <c r="L1819" i="9"/>
  <c r="P1819" i="9" s="1"/>
  <c r="Q1819" i="9" s="1"/>
  <c r="L1818" i="9"/>
  <c r="P1818" i="9" s="1"/>
  <c r="Q1818" i="9" s="1"/>
  <c r="L1817" i="9"/>
  <c r="P1817" i="9" s="1"/>
  <c r="Q1817" i="9" s="1"/>
  <c r="L1816" i="9"/>
  <c r="P1816" i="9" s="1"/>
  <c r="Q1816" i="9" s="1"/>
  <c r="L1814" i="9"/>
  <c r="P1814" i="9" s="1"/>
  <c r="Q1814" i="9" s="1"/>
  <c r="L1812" i="9"/>
  <c r="P1812" i="9" s="1"/>
  <c r="Q1812" i="9" s="1"/>
  <c r="L1811" i="9"/>
  <c r="P1811" i="9" s="1"/>
  <c r="Q1811" i="9" s="1"/>
  <c r="L1810" i="9"/>
  <c r="P1810" i="9" s="1"/>
  <c r="Q1810" i="9" s="1"/>
  <c r="L1809" i="9"/>
  <c r="P1809" i="9" s="1"/>
  <c r="Q1809" i="9" s="1"/>
  <c r="L1807" i="9"/>
  <c r="P1807" i="9" s="1"/>
  <c r="Q1807" i="9" s="1"/>
  <c r="Q1804" i="9"/>
  <c r="P1804" i="9"/>
  <c r="P1795" i="9"/>
  <c r="Q1795" i="9" s="1"/>
  <c r="Q1793" i="9"/>
  <c r="L1793" i="9"/>
  <c r="P1793" i="9" s="1"/>
  <c r="Q1792" i="9"/>
  <c r="L1792" i="9"/>
  <c r="P1792" i="9" s="1"/>
  <c r="L1789" i="9"/>
  <c r="P1789" i="9" s="1"/>
  <c r="Q1789" i="9" s="1"/>
  <c r="L1786" i="9"/>
  <c r="P1786" i="9" s="1"/>
  <c r="Q1786" i="9" s="1"/>
  <c r="L1785" i="9"/>
  <c r="P1785" i="9" s="1"/>
  <c r="Q1785" i="9" s="1"/>
  <c r="L1784" i="9"/>
  <c r="P1784" i="9" s="1"/>
  <c r="Q1784" i="9" s="1"/>
  <c r="L1782" i="9"/>
  <c r="P1782" i="9" s="1"/>
  <c r="Q1782" i="9" s="1"/>
  <c r="L1781" i="9"/>
  <c r="P1781" i="9" s="1"/>
  <c r="Q1781" i="9" s="1"/>
  <c r="L1780" i="9"/>
  <c r="P1780" i="9" s="1"/>
  <c r="Q1780" i="9" s="1"/>
  <c r="L1779" i="9"/>
  <c r="P1779" i="9" s="1"/>
  <c r="Q1779" i="9" s="1"/>
  <c r="L1778" i="9"/>
  <c r="P1778" i="9" s="1"/>
  <c r="Q1778" i="9" s="1"/>
  <c r="L1777" i="9"/>
  <c r="P1777" i="9" s="1"/>
  <c r="Q1777" i="9" s="1"/>
  <c r="L1776" i="9"/>
  <c r="P1776" i="9" s="1"/>
  <c r="Q1776" i="9" s="1"/>
  <c r="L1774" i="9"/>
  <c r="P1774" i="9" s="1"/>
  <c r="Q1774" i="9" s="1"/>
  <c r="L1772" i="9"/>
  <c r="P1772" i="9" s="1"/>
  <c r="Q1772" i="9" s="1"/>
  <c r="L1771" i="9"/>
  <c r="P1771" i="9" s="1"/>
  <c r="Q1771" i="9" s="1"/>
  <c r="L1770" i="9"/>
  <c r="P1770" i="9" s="1"/>
  <c r="Q1770" i="9" s="1"/>
  <c r="L1769" i="9"/>
  <c r="P1769" i="9" s="1"/>
  <c r="Q1769" i="9" s="1"/>
  <c r="L1767" i="9"/>
  <c r="P1767" i="9" s="1"/>
  <c r="Q1767" i="9" s="1"/>
  <c r="Q1764" i="9"/>
  <c r="P1764" i="9"/>
  <c r="P1755" i="9"/>
  <c r="Q1755" i="9" s="1"/>
  <c r="L1753" i="9"/>
  <c r="P1753" i="9" s="1"/>
  <c r="Q1753" i="9" s="1"/>
  <c r="L1750" i="9"/>
  <c r="P1750" i="9" s="1"/>
  <c r="Q1750" i="9" s="1"/>
  <c r="L1747" i="9"/>
  <c r="P1747" i="9" s="1"/>
  <c r="Q1747" i="9" s="1"/>
  <c r="L1746" i="9"/>
  <c r="P1746" i="9" s="1"/>
  <c r="Q1746" i="9" s="1"/>
  <c r="L1745" i="9"/>
  <c r="P1745" i="9" s="1"/>
  <c r="Q1745" i="9" s="1"/>
  <c r="Q1743" i="9"/>
  <c r="L1743" i="9"/>
  <c r="P1743" i="9" s="1"/>
  <c r="L1742" i="9"/>
  <c r="P1742" i="9" s="1"/>
  <c r="Q1742" i="9" s="1"/>
  <c r="L1741" i="9"/>
  <c r="P1741" i="9" s="1"/>
  <c r="Q1741" i="9" s="1"/>
  <c r="L1740" i="9"/>
  <c r="P1740" i="9" s="1"/>
  <c r="Q1740" i="9" s="1"/>
  <c r="L1739" i="9"/>
  <c r="P1739" i="9" s="1"/>
  <c r="Q1739" i="9" s="1"/>
  <c r="L1738" i="9"/>
  <c r="P1738" i="9" s="1"/>
  <c r="Q1738" i="9" s="1"/>
  <c r="L1737" i="9"/>
  <c r="P1737" i="9" s="1"/>
  <c r="Q1737" i="9" s="1"/>
  <c r="L1735" i="9"/>
  <c r="P1735" i="9" s="1"/>
  <c r="Q1735" i="9" s="1"/>
  <c r="L1733" i="9"/>
  <c r="P1733" i="9" s="1"/>
  <c r="Q1733" i="9" s="1"/>
  <c r="L1732" i="9"/>
  <c r="P1732" i="9" s="1"/>
  <c r="Q1732" i="9" s="1"/>
  <c r="L1731" i="9"/>
  <c r="P1731" i="9" s="1"/>
  <c r="Q1731" i="9" s="1"/>
  <c r="L1730" i="9"/>
  <c r="P1730" i="9" s="1"/>
  <c r="Q1730" i="9" s="1"/>
  <c r="L1729" i="9"/>
  <c r="P1729" i="9" s="1"/>
  <c r="Q1729" i="9" s="1"/>
  <c r="L1727" i="9"/>
  <c r="P1727" i="9" s="1"/>
  <c r="Q1727" i="9" s="1"/>
  <c r="Q1724" i="9"/>
  <c r="P1724" i="9"/>
  <c r="P1715" i="9"/>
  <c r="Q1715" i="9" s="1"/>
  <c r="Q1713" i="9"/>
  <c r="L1713" i="9"/>
  <c r="P1713" i="9" s="1"/>
  <c r="L1710" i="9"/>
  <c r="P1710" i="9" s="1"/>
  <c r="Q1710" i="9" s="1"/>
  <c r="L1707" i="9"/>
  <c r="P1707" i="9" s="1"/>
  <c r="Q1707" i="9" s="1"/>
  <c r="L1706" i="9"/>
  <c r="P1706" i="9" s="1"/>
  <c r="Q1706" i="9" s="1"/>
  <c r="L1705" i="9"/>
  <c r="P1705" i="9" s="1"/>
  <c r="Q1705" i="9" s="1"/>
  <c r="L1703" i="9"/>
  <c r="P1703" i="9" s="1"/>
  <c r="Q1703" i="9" s="1"/>
  <c r="L1702" i="9"/>
  <c r="P1702" i="9" s="1"/>
  <c r="Q1702" i="9" s="1"/>
  <c r="L1701" i="9"/>
  <c r="P1701" i="9" s="1"/>
  <c r="Q1701" i="9" s="1"/>
  <c r="L1700" i="9"/>
  <c r="P1700" i="9" s="1"/>
  <c r="Q1700" i="9" s="1"/>
  <c r="L1699" i="9"/>
  <c r="P1699" i="9" s="1"/>
  <c r="Q1699" i="9" s="1"/>
  <c r="L1698" i="9"/>
  <c r="P1698" i="9" s="1"/>
  <c r="Q1698" i="9" s="1"/>
  <c r="L1697" i="9"/>
  <c r="P1697" i="9" s="1"/>
  <c r="Q1697" i="9" s="1"/>
  <c r="L1695" i="9"/>
  <c r="P1695" i="9" s="1"/>
  <c r="Q1695" i="9" s="1"/>
  <c r="L1693" i="9"/>
  <c r="P1693" i="9" s="1"/>
  <c r="Q1693" i="9" s="1"/>
  <c r="L1692" i="9"/>
  <c r="P1692" i="9" s="1"/>
  <c r="Q1692" i="9" s="1"/>
  <c r="L1691" i="9"/>
  <c r="P1691" i="9" s="1"/>
  <c r="Q1691" i="9" s="1"/>
  <c r="L1690" i="9"/>
  <c r="P1690" i="9" s="1"/>
  <c r="Q1690" i="9" s="1"/>
  <c r="L1689" i="9"/>
  <c r="P1689" i="9" s="1"/>
  <c r="Q1689" i="9" s="1"/>
  <c r="L1687" i="9"/>
  <c r="P1687" i="9" s="1"/>
  <c r="Q1687" i="9" s="1"/>
  <c r="Q1684" i="9"/>
  <c r="P1684" i="9"/>
  <c r="P1675" i="9"/>
  <c r="Q1675" i="9" s="1"/>
  <c r="Q1673" i="9"/>
  <c r="L1673" i="9"/>
  <c r="P1673" i="9" s="1"/>
  <c r="L1670" i="9"/>
  <c r="P1670" i="9" s="1"/>
  <c r="Q1670" i="9" s="1"/>
  <c r="L1669" i="9"/>
  <c r="P1669" i="9" s="1"/>
  <c r="Q1669" i="9" s="1"/>
  <c r="L1668" i="9"/>
  <c r="P1668" i="9" s="1"/>
  <c r="Q1668" i="9" s="1"/>
  <c r="L1666" i="9"/>
  <c r="P1666" i="9" s="1"/>
  <c r="Q1666" i="9" s="1"/>
  <c r="L1665" i="9"/>
  <c r="P1665" i="9" s="1"/>
  <c r="Q1665" i="9" s="1"/>
  <c r="L1664" i="9"/>
  <c r="P1664" i="9" s="1"/>
  <c r="Q1664" i="9" s="1"/>
  <c r="L1663" i="9"/>
  <c r="P1663" i="9" s="1"/>
  <c r="Q1663" i="9" s="1"/>
  <c r="L1662" i="9"/>
  <c r="P1662" i="9" s="1"/>
  <c r="Q1662" i="9" s="1"/>
  <c r="L1661" i="9"/>
  <c r="P1661" i="9" s="1"/>
  <c r="Q1661" i="9" s="1"/>
  <c r="L1660" i="9"/>
  <c r="P1660" i="9" s="1"/>
  <c r="Q1660" i="9" s="1"/>
  <c r="L1658" i="9"/>
  <c r="P1658" i="9" s="1"/>
  <c r="Q1658" i="9" s="1"/>
  <c r="L1656" i="9"/>
  <c r="P1656" i="9" s="1"/>
  <c r="Q1656" i="9" s="1"/>
  <c r="L1655" i="9"/>
  <c r="P1655" i="9" s="1"/>
  <c r="Q1655" i="9" s="1"/>
  <c r="L1654" i="9"/>
  <c r="P1654" i="9" s="1"/>
  <c r="Q1654" i="9" s="1"/>
  <c r="L1653" i="9"/>
  <c r="P1653" i="9" s="1"/>
  <c r="Q1653" i="9" s="1"/>
  <c r="L1651" i="9"/>
  <c r="P1651" i="9" s="1"/>
  <c r="Q1651" i="9" s="1"/>
  <c r="Q1648" i="9"/>
  <c r="P1648" i="9"/>
  <c r="P1639" i="9"/>
  <c r="Q1639" i="9" s="1"/>
  <c r="L1637" i="9"/>
  <c r="P1637" i="9" s="1"/>
  <c r="Q1637" i="9" s="1"/>
  <c r="L1634" i="9"/>
  <c r="P1634" i="9" s="1"/>
  <c r="Q1634" i="9" s="1"/>
  <c r="L1633" i="9"/>
  <c r="P1633" i="9" s="1"/>
  <c r="Q1633" i="9" s="1"/>
  <c r="L1632" i="9"/>
  <c r="P1632" i="9" s="1"/>
  <c r="Q1632" i="9" s="1"/>
  <c r="L1630" i="9"/>
  <c r="P1630" i="9" s="1"/>
  <c r="Q1630" i="9" s="1"/>
  <c r="L1629" i="9"/>
  <c r="P1629" i="9" s="1"/>
  <c r="Q1629" i="9" s="1"/>
  <c r="L1628" i="9"/>
  <c r="P1628" i="9" s="1"/>
  <c r="Q1628" i="9" s="1"/>
  <c r="L1627" i="9"/>
  <c r="P1627" i="9" s="1"/>
  <c r="Q1627" i="9" s="1"/>
  <c r="L1626" i="9"/>
  <c r="P1626" i="9" s="1"/>
  <c r="Q1626" i="9" s="1"/>
  <c r="L1625" i="9"/>
  <c r="P1625" i="9" s="1"/>
  <c r="Q1625" i="9" s="1"/>
  <c r="L1623" i="9"/>
  <c r="P1623" i="9" s="1"/>
  <c r="Q1623" i="9" s="1"/>
  <c r="L1621" i="9"/>
  <c r="P1621" i="9" s="1"/>
  <c r="Q1621" i="9" s="1"/>
  <c r="L1620" i="9"/>
  <c r="P1620" i="9" s="1"/>
  <c r="Q1620" i="9" s="1"/>
  <c r="L1619" i="9"/>
  <c r="P1619" i="9" s="1"/>
  <c r="Q1619" i="9" s="1"/>
  <c r="L1618" i="9"/>
  <c r="P1618" i="9" s="1"/>
  <c r="Q1618" i="9" s="1"/>
  <c r="L1617" i="9"/>
  <c r="P1617" i="9" s="1"/>
  <c r="Q1617" i="9" s="1"/>
  <c r="L1615" i="9"/>
  <c r="P1615" i="9" s="1"/>
  <c r="Q1615" i="9" s="1"/>
  <c r="Q1612" i="9"/>
  <c r="P1612" i="9"/>
  <c r="P1603" i="9"/>
  <c r="Q1603" i="9" s="1"/>
  <c r="Q1601" i="9"/>
  <c r="L1601" i="9"/>
  <c r="P1601" i="9" s="1"/>
  <c r="L1598" i="9"/>
  <c r="P1598" i="9" s="1"/>
  <c r="Q1598" i="9" s="1"/>
  <c r="L1595" i="9"/>
  <c r="P1595" i="9" s="1"/>
  <c r="Q1595" i="9" s="1"/>
  <c r="L1594" i="9"/>
  <c r="P1594" i="9" s="1"/>
  <c r="Q1594" i="9" s="1"/>
  <c r="L1593" i="9"/>
  <c r="P1593" i="9" s="1"/>
  <c r="Q1593" i="9" s="1"/>
  <c r="L1591" i="9"/>
  <c r="P1591" i="9" s="1"/>
  <c r="Q1591" i="9" s="1"/>
  <c r="L1590" i="9"/>
  <c r="P1590" i="9" s="1"/>
  <c r="Q1590" i="9" s="1"/>
  <c r="L1589" i="9"/>
  <c r="P1589" i="9" s="1"/>
  <c r="Q1589" i="9" s="1"/>
  <c r="L1588" i="9"/>
  <c r="P1588" i="9" s="1"/>
  <c r="Q1588" i="9" s="1"/>
  <c r="L1587" i="9"/>
  <c r="P1587" i="9" s="1"/>
  <c r="Q1587" i="9" s="1"/>
  <c r="L1586" i="9"/>
  <c r="P1586" i="9" s="1"/>
  <c r="Q1586" i="9" s="1"/>
  <c r="L1584" i="9"/>
  <c r="P1584" i="9" s="1"/>
  <c r="Q1584" i="9" s="1"/>
  <c r="L1582" i="9"/>
  <c r="P1582" i="9" s="1"/>
  <c r="Q1582" i="9" s="1"/>
  <c r="Q1581" i="9"/>
  <c r="L1581" i="9"/>
  <c r="P1581" i="9" s="1"/>
  <c r="L1580" i="9"/>
  <c r="P1580" i="9" s="1"/>
  <c r="Q1580" i="9" s="1"/>
  <c r="L1579" i="9"/>
  <c r="P1579" i="9" s="1"/>
  <c r="Q1579" i="9" s="1"/>
  <c r="L1578" i="9"/>
  <c r="P1578" i="9" s="1"/>
  <c r="Q1578" i="9" s="1"/>
  <c r="L1576" i="9"/>
  <c r="P1576" i="9" s="1"/>
  <c r="Q1576" i="9" s="1"/>
  <c r="Q1573" i="9"/>
  <c r="P1573" i="9"/>
  <c r="P1564" i="9"/>
  <c r="Q1564" i="9" s="1"/>
  <c r="L1562" i="9"/>
  <c r="P1562" i="9" s="1"/>
  <c r="Q1562" i="9" s="1"/>
  <c r="L1559" i="9"/>
  <c r="P1559" i="9" s="1"/>
  <c r="Q1559" i="9" s="1"/>
  <c r="L1558" i="9"/>
  <c r="P1558" i="9" s="1"/>
  <c r="Q1558" i="9" s="1"/>
  <c r="L1557" i="9"/>
  <c r="P1557" i="9" s="1"/>
  <c r="Q1557" i="9" s="1"/>
  <c r="L1555" i="9"/>
  <c r="P1555" i="9" s="1"/>
  <c r="Q1555" i="9" s="1"/>
  <c r="L1554" i="9"/>
  <c r="P1554" i="9" s="1"/>
  <c r="Q1554" i="9" s="1"/>
  <c r="L1553" i="9"/>
  <c r="P1553" i="9" s="1"/>
  <c r="Q1553" i="9" s="1"/>
  <c r="L1552" i="9"/>
  <c r="P1552" i="9" s="1"/>
  <c r="Q1552" i="9" s="1"/>
  <c r="L1551" i="9"/>
  <c r="P1551" i="9" s="1"/>
  <c r="Q1551" i="9" s="1"/>
  <c r="L1550" i="9"/>
  <c r="P1550" i="9" s="1"/>
  <c r="Q1550" i="9" s="1"/>
  <c r="L1549" i="9"/>
  <c r="P1549" i="9" s="1"/>
  <c r="Q1549" i="9" s="1"/>
  <c r="L1547" i="9"/>
  <c r="P1547" i="9" s="1"/>
  <c r="Q1547" i="9" s="1"/>
  <c r="L1545" i="9"/>
  <c r="P1545" i="9" s="1"/>
  <c r="Q1545" i="9" s="1"/>
  <c r="Q1544" i="9"/>
  <c r="L1544" i="9"/>
  <c r="P1544" i="9" s="1"/>
  <c r="L1543" i="9"/>
  <c r="P1543" i="9" s="1"/>
  <c r="Q1543" i="9" s="1"/>
  <c r="L1542" i="9"/>
  <c r="P1542" i="9" s="1"/>
  <c r="Q1542" i="9" s="1"/>
  <c r="L1541" i="9"/>
  <c r="P1541" i="9" s="1"/>
  <c r="Q1541" i="9" s="1"/>
  <c r="L1539" i="9"/>
  <c r="P1539" i="9" s="1"/>
  <c r="Q1539" i="9" s="1"/>
  <c r="Q1536" i="9"/>
  <c r="P1536" i="9"/>
  <c r="P1527" i="9"/>
  <c r="Q1527" i="9" s="1"/>
  <c r="L1525" i="9"/>
  <c r="P1525" i="9" s="1"/>
  <c r="Q1525" i="9" s="1"/>
  <c r="L1522" i="9"/>
  <c r="P1522" i="9" s="1"/>
  <c r="Q1522" i="9" s="1"/>
  <c r="L1521" i="9"/>
  <c r="P1521" i="9" s="1"/>
  <c r="Q1521" i="9" s="1"/>
  <c r="L1520" i="9"/>
  <c r="P1520" i="9" s="1"/>
  <c r="Q1520" i="9" s="1"/>
  <c r="L1518" i="9"/>
  <c r="P1518" i="9" s="1"/>
  <c r="Q1518" i="9" s="1"/>
  <c r="L1517" i="9"/>
  <c r="P1517" i="9" s="1"/>
  <c r="Q1517" i="9" s="1"/>
  <c r="L1516" i="9"/>
  <c r="P1516" i="9" s="1"/>
  <c r="Q1516" i="9" s="1"/>
  <c r="L1515" i="9"/>
  <c r="P1515" i="9" s="1"/>
  <c r="Q1515" i="9" s="1"/>
  <c r="L1514" i="9"/>
  <c r="P1514" i="9" s="1"/>
  <c r="Q1514" i="9" s="1"/>
  <c r="L1513" i="9"/>
  <c r="P1513" i="9" s="1"/>
  <c r="Q1513" i="9" s="1"/>
  <c r="L1512" i="9"/>
  <c r="P1512" i="9" s="1"/>
  <c r="Q1512" i="9" s="1"/>
  <c r="L1510" i="9"/>
  <c r="P1510" i="9" s="1"/>
  <c r="Q1510" i="9" s="1"/>
  <c r="L1508" i="9"/>
  <c r="P1508" i="9" s="1"/>
  <c r="Q1508" i="9" s="1"/>
  <c r="L1507" i="9"/>
  <c r="P1507" i="9" s="1"/>
  <c r="Q1507" i="9" s="1"/>
  <c r="L1506" i="9"/>
  <c r="P1506" i="9" s="1"/>
  <c r="Q1506" i="9" s="1"/>
  <c r="L1505" i="9"/>
  <c r="P1505" i="9" s="1"/>
  <c r="Q1505" i="9" s="1"/>
  <c r="L1504" i="9"/>
  <c r="P1504" i="9" s="1"/>
  <c r="Q1504" i="9" s="1"/>
  <c r="L1502" i="9"/>
  <c r="P1502" i="9" s="1"/>
  <c r="Q1502" i="9" s="1"/>
  <c r="Q1499" i="9"/>
  <c r="P1499" i="9"/>
  <c r="P1490" i="9"/>
  <c r="Q1490" i="9" s="1"/>
  <c r="Q1488" i="9"/>
  <c r="L1488" i="9"/>
  <c r="P1488" i="9" s="1"/>
  <c r="L1485" i="9"/>
  <c r="P1485" i="9" s="1"/>
  <c r="Q1485" i="9" s="1"/>
  <c r="L1482" i="9"/>
  <c r="P1482" i="9" s="1"/>
  <c r="Q1482" i="9" s="1"/>
  <c r="L1481" i="9"/>
  <c r="P1481" i="9" s="1"/>
  <c r="Q1481" i="9" s="1"/>
  <c r="L1480" i="9"/>
  <c r="P1480" i="9" s="1"/>
  <c r="Q1480" i="9" s="1"/>
  <c r="L1478" i="9"/>
  <c r="P1478" i="9" s="1"/>
  <c r="Q1478" i="9" s="1"/>
  <c r="L1477" i="9"/>
  <c r="P1477" i="9" s="1"/>
  <c r="Q1477" i="9" s="1"/>
  <c r="L1476" i="9"/>
  <c r="P1476" i="9" s="1"/>
  <c r="Q1476" i="9" s="1"/>
  <c r="L1475" i="9"/>
  <c r="P1475" i="9" s="1"/>
  <c r="Q1475" i="9" s="1"/>
  <c r="L1474" i="9"/>
  <c r="P1474" i="9" s="1"/>
  <c r="Q1474" i="9" s="1"/>
  <c r="L1473" i="9"/>
  <c r="P1473" i="9" s="1"/>
  <c r="Q1473" i="9" s="1"/>
  <c r="L1471" i="9"/>
  <c r="P1471" i="9" s="1"/>
  <c r="Q1471" i="9" s="1"/>
  <c r="L1469" i="9"/>
  <c r="P1469" i="9" s="1"/>
  <c r="Q1469" i="9" s="1"/>
  <c r="L1468" i="9"/>
  <c r="P1468" i="9" s="1"/>
  <c r="Q1468" i="9" s="1"/>
  <c r="L1467" i="9"/>
  <c r="P1467" i="9" s="1"/>
  <c r="Q1467" i="9" s="1"/>
  <c r="L1466" i="9"/>
  <c r="P1466" i="9" s="1"/>
  <c r="Q1466" i="9" s="1"/>
  <c r="L1464" i="9"/>
  <c r="P1464" i="9" s="1"/>
  <c r="Q1464" i="9" s="1"/>
  <c r="Q1461" i="9"/>
  <c r="P1461" i="9"/>
  <c r="Q1419" i="9"/>
  <c r="P1419" i="9"/>
  <c r="P1414" i="9"/>
  <c r="P1401" i="9"/>
  <c r="Q1401" i="9" s="1"/>
  <c r="L1399" i="9"/>
  <c r="P1399" i="9" s="1"/>
  <c r="Q1399" i="9" s="1"/>
  <c r="L1397" i="9"/>
  <c r="P1397" i="9" s="1"/>
  <c r="Q1397" i="9" s="1"/>
  <c r="L1395" i="9"/>
  <c r="P1395" i="9" s="1"/>
  <c r="Q1395" i="9" s="1"/>
  <c r="Q1394" i="9"/>
  <c r="L1394" i="9"/>
  <c r="P1394" i="9" s="1"/>
  <c r="L1392" i="9"/>
  <c r="P1392" i="9" s="1"/>
  <c r="Q1392" i="9" s="1"/>
  <c r="Q1391" i="9"/>
  <c r="L1391" i="9"/>
  <c r="P1391" i="9" s="1"/>
  <c r="Q1390" i="9"/>
  <c r="L1390" i="9"/>
  <c r="P1390" i="9" s="1"/>
  <c r="Q1389" i="9"/>
  <c r="L1389" i="9"/>
  <c r="P1389" i="9" s="1"/>
  <c r="Q1388" i="9"/>
  <c r="L1388" i="9"/>
  <c r="P1388" i="9" s="1"/>
  <c r="L1384" i="9"/>
  <c r="P1384" i="9" s="1"/>
  <c r="Q1384" i="9" s="1"/>
  <c r="Q1380" i="9"/>
  <c r="P1380" i="9"/>
  <c r="L1377" i="9"/>
  <c r="L1376" i="9"/>
  <c r="P1376" i="9" s="1"/>
  <c r="Q1376" i="9" s="1"/>
  <c r="L1375" i="9"/>
  <c r="P1375" i="9" s="1"/>
  <c r="Q1375" i="9" s="1"/>
  <c r="L1374" i="9"/>
  <c r="P1374" i="9" s="1"/>
  <c r="Q1374" i="9" s="1"/>
  <c r="L1373" i="9"/>
  <c r="P1373" i="9" s="1"/>
  <c r="Q1373" i="9" s="1"/>
  <c r="L1372" i="9"/>
  <c r="P1372" i="9" s="1"/>
  <c r="Q1372" i="9" s="1"/>
  <c r="L1370" i="9"/>
  <c r="P1370" i="9" s="1"/>
  <c r="Q1370" i="9" s="1"/>
  <c r="L1368" i="9"/>
  <c r="P1368" i="9" s="1"/>
  <c r="Q1368" i="9" s="1"/>
  <c r="L1364" i="9"/>
  <c r="P1364" i="9" s="1"/>
  <c r="Q1364" i="9" s="1"/>
  <c r="L1363" i="9"/>
  <c r="P1363" i="9" s="1"/>
  <c r="Q1363" i="9" s="1"/>
  <c r="L1362" i="9"/>
  <c r="P1362" i="9" s="1"/>
  <c r="Q1362" i="9" s="1"/>
  <c r="L1361" i="9"/>
  <c r="P1361" i="9" s="1"/>
  <c r="Q1361" i="9" s="1"/>
  <c r="L1360" i="9"/>
  <c r="P1360" i="9" s="1"/>
  <c r="Q1360" i="9" s="1"/>
  <c r="L1359" i="9"/>
  <c r="P1359" i="9" s="1"/>
  <c r="Q1359" i="9" s="1"/>
  <c r="L1358" i="9"/>
  <c r="P1358" i="9" s="1"/>
  <c r="Q1358" i="9" s="1"/>
  <c r="L1357" i="9"/>
  <c r="P1357" i="9" s="1"/>
  <c r="Q1357" i="9" s="1"/>
  <c r="L1356" i="9"/>
  <c r="P1356" i="9" s="1"/>
  <c r="Q1356" i="9" s="1"/>
  <c r="L1355" i="9"/>
  <c r="P1355" i="9" s="1"/>
  <c r="Q1355" i="9" s="1"/>
  <c r="L1354" i="9"/>
  <c r="P1354" i="9" s="1"/>
  <c r="Q1354" i="9" s="1"/>
  <c r="L1353" i="9"/>
  <c r="P1353" i="9" s="1"/>
  <c r="Q1353" i="9" s="1"/>
  <c r="L1352" i="9"/>
  <c r="P1352" i="9" s="1"/>
  <c r="Q1352" i="9" s="1"/>
  <c r="L1351" i="9"/>
  <c r="P1351" i="9" s="1"/>
  <c r="Q1351" i="9" s="1"/>
  <c r="L1350" i="9"/>
  <c r="P1350" i="9" s="1"/>
  <c r="Q1350" i="9" s="1"/>
  <c r="L1349" i="9"/>
  <c r="P1349" i="9" s="1"/>
  <c r="Q1349" i="9" s="1"/>
  <c r="L1347" i="9"/>
  <c r="L1346" i="9"/>
  <c r="L1345" i="9"/>
  <c r="L1344" i="9"/>
  <c r="L1342" i="9"/>
  <c r="L1340" i="9"/>
  <c r="L1339" i="9"/>
  <c r="L1338" i="9"/>
  <c r="L1337" i="9"/>
  <c r="L1336" i="9"/>
  <c r="L1334" i="9"/>
  <c r="Q1331" i="9"/>
  <c r="P1331" i="9"/>
  <c r="Q1327" i="9"/>
  <c r="P1327" i="9"/>
  <c r="P1326" i="9"/>
  <c r="P1312" i="9"/>
  <c r="Q1312" i="9" s="1"/>
  <c r="L1310" i="9"/>
  <c r="Q1307" i="9"/>
  <c r="P1307" i="9"/>
  <c r="L1304" i="9"/>
  <c r="P1304" i="9" s="1"/>
  <c r="Q1304" i="9" s="1"/>
  <c r="Q1303" i="9"/>
  <c r="L1303" i="9"/>
  <c r="P1303" i="9" s="1"/>
  <c r="Q1302" i="9"/>
  <c r="L1302" i="9"/>
  <c r="P1302" i="9" s="1"/>
  <c r="L1301" i="9"/>
  <c r="P1301" i="9" s="1"/>
  <c r="Q1301" i="9" s="1"/>
  <c r="Q1300" i="9"/>
  <c r="L1300" i="9"/>
  <c r="P1300" i="9" s="1"/>
  <c r="Q1299" i="9"/>
  <c r="L1299" i="9"/>
  <c r="P1299" i="9" s="1"/>
  <c r="Q1298" i="9"/>
  <c r="L1298" i="9"/>
  <c r="P1298" i="9" s="1"/>
  <c r="Q1297" i="9"/>
  <c r="L1297" i="9"/>
  <c r="P1297" i="9" s="1"/>
  <c r="L1295" i="9"/>
  <c r="P1295" i="9" s="1"/>
  <c r="Q1295" i="9" s="1"/>
  <c r="L1291" i="9"/>
  <c r="L1290" i="9"/>
  <c r="P1290" i="9" s="1"/>
  <c r="Q1290" i="9" s="1"/>
  <c r="L1288" i="9"/>
  <c r="P1288" i="9" s="1"/>
  <c r="Q1288" i="9" s="1"/>
  <c r="L1287" i="9"/>
  <c r="P1287" i="9" s="1"/>
  <c r="Q1287" i="9" s="1"/>
  <c r="L1285" i="9"/>
  <c r="P1285" i="9" s="1"/>
  <c r="Q1285" i="9" s="1"/>
  <c r="L1281" i="9"/>
  <c r="P1281" i="9" s="1"/>
  <c r="Q1281" i="9" s="1"/>
  <c r="L1280" i="9"/>
  <c r="P1280" i="9" s="1"/>
  <c r="Q1280" i="9" s="1"/>
  <c r="L1279" i="9"/>
  <c r="P1279" i="9" s="1"/>
  <c r="Q1279" i="9" s="1"/>
  <c r="L1278" i="9"/>
  <c r="P1278" i="9" s="1"/>
  <c r="Q1278" i="9" s="1"/>
  <c r="L1277" i="9"/>
  <c r="P1277" i="9" s="1"/>
  <c r="Q1277" i="9" s="1"/>
  <c r="L1275" i="9"/>
  <c r="L1273" i="9"/>
  <c r="L1271" i="9"/>
  <c r="Q1270" i="9"/>
  <c r="L1270" i="9"/>
  <c r="L1269" i="9"/>
  <c r="L1268" i="9"/>
  <c r="L1267" i="9"/>
  <c r="L1265" i="9"/>
  <c r="Q1262" i="9"/>
  <c r="P1262" i="9"/>
  <c r="P1245" i="9"/>
  <c r="Q1245" i="9" s="1"/>
  <c r="L1243" i="9"/>
  <c r="L1242" i="9"/>
  <c r="L1239" i="9"/>
  <c r="L1238" i="9"/>
  <c r="L1235" i="9"/>
  <c r="L1234" i="9"/>
  <c r="L1231" i="9"/>
  <c r="P1231" i="9" s="1"/>
  <c r="Q1231" i="9" s="1"/>
  <c r="L1230" i="9"/>
  <c r="P1230" i="9" s="1"/>
  <c r="Q1230" i="9" s="1"/>
  <c r="L1229" i="9"/>
  <c r="P1229" i="9" s="1"/>
  <c r="Q1229" i="9" s="1"/>
  <c r="L1227" i="9"/>
  <c r="P1227" i="9" s="1"/>
  <c r="Q1227" i="9" s="1"/>
  <c r="L1226" i="9"/>
  <c r="P1226" i="9" s="1"/>
  <c r="Q1226" i="9" s="1"/>
  <c r="L1224" i="9"/>
  <c r="P1224" i="9" s="1"/>
  <c r="Q1224" i="9" s="1"/>
  <c r="L1220" i="9"/>
  <c r="P1220" i="9" s="1"/>
  <c r="Q1220" i="9" s="1"/>
  <c r="L1219" i="9"/>
  <c r="P1219" i="9" s="1"/>
  <c r="Q1219" i="9" s="1"/>
  <c r="L1218" i="9"/>
  <c r="P1218" i="9" s="1"/>
  <c r="Q1218" i="9" s="1"/>
  <c r="L1217" i="9"/>
  <c r="P1217" i="9" s="1"/>
  <c r="Q1217" i="9" s="1"/>
  <c r="L1216" i="9"/>
  <c r="P1216" i="9" s="1"/>
  <c r="Q1216" i="9" s="1"/>
  <c r="L1215" i="9"/>
  <c r="P1215" i="9" s="1"/>
  <c r="Q1215" i="9" s="1"/>
  <c r="L1213" i="9"/>
  <c r="L1212" i="9"/>
  <c r="L1210" i="9"/>
  <c r="L1208" i="9"/>
  <c r="L1207" i="9"/>
  <c r="L1206" i="9"/>
  <c r="L1205" i="9"/>
  <c r="L1204" i="9"/>
  <c r="L1202" i="9"/>
  <c r="Q1199" i="9"/>
  <c r="P1199" i="9"/>
  <c r="P1183" i="9"/>
  <c r="Q1183" i="9" s="1"/>
  <c r="L1181" i="9"/>
  <c r="L1180" i="9"/>
  <c r="L1177" i="9"/>
  <c r="P1177" i="9" s="1"/>
  <c r="Q1177" i="9" s="1"/>
  <c r="L1176" i="9"/>
  <c r="P1176" i="9" s="1"/>
  <c r="Q1176" i="9" s="1"/>
  <c r="L1174" i="9"/>
  <c r="L1173" i="9"/>
  <c r="L1172" i="9"/>
  <c r="L1171" i="9"/>
  <c r="L1170" i="9"/>
  <c r="L1169" i="9"/>
  <c r="L1168" i="9"/>
  <c r="L1167" i="9"/>
  <c r="L1165" i="9"/>
  <c r="L1163" i="9"/>
  <c r="L1162" i="9"/>
  <c r="L1161" i="9"/>
  <c r="L1160" i="9"/>
  <c r="L1158" i="9"/>
  <c r="Q1155" i="9"/>
  <c r="P1155" i="9"/>
  <c r="P1141" i="9"/>
  <c r="Q1141" i="9" s="1"/>
  <c r="Q1139" i="9"/>
  <c r="L1139" i="9"/>
  <c r="P1139" i="9" s="1"/>
  <c r="Q1137" i="9"/>
  <c r="L1137" i="9"/>
  <c r="Q1134" i="9"/>
  <c r="L1134" i="9"/>
  <c r="P1134" i="9" s="1"/>
  <c r="Q1130" i="9"/>
  <c r="L1130" i="9"/>
  <c r="Q1129" i="9"/>
  <c r="L1129" i="9"/>
  <c r="Q1128" i="9"/>
  <c r="L1128" i="9"/>
  <c r="Q1125" i="9"/>
  <c r="L1125" i="9"/>
  <c r="P1125" i="9" s="1"/>
  <c r="Q1124" i="9"/>
  <c r="L1124" i="9"/>
  <c r="P1124" i="9" s="1"/>
  <c r="Q1123" i="9"/>
  <c r="L1123" i="9"/>
  <c r="P1123" i="9" s="1"/>
  <c r="Q1122" i="9"/>
  <c r="L1122" i="9"/>
  <c r="P1122" i="9" s="1"/>
  <c r="Q1120" i="9"/>
  <c r="L1120" i="9"/>
  <c r="Q1119" i="9"/>
  <c r="L1119" i="9"/>
  <c r="Q1118" i="9"/>
  <c r="L1118" i="9"/>
  <c r="Q1117" i="9"/>
  <c r="L1117" i="9"/>
  <c r="Q1116" i="9"/>
  <c r="L1116" i="9"/>
  <c r="Q1115" i="9"/>
  <c r="L1115" i="9"/>
  <c r="Q1113" i="9"/>
  <c r="L1113" i="9"/>
  <c r="Q1111" i="9"/>
  <c r="L1111" i="9"/>
  <c r="Q1110" i="9"/>
  <c r="L1110" i="9"/>
  <c r="Q1109" i="9"/>
  <c r="L1109" i="9"/>
  <c r="Q1108" i="9"/>
  <c r="L1108" i="9"/>
  <c r="Q1107" i="9"/>
  <c r="Q1106" i="9"/>
  <c r="L1106" i="9"/>
  <c r="Q1103" i="9"/>
  <c r="P1103" i="9"/>
  <c r="P1089" i="9"/>
  <c r="Q1089" i="9" s="1"/>
  <c r="L1087" i="9"/>
  <c r="L1086" i="9"/>
  <c r="L1083" i="9"/>
  <c r="P1083" i="9" s="1"/>
  <c r="Q1083" i="9" s="1"/>
  <c r="L1082" i="9"/>
  <c r="P1082" i="9" s="1"/>
  <c r="Q1082" i="9" s="1"/>
  <c r="Q1081" i="9"/>
  <c r="L1081" i="9"/>
  <c r="P1081" i="9" s="1"/>
  <c r="Q1080" i="9"/>
  <c r="L1080" i="9"/>
  <c r="P1080" i="9" s="1"/>
  <c r="L1078" i="9"/>
  <c r="P1078" i="9" s="1"/>
  <c r="Q1078" i="9" s="1"/>
  <c r="L1074" i="9"/>
  <c r="L1073" i="9"/>
  <c r="P1073" i="9" s="1"/>
  <c r="Q1073" i="9" s="1"/>
  <c r="L1072" i="9"/>
  <c r="P1072" i="9" s="1"/>
  <c r="Q1072" i="9" s="1"/>
  <c r="L1070" i="9"/>
  <c r="P1070" i="9" s="1"/>
  <c r="Q1070" i="9" s="1"/>
  <c r="L1066" i="9"/>
  <c r="P1066" i="9" s="1"/>
  <c r="Q1066" i="9" s="1"/>
  <c r="L1065" i="9"/>
  <c r="P1065" i="9" s="1"/>
  <c r="Q1065" i="9" s="1"/>
  <c r="L1064" i="9"/>
  <c r="P1064" i="9" s="1"/>
  <c r="Q1064" i="9" s="1"/>
  <c r="L1063" i="9"/>
  <c r="P1063" i="9" s="1"/>
  <c r="Q1063" i="9" s="1"/>
  <c r="L1061" i="9"/>
  <c r="L1060" i="9"/>
  <c r="L1058" i="9"/>
  <c r="L1056" i="9"/>
  <c r="L1055" i="9"/>
  <c r="L1054" i="9"/>
  <c r="L1053" i="9"/>
  <c r="L1052" i="9"/>
  <c r="L1050" i="9"/>
  <c r="Q1047" i="9"/>
  <c r="P1047" i="9"/>
  <c r="Q1043" i="9"/>
  <c r="P1043" i="9"/>
  <c r="P1039" i="9"/>
  <c r="P1031" i="9"/>
  <c r="Q1031" i="9" s="1"/>
  <c r="L1029" i="9"/>
  <c r="Q1028" i="9"/>
  <c r="L1028" i="9"/>
  <c r="P1028" i="9" s="1"/>
  <c r="Q1027" i="9"/>
  <c r="L1027" i="9"/>
  <c r="P1027" i="9" s="1"/>
  <c r="Q1026" i="9"/>
  <c r="L1026" i="9"/>
  <c r="P1026" i="9" s="1"/>
  <c r="L1025" i="9"/>
  <c r="P1025" i="9" s="1"/>
  <c r="Q1025" i="9" s="1"/>
  <c r="L1021" i="9"/>
  <c r="P1021" i="9" s="1"/>
  <c r="Q1021" i="9" s="1"/>
  <c r="L1020" i="9"/>
  <c r="P1020" i="9" s="1"/>
  <c r="Q1020" i="9" s="1"/>
  <c r="L1018" i="9"/>
  <c r="L1015" i="9"/>
  <c r="P1015" i="9" s="1"/>
  <c r="Q1015" i="9" s="1"/>
  <c r="L1014" i="9"/>
  <c r="P1014" i="9" s="1"/>
  <c r="Q1014" i="9" s="1"/>
  <c r="L1013" i="9"/>
  <c r="P1013" i="9" s="1"/>
  <c r="Q1013" i="9" s="1"/>
  <c r="L1012" i="9"/>
  <c r="P1012" i="9" s="1"/>
  <c r="Q1012" i="9" s="1"/>
  <c r="L1011" i="9"/>
  <c r="P1011" i="9" s="1"/>
  <c r="Q1011" i="9" s="1"/>
  <c r="L1009" i="9"/>
  <c r="L1008" i="9"/>
  <c r="L1007" i="9"/>
  <c r="L1006" i="9"/>
  <c r="L1005" i="9"/>
  <c r="P1005" i="9" s="1"/>
  <c r="Q1005" i="9" s="1"/>
  <c r="L1004" i="9"/>
  <c r="P1004" i="9" s="1"/>
  <c r="Q1004" i="9" s="1"/>
  <c r="L1002" i="9"/>
  <c r="L1001" i="9"/>
  <c r="L999" i="9"/>
  <c r="L997" i="9"/>
  <c r="L996" i="9"/>
  <c r="L995" i="9"/>
  <c r="L994" i="9"/>
  <c r="L993" i="9"/>
  <c r="L991" i="9"/>
  <c r="Q988" i="9"/>
  <c r="P988" i="9"/>
  <c r="P975" i="9"/>
  <c r="Q975" i="9" s="1"/>
  <c r="Q973" i="9"/>
  <c r="L973" i="9"/>
  <c r="P973" i="9" s="1"/>
  <c r="Q972" i="9"/>
  <c r="L972" i="9"/>
  <c r="P972" i="9" s="1"/>
  <c r="L971" i="9"/>
  <c r="Q969" i="9"/>
  <c r="L966" i="9"/>
  <c r="P966" i="9" s="1"/>
  <c r="L965" i="9"/>
  <c r="L961" i="9"/>
  <c r="L957" i="9"/>
  <c r="L956" i="9"/>
  <c r="L954" i="9"/>
  <c r="P954" i="9" s="1"/>
  <c r="L953" i="9"/>
  <c r="L952" i="9"/>
  <c r="L948" i="9"/>
  <c r="L947" i="9"/>
  <c r="L946" i="9"/>
  <c r="L945" i="9"/>
  <c r="L944" i="9"/>
  <c r="L942" i="9"/>
  <c r="P942" i="9" s="1"/>
  <c r="L941" i="9"/>
  <c r="L940" i="9"/>
  <c r="P940" i="9" s="1"/>
  <c r="L939" i="9"/>
  <c r="P939" i="9" s="1"/>
  <c r="L938" i="9"/>
  <c r="P938" i="9" s="1"/>
  <c r="L937" i="9"/>
  <c r="L936" i="9"/>
  <c r="P936" i="9" s="1"/>
  <c r="L935" i="9"/>
  <c r="P935" i="9" s="1"/>
  <c r="L933" i="9"/>
  <c r="P933" i="9" s="1"/>
  <c r="L931" i="9"/>
  <c r="L930" i="9"/>
  <c r="P930" i="9" s="1"/>
  <c r="L929" i="9"/>
  <c r="L928" i="9"/>
  <c r="L927" i="9"/>
  <c r="L925" i="9"/>
  <c r="Q922" i="9"/>
  <c r="P922" i="9"/>
  <c r="P914" i="9"/>
  <c r="P906" i="9"/>
  <c r="Q906" i="9" s="1"/>
  <c r="Q904" i="9"/>
  <c r="L904" i="9"/>
  <c r="P904" i="9" s="1"/>
  <c r="Q902" i="9"/>
  <c r="L902" i="9"/>
  <c r="P902" i="9" s="1"/>
  <c r="Q900" i="9"/>
  <c r="P900" i="9"/>
  <c r="Q897" i="9"/>
  <c r="L897" i="9"/>
  <c r="P897" i="9" s="1"/>
  <c r="Q896" i="9"/>
  <c r="L896" i="9"/>
  <c r="P896" i="9" s="1"/>
  <c r="Q894" i="9"/>
  <c r="L894" i="9"/>
  <c r="P894" i="9" s="1"/>
  <c r="Q893" i="9"/>
  <c r="L893" i="9"/>
  <c r="P893" i="9" s="1"/>
  <c r="Q892" i="9"/>
  <c r="L892" i="9"/>
  <c r="P892" i="9" s="1"/>
  <c r="Q890" i="9"/>
  <c r="L890" i="9"/>
  <c r="P890" i="9" s="1"/>
  <c r="Q886" i="9"/>
  <c r="L886" i="9"/>
  <c r="P886" i="9" s="1"/>
  <c r="Q884" i="9"/>
  <c r="L884" i="9"/>
  <c r="P884" i="9" s="1"/>
  <c r="Q880" i="9"/>
  <c r="L880" i="9"/>
  <c r="P880" i="9" s="1"/>
  <c r="Q879" i="9"/>
  <c r="L879" i="9"/>
  <c r="P879" i="9" s="1"/>
  <c r="Q878" i="9"/>
  <c r="L878" i="9"/>
  <c r="P878" i="9" s="1"/>
  <c r="Q877" i="9"/>
  <c r="L877" i="9"/>
  <c r="P877" i="9" s="1"/>
  <c r="Q876" i="9"/>
  <c r="L876" i="9"/>
  <c r="P876" i="9" s="1"/>
  <c r="Q875" i="9"/>
  <c r="L875" i="9"/>
  <c r="P875" i="9" s="1"/>
  <c r="Q873" i="9"/>
  <c r="L873" i="9"/>
  <c r="Q872" i="9"/>
  <c r="L872" i="9"/>
  <c r="P872" i="9" s="1"/>
  <c r="Q871" i="9"/>
  <c r="L871" i="9"/>
  <c r="P871" i="9" s="1"/>
  <c r="Q870" i="9"/>
  <c r="L870" i="9"/>
  <c r="P870" i="9" s="1"/>
  <c r="Q869" i="9"/>
  <c r="L869" i="9"/>
  <c r="P869" i="9" s="1"/>
  <c r="Q867" i="9"/>
  <c r="L867" i="9"/>
  <c r="Q866" i="9"/>
  <c r="L866" i="9"/>
  <c r="Q865" i="9"/>
  <c r="L865" i="9"/>
  <c r="Q864" i="9"/>
  <c r="L864" i="9"/>
  <c r="Q863" i="9"/>
  <c r="L863" i="9"/>
  <c r="Q861" i="9"/>
  <c r="L861" i="9"/>
  <c r="Q859" i="9"/>
  <c r="L859" i="9"/>
  <c r="Q858" i="9"/>
  <c r="L858" i="9"/>
  <c r="Q857" i="9"/>
  <c r="L857" i="9"/>
  <c r="Q856" i="9"/>
  <c r="L856" i="9"/>
  <c r="Q854" i="9"/>
  <c r="L854" i="9"/>
  <c r="Q851" i="9"/>
  <c r="P851" i="9"/>
  <c r="P837" i="9"/>
  <c r="Q837" i="9" s="1"/>
  <c r="L835" i="9"/>
  <c r="P835" i="9" s="1"/>
  <c r="Q835" i="9" s="1"/>
  <c r="L834" i="9"/>
  <c r="P834" i="9" s="1"/>
  <c r="Q834" i="9" s="1"/>
  <c r="L832" i="9"/>
  <c r="P832" i="9" s="1"/>
  <c r="Q832" i="9" s="1"/>
  <c r="Q830" i="9"/>
  <c r="L830" i="9"/>
  <c r="P830" i="9" s="1"/>
  <c r="Q829" i="9"/>
  <c r="L829" i="9"/>
  <c r="P829" i="9" s="1"/>
  <c r="Q828" i="9"/>
  <c r="L828" i="9"/>
  <c r="P828" i="9" s="1"/>
  <c r="L827" i="9"/>
  <c r="P827" i="9" s="1"/>
  <c r="Q827" i="9" s="1"/>
  <c r="L823" i="9"/>
  <c r="P823" i="9" s="1"/>
  <c r="Q823" i="9" s="1"/>
  <c r="Q822" i="9"/>
  <c r="L822" i="9"/>
  <c r="P822" i="9" s="1"/>
  <c r="Q821" i="9"/>
  <c r="L821" i="9"/>
  <c r="P821" i="9" s="1"/>
  <c r="Q819" i="9"/>
  <c r="P819" i="9"/>
  <c r="L816" i="9"/>
  <c r="P816" i="9" s="1"/>
  <c r="Q816" i="9" s="1"/>
  <c r="Q815" i="9"/>
  <c r="L815" i="9"/>
  <c r="P815" i="9" s="1"/>
  <c r="Q814" i="9"/>
  <c r="L814" i="9"/>
  <c r="P814" i="9" s="1"/>
  <c r="Q813" i="9"/>
  <c r="L813" i="9"/>
  <c r="P813" i="9" s="1"/>
  <c r="Q812" i="9"/>
  <c r="L812" i="9"/>
  <c r="P812" i="9" s="1"/>
  <c r="L810" i="9"/>
  <c r="P810" i="9" s="1"/>
  <c r="Q810" i="9" s="1"/>
  <c r="L806" i="9"/>
  <c r="L805" i="9"/>
  <c r="P805" i="9" s="1"/>
  <c r="Q805" i="9" s="1"/>
  <c r="L803" i="9"/>
  <c r="P803" i="9" s="1"/>
  <c r="Q803" i="9" s="1"/>
  <c r="L801" i="9"/>
  <c r="P801" i="9" s="1"/>
  <c r="Q801" i="9" s="1"/>
  <c r="L797" i="9"/>
  <c r="P797" i="9" s="1"/>
  <c r="Q797" i="9" s="1"/>
  <c r="L796" i="9"/>
  <c r="P796" i="9" s="1"/>
  <c r="Q796" i="9" s="1"/>
  <c r="L795" i="9"/>
  <c r="P795" i="9" s="1"/>
  <c r="Q795" i="9" s="1"/>
  <c r="Q794" i="9"/>
  <c r="L794" i="9"/>
  <c r="P794" i="9" s="1"/>
  <c r="L793" i="9"/>
  <c r="P793" i="9" s="1"/>
  <c r="Q793" i="9" s="1"/>
  <c r="L792" i="9"/>
  <c r="P792" i="9" s="1"/>
  <c r="Q792" i="9" s="1"/>
  <c r="L790" i="9"/>
  <c r="L789" i="9"/>
  <c r="P789" i="9" s="1"/>
  <c r="Q789" i="9" s="1"/>
  <c r="Q788" i="9"/>
  <c r="L788" i="9"/>
  <c r="P788" i="9" s="1"/>
  <c r="L786" i="9"/>
  <c r="P786" i="9" s="1"/>
  <c r="Q786" i="9" s="1"/>
  <c r="L784" i="9"/>
  <c r="L782" i="9"/>
  <c r="L780" i="9"/>
  <c r="L779" i="9"/>
  <c r="L778" i="9"/>
  <c r="L777" i="9"/>
  <c r="L776" i="9"/>
  <c r="L774" i="9"/>
  <c r="Q771" i="9"/>
  <c r="P771" i="9"/>
  <c r="P763" i="9"/>
  <c r="P755" i="9"/>
  <c r="Q755" i="9" s="1"/>
  <c r="L753" i="9"/>
  <c r="P753" i="9" s="1"/>
  <c r="Q753" i="9" s="1"/>
  <c r="L751" i="9"/>
  <c r="L750" i="9"/>
  <c r="P750" i="9" s="1"/>
  <c r="Q750" i="9" s="1"/>
  <c r="L748" i="9"/>
  <c r="P748" i="9" s="1"/>
  <c r="Q748" i="9" s="1"/>
  <c r="L746" i="9"/>
  <c r="P746" i="9" s="1"/>
  <c r="Q746" i="9" s="1"/>
  <c r="Q742" i="9"/>
  <c r="P742" i="9"/>
  <c r="L739" i="9"/>
  <c r="P739" i="9" s="1"/>
  <c r="Q739" i="9" s="1"/>
  <c r="L735" i="9"/>
  <c r="P735" i="9" s="1"/>
  <c r="Q735" i="9" s="1"/>
  <c r="L733" i="9"/>
  <c r="P733" i="9" s="1"/>
  <c r="Q733" i="9" s="1"/>
  <c r="L729" i="9"/>
  <c r="P729" i="9" s="1"/>
  <c r="Q729" i="9" s="1"/>
  <c r="L728" i="9"/>
  <c r="P728" i="9" s="1"/>
  <c r="Q728" i="9" s="1"/>
  <c r="L727" i="9"/>
  <c r="P727" i="9" s="1"/>
  <c r="Q727" i="9" s="1"/>
  <c r="L726" i="9"/>
  <c r="P726" i="9" s="1"/>
  <c r="Q726" i="9" s="1"/>
  <c r="L725" i="9"/>
  <c r="P725" i="9" s="1"/>
  <c r="Q725" i="9" s="1"/>
  <c r="L723" i="9"/>
  <c r="L722" i="9"/>
  <c r="P722" i="9" s="1"/>
  <c r="Q722" i="9" s="1"/>
  <c r="L721" i="9"/>
  <c r="P721" i="9" s="1"/>
  <c r="Q721" i="9" s="1"/>
  <c r="L720" i="9"/>
  <c r="P720" i="9" s="1"/>
  <c r="Q720" i="9" s="1"/>
  <c r="L718" i="9"/>
  <c r="L717" i="9"/>
  <c r="L716" i="9"/>
  <c r="P716" i="9" s="1"/>
  <c r="Q716" i="9" s="1"/>
  <c r="L715" i="9"/>
  <c r="P715" i="9" s="1"/>
  <c r="Q715" i="9" s="1"/>
  <c r="L713" i="9"/>
  <c r="P713" i="9" s="1"/>
  <c r="Q713" i="9" s="1"/>
  <c r="L712" i="9"/>
  <c r="P712" i="9" s="1"/>
  <c r="Q712" i="9" s="1"/>
  <c r="L711" i="9"/>
  <c r="P711" i="9" s="1"/>
  <c r="Q711" i="9" s="1"/>
  <c r="L709" i="9"/>
  <c r="L708" i="9"/>
  <c r="L706" i="9"/>
  <c r="L704" i="9"/>
  <c r="Q703" i="9"/>
  <c r="L703" i="9"/>
  <c r="L702" i="9"/>
  <c r="L701" i="9"/>
  <c r="L700" i="9"/>
  <c r="L698" i="9"/>
  <c r="Q695" i="9"/>
  <c r="P695" i="9"/>
  <c r="L679" i="9"/>
  <c r="P679" i="9" s="1"/>
  <c r="Q679" i="9" s="1"/>
  <c r="L677" i="9"/>
  <c r="P677" i="9" s="1"/>
  <c r="Q677" i="9" s="1"/>
  <c r="L673" i="9"/>
  <c r="P673" i="9" s="1"/>
  <c r="Q673" i="9" s="1"/>
  <c r="L671" i="9"/>
  <c r="Q668" i="9"/>
  <c r="P668" i="9"/>
  <c r="L665" i="9"/>
  <c r="P665" i="9" s="1"/>
  <c r="Q665" i="9" s="1"/>
  <c r="L663" i="9"/>
  <c r="P663" i="9" s="1"/>
  <c r="Q663" i="9" s="1"/>
  <c r="Q662" i="9"/>
  <c r="L662" i="9"/>
  <c r="P662" i="9" s="1"/>
  <c r="L660" i="9"/>
  <c r="P660" i="9" s="1"/>
  <c r="Q660" i="9" s="1"/>
  <c r="L656" i="9"/>
  <c r="P656" i="9" s="1"/>
  <c r="Q656" i="9" s="1"/>
  <c r="L655" i="9"/>
  <c r="P655" i="9" s="1"/>
  <c r="Q655" i="9" s="1"/>
  <c r="L653" i="9"/>
  <c r="P653" i="9" s="1"/>
  <c r="Q653" i="9" s="1"/>
  <c r="L652" i="9"/>
  <c r="P652" i="9" s="1"/>
  <c r="Q652" i="9" s="1"/>
  <c r="L651" i="9"/>
  <c r="P651" i="9" s="1"/>
  <c r="Q651" i="9" s="1"/>
  <c r="L650" i="9"/>
  <c r="P650" i="9" s="1"/>
  <c r="Q650" i="9" s="1"/>
  <c r="L648" i="9"/>
  <c r="P648" i="9" s="1"/>
  <c r="Q648" i="9" s="1"/>
  <c r="L647" i="9"/>
  <c r="P647" i="9" s="1"/>
  <c r="Q647" i="9" s="1"/>
  <c r="L646" i="9"/>
  <c r="P646" i="9" s="1"/>
  <c r="Q646" i="9" s="1"/>
  <c r="L645" i="9"/>
  <c r="P645" i="9" s="1"/>
  <c r="Q645" i="9" s="1"/>
  <c r="L644" i="9"/>
  <c r="P644" i="9" s="1"/>
  <c r="Q644" i="9" s="1"/>
  <c r="L643" i="9"/>
  <c r="P643" i="9" s="1"/>
  <c r="Q643" i="9" s="1"/>
  <c r="L641" i="9"/>
  <c r="P641" i="9" s="1"/>
  <c r="Q641" i="9" s="1"/>
  <c r="L637" i="9"/>
  <c r="P637" i="9" s="1"/>
  <c r="Q637" i="9" s="1"/>
  <c r="L636" i="9"/>
  <c r="P636" i="9" s="1"/>
  <c r="Q636" i="9" s="1"/>
  <c r="L635" i="9"/>
  <c r="P635" i="9" s="1"/>
  <c r="Q635" i="9" s="1"/>
  <c r="L633" i="9"/>
  <c r="L632" i="9"/>
  <c r="L630" i="9"/>
  <c r="L628" i="9"/>
  <c r="L627" i="9"/>
  <c r="L626" i="9"/>
  <c r="L625" i="9"/>
  <c r="L623" i="9"/>
  <c r="Q620" i="9"/>
  <c r="P620" i="9"/>
  <c r="P612" i="9"/>
  <c r="P604" i="9"/>
  <c r="Q604" i="9" s="1"/>
  <c r="L602" i="9"/>
  <c r="L599" i="9"/>
  <c r="L596" i="9"/>
  <c r="P596" i="9" s="1"/>
  <c r="Q596" i="9" s="1"/>
  <c r="L595" i="9"/>
  <c r="P595" i="9" s="1"/>
  <c r="Q595" i="9" s="1"/>
  <c r="L594" i="9"/>
  <c r="P594" i="9" s="1"/>
  <c r="Q594" i="9" s="1"/>
  <c r="L592" i="9"/>
  <c r="L591" i="9"/>
  <c r="L590" i="9"/>
  <c r="L589" i="9"/>
  <c r="L588" i="9"/>
  <c r="L587" i="9"/>
  <c r="L586" i="9"/>
  <c r="L585" i="9"/>
  <c r="L583" i="9"/>
  <c r="L581" i="9"/>
  <c r="L580" i="9"/>
  <c r="L579" i="9"/>
  <c r="L578" i="9"/>
  <c r="L577" i="9"/>
  <c r="L575" i="9"/>
  <c r="Q572" i="9"/>
  <c r="P572" i="9"/>
  <c r="P567" i="9"/>
  <c r="L557" i="9"/>
  <c r="L556" i="9"/>
  <c r="L555" i="9"/>
  <c r="L552" i="9"/>
  <c r="P552" i="9" s="1"/>
  <c r="Q552" i="9" s="1"/>
  <c r="L551" i="9"/>
  <c r="P551" i="9" s="1"/>
  <c r="Q551" i="9" s="1"/>
  <c r="L550" i="9"/>
  <c r="P550" i="9" s="1"/>
  <c r="Q550" i="9" s="1"/>
  <c r="L548" i="9"/>
  <c r="L547" i="9"/>
  <c r="L546" i="9"/>
  <c r="L545" i="9"/>
  <c r="L544" i="9"/>
  <c r="L543" i="9"/>
  <c r="L542" i="9"/>
  <c r="L540" i="9"/>
  <c r="L538" i="9"/>
  <c r="L537" i="9"/>
  <c r="L536" i="9"/>
  <c r="L535" i="9"/>
  <c r="L534" i="9"/>
  <c r="L532" i="9"/>
  <c r="P524" i="9"/>
  <c r="L514" i="9"/>
  <c r="L513" i="9"/>
  <c r="L510" i="9"/>
  <c r="L507" i="9"/>
  <c r="P507" i="9" s="1"/>
  <c r="Q507" i="9" s="1"/>
  <c r="L506" i="9"/>
  <c r="P506" i="9" s="1"/>
  <c r="Q506" i="9" s="1"/>
  <c r="L505" i="9"/>
  <c r="P505" i="9" s="1"/>
  <c r="Q505" i="9" s="1"/>
  <c r="L504" i="9"/>
  <c r="P504" i="9" s="1"/>
  <c r="Q504" i="9" s="1"/>
  <c r="L503" i="9"/>
  <c r="P503" i="9" s="1"/>
  <c r="Q503" i="9" s="1"/>
  <c r="L501" i="9"/>
  <c r="L500" i="9"/>
  <c r="L499" i="9"/>
  <c r="L498" i="9"/>
  <c r="L497" i="9"/>
  <c r="L496" i="9"/>
  <c r="L495" i="9"/>
  <c r="L494" i="9"/>
  <c r="L492" i="9"/>
  <c r="L490" i="9"/>
  <c r="L489" i="9"/>
  <c r="L488" i="9"/>
  <c r="L487" i="9"/>
  <c r="L486" i="9"/>
  <c r="L484" i="9"/>
  <c r="Q481" i="9"/>
  <c r="P481" i="9"/>
  <c r="L470" i="9"/>
  <c r="L469" i="9"/>
  <c r="L468" i="9"/>
  <c r="L465" i="9"/>
  <c r="P465" i="9" s="1"/>
  <c r="Q465" i="9" s="1"/>
  <c r="L464" i="9"/>
  <c r="P464" i="9" s="1"/>
  <c r="Q464" i="9" s="1"/>
  <c r="L463" i="9"/>
  <c r="P463" i="9" s="1"/>
  <c r="Q463" i="9" s="1"/>
  <c r="L462" i="9"/>
  <c r="P462" i="9" s="1"/>
  <c r="Q462" i="9" s="1"/>
  <c r="L461" i="9"/>
  <c r="P461" i="9" s="1"/>
  <c r="Q461" i="9" s="1"/>
  <c r="L459" i="9"/>
  <c r="L458" i="9"/>
  <c r="L457" i="9"/>
  <c r="L456" i="9"/>
  <c r="L455" i="9"/>
  <c r="L454" i="9"/>
  <c r="L453" i="9"/>
  <c r="L452" i="9"/>
  <c r="L450" i="9"/>
  <c r="L448" i="9"/>
  <c r="L447" i="9"/>
  <c r="L446" i="9"/>
  <c r="L445" i="9"/>
  <c r="L444" i="9"/>
  <c r="L442" i="9"/>
  <c r="P425" i="9"/>
  <c r="Q425" i="9" s="1"/>
  <c r="L423" i="9"/>
  <c r="L420" i="9"/>
  <c r="P420" i="9" s="1"/>
  <c r="Q420" i="9" s="1"/>
  <c r="L418" i="9"/>
  <c r="P418" i="9" s="1"/>
  <c r="Q418" i="9" s="1"/>
  <c r="L416" i="9"/>
  <c r="P416" i="9" s="1"/>
  <c r="Q416" i="9" s="1"/>
  <c r="L412" i="9"/>
  <c r="P412" i="9" s="1"/>
  <c r="Q412" i="9" s="1"/>
  <c r="L410" i="9"/>
  <c r="P410" i="9" s="1"/>
  <c r="Q410" i="9" s="1"/>
  <c r="L408" i="9"/>
  <c r="P408" i="9" s="1"/>
  <c r="Q408" i="9" s="1"/>
  <c r="L407" i="9"/>
  <c r="P407" i="9" s="1"/>
  <c r="Q407" i="9" s="1"/>
  <c r="L405" i="9"/>
  <c r="P405" i="9" s="1"/>
  <c r="Q405" i="9" s="1"/>
  <c r="L401" i="9"/>
  <c r="P401" i="9" s="1"/>
  <c r="Q401" i="9" s="1"/>
  <c r="L400" i="9"/>
  <c r="P400" i="9" s="1"/>
  <c r="Q400" i="9" s="1"/>
  <c r="L399" i="9"/>
  <c r="P399" i="9" s="1"/>
  <c r="Q399" i="9" s="1"/>
  <c r="L398" i="9"/>
  <c r="P398" i="9" s="1"/>
  <c r="Q398" i="9" s="1"/>
  <c r="L396" i="9"/>
  <c r="L394" i="9"/>
  <c r="L392" i="9"/>
  <c r="L391" i="9"/>
  <c r="L390" i="9"/>
  <c r="L389" i="9"/>
  <c r="L387" i="9"/>
  <c r="P376" i="9"/>
  <c r="P368" i="9"/>
  <c r="Q368" i="9" s="1"/>
  <c r="L366" i="9"/>
  <c r="L363" i="9"/>
  <c r="L360" i="9"/>
  <c r="P360" i="9" s="1"/>
  <c r="Q360" i="9" s="1"/>
  <c r="L359" i="9"/>
  <c r="P359" i="9" s="1"/>
  <c r="Q359" i="9" s="1"/>
  <c r="L358" i="9"/>
  <c r="P358" i="9" s="1"/>
  <c r="Q358" i="9" s="1"/>
  <c r="L357" i="9"/>
  <c r="P357" i="9" s="1"/>
  <c r="Q357" i="9" s="1"/>
  <c r="L355" i="9"/>
  <c r="L353" i="9"/>
  <c r="L351" i="9"/>
  <c r="L350" i="9"/>
  <c r="L349" i="9"/>
  <c r="L348" i="9"/>
  <c r="L346" i="9"/>
  <c r="Q343" i="9"/>
  <c r="P343" i="9"/>
  <c r="P338" i="9"/>
  <c r="P329" i="9"/>
  <c r="Q329" i="9" s="1"/>
  <c r="L327" i="9"/>
  <c r="L326" i="9"/>
  <c r="P326" i="9" s="1"/>
  <c r="Q326" i="9" s="1"/>
  <c r="L325" i="9"/>
  <c r="P325" i="9" s="1"/>
  <c r="Q325" i="9" s="1"/>
  <c r="L324" i="9"/>
  <c r="P324" i="9" s="1"/>
  <c r="Q324" i="9" s="1"/>
  <c r="L323" i="9"/>
  <c r="P323" i="9" s="1"/>
  <c r="Q323" i="9" s="1"/>
  <c r="L319" i="9"/>
  <c r="Q318" i="9"/>
  <c r="L318" i="9"/>
  <c r="P318" i="9" s="1"/>
  <c r="L314" i="9"/>
  <c r="P314" i="9" s="1"/>
  <c r="Q314" i="9" s="1"/>
  <c r="L313" i="9"/>
  <c r="P313" i="9" s="1"/>
  <c r="Q313" i="9" s="1"/>
  <c r="L312" i="9"/>
  <c r="P312" i="9" s="1"/>
  <c r="Q312" i="9" s="1"/>
  <c r="L310" i="9"/>
  <c r="L309" i="9"/>
  <c r="L307" i="9"/>
  <c r="L305" i="9"/>
  <c r="L304" i="9"/>
  <c r="L303" i="9"/>
  <c r="L302" i="9"/>
  <c r="L301" i="9"/>
  <c r="L299" i="9"/>
  <c r="Q296" i="9"/>
  <c r="P296" i="9"/>
  <c r="P291" i="9"/>
  <c r="P283" i="9"/>
  <c r="Q283" i="9" s="1"/>
  <c r="L281" i="9"/>
  <c r="L278" i="9"/>
  <c r="L275" i="9"/>
  <c r="P275" i="9" s="1"/>
  <c r="Q275" i="9" s="1"/>
  <c r="L274" i="9"/>
  <c r="P274" i="9" s="1"/>
  <c r="Q274" i="9" s="1"/>
  <c r="L273" i="9"/>
  <c r="P273" i="9" s="1"/>
  <c r="Q273" i="9" s="1"/>
  <c r="L271" i="9"/>
  <c r="L269" i="9"/>
  <c r="L267" i="9"/>
  <c r="L266" i="9"/>
  <c r="L265" i="9"/>
  <c r="L264" i="9"/>
  <c r="L262" i="9"/>
  <c r="Q259" i="9"/>
  <c r="P259" i="9"/>
  <c r="P253" i="9"/>
  <c r="P245" i="9"/>
  <c r="Q245" i="9" s="1"/>
  <c r="L243" i="9"/>
  <c r="L240" i="9"/>
  <c r="P240" i="9" s="1"/>
  <c r="Q240" i="9" s="1"/>
  <c r="L239" i="9"/>
  <c r="P239" i="9" s="1"/>
  <c r="Q239" i="9" s="1"/>
  <c r="L238" i="9"/>
  <c r="P238" i="9" s="1"/>
  <c r="Q238" i="9" s="1"/>
  <c r="L235" i="9"/>
  <c r="L233" i="9"/>
  <c r="L232" i="9"/>
  <c r="L231" i="9"/>
  <c r="L230" i="9"/>
  <c r="L228" i="9"/>
  <c r="Q225" i="9"/>
  <c r="P225" i="9"/>
  <c r="L209" i="9"/>
  <c r="P209" i="9" s="1"/>
  <c r="Q209" i="9" s="1"/>
  <c r="L208" i="9"/>
  <c r="P208" i="9" s="1"/>
  <c r="Q208" i="9" s="1"/>
  <c r="Q204" i="9"/>
  <c r="P204" i="9"/>
  <c r="P191" i="9"/>
  <c r="Q191" i="9" s="1"/>
  <c r="L189" i="9"/>
  <c r="L186" i="9"/>
  <c r="P186" i="9" s="1"/>
  <c r="Q186" i="9" s="1"/>
  <c r="L185" i="9"/>
  <c r="P185" i="9" s="1"/>
  <c r="Q185" i="9" s="1"/>
  <c r="L184" i="9"/>
  <c r="P184" i="9" s="1"/>
  <c r="Q184" i="9" s="1"/>
  <c r="L182" i="9"/>
  <c r="L180" i="9"/>
  <c r="L178" i="9"/>
  <c r="L177" i="9"/>
  <c r="L176" i="9"/>
  <c r="L175" i="9"/>
  <c r="L174" i="9"/>
  <c r="L172" i="9"/>
  <c r="Q169" i="9"/>
  <c r="P169" i="9"/>
  <c r="P156" i="9"/>
  <c r="Q156" i="9" s="1"/>
  <c r="L154" i="9"/>
  <c r="L153" i="9"/>
  <c r="P153" i="9" s="1"/>
  <c r="Q153" i="9" s="1"/>
  <c r="L152" i="9"/>
  <c r="P152" i="9" s="1"/>
  <c r="Q152" i="9" s="1"/>
  <c r="L148" i="9"/>
  <c r="P148" i="9" s="1"/>
  <c r="Q148" i="9" s="1"/>
  <c r="L147" i="9"/>
  <c r="P147" i="9" s="1"/>
  <c r="Q147" i="9" s="1"/>
  <c r="L146" i="9"/>
  <c r="P146" i="9" s="1"/>
  <c r="Q146" i="9" s="1"/>
  <c r="L144" i="9"/>
  <c r="L142" i="9"/>
  <c r="L140" i="9"/>
  <c r="L139" i="9"/>
  <c r="L138" i="9"/>
  <c r="L137" i="9"/>
  <c r="L135" i="9"/>
  <c r="Q132" i="9"/>
  <c r="P132" i="9"/>
  <c r="P124" i="9"/>
  <c r="P116" i="9"/>
  <c r="Q116" i="9" s="1"/>
  <c r="L114" i="9"/>
  <c r="L111" i="9"/>
  <c r="L110" i="9"/>
  <c r="L109" i="9"/>
  <c r="L106" i="9"/>
  <c r="P106" i="9" s="1"/>
  <c r="Q106" i="9" s="1"/>
  <c r="L105" i="9"/>
  <c r="P105" i="9" s="1"/>
  <c r="Q105" i="9" s="1"/>
  <c r="L104" i="9"/>
  <c r="P104" i="9" s="1"/>
  <c r="Q104" i="9" s="1"/>
  <c r="L102" i="9"/>
  <c r="L100" i="9"/>
  <c r="L98" i="9"/>
  <c r="L97" i="9"/>
  <c r="L96" i="9"/>
  <c r="L95" i="9"/>
  <c r="L93" i="9"/>
  <c r="Q90" i="9"/>
  <c r="P90" i="9"/>
  <c r="P77" i="9"/>
  <c r="Q77" i="9" s="1"/>
  <c r="L75" i="9"/>
  <c r="L72" i="9"/>
  <c r="L69" i="9"/>
  <c r="P69" i="9" s="1"/>
  <c r="Q69" i="9" s="1"/>
  <c r="L68" i="9"/>
  <c r="P68" i="9" s="1"/>
  <c r="Q68" i="9" s="1"/>
  <c r="L67" i="9"/>
  <c r="P67" i="9" s="1"/>
  <c r="Q67" i="9" s="1"/>
  <c r="L65" i="9"/>
  <c r="L63" i="9"/>
  <c r="L61" i="9"/>
  <c r="L60" i="9"/>
  <c r="L59" i="9"/>
  <c r="L58" i="9"/>
  <c r="L56" i="9"/>
  <c r="Q53" i="9"/>
  <c r="P53" i="9"/>
  <c r="P48" i="9"/>
  <c r="P40" i="9"/>
  <c r="Q40" i="9" s="1"/>
  <c r="L38" i="9"/>
  <c r="L35" i="9"/>
  <c r="L34" i="9"/>
  <c r="P34" i="9" s="1"/>
  <c r="Q34" i="9" s="1"/>
  <c r="L33" i="9"/>
  <c r="P33" i="9" s="1"/>
  <c r="Q33" i="9" s="1"/>
  <c r="L29" i="9"/>
  <c r="P29" i="9" s="1"/>
  <c r="Q29" i="9" s="1"/>
  <c r="L28" i="9"/>
  <c r="P28" i="9" s="1"/>
  <c r="Q28" i="9" s="1"/>
  <c r="L27" i="9"/>
  <c r="P27" i="9" s="1"/>
  <c r="Q27" i="9" s="1"/>
  <c r="L26" i="9"/>
  <c r="P26" i="9" s="1"/>
  <c r="Q26" i="9" s="1"/>
  <c r="L25" i="9"/>
  <c r="P25" i="9" s="1"/>
  <c r="Q25" i="9" s="1"/>
  <c r="L24" i="9"/>
  <c r="P24" i="9" s="1"/>
  <c r="Q24" i="9" s="1"/>
  <c r="L23" i="9"/>
  <c r="P23" i="9" s="1"/>
  <c r="Q23" i="9" s="1"/>
  <c r="L21" i="9"/>
  <c r="L19" i="9"/>
  <c r="L17" i="9"/>
  <c r="L16" i="9"/>
  <c r="L15" i="9"/>
  <c r="L13" i="9"/>
  <c r="O7055" i="9" l="1"/>
  <c r="O916" i="9"/>
  <c r="O5745" i="9"/>
  <c r="O5743" i="9"/>
  <c r="O5744" i="9" s="1"/>
  <c r="O7826" i="9"/>
  <c r="N7826" i="9"/>
  <c r="O4284" i="9"/>
  <c r="O4280" i="9"/>
  <c r="O4281" i="9" s="1"/>
  <c r="O7828" i="9"/>
  <c r="O8105" i="9" s="1"/>
  <c r="N7157" i="9"/>
  <c r="N7158" i="9" s="1"/>
  <c r="N7161" i="9"/>
  <c r="M7448" i="9"/>
  <c r="M7452" i="9" s="1"/>
  <c r="M7453" i="9" s="1"/>
  <c r="M7625" i="9"/>
  <c r="M7629" i="9" s="1"/>
  <c r="M7630" i="9" s="1"/>
  <c r="M5710" i="9"/>
  <c r="M5699" i="9" s="1"/>
  <c r="M5739" i="9" s="1"/>
  <c r="M5745" i="9" s="1"/>
  <c r="K5788" i="9"/>
  <c r="K5792" i="9" s="1"/>
  <c r="K5793" i="9" s="1"/>
  <c r="K7448" i="9"/>
  <c r="K7452" i="9" s="1"/>
  <c r="K7453" i="9" s="1"/>
  <c r="J8009" i="9"/>
  <c r="M519" i="9"/>
  <c r="M520" i="9" s="1"/>
  <c r="M328" i="9"/>
  <c r="M754" i="9"/>
  <c r="K7801" i="9"/>
  <c r="K7790" i="9" s="1"/>
  <c r="I5788" i="9"/>
  <c r="I5792" i="9" s="1"/>
  <c r="I5793" i="9" s="1"/>
  <c r="M1140" i="9"/>
  <c r="M1149" i="9" s="1"/>
  <c r="I84" i="9"/>
  <c r="M8148" i="9"/>
  <c r="J5788" i="9"/>
  <c r="J5792" i="9" s="1"/>
  <c r="J5793" i="9" s="1"/>
  <c r="K7501" i="9"/>
  <c r="K7505" i="9" s="1"/>
  <c r="K7506" i="9" s="1"/>
  <c r="M4258" i="9"/>
  <c r="M4247" i="9" s="1"/>
  <c r="M8492" i="9"/>
  <c r="M8496" i="9" s="1"/>
  <c r="M8497" i="9" s="1"/>
  <c r="K7965" i="9"/>
  <c r="K8102" i="9"/>
  <c r="K566" i="9"/>
  <c r="K562" i="9"/>
  <c r="K563" i="9" s="1"/>
  <c r="K8005" i="9"/>
  <c r="K8006" i="9" s="1"/>
  <c r="K8009" i="9"/>
  <c r="M7869" i="9"/>
  <c r="M7870" i="9" s="1"/>
  <c r="M7873" i="9"/>
  <c r="K1244" i="9"/>
  <c r="K1253" i="9" s="1"/>
  <c r="K1256" i="9" s="1"/>
  <c r="K155" i="9"/>
  <c r="K163" i="9" s="1"/>
  <c r="M1186" i="9"/>
  <c r="M1187" i="9" s="1"/>
  <c r="M7501" i="9"/>
  <c r="M7505" i="9" s="1"/>
  <c r="M7506" i="9" s="1"/>
  <c r="L1844" i="9"/>
  <c r="M8665" i="9"/>
  <c r="M39" i="9"/>
  <c r="M47" i="9" s="1"/>
  <c r="K1431" i="9"/>
  <c r="K1420" i="9" s="1"/>
  <c r="K1449" i="9" s="1"/>
  <c r="K1453" i="9" s="1"/>
  <c r="K1454" i="9" s="1"/>
  <c r="M5788" i="9"/>
  <c r="M5792" i="9" s="1"/>
  <c r="M5793" i="9" s="1"/>
  <c r="K607" i="9"/>
  <c r="K608" i="9" s="1"/>
  <c r="M290" i="9"/>
  <c r="M286" i="9"/>
  <c r="M287" i="9" s="1"/>
  <c r="M7052" i="9"/>
  <c r="M7048" i="9"/>
  <c r="M7049" i="9" s="1"/>
  <c r="K290" i="9"/>
  <c r="K286" i="9"/>
  <c r="K287" i="9" s="1"/>
  <c r="K375" i="9"/>
  <c r="L11" i="9"/>
  <c r="P11" i="9" s="1"/>
  <c r="M4269" i="9"/>
  <c r="M4268" i="9" s="1"/>
  <c r="K123" i="9"/>
  <c r="M1244" i="9"/>
  <c r="M1253" i="9" s="1"/>
  <c r="M1256" i="9" s="1"/>
  <c r="K8148" i="9"/>
  <c r="K8152" i="9" s="1"/>
  <c r="K8153" i="9" s="1"/>
  <c r="M8313" i="9"/>
  <c r="M8322" i="9" s="1"/>
  <c r="K8492" i="9"/>
  <c r="K8500" i="9" s="1"/>
  <c r="K8503" i="9" s="1"/>
  <c r="M7102" i="9"/>
  <c r="M7111" i="9" s="1"/>
  <c r="M1872" i="9"/>
  <c r="M1876" i="9" s="1"/>
  <c r="M1877" i="9" s="1"/>
  <c r="M8098" i="9"/>
  <c r="M8099" i="9" s="1"/>
  <c r="I7102" i="9"/>
  <c r="I7111" i="9" s="1"/>
  <c r="I80" i="9"/>
  <c r="I81" i="9" s="1"/>
  <c r="M8365" i="9"/>
  <c r="M8369" i="9" s="1"/>
  <c r="M8370" i="9" s="1"/>
  <c r="M1030" i="9"/>
  <c r="M8743" i="9"/>
  <c r="K8365" i="9"/>
  <c r="M523" i="9"/>
  <c r="K8665" i="9"/>
  <c r="K8543" i="9"/>
  <c r="K8544" i="9" s="1"/>
  <c r="K8547" i="9"/>
  <c r="K8550" i="9" s="1"/>
  <c r="K475" i="9"/>
  <c r="K476" i="9" s="1"/>
  <c r="J1186" i="9"/>
  <c r="J1187" i="9" s="1"/>
  <c r="K194" i="9"/>
  <c r="K195" i="9" s="1"/>
  <c r="J8547" i="9"/>
  <c r="J8550" i="9" s="1"/>
  <c r="J8543" i="9"/>
  <c r="J8544" i="9" s="1"/>
  <c r="M155" i="9"/>
  <c r="M159" i="9" s="1"/>
  <c r="M160" i="9" s="1"/>
  <c r="K7102" i="9"/>
  <c r="K7111" i="9" s="1"/>
  <c r="K8440" i="9"/>
  <c r="K8450" i="9" s="1"/>
  <c r="K8453" i="9" s="1"/>
  <c r="K371" i="9"/>
  <c r="K372" i="9" s="1"/>
  <c r="K611" i="9"/>
  <c r="M1311" i="9"/>
  <c r="K7915" i="9"/>
  <c r="K7823" i="9" s="1"/>
  <c r="K80" i="9"/>
  <c r="K81" i="9" s="1"/>
  <c r="M905" i="9"/>
  <c r="M909" i="9" s="1"/>
  <c r="M910" i="9" s="1"/>
  <c r="K39" i="9"/>
  <c r="K43" i="9" s="1"/>
  <c r="K44" i="9" s="1"/>
  <c r="M7145" i="9"/>
  <c r="M7144" i="9" s="1"/>
  <c r="M8543" i="9"/>
  <c r="M8544" i="9" s="1"/>
  <c r="M1088" i="9"/>
  <c r="M1097" i="9" s="1"/>
  <c r="P956" i="9"/>
  <c r="Q956" i="9" s="1"/>
  <c r="P945" i="9"/>
  <c r="Q945" i="9" s="1"/>
  <c r="P937" i="9"/>
  <c r="P946" i="9"/>
  <c r="Q946" i="9" s="1"/>
  <c r="P961" i="9"/>
  <c r="Q961" i="9" s="1"/>
  <c r="P957" i="9"/>
  <c r="Q957" i="9" s="1"/>
  <c r="P947" i="9"/>
  <c r="Q947" i="9" s="1"/>
  <c r="P965" i="9"/>
  <c r="Q965" i="9" s="1"/>
  <c r="P948" i="9"/>
  <c r="Q948" i="9" s="1"/>
  <c r="P952" i="9"/>
  <c r="Q952" i="9" s="1"/>
  <c r="P944" i="9"/>
  <c r="Q944" i="9" s="1"/>
  <c r="P931" i="9"/>
  <c r="P941" i="9"/>
  <c r="P953" i="9"/>
  <c r="P971" i="9"/>
  <c r="Q971" i="9" s="1"/>
  <c r="I8053" i="9"/>
  <c r="I8054" i="9" s="1"/>
  <c r="I8057" i="9"/>
  <c r="M836" i="9"/>
  <c r="M424" i="9"/>
  <c r="M433" i="9" s="1"/>
  <c r="J39" i="9"/>
  <c r="J1190" i="9"/>
  <c r="M123" i="9"/>
  <c r="K7869" i="9"/>
  <c r="K7870" i="9" s="1"/>
  <c r="I523" i="9"/>
  <c r="M974" i="9"/>
  <c r="M982" i="9" s="1"/>
  <c r="J8492" i="9"/>
  <c r="J519" i="9"/>
  <c r="J520" i="9" s="1"/>
  <c r="K7048" i="9"/>
  <c r="K7049" i="9" s="1"/>
  <c r="I7915" i="9"/>
  <c r="I7916" i="9" s="1"/>
  <c r="M1431" i="9"/>
  <c r="M1420" i="9" s="1"/>
  <c r="M1449" i="9" s="1"/>
  <c r="I290" i="9"/>
  <c r="J194" i="9"/>
  <c r="J195" i="9" s="1"/>
  <c r="J198" i="9"/>
  <c r="K1038" i="9"/>
  <c r="J680" i="9"/>
  <c r="J155" i="9"/>
  <c r="J159" i="9" s="1"/>
  <c r="J160" i="9" s="1"/>
  <c r="M8614" i="9"/>
  <c r="M7801" i="9"/>
  <c r="M7790" i="9" s="1"/>
  <c r="M7129" i="9"/>
  <c r="M7118" i="9" s="1"/>
  <c r="K1034" i="9"/>
  <c r="K1035" i="9" s="1"/>
  <c r="M7961" i="9"/>
  <c r="M7962" i="9" s="1"/>
  <c r="K1186" i="9"/>
  <c r="K1187" i="9" s="1"/>
  <c r="K84" i="9"/>
  <c r="M8005" i="9"/>
  <c r="M7824" i="9" s="1"/>
  <c r="I8665" i="9"/>
  <c r="I7448" i="9"/>
  <c r="I7452" i="9" s="1"/>
  <c r="I7453" i="9" s="1"/>
  <c r="I7801" i="9"/>
  <c r="I7790" i="9" s="1"/>
  <c r="I7819" i="9" s="1"/>
  <c r="I5729" i="9"/>
  <c r="I5728" i="9" s="1"/>
  <c r="I39" i="9"/>
  <c r="I47" i="9" s="1"/>
  <c r="I1400" i="9"/>
  <c r="K8614" i="9"/>
  <c r="K7774" i="9"/>
  <c r="K7783" i="9" s="1"/>
  <c r="M680" i="9"/>
  <c r="M689" i="9" s="1"/>
  <c r="M8238" i="9"/>
  <c r="M8242" i="9" s="1"/>
  <c r="M8243" i="9" s="1"/>
  <c r="J7448" i="9"/>
  <c r="J7452" i="9" s="1"/>
  <c r="J7453" i="9" s="1"/>
  <c r="J7919" i="9"/>
  <c r="K8313" i="9"/>
  <c r="K8322" i="9" s="1"/>
  <c r="K8325" i="9" s="1"/>
  <c r="K754" i="9"/>
  <c r="K762" i="9" s="1"/>
  <c r="M7774" i="9"/>
  <c r="M7783" i="9" s="1"/>
  <c r="I1244" i="9"/>
  <c r="I1253" i="9" s="1"/>
  <c r="I1256" i="9" s="1"/>
  <c r="M1400" i="9"/>
  <c r="M1413" i="9" s="1"/>
  <c r="K8743" i="9"/>
  <c r="I123" i="9"/>
  <c r="I119" i="9"/>
  <c r="I120" i="9" s="1"/>
  <c r="J562" i="9"/>
  <c r="J563" i="9" s="1"/>
  <c r="J566" i="9"/>
  <c r="I328" i="9"/>
  <c r="I337" i="9" s="1"/>
  <c r="I8492" i="9"/>
  <c r="I8496" i="9" s="1"/>
  <c r="I8497" i="9" s="1"/>
  <c r="I1186" i="9"/>
  <c r="I1187" i="9" s="1"/>
  <c r="J4720" i="9"/>
  <c r="J4724" i="9" s="1"/>
  <c r="J4725" i="9" s="1"/>
  <c r="J7013" i="9"/>
  <c r="J8148" i="9"/>
  <c r="J8152" i="9" s="1"/>
  <c r="J8153" i="9" s="1"/>
  <c r="K5710" i="9"/>
  <c r="K5699" i="9" s="1"/>
  <c r="K424" i="9"/>
  <c r="K7118" i="9"/>
  <c r="K248" i="9"/>
  <c r="K249" i="9" s="1"/>
  <c r="I8614" i="9"/>
  <c r="I8238" i="9"/>
  <c r="I8009" i="9"/>
  <c r="I371" i="9"/>
  <c r="I372" i="9" s="1"/>
  <c r="M248" i="9"/>
  <c r="M249" i="9" s="1"/>
  <c r="K1088" i="9"/>
  <c r="K1400" i="9"/>
  <c r="K1413" i="9" s="1"/>
  <c r="K252" i="9"/>
  <c r="K198" i="9"/>
  <c r="M611" i="9"/>
  <c r="M607" i="9"/>
  <c r="M608" i="9" s="1"/>
  <c r="I7774" i="9"/>
  <c r="I7783" i="9" s="1"/>
  <c r="J1030" i="9"/>
  <c r="K7009" i="9"/>
  <c r="K7010" i="9" s="1"/>
  <c r="J7801" i="9"/>
  <c r="J7790" i="9" s="1"/>
  <c r="J7961" i="9"/>
  <c r="J7962" i="9" s="1"/>
  <c r="J7009" i="9"/>
  <c r="J7010" i="9" s="1"/>
  <c r="K905" i="9"/>
  <c r="K909" i="9" s="1"/>
  <c r="K910" i="9" s="1"/>
  <c r="M7916" i="9"/>
  <c r="M7919" i="9"/>
  <c r="M7140" i="9"/>
  <c r="M7139" i="9" s="1"/>
  <c r="K328" i="9"/>
  <c r="I8365" i="9"/>
  <c r="I5710" i="9"/>
  <c r="I5699" i="9" s="1"/>
  <c r="I1311" i="9"/>
  <c r="I286" i="9"/>
  <c r="I287" i="9" s="1"/>
  <c r="I155" i="9"/>
  <c r="I7957" i="9"/>
  <c r="I248" i="9"/>
  <c r="I249" i="9" s="1"/>
  <c r="I252" i="9"/>
  <c r="I4269" i="9"/>
  <c r="I4268" i="9" s="1"/>
  <c r="J7052" i="9"/>
  <c r="J905" i="9"/>
  <c r="I424" i="9"/>
  <c r="I7048" i="9"/>
  <c r="I7049" i="9" s="1"/>
  <c r="J7102" i="9"/>
  <c r="J7111" i="9" s="1"/>
  <c r="J8313" i="9"/>
  <c r="J8322" i="9" s="1"/>
  <c r="K7140" i="9"/>
  <c r="K7139" i="9" s="1"/>
  <c r="K7145" i="9"/>
  <c r="K7144" i="9" s="1"/>
  <c r="K4269" i="9"/>
  <c r="K4268" i="9" s="1"/>
  <c r="I1088" i="9"/>
  <c r="I7869" i="9"/>
  <c r="I7870" i="9" s="1"/>
  <c r="I7873" i="9"/>
  <c r="K523" i="9"/>
  <c r="K519" i="9"/>
  <c r="K520" i="9" s="1"/>
  <c r="K219" i="9"/>
  <c r="J836" i="9"/>
  <c r="J845" i="9" s="1"/>
  <c r="J8053" i="9"/>
  <c r="J8054" i="9" s="1"/>
  <c r="I7052" i="9"/>
  <c r="I8440" i="9"/>
  <c r="I8450" i="9" s="1"/>
  <c r="I8453" i="9" s="1"/>
  <c r="K5653" i="9"/>
  <c r="K5654" i="9" s="1"/>
  <c r="K5692" i="9"/>
  <c r="M475" i="9"/>
  <c r="M476" i="9" s="1"/>
  <c r="J8743" i="9"/>
  <c r="J7865" i="9"/>
  <c r="J7873" i="9" s="1"/>
  <c r="J1140" i="9"/>
  <c r="J1149" i="9" s="1"/>
  <c r="J1400" i="9"/>
  <c r="J974" i="9"/>
  <c r="J328" i="9"/>
  <c r="K680" i="9"/>
  <c r="K689" i="9" s="1"/>
  <c r="K1190" i="9"/>
  <c r="I7129" i="9"/>
  <c r="I7118" i="9" s="1"/>
  <c r="I1140" i="9"/>
  <c r="I1149" i="9" s="1"/>
  <c r="I1030" i="9"/>
  <c r="I8313" i="9"/>
  <c r="I8322" i="9" s="1"/>
  <c r="M371" i="9"/>
  <c r="M372" i="9" s="1"/>
  <c r="M375" i="9"/>
  <c r="J7501" i="9"/>
  <c r="J7505" i="9" s="1"/>
  <c r="J7506" i="9" s="1"/>
  <c r="J1244" i="9"/>
  <c r="J1253" i="9" s="1"/>
  <c r="J1256" i="9" s="1"/>
  <c r="K4240" i="9"/>
  <c r="K836" i="9"/>
  <c r="I8148" i="9"/>
  <c r="I8154" i="9" s="1"/>
  <c r="I8157" i="9" s="1"/>
  <c r="I754" i="9"/>
  <c r="I762" i="9" s="1"/>
  <c r="I974" i="9"/>
  <c r="I982" i="9" s="1"/>
  <c r="M566" i="9"/>
  <c r="M562" i="9"/>
  <c r="M563" i="9" s="1"/>
  <c r="I7013" i="9"/>
  <c r="I7009" i="9"/>
  <c r="I7010" i="9" s="1"/>
  <c r="I8543" i="9"/>
  <c r="I8544" i="9" s="1"/>
  <c r="I8547" i="9"/>
  <c r="I8550" i="9" s="1"/>
  <c r="I836" i="9"/>
  <c r="I905" i="9"/>
  <c r="I611" i="9"/>
  <c r="I607" i="9"/>
  <c r="I608" i="9" s="1"/>
  <c r="I7145" i="9"/>
  <c r="I7144" i="9" s="1"/>
  <c r="I1431" i="9"/>
  <c r="I1420" i="9" s="1"/>
  <c r="I1449" i="9" s="1"/>
  <c r="I566" i="9"/>
  <c r="I562" i="9"/>
  <c r="I563" i="9" s="1"/>
  <c r="I8743" i="9"/>
  <c r="I7140" i="9"/>
  <c r="I7139" i="9" s="1"/>
  <c r="I7670" i="9"/>
  <c r="I7671" i="9" s="1"/>
  <c r="I4258" i="9"/>
  <c r="I4247" i="9" s="1"/>
  <c r="I198" i="9"/>
  <c r="I194" i="9"/>
  <c r="I195" i="9" s="1"/>
  <c r="I5612" i="9"/>
  <c r="I5613" i="9" s="1"/>
  <c r="I5692" i="9"/>
  <c r="I8102" i="9"/>
  <c r="I8098" i="9"/>
  <c r="I8099" i="9" s="1"/>
  <c r="I7501" i="9"/>
  <c r="I7505" i="9" s="1"/>
  <c r="I7506" i="9" s="1"/>
  <c r="I8006" i="9"/>
  <c r="I7824" i="9"/>
  <c r="I4240" i="9"/>
  <c r="I4236" i="9"/>
  <c r="I4237" i="9" s="1"/>
  <c r="I680" i="9"/>
  <c r="M758" i="9"/>
  <c r="M759" i="9" s="1"/>
  <c r="M762" i="9"/>
  <c r="M8057" i="9"/>
  <c r="M8053" i="9"/>
  <c r="K1311" i="9"/>
  <c r="K8053" i="9"/>
  <c r="K8054" i="9" s="1"/>
  <c r="K8057" i="9"/>
  <c r="M198" i="9"/>
  <c r="M194" i="9"/>
  <c r="M195" i="9" s="1"/>
  <c r="M5692" i="9"/>
  <c r="M7812" i="9"/>
  <c r="M7811" i="9" s="1"/>
  <c r="K4258" i="9"/>
  <c r="K4247" i="9" s="1"/>
  <c r="K8238" i="9"/>
  <c r="K1140" i="9"/>
  <c r="M8755" i="9"/>
  <c r="M8758" i="9" s="1"/>
  <c r="K974" i="9"/>
  <c r="K5729" i="9"/>
  <c r="K5728" i="9" s="1"/>
  <c r="M84" i="9"/>
  <c r="M80" i="9"/>
  <c r="M81" i="9" s="1"/>
  <c r="M6966" i="9"/>
  <c r="M6967" i="9" s="1"/>
  <c r="M4236" i="9"/>
  <c r="M4237" i="9" s="1"/>
  <c r="M8440" i="9"/>
  <c r="K7812" i="9"/>
  <c r="K7811" i="9" s="1"/>
  <c r="M7009" i="9"/>
  <c r="M7010" i="9" s="1"/>
  <c r="M7013" i="9"/>
  <c r="J754" i="9"/>
  <c r="J758" i="9" s="1"/>
  <c r="J759" i="9" s="1"/>
  <c r="J8238" i="9"/>
  <c r="J8614" i="9"/>
  <c r="J8673" i="9" s="1"/>
  <c r="J8676" i="9" s="1"/>
  <c r="J1088" i="9"/>
  <c r="J1097" i="9" s="1"/>
  <c r="J424" i="9"/>
  <c r="J1431" i="9"/>
  <c r="J1420" i="9" s="1"/>
  <c r="J1449" i="9" s="1"/>
  <c r="J5710" i="9"/>
  <c r="J5699" i="9" s="1"/>
  <c r="J5739" i="9" s="1"/>
  <c r="J8669" i="9"/>
  <c r="J8670" i="9" s="1"/>
  <c r="J371" i="9"/>
  <c r="J372" i="9" s="1"/>
  <c r="J375" i="9"/>
  <c r="J84" i="9"/>
  <c r="J80" i="9"/>
  <c r="J81" i="9" s="1"/>
  <c r="J219" i="9"/>
  <c r="J611" i="9"/>
  <c r="J607" i="9"/>
  <c r="J608" i="9" s="1"/>
  <c r="J248" i="9"/>
  <c r="J249" i="9" s="1"/>
  <c r="J252" i="9"/>
  <c r="J290" i="9"/>
  <c r="J286" i="9"/>
  <c r="J287" i="9" s="1"/>
  <c r="J7774" i="9"/>
  <c r="J7812" i="9"/>
  <c r="J7811" i="9" s="1"/>
  <c r="J4258" i="9"/>
  <c r="J4247" i="9" s="1"/>
  <c r="J5688" i="9"/>
  <c r="J5689" i="9" s="1"/>
  <c r="J8365" i="9"/>
  <c r="J8006" i="9"/>
  <c r="J7824" i="9"/>
  <c r="J475" i="9"/>
  <c r="J476" i="9" s="1"/>
  <c r="J523" i="9"/>
  <c r="J123" i="9"/>
  <c r="J119" i="9"/>
  <c r="J120" i="9" s="1"/>
  <c r="J7129" i="9"/>
  <c r="J7118" i="9" s="1"/>
  <c r="J7145" i="9"/>
  <c r="J7144" i="9" s="1"/>
  <c r="J6970" i="9"/>
  <c r="J8098" i="9"/>
  <c r="J8099" i="9" s="1"/>
  <c r="J8102" i="9"/>
  <c r="J8440" i="9"/>
  <c r="J4269" i="9"/>
  <c r="J4268" i="9" s="1"/>
  <c r="J7712" i="9"/>
  <c r="J7713" i="9" s="1"/>
  <c r="J7916" i="9"/>
  <c r="J7823" i="9"/>
  <c r="J7140" i="9"/>
  <c r="J7139" i="9" s="1"/>
  <c r="J1311" i="9"/>
  <c r="J4240" i="9"/>
  <c r="Q2908" i="9"/>
  <c r="Q1487" i="9"/>
  <c r="Q2034" i="9"/>
  <c r="Q2745" i="9"/>
  <c r="Q5400" i="9"/>
  <c r="L8447" i="9"/>
  <c r="P8447" i="9" s="1"/>
  <c r="L5819" i="9"/>
  <c r="P5819" i="9" s="1"/>
  <c r="Q5819" i="9" s="1"/>
  <c r="Q2193" i="9"/>
  <c r="Q6378" i="9"/>
  <c r="Q6379" i="9"/>
  <c r="Q8548" i="9"/>
  <c r="Q8657" i="9"/>
  <c r="Q3594" i="9"/>
  <c r="Q3674" i="9"/>
  <c r="Q5993" i="9"/>
  <c r="Q2270" i="9"/>
  <c r="Q4191" i="9"/>
  <c r="Q4316" i="9"/>
  <c r="Q4675" i="9"/>
  <c r="Q4998" i="9"/>
  <c r="Q2388" i="9"/>
  <c r="Q6680" i="9"/>
  <c r="Q4879" i="9"/>
  <c r="Q5824" i="9"/>
  <c r="Q6240" i="9"/>
  <c r="L1736" i="9"/>
  <c r="P1736" i="9" s="1"/>
  <c r="Q3992" i="9"/>
  <c r="Q4516" i="9"/>
  <c r="L3293" i="9"/>
  <c r="P3293" i="9" s="1"/>
  <c r="Q3293" i="9" s="1"/>
  <c r="Q4070" i="9"/>
  <c r="Q1146" i="9"/>
  <c r="Q1830" i="9"/>
  <c r="L1472" i="9"/>
  <c r="P1472" i="9" s="1"/>
  <c r="Q1472" i="9" s="1"/>
  <c r="Q1672" i="9"/>
  <c r="Q2074" i="9"/>
  <c r="P8262" i="9"/>
  <c r="Q8262" i="9" s="1"/>
  <c r="Q4718" i="9"/>
  <c r="Q4918" i="9"/>
  <c r="Q6165" i="9"/>
  <c r="Q6766" i="9"/>
  <c r="P8172" i="9"/>
  <c r="Q567" i="9"/>
  <c r="Q2465" i="9"/>
  <c r="Q2505" i="9"/>
  <c r="Q6323" i="9"/>
  <c r="Q2349" i="9"/>
  <c r="Q2585" i="9"/>
  <c r="Q4356" i="9"/>
  <c r="Q6512" i="9"/>
  <c r="P8644" i="9"/>
  <c r="L7177" i="9"/>
  <c r="L3334" i="9"/>
  <c r="P3334" i="9" s="1"/>
  <c r="Q3334" i="9" s="1"/>
  <c r="P8466" i="9"/>
  <c r="Q8466" i="9" s="1"/>
  <c r="P8469" i="9"/>
  <c r="Q8469" i="9" s="1"/>
  <c r="L669" i="9"/>
  <c r="Q1114" i="9"/>
  <c r="Q862" i="9"/>
  <c r="Q1135" i="9"/>
  <c r="Q887" i="9"/>
  <c r="Q1133" i="9"/>
  <c r="L1318" i="9"/>
  <c r="P1318" i="9" s="1"/>
  <c r="Q1318" i="9" s="1"/>
  <c r="L2018" i="9"/>
  <c r="P2018" i="9" s="1"/>
  <c r="Q2018" i="9" s="1"/>
  <c r="Q2033" i="9"/>
  <c r="L2370" i="9"/>
  <c r="P2370" i="9" s="1"/>
  <c r="Q2370" i="9" s="1"/>
  <c r="Q2387" i="9"/>
  <c r="Q5646" i="9"/>
  <c r="L6187" i="9"/>
  <c r="P6187" i="9" s="1"/>
  <c r="Q6187" i="9" s="1"/>
  <c r="Q6473" i="9"/>
  <c r="Q6720" i="9"/>
  <c r="Q6809" i="9"/>
  <c r="P6979" i="9"/>
  <c r="Q6979" i="9" s="1"/>
  <c r="L7515" i="9"/>
  <c r="P7515" i="9" s="1"/>
  <c r="Q7515" i="9" s="1"/>
  <c r="P8523" i="9"/>
  <c r="L7655" i="9"/>
  <c r="P7655" i="9" s="1"/>
  <c r="Q7655" i="9" s="1"/>
  <c r="L5848" i="9"/>
  <c r="P5848" i="9" s="1"/>
  <c r="Q5848" i="9" s="1"/>
  <c r="Q1131" i="9"/>
  <c r="L2225" i="9"/>
  <c r="P2225" i="9" s="1"/>
  <c r="Q2225" i="9" s="1"/>
  <c r="L549" i="9"/>
  <c r="P549" i="9" s="1"/>
  <c r="L1744" i="9"/>
  <c r="P1744" i="9" s="1"/>
  <c r="Q1744" i="9" s="1"/>
  <c r="Q5481" i="9"/>
  <c r="Q6423" i="9"/>
  <c r="P8389" i="9"/>
  <c r="Q8389" i="9" s="1"/>
  <c r="P6996" i="9"/>
  <c r="Q6996" i="9" s="1"/>
  <c r="P8521" i="9"/>
  <c r="P8527" i="9"/>
  <c r="Q8527" i="9" s="1"/>
  <c r="P8631" i="9"/>
  <c r="Q8631" i="9" s="1"/>
  <c r="P1202" i="9"/>
  <c r="Q1202" i="9" s="1"/>
  <c r="Q2948" i="9"/>
  <c r="Q2947" i="9"/>
  <c r="Q5357" i="9"/>
  <c r="Q5358" i="9"/>
  <c r="L1112" i="9"/>
  <c r="P1112" i="9" s="1"/>
  <c r="L1749" i="9"/>
  <c r="P1749" i="9" s="1"/>
  <c r="Q1749" i="9" s="1"/>
  <c r="Q1910" i="9"/>
  <c r="Q1911" i="9"/>
  <c r="L1985" i="9"/>
  <c r="P1985" i="9" s="1"/>
  <c r="Q1985" i="9" s="1"/>
  <c r="L2247" i="9"/>
  <c r="L2810" i="9"/>
  <c r="P2810" i="9" s="1"/>
  <c r="Q2810" i="9" s="1"/>
  <c r="Q2868" i="9"/>
  <c r="Q2867" i="9"/>
  <c r="L4173" i="9"/>
  <c r="P4173" i="9" s="1"/>
  <c r="Q4173" i="9" s="1"/>
  <c r="Q5276" i="9"/>
  <c r="L113" i="9"/>
  <c r="P113" i="9" s="1"/>
  <c r="Q113" i="9" s="1"/>
  <c r="L601" i="9"/>
  <c r="P601" i="9" s="1"/>
  <c r="Q601" i="9" s="1"/>
  <c r="L705" i="9"/>
  <c r="P705" i="9" s="1"/>
  <c r="Q705" i="9" s="1"/>
  <c r="L932" i="9"/>
  <c r="L1886" i="9"/>
  <c r="P1886" i="9" s="1"/>
  <c r="Q1886" i="9" s="1"/>
  <c r="L3468" i="9"/>
  <c r="P3468" i="9" s="1"/>
  <c r="Q3468" i="9" s="1"/>
  <c r="L3984" i="9"/>
  <c r="P3984" i="9" s="1"/>
  <c r="Q3984" i="9" s="1"/>
  <c r="L4356" i="9"/>
  <c r="P4356" i="9" s="1"/>
  <c r="L4740" i="9"/>
  <c r="P4740" i="9" s="1"/>
  <c r="Q4740" i="9" s="1"/>
  <c r="Q4839" i="9"/>
  <c r="Q4838" i="9"/>
  <c r="Q5722" i="9"/>
  <c r="Q6765" i="9"/>
  <c r="L7842" i="9"/>
  <c r="P7842" i="9" s="1"/>
  <c r="Q7842" i="9" s="1"/>
  <c r="P8347" i="9"/>
  <c r="Q8347" i="9" s="1"/>
  <c r="P7043" i="9"/>
  <c r="Q7043" i="9" s="1"/>
  <c r="P142" i="9"/>
  <c r="L1272" i="9"/>
  <c r="P1272" i="9" s="1"/>
  <c r="Q1272" i="9" s="1"/>
  <c r="L1911" i="9"/>
  <c r="P1911" i="9" s="1"/>
  <c r="Q2192" i="9"/>
  <c r="Q2786" i="9"/>
  <c r="Q2785" i="9"/>
  <c r="L3453" i="9"/>
  <c r="P3453" i="9" s="1"/>
  <c r="Q3453" i="9" s="1"/>
  <c r="L3854" i="9"/>
  <c r="P3854" i="9" s="1"/>
  <c r="Q3854" i="9" s="1"/>
  <c r="L5316" i="9"/>
  <c r="P5316" i="9" s="1"/>
  <c r="Q5441" i="9"/>
  <c r="Q5440" i="9"/>
  <c r="P8476" i="9"/>
  <c r="L99" i="9"/>
  <c r="P99" i="9" s="1"/>
  <c r="Q99" i="9" s="1"/>
  <c r="L356" i="9"/>
  <c r="L2331" i="9"/>
  <c r="P2331" i="9" s="1"/>
  <c r="Q2331" i="9" s="1"/>
  <c r="L2489" i="9"/>
  <c r="P2489" i="9" s="1"/>
  <c r="L3713" i="9"/>
  <c r="P3713" i="9" s="1"/>
  <c r="L6617" i="9"/>
  <c r="P6617" i="9" s="1"/>
  <c r="Q6617" i="9" s="1"/>
  <c r="Q8677" i="9"/>
  <c r="L6517" i="9"/>
  <c r="P6517" i="9" s="1"/>
  <c r="L8620" i="9"/>
  <c r="P8620" i="9" s="1"/>
  <c r="Q8620" i="9" s="1"/>
  <c r="Q5194" i="9"/>
  <c r="Q5195" i="9"/>
  <c r="L5810" i="9"/>
  <c r="P5810" i="9" s="1"/>
  <c r="Q5810" i="9" s="1"/>
  <c r="L5860" i="9"/>
  <c r="P5860" i="9" s="1"/>
  <c r="Q5860" i="9" s="1"/>
  <c r="Q6671" i="9"/>
  <c r="P8260" i="9"/>
  <c r="Q8260" i="9" s="1"/>
  <c r="Q3148" i="9"/>
  <c r="Q3147" i="9"/>
  <c r="Q3633" i="9"/>
  <c r="Q3634" i="9"/>
  <c r="Q5989" i="9"/>
  <c r="Q5990" i="9"/>
  <c r="L7494" i="9"/>
  <c r="P7494" i="9" s="1"/>
  <c r="Q7494" i="9" s="1"/>
  <c r="Q48" i="9"/>
  <c r="P97" i="9"/>
  <c r="L108" i="9"/>
  <c r="P108" i="9" s="1"/>
  <c r="Q108" i="9" s="1"/>
  <c r="P592" i="9"/>
  <c r="Q592" i="9" s="1"/>
  <c r="Q1443" i="9"/>
  <c r="L1734" i="9"/>
  <c r="P1734" i="9" s="1"/>
  <c r="Q1734" i="9" s="1"/>
  <c r="Q2907" i="9"/>
  <c r="L4253" i="9"/>
  <c r="L539" i="9"/>
  <c r="P539" i="9" s="1"/>
  <c r="Q539" i="9" s="1"/>
  <c r="P626" i="9"/>
  <c r="P927" i="9"/>
  <c r="L1085" i="9"/>
  <c r="P1085" i="9" s="1"/>
  <c r="Q1085" i="9" s="1"/>
  <c r="P1086" i="9"/>
  <c r="P1161" i="9"/>
  <c r="Q1161" i="9" s="1"/>
  <c r="P1239" i="9"/>
  <c r="P1267" i="9"/>
  <c r="P1291" i="9"/>
  <c r="Q1291" i="9" s="1"/>
  <c r="P1338" i="9"/>
  <c r="Q1338" i="9" s="1"/>
  <c r="L1470" i="9"/>
  <c r="P1470" i="9" s="1"/>
  <c r="Q1470" i="9" s="1"/>
  <c r="L1671" i="9"/>
  <c r="P1671" i="9" s="1"/>
  <c r="Q4190" i="9"/>
  <c r="Q4397" i="9"/>
  <c r="Q4396" i="9"/>
  <c r="Q4997" i="9"/>
  <c r="P5693" i="9"/>
  <c r="Q5693" i="9" s="1"/>
  <c r="P4285" i="9"/>
  <c r="L5936" i="9"/>
  <c r="P5936" i="9" s="1"/>
  <c r="Q5936" i="9" s="1"/>
  <c r="Q2233" i="9"/>
  <c r="Q2232" i="9"/>
  <c r="P8538" i="9"/>
  <c r="Q8538" i="9" s="1"/>
  <c r="P8570" i="9"/>
  <c r="Q8570" i="9" s="1"/>
  <c r="P110" i="9"/>
  <c r="Q4557" i="9"/>
  <c r="Q4556" i="9"/>
  <c r="L62" i="9"/>
  <c r="P62" i="9" s="1"/>
  <c r="Q62" i="9" s="1"/>
  <c r="Q253" i="9"/>
  <c r="Q376" i="9"/>
  <c r="P394" i="9"/>
  <c r="L419" i="9"/>
  <c r="P419" i="9" s="1"/>
  <c r="L429" i="9"/>
  <c r="P429" i="9" s="1"/>
  <c r="Q429" i="9" s="1"/>
  <c r="P718" i="9"/>
  <c r="Q718" i="9" s="1"/>
  <c r="P1108" i="9"/>
  <c r="L1286" i="9"/>
  <c r="L1404" i="9"/>
  <c r="P1404" i="9" s="1"/>
  <c r="Q1404" i="9" s="1"/>
  <c r="L1408" i="9"/>
  <c r="P1408" i="9" s="1"/>
  <c r="Q1408" i="9" s="1"/>
  <c r="Q1486" i="9"/>
  <c r="L1487" i="9"/>
  <c r="P1487" i="9" s="1"/>
  <c r="L1616" i="9"/>
  <c r="P1616" i="9" s="1"/>
  <c r="Q1616" i="9" s="1"/>
  <c r="L1892" i="9"/>
  <c r="P1892" i="9" s="1"/>
  <c r="Q1892" i="9" s="1"/>
  <c r="L1989" i="9"/>
  <c r="P1989" i="9" s="1"/>
  <c r="L1993" i="9"/>
  <c r="P1993" i="9" s="1"/>
  <c r="L2464" i="9"/>
  <c r="P2464" i="9" s="1"/>
  <c r="L2487" i="9"/>
  <c r="P2487" i="9" s="1"/>
  <c r="Q2487" i="9" s="1"/>
  <c r="L2661" i="9"/>
  <c r="P2661" i="9" s="1"/>
  <c r="Q2661" i="9" s="1"/>
  <c r="Q3350" i="9"/>
  <c r="Q3349" i="9"/>
  <c r="Q4031" i="9"/>
  <c r="Q4030" i="9"/>
  <c r="L4381" i="9"/>
  <c r="P4381" i="9" s="1"/>
  <c r="Q4381" i="9" s="1"/>
  <c r="L5808" i="9"/>
  <c r="P5808" i="9" s="1"/>
  <c r="Q5808" i="9" s="1"/>
  <c r="P8278" i="9"/>
  <c r="Q8278" i="9" s="1"/>
  <c r="P8567" i="9"/>
  <c r="P8714" i="9"/>
  <c r="Q8714" i="9" s="1"/>
  <c r="L2380" i="9"/>
  <c r="P2380" i="9" s="1"/>
  <c r="Q2380" i="9" s="1"/>
  <c r="L2607" i="9"/>
  <c r="P2607" i="9" s="1"/>
  <c r="Q2607" i="9" s="1"/>
  <c r="L2892" i="9"/>
  <c r="P2892" i="9" s="1"/>
  <c r="Q2892" i="9" s="1"/>
  <c r="L3494" i="9"/>
  <c r="P3494" i="9" s="1"/>
  <c r="Q3494" i="9" s="1"/>
  <c r="L3550" i="9"/>
  <c r="P3550" i="9" s="1"/>
  <c r="Q3550" i="9" s="1"/>
  <c r="L3688" i="9"/>
  <c r="P3688" i="9" s="1"/>
  <c r="Q3688" i="9" s="1"/>
  <c r="L4054" i="9"/>
  <c r="P4054" i="9" s="1"/>
  <c r="L4168" i="9"/>
  <c r="P4168" i="9" s="1"/>
  <c r="Q4168" i="9" s="1"/>
  <c r="Q4355" i="9"/>
  <c r="L5464" i="9"/>
  <c r="P5464" i="9" s="1"/>
  <c r="Q5464" i="9" s="1"/>
  <c r="L5990" i="9"/>
  <c r="P5990" i="9" s="1"/>
  <c r="L6215" i="9"/>
  <c r="P6215" i="9" s="1"/>
  <c r="Q6215" i="9" s="1"/>
  <c r="Q6725" i="9"/>
  <c r="Q6724" i="9"/>
  <c r="L6837" i="9"/>
  <c r="P6837" i="9" s="1"/>
  <c r="L6839" i="9"/>
  <c r="P6839" i="9" s="1"/>
  <c r="Q6839" i="9" s="1"/>
  <c r="L8121" i="9"/>
  <c r="P8121" i="9" s="1"/>
  <c r="Q8121" i="9" s="1"/>
  <c r="P8694" i="9"/>
  <c r="Q8694" i="9" s="1"/>
  <c r="L2229" i="9"/>
  <c r="L2309" i="9"/>
  <c r="P2309" i="9" s="1"/>
  <c r="L2542" i="9"/>
  <c r="P2542" i="9" s="1"/>
  <c r="Q2542" i="9" s="1"/>
  <c r="L2582" i="9"/>
  <c r="P2582" i="9" s="1"/>
  <c r="Q2582" i="9" s="1"/>
  <c r="L3570" i="9"/>
  <c r="P3570" i="9" s="1"/>
  <c r="Q3570" i="9" s="1"/>
  <c r="L3886" i="9"/>
  <c r="L3908" i="9"/>
  <c r="P3908" i="9" s="1"/>
  <c r="Q3908" i="9" s="1"/>
  <c r="L4027" i="9"/>
  <c r="P4027" i="9" s="1"/>
  <c r="Q4027" i="9" s="1"/>
  <c r="L4212" i="9"/>
  <c r="P4212" i="9" s="1"/>
  <c r="Q4212" i="9" s="1"/>
  <c r="L4861" i="9"/>
  <c r="P4861" i="9" s="1"/>
  <c r="Q4861" i="9" s="1"/>
  <c r="L4997" i="9"/>
  <c r="P4997" i="9" s="1"/>
  <c r="L5061" i="9"/>
  <c r="P5061" i="9" s="1"/>
  <c r="Q5061" i="9" s="1"/>
  <c r="L5438" i="9"/>
  <c r="P5438" i="9" s="1"/>
  <c r="Q5438" i="9" s="1"/>
  <c r="Q6516" i="9"/>
  <c r="Q6517" i="9"/>
  <c r="L6925" i="9"/>
  <c r="P6925" i="9" s="1"/>
  <c r="Q6960" i="9"/>
  <c r="Q6959" i="9"/>
  <c r="P7029" i="9"/>
  <c r="P7162" i="9"/>
  <c r="Q7162" i="9" s="1"/>
  <c r="P8273" i="9"/>
  <c r="P8515" i="9"/>
  <c r="L6307" i="9"/>
  <c r="P6307" i="9" s="1"/>
  <c r="Q6307" i="9" s="1"/>
  <c r="Q6511" i="9"/>
  <c r="L6680" i="9"/>
  <c r="P6680" i="9" s="1"/>
  <c r="L7041" i="9"/>
  <c r="L7468" i="9"/>
  <c r="P7468" i="9" s="1"/>
  <c r="Q7468" i="9" s="1"/>
  <c r="L7990" i="9"/>
  <c r="P7990" i="9" s="1"/>
  <c r="Q7990" i="9" s="1"/>
  <c r="L6220" i="9"/>
  <c r="P6220" i="9" s="1"/>
  <c r="Q6220" i="9" s="1"/>
  <c r="L6516" i="9"/>
  <c r="P6516" i="9" s="1"/>
  <c r="L7618" i="9"/>
  <c r="L7889" i="9"/>
  <c r="P7889" i="9" s="1"/>
  <c r="Q7889" i="9" s="1"/>
  <c r="L8019" i="9"/>
  <c r="P8019" i="9" s="1"/>
  <c r="Q8019" i="9" s="1"/>
  <c r="P8478" i="9"/>
  <c r="Q8478" i="9" s="1"/>
  <c r="P8561" i="9"/>
  <c r="L8618" i="9"/>
  <c r="P8618" i="9" s="1"/>
  <c r="Q8618" i="9" s="1"/>
  <c r="L8622" i="9"/>
  <c r="P8622" i="9" s="1"/>
  <c r="Q8622" i="9" s="1"/>
  <c r="L8749" i="9"/>
  <c r="P8749" i="9" s="1"/>
  <c r="Q8749" i="9" s="1"/>
  <c r="L8751" i="9"/>
  <c r="P8751" i="9" s="1"/>
  <c r="Q8751" i="9" s="1"/>
  <c r="L6660" i="9"/>
  <c r="P6660" i="9" s="1"/>
  <c r="Q6660" i="9" s="1"/>
  <c r="L7070" i="9"/>
  <c r="P7070" i="9" s="1"/>
  <c r="Q7070" i="9" s="1"/>
  <c r="L7191" i="9"/>
  <c r="P7191" i="9" s="1"/>
  <c r="Q7191" i="9" s="1"/>
  <c r="P8264" i="9"/>
  <c r="Q8264" i="9" s="1"/>
  <c r="P8271" i="9"/>
  <c r="Q8271" i="9" s="1"/>
  <c r="P8345" i="9"/>
  <c r="P16" i="9"/>
  <c r="Q16" i="9" s="1"/>
  <c r="L1827" i="9"/>
  <c r="P1827" i="9" s="1"/>
  <c r="Q1827" i="9" s="1"/>
  <c r="L2114" i="9"/>
  <c r="P2114" i="9" s="1"/>
  <c r="L2151" i="9"/>
  <c r="P2151" i="9" s="1"/>
  <c r="Q2151" i="9" s="1"/>
  <c r="L2192" i="9"/>
  <c r="P2192" i="9" s="1"/>
  <c r="Q2625" i="9"/>
  <c r="Q2624" i="9"/>
  <c r="P61" i="9"/>
  <c r="L234" i="9"/>
  <c r="P234" i="9" s="1"/>
  <c r="Q234" i="9" s="1"/>
  <c r="P544" i="9"/>
  <c r="Q544" i="9" s="1"/>
  <c r="Q1105" i="9"/>
  <c r="P1207" i="9"/>
  <c r="Q1207" i="9" s="1"/>
  <c r="Q1712" i="9"/>
  <c r="Q2073" i="9"/>
  <c r="Q2309" i="9"/>
  <c r="L2762" i="9"/>
  <c r="P2762" i="9" s="1"/>
  <c r="Q2762" i="9" s="1"/>
  <c r="L2904" i="9"/>
  <c r="L3005" i="9"/>
  <c r="P3005" i="9" s="1"/>
  <c r="Q3005" i="9" s="1"/>
  <c r="L3050" i="9"/>
  <c r="P3050" i="9" s="1"/>
  <c r="Q3050" i="9" s="1"/>
  <c r="L3252" i="9"/>
  <c r="P3252" i="9" s="1"/>
  <c r="Q3252" i="9" s="1"/>
  <c r="Q3311" i="9"/>
  <c r="Q3310" i="9"/>
  <c r="L3988" i="9"/>
  <c r="P3988" i="9" s="1"/>
  <c r="Q3988" i="9" s="1"/>
  <c r="L4591" i="9"/>
  <c r="P4591" i="9" s="1"/>
  <c r="Q4591" i="9" s="1"/>
  <c r="L6631" i="9"/>
  <c r="P6631" i="9" s="1"/>
  <c r="L6630" i="9"/>
  <c r="P6630" i="9" s="1"/>
  <c r="Q6817" i="9"/>
  <c r="Q6818" i="9"/>
  <c r="P302" i="9"/>
  <c r="L430" i="9"/>
  <c r="P430" i="9" s="1"/>
  <c r="Q430" i="9" s="1"/>
  <c r="P445" i="9"/>
  <c r="Q445" i="9" s="1"/>
  <c r="L449" i="9"/>
  <c r="P449" i="9" s="1"/>
  <c r="Q449" i="9" s="1"/>
  <c r="L491" i="9"/>
  <c r="P491" i="9" s="1"/>
  <c r="Q491" i="9" s="1"/>
  <c r="P538" i="9"/>
  <c r="Q538" i="9" s="1"/>
  <c r="L554" i="9"/>
  <c r="P554" i="9" s="1"/>
  <c r="Q554" i="9" s="1"/>
  <c r="P671" i="9"/>
  <c r="Q671" i="9" s="1"/>
  <c r="L749" i="9"/>
  <c r="P749" i="9" s="1"/>
  <c r="P1058" i="9"/>
  <c r="Q1058" i="9" s="1"/>
  <c r="P1128" i="9"/>
  <c r="L1144" i="9"/>
  <c r="P1144" i="9" s="1"/>
  <c r="L1159" i="9"/>
  <c r="P1159" i="9" s="1"/>
  <c r="Q1159" i="9" s="1"/>
  <c r="P1167" i="9"/>
  <c r="L1436" i="9"/>
  <c r="Q1869" i="9"/>
  <c r="Q1870" i="9"/>
  <c r="L1910" i="9"/>
  <c r="P1910" i="9" s="1"/>
  <c r="L1945" i="9"/>
  <c r="P1945" i="9" s="1"/>
  <c r="Q1945" i="9" s="1"/>
  <c r="L2088" i="9"/>
  <c r="P2088" i="9" s="1"/>
  <c r="Q2088" i="9" s="1"/>
  <c r="L2090" i="9"/>
  <c r="P2090" i="9" s="1"/>
  <c r="Q2090" i="9" s="1"/>
  <c r="L2155" i="9"/>
  <c r="P2155" i="9" s="1"/>
  <c r="L2625" i="9"/>
  <c r="P2625" i="9" s="1"/>
  <c r="L2744" i="9"/>
  <c r="P2744" i="9" s="1"/>
  <c r="L3308" i="9"/>
  <c r="P3308" i="9" s="1"/>
  <c r="Q3308" i="9" s="1"/>
  <c r="Q3390" i="9"/>
  <c r="Q3512" i="9"/>
  <c r="L3527" i="9"/>
  <c r="L3576" i="9"/>
  <c r="P3576" i="9" s="1"/>
  <c r="Q3576" i="9" s="1"/>
  <c r="Q3832" i="9"/>
  <c r="L4312" i="9"/>
  <c r="P4312" i="9" s="1"/>
  <c r="Q4312" i="9" s="1"/>
  <c r="L4757" i="9"/>
  <c r="P4757" i="9" s="1"/>
  <c r="L5482" i="9"/>
  <c r="P5482" i="9" s="1"/>
  <c r="L5481" i="9"/>
  <c r="P5481" i="9" s="1"/>
  <c r="Q5606" i="9"/>
  <c r="Q5605" i="9"/>
  <c r="L5776" i="9"/>
  <c r="P5776" i="9" s="1"/>
  <c r="L5775" i="9"/>
  <c r="P5775" i="9" s="1"/>
  <c r="L6284" i="9"/>
  <c r="P6284" i="9" s="1"/>
  <c r="L6283" i="9"/>
  <c r="P6283" i="9" s="1"/>
  <c r="L7124" i="9"/>
  <c r="P7124" i="9" s="1"/>
  <c r="Q7318" i="9"/>
  <c r="Q7317" i="9"/>
  <c r="L57" i="9"/>
  <c r="P57" i="9" s="1"/>
  <c r="Q57" i="9" s="1"/>
  <c r="L280" i="9"/>
  <c r="P280" i="9" s="1"/>
  <c r="Q280" i="9" s="1"/>
  <c r="P327" i="9"/>
  <c r="Q327" i="9" s="1"/>
  <c r="P349" i="9"/>
  <c r="P490" i="9"/>
  <c r="Q490" i="9" s="1"/>
  <c r="P500" i="9"/>
  <c r="Q500" i="9" s="1"/>
  <c r="P583" i="9"/>
  <c r="Q583" i="9" s="1"/>
  <c r="L686" i="9"/>
  <c r="P686" i="9" s="1"/>
  <c r="Q686" i="9" s="1"/>
  <c r="L826" i="9"/>
  <c r="L841" i="9"/>
  <c r="P841" i="9" s="1"/>
  <c r="Q841" i="9" s="1"/>
  <c r="Q895" i="9"/>
  <c r="L998" i="9"/>
  <c r="P998" i="9" s="1"/>
  <c r="Q998" i="9" s="1"/>
  <c r="L1241" i="9"/>
  <c r="P1241" i="9" s="1"/>
  <c r="Q1241" i="9" s="1"/>
  <c r="P1310" i="9"/>
  <c r="L1317" i="9"/>
  <c r="P1317" i="9" s="1"/>
  <c r="Q1317" i="9" s="1"/>
  <c r="L1696" i="9"/>
  <c r="P1696" i="9" s="1"/>
  <c r="Q1696" i="9" s="1"/>
  <c r="L1894" i="9"/>
  <c r="P1894" i="9" s="1"/>
  <c r="Q1894" i="9" s="1"/>
  <c r="L1908" i="9"/>
  <c r="P1908" i="9" s="1"/>
  <c r="Q1908" i="9" s="1"/>
  <c r="L2096" i="9"/>
  <c r="P2096" i="9" s="1"/>
  <c r="Q2096" i="9" s="1"/>
  <c r="L2152" i="9"/>
  <c r="P2152" i="9" s="1"/>
  <c r="Q2152" i="9" s="1"/>
  <c r="L2193" i="9"/>
  <c r="P2193" i="9" s="1"/>
  <c r="L2301" i="9"/>
  <c r="P2301" i="9" s="1"/>
  <c r="Q2301" i="9" s="1"/>
  <c r="Q2504" i="9"/>
  <c r="L2646" i="9"/>
  <c r="P2646" i="9" s="1"/>
  <c r="Q2646" i="9" s="1"/>
  <c r="L2727" i="9"/>
  <c r="P2727" i="9" s="1"/>
  <c r="Q2727" i="9" s="1"/>
  <c r="L2768" i="9"/>
  <c r="P2768" i="9" s="1"/>
  <c r="Q2768" i="9" s="1"/>
  <c r="Q2826" i="9"/>
  <c r="Q2825" i="9"/>
  <c r="L3026" i="9"/>
  <c r="P3026" i="9" s="1"/>
  <c r="Q3026" i="9" s="1"/>
  <c r="L3091" i="9"/>
  <c r="P3091" i="9" s="1"/>
  <c r="Q3091" i="9" s="1"/>
  <c r="L3332" i="9"/>
  <c r="P3332" i="9" s="1"/>
  <c r="Q3332" i="9" s="1"/>
  <c r="L3545" i="9"/>
  <c r="P3545" i="9" s="1"/>
  <c r="Q3545" i="9" s="1"/>
  <c r="Q3911" i="9"/>
  <c r="Q3910" i="9"/>
  <c r="L3951" i="9"/>
  <c r="P3951" i="9" s="1"/>
  <c r="Q3951" i="9" s="1"/>
  <c r="L4086" i="9"/>
  <c r="P4086" i="9" s="1"/>
  <c r="Q4086" i="9" s="1"/>
  <c r="Q4110" i="9"/>
  <c r="Q4109" i="9"/>
  <c r="L4143" i="9"/>
  <c r="P4143" i="9" s="1"/>
  <c r="Q4143" i="9" s="1"/>
  <c r="L4222" i="9"/>
  <c r="P4222" i="9" s="1"/>
  <c r="Q4222" i="9" s="1"/>
  <c r="Q5730" i="9"/>
  <c r="Q6045" i="9"/>
  <c r="Q6044" i="9"/>
  <c r="P7071" i="9"/>
  <c r="Q7071" i="9" s="1"/>
  <c r="L8511" i="9"/>
  <c r="P8511" i="9" s="1"/>
  <c r="L8513" i="9"/>
  <c r="P8513" i="9" s="1"/>
  <c r="Q8513" i="9" s="1"/>
  <c r="L3429" i="9"/>
  <c r="P3429" i="9" s="1"/>
  <c r="Q3471" i="9"/>
  <c r="Q3470" i="9"/>
  <c r="L3659" i="9"/>
  <c r="P3659" i="9" s="1"/>
  <c r="L3989" i="9"/>
  <c r="P3989" i="9" s="1"/>
  <c r="Q3989" i="9" s="1"/>
  <c r="Q3991" i="9"/>
  <c r="Q4636" i="9"/>
  <c r="Q4637" i="9"/>
  <c r="L4875" i="9"/>
  <c r="P4875" i="9" s="1"/>
  <c r="Q4875" i="9" s="1"/>
  <c r="L4876" i="9"/>
  <c r="P4876" i="9" s="1"/>
  <c r="Q4876" i="9" s="1"/>
  <c r="L5976" i="9"/>
  <c r="P5976" i="9" s="1"/>
  <c r="Q6198" i="9"/>
  <c r="Q6197" i="9"/>
  <c r="Q6636" i="9"/>
  <c r="Q6635" i="9"/>
  <c r="P7068" i="9"/>
  <c r="Q7068" i="9" s="1"/>
  <c r="L7770" i="9"/>
  <c r="P7770" i="9" s="1"/>
  <c r="L8041" i="9"/>
  <c r="P8041" i="9" s="1"/>
  <c r="Q8041" i="9" s="1"/>
  <c r="P8642" i="9"/>
  <c r="L4697" i="9"/>
  <c r="P4697" i="9" s="1"/>
  <c r="Q4697" i="9" s="1"/>
  <c r="L5101" i="9"/>
  <c r="P5101" i="9" s="1"/>
  <c r="L5192" i="9"/>
  <c r="P5192" i="9" s="1"/>
  <c r="Q5192" i="9" s="1"/>
  <c r="L5269" i="9"/>
  <c r="P5269" i="9" s="1"/>
  <c r="Q5269" i="9" s="1"/>
  <c r="L5309" i="9"/>
  <c r="P5309" i="9" s="1"/>
  <c r="Q5309" i="9" s="1"/>
  <c r="L5350" i="9"/>
  <c r="P5350" i="9" s="1"/>
  <c r="Q5350" i="9" s="1"/>
  <c r="L5375" i="9"/>
  <c r="P5375" i="9" s="1"/>
  <c r="Q5375" i="9" s="1"/>
  <c r="L5759" i="9"/>
  <c r="P5759" i="9" s="1"/>
  <c r="Q5759" i="9" s="1"/>
  <c r="L6512" i="9"/>
  <c r="P6512" i="9" s="1"/>
  <c r="L5846" i="9"/>
  <c r="P5846" i="9" s="1"/>
  <c r="Q5846" i="9" s="1"/>
  <c r="Q5899" i="9"/>
  <c r="Q5898" i="9"/>
  <c r="Q5940" i="9"/>
  <c r="Q5941" i="9"/>
  <c r="L5974" i="9"/>
  <c r="P5974" i="9" s="1"/>
  <c r="Q5974" i="9" s="1"/>
  <c r="Q6128" i="9"/>
  <c r="L6129" i="9"/>
  <c r="P6129" i="9" s="1"/>
  <c r="L6374" i="9"/>
  <c r="P6374" i="9" s="1"/>
  <c r="Q6374" i="9" s="1"/>
  <c r="L6615" i="9"/>
  <c r="P6615" i="9" s="1"/>
  <c r="Q6615" i="9" s="1"/>
  <c r="L6771" i="9"/>
  <c r="P6771" i="9" s="1"/>
  <c r="P6987" i="9"/>
  <c r="P7088" i="9"/>
  <c r="Q7088" i="9" s="1"/>
  <c r="L7130" i="9"/>
  <c r="P7130" i="9" s="1"/>
  <c r="L7276" i="9"/>
  <c r="P7276" i="9" s="1"/>
  <c r="L7686" i="9"/>
  <c r="P7686" i="9" s="1"/>
  <c r="Q7686" i="9" s="1"/>
  <c r="L7794" i="9"/>
  <c r="P7794" i="9" s="1"/>
  <c r="P8126" i="9"/>
  <c r="Q8126" i="9" s="1"/>
  <c r="P8166" i="9"/>
  <c r="Q8166" i="9" s="1"/>
  <c r="P8334" i="9"/>
  <c r="L18" i="9"/>
  <c r="P18" i="9" s="1"/>
  <c r="Q18" i="9" s="1"/>
  <c r="P379" i="9"/>
  <c r="L362" i="9"/>
  <c r="P362" i="9" s="1"/>
  <c r="Q362" i="9" s="1"/>
  <c r="L509" i="9"/>
  <c r="P509" i="9" s="1"/>
  <c r="Q509" i="9" s="1"/>
  <c r="L685" i="9"/>
  <c r="P685" i="9" s="1"/>
  <c r="Q685" i="9" s="1"/>
  <c r="L840" i="9"/>
  <c r="P840" i="9" s="1"/>
  <c r="Q840" i="9" s="1"/>
  <c r="L1503" i="9"/>
  <c r="P1503" i="9" s="1"/>
  <c r="Q1503" i="9" s="1"/>
  <c r="L1688" i="9"/>
  <c r="P1688" i="9" s="1"/>
  <c r="Q1688" i="9" s="1"/>
  <c r="L1708" i="9"/>
  <c r="P1708" i="9" s="1"/>
  <c r="L1992" i="9"/>
  <c r="P1992" i="9" s="1"/>
  <c r="L2131" i="9"/>
  <c r="P2131" i="9" s="1"/>
  <c r="Q2131" i="9" s="1"/>
  <c r="L2209" i="9"/>
  <c r="P2209" i="9" s="1"/>
  <c r="Q2209" i="9" s="1"/>
  <c r="L2294" i="9"/>
  <c r="P2294" i="9" s="1"/>
  <c r="Q2294" i="9" s="1"/>
  <c r="L2365" i="9"/>
  <c r="P2365" i="9" s="1"/>
  <c r="Q2365" i="9" s="1"/>
  <c r="L2387" i="9"/>
  <c r="P2387" i="9" s="1"/>
  <c r="L2388" i="9"/>
  <c r="P2388" i="9" s="1"/>
  <c r="L2448" i="9"/>
  <c r="P2448" i="9" s="1"/>
  <c r="Q2448" i="9" s="1"/>
  <c r="L2617" i="9"/>
  <c r="P2617" i="9" s="1"/>
  <c r="Q2617" i="9" s="1"/>
  <c r="L2701" i="9"/>
  <c r="P2701" i="9" s="1"/>
  <c r="Q2701" i="9" s="1"/>
  <c r="L2742" i="9"/>
  <c r="P2742" i="9" s="1"/>
  <c r="Q2742" i="9" s="1"/>
  <c r="L2783" i="9"/>
  <c r="P2783" i="9" s="1"/>
  <c r="Q2783" i="9" s="1"/>
  <c r="L2808" i="9"/>
  <c r="P2808" i="9" s="1"/>
  <c r="Q2808" i="9" s="1"/>
  <c r="L3367" i="9"/>
  <c r="P3367" i="9" s="1"/>
  <c r="Q3367" i="9" s="1"/>
  <c r="L3389" i="9"/>
  <c r="P3389" i="9" s="1"/>
  <c r="L3412" i="9"/>
  <c r="P3412" i="9" s="1"/>
  <c r="Q3412" i="9" s="1"/>
  <c r="L3427" i="9"/>
  <c r="P3427" i="9" s="1"/>
  <c r="Q3427" i="9" s="1"/>
  <c r="L3784" i="9"/>
  <c r="P3784" i="9" s="1"/>
  <c r="Q3784" i="9" s="1"/>
  <c r="L4030" i="9"/>
  <c r="P4030" i="9" s="1"/>
  <c r="L4031" i="9"/>
  <c r="P4031" i="9" s="1"/>
  <c r="L4070" i="9"/>
  <c r="P4070" i="9" s="1"/>
  <c r="Q4438" i="9"/>
  <c r="Q4437" i="9"/>
  <c r="L4477" i="9"/>
  <c r="P4477" i="9" s="1"/>
  <c r="Q4477" i="9" s="1"/>
  <c r="L4983" i="9"/>
  <c r="P4983" i="9" s="1"/>
  <c r="Q5735" i="9"/>
  <c r="L5920" i="9"/>
  <c r="P5920" i="9" s="1"/>
  <c r="Q5920" i="9" s="1"/>
  <c r="L5989" i="9"/>
  <c r="P5989" i="9" s="1"/>
  <c r="L6100" i="9"/>
  <c r="P6100" i="9" s="1"/>
  <c r="Q6100" i="9" s="1"/>
  <c r="L6102" i="9"/>
  <c r="P6102" i="9" s="1"/>
  <c r="Q6102" i="9" s="1"/>
  <c r="L6108" i="9"/>
  <c r="P6108" i="9" s="1"/>
  <c r="Q6108" i="9" s="1"/>
  <c r="Q6283" i="9"/>
  <c r="Q6284" i="9"/>
  <c r="Q6383" i="9"/>
  <c r="L7317" i="9"/>
  <c r="P7317" i="9" s="1"/>
  <c r="L7430" i="9"/>
  <c r="P7430" i="9" s="1"/>
  <c r="Q7430" i="9" s="1"/>
  <c r="L7555" i="9"/>
  <c r="P7555" i="9" s="1"/>
  <c r="Q7555" i="9" s="1"/>
  <c r="P8170" i="9"/>
  <c r="Q8170" i="9" s="1"/>
  <c r="P8183" i="9"/>
  <c r="L8212" i="9"/>
  <c r="Q8217" i="9"/>
  <c r="P8387" i="9"/>
  <c r="L8392" i="9"/>
  <c r="P8392" i="9" s="1"/>
  <c r="Q8392" i="9" s="1"/>
  <c r="P8517" i="9"/>
  <c r="Q8517" i="9" s="1"/>
  <c r="P8565" i="9"/>
  <c r="Q8565" i="9" s="1"/>
  <c r="L8619" i="9"/>
  <c r="P8619" i="9" s="1"/>
  <c r="Q8619" i="9" s="1"/>
  <c r="Q8661" i="9"/>
  <c r="L8747" i="9"/>
  <c r="P8747" i="9" s="1"/>
  <c r="Q8747" i="9" s="1"/>
  <c r="L8750" i="9"/>
  <c r="P8750" i="9" s="1"/>
  <c r="Q8750" i="9" s="1"/>
  <c r="L5153" i="9"/>
  <c r="P5153" i="9" s="1"/>
  <c r="Q5153" i="9" s="1"/>
  <c r="L5154" i="9"/>
  <c r="P5154" i="9" s="1"/>
  <c r="Q5154" i="9" s="1"/>
  <c r="L5392" i="9"/>
  <c r="P5392" i="9" s="1"/>
  <c r="Q5392" i="9" s="1"/>
  <c r="L5441" i="9"/>
  <c r="P5441" i="9" s="1"/>
  <c r="L5558" i="9"/>
  <c r="P5558" i="9" s="1"/>
  <c r="Q5558" i="9" s="1"/>
  <c r="L5941" i="9"/>
  <c r="P5941" i="9" s="1"/>
  <c r="L5940" i="9"/>
  <c r="P5940" i="9" s="1"/>
  <c r="L6365" i="9"/>
  <c r="P6365" i="9" s="1"/>
  <c r="Q6365" i="9" s="1"/>
  <c r="L6626" i="9"/>
  <c r="P6626" i="9" s="1"/>
  <c r="Q6626" i="9" s="1"/>
  <c r="Q6674" i="9"/>
  <c r="Q6675" i="9"/>
  <c r="Q6771" i="9"/>
  <c r="Q6770" i="9"/>
  <c r="L6844" i="9"/>
  <c r="P6844" i="9" s="1"/>
  <c r="Q6844" i="9" s="1"/>
  <c r="P8116" i="9"/>
  <c r="P8168" i="9"/>
  <c r="P8391" i="9"/>
  <c r="P8395" i="9"/>
  <c r="Q8395" i="9" s="1"/>
  <c r="Q8488" i="9"/>
  <c r="P8562" i="9"/>
  <c r="L8724" i="9"/>
  <c r="L3974" i="9"/>
  <c r="P3974" i="9" s="1"/>
  <c r="Q3974" i="9" s="1"/>
  <c r="L4352" i="9"/>
  <c r="L4389" i="9"/>
  <c r="P4389" i="9" s="1"/>
  <c r="Q4389" i="9" s="1"/>
  <c r="L4430" i="9"/>
  <c r="P4430" i="9" s="1"/>
  <c r="Q4430" i="9" s="1"/>
  <c r="L4461" i="9"/>
  <c r="P4461" i="9" s="1"/>
  <c r="Q4461" i="9" s="1"/>
  <c r="L4530" i="9"/>
  <c r="P4530" i="9" s="1"/>
  <c r="Q4530" i="9" s="1"/>
  <c r="L5039" i="9"/>
  <c r="P5039" i="9" s="1"/>
  <c r="Q5039" i="9" s="1"/>
  <c r="L5583" i="9"/>
  <c r="P5583" i="9" s="1"/>
  <c r="Q5583" i="9" s="1"/>
  <c r="L6511" i="9"/>
  <c r="P6511" i="9" s="1"/>
  <c r="L6750" i="9"/>
  <c r="P6750" i="9" s="1"/>
  <c r="Q6750" i="9" s="1"/>
  <c r="L6912" i="9"/>
  <c r="P6912" i="9" s="1"/>
  <c r="Q6912" i="9" s="1"/>
  <c r="Q6926" i="9"/>
  <c r="Q6925" i="9"/>
  <c r="P6992" i="9"/>
  <c r="Q6992" i="9" s="1"/>
  <c r="L7099" i="9"/>
  <c r="P7099" i="9" s="1"/>
  <c r="Q7099" i="9" s="1"/>
  <c r="L7217" i="9"/>
  <c r="P7217" i="9" s="1"/>
  <c r="Q7217" i="9" s="1"/>
  <c r="P7730" i="9"/>
  <c r="Q7730" i="9" s="1"/>
  <c r="P8184" i="9"/>
  <c r="P8349" i="9"/>
  <c r="Q8349" i="9" s="1"/>
  <c r="P8397" i="9"/>
  <c r="Q8397" i="9" s="1"/>
  <c r="L8445" i="9"/>
  <c r="P8445" i="9" s="1"/>
  <c r="P8464" i="9"/>
  <c r="Q8464" i="9" s="1"/>
  <c r="L8566" i="9"/>
  <c r="P8566" i="9" s="1"/>
  <c r="Q8566" i="9" s="1"/>
  <c r="L6724" i="9"/>
  <c r="P6724" i="9" s="1"/>
  <c r="L6725" i="9"/>
  <c r="P6725" i="9" s="1"/>
  <c r="L6795" i="9"/>
  <c r="P6795" i="9" s="1"/>
  <c r="Q6795" i="9" s="1"/>
  <c r="L6947" i="9"/>
  <c r="P6947" i="9" s="1"/>
  <c r="Q6947" i="9" s="1"/>
  <c r="L7735" i="9"/>
  <c r="P7735" i="9" s="1"/>
  <c r="Q7735" i="9" s="1"/>
  <c r="Q7966" i="9"/>
  <c r="Q8103" i="9"/>
  <c r="P8339" i="9"/>
  <c r="Q8339" i="9" s="1"/>
  <c r="P8356" i="9"/>
  <c r="L8319" i="9"/>
  <c r="P8319" i="9" s="1"/>
  <c r="Q8374" i="9"/>
  <c r="L8444" i="9"/>
  <c r="P8444" i="9" s="1"/>
  <c r="Q8444" i="9" s="1"/>
  <c r="Q8504" i="9"/>
  <c r="L8518" i="9"/>
  <c r="P8518" i="9" s="1"/>
  <c r="Q8518" i="9" s="1"/>
  <c r="L5642" i="9"/>
  <c r="P5642" i="9" s="1"/>
  <c r="Q5642" i="9" s="1"/>
  <c r="L32" i="9"/>
  <c r="P58" i="9"/>
  <c r="P233" i="9"/>
  <c r="P299" i="9"/>
  <c r="L415" i="9"/>
  <c r="P458" i="9"/>
  <c r="L502" i="9"/>
  <c r="L7232" i="9"/>
  <c r="P7232" i="9" s="1"/>
  <c r="Q7232" i="9" s="1"/>
  <c r="L7233" i="9"/>
  <c r="P7233" i="9" s="1"/>
  <c r="Q7233" i="9" s="1"/>
  <c r="L7314" i="9"/>
  <c r="P7314" i="9" s="1"/>
  <c r="Q7314" i="9" s="1"/>
  <c r="L7315" i="9"/>
  <c r="P7315" i="9" s="1"/>
  <c r="Q7315" i="9" s="1"/>
  <c r="L3270" i="9"/>
  <c r="P3270" i="9" s="1"/>
  <c r="L3269" i="9"/>
  <c r="P3269" i="9" s="1"/>
  <c r="L4102" i="9"/>
  <c r="P4102" i="9" s="1"/>
  <c r="Q4102" i="9" s="1"/>
  <c r="L4094" i="9"/>
  <c r="P4094" i="9" s="1"/>
  <c r="Q4094" i="9" s="1"/>
  <c r="L4290" i="9"/>
  <c r="P4290" i="9" s="1"/>
  <c r="Q4290" i="9" s="1"/>
  <c r="L4292" i="9"/>
  <c r="P4292" i="9" s="1"/>
  <c r="Q4292" i="9" s="1"/>
  <c r="L4463" i="9"/>
  <c r="P4463" i="9" s="1"/>
  <c r="Q4463" i="9" s="1"/>
  <c r="Q4957" i="9"/>
  <c r="Q4958" i="9"/>
  <c r="L5131" i="9"/>
  <c r="P5131" i="9" s="1"/>
  <c r="Q5131" i="9" s="1"/>
  <c r="L5541" i="9"/>
  <c r="P5541" i="9" s="1"/>
  <c r="Q5541" i="9" s="1"/>
  <c r="L5738" i="9"/>
  <c r="L6240" i="9"/>
  <c r="P6240" i="9" s="1"/>
  <c r="L6239" i="9"/>
  <c r="P6239" i="9" s="1"/>
  <c r="L6588" i="9"/>
  <c r="P6588" i="9" s="1"/>
  <c r="L6587" i="9"/>
  <c r="P6587" i="9" s="1"/>
  <c r="L6766" i="9"/>
  <c r="P6766" i="9" s="1"/>
  <c r="L6765" i="9"/>
  <c r="P6765" i="9" s="1"/>
  <c r="P7026" i="9"/>
  <c r="P7032" i="9"/>
  <c r="L7125" i="9"/>
  <c r="L7128" i="9"/>
  <c r="P17" i="9"/>
  <c r="P35" i="9"/>
  <c r="P38" i="9"/>
  <c r="P56" i="9"/>
  <c r="L73" i="9"/>
  <c r="P98" i="9"/>
  <c r="P137" i="9"/>
  <c r="P144" i="9"/>
  <c r="L151" i="9"/>
  <c r="P175" i="9"/>
  <c r="P178" i="9"/>
  <c r="P228" i="9"/>
  <c r="P231" i="9"/>
  <c r="P243" i="9"/>
  <c r="P266" i="9"/>
  <c r="P350" i="9"/>
  <c r="P355" i="9"/>
  <c r="L404" i="9"/>
  <c r="P488" i="9"/>
  <c r="P498" i="9"/>
  <c r="P513" i="9"/>
  <c r="P542" i="9"/>
  <c r="P545" i="9"/>
  <c r="P581" i="9"/>
  <c r="P590" i="9"/>
  <c r="P627" i="9"/>
  <c r="P632" i="9"/>
  <c r="L649" i="9"/>
  <c r="L676" i="9"/>
  <c r="P702" i="9"/>
  <c r="P782" i="9"/>
  <c r="L820" i="9"/>
  <c r="P858" i="9"/>
  <c r="Q883" i="9"/>
  <c r="Q885" i="9"/>
  <c r="L895" i="9"/>
  <c r="P925" i="9"/>
  <c r="L970" i="9"/>
  <c r="P970" i="9" s="1"/>
  <c r="P1001" i="9"/>
  <c r="P1008" i="9"/>
  <c r="L1093" i="9"/>
  <c r="P1093" i="9" s="1"/>
  <c r="Q1093" i="9" s="1"/>
  <c r="P1109" i="9"/>
  <c r="P1113" i="9"/>
  <c r="P1118" i="9"/>
  <c r="P1120" i="9"/>
  <c r="Q1138" i="9"/>
  <c r="L1145" i="9"/>
  <c r="P1145" i="9" s="1"/>
  <c r="P1174" i="9"/>
  <c r="P1243" i="9"/>
  <c r="P1269" i="9"/>
  <c r="L1296" i="9"/>
  <c r="L1367" i="9"/>
  <c r="L1369" i="9"/>
  <c r="L1398" i="9"/>
  <c r="L1434" i="9"/>
  <c r="L1483" i="9"/>
  <c r="P1483" i="9" s="1"/>
  <c r="Q1483" i="9" s="1"/>
  <c r="L1560" i="9"/>
  <c r="P1560" i="9" s="1"/>
  <c r="Q1560" i="9" s="1"/>
  <c r="L1614" i="9"/>
  <c r="P1614" i="9" s="1"/>
  <c r="Q1614" i="9" s="1"/>
  <c r="L1672" i="9"/>
  <c r="P1672" i="9" s="1"/>
  <c r="L1694" i="9"/>
  <c r="P1694" i="9" s="1"/>
  <c r="Q1694" i="9" s="1"/>
  <c r="L1752" i="9"/>
  <c r="P1752" i="9" s="1"/>
  <c r="Q1752" i="9" s="1"/>
  <c r="L1845" i="9"/>
  <c r="P1845" i="9" s="1"/>
  <c r="Q1845" i="9" s="1"/>
  <c r="L1847" i="9"/>
  <c r="P1847" i="9" s="1"/>
  <c r="Q1847" i="9" s="1"/>
  <c r="L1928" i="9"/>
  <c r="P1928" i="9" s="1"/>
  <c r="Q1928" i="9" s="1"/>
  <c r="L1936" i="9"/>
  <c r="P1936" i="9" s="1"/>
  <c r="Q1936" i="9" s="1"/>
  <c r="L2034" i="9"/>
  <c r="P2034" i="9" s="1"/>
  <c r="L2115" i="9"/>
  <c r="P2115" i="9" s="1"/>
  <c r="L2129" i="9"/>
  <c r="P2129" i="9" s="1"/>
  <c r="L2233" i="9"/>
  <c r="P2233" i="9" s="1"/>
  <c r="L2609" i="9"/>
  <c r="P2609" i="9" s="1"/>
  <c r="Q2609" i="9" s="1"/>
  <c r="L2786" i="9"/>
  <c r="P2786" i="9" s="1"/>
  <c r="L2841" i="9"/>
  <c r="P2841" i="9" s="1"/>
  <c r="L2962" i="9"/>
  <c r="P2962" i="9" s="1"/>
  <c r="Q2962" i="9" s="1"/>
  <c r="Q3029" i="9"/>
  <c r="Q3028" i="9"/>
  <c r="L3043" i="9"/>
  <c r="P3043" i="9" s="1"/>
  <c r="Q3043" i="9" s="1"/>
  <c r="L3045" i="9"/>
  <c r="P3045" i="9" s="1"/>
  <c r="Q3045" i="9" s="1"/>
  <c r="L3185" i="9"/>
  <c r="P3185" i="9" s="1"/>
  <c r="Q3185" i="9" s="1"/>
  <c r="L3553" i="9"/>
  <c r="P3553" i="9" s="1"/>
  <c r="L3552" i="9"/>
  <c r="P3552" i="9" s="1"/>
  <c r="L3630" i="9"/>
  <c r="P3630" i="9" s="1"/>
  <c r="L3651" i="9"/>
  <c r="P3651" i="9" s="1"/>
  <c r="Q3651" i="9" s="1"/>
  <c r="Q3673" i="9"/>
  <c r="L4134" i="9"/>
  <c r="P4134" i="9" s="1"/>
  <c r="Q4134" i="9" s="1"/>
  <c r="L4207" i="9"/>
  <c r="P4207" i="9" s="1"/>
  <c r="Q4207" i="9" s="1"/>
  <c r="L4214" i="9"/>
  <c r="P4214" i="9" s="1"/>
  <c r="L4397" i="9"/>
  <c r="P4397" i="9" s="1"/>
  <c r="L4396" i="9"/>
  <c r="P4396" i="9" s="1"/>
  <c r="L4513" i="9"/>
  <c r="P4513" i="9" s="1"/>
  <c r="Q4513" i="9" s="1"/>
  <c r="L4512" i="9"/>
  <c r="P4512" i="9" s="1"/>
  <c r="Q4512" i="9" s="1"/>
  <c r="L4615" i="9"/>
  <c r="P4615" i="9" s="1"/>
  <c r="Q4615" i="9" s="1"/>
  <c r="L4675" i="9"/>
  <c r="P4675" i="9" s="1"/>
  <c r="L4674" i="9"/>
  <c r="P4674" i="9" s="1"/>
  <c r="L4932" i="9"/>
  <c r="P4932" i="9" s="1"/>
  <c r="Q4932" i="9" s="1"/>
  <c r="L4934" i="9"/>
  <c r="P4934" i="9" s="1"/>
  <c r="Q4934" i="9" s="1"/>
  <c r="L5038" i="9"/>
  <c r="P5038" i="9" s="1"/>
  <c r="Q5038" i="9" s="1"/>
  <c r="L5294" i="9"/>
  <c r="P5294" i="9" s="1"/>
  <c r="Q5294" i="9" s="1"/>
  <c r="L5317" i="9"/>
  <c r="P5317" i="9" s="1"/>
  <c r="Q5317" i="9"/>
  <c r="L5474" i="9"/>
  <c r="P5474" i="9" s="1"/>
  <c r="Q5474" i="9" s="1"/>
  <c r="L5478" i="9"/>
  <c r="L5566" i="9"/>
  <c r="P5566" i="9" s="1"/>
  <c r="Q5566" i="9" s="1"/>
  <c r="L5565" i="9"/>
  <c r="P5565" i="9" s="1"/>
  <c r="L5602" i="9"/>
  <c r="P5602" i="9" s="1"/>
  <c r="Q5602" i="9" s="1"/>
  <c r="L5620" i="9"/>
  <c r="P5620" i="9" s="1"/>
  <c r="Q5620" i="9" s="1"/>
  <c r="L5622" i="9"/>
  <c r="P5622" i="9" s="1"/>
  <c r="Q5622" i="9" s="1"/>
  <c r="L5715" i="9"/>
  <c r="L5733" i="9"/>
  <c r="Q5776" i="9"/>
  <c r="Q5775" i="9"/>
  <c r="L5854" i="9"/>
  <c r="P5854" i="9" s="1"/>
  <c r="Q5854" i="9" s="1"/>
  <c r="L5875" i="9"/>
  <c r="L5926" i="9"/>
  <c r="P5926" i="9" s="1"/>
  <c r="Q5926" i="9" s="1"/>
  <c r="L6266" i="9"/>
  <c r="P6266" i="9" s="1"/>
  <c r="Q6266" i="9" s="1"/>
  <c r="Q6588" i="9"/>
  <c r="Q6587" i="9"/>
  <c r="L6671" i="9"/>
  <c r="P6671" i="9" s="1"/>
  <c r="P6982" i="9"/>
  <c r="P7004" i="9"/>
  <c r="L7186" i="9"/>
  <c r="P7186" i="9" s="1"/>
  <c r="Q7186" i="9" s="1"/>
  <c r="L7193" i="9"/>
  <c r="P7193" i="9" s="1"/>
  <c r="L7194" i="9"/>
  <c r="P7194" i="9" s="1"/>
  <c r="Q7194" i="9" s="1"/>
  <c r="L7350" i="9"/>
  <c r="P7350" i="9" s="1"/>
  <c r="Q7350" i="9" s="1"/>
  <c r="L7341" i="9"/>
  <c r="P7341" i="9" s="1"/>
  <c r="Q7341" i="9" s="1"/>
  <c r="P75" i="9"/>
  <c r="P100" i="9"/>
  <c r="P139" i="9"/>
  <c r="P177" i="9"/>
  <c r="P271" i="9"/>
  <c r="L276" i="9"/>
  <c r="P276" i="9" s="1"/>
  <c r="P346" i="9"/>
  <c r="P391" i="9"/>
  <c r="L1433" i="9"/>
  <c r="L1652" i="9"/>
  <c r="P1652" i="9" s="1"/>
  <c r="Q1652" i="9" s="1"/>
  <c r="L1650" i="9"/>
  <c r="L2048" i="9"/>
  <c r="Q3229" i="9"/>
  <c r="Q3230" i="9"/>
  <c r="L3863" i="9"/>
  <c r="P3863" i="9" s="1"/>
  <c r="Q3863" i="9" s="1"/>
  <c r="L3950" i="9"/>
  <c r="P3950" i="9" s="1"/>
  <c r="Q3950" i="9" s="1"/>
  <c r="L4714" i="9"/>
  <c r="P4714" i="9" s="1"/>
  <c r="Q4714" i="9" s="1"/>
  <c r="L4918" i="9"/>
  <c r="P4918" i="9" s="1"/>
  <c r="L4917" i="9"/>
  <c r="L5952" i="9"/>
  <c r="P5952" i="9" s="1"/>
  <c r="Q5952" i="9" s="1"/>
  <c r="L5951" i="9"/>
  <c r="P5951" i="9" s="1"/>
  <c r="Q5951" i="9" s="1"/>
  <c r="L6024" i="9"/>
  <c r="P6024" i="9" s="1"/>
  <c r="Q6024" i="9" s="1"/>
  <c r="L6357" i="9"/>
  <c r="P6357" i="9" s="1"/>
  <c r="Q6357" i="9" s="1"/>
  <c r="P6971" i="9"/>
  <c r="Q6971" i="9" s="1"/>
  <c r="P6990" i="9"/>
  <c r="P7036" i="9"/>
  <c r="P59" i="9"/>
  <c r="P95" i="9"/>
  <c r="L188" i="9"/>
  <c r="P188" i="9" s="1"/>
  <c r="Q188" i="9" s="1"/>
  <c r="L214" i="9"/>
  <c r="P214" i="9" s="1"/>
  <c r="Q214" i="9" s="1"/>
  <c r="L277" i="9"/>
  <c r="P277" i="9" s="1"/>
  <c r="Q277" i="9" s="1"/>
  <c r="P303" i="9"/>
  <c r="P309" i="9"/>
  <c r="L322" i="9"/>
  <c r="P353" i="9"/>
  <c r="P392" i="9"/>
  <c r="P396" i="9"/>
  <c r="P452" i="9"/>
  <c r="P455" i="9"/>
  <c r="P15" i="9"/>
  <c r="P60" i="9"/>
  <c r="P65" i="9"/>
  <c r="L70" i="9"/>
  <c r="P70" i="9" s="1"/>
  <c r="Q70" i="9" s="1"/>
  <c r="P72" i="9"/>
  <c r="P93" i="9"/>
  <c r="P96" i="9"/>
  <c r="L141" i="9"/>
  <c r="P141" i="9" s="1"/>
  <c r="Q141" i="9" s="1"/>
  <c r="P172" i="9"/>
  <c r="P232" i="9"/>
  <c r="P235" i="9"/>
  <c r="L268" i="9"/>
  <c r="P268" i="9" s="1"/>
  <c r="Q268" i="9" s="1"/>
  <c r="L791" i="9"/>
  <c r="P806" i="9"/>
  <c r="L809" i="9"/>
  <c r="L842" i="9"/>
  <c r="P842" i="9" s="1"/>
  <c r="Q842" i="9" s="1"/>
  <c r="P857" i="9"/>
  <c r="P864" i="9"/>
  <c r="P866" i="9"/>
  <c r="P873" i="9"/>
  <c r="L874" i="9"/>
  <c r="Q874" i="9"/>
  <c r="L901" i="9"/>
  <c r="Q901" i="9"/>
  <c r="Q903" i="9"/>
  <c r="P929" i="9"/>
  <c r="L951" i="9"/>
  <c r="L960" i="9"/>
  <c r="P993" i="9"/>
  <c r="P996" i="9"/>
  <c r="P999" i="9"/>
  <c r="P1002" i="9"/>
  <c r="P1009" i="9"/>
  <c r="P1018" i="9"/>
  <c r="L1024" i="9"/>
  <c r="P1050" i="9"/>
  <c r="P1053" i="9"/>
  <c r="L1057" i="9"/>
  <c r="P1057" i="9" s="1"/>
  <c r="Q1057" i="9" s="1"/>
  <c r="P1060" i="9"/>
  <c r="L1079" i="9"/>
  <c r="L1084" i="9"/>
  <c r="P1084" i="9" s="1"/>
  <c r="Q1084" i="9" s="1"/>
  <c r="P1115" i="9"/>
  <c r="P1117" i="9"/>
  <c r="L1133" i="9"/>
  <c r="P1137" i="9"/>
  <c r="L1164" i="9"/>
  <c r="P1164" i="9" s="1"/>
  <c r="Q1164" i="9" s="1"/>
  <c r="P1168" i="9"/>
  <c r="P1171" i="9"/>
  <c r="L1225" i="9"/>
  <c r="L1233" i="9"/>
  <c r="P1233" i="9" s="1"/>
  <c r="Q1233" i="9" s="1"/>
  <c r="L1232" i="9"/>
  <c r="P1232" i="9" s="1"/>
  <c r="Q1232" i="9" s="1"/>
  <c r="P1234" i="9"/>
  <c r="P1238" i="9"/>
  <c r="L1284" i="9"/>
  <c r="L1315" i="9"/>
  <c r="P1315" i="9" s="1"/>
  <c r="Q1315" i="9" s="1"/>
  <c r="L1341" i="9"/>
  <c r="P1341" i="9" s="1"/>
  <c r="Q1341" i="9" s="1"/>
  <c r="P1346" i="9"/>
  <c r="L1393" i="9"/>
  <c r="L1426" i="9"/>
  <c r="L1432" i="9"/>
  <c r="L1437" i="9"/>
  <c r="L1447" i="9"/>
  <c r="L1465" i="9"/>
  <c r="P1465" i="9" s="1"/>
  <c r="Q1465" i="9" s="1"/>
  <c r="L1463" i="9"/>
  <c r="L1561" i="9"/>
  <c r="P1561" i="9" s="1"/>
  <c r="Q1561" i="9" s="1"/>
  <c r="L1635" i="9"/>
  <c r="P1635" i="9" s="1"/>
  <c r="Q1635" i="9" s="1"/>
  <c r="L1709" i="9"/>
  <c r="P1709" i="9" s="1"/>
  <c r="Q1709" i="9" s="1"/>
  <c r="L1768" i="9"/>
  <c r="P1768" i="9" s="1"/>
  <c r="Q1768" i="9" s="1"/>
  <c r="L1813" i="9"/>
  <c r="P1813" i="9" s="1"/>
  <c r="Q1813" i="9" s="1"/>
  <c r="L1828" i="9"/>
  <c r="P1828" i="9" s="1"/>
  <c r="Q1828" i="9" s="1"/>
  <c r="L1907" i="9"/>
  <c r="P1907" i="9" s="1"/>
  <c r="Q1907" i="9" s="1"/>
  <c r="L1967" i="9"/>
  <c r="P1967" i="9" s="1"/>
  <c r="L1977" i="9"/>
  <c r="P1977" i="9" s="1"/>
  <c r="Q1977" i="9" s="1"/>
  <c r="L2030" i="9"/>
  <c r="L2031" i="9"/>
  <c r="P2031" i="9" s="1"/>
  <c r="Q2031" i="9" s="1"/>
  <c r="L2056" i="9"/>
  <c r="P2056" i="9" s="1"/>
  <c r="Q2056" i="9" s="1"/>
  <c r="L2098" i="9"/>
  <c r="P2098" i="9" s="1"/>
  <c r="Q2269" i="9"/>
  <c r="L2305" i="9"/>
  <c r="P2305" i="9" s="1"/>
  <c r="L2308" i="9"/>
  <c r="P2308" i="9" s="1"/>
  <c r="Q2348" i="9"/>
  <c r="L2372" i="9"/>
  <c r="P2372" i="9" s="1"/>
  <c r="Q2372" i="9" s="1"/>
  <c r="L2384" i="9"/>
  <c r="L2465" i="9"/>
  <c r="P2465" i="9" s="1"/>
  <c r="L2527" i="9"/>
  <c r="P2527" i="9" s="1"/>
  <c r="Q2527" i="9" s="1"/>
  <c r="Q2545" i="9"/>
  <c r="L2567" i="9"/>
  <c r="P2567" i="9" s="1"/>
  <c r="Q2567" i="9" s="1"/>
  <c r="L2660" i="9"/>
  <c r="P2660" i="9" s="1"/>
  <c r="Q2660" i="9" s="1"/>
  <c r="L2681" i="9"/>
  <c r="P2681" i="9" s="1"/>
  <c r="Q2681" i="9" s="1"/>
  <c r="L2700" i="9"/>
  <c r="P2700" i="9" s="1"/>
  <c r="Q2700" i="9" s="1"/>
  <c r="L2745" i="9"/>
  <c r="P2745" i="9" s="1"/>
  <c r="L2782" i="9"/>
  <c r="P2782" i="9" s="1"/>
  <c r="Q2782" i="9" s="1"/>
  <c r="L2843" i="9"/>
  <c r="P2843" i="9" s="1"/>
  <c r="Q2843" i="9" s="1"/>
  <c r="L2868" i="9"/>
  <c r="P2868" i="9" s="1"/>
  <c r="L2867" i="9"/>
  <c r="P2867" i="9" s="1"/>
  <c r="L2907" i="9"/>
  <c r="P2907" i="9" s="1"/>
  <c r="L2964" i="9"/>
  <c r="P2964" i="9" s="1"/>
  <c r="Q2964" i="9" s="1"/>
  <c r="L3052" i="9"/>
  <c r="P3052" i="9" s="1"/>
  <c r="Q3052" i="9" s="1"/>
  <c r="L3060" i="9"/>
  <c r="P3060" i="9" s="1"/>
  <c r="Q3060" i="9" s="1"/>
  <c r="L3067" i="9"/>
  <c r="P3067" i="9" s="1"/>
  <c r="L3068" i="9"/>
  <c r="P3068" i="9" s="1"/>
  <c r="Q3068" i="9"/>
  <c r="L3171" i="9"/>
  <c r="P3171" i="9" s="1"/>
  <c r="Q3171" i="9" s="1"/>
  <c r="L3186" i="9"/>
  <c r="P3186" i="9" s="1"/>
  <c r="Q3186" i="9" s="1"/>
  <c r="L3206" i="9"/>
  <c r="P3206" i="9" s="1"/>
  <c r="Q3206" i="9" s="1"/>
  <c r="L3229" i="9"/>
  <c r="L3430" i="9"/>
  <c r="P3430" i="9" s="1"/>
  <c r="L3496" i="9"/>
  <c r="P3496" i="9" s="1"/>
  <c r="Q3496" i="9" s="1"/>
  <c r="L3504" i="9"/>
  <c r="P3504" i="9" s="1"/>
  <c r="Q3504" i="9" s="1"/>
  <c r="L3508" i="9"/>
  <c r="P3508" i="9" s="1"/>
  <c r="Q3508" i="9" s="1"/>
  <c r="L3616" i="9"/>
  <c r="P3616" i="9" s="1"/>
  <c r="Q3616" i="9" s="1"/>
  <c r="L3631" i="9"/>
  <c r="P3631" i="9" s="1"/>
  <c r="Q3631" i="9" s="1"/>
  <c r="L3690" i="9"/>
  <c r="P3690" i="9" s="1"/>
  <c r="Q3690" i="9" s="1"/>
  <c r="L3696" i="9"/>
  <c r="P3696" i="9" s="1"/>
  <c r="Q3696" i="9" s="1"/>
  <c r="Q3712" i="9"/>
  <c r="Q3713" i="9"/>
  <c r="L3777" i="9"/>
  <c r="P3777" i="9" s="1"/>
  <c r="Q3777" i="9" s="1"/>
  <c r="L3809" i="9"/>
  <c r="P3809" i="9" s="1"/>
  <c r="Q3809" i="9" s="1"/>
  <c r="L3933" i="9"/>
  <c r="P3933" i="9" s="1"/>
  <c r="Q3933" i="9" s="1"/>
  <c r="L3943" i="9"/>
  <c r="P3943" i="9" s="1"/>
  <c r="Q3943" i="9" s="1"/>
  <c r="L3976" i="9"/>
  <c r="P3976" i="9" s="1"/>
  <c r="Q3976" i="9" s="1"/>
  <c r="L4052" i="9"/>
  <c r="P4052" i="9" s="1"/>
  <c r="Q4052" i="9" s="1"/>
  <c r="L4110" i="9"/>
  <c r="P4110" i="9" s="1"/>
  <c r="L4109" i="9"/>
  <c r="P4109" i="9" s="1"/>
  <c r="L4150" i="9"/>
  <c r="P4150" i="9" s="1"/>
  <c r="L4151" i="9"/>
  <c r="P4151" i="9" s="1"/>
  <c r="Q4151" i="9"/>
  <c r="L4251" i="9"/>
  <c r="L4261" i="9"/>
  <c r="L4265" i="9"/>
  <c r="L4274" i="9"/>
  <c r="L4313" i="9"/>
  <c r="P4313" i="9" s="1"/>
  <c r="Q4313" i="9" s="1"/>
  <c r="L4379" i="9"/>
  <c r="P4379" i="9" s="1"/>
  <c r="Q4379" i="9" s="1"/>
  <c r="L4394" i="9"/>
  <c r="P4394" i="9" s="1"/>
  <c r="Q4394" i="9" s="1"/>
  <c r="L4422" i="9"/>
  <c r="L4455" i="9"/>
  <c r="P4455" i="9" s="1"/>
  <c r="Q4455" i="9" s="1"/>
  <c r="L4472" i="9"/>
  <c r="P4472" i="9" s="1"/>
  <c r="Q4472" i="9" s="1"/>
  <c r="L4660" i="9"/>
  <c r="P4660" i="9" s="1"/>
  <c r="Q4660" i="9" s="1"/>
  <c r="Q4717" i="9"/>
  <c r="L4750" i="9"/>
  <c r="P4750" i="9" s="1"/>
  <c r="Q4750" i="9" s="1"/>
  <c r="L4794" i="9"/>
  <c r="P4794" i="9" s="1"/>
  <c r="Q4794" i="9" s="1"/>
  <c r="L4795" i="9"/>
  <c r="P4795" i="9" s="1"/>
  <c r="Q4795" i="9" s="1"/>
  <c r="L4835" i="9"/>
  <c r="P4835" i="9" s="1"/>
  <c r="Q4835" i="9" s="1"/>
  <c r="Q4917" i="9"/>
  <c r="L5020" i="9"/>
  <c r="P5020" i="9" s="1"/>
  <c r="Q5020" i="9" s="1"/>
  <c r="L5063" i="9"/>
  <c r="P5063" i="9" s="1"/>
  <c r="Q5063" i="9" s="1"/>
  <c r="L5117" i="9"/>
  <c r="P5117" i="9" s="1"/>
  <c r="Q5117" i="9" s="1"/>
  <c r="L5133" i="9"/>
  <c r="P5133" i="9" s="1"/>
  <c r="Q5133" i="9" s="1"/>
  <c r="L5191" i="9"/>
  <c r="P5191" i="9" s="1"/>
  <c r="Q5191" i="9" s="1"/>
  <c r="L5276" i="9"/>
  <c r="P5276" i="9" s="1"/>
  <c r="L5302" i="9"/>
  <c r="P5302" i="9" s="1"/>
  <c r="Q5302" i="9" s="1"/>
  <c r="L5342" i="9"/>
  <c r="L5400" i="9"/>
  <c r="P5400" i="9" s="1"/>
  <c r="L5399" i="9"/>
  <c r="P5399" i="9" s="1"/>
  <c r="L5415" i="9"/>
  <c r="P5415" i="9" s="1"/>
  <c r="Q5415" i="9" s="1"/>
  <c r="L5417" i="9"/>
  <c r="P5417" i="9" s="1"/>
  <c r="Q5417" i="9" s="1"/>
  <c r="L5499" i="9"/>
  <c r="P5499" i="9" s="1"/>
  <c r="Q5499" i="9" s="1"/>
  <c r="L5521" i="9"/>
  <c r="P5521" i="9" s="1"/>
  <c r="Q5521" i="9" s="1"/>
  <c r="L5520" i="9"/>
  <c r="P5520" i="9" s="1"/>
  <c r="Q5520" i="9" s="1"/>
  <c r="Q5523" i="9"/>
  <c r="Q5524" i="9"/>
  <c r="L5643" i="9"/>
  <c r="P5643" i="9" s="1"/>
  <c r="Q5643" i="9" s="1"/>
  <c r="L5668" i="9"/>
  <c r="P5668" i="9" s="1"/>
  <c r="Q5668" i="9" s="1"/>
  <c r="L5701" i="9"/>
  <c r="Q5724" i="9"/>
  <c r="L5724" i="9"/>
  <c r="L5753" i="9"/>
  <c r="P5753" i="9" s="1"/>
  <c r="Q5753" i="9" s="1"/>
  <c r="L5985" i="9"/>
  <c r="P5985" i="9" s="1"/>
  <c r="Q5985" i="9" s="1"/>
  <c r="L6044" i="9"/>
  <c r="P6044" i="9" s="1"/>
  <c r="L6045" i="9"/>
  <c r="P6045" i="9" s="1"/>
  <c r="L6063" i="9"/>
  <c r="P6063" i="9" s="1"/>
  <c r="Q6063" i="9" s="1"/>
  <c r="L6069" i="9"/>
  <c r="P6069" i="9" s="1"/>
  <c r="Q6069" i="9" s="1"/>
  <c r="L6236" i="9"/>
  <c r="P6236" i="9" s="1"/>
  <c r="L6235" i="9"/>
  <c r="P6235" i="9" s="1"/>
  <c r="L6256" i="9"/>
  <c r="P6256" i="9" s="1"/>
  <c r="L6318" i="9"/>
  <c r="P6318" i="9" s="1"/>
  <c r="Q6318" i="9" s="1"/>
  <c r="L6326" i="9"/>
  <c r="P6326" i="9" s="1"/>
  <c r="L6325" i="9"/>
  <c r="P6325" i="9" s="1"/>
  <c r="L6445" i="9"/>
  <c r="L6593" i="9"/>
  <c r="P6593" i="9" s="1"/>
  <c r="L6592" i="9"/>
  <c r="P6592" i="9" s="1"/>
  <c r="L6905" i="9"/>
  <c r="P6905" i="9" s="1"/>
  <c r="L6907" i="9"/>
  <c r="P6907" i="9" s="1"/>
  <c r="Q6907" i="9" s="1"/>
  <c r="P6995" i="9"/>
  <c r="P7024" i="9"/>
  <c r="P7034" i="9"/>
  <c r="L7085" i="9"/>
  <c r="L7091" i="9"/>
  <c r="L7358" i="9"/>
  <c r="P7358" i="9" s="1"/>
  <c r="Q7358" i="9" s="1"/>
  <c r="L7395" i="9"/>
  <c r="P7395" i="9" s="1"/>
  <c r="Q7395" i="9" s="1"/>
  <c r="L7576" i="9"/>
  <c r="P7576" i="9" s="1"/>
  <c r="Q7576" i="9" s="1"/>
  <c r="L7575" i="9"/>
  <c r="P7575" i="9" s="1"/>
  <c r="Q7575" i="9" s="1"/>
  <c r="P13" i="9"/>
  <c r="P19" i="9"/>
  <c r="P154" i="9"/>
  <c r="P174" i="9"/>
  <c r="L187" i="9"/>
  <c r="P305" i="9"/>
  <c r="P442" i="9"/>
  <c r="P494" i="9"/>
  <c r="P497" i="9"/>
  <c r="P577" i="9"/>
  <c r="P580" i="9"/>
  <c r="P586" i="9"/>
  <c r="P589" i="9"/>
  <c r="P623" i="9"/>
  <c r="P704" i="9"/>
  <c r="L745" i="9"/>
  <c r="P778" i="9"/>
  <c r="P784" i="9"/>
  <c r="P854" i="9"/>
  <c r="P856" i="9"/>
  <c r="P865" i="9"/>
  <c r="P867" i="9"/>
  <c r="L883" i="9"/>
  <c r="L943" i="9"/>
  <c r="P997" i="9"/>
  <c r="P1007" i="9"/>
  <c r="P1029" i="9"/>
  <c r="P1052" i="9"/>
  <c r="P1055" i="9"/>
  <c r="L1069" i="9"/>
  <c r="P1116" i="9"/>
  <c r="P1160" i="9"/>
  <c r="P1180" i="9"/>
  <c r="P1205" i="9"/>
  <c r="P1208" i="9"/>
  <c r="P1213" i="9"/>
  <c r="P1242" i="9"/>
  <c r="P1268" i="9"/>
  <c r="P1273" i="9"/>
  <c r="P1337" i="9"/>
  <c r="P1344" i="9"/>
  <c r="P1377" i="9"/>
  <c r="L1422" i="9"/>
  <c r="L1443" i="9"/>
  <c r="L1855" i="9"/>
  <c r="L2785" i="9"/>
  <c r="P2785" i="9" s="1"/>
  <c r="Q4798" i="9"/>
  <c r="Q4797" i="9"/>
  <c r="L36" i="9"/>
  <c r="P36" i="9" s="1"/>
  <c r="Q36" i="9" s="1"/>
  <c r="P111" i="9"/>
  <c r="P140" i="9"/>
  <c r="L179" i="9"/>
  <c r="P179" i="9" s="1"/>
  <c r="Q179" i="9" s="1"/>
  <c r="P269" i="9"/>
  <c r="L306" i="9"/>
  <c r="P306" i="9" s="1"/>
  <c r="Q306" i="9" s="1"/>
  <c r="P319" i="9"/>
  <c r="L332" i="9"/>
  <c r="P332" i="9" s="1"/>
  <c r="Q332" i="9" s="1"/>
  <c r="P366" i="9"/>
  <c r="P446" i="9"/>
  <c r="L460" i="9"/>
  <c r="P470" i="9"/>
  <c r="P495" i="9"/>
  <c r="P501" i="9"/>
  <c r="P536" i="9"/>
  <c r="P548" i="9"/>
  <c r="P557" i="9"/>
  <c r="P587" i="9"/>
  <c r="P599" i="9"/>
  <c r="P630" i="9"/>
  <c r="P790" i="9"/>
  <c r="L800" i="9"/>
  <c r="P928" i="9"/>
  <c r="P995" i="9"/>
  <c r="Q1039" i="9"/>
  <c r="P1056" i="9"/>
  <c r="L1077" i="9"/>
  <c r="P1111" i="9"/>
  <c r="P1129" i="9"/>
  <c r="P1181" i="9"/>
  <c r="P1206" i="9"/>
  <c r="P1271" i="9"/>
  <c r="P1345" i="9"/>
  <c r="L1425" i="9"/>
  <c r="L1430" i="9"/>
  <c r="L1439" i="9"/>
  <c r="L37" i="9"/>
  <c r="P37" i="9" s="1"/>
  <c r="Q37" i="9" s="1"/>
  <c r="L74" i="9"/>
  <c r="P74" i="9" s="1"/>
  <c r="Q74" i="9" s="1"/>
  <c r="P109" i="9"/>
  <c r="Q124" i="9"/>
  <c r="P135" i="9"/>
  <c r="P138" i="9"/>
  <c r="L183" i="9"/>
  <c r="L207" i="9"/>
  <c r="L215" i="9"/>
  <c r="P215" i="9" s="1"/>
  <c r="Q215" i="9" s="1"/>
  <c r="L241" i="9"/>
  <c r="P241" i="9" s="1"/>
  <c r="Q241" i="9" s="1"/>
  <c r="P264" i="9"/>
  <c r="P267" i="9"/>
  <c r="P281" i="9"/>
  <c r="P301" i="9"/>
  <c r="Q317" i="9"/>
  <c r="L333" i="9"/>
  <c r="P333" i="9" s="1"/>
  <c r="Q333" i="9" s="1"/>
  <c r="P348" i="9"/>
  <c r="L361" i="9"/>
  <c r="P361" i="9" s="1"/>
  <c r="Q361" i="9" s="1"/>
  <c r="P363" i="9"/>
  <c r="L365" i="9"/>
  <c r="P365" i="9" s="1"/>
  <c r="Q365" i="9" s="1"/>
  <c r="P389" i="9"/>
  <c r="L393" i="9"/>
  <c r="P393" i="9" s="1"/>
  <c r="Q393" i="9" s="1"/>
  <c r="P423" i="9"/>
  <c r="L428" i="9"/>
  <c r="P428" i="9" s="1"/>
  <c r="Q428" i="9" s="1"/>
  <c r="P444" i="9"/>
  <c r="P447" i="9"/>
  <c r="P450" i="9"/>
  <c r="P453" i="9"/>
  <c r="P456" i="9"/>
  <c r="P459" i="9"/>
  <c r="P468" i="9"/>
  <c r="P486" i="9"/>
  <c r="P489" i="9"/>
  <c r="P499" i="9"/>
  <c r="P510" i="9"/>
  <c r="L511" i="9"/>
  <c r="P514" i="9"/>
  <c r="P534" i="9"/>
  <c r="P537" i="9"/>
  <c r="P543" i="9"/>
  <c r="P546" i="9"/>
  <c r="P555" i="9"/>
  <c r="P575" i="9"/>
  <c r="P578" i="9"/>
  <c r="L582" i="9"/>
  <c r="P582" i="9" s="1"/>
  <c r="Q582" i="9" s="1"/>
  <c r="P591" i="9"/>
  <c r="L600" i="9"/>
  <c r="P600" i="9" s="1"/>
  <c r="Q600" i="9" s="1"/>
  <c r="P602" i="9"/>
  <c r="Q612" i="9"/>
  <c r="P625" i="9"/>
  <c r="P633" i="9"/>
  <c r="L640" i="9"/>
  <c r="L664" i="9"/>
  <c r="P700" i="9"/>
  <c r="P703" i="9"/>
  <c r="P706" i="9"/>
  <c r="P708" i="9"/>
  <c r="P717" i="9"/>
  <c r="L724" i="9"/>
  <c r="L732" i="9"/>
  <c r="P751" i="9"/>
  <c r="L752" i="9"/>
  <c r="L775" i="9"/>
  <c r="P775" i="9" s="1"/>
  <c r="Q775" i="9" s="1"/>
  <c r="P776" i="9"/>
  <c r="P779" i="9"/>
  <c r="L781" i="9"/>
  <c r="P781" i="9" s="1"/>
  <c r="Q781" i="9" s="1"/>
  <c r="L787" i="9"/>
  <c r="P21" i="9"/>
  <c r="P63" i="9"/>
  <c r="L71" i="9"/>
  <c r="P71" i="9" s="1"/>
  <c r="Q71" i="9" s="1"/>
  <c r="P102" i="9"/>
  <c r="L107" i="9"/>
  <c r="P107" i="9" s="1"/>
  <c r="Q107" i="9" s="1"/>
  <c r="P114" i="9"/>
  <c r="P176" i="9"/>
  <c r="P180" i="9"/>
  <c r="P182" i="9"/>
  <c r="P189" i="9"/>
  <c r="P230" i="9"/>
  <c r="L237" i="9"/>
  <c r="L242" i="9"/>
  <c r="P242" i="9" s="1"/>
  <c r="Q242" i="9" s="1"/>
  <c r="P262" i="9"/>
  <c r="P265" i="9"/>
  <c r="P278" i="9"/>
  <c r="L279" i="9"/>
  <c r="P304" i="9"/>
  <c r="P307" i="9"/>
  <c r="P310" i="9"/>
  <c r="L317" i="9"/>
  <c r="P351" i="9"/>
  <c r="L352" i="9"/>
  <c r="P352" i="9" s="1"/>
  <c r="Q352" i="9" s="1"/>
  <c r="P387" i="9"/>
  <c r="P390" i="9"/>
  <c r="L409" i="9"/>
  <c r="L411" i="9"/>
  <c r="L422" i="9"/>
  <c r="P422" i="9" s="1"/>
  <c r="Q422" i="9" s="1"/>
  <c r="P448" i="9"/>
  <c r="P454" i="9"/>
  <c r="P457" i="9"/>
  <c r="L467" i="9"/>
  <c r="P467" i="9" s="1"/>
  <c r="Q467" i="9" s="1"/>
  <c r="P469" i="9"/>
  <c r="P484" i="9"/>
  <c r="P487" i="9"/>
  <c r="P492" i="9"/>
  <c r="P496" i="9"/>
  <c r="L508" i="9"/>
  <c r="P508" i="9" s="1"/>
  <c r="L512" i="9"/>
  <c r="P512" i="9" s="1"/>
  <c r="Q512" i="9" s="1"/>
  <c r="Q524" i="9"/>
  <c r="P532" i="9"/>
  <c r="P535" i="9"/>
  <c r="P540" i="9"/>
  <c r="P547" i="9"/>
  <c r="P556" i="9"/>
  <c r="P579" i="9"/>
  <c r="P585" i="9"/>
  <c r="P588" i="9"/>
  <c r="L593" i="9"/>
  <c r="L598" i="9"/>
  <c r="P598" i="9" s="1"/>
  <c r="Q598" i="9" s="1"/>
  <c r="P628" i="9"/>
  <c r="L629" i="9"/>
  <c r="P629" i="9" s="1"/>
  <c r="Q629" i="9" s="1"/>
  <c r="L654" i="9"/>
  <c r="L659" i="9"/>
  <c r="L672" i="9"/>
  <c r="L684" i="9"/>
  <c r="P684" i="9" s="1"/>
  <c r="Q684" i="9" s="1"/>
  <c r="P698" i="9"/>
  <c r="P701" i="9"/>
  <c r="P709" i="9"/>
  <c r="L714" i="9"/>
  <c r="L719" i="9"/>
  <c r="P723" i="9"/>
  <c r="L738" i="9"/>
  <c r="Q763" i="9"/>
  <c r="P774" i="9"/>
  <c r="P777" i="9"/>
  <c r="P780" i="9"/>
  <c r="L804" i="9"/>
  <c r="L831" i="9"/>
  <c r="Q855" i="9"/>
  <c r="P859" i="9"/>
  <c r="L860" i="9"/>
  <c r="P860" i="9" s="1"/>
  <c r="P861" i="9"/>
  <c r="P863" i="9"/>
  <c r="Q868" i="9"/>
  <c r="L889" i="9"/>
  <c r="Q889" i="9"/>
  <c r="Q891" i="9"/>
  <c r="L903" i="9"/>
  <c r="Q914" i="9"/>
  <c r="L964" i="9"/>
  <c r="P964" i="9" s="1"/>
  <c r="P991" i="9"/>
  <c r="P994" i="9"/>
  <c r="P1006" i="9"/>
  <c r="L1010" i="9"/>
  <c r="P1054" i="9"/>
  <c r="P1061" i="9"/>
  <c r="L1071" i="9"/>
  <c r="P1074" i="9"/>
  <c r="P1110" i="9"/>
  <c r="P1130" i="9"/>
  <c r="P1162" i="9"/>
  <c r="P1165" i="9"/>
  <c r="P1169" i="9"/>
  <c r="P1172" i="9"/>
  <c r="L1203" i="9"/>
  <c r="P1203" i="9" s="1"/>
  <c r="Q1203" i="9" s="1"/>
  <c r="P1204" i="9"/>
  <c r="L1209" i="9"/>
  <c r="P1209" i="9" s="1"/>
  <c r="Q1209" i="9" s="1"/>
  <c r="P1212" i="9"/>
  <c r="L1214" i="9"/>
  <c r="L1228" i="9"/>
  <c r="P1235" i="9"/>
  <c r="L1249" i="9"/>
  <c r="P1249" i="9" s="1"/>
  <c r="Q1249" i="9" s="1"/>
  <c r="P1265" i="9"/>
  <c r="P1275" i="9"/>
  <c r="L1309" i="9"/>
  <c r="P1309" i="9" s="1"/>
  <c r="Q1309" i="9" s="1"/>
  <c r="L1316" i="9"/>
  <c r="P1316" i="9" s="1"/>
  <c r="Q1316" i="9" s="1"/>
  <c r="Q1326" i="9"/>
  <c r="P1334" i="9"/>
  <c r="P1336" i="9"/>
  <c r="P1339" i="9"/>
  <c r="P1342" i="9"/>
  <c r="P1347" i="9"/>
  <c r="L1383" i="9"/>
  <c r="L1427" i="9"/>
  <c r="L1435" i="9"/>
  <c r="L1438" i="9"/>
  <c r="Q1448" i="9"/>
  <c r="L1486" i="9"/>
  <c r="P1486" i="9" s="1"/>
  <c r="L1583" i="9"/>
  <c r="P1583" i="9" s="1"/>
  <c r="Q1583" i="9" s="1"/>
  <c r="L1636" i="9"/>
  <c r="P1636" i="9" s="1"/>
  <c r="Q1636" i="9" s="1"/>
  <c r="L1712" i="9"/>
  <c r="P1712" i="9" s="1"/>
  <c r="L1711" i="9"/>
  <c r="P1711" i="9" s="1"/>
  <c r="L1751" i="9"/>
  <c r="P1751" i="9" s="1"/>
  <c r="L1773" i="9"/>
  <c r="P1773" i="9" s="1"/>
  <c r="Q1773" i="9" s="1"/>
  <c r="L1787" i="9"/>
  <c r="L1870" i="9"/>
  <c r="P1870" i="9" s="1"/>
  <c r="L1869" i="9"/>
  <c r="P1869" i="9" s="1"/>
  <c r="L1903" i="9"/>
  <c r="P1903" i="9" s="1"/>
  <c r="Q1903" i="9" s="1"/>
  <c r="L1969" i="9"/>
  <c r="P1969" i="9" s="1"/>
  <c r="Q1969" i="9" s="1"/>
  <c r="L1975" i="9"/>
  <c r="P1975" i="9" s="1"/>
  <c r="Q1975" i="9" s="1"/>
  <c r="L2010" i="9"/>
  <c r="P2010" i="9" s="1"/>
  <c r="Q2010" i="9" s="1"/>
  <c r="L2107" i="9"/>
  <c r="P2107" i="9" s="1"/>
  <c r="Q2107" i="9" s="1"/>
  <c r="L2232" i="9"/>
  <c r="P2232" i="9" s="1"/>
  <c r="L2409" i="9"/>
  <c r="P2409" i="9" s="1"/>
  <c r="Q2409" i="9" s="1"/>
  <c r="L2462" i="9"/>
  <c r="P2462" i="9" s="1"/>
  <c r="Q2462" i="9" s="1"/>
  <c r="Q2464" i="9"/>
  <c r="L2522" i="9"/>
  <c r="P2522" i="9" s="1"/>
  <c r="Q2522" i="9" s="1"/>
  <c r="L2544" i="9"/>
  <c r="L2585" i="9"/>
  <c r="P2585" i="9" s="1"/>
  <c r="L2584" i="9"/>
  <c r="P2584" i="9" s="1"/>
  <c r="L2602" i="9"/>
  <c r="P2602" i="9" s="1"/>
  <c r="Q2602" i="9" s="1"/>
  <c r="L2679" i="9"/>
  <c r="P2679" i="9" s="1"/>
  <c r="Q2679" i="9" s="1"/>
  <c r="L2696" i="9"/>
  <c r="P2696" i="9" s="1"/>
  <c r="Q2696" i="9" s="1"/>
  <c r="L2688" i="9"/>
  <c r="P2688" i="9" s="1"/>
  <c r="L2884" i="9"/>
  <c r="P2884" i="9" s="1"/>
  <c r="Q2884" i="9" s="1"/>
  <c r="L2908" i="9"/>
  <c r="P2908" i="9" s="1"/>
  <c r="L2970" i="9"/>
  <c r="P2970" i="9" s="1"/>
  <c r="Q2970" i="9" s="1"/>
  <c r="L3227" i="9"/>
  <c r="P3227" i="9" s="1"/>
  <c r="Q3227" i="9" s="1"/>
  <c r="L3287" i="9"/>
  <c r="P3287" i="9" s="1"/>
  <c r="Q3287" i="9" s="1"/>
  <c r="L3311" i="9"/>
  <c r="P3311" i="9" s="1"/>
  <c r="L3310" i="9"/>
  <c r="P3310" i="9" s="1"/>
  <c r="L3372" i="9"/>
  <c r="P3372" i="9" s="1"/>
  <c r="Q3372" i="9" s="1"/>
  <c r="L3445" i="9"/>
  <c r="P3445" i="9" s="1"/>
  <c r="Q3445" i="9" s="1"/>
  <c r="L3447" i="9"/>
  <c r="P3447" i="9" s="1"/>
  <c r="Q3447" i="9" s="1"/>
  <c r="L3471" i="9"/>
  <c r="P3471" i="9" s="1"/>
  <c r="L3470" i="9"/>
  <c r="P3470" i="9" s="1"/>
  <c r="L3511" i="9"/>
  <c r="P3511" i="9" s="1"/>
  <c r="L3512" i="9"/>
  <c r="P3512" i="9" s="1"/>
  <c r="L3549" i="9"/>
  <c r="P3549" i="9" s="1"/>
  <c r="Q3549" i="9" s="1"/>
  <c r="L3586" i="9"/>
  <c r="P3586" i="9" s="1"/>
  <c r="Q3586" i="9" s="1"/>
  <c r="L3578" i="9"/>
  <c r="P3578" i="9" s="1"/>
  <c r="Q3578" i="9" s="1"/>
  <c r="L3610" i="9"/>
  <c r="P3610" i="9" s="1"/>
  <c r="Q3610" i="9" s="1"/>
  <c r="L3828" i="9"/>
  <c r="P3828" i="9" s="1"/>
  <c r="Q3828" i="9" s="1"/>
  <c r="L3829" i="9"/>
  <c r="P3829" i="9" s="1"/>
  <c r="Q3829" i="9" s="1"/>
  <c r="L3870" i="9"/>
  <c r="L3935" i="9"/>
  <c r="P3935" i="9" s="1"/>
  <c r="Q3935" i="9" s="1"/>
  <c r="L3948" i="9"/>
  <c r="P3948" i="9" s="1"/>
  <c r="Q3948" i="9" s="1"/>
  <c r="L3947" i="9"/>
  <c r="P3947" i="9" s="1"/>
  <c r="Q3947" i="9" s="1"/>
  <c r="L4028" i="9"/>
  <c r="P4028" i="9" s="1"/>
  <c r="Q4028" i="9" s="1"/>
  <c r="L4092" i="9"/>
  <c r="P4092" i="9" s="1"/>
  <c r="Q4092" i="9" s="1"/>
  <c r="L4230" i="9"/>
  <c r="P4230" i="9" s="1"/>
  <c r="Q4230" i="9" s="1"/>
  <c r="L4229" i="9"/>
  <c r="P4229" i="9" s="1"/>
  <c r="L4255" i="9"/>
  <c r="L4373" i="9"/>
  <c r="P4373" i="9" s="1"/>
  <c r="Q4373" i="9" s="1"/>
  <c r="L4453" i="9"/>
  <c r="P4453" i="9" s="1"/>
  <c r="Q4453" i="9" s="1"/>
  <c r="L4532" i="9"/>
  <c r="P4532" i="9" s="1"/>
  <c r="Q4532" i="9" s="1"/>
  <c r="L4538" i="9"/>
  <c r="P4538" i="9" s="1"/>
  <c r="Q4538" i="9" s="1"/>
  <c r="L4548" i="9"/>
  <c r="P4548" i="9" s="1"/>
  <c r="Q4548" i="9" s="1"/>
  <c r="L4574" i="9"/>
  <c r="P4574" i="9" s="1"/>
  <c r="Q4574" i="9" s="1"/>
  <c r="L4582" i="9"/>
  <c r="P4582" i="9" s="1"/>
  <c r="L4708" i="9"/>
  <c r="P4708" i="9" s="1"/>
  <c r="Q4708" i="9" s="1"/>
  <c r="L4699" i="9"/>
  <c r="P4699" i="9" s="1"/>
  <c r="Q4699" i="9" s="1"/>
  <c r="L4879" i="9"/>
  <c r="P4879" i="9" s="1"/>
  <c r="L4878" i="9"/>
  <c r="P4878" i="9" s="1"/>
  <c r="Q5076" i="9"/>
  <c r="Q5075" i="9"/>
  <c r="L5169" i="9"/>
  <c r="P5169" i="9" s="1"/>
  <c r="Q5169" i="9" s="1"/>
  <c r="L5171" i="9"/>
  <c r="P5171" i="9" s="1"/>
  <c r="Q5171" i="9" s="1"/>
  <c r="L5236" i="9"/>
  <c r="P5236" i="9" s="1"/>
  <c r="Q5236" i="9" s="1"/>
  <c r="L5261" i="9"/>
  <c r="P5261" i="9" s="1"/>
  <c r="Q5261" i="9" s="1"/>
  <c r="L5277" i="9"/>
  <c r="P5277" i="9" s="1"/>
  <c r="L5314" i="9"/>
  <c r="P5314" i="9" s="1"/>
  <c r="Q5314" i="9" s="1"/>
  <c r="L5313" i="9"/>
  <c r="P5313" i="9" s="1"/>
  <c r="L5383" i="9"/>
  <c r="P5383" i="9" s="1"/>
  <c r="Q5383" i="9" s="1"/>
  <c r="L5397" i="9"/>
  <c r="P5397" i="9" s="1"/>
  <c r="Q5397" i="9" s="1"/>
  <c r="L5396" i="9"/>
  <c r="P5396" i="9" s="1"/>
  <c r="Q5396" i="9" s="1"/>
  <c r="L5437" i="9"/>
  <c r="P5437" i="9" s="1"/>
  <c r="Q5437" i="9" s="1"/>
  <c r="L5440" i="9"/>
  <c r="P5440" i="9" s="1"/>
  <c r="Q5733" i="9"/>
  <c r="L5770" i="9"/>
  <c r="P5770" i="9" s="1"/>
  <c r="Q5770" i="9" s="1"/>
  <c r="L5781" i="9"/>
  <c r="P5781" i="9" s="1"/>
  <c r="Q5781" i="9" s="1"/>
  <c r="L5838" i="9"/>
  <c r="L5894" i="9"/>
  <c r="P5894" i="9" s="1"/>
  <c r="Q5894" i="9" s="1"/>
  <c r="L5885" i="9"/>
  <c r="P5885" i="9" s="1"/>
  <c r="L5903" i="9"/>
  <c r="P5903" i="9" s="1"/>
  <c r="L6128" i="9"/>
  <c r="P6128" i="9" s="1"/>
  <c r="Q6236" i="9"/>
  <c r="Q6235" i="9"/>
  <c r="Q6280" i="9"/>
  <c r="Q6279" i="9"/>
  <c r="Q6326" i="9"/>
  <c r="Q6325" i="9"/>
  <c r="Q6593" i="9"/>
  <c r="Q6592" i="9"/>
  <c r="L6607" i="9"/>
  <c r="L6715" i="9"/>
  <c r="P6715" i="9" s="1"/>
  <c r="Q6715" i="9" s="1"/>
  <c r="L6706" i="9"/>
  <c r="P6706" i="9" s="1"/>
  <c r="Q6706" i="9" s="1"/>
  <c r="Q6858" i="9"/>
  <c r="Q6859" i="9"/>
  <c r="P6984" i="9"/>
  <c r="P7066" i="9"/>
  <c r="L7236" i="9"/>
  <c r="P7236" i="9" s="1"/>
  <c r="Q7236" i="9" s="1"/>
  <c r="L7235" i="9"/>
  <c r="P7235" i="9" s="1"/>
  <c r="Q7235" i="9" s="1"/>
  <c r="L7374" i="9"/>
  <c r="P7374" i="9" s="1"/>
  <c r="Q7374" i="9" s="1"/>
  <c r="P7773" i="9"/>
  <c r="L7795" i="9"/>
  <c r="P8118" i="9"/>
  <c r="P8138" i="9"/>
  <c r="P8158" i="9"/>
  <c r="P8176" i="9"/>
  <c r="P8263" i="9"/>
  <c r="P8348" i="9"/>
  <c r="P8396" i="9"/>
  <c r="P8404" i="9"/>
  <c r="L8405" i="9"/>
  <c r="P8472" i="9"/>
  <c r="P8485" i="9"/>
  <c r="P8514" i="9"/>
  <c r="P8524" i="9"/>
  <c r="P8634" i="9"/>
  <c r="L8707" i="9"/>
  <c r="L8720" i="9"/>
  <c r="L2849" i="9"/>
  <c r="P2849" i="9" s="1"/>
  <c r="Q2849" i="9" s="1"/>
  <c r="L3212" i="9"/>
  <c r="P3212" i="9" s="1"/>
  <c r="Q3212" i="9" s="1"/>
  <c r="L3307" i="9"/>
  <c r="P3307" i="9" s="1"/>
  <c r="Q3307" i="9" s="1"/>
  <c r="L3387" i="9"/>
  <c r="P3387" i="9" s="1"/>
  <c r="Q3387" i="9" s="1"/>
  <c r="L3467" i="9"/>
  <c r="P3467" i="9" s="1"/>
  <c r="Q3467" i="9" s="1"/>
  <c r="L3509" i="9"/>
  <c r="P3509" i="9" s="1"/>
  <c r="Q3509" i="9" s="1"/>
  <c r="L3735" i="9"/>
  <c r="P3735" i="9" s="1"/>
  <c r="Q3735" i="9" s="1"/>
  <c r="L3769" i="9"/>
  <c r="P3769" i="9" s="1"/>
  <c r="Q3769" i="9" s="1"/>
  <c r="L3775" i="9"/>
  <c r="P3775" i="9" s="1"/>
  <c r="Q3775" i="9" s="1"/>
  <c r="L3824" i="9"/>
  <c r="P3824" i="9" s="1"/>
  <c r="Q3824" i="9" s="1"/>
  <c r="L3832" i="9"/>
  <c r="P3832" i="9" s="1"/>
  <c r="L4227" i="9"/>
  <c r="P4227" i="9" s="1"/>
  <c r="Q4227" i="9" s="1"/>
  <c r="L4252" i="9"/>
  <c r="L4262" i="9"/>
  <c r="L4266" i="9"/>
  <c r="L4275" i="9"/>
  <c r="L4298" i="9"/>
  <c r="P4298" i="9" s="1"/>
  <c r="Q4298" i="9" s="1"/>
  <c r="L4316" i="9"/>
  <c r="P4316" i="9" s="1"/>
  <c r="L4348" i="9"/>
  <c r="P4348" i="9" s="1"/>
  <c r="Q4348" i="9" s="1"/>
  <c r="L4438" i="9"/>
  <c r="P4438" i="9" s="1"/>
  <c r="L4499" i="9"/>
  <c r="P4499" i="9" s="1"/>
  <c r="Q4499" i="9" s="1"/>
  <c r="L4501" i="9"/>
  <c r="P4501" i="9" s="1"/>
  <c r="L4940" i="9"/>
  <c r="P4940" i="9" s="1"/>
  <c r="Q4940" i="9" s="1"/>
  <c r="L4998" i="9"/>
  <c r="P4998" i="9" s="1"/>
  <c r="L5030" i="9"/>
  <c r="P5030" i="9" s="1"/>
  <c r="Q5030" i="9" s="1"/>
  <c r="L5035" i="9"/>
  <c r="P5035" i="9" s="1"/>
  <c r="Q5035" i="9" s="1"/>
  <c r="L5194" i="9"/>
  <c r="P5194" i="9" s="1"/>
  <c r="L5300" i="9"/>
  <c r="P5300" i="9" s="1"/>
  <c r="Q5300" i="9" s="1"/>
  <c r="L5354" i="9"/>
  <c r="L5423" i="9"/>
  <c r="P5423" i="9" s="1"/>
  <c r="Q5423" i="9" s="1"/>
  <c r="L5466" i="9"/>
  <c r="P5466" i="9" s="1"/>
  <c r="Q5466" i="9" s="1"/>
  <c r="L5479" i="9"/>
  <c r="P5479" i="9" s="1"/>
  <c r="Q5479" i="9" s="1"/>
  <c r="L5505" i="9"/>
  <c r="P5505" i="9" s="1"/>
  <c r="Q5505" i="9" s="1"/>
  <c r="L5628" i="9"/>
  <c r="P5628" i="9" s="1"/>
  <c r="Q5628" i="9" s="1"/>
  <c r="L5705" i="9"/>
  <c r="L5712" i="9"/>
  <c r="L5716" i="9"/>
  <c r="L5727" i="9"/>
  <c r="L5858" i="9"/>
  <c r="P5858" i="9" s="1"/>
  <c r="L5861" i="9"/>
  <c r="P5861" i="9" s="1"/>
  <c r="Q5861" i="9" s="1"/>
  <c r="L5883" i="9"/>
  <c r="P5883" i="9" s="1"/>
  <c r="Q5883" i="9" s="1"/>
  <c r="L5993" i="9"/>
  <c r="P5993" i="9" s="1"/>
  <c r="L6155" i="9"/>
  <c r="P6155" i="9" s="1"/>
  <c r="Q6155" i="9" s="1"/>
  <c r="L6198" i="9"/>
  <c r="P6198" i="9" s="1"/>
  <c r="L6275" i="9"/>
  <c r="P6275" i="9" s="1"/>
  <c r="Q6275" i="9" s="1"/>
  <c r="L6536" i="9"/>
  <c r="P6536" i="9" s="1"/>
  <c r="Q6536" i="9" s="1"/>
  <c r="L6567" i="9"/>
  <c r="P6567" i="9" s="1"/>
  <c r="Q6567" i="9" s="1"/>
  <c r="L6662" i="9"/>
  <c r="P6662" i="9" s="1"/>
  <c r="Q6662" i="9" s="1"/>
  <c r="L6679" i="9"/>
  <c r="P6679" i="9" s="1"/>
  <c r="L6926" i="9"/>
  <c r="P6926" i="9" s="1"/>
  <c r="P6993" i="9"/>
  <c r="P7022" i="9"/>
  <c r="L7037" i="9"/>
  <c r="P7069" i="9"/>
  <c r="L7100" i="9"/>
  <c r="P7100" i="9" s="1"/>
  <c r="Q7100" i="9" s="1"/>
  <c r="L7107" i="9"/>
  <c r="P7107" i="9" s="1"/>
  <c r="Q7107" i="9" s="1"/>
  <c r="L7120" i="9"/>
  <c r="L7126" i="9"/>
  <c r="P7728" i="9"/>
  <c r="L7739" i="9"/>
  <c r="L7753" i="9"/>
  <c r="L7803" i="9"/>
  <c r="L7904" i="9"/>
  <c r="P7904" i="9" s="1"/>
  <c r="Q7904" i="9" s="1"/>
  <c r="L7905" i="9"/>
  <c r="P7905" i="9" s="1"/>
  <c r="Q7905" i="9" s="1"/>
  <c r="L8024" i="9"/>
  <c r="P8024" i="9" s="1"/>
  <c r="Q8024" i="9" s="1"/>
  <c r="L8092" i="9"/>
  <c r="P8092" i="9" s="1"/>
  <c r="Q8092" i="9" s="1"/>
  <c r="P8124" i="9"/>
  <c r="P8127" i="9"/>
  <c r="P8130" i="9"/>
  <c r="L8132" i="9"/>
  <c r="P8171" i="9"/>
  <c r="P8258" i="9"/>
  <c r="P8261" i="9"/>
  <c r="L8265" i="9"/>
  <c r="P8265" i="9" s="1"/>
  <c r="Q8265" i="9" s="1"/>
  <c r="L8268" i="9"/>
  <c r="P8274" i="9"/>
  <c r="P8337" i="9"/>
  <c r="L8398" i="9"/>
  <c r="Q8413" i="9"/>
  <c r="L8437" i="9"/>
  <c r="P8465" i="9"/>
  <c r="P8467" i="9"/>
  <c r="P8512" i="9"/>
  <c r="P8522" i="9"/>
  <c r="P8525" i="9"/>
  <c r="L8533" i="9"/>
  <c r="P8533" i="9" s="1"/>
  <c r="Q8533" i="9" s="1"/>
  <c r="L8534" i="9"/>
  <c r="P8534" i="9" s="1"/>
  <c r="Q8534" i="9" s="1"/>
  <c r="P8535" i="9"/>
  <c r="L8572" i="9"/>
  <c r="P8663" i="9"/>
  <c r="P8688" i="9"/>
  <c r="L8741" i="9"/>
  <c r="L6231" i="9"/>
  <c r="P6231" i="9" s="1"/>
  <c r="Q6231" i="9" s="1"/>
  <c r="L6542" i="9"/>
  <c r="P6542" i="9" s="1"/>
  <c r="Q6542" i="9" s="1"/>
  <c r="L6573" i="9"/>
  <c r="P6573" i="9" s="1"/>
  <c r="Q6573" i="9" s="1"/>
  <c r="L6752" i="9"/>
  <c r="P6752" i="9" s="1"/>
  <c r="Q6752" i="9" s="1"/>
  <c r="L6956" i="9"/>
  <c r="P6956" i="9" s="1"/>
  <c r="Q6956" i="9" s="1"/>
  <c r="L6959" i="9"/>
  <c r="P6981" i="9"/>
  <c r="P6983" i="9"/>
  <c r="P6985" i="9"/>
  <c r="P6989" i="9"/>
  <c r="P6991" i="9"/>
  <c r="P7025" i="9"/>
  <c r="P7027" i="9"/>
  <c r="L7028" i="9"/>
  <c r="P7028" i="9" s="1"/>
  <c r="Q7028" i="9" s="1"/>
  <c r="P7031" i="9"/>
  <c r="P7033" i="9"/>
  <c r="P7035" i="9"/>
  <c r="P7064" i="9"/>
  <c r="P7067" i="9"/>
  <c r="L7257" i="9"/>
  <c r="P7257" i="9" s="1"/>
  <c r="Q7257" i="9" s="1"/>
  <c r="L7275" i="9"/>
  <c r="P7275" i="9" s="1"/>
  <c r="L7379" i="9"/>
  <c r="P7379" i="9" s="1"/>
  <c r="Q7379" i="9" s="1"/>
  <c r="L7688" i="9"/>
  <c r="P7688" i="9" s="1"/>
  <c r="Q7688" i="9" s="1"/>
  <c r="L7697" i="9"/>
  <c r="P7697" i="9" s="1"/>
  <c r="Q7697" i="9" s="1"/>
  <c r="L7704" i="9"/>
  <c r="P7704" i="9" s="1"/>
  <c r="Q7704" i="9" s="1"/>
  <c r="P7731" i="9"/>
  <c r="P7733" i="9"/>
  <c r="P7736" i="9"/>
  <c r="P7738" i="9"/>
  <c r="L8091" i="9"/>
  <c r="P8091" i="9" s="1"/>
  <c r="Q8091" i="9" s="1"/>
  <c r="P8122" i="9"/>
  <c r="P8125" i="9"/>
  <c r="P8128" i="9"/>
  <c r="P8144" i="9"/>
  <c r="P8169" i="9"/>
  <c r="P8185" i="9"/>
  <c r="P8272" i="9"/>
  <c r="P8385" i="9"/>
  <c r="P8388" i="9"/>
  <c r="P8390" i="9"/>
  <c r="P8402" i="9"/>
  <c r="L8558" i="9"/>
  <c r="P8558" i="9" s="1"/>
  <c r="Q8558" i="9" s="1"/>
  <c r="L8560" i="9"/>
  <c r="P8560" i="9" s="1"/>
  <c r="Q8560" i="9" s="1"/>
  <c r="P8571" i="9"/>
  <c r="L8582" i="9"/>
  <c r="P8613" i="9"/>
  <c r="P8636" i="9"/>
  <c r="P8647" i="9"/>
  <c r="P8685" i="9"/>
  <c r="P8692" i="9"/>
  <c r="L8739" i="9"/>
  <c r="P1087" i="9"/>
  <c r="L1094" i="9"/>
  <c r="P1094" i="9" s="1"/>
  <c r="Q1094" i="9" s="1"/>
  <c r="P1106" i="9"/>
  <c r="P1119" i="9"/>
  <c r="Q1121" i="9"/>
  <c r="P1158" i="9"/>
  <c r="P1163" i="9"/>
  <c r="P1170" i="9"/>
  <c r="P1173" i="9"/>
  <c r="L1175" i="9"/>
  <c r="P1210" i="9"/>
  <c r="L1250" i="9"/>
  <c r="P1250" i="9" s="1"/>
  <c r="Q1250" i="9" s="1"/>
  <c r="P1270" i="9"/>
  <c r="P1340" i="9"/>
  <c r="L1406" i="9"/>
  <c r="P1406" i="9" s="1"/>
  <c r="Q1406" i="9" s="1"/>
  <c r="L1424" i="9"/>
  <c r="L1428" i="9"/>
  <c r="L1444" i="9"/>
  <c r="L1448" i="9"/>
  <c r="L1484" i="9"/>
  <c r="P1484" i="9" s="1"/>
  <c r="Q1484" i="9" s="1"/>
  <c r="L1524" i="9"/>
  <c r="P1524" i="9" s="1"/>
  <c r="Q1524" i="9" s="1"/>
  <c r="L1622" i="9"/>
  <c r="P1622" i="9" s="1"/>
  <c r="Q1622" i="9" s="1"/>
  <c r="L1657" i="9"/>
  <c r="P1657" i="9" s="1"/>
  <c r="Q1657" i="9" s="1"/>
  <c r="L1728" i="9"/>
  <c r="P1728" i="9" s="1"/>
  <c r="Q1728" i="9" s="1"/>
  <c r="L1853" i="9"/>
  <c r="P1853" i="9" s="1"/>
  <c r="Q1853" i="9" s="1"/>
  <c r="L2255" i="9"/>
  <c r="P2255" i="9" s="1"/>
  <c r="Q2255" i="9" s="1"/>
  <c r="L2292" i="9"/>
  <c r="P2292" i="9" s="1"/>
  <c r="Q2292" i="9" s="1"/>
  <c r="L2348" i="9"/>
  <c r="L2349" i="9"/>
  <c r="P2349" i="9" s="1"/>
  <c r="L2385" i="9"/>
  <c r="P2385" i="9" s="1"/>
  <c r="Q2385" i="9" s="1"/>
  <c r="L2865" i="9"/>
  <c r="P2865" i="9" s="1"/>
  <c r="Q2865" i="9" s="1"/>
  <c r="L2900" i="9"/>
  <c r="P2900" i="9" s="1"/>
  <c r="Q2900" i="9" s="1"/>
  <c r="L3145" i="9"/>
  <c r="P3145" i="9" s="1"/>
  <c r="Q3145" i="9" s="1"/>
  <c r="L3204" i="9"/>
  <c r="P3204" i="9" s="1"/>
  <c r="Q3204" i="9" s="1"/>
  <c r="L3267" i="9"/>
  <c r="P3267" i="9" s="1"/>
  <c r="Q3267" i="9" s="1"/>
  <c r="L3594" i="9"/>
  <c r="P3594" i="9" s="1"/>
  <c r="L3634" i="9"/>
  <c r="P3634" i="9" s="1"/>
  <c r="L3674" i="9"/>
  <c r="P3674" i="9" s="1"/>
  <c r="L3992" i="9"/>
  <c r="P3992" i="9" s="1"/>
  <c r="L4013" i="9"/>
  <c r="P4013" i="9" s="1"/>
  <c r="Q4013" i="9" s="1"/>
  <c r="L4254" i="9"/>
  <c r="L4263" i="9"/>
  <c r="L4264" i="9"/>
  <c r="L4315" i="9"/>
  <c r="P4315" i="9" s="1"/>
  <c r="L4553" i="9"/>
  <c r="P4553" i="9" s="1"/>
  <c r="Q4553" i="9" s="1"/>
  <c r="L4995" i="9"/>
  <c r="P4995" i="9" s="1"/>
  <c r="Q4995" i="9" s="1"/>
  <c r="L5177" i="9"/>
  <c r="P5177" i="9" s="1"/>
  <c r="Q5177" i="9" s="1"/>
  <c r="L5195" i="9"/>
  <c r="P5195" i="9" s="1"/>
  <c r="L5219" i="9"/>
  <c r="P5219" i="9" s="1"/>
  <c r="L5235" i="9"/>
  <c r="P5235" i="9" s="1"/>
  <c r="L5358" i="9"/>
  <c r="P5358" i="9" s="1"/>
  <c r="Q5399" i="9"/>
  <c r="L5603" i="9"/>
  <c r="P5603" i="9" s="1"/>
  <c r="Q5603" i="9" s="1"/>
  <c r="L5646" i="9"/>
  <c r="P5646" i="9" s="1"/>
  <c r="L5703" i="9"/>
  <c r="L5707" i="9"/>
  <c r="L5709" i="9"/>
  <c r="L5723" i="9"/>
  <c r="L5730" i="9"/>
  <c r="L5732" i="9"/>
  <c r="L5735" i="9"/>
  <c r="L5824" i="9"/>
  <c r="P5824" i="9" s="1"/>
  <c r="L5840" i="9"/>
  <c r="P5840" i="9" s="1"/>
  <c r="Q5840" i="9" s="1"/>
  <c r="L6030" i="9"/>
  <c r="P6030" i="9" s="1"/>
  <c r="Q6030" i="9" s="1"/>
  <c r="L6041" i="9"/>
  <c r="P6041" i="9" s="1"/>
  <c r="Q6041" i="9" s="1"/>
  <c r="L6160" i="9"/>
  <c r="P6160" i="9" s="1"/>
  <c r="Q6160" i="9" s="1"/>
  <c r="Q6164" i="9"/>
  <c r="L6197" i="9"/>
  <c r="P6197" i="9" s="1"/>
  <c r="L6222" i="9"/>
  <c r="P6222" i="9" s="1"/>
  <c r="Q6222" i="9" s="1"/>
  <c r="Q6239" i="9"/>
  <c r="L6258" i="9"/>
  <c r="P6258" i="9" s="1"/>
  <c r="Q6258" i="9" s="1"/>
  <c r="L6407" i="9"/>
  <c r="P6407" i="9" s="1"/>
  <c r="Q6407" i="9" s="1"/>
  <c r="L6473" i="9"/>
  <c r="P6473" i="9" s="1"/>
  <c r="L6761" i="9"/>
  <c r="P6761" i="9" s="1"/>
  <c r="Q6761" i="9" s="1"/>
  <c r="L6810" i="9"/>
  <c r="P6810" i="9" s="1"/>
  <c r="L6818" i="9"/>
  <c r="P6818" i="9" s="1"/>
  <c r="L6881" i="9"/>
  <c r="P6881" i="9" s="1"/>
  <c r="Q6881" i="9" s="1"/>
  <c r="P6994" i="9"/>
  <c r="L7002" i="9"/>
  <c r="P7002" i="9" s="1"/>
  <c r="Q7002" i="9" s="1"/>
  <c r="P7003" i="9"/>
  <c r="Q7053" i="9"/>
  <c r="P7073" i="9"/>
  <c r="P7101" i="9"/>
  <c r="L7122" i="9"/>
  <c r="L7131" i="9"/>
  <c r="L7175" i="9"/>
  <c r="P7175" i="9" s="1"/>
  <c r="Q7175" i="9" s="1"/>
  <c r="L7228" i="9"/>
  <c r="P7228" i="9" s="1"/>
  <c r="Q7228" i="9" s="1"/>
  <c r="L7299" i="9"/>
  <c r="P7299" i="9" s="1"/>
  <c r="Q7299" i="9" s="1"/>
  <c r="L7339" i="9"/>
  <c r="P7339" i="9" s="1"/>
  <c r="Q7339" i="9" s="1"/>
  <c r="L7357" i="9"/>
  <c r="P7357" i="9" s="1"/>
  <c r="Q7357" i="9" s="1"/>
  <c r="L7485" i="9"/>
  <c r="P7485" i="9" s="1"/>
  <c r="Q7485" i="9" s="1"/>
  <c r="L7646" i="9"/>
  <c r="P7646" i="9" s="1"/>
  <c r="Q7646" i="9" s="1"/>
  <c r="P7734" i="9"/>
  <c r="L7798" i="9"/>
  <c r="L7804" i="9"/>
  <c r="L7806" i="9"/>
  <c r="L7807" i="9"/>
  <c r="L7809" i="9"/>
  <c r="L7816" i="9"/>
  <c r="L7818" i="9"/>
  <c r="P8117" i="9"/>
  <c r="P8120" i="9"/>
  <c r="L8173" i="9"/>
  <c r="P8173" i="9" s="1"/>
  <c r="Q8173" i="9" s="1"/>
  <c r="L8189" i="9"/>
  <c r="Q8221" i="9"/>
  <c r="L8224" i="9"/>
  <c r="L8228" i="9"/>
  <c r="Q8234" i="9"/>
  <c r="P8342" i="9"/>
  <c r="Q8421" i="9"/>
  <c r="L8446" i="9"/>
  <c r="P8446" i="9" s="1"/>
  <c r="P8471" i="9"/>
  <c r="P8474" i="9"/>
  <c r="P8477" i="9"/>
  <c r="P8516" i="9"/>
  <c r="P8564" i="9"/>
  <c r="P8569" i="9"/>
  <c r="L8578" i="9"/>
  <c r="L8590" i="9"/>
  <c r="L8621" i="9"/>
  <c r="P8621" i="9" s="1"/>
  <c r="Q8621" i="9" s="1"/>
  <c r="P8641" i="9"/>
  <c r="P8643" i="9"/>
  <c r="P8645" i="9"/>
  <c r="P8655" i="9"/>
  <c r="P8695" i="9"/>
  <c r="L7808" i="9"/>
  <c r="L7980" i="9"/>
  <c r="P7980" i="9" s="1"/>
  <c r="Q7980" i="9" s="1"/>
  <c r="Q8058" i="9"/>
  <c r="P8119" i="9"/>
  <c r="P8129" i="9"/>
  <c r="P8131" i="9"/>
  <c r="L8167" i="9"/>
  <c r="P8167" i="9" s="1"/>
  <c r="Q8167" i="9" s="1"/>
  <c r="L8221" i="9"/>
  <c r="Q8247" i="9"/>
  <c r="P8250" i="9"/>
  <c r="Q8250" i="9" s="1"/>
  <c r="L8301" i="9"/>
  <c r="L8317" i="9"/>
  <c r="P8317" i="9" s="1"/>
  <c r="Q8317" i="9" s="1"/>
  <c r="P8336" i="9"/>
  <c r="P8338" i="9"/>
  <c r="P8340" i="9"/>
  <c r="P8346" i="9"/>
  <c r="P8393" i="9"/>
  <c r="P8454" i="9"/>
  <c r="P8475" i="9"/>
  <c r="L8479" i="9"/>
  <c r="L8484" i="9"/>
  <c r="P8484" i="9" s="1"/>
  <c r="Q8484" i="9" s="1"/>
  <c r="P8519" i="9"/>
  <c r="P8528" i="9"/>
  <c r="L8623" i="9"/>
  <c r="P8623" i="9" s="1"/>
  <c r="Q8623" i="9" s="1"/>
  <c r="P8633" i="9"/>
  <c r="P8635" i="9"/>
  <c r="P8637" i="9"/>
  <c r="P8639" i="9"/>
  <c r="P8646" i="9"/>
  <c r="P8648" i="9"/>
  <c r="Q8656" i="9"/>
  <c r="P8690" i="9"/>
  <c r="L8710" i="9"/>
  <c r="L8717" i="9"/>
  <c r="L7497" i="9"/>
  <c r="P7497" i="9" s="1"/>
  <c r="L7553" i="9"/>
  <c r="P7553" i="9" s="1"/>
  <c r="L7705" i="9"/>
  <c r="P7705" i="9" s="1"/>
  <c r="Q7705" i="9" s="1"/>
  <c r="P7732" i="9"/>
  <c r="L7797" i="9"/>
  <c r="L7805" i="9"/>
  <c r="L7934" i="9"/>
  <c r="P7934" i="9" s="1"/>
  <c r="Q7934" i="9" s="1"/>
  <c r="P8114" i="9"/>
  <c r="L8141" i="9"/>
  <c r="Q8155" i="9"/>
  <c r="P8174" i="9"/>
  <c r="L8234" i="9"/>
  <c r="P8266" i="9"/>
  <c r="P8309" i="9"/>
  <c r="P8344" i="9"/>
  <c r="L8350" i="9"/>
  <c r="L8362" i="9"/>
  <c r="P8401" i="9"/>
  <c r="P8403" i="9"/>
  <c r="P8412" i="9"/>
  <c r="P8473" i="9"/>
  <c r="P8526" i="9"/>
  <c r="P8551" i="9"/>
  <c r="Q8551" i="9" s="1"/>
  <c r="P8559" i="9"/>
  <c r="P8563" i="9"/>
  <c r="P8664" i="9"/>
  <c r="P8687" i="9"/>
  <c r="P8689" i="9"/>
  <c r="L1577" i="9"/>
  <c r="P1577" i="9" s="1"/>
  <c r="Q1577" i="9" s="1"/>
  <c r="L1866" i="9"/>
  <c r="P1866" i="9" s="1"/>
  <c r="L1867" i="9"/>
  <c r="P1867" i="9" s="1"/>
  <c r="Q1867" i="9" s="1"/>
  <c r="L1953" i="9"/>
  <c r="P1953" i="9" s="1"/>
  <c r="L1952" i="9"/>
  <c r="P1952" i="9" s="1"/>
  <c r="L2073" i="9"/>
  <c r="L2074" i="9"/>
  <c r="P2074" i="9" s="1"/>
  <c r="L2265" i="9"/>
  <c r="P2265" i="9" s="1"/>
  <c r="Q2265" i="9" s="1"/>
  <c r="L2270" i="9"/>
  <c r="P2270" i="9" s="1"/>
  <c r="L2269" i="9"/>
  <c r="P2269" i="9" s="1"/>
  <c r="L2457" i="9"/>
  <c r="P2457" i="9" s="1"/>
  <c r="Q2457" i="9" s="1"/>
  <c r="L2686" i="9"/>
  <c r="P2686" i="9" s="1"/>
  <c r="Q2686" i="9" s="1"/>
  <c r="L3029" i="9"/>
  <c r="P3029" i="9" s="1"/>
  <c r="L3028" i="9"/>
  <c r="Q3189" i="9"/>
  <c r="Q3188" i="9"/>
  <c r="L3246" i="9"/>
  <c r="P3246" i="9" s="1"/>
  <c r="Q3246" i="9" s="1"/>
  <c r="L3350" i="9"/>
  <c r="P3350" i="9" s="1"/>
  <c r="L3591" i="9"/>
  <c r="P3591" i="9" s="1"/>
  <c r="Q3591" i="9" s="1"/>
  <c r="L3590" i="9"/>
  <c r="P3590" i="9" s="1"/>
  <c r="Q3590" i="9" s="1"/>
  <c r="L3849" i="9"/>
  <c r="P3849" i="9" s="1"/>
  <c r="Q3849" i="9" s="1"/>
  <c r="L4106" i="9"/>
  <c r="P4106" i="9" s="1"/>
  <c r="L4107" i="9"/>
  <c r="P4107" i="9" s="1"/>
  <c r="Q4107" i="9" s="1"/>
  <c r="L4124" i="9"/>
  <c r="L4260" i="9"/>
  <c r="L4414" i="9"/>
  <c r="P4414" i="9" s="1"/>
  <c r="Q4414" i="9" s="1"/>
  <c r="L263" i="9"/>
  <c r="P263" i="9" s="1"/>
  <c r="Q263" i="9" s="1"/>
  <c r="L272" i="9"/>
  <c r="L388" i="9"/>
  <c r="P388" i="9" s="1"/>
  <c r="Q388" i="9" s="1"/>
  <c r="L397" i="9"/>
  <c r="L406" i="9"/>
  <c r="L576" i="9"/>
  <c r="P576" i="9" s="1"/>
  <c r="Q576" i="9" s="1"/>
  <c r="L661" i="9"/>
  <c r="L833" i="9"/>
  <c r="L891" i="9"/>
  <c r="L992" i="9"/>
  <c r="P992" i="9" s="1"/>
  <c r="Q992" i="9" s="1"/>
  <c r="L1051" i="9"/>
  <c r="P1051" i="9" s="1"/>
  <c r="Q1051" i="9" s="1"/>
  <c r="L1121" i="9"/>
  <c r="L1138" i="9"/>
  <c r="L1157" i="9"/>
  <c r="P1157" i="9" s="1"/>
  <c r="Q1157" i="9" s="1"/>
  <c r="L1248" i="9"/>
  <c r="P1248" i="9" s="1"/>
  <c r="Q1248" i="9" s="1"/>
  <c r="L1289" i="9"/>
  <c r="L1308" i="9"/>
  <c r="P1308" i="9" s="1"/>
  <c r="Q1308" i="9" s="1"/>
  <c r="L1479" i="9"/>
  <c r="P1479" i="9" s="1"/>
  <c r="Q1479" i="9" s="1"/>
  <c r="L1600" i="9"/>
  <c r="P1600" i="9" s="1"/>
  <c r="L1599" i="9"/>
  <c r="L1806" i="9"/>
  <c r="Q1953" i="9"/>
  <c r="L2215" i="9"/>
  <c r="P2215" i="9" s="1"/>
  <c r="Q2215" i="9" s="1"/>
  <c r="L2411" i="9"/>
  <c r="P2411" i="9" s="1"/>
  <c r="L2419" i="9"/>
  <c r="P2419" i="9" s="1"/>
  <c r="Q2419" i="9" s="1"/>
  <c r="L2441" i="9"/>
  <c r="P2441" i="9" s="1"/>
  <c r="Q2441" i="9" s="1"/>
  <c r="L2481" i="9"/>
  <c r="P2481" i="9" s="1"/>
  <c r="Q2481" i="9" s="1"/>
  <c r="L2562" i="9"/>
  <c r="P2562" i="9" s="1"/>
  <c r="Q2562" i="9" s="1"/>
  <c r="L2621" i="9"/>
  <c r="L2622" i="9"/>
  <c r="P2622" i="9" s="1"/>
  <c r="Q2622" i="9" s="1"/>
  <c r="L2737" i="9"/>
  <c r="P2737" i="9" s="1"/>
  <c r="Q2737" i="9" s="1"/>
  <c r="L2826" i="9"/>
  <c r="P2826" i="9" s="1"/>
  <c r="L2825" i="9"/>
  <c r="P2825" i="9" s="1"/>
  <c r="L3100" i="9"/>
  <c r="P3100" i="9" s="1"/>
  <c r="Q3100" i="9" s="1"/>
  <c r="L3093" i="9"/>
  <c r="P3093" i="9" s="1"/>
  <c r="L3122" i="9"/>
  <c r="P3122" i="9" s="1"/>
  <c r="Q3122" i="9" s="1"/>
  <c r="L3414" i="9"/>
  <c r="P3414" i="9" s="1"/>
  <c r="Q3414" i="9" s="1"/>
  <c r="L3422" i="9"/>
  <c r="P3422" i="9" s="1"/>
  <c r="Q3422" i="9" s="1"/>
  <c r="L3710" i="9"/>
  <c r="P3710" i="9" s="1"/>
  <c r="Q3710" i="9" s="1"/>
  <c r="L3751" i="9"/>
  <c r="P3751" i="9" s="1"/>
  <c r="L3752" i="9"/>
  <c r="P3752" i="9" s="1"/>
  <c r="Q3752" i="9" s="1"/>
  <c r="L3789" i="9"/>
  <c r="P3789" i="9" s="1"/>
  <c r="Q3789" i="9" s="1"/>
  <c r="L3788" i="9"/>
  <c r="P3788" i="9" s="1"/>
  <c r="Q3788" i="9" s="1"/>
  <c r="Q3871" i="9"/>
  <c r="Q3870" i="9"/>
  <c r="L3966" i="9"/>
  <c r="L4183" i="9"/>
  <c r="P4183" i="9" s="1"/>
  <c r="Q4183" i="9" s="1"/>
  <c r="P1450" i="9"/>
  <c r="Q1450" i="9" s="1"/>
  <c r="P1458" i="9"/>
  <c r="Q1458" i="9" s="1"/>
  <c r="L4598" i="9"/>
  <c r="P4598" i="9" s="1"/>
  <c r="L4599" i="9"/>
  <c r="P4599" i="9" s="1"/>
  <c r="L3488" i="9"/>
  <c r="P3488" i="9" s="1"/>
  <c r="Q3488" i="9" s="1"/>
  <c r="L3633" i="9"/>
  <c r="L3831" i="9"/>
  <c r="P3831" i="9" s="1"/>
  <c r="L3907" i="9"/>
  <c r="P3907" i="9" s="1"/>
  <c r="Q3907" i="9" s="1"/>
  <c r="L3927" i="9"/>
  <c r="P3927" i="9" s="1"/>
  <c r="Q3927" i="9" s="1"/>
  <c r="L4067" i="9"/>
  <c r="P4067" i="9" s="1"/>
  <c r="Q4067" i="9" s="1"/>
  <c r="L4066" i="9"/>
  <c r="P4066" i="9" s="1"/>
  <c r="Q4066" i="9" s="1"/>
  <c r="L4147" i="9"/>
  <c r="P4147" i="9" s="1"/>
  <c r="L4148" i="9"/>
  <c r="P4148" i="9" s="1"/>
  <c r="Q4148" i="9" s="1"/>
  <c r="L4308" i="9"/>
  <c r="P4308" i="9" s="1"/>
  <c r="Q4308" i="9" s="1"/>
  <c r="L4491" i="9"/>
  <c r="Q4599" i="9"/>
  <c r="Q4598" i="9"/>
  <c r="L5273" i="9"/>
  <c r="L136" i="9"/>
  <c r="P136" i="9" s="1"/>
  <c r="Q136" i="9" s="1"/>
  <c r="L145" i="9"/>
  <c r="L229" i="9"/>
  <c r="P229" i="9" s="1"/>
  <c r="Q229" i="9" s="1"/>
  <c r="L417" i="9"/>
  <c r="L634" i="9"/>
  <c r="L710" i="9"/>
  <c r="L773" i="9"/>
  <c r="P773" i="9" s="1"/>
  <c r="Q773" i="9" s="1"/>
  <c r="L811" i="9"/>
  <c r="L855" i="9"/>
  <c r="P855" i="9" s="1"/>
  <c r="L885" i="9"/>
  <c r="L1019" i="9"/>
  <c r="L1092" i="9"/>
  <c r="P1092" i="9" s="1"/>
  <c r="Q1092" i="9" s="1"/>
  <c r="Q1127" i="9"/>
  <c r="Q1126" i="9"/>
  <c r="L1223" i="9"/>
  <c r="L1294" i="9"/>
  <c r="L1333" i="9"/>
  <c r="L1348" i="9"/>
  <c r="L1387" i="9"/>
  <c r="L1509" i="9"/>
  <c r="P1509" i="9" s="1"/>
  <c r="Q1509" i="9" s="1"/>
  <c r="L2286" i="9"/>
  <c r="P2286" i="9" s="1"/>
  <c r="Q2286" i="9" s="1"/>
  <c r="L2823" i="9"/>
  <c r="P2823" i="9" s="1"/>
  <c r="Q2823" i="9" s="1"/>
  <c r="L2947" i="9"/>
  <c r="L2948" i="9"/>
  <c r="P2948" i="9" s="1"/>
  <c r="L3744" i="9"/>
  <c r="P3744" i="9" s="1"/>
  <c r="Q3744" i="9" s="1"/>
  <c r="L14" i="9"/>
  <c r="P14" i="9" s="1"/>
  <c r="Q14" i="9" s="1"/>
  <c r="L55" i="9"/>
  <c r="P55" i="9" s="1"/>
  <c r="Q55" i="9" s="1"/>
  <c r="L112" i="9"/>
  <c r="P112" i="9" s="1"/>
  <c r="Q112" i="9" s="1"/>
  <c r="L173" i="9"/>
  <c r="P173" i="9" s="1"/>
  <c r="Q173" i="9" s="1"/>
  <c r="L300" i="9"/>
  <c r="P300" i="9" s="1"/>
  <c r="Q300" i="9" s="1"/>
  <c r="L347" i="9"/>
  <c r="P347" i="9" s="1"/>
  <c r="Q347" i="9" s="1"/>
  <c r="L421" i="9"/>
  <c r="P421" i="9" s="1"/>
  <c r="Q421" i="9" s="1"/>
  <c r="L485" i="9"/>
  <c r="P485" i="9" s="1"/>
  <c r="Q485" i="9" s="1"/>
  <c r="L533" i="9"/>
  <c r="P533" i="9" s="1"/>
  <c r="Q533" i="9" s="1"/>
  <c r="L624" i="9"/>
  <c r="P624" i="9" s="1"/>
  <c r="Q624" i="9" s="1"/>
  <c r="L785" i="9"/>
  <c r="L802" i="9"/>
  <c r="Q853" i="9"/>
  <c r="L868" i="9"/>
  <c r="L955" i="9"/>
  <c r="P955" i="9" s="1"/>
  <c r="L1003" i="9"/>
  <c r="L1062" i="9"/>
  <c r="L1107" i="9"/>
  <c r="P1107" i="9" s="1"/>
  <c r="L1201" i="9"/>
  <c r="P1201" i="9" s="1"/>
  <c r="Q1201" i="9" s="1"/>
  <c r="L1237" i="9"/>
  <c r="P1237" i="9" s="1"/>
  <c r="Q1237" i="9" s="1"/>
  <c r="L1236" i="9"/>
  <c r="L1540" i="9"/>
  <c r="P1540" i="9" s="1"/>
  <c r="Q1540" i="9" s="1"/>
  <c r="Q1600" i="9"/>
  <c r="Q1599" i="9"/>
  <c r="L1726" i="9"/>
  <c r="L1791" i="9"/>
  <c r="P1791" i="9" s="1"/>
  <c r="L1790" i="9"/>
  <c r="P1790" i="9" s="1"/>
  <c r="L1934" i="9"/>
  <c r="P1934" i="9" s="1"/>
  <c r="Q1934" i="9" s="1"/>
  <c r="L2112" i="9"/>
  <c r="P2112" i="9" s="1"/>
  <c r="Q2112" i="9" s="1"/>
  <c r="L2111" i="9"/>
  <c r="P2111" i="9" s="1"/>
  <c r="Q2111" i="9" s="1"/>
  <c r="L2341" i="9"/>
  <c r="P2341" i="9" s="1"/>
  <c r="Q2341" i="9" s="1"/>
  <c r="L2346" i="9"/>
  <c r="P2346" i="9" s="1"/>
  <c r="Q2346" i="9" s="1"/>
  <c r="L2345" i="9"/>
  <c r="P2345" i="9" s="1"/>
  <c r="Q2345" i="9" s="1"/>
  <c r="L2426" i="9"/>
  <c r="P2426" i="9" s="1"/>
  <c r="L2427" i="9"/>
  <c r="P2427" i="9" s="1"/>
  <c r="L2505" i="9"/>
  <c r="P2505" i="9" s="1"/>
  <c r="L2504" i="9"/>
  <c r="L2890" i="9"/>
  <c r="P2890" i="9" s="1"/>
  <c r="Q2890" i="9" s="1"/>
  <c r="L2925" i="9"/>
  <c r="P2925" i="9" s="1"/>
  <c r="Q2925" i="9" s="1"/>
  <c r="L3003" i="9"/>
  <c r="P3003" i="9" s="1"/>
  <c r="Q3003" i="9" s="1"/>
  <c r="L3107" i="9"/>
  <c r="P3107" i="9" s="1"/>
  <c r="L3108" i="9"/>
  <c r="P3108" i="9" s="1"/>
  <c r="L3262" i="9"/>
  <c r="P3262" i="9" s="1"/>
  <c r="Q3262" i="9" s="1"/>
  <c r="L22" i="9"/>
  <c r="L66" i="9"/>
  <c r="L94" i="9"/>
  <c r="P94" i="9" s="1"/>
  <c r="Q94" i="9" s="1"/>
  <c r="L103" i="9"/>
  <c r="Q291" i="9"/>
  <c r="L311" i="9"/>
  <c r="Q338" i="9"/>
  <c r="L364" i="9"/>
  <c r="L443" i="9"/>
  <c r="P443" i="9" s="1"/>
  <c r="Q443" i="9" s="1"/>
  <c r="L466" i="9"/>
  <c r="P466" i="9" s="1"/>
  <c r="Q466" i="9" s="1"/>
  <c r="L553" i="9"/>
  <c r="P553" i="9" s="1"/>
  <c r="Q553" i="9" s="1"/>
  <c r="L597" i="9"/>
  <c r="P597" i="9" s="1"/>
  <c r="Q597" i="9" s="1"/>
  <c r="L642" i="9"/>
  <c r="L678" i="9"/>
  <c r="L699" i="9"/>
  <c r="P699" i="9" s="1"/>
  <c r="Q699" i="9" s="1"/>
  <c r="L734" i="9"/>
  <c r="L747" i="9"/>
  <c r="L926" i="9"/>
  <c r="P926" i="9" s="1"/>
  <c r="Q926" i="9" s="1"/>
  <c r="L1127" i="9"/>
  <c r="P1127" i="9" s="1"/>
  <c r="L1126" i="9"/>
  <c r="L1178" i="9"/>
  <c r="L1240" i="9"/>
  <c r="P1240" i="9" s="1"/>
  <c r="Q1240" i="9" s="1"/>
  <c r="L1266" i="9"/>
  <c r="P1266" i="9" s="1"/>
  <c r="Q1266" i="9" s="1"/>
  <c r="L1276" i="9"/>
  <c r="L1511" i="9"/>
  <c r="L1519" i="9"/>
  <c r="P1519" i="9" s="1"/>
  <c r="Q1519" i="9" s="1"/>
  <c r="L1585" i="9"/>
  <c r="P1585" i="9" s="1"/>
  <c r="L1592" i="9"/>
  <c r="P1592" i="9" s="1"/>
  <c r="Q1592" i="9" s="1"/>
  <c r="L1624" i="9"/>
  <c r="P1624" i="9" s="1"/>
  <c r="Q1624" i="9" s="1"/>
  <c r="L1631" i="9"/>
  <c r="P1631" i="9" s="1"/>
  <c r="Q1631" i="9" s="1"/>
  <c r="L1667" i="9"/>
  <c r="P1667" i="9" s="1"/>
  <c r="Q1667" i="9" s="1"/>
  <c r="L1659" i="9"/>
  <c r="P1659" i="9" s="1"/>
  <c r="Q1659" i="9" s="1"/>
  <c r="Q1671" i="9"/>
  <c r="L1686" i="9"/>
  <c r="P1686" i="9" s="1"/>
  <c r="Q1686" i="9" s="1"/>
  <c r="L1775" i="9"/>
  <c r="P1775" i="9" s="1"/>
  <c r="L1783" i="9"/>
  <c r="P1783" i="9" s="1"/>
  <c r="Q1783" i="9" s="1"/>
  <c r="Q1791" i="9"/>
  <c r="Q1790" i="9"/>
  <c r="L1823" i="9"/>
  <c r="P1823" i="9" s="1"/>
  <c r="Q1823" i="9" s="1"/>
  <c r="L2033" i="9"/>
  <c r="P2033" i="9" s="1"/>
  <c r="L2066" i="9"/>
  <c r="P2066" i="9" s="1"/>
  <c r="Q2066" i="9" s="1"/>
  <c r="L2172" i="9"/>
  <c r="P2172" i="9" s="1"/>
  <c r="Q2172" i="9" s="1"/>
  <c r="L2217" i="9"/>
  <c r="P2217" i="9" s="1"/>
  <c r="Q2217" i="9" s="1"/>
  <c r="L2404" i="9"/>
  <c r="P2404" i="9" s="1"/>
  <c r="Q2404" i="9" s="1"/>
  <c r="Q2427" i="9"/>
  <c r="Q2426" i="9"/>
  <c r="L2569" i="9"/>
  <c r="P2569" i="9" s="1"/>
  <c r="Q2569" i="9" s="1"/>
  <c r="L2577" i="9"/>
  <c r="P2577" i="9" s="1"/>
  <c r="Q2577" i="9" s="1"/>
  <c r="L2624" i="9"/>
  <c r="P2624" i="9" s="1"/>
  <c r="Q2664" i="9"/>
  <c r="Q2663" i="9"/>
  <c r="L2721" i="9"/>
  <c r="P2721" i="9" s="1"/>
  <c r="Q2721" i="9" s="1"/>
  <c r="L2803" i="9"/>
  <c r="P2803" i="9" s="1"/>
  <c r="Q2803" i="9" s="1"/>
  <c r="L2933" i="9"/>
  <c r="L2940" i="9"/>
  <c r="P2940" i="9" s="1"/>
  <c r="Q2940" i="9" s="1"/>
  <c r="L3065" i="9"/>
  <c r="P3065" i="9" s="1"/>
  <c r="Q3065" i="9" s="1"/>
  <c r="Q3108" i="9"/>
  <c r="Q3107" i="9"/>
  <c r="L3144" i="9"/>
  <c r="P3144" i="9" s="1"/>
  <c r="Q3144" i="9" s="1"/>
  <c r="L3163" i="9"/>
  <c r="P3163" i="9" s="1"/>
  <c r="L3407" i="9"/>
  <c r="P3407" i="9" s="1"/>
  <c r="Q3407" i="9" s="1"/>
  <c r="Q3553" i="9"/>
  <c r="L3626" i="9"/>
  <c r="P3626" i="9" s="1"/>
  <c r="Q3626" i="9" s="1"/>
  <c r="L3657" i="9"/>
  <c r="P3657" i="9" s="1"/>
  <c r="Q3657" i="9" s="1"/>
  <c r="L3712" i="9"/>
  <c r="P3712" i="9" s="1"/>
  <c r="L4188" i="9"/>
  <c r="P4188" i="9" s="1"/>
  <c r="Q4188" i="9" s="1"/>
  <c r="L4187" i="9"/>
  <c r="L5711" i="9"/>
  <c r="Q5903" i="9"/>
  <c r="Q5902" i="9"/>
  <c r="L5948" i="9"/>
  <c r="P5948" i="9" s="1"/>
  <c r="L5947" i="9"/>
  <c r="L6061" i="9"/>
  <c r="P6061" i="9" s="1"/>
  <c r="Q6061" i="9" s="1"/>
  <c r="L6193" i="9"/>
  <c r="P6193" i="9" s="1"/>
  <c r="Q6193" i="9" s="1"/>
  <c r="L6189" i="9"/>
  <c r="P6189" i="9" s="1"/>
  <c r="Q6189" i="9" s="1"/>
  <c r="Q6468" i="9"/>
  <c r="Q6467" i="9"/>
  <c r="Q6815" i="9"/>
  <c r="Q6814" i="9"/>
  <c r="Q6823" i="9"/>
  <c r="Q6822" i="9"/>
  <c r="L6923" i="9"/>
  <c r="P6923" i="9" s="1"/>
  <c r="Q6923" i="9" s="1"/>
  <c r="Q2156" i="9"/>
  <c r="Q2155" i="9"/>
  <c r="L2424" i="9"/>
  <c r="P2424" i="9" s="1"/>
  <c r="Q2424" i="9" s="1"/>
  <c r="L2423" i="9"/>
  <c r="L2537" i="9"/>
  <c r="P2537" i="9" s="1"/>
  <c r="Q2537" i="9" s="1"/>
  <c r="L2529" i="9"/>
  <c r="L2663" i="9"/>
  <c r="P2663" i="9" s="1"/>
  <c r="L2703" i="9"/>
  <c r="P2703" i="9" s="1"/>
  <c r="L2778" i="9"/>
  <c r="P2778" i="9" s="1"/>
  <c r="Q2778" i="9" s="1"/>
  <c r="L2770" i="9"/>
  <c r="P2770" i="9" s="1"/>
  <c r="Q2770" i="9" s="1"/>
  <c r="L2984" i="9"/>
  <c r="P2984" i="9" s="1"/>
  <c r="Q2984" i="9" s="1"/>
  <c r="L3021" i="9"/>
  <c r="P3021" i="9" s="1"/>
  <c r="Q3021" i="9" s="1"/>
  <c r="L3013" i="9"/>
  <c r="P3013" i="9" s="1"/>
  <c r="Q3013" i="9" s="1"/>
  <c r="L3105" i="9"/>
  <c r="P3105" i="9" s="1"/>
  <c r="Q3105" i="9" s="1"/>
  <c r="L3104" i="9"/>
  <c r="L3188" i="9"/>
  <c r="P3188" i="9" s="1"/>
  <c r="L3222" i="9"/>
  <c r="P3222" i="9" s="1"/>
  <c r="Q3222" i="9" s="1"/>
  <c r="L3303" i="9"/>
  <c r="P3303" i="9" s="1"/>
  <c r="Q3303" i="9" s="1"/>
  <c r="L3295" i="9"/>
  <c r="P3295" i="9" s="1"/>
  <c r="Q3295" i="9" s="1"/>
  <c r="L3382" i="9"/>
  <c r="P3382" i="9" s="1"/>
  <c r="Q3382" i="9" s="1"/>
  <c r="L3374" i="9"/>
  <c r="L3463" i="9"/>
  <c r="P3463" i="9" s="1"/>
  <c r="Q3463" i="9" s="1"/>
  <c r="L3455" i="9"/>
  <c r="P3455" i="9" s="1"/>
  <c r="Q3455" i="9" s="1"/>
  <c r="L3670" i="9"/>
  <c r="P3670" i="9" s="1"/>
  <c r="L3730" i="9"/>
  <c r="P3730" i="9" s="1"/>
  <c r="Q3730" i="9" s="1"/>
  <c r="L3749" i="9"/>
  <c r="P3749" i="9" s="1"/>
  <c r="Q3749" i="9" s="1"/>
  <c r="L3748" i="9"/>
  <c r="L3867" i="9"/>
  <c r="P3867" i="9" s="1"/>
  <c r="L4191" i="9"/>
  <c r="P4191" i="9" s="1"/>
  <c r="L4190" i="9"/>
  <c r="L4353" i="9"/>
  <c r="P4353" i="9" s="1"/>
  <c r="Q4353" i="9" s="1"/>
  <c r="L4623" i="9"/>
  <c r="P4623" i="9" s="1"/>
  <c r="L4689" i="9"/>
  <c r="P4689" i="9" s="1"/>
  <c r="L4742" i="9"/>
  <c r="P4742" i="9" s="1"/>
  <c r="Q4742" i="9" s="1"/>
  <c r="L4755" i="9"/>
  <c r="P4755" i="9" s="1"/>
  <c r="Q4755" i="9" s="1"/>
  <c r="L4754" i="9"/>
  <c r="P4754" i="9" s="1"/>
  <c r="Q4754" i="9" s="1"/>
  <c r="L4903" i="9"/>
  <c r="L4910" i="9"/>
  <c r="P4910" i="9" s="1"/>
  <c r="Q4910" i="9" s="1"/>
  <c r="L4957" i="9"/>
  <c r="P4957" i="9" s="1"/>
  <c r="L5076" i="9"/>
  <c r="P5076" i="9" s="1"/>
  <c r="L5075" i="9"/>
  <c r="L5093" i="9"/>
  <c r="P5093" i="9" s="1"/>
  <c r="Q5093" i="9" s="1"/>
  <c r="L5253" i="9"/>
  <c r="P5253" i="9" s="1"/>
  <c r="Q5253" i="9" s="1"/>
  <c r="L5458" i="9"/>
  <c r="P5458" i="9" s="1"/>
  <c r="Q5458" i="9" s="1"/>
  <c r="L5598" i="9"/>
  <c r="P5598" i="9" s="1"/>
  <c r="Q5598" i="9" s="1"/>
  <c r="L5590" i="9"/>
  <c r="P5590" i="9" s="1"/>
  <c r="Q5590" i="9" s="1"/>
  <c r="L5751" i="9"/>
  <c r="P5751" i="9" s="1"/>
  <c r="Q5751" i="9" s="1"/>
  <c r="L5899" i="9"/>
  <c r="P5899" i="9" s="1"/>
  <c r="L5898" i="9"/>
  <c r="L4831" i="9"/>
  <c r="P4831" i="9" s="1"/>
  <c r="Q4831" i="9" s="1"/>
  <c r="L4822" i="9"/>
  <c r="P4822" i="9" s="1"/>
  <c r="L1049" i="9"/>
  <c r="P1049" i="9" s="1"/>
  <c r="Q1049" i="9" s="1"/>
  <c r="L1596" i="9"/>
  <c r="P1596" i="9" s="1"/>
  <c r="Q1596" i="9" s="1"/>
  <c r="L1926" i="9"/>
  <c r="P1926" i="9" s="1"/>
  <c r="Q1926" i="9" s="1"/>
  <c r="L1949" i="9"/>
  <c r="P1949" i="9" s="1"/>
  <c r="Q1949" i="9" s="1"/>
  <c r="P85" i="9"/>
  <c r="Q85" i="9" s="1"/>
  <c r="P164" i="9"/>
  <c r="Q164" i="9" s="1"/>
  <c r="P1042" i="9"/>
  <c r="L1179" i="9"/>
  <c r="P1179" i="9" s="1"/>
  <c r="Q1179" i="9" s="1"/>
  <c r="P1323" i="9"/>
  <c r="Q1323" i="9" s="1"/>
  <c r="L1371" i="9"/>
  <c r="L1546" i="9"/>
  <c r="P1546" i="9" s="1"/>
  <c r="Q1546" i="9" s="1"/>
  <c r="L1556" i="9"/>
  <c r="P1556" i="9" s="1"/>
  <c r="Q1556" i="9" s="1"/>
  <c r="L1548" i="9"/>
  <c r="P1548" i="9" s="1"/>
  <c r="L1704" i="9"/>
  <c r="P1704" i="9" s="1"/>
  <c r="Q1704" i="9" s="1"/>
  <c r="L1830" i="9"/>
  <c r="P1830" i="9" s="1"/>
  <c r="L2026" i="9"/>
  <c r="P2026" i="9" s="1"/>
  <c r="Q2026" i="9" s="1"/>
  <c r="L2325" i="9"/>
  <c r="P2325" i="9" s="1"/>
  <c r="Q2325" i="9" s="1"/>
  <c r="L2497" i="9"/>
  <c r="P2497" i="9" s="1"/>
  <c r="Q2497" i="9" s="1"/>
  <c r="L2501" i="9"/>
  <c r="L2600" i="9"/>
  <c r="P2600" i="9" s="1"/>
  <c r="Q2600" i="9" s="1"/>
  <c r="L2641" i="9"/>
  <c r="P2641" i="9" s="1"/>
  <c r="Q2641" i="9" s="1"/>
  <c r="L2664" i="9"/>
  <c r="P2664" i="9" s="1"/>
  <c r="Q2704" i="9"/>
  <c r="L2851" i="9"/>
  <c r="P2851" i="9" s="1"/>
  <c r="Q2851" i="9" s="1"/>
  <c r="L2931" i="9"/>
  <c r="P2931" i="9" s="1"/>
  <c r="Q2931" i="9" s="1"/>
  <c r="L2987" i="9"/>
  <c r="P2987" i="9" s="1"/>
  <c r="Q2988" i="9"/>
  <c r="L3011" i="9"/>
  <c r="P3011" i="9" s="1"/>
  <c r="Q3011" i="9" s="1"/>
  <c r="L3085" i="9"/>
  <c r="P3085" i="9" s="1"/>
  <c r="Q3085" i="9" s="1"/>
  <c r="L3148" i="9"/>
  <c r="P3148" i="9" s="1"/>
  <c r="L3147" i="9"/>
  <c r="P3147" i="9" s="1"/>
  <c r="L3189" i="9"/>
  <c r="P3189" i="9" s="1"/>
  <c r="L3285" i="9"/>
  <c r="P3285" i="9" s="1"/>
  <c r="Q3285" i="9" s="1"/>
  <c r="L3342" i="9"/>
  <c r="P3342" i="9" s="1"/>
  <c r="Q3342" i="9" s="1"/>
  <c r="L3346" i="9"/>
  <c r="L3593" i="9"/>
  <c r="P3593" i="9" s="1"/>
  <c r="L3608" i="9"/>
  <c r="P3608" i="9" s="1"/>
  <c r="Q3608" i="9" s="1"/>
  <c r="L3705" i="9"/>
  <c r="P3705" i="9" s="1"/>
  <c r="Q3705" i="9" s="1"/>
  <c r="L3815" i="9"/>
  <c r="P3815" i="9" s="1"/>
  <c r="Q3815" i="9" s="1"/>
  <c r="L3868" i="9"/>
  <c r="P3868" i="9" s="1"/>
  <c r="Q3868" i="9" s="1"/>
  <c r="L3911" i="9"/>
  <c r="P3911" i="9" s="1"/>
  <c r="L3910" i="9"/>
  <c r="P3910" i="9" s="1"/>
  <c r="L3968" i="9"/>
  <c r="P3968" i="9" s="1"/>
  <c r="Q3968" i="9" s="1"/>
  <c r="L4008" i="9"/>
  <c r="P4008" i="9" s="1"/>
  <c r="Q4008" i="9" s="1"/>
  <c r="Q4069" i="9"/>
  <c r="L4069" i="9"/>
  <c r="P4069" i="9" s="1"/>
  <c r="L4126" i="9"/>
  <c r="P4126" i="9" s="1"/>
  <c r="Q4126" i="9" s="1"/>
  <c r="L4435" i="9"/>
  <c r="P4435" i="9" s="1"/>
  <c r="Q4435" i="9" s="1"/>
  <c r="L4434" i="9"/>
  <c r="L4493" i="9"/>
  <c r="P4493" i="9" s="1"/>
  <c r="Q4493" i="9" s="1"/>
  <c r="L4654" i="9"/>
  <c r="P4654" i="9" s="1"/>
  <c r="Q4654" i="9" s="1"/>
  <c r="L4691" i="9"/>
  <c r="P4691" i="9" s="1"/>
  <c r="Q4691" i="9" s="1"/>
  <c r="L4820" i="9"/>
  <c r="P4820" i="9" s="1"/>
  <c r="Q4820" i="9" s="1"/>
  <c r="L4836" i="9"/>
  <c r="P4836" i="9" s="1"/>
  <c r="Q4836" i="9" s="1"/>
  <c r="L4838" i="9"/>
  <c r="L4901" i="9"/>
  <c r="P4901" i="9" s="1"/>
  <c r="Q4901" i="9" s="1"/>
  <c r="L4975" i="9"/>
  <c r="P4975" i="9" s="1"/>
  <c r="Q4975" i="9" s="1"/>
  <c r="L4990" i="9"/>
  <c r="P4990" i="9" s="1"/>
  <c r="Q4990" i="9" s="1"/>
  <c r="L4994" i="9"/>
  <c r="P4994" i="9" s="1"/>
  <c r="Q4994" i="9" s="1"/>
  <c r="L5211" i="9"/>
  <c r="P5211" i="9" s="1"/>
  <c r="Q5211" i="9" s="1"/>
  <c r="L5228" i="9"/>
  <c r="P5228" i="9" s="1"/>
  <c r="Q5228" i="9" s="1"/>
  <c r="L5259" i="9"/>
  <c r="P5259" i="9" s="1"/>
  <c r="Q5259" i="9" s="1"/>
  <c r="L5274" i="9"/>
  <c r="P5274" i="9" s="1"/>
  <c r="Q5274" i="9" s="1"/>
  <c r="L5605" i="9"/>
  <c r="L5645" i="9"/>
  <c r="P5645" i="9" s="1"/>
  <c r="L5663" i="9"/>
  <c r="P5663" i="9" s="1"/>
  <c r="Q5663" i="9" s="1"/>
  <c r="L5713" i="9"/>
  <c r="L5717" i="9"/>
  <c r="L5722" i="9"/>
  <c r="L5784" i="9"/>
  <c r="P5784" i="9" s="1"/>
  <c r="Q5784" i="9" s="1"/>
  <c r="L5823" i="9"/>
  <c r="P5823" i="9" s="1"/>
  <c r="L5992" i="9"/>
  <c r="P5992" i="9" s="1"/>
  <c r="L6071" i="9"/>
  <c r="P6071" i="9" s="1"/>
  <c r="L6080" i="9"/>
  <c r="P6080" i="9" s="1"/>
  <c r="Q6080" i="9" s="1"/>
  <c r="L6301" i="9"/>
  <c r="P6301" i="9" s="1"/>
  <c r="Q6301" i="9" s="1"/>
  <c r="L6323" i="9"/>
  <c r="P6323" i="9" s="1"/>
  <c r="L6322" i="9"/>
  <c r="P6322" i="9" s="1"/>
  <c r="L6428" i="9"/>
  <c r="P6428" i="9" s="1"/>
  <c r="L6427" i="9"/>
  <c r="P6427" i="9" s="1"/>
  <c r="L8087" i="9"/>
  <c r="P8087" i="9" s="1"/>
  <c r="P434" i="9"/>
  <c r="Q434" i="9" s="1"/>
  <c r="L1335" i="9"/>
  <c r="P1335" i="9" s="1"/>
  <c r="Q1335" i="9" s="1"/>
  <c r="L1396" i="9"/>
  <c r="L1405" i="9"/>
  <c r="P1405" i="9" s="1"/>
  <c r="Q1405" i="9" s="1"/>
  <c r="L1407" i="9"/>
  <c r="P1407" i="9" s="1"/>
  <c r="Q1407" i="9" s="1"/>
  <c r="L1409" i="9"/>
  <c r="P1409" i="9" s="1"/>
  <c r="Q1409" i="9" s="1"/>
  <c r="Q1414" i="9"/>
  <c r="L1597" i="9"/>
  <c r="P1597" i="9" s="1"/>
  <c r="Q1597" i="9" s="1"/>
  <c r="L1748" i="9"/>
  <c r="L1766" i="9"/>
  <c r="P1766" i="9" s="1"/>
  <c r="L1808" i="9"/>
  <c r="P1808" i="9" s="1"/>
  <c r="Q1808" i="9" s="1"/>
  <c r="L1831" i="9"/>
  <c r="P1831" i="9" s="1"/>
  <c r="L1862" i="9"/>
  <c r="P1862" i="9" s="1"/>
  <c r="Q1862" i="9" s="1"/>
  <c r="L1950" i="9"/>
  <c r="P1950" i="9" s="1"/>
  <c r="Q1950" i="9" s="1"/>
  <c r="L1990" i="9"/>
  <c r="P1990" i="9" s="1"/>
  <c r="Q1990" i="9" s="1"/>
  <c r="L2016" i="9"/>
  <c r="P2016" i="9" s="1"/>
  <c r="Q2016" i="9" s="1"/>
  <c r="L2070" i="9"/>
  <c r="P2070" i="9" s="1"/>
  <c r="Q2070" i="9" s="1"/>
  <c r="Q2115" i="9"/>
  <c r="Q2114" i="9"/>
  <c r="L2156" i="9"/>
  <c r="P2156" i="9" s="1"/>
  <c r="L2230" i="9"/>
  <c r="P2230" i="9" s="1"/>
  <c r="Q2230" i="9" s="1"/>
  <c r="L2306" i="9"/>
  <c r="P2306" i="9" s="1"/>
  <c r="Q2306" i="9" s="1"/>
  <c r="L2443" i="9"/>
  <c r="P2443" i="9" s="1"/>
  <c r="Q2443" i="9" s="1"/>
  <c r="L2461" i="9"/>
  <c r="P2461" i="9" s="1"/>
  <c r="Q2461" i="9" s="1"/>
  <c r="L2502" i="9"/>
  <c r="P2502" i="9" s="1"/>
  <c r="Q2502" i="9" s="1"/>
  <c r="L2541" i="9"/>
  <c r="P2541" i="9" s="1"/>
  <c r="Q2541" i="9" s="1"/>
  <c r="L2581" i="9"/>
  <c r="Q2584" i="9"/>
  <c r="L2656" i="9"/>
  <c r="P2656" i="9" s="1"/>
  <c r="Q2656" i="9" s="1"/>
  <c r="L2648" i="9"/>
  <c r="P2648" i="9" s="1"/>
  <c r="Q2648" i="9" s="1"/>
  <c r="L2704" i="9"/>
  <c r="P2704" i="9" s="1"/>
  <c r="L2741" i="9"/>
  <c r="Q2744" i="9"/>
  <c r="L2818" i="9"/>
  <c r="P2818" i="9" s="1"/>
  <c r="Q2818" i="9" s="1"/>
  <c r="L2860" i="9"/>
  <c r="P2860" i="9" s="1"/>
  <c r="Q2860" i="9" s="1"/>
  <c r="L2905" i="9"/>
  <c r="P2905" i="9" s="1"/>
  <c r="Q2905" i="9" s="1"/>
  <c r="L2944" i="9"/>
  <c r="P2944" i="9" s="1"/>
  <c r="Q2944" i="9" s="1"/>
  <c r="L2980" i="9"/>
  <c r="P2980" i="9" s="1"/>
  <c r="Q2980" i="9" s="1"/>
  <c r="L2972" i="9"/>
  <c r="L2985" i="9"/>
  <c r="P2985" i="9" s="1"/>
  <c r="Q2985" i="9" s="1"/>
  <c r="L3083" i="9"/>
  <c r="L3124" i="9"/>
  <c r="P3124" i="9" s="1"/>
  <c r="Q3124" i="9" s="1"/>
  <c r="L3165" i="9"/>
  <c r="P3165" i="9" s="1"/>
  <c r="Q3165" i="9" s="1"/>
  <c r="L3181" i="9"/>
  <c r="P3181" i="9" s="1"/>
  <c r="Q3181" i="9" s="1"/>
  <c r="L3226" i="9"/>
  <c r="P3226" i="9" s="1"/>
  <c r="L3266" i="9"/>
  <c r="Q3269" i="9"/>
  <c r="L3327" i="9"/>
  <c r="P3327" i="9" s="1"/>
  <c r="Q3327" i="9" s="1"/>
  <c r="L3347" i="9"/>
  <c r="P3347" i="9" s="1"/>
  <c r="Q3347" i="9" s="1"/>
  <c r="L3386" i="9"/>
  <c r="P3386" i="9" s="1"/>
  <c r="Q3386" i="9" s="1"/>
  <c r="L3426" i="9"/>
  <c r="Q3429" i="9"/>
  <c r="L3529" i="9"/>
  <c r="P3529" i="9" s="1"/>
  <c r="Q3529" i="9" s="1"/>
  <c r="L3535" i="9"/>
  <c r="P3535" i="9" s="1"/>
  <c r="Q3535" i="9" s="1"/>
  <c r="L3537" i="9"/>
  <c r="P3537" i="9" s="1"/>
  <c r="Q3537" i="9" s="1"/>
  <c r="L3666" i="9"/>
  <c r="P3666" i="9" s="1"/>
  <c r="Q3666" i="9" s="1"/>
  <c r="L3791" i="9"/>
  <c r="P3791" i="9" s="1"/>
  <c r="Q3792" i="9"/>
  <c r="L3871" i="9"/>
  <c r="P3871" i="9" s="1"/>
  <c r="L3991" i="9"/>
  <c r="P3991" i="9" s="1"/>
  <c r="L4006" i="9"/>
  <c r="L4015" i="9"/>
  <c r="P4015" i="9" s="1"/>
  <c r="L4045" i="9"/>
  <c r="P4045" i="9" s="1"/>
  <c r="L4047" i="9"/>
  <c r="P4047" i="9" s="1"/>
  <c r="Q4047" i="9" s="1"/>
  <c r="L4062" i="9"/>
  <c r="P4062" i="9" s="1"/>
  <c r="Q4062" i="9" s="1"/>
  <c r="L4132" i="9"/>
  <c r="P4132" i="9" s="1"/>
  <c r="Q4132" i="9" s="1"/>
  <c r="L4249" i="9"/>
  <c r="L4257" i="9"/>
  <c r="L4259" i="9"/>
  <c r="L4270" i="9"/>
  <c r="L4332" i="9"/>
  <c r="P4332" i="9" s="1"/>
  <c r="Q4332" i="9" s="1"/>
  <c r="L4338" i="9"/>
  <c r="P4338" i="9" s="1"/>
  <c r="Q4338" i="9" s="1"/>
  <c r="L4355" i="9"/>
  <c r="L4371" i="9"/>
  <c r="P4371" i="9" s="1"/>
  <c r="Q4371" i="9" s="1"/>
  <c r="L4393" i="9"/>
  <c r="P4393" i="9" s="1"/>
  <c r="L4420" i="9"/>
  <c r="P4420" i="9" s="1"/>
  <c r="Q4420" i="9" s="1"/>
  <c r="L4437" i="9"/>
  <c r="L4515" i="9"/>
  <c r="P4515" i="9" s="1"/>
  <c r="L4516" i="9"/>
  <c r="P4516" i="9" s="1"/>
  <c r="L4552" i="9"/>
  <c r="L4556" i="9"/>
  <c r="P4556" i="9" s="1"/>
  <c r="L4557" i="9"/>
  <c r="P4557" i="9" s="1"/>
  <c r="L4632" i="9"/>
  <c r="P4632" i="9" s="1"/>
  <c r="Q4632" i="9" s="1"/>
  <c r="L4652" i="9"/>
  <c r="P4652" i="9" s="1"/>
  <c r="L4670" i="9"/>
  <c r="P4670" i="9" s="1"/>
  <c r="Q4670" i="9" s="1"/>
  <c r="L4662" i="9"/>
  <c r="P4662" i="9" s="1"/>
  <c r="Q4662" i="9" s="1"/>
  <c r="Q4674" i="9"/>
  <c r="L4734" i="9"/>
  <c r="P4734" i="9" s="1"/>
  <c r="Q4734" i="9" s="1"/>
  <c r="L4774" i="9"/>
  <c r="P4774" i="9" s="1"/>
  <c r="Q4774" i="9" s="1"/>
  <c r="L4855" i="9"/>
  <c r="P4855" i="9" s="1"/>
  <c r="Q4855" i="9" s="1"/>
  <c r="L4973" i="9"/>
  <c r="P4973" i="9" s="1"/>
  <c r="L5055" i="9"/>
  <c r="P5055" i="9" s="1"/>
  <c r="Q5055" i="9" s="1"/>
  <c r="L5187" i="9"/>
  <c r="P5187" i="9" s="1"/>
  <c r="Q5187" i="9" s="1"/>
  <c r="L5179" i="9"/>
  <c r="P5179" i="9" s="1"/>
  <c r="Q5179" i="9" s="1"/>
  <c r="L5588" i="9"/>
  <c r="P5588" i="9" s="1"/>
  <c r="Q5588" i="9" s="1"/>
  <c r="L5714" i="9"/>
  <c r="L5718" i="9"/>
  <c r="L6145" i="9"/>
  <c r="P6145" i="9" s="1"/>
  <c r="P4241" i="9"/>
  <c r="Q4241" i="9" s="1"/>
  <c r="L4540" i="9"/>
  <c r="P4540" i="9" s="1"/>
  <c r="L4580" i="9"/>
  <c r="P4580" i="9" s="1"/>
  <c r="Q4580" i="9" s="1"/>
  <c r="L4596" i="9"/>
  <c r="P4596" i="9" s="1"/>
  <c r="Q4596" i="9" s="1"/>
  <c r="L4636" i="9"/>
  <c r="L4718" i="9"/>
  <c r="P4718" i="9" s="1"/>
  <c r="Q4758" i="9"/>
  <c r="Q4757" i="9"/>
  <c r="L4814" i="9"/>
  <c r="P4814" i="9" s="1"/>
  <c r="Q4814" i="9" s="1"/>
  <c r="L4871" i="9"/>
  <c r="P4871" i="9" s="1"/>
  <c r="Q4871" i="9" s="1"/>
  <c r="L4863" i="9"/>
  <c r="P4863" i="9" s="1"/>
  <c r="Q4863" i="9" s="1"/>
  <c r="L4954" i="9"/>
  <c r="P4954" i="9" s="1"/>
  <c r="Q4954" i="9" s="1"/>
  <c r="L4981" i="9"/>
  <c r="P4981" i="9" s="1"/>
  <c r="Q4981" i="9" s="1"/>
  <c r="L5012" i="9"/>
  <c r="P5012" i="9" s="1"/>
  <c r="L5099" i="9"/>
  <c r="P5099" i="9" s="1"/>
  <c r="Q5099" i="9" s="1"/>
  <c r="L5232" i="9"/>
  <c r="P5232" i="9" s="1"/>
  <c r="Q5232" i="9" s="1"/>
  <c r="L5355" i="9"/>
  <c r="P5355" i="9" s="1"/>
  <c r="Q5355" i="9" s="1"/>
  <c r="L5433" i="9"/>
  <c r="P5433" i="9" s="1"/>
  <c r="Q5433" i="9" s="1"/>
  <c r="L5638" i="9"/>
  <c r="P5638" i="9" s="1"/>
  <c r="Q5638" i="9" s="1"/>
  <c r="L5630" i="9"/>
  <c r="P5630" i="9" s="1"/>
  <c r="Q5630" i="9" s="1"/>
  <c r="L5902" i="9"/>
  <c r="P5902" i="9" s="1"/>
  <c r="L5968" i="9"/>
  <c r="P5968" i="9" s="1"/>
  <c r="Q5968" i="9" s="1"/>
  <c r="Q6123" i="9"/>
  <c r="Q6124" i="9"/>
  <c r="L6147" i="9"/>
  <c r="P6147" i="9" s="1"/>
  <c r="Q6147" i="9" s="1"/>
  <c r="L6165" i="9"/>
  <c r="P6165" i="9" s="1"/>
  <c r="L6164" i="9"/>
  <c r="P6164" i="9" s="1"/>
  <c r="L6179" i="9"/>
  <c r="P6179" i="9" s="1"/>
  <c r="Q6179" i="9" s="1"/>
  <c r="L6280" i="9"/>
  <c r="P6280" i="9" s="1"/>
  <c r="L6652" i="9"/>
  <c r="L1788" i="9"/>
  <c r="P1788" i="9" s="1"/>
  <c r="Q1788" i="9" s="1"/>
  <c r="L2050" i="9"/>
  <c r="P2050" i="9" s="1"/>
  <c r="Q2050" i="9" s="1"/>
  <c r="L2071" i="9"/>
  <c r="P2071" i="9" s="1"/>
  <c r="Q2071" i="9" s="1"/>
  <c r="L2137" i="9"/>
  <c r="P2137" i="9" s="1"/>
  <c r="Q2137" i="9" s="1"/>
  <c r="L2147" i="9"/>
  <c r="P2147" i="9" s="1"/>
  <c r="Q2147" i="9" s="1"/>
  <c r="L2178" i="9"/>
  <c r="P2178" i="9" s="1"/>
  <c r="Q2178" i="9" s="1"/>
  <c r="L2188" i="9"/>
  <c r="P2188" i="9" s="1"/>
  <c r="Q2188" i="9" s="1"/>
  <c r="L2180" i="9"/>
  <c r="P2180" i="9" s="1"/>
  <c r="Q2180" i="9" s="1"/>
  <c r="L2249" i="9"/>
  <c r="P2249" i="9" s="1"/>
  <c r="Q2249" i="9" s="1"/>
  <c r="L2545" i="9"/>
  <c r="P2545" i="9" s="1"/>
  <c r="L2945" i="9"/>
  <c r="P2945" i="9" s="1"/>
  <c r="Q2945" i="9" s="1"/>
  <c r="L2988" i="9"/>
  <c r="P2988" i="9" s="1"/>
  <c r="L3130" i="9"/>
  <c r="P3130" i="9" s="1"/>
  <c r="Q3130" i="9" s="1"/>
  <c r="L3140" i="9"/>
  <c r="P3140" i="9" s="1"/>
  <c r="Q3140" i="9" s="1"/>
  <c r="L3230" i="9"/>
  <c r="P3230" i="9" s="1"/>
  <c r="L3325" i="9"/>
  <c r="P3325" i="9" s="1"/>
  <c r="L3390" i="9"/>
  <c r="P3390" i="9" s="1"/>
  <c r="L3649" i="9"/>
  <c r="P3649" i="9" s="1"/>
  <c r="Q3649" i="9" s="1"/>
  <c r="L3671" i="9"/>
  <c r="P3671" i="9" s="1"/>
  <c r="Q3671" i="9" s="1"/>
  <c r="L3792" i="9"/>
  <c r="P3792" i="9" s="1"/>
  <c r="L3888" i="9"/>
  <c r="P3888" i="9" s="1"/>
  <c r="Q3888" i="9" s="1"/>
  <c r="L3893" i="9"/>
  <c r="P3893" i="9" s="1"/>
  <c r="Q3893" i="9" s="1"/>
  <c r="L3903" i="9"/>
  <c r="P3903" i="9" s="1"/>
  <c r="Q3903" i="9" s="1"/>
  <c r="L4023" i="9"/>
  <c r="P4023" i="9" s="1"/>
  <c r="Q4023" i="9" s="1"/>
  <c r="L4330" i="9"/>
  <c r="P4330" i="9" s="1"/>
  <c r="Q4330" i="9" s="1"/>
  <c r="L4509" i="9"/>
  <c r="P4509" i="9" s="1"/>
  <c r="Q4509" i="9" s="1"/>
  <c r="L4595" i="9"/>
  <c r="P4595" i="9" s="1"/>
  <c r="Q4595" i="9" s="1"/>
  <c r="L4621" i="9"/>
  <c r="P4621" i="9" s="1"/>
  <c r="Q4621" i="9" s="1"/>
  <c r="L4637" i="9"/>
  <c r="P4637" i="9" s="1"/>
  <c r="L4717" i="9"/>
  <c r="L4758" i="9"/>
  <c r="P4758" i="9" s="1"/>
  <c r="L4798" i="9"/>
  <c r="P4798" i="9" s="1"/>
  <c r="L4797" i="9"/>
  <c r="L4839" i="9"/>
  <c r="P4839" i="9" s="1"/>
  <c r="L4895" i="9"/>
  <c r="P4895" i="9" s="1"/>
  <c r="Q4895" i="9" s="1"/>
  <c r="L4914" i="9"/>
  <c r="P4914" i="9" s="1"/>
  <c r="L4950" i="9"/>
  <c r="P4950" i="9" s="1"/>
  <c r="Q4950" i="9" s="1"/>
  <c r="L4955" i="9"/>
  <c r="P4955" i="9" s="1"/>
  <c r="Q4955" i="9" s="1"/>
  <c r="L5014" i="9"/>
  <c r="P5014" i="9" s="1"/>
  <c r="Q5014" i="9" s="1"/>
  <c r="L5071" i="9"/>
  <c r="P5071" i="9" s="1"/>
  <c r="Q5071" i="9" s="1"/>
  <c r="L5109" i="9"/>
  <c r="P5109" i="9" s="1"/>
  <c r="Q5109" i="9" s="1"/>
  <c r="L5116" i="9"/>
  <c r="P5116" i="9" s="1"/>
  <c r="L5217" i="9"/>
  <c r="P5217" i="9" s="1"/>
  <c r="Q5217" i="9" s="1"/>
  <c r="L5233" i="9"/>
  <c r="P5233" i="9" s="1"/>
  <c r="Q5233" i="9" s="1"/>
  <c r="L5334" i="9"/>
  <c r="P5334" i="9" s="1"/>
  <c r="Q5334" i="9" s="1"/>
  <c r="L5340" i="9"/>
  <c r="P5340" i="9" s="1"/>
  <c r="Q5340" i="9" s="1"/>
  <c r="L5357" i="9"/>
  <c r="L5373" i="9"/>
  <c r="P5373" i="9" s="1"/>
  <c r="L5381" i="9"/>
  <c r="P5381" i="9" s="1"/>
  <c r="Q5381" i="9" s="1"/>
  <c r="L5547" i="9"/>
  <c r="P5547" i="9" s="1"/>
  <c r="Q5547" i="9" s="1"/>
  <c r="L5549" i="9"/>
  <c r="P5549" i="9" s="1"/>
  <c r="L5606" i="9"/>
  <c r="P5606" i="9" s="1"/>
  <c r="L5670" i="9"/>
  <c r="P5670" i="9" s="1"/>
  <c r="Q5670" i="9" s="1"/>
  <c r="L5677" i="9"/>
  <c r="P5677" i="9" s="1"/>
  <c r="Q5677" i="9" s="1"/>
  <c r="L5704" i="9"/>
  <c r="L5706" i="9"/>
  <c r="L5802" i="9"/>
  <c r="P5802" i="9" s="1"/>
  <c r="Q5802" i="9" s="1"/>
  <c r="Q5948" i="9"/>
  <c r="Q5947" i="9"/>
  <c r="L6008" i="9"/>
  <c r="P6008" i="9" s="1"/>
  <c r="Q6008" i="9" s="1"/>
  <c r="L6119" i="9"/>
  <c r="P6119" i="9" s="1"/>
  <c r="Q6119" i="9" s="1"/>
  <c r="L6123" i="9"/>
  <c r="L6341" i="9"/>
  <c r="P6341" i="9" s="1"/>
  <c r="Q6341" i="9" s="1"/>
  <c r="L6383" i="9"/>
  <c r="P6383" i="9" s="1"/>
  <c r="L6382" i="9"/>
  <c r="P6382" i="9" s="1"/>
  <c r="Q6428" i="9"/>
  <c r="Q6427" i="9"/>
  <c r="L5114" i="9"/>
  <c r="P5114" i="9" s="1"/>
  <c r="Q5114" i="9" s="1"/>
  <c r="L5516" i="9"/>
  <c r="P5516" i="9" s="1"/>
  <c r="Q5516" i="9" s="1"/>
  <c r="L5523" i="9"/>
  <c r="P5523" i="9" s="1"/>
  <c r="L5563" i="9"/>
  <c r="P5563" i="9" s="1"/>
  <c r="Q5563" i="9" s="1"/>
  <c r="L5682" i="9"/>
  <c r="P5682" i="9" s="1"/>
  <c r="Q5682" i="9" s="1"/>
  <c r="L5944" i="9"/>
  <c r="P5944" i="9" s="1"/>
  <c r="Q5944" i="9" s="1"/>
  <c r="L5966" i="9"/>
  <c r="L6084" i="9"/>
  <c r="P6084" i="9" s="1"/>
  <c r="L6378" i="9"/>
  <c r="P6378" i="9" s="1"/>
  <c r="L6467" i="9"/>
  <c r="L6490" i="9"/>
  <c r="P6490" i="9" s="1"/>
  <c r="Q6490" i="9" s="1"/>
  <c r="L6534" i="9"/>
  <c r="P6534" i="9" s="1"/>
  <c r="Q6534" i="9" s="1"/>
  <c r="L6551" i="9"/>
  <c r="P6551" i="9" s="1"/>
  <c r="Q6551" i="9" s="1"/>
  <c r="L6550" i="9"/>
  <c r="L6565" i="9"/>
  <c r="P6565" i="9" s="1"/>
  <c r="Q6565" i="9" s="1"/>
  <c r="L6789" i="9"/>
  <c r="P6789" i="9" s="1"/>
  <c r="Q6789" i="9" s="1"/>
  <c r="L6889" i="9"/>
  <c r="P6889" i="9" s="1"/>
  <c r="Q6889" i="9" s="1"/>
  <c r="L6997" i="9"/>
  <c r="P7056" i="9"/>
  <c r="P7014" i="9"/>
  <c r="Q7014" i="9" s="1"/>
  <c r="L7123" i="9"/>
  <c r="L7252" i="9"/>
  <c r="P7252" i="9" s="1"/>
  <c r="Q7252" i="9" s="1"/>
  <c r="L7381" i="9"/>
  <c r="P7381" i="9" s="1"/>
  <c r="Q7381" i="9" s="1"/>
  <c r="L8145" i="9"/>
  <c r="L5857" i="9"/>
  <c r="P5857" i="9" s="1"/>
  <c r="L6032" i="9"/>
  <c r="P6032" i="9" s="1"/>
  <c r="Q6085" i="9"/>
  <c r="L6124" i="9"/>
  <c r="P6124" i="9" s="1"/>
  <c r="L6153" i="9"/>
  <c r="P6153" i="9" s="1"/>
  <c r="Q6153" i="9" s="1"/>
  <c r="L6181" i="9"/>
  <c r="P6181" i="9" s="1"/>
  <c r="Q6181" i="9" s="1"/>
  <c r="L6264" i="9"/>
  <c r="P6264" i="9" s="1"/>
  <c r="Q6264" i="9" s="1"/>
  <c r="L6355" i="9"/>
  <c r="P6355" i="9" s="1"/>
  <c r="L6363" i="9"/>
  <c r="P6363" i="9" s="1"/>
  <c r="Q6363" i="9" s="1"/>
  <c r="L6452" i="9"/>
  <c r="P6452" i="9" s="1"/>
  <c r="Q6452" i="9" s="1"/>
  <c r="L6463" i="9"/>
  <c r="P6463" i="9" s="1"/>
  <c r="Q6463" i="9" s="1"/>
  <c r="L6468" i="9"/>
  <c r="P6468" i="9" s="1"/>
  <c r="Q6679" i="9"/>
  <c r="L6698" i="9"/>
  <c r="P6698" i="9" s="1"/>
  <c r="Q6698" i="9" s="1"/>
  <c r="L6855" i="9"/>
  <c r="P6855" i="9" s="1"/>
  <c r="Q6855" i="9" s="1"/>
  <c r="L7310" i="9"/>
  <c r="P7310" i="9" s="1"/>
  <c r="Q7310" i="9" s="1"/>
  <c r="L7301" i="9"/>
  <c r="P7301" i="9" s="1"/>
  <c r="Q7301" i="9" s="1"/>
  <c r="L7778" i="9"/>
  <c r="P7778" i="9" s="1"/>
  <c r="Q7778" i="9" s="1"/>
  <c r="L7862" i="9"/>
  <c r="P7862" i="9" s="1"/>
  <c r="Q7862" i="9" s="1"/>
  <c r="L7861" i="9"/>
  <c r="L4780" i="9"/>
  <c r="P4780" i="9" s="1"/>
  <c r="Q4780" i="9" s="1"/>
  <c r="L4790" i="9"/>
  <c r="P4790" i="9" s="1"/>
  <c r="Q4790" i="9" s="1"/>
  <c r="L4782" i="9"/>
  <c r="L4893" i="9"/>
  <c r="P4893" i="9" s="1"/>
  <c r="Q4893" i="9" s="1"/>
  <c r="L4915" i="9"/>
  <c r="P4915" i="9" s="1"/>
  <c r="Q4915" i="9" s="1"/>
  <c r="L4958" i="9"/>
  <c r="P4958" i="9" s="1"/>
  <c r="L5113" i="9"/>
  <c r="P5113" i="9" s="1"/>
  <c r="Q5113" i="9" s="1"/>
  <c r="L5139" i="9"/>
  <c r="P5139" i="9" s="1"/>
  <c r="Q5139" i="9" s="1"/>
  <c r="L5149" i="9"/>
  <c r="P5149" i="9" s="1"/>
  <c r="Q5149" i="9" s="1"/>
  <c r="L5332" i="9"/>
  <c r="P5332" i="9" s="1"/>
  <c r="Q5332" i="9" s="1"/>
  <c r="L5497" i="9"/>
  <c r="P5497" i="9" s="1"/>
  <c r="Q5497" i="9" s="1"/>
  <c r="L5507" i="9"/>
  <c r="L5524" i="9"/>
  <c r="P5524" i="9" s="1"/>
  <c r="L5562" i="9"/>
  <c r="P5562" i="9" s="1"/>
  <c r="Q5562" i="9" s="1"/>
  <c r="L5681" i="9"/>
  <c r="P5681" i="9" s="1"/>
  <c r="Q5681" i="9" s="1"/>
  <c r="L5877" i="9"/>
  <c r="P5877" i="9" s="1"/>
  <c r="Q5877" i="9" s="1"/>
  <c r="L5918" i="9"/>
  <c r="P5918" i="9" s="1"/>
  <c r="Q5918" i="9" s="1"/>
  <c r="L5928" i="9"/>
  <c r="P5928" i="9" s="1"/>
  <c r="L5945" i="9"/>
  <c r="P5945" i="9" s="1"/>
  <c r="Q5945" i="9" s="1"/>
  <c r="L6085" i="9"/>
  <c r="P6085" i="9" s="1"/>
  <c r="L6379" i="9"/>
  <c r="P6379" i="9" s="1"/>
  <c r="L6401" i="9"/>
  <c r="P6401" i="9" s="1"/>
  <c r="Q6401" i="9" s="1"/>
  <c r="L6409" i="9"/>
  <c r="P6409" i="9" s="1"/>
  <c r="L6418" i="9"/>
  <c r="P6418" i="9" s="1"/>
  <c r="Q6418" i="9" s="1"/>
  <c r="L6447" i="9"/>
  <c r="P6447" i="9" s="1"/>
  <c r="Q6447" i="9" s="1"/>
  <c r="L6472" i="9"/>
  <c r="P6472" i="9" s="1"/>
  <c r="L6496" i="9"/>
  <c r="P6496" i="9" s="1"/>
  <c r="Q6496" i="9" s="1"/>
  <c r="L6498" i="9"/>
  <c r="P6498" i="9" s="1"/>
  <c r="L6744" i="9"/>
  <c r="P6744" i="9" s="1"/>
  <c r="Q6744" i="9" s="1"/>
  <c r="L6805" i="9"/>
  <c r="P6805" i="9" s="1"/>
  <c r="Q6805" i="9" s="1"/>
  <c r="L6815" i="9"/>
  <c r="P6815" i="9" s="1"/>
  <c r="L6814" i="9"/>
  <c r="P6814" i="9" s="1"/>
  <c r="L6823" i="9"/>
  <c r="P6823" i="9" s="1"/>
  <c r="L6822" i="9"/>
  <c r="P6822" i="9" s="1"/>
  <c r="L6859" i="9"/>
  <c r="P6859" i="9" s="1"/>
  <c r="L6858" i="9"/>
  <c r="P6858" i="9" s="1"/>
  <c r="L6942" i="9"/>
  <c r="P6942" i="9" s="1"/>
  <c r="Q6942" i="9" s="1"/>
  <c r="L6980" i="9"/>
  <c r="P6980" i="9" s="1"/>
  <c r="Q6980" i="9" s="1"/>
  <c r="L7080" i="9"/>
  <c r="L7613" i="9"/>
  <c r="P7613" i="9" s="1"/>
  <c r="Q7613" i="9" s="1"/>
  <c r="L7604" i="9"/>
  <c r="L7908" i="9"/>
  <c r="P7908" i="9" s="1"/>
  <c r="Q7908" i="9" s="1"/>
  <c r="L7907" i="9"/>
  <c r="P7907" i="9" s="1"/>
  <c r="Q7907" i="9" s="1"/>
  <c r="L7951" i="9"/>
  <c r="P7951" i="9" s="1"/>
  <c r="Q7951" i="9" s="1"/>
  <c r="L6422" i="9"/>
  <c r="L6583" i="9"/>
  <c r="P6583" i="9" s="1"/>
  <c r="Q6583" i="9" s="1"/>
  <c r="L6575" i="9"/>
  <c r="L6636" i="9"/>
  <c r="P6636" i="9" s="1"/>
  <c r="L6674" i="9"/>
  <c r="P6674" i="9" s="1"/>
  <c r="L6720" i="9"/>
  <c r="P6720" i="9" s="1"/>
  <c r="L7334" i="9"/>
  <c r="P7334" i="9" s="1"/>
  <c r="Q7334" i="9" s="1"/>
  <c r="L7678" i="9"/>
  <c r="L7817" i="9"/>
  <c r="L8180" i="9"/>
  <c r="L8195" i="9"/>
  <c r="L6507" i="9"/>
  <c r="P6507" i="9" s="1"/>
  <c r="Q6507" i="9" s="1"/>
  <c r="L6548" i="9"/>
  <c r="P6548" i="9" s="1"/>
  <c r="Q6548" i="9" s="1"/>
  <c r="L6544" i="9"/>
  <c r="L6609" i="9"/>
  <c r="P6609" i="9" s="1"/>
  <c r="Q6609" i="9" s="1"/>
  <c r="L6875" i="9"/>
  <c r="P6875" i="9" s="1"/>
  <c r="Q6875" i="9" s="1"/>
  <c r="L6949" i="9"/>
  <c r="L6960" i="9"/>
  <c r="P6960" i="9" s="1"/>
  <c r="L7042" i="9"/>
  <c r="P7042" i="9" s="1"/>
  <c r="Q7042" i="9" s="1"/>
  <c r="L7065" i="9"/>
  <c r="P7065" i="9" s="1"/>
  <c r="Q7065" i="9" s="1"/>
  <c r="L7074" i="9"/>
  <c r="L7106" i="9"/>
  <c r="P7106" i="9" s="1"/>
  <c r="Q7106" i="9" s="1"/>
  <c r="L7169" i="9"/>
  <c r="P7169" i="9" s="1"/>
  <c r="Q7169" i="9" s="1"/>
  <c r="L7211" i="9"/>
  <c r="P7211" i="9" s="1"/>
  <c r="Q7211" i="9" s="1"/>
  <c r="Q7276" i="9"/>
  <c r="Q7275" i="9"/>
  <c r="L7318" i="9"/>
  <c r="P7318" i="9" s="1"/>
  <c r="L7354" i="9"/>
  <c r="P7354" i="9" s="1"/>
  <c r="Q7354" i="9" s="1"/>
  <c r="L7390" i="9"/>
  <c r="P7390" i="9" s="1"/>
  <c r="Q7390" i="9" s="1"/>
  <c r="L7397" i="9"/>
  <c r="P7397" i="9" s="1"/>
  <c r="Q7397" i="9" s="1"/>
  <c r="L7421" i="9"/>
  <c r="P7421" i="9" s="1"/>
  <c r="L7487" i="9"/>
  <c r="P7487" i="9" s="1"/>
  <c r="Q7487" i="9" s="1"/>
  <c r="L7520" i="9"/>
  <c r="P7520" i="9" s="1"/>
  <c r="Q7520" i="9" s="1"/>
  <c r="L7535" i="9"/>
  <c r="L7579" i="9"/>
  <c r="P7579" i="9" s="1"/>
  <c r="Q7579" i="9" s="1"/>
  <c r="L7594" i="9"/>
  <c r="P7594" i="9" s="1"/>
  <c r="Q7594" i="9" s="1"/>
  <c r="L7729" i="9"/>
  <c r="P7729" i="9" s="1"/>
  <c r="Q7729" i="9" s="1"/>
  <c r="L7945" i="9"/>
  <c r="P7945" i="9" s="1"/>
  <c r="Q7945" i="9" s="1"/>
  <c r="L6423" i="9"/>
  <c r="P6423" i="9" s="1"/>
  <c r="Q6630" i="9"/>
  <c r="L6654" i="9"/>
  <c r="P6654" i="9" s="1"/>
  <c r="Q6654" i="9" s="1"/>
  <c r="L6675" i="9"/>
  <c r="P6675" i="9" s="1"/>
  <c r="L6704" i="9"/>
  <c r="P6704" i="9" s="1"/>
  <c r="Q6704" i="9" s="1"/>
  <c r="L6719" i="9"/>
  <c r="L6770" i="9"/>
  <c r="L6809" i="9"/>
  <c r="L6817" i="9"/>
  <c r="L6986" i="9"/>
  <c r="P6986" i="9" s="1"/>
  <c r="Q6986" i="9" s="1"/>
  <c r="L7023" i="9"/>
  <c r="P7023" i="9" s="1"/>
  <c r="Q7023" i="9" s="1"/>
  <c r="L7082" i="9"/>
  <c r="L7095" i="9"/>
  <c r="L7190" i="9"/>
  <c r="L7268" i="9"/>
  <c r="P7268" i="9" s="1"/>
  <c r="Q7268" i="9" s="1"/>
  <c r="L7355" i="9"/>
  <c r="P7355" i="9" s="1"/>
  <c r="Q7355" i="9" s="1"/>
  <c r="L7398" i="9"/>
  <c r="P7398" i="9" s="1"/>
  <c r="Q7398" i="9" s="1"/>
  <c r="L7443" i="9"/>
  <c r="P7443" i="9" s="1"/>
  <c r="Q7443" i="9" s="1"/>
  <c r="L7462" i="9"/>
  <c r="P7462" i="9" s="1"/>
  <c r="Q7462" i="9" s="1"/>
  <c r="L7491" i="9"/>
  <c r="P7491" i="9" s="1"/>
  <c r="Q7491" i="9" s="1"/>
  <c r="L7498" i="9"/>
  <c r="P7498" i="9" s="1"/>
  <c r="Q7498" i="9" s="1"/>
  <c r="L7539" i="9"/>
  <c r="P7539" i="9" s="1"/>
  <c r="Q7539" i="9" s="1"/>
  <c r="L7538" i="9"/>
  <c r="L7639" i="9"/>
  <c r="P7639" i="9" s="1"/>
  <c r="Q7639" i="9" s="1"/>
  <c r="L7663" i="9"/>
  <c r="P7663" i="9" s="1"/>
  <c r="Q7663" i="9" s="1"/>
  <c r="L7662" i="9"/>
  <c r="Q7112" i="9"/>
  <c r="L7132" i="9"/>
  <c r="L7134" i="9"/>
  <c r="L7136" i="9"/>
  <c r="L7150" i="9"/>
  <c r="L7152" i="9"/>
  <c r="L7273" i="9"/>
  <c r="P7273" i="9" s="1"/>
  <c r="Q7273" i="9" s="1"/>
  <c r="L7293" i="9"/>
  <c r="P7293" i="9" s="1"/>
  <c r="Q7293" i="9" s="1"/>
  <c r="L7419" i="9"/>
  <c r="P7419" i="9" s="1"/>
  <c r="Q7419" i="9" s="1"/>
  <c r="L7436" i="9"/>
  <c r="P7436" i="9" s="1"/>
  <c r="Q7436" i="9" s="1"/>
  <c r="L7438" i="9"/>
  <c r="P7438" i="9" s="1"/>
  <c r="Q7438" i="9" s="1"/>
  <c r="L7446" i="9"/>
  <c r="P7446" i="9" s="1"/>
  <c r="Q7446" i="9" s="1"/>
  <c r="L7479" i="9"/>
  <c r="P7479" i="9" s="1"/>
  <c r="Q7479" i="9" s="1"/>
  <c r="L7531" i="9"/>
  <c r="P7531" i="9" s="1"/>
  <c r="Q7531" i="9" s="1"/>
  <c r="L7522" i="9"/>
  <c r="L7536" i="9"/>
  <c r="P7536" i="9" s="1"/>
  <c r="Q7536" i="9" s="1"/>
  <c r="L7622" i="9"/>
  <c r="P7622" i="9" s="1"/>
  <c r="Q7622" i="9" s="1"/>
  <c r="L7621" i="9"/>
  <c r="L7644" i="9"/>
  <c r="P7644" i="9" s="1"/>
  <c r="Q7644" i="9" s="1"/>
  <c r="L7659" i="9"/>
  <c r="L7680" i="9"/>
  <c r="P7680" i="9" s="1"/>
  <c r="Q7680" i="9" s="1"/>
  <c r="L7702" i="9"/>
  <c r="P7702" i="9" s="1"/>
  <c r="Q7702" i="9" s="1"/>
  <c r="L7746" i="9"/>
  <c r="L7796" i="9"/>
  <c r="L7800" i="9"/>
  <c r="L7799" i="9"/>
  <c r="L7955" i="9"/>
  <c r="P7955" i="9" s="1"/>
  <c r="Q7955" i="9" s="1"/>
  <c r="L7954" i="9"/>
  <c r="P7954" i="9" s="1"/>
  <c r="Q7954" i="9" s="1"/>
  <c r="L7133" i="9"/>
  <c r="L7135" i="9"/>
  <c r="L7137" i="9"/>
  <c r="L7147" i="9"/>
  <c r="L7151" i="9"/>
  <c r="L7272" i="9"/>
  <c r="L7414" i="9"/>
  <c r="P7414" i="9" s="1"/>
  <c r="Q7414" i="9" s="1"/>
  <c r="L7445" i="9"/>
  <c r="L7470" i="9"/>
  <c r="P7470" i="9" s="1"/>
  <c r="Q7470" i="9" s="1"/>
  <c r="L7560" i="9"/>
  <c r="P7560" i="9" s="1"/>
  <c r="Q7560" i="9" s="1"/>
  <c r="L7637" i="9"/>
  <c r="L7792" i="9"/>
  <c r="L7975" i="9"/>
  <c r="P7975" i="9" s="1"/>
  <c r="Q7975" i="9" s="1"/>
  <c r="L7998" i="9"/>
  <c r="P7998" i="9" s="1"/>
  <c r="Q7998" i="9" s="1"/>
  <c r="L7997" i="9"/>
  <c r="P7997" i="9" s="1"/>
  <c r="L8137" i="9"/>
  <c r="P8137" i="9" s="1"/>
  <c r="Q8137" i="9" s="1"/>
  <c r="L8136" i="9"/>
  <c r="P8136" i="9" s="1"/>
  <c r="Q8136" i="9" s="1"/>
  <c r="L8335" i="9"/>
  <c r="P8335" i="9" s="1"/>
  <c r="Q8335" i="9" s="1"/>
  <c r="L8355" i="9"/>
  <c r="P8355" i="9" s="1"/>
  <c r="Q8355" i="9" s="1"/>
  <c r="L8354" i="9"/>
  <c r="L8580" i="9"/>
  <c r="L7562" i="9"/>
  <c r="P7562" i="9" s="1"/>
  <c r="Q7562" i="9" s="1"/>
  <c r="L7571" i="9"/>
  <c r="P7571" i="9" s="1"/>
  <c r="Q7571" i="9" s="1"/>
  <c r="L7617" i="9"/>
  <c r="L7844" i="9"/>
  <c r="P7844" i="9" s="1"/>
  <c r="Q7844" i="9" s="1"/>
  <c r="L7995" i="9"/>
  <c r="P7995" i="9" s="1"/>
  <c r="Q7995" i="9" s="1"/>
  <c r="L7994" i="9"/>
  <c r="P7994" i="9" s="1"/>
  <c r="Q7994" i="9" s="1"/>
  <c r="Q8010" i="9"/>
  <c r="L8026" i="9"/>
  <c r="P8026" i="9" s="1"/>
  <c r="Q8026" i="9" s="1"/>
  <c r="L8082" i="9"/>
  <c r="P8082" i="9" s="1"/>
  <c r="Q8082" i="9" s="1"/>
  <c r="L8074" i="9"/>
  <c r="L8259" i="9"/>
  <c r="P8259" i="9" s="1"/>
  <c r="Q8259" i="9" s="1"/>
  <c r="L7578" i="9"/>
  <c r="P7578" i="9" s="1"/>
  <c r="L7596" i="9"/>
  <c r="P7596" i="9" s="1"/>
  <c r="Q7596" i="9" s="1"/>
  <c r="L7602" i="9"/>
  <c r="P7602" i="9" s="1"/>
  <c r="Q7602" i="9" s="1"/>
  <c r="L7619" i="9"/>
  <c r="P7619" i="9" s="1"/>
  <c r="Q7619" i="9" s="1"/>
  <c r="L7660" i="9"/>
  <c r="P7660" i="9" s="1"/>
  <c r="Q7660" i="9" s="1"/>
  <c r="L7763" i="9"/>
  <c r="L7802" i="9"/>
  <c r="L7836" i="9"/>
  <c r="P7836" i="9" s="1"/>
  <c r="Q7836" i="9" s="1"/>
  <c r="L7858" i="9"/>
  <c r="P7858" i="9" s="1"/>
  <c r="Q7858" i="9" s="1"/>
  <c r="P7874" i="9"/>
  <c r="Q7874" i="9" s="1"/>
  <c r="L8045" i="9"/>
  <c r="P8045" i="9" s="1"/>
  <c r="Q8045" i="9" s="1"/>
  <c r="L8044" i="9"/>
  <c r="P8044" i="9" s="1"/>
  <c r="L8067" i="9"/>
  <c r="P8067" i="9" s="1"/>
  <c r="Q8067" i="9" s="1"/>
  <c r="L8088" i="9"/>
  <c r="P8088" i="9" s="1"/>
  <c r="Q8088" i="9" s="1"/>
  <c r="L7779" i="9"/>
  <c r="P7779" i="9" s="1"/>
  <c r="Q7779" i="9" s="1"/>
  <c r="L7900" i="9"/>
  <c r="P7900" i="9" s="1"/>
  <c r="Q7900" i="9" s="1"/>
  <c r="Q7920" i="9"/>
  <c r="L7929" i="9"/>
  <c r="P7929" i="9" s="1"/>
  <c r="Q7929" i="9" s="1"/>
  <c r="L8072" i="9"/>
  <c r="P8072" i="9" s="1"/>
  <c r="Q8072" i="9" s="1"/>
  <c r="L8386" i="9"/>
  <c r="P8386" i="9" s="1"/>
  <c r="Q8386" i="9" s="1"/>
  <c r="L7748" i="9"/>
  <c r="L7758" i="9"/>
  <c r="L7853" i="9"/>
  <c r="P7853" i="9" s="1"/>
  <c r="Q7853" i="9" s="1"/>
  <c r="L7883" i="9"/>
  <c r="P7883" i="9" s="1"/>
  <c r="Q7883" i="9" s="1"/>
  <c r="L8035" i="9"/>
  <c r="P8035" i="9" s="1"/>
  <c r="Q8035" i="9" s="1"/>
  <c r="L8115" i="9"/>
  <c r="P8115" i="9" s="1"/>
  <c r="Q8115" i="9" s="1"/>
  <c r="L8165" i="9"/>
  <c r="P8165" i="9" s="1"/>
  <c r="Q8165" i="9" s="1"/>
  <c r="L8177" i="9"/>
  <c r="P8323" i="9"/>
  <c r="Q8323" i="9" s="1"/>
  <c r="L8217" i="9"/>
  <c r="L8279" i="9"/>
  <c r="L8310" i="9"/>
  <c r="L8359" i="9"/>
  <c r="L8431" i="9"/>
  <c r="L8186" i="9"/>
  <c r="L8203" i="9"/>
  <c r="L8291" i="9"/>
  <c r="L8537" i="9"/>
  <c r="P8537" i="9" s="1"/>
  <c r="Q8537" i="9" s="1"/>
  <c r="L8536" i="9"/>
  <c r="P8536" i="9" s="1"/>
  <c r="Q8536" i="9" s="1"/>
  <c r="L8705" i="9"/>
  <c r="L8318" i="9"/>
  <c r="P8318" i="9" s="1"/>
  <c r="Q8318" i="9" s="1"/>
  <c r="L8421" i="9"/>
  <c r="L8610" i="9"/>
  <c r="L8275" i="9"/>
  <c r="L8341" i="9"/>
  <c r="P8341" i="9" s="1"/>
  <c r="Q8341" i="9" s="1"/>
  <c r="L8416" i="9"/>
  <c r="Q8451" i="9"/>
  <c r="L8529" i="9"/>
  <c r="L8413" i="9"/>
  <c r="L8463" i="9"/>
  <c r="P8463" i="9" s="1"/>
  <c r="Q8463" i="9" s="1"/>
  <c r="L8691" i="9"/>
  <c r="P8691" i="9" s="1"/>
  <c r="Q8691" i="9" s="1"/>
  <c r="L8468" i="9"/>
  <c r="P8468" i="9" s="1"/>
  <c r="Q8468" i="9" s="1"/>
  <c r="L8483" i="9"/>
  <c r="L8489" i="9"/>
  <c r="P8501" i="9"/>
  <c r="Q8501" i="9" s="1"/>
  <c r="L8597" i="9"/>
  <c r="L8696" i="9"/>
  <c r="L8595" i="9"/>
  <c r="L8654" i="9"/>
  <c r="P8654" i="9" s="1"/>
  <c r="Q8654" i="9" s="1"/>
  <c r="L8653" i="9"/>
  <c r="P8653" i="9" s="1"/>
  <c r="L8608" i="9"/>
  <c r="L8632" i="9"/>
  <c r="P8632" i="9" s="1"/>
  <c r="Q8632" i="9" s="1"/>
  <c r="L8686" i="9"/>
  <c r="P8686" i="9" s="1"/>
  <c r="Q8686" i="9" s="1"/>
  <c r="L8748" i="9"/>
  <c r="P8748" i="9" s="1"/>
  <c r="Q8748" i="9" s="1"/>
  <c r="L8752" i="9"/>
  <c r="P8752" i="9" s="1"/>
  <c r="Q8752" i="9" s="1"/>
  <c r="L8649" i="9"/>
  <c r="L8638" i="9"/>
  <c r="P8638" i="9" s="1"/>
  <c r="Q8638" i="9" s="1"/>
  <c r="L8656" i="9"/>
  <c r="P8656" i="9" s="1"/>
  <c r="L8657" i="9"/>
  <c r="P8657" i="9" s="1"/>
  <c r="L8661" i="9"/>
  <c r="P8674" i="9"/>
  <c r="Q8674" i="9" s="1"/>
  <c r="P8756" i="9"/>
  <c r="Q8756" i="9" s="1"/>
  <c r="I6970" i="9" l="1"/>
  <c r="M6970" i="9"/>
  <c r="M43" i="9"/>
  <c r="M44" i="9" s="1"/>
  <c r="K159" i="9"/>
  <c r="K160" i="9" s="1"/>
  <c r="K6970" i="9"/>
  <c r="K7055" i="9" s="1"/>
  <c r="M765" i="9"/>
  <c r="K7824" i="9"/>
  <c r="K7916" i="9"/>
  <c r="I163" i="9"/>
  <c r="I378" i="9" s="1"/>
  <c r="K8669" i="9"/>
  <c r="K8670" i="9" s="1"/>
  <c r="I8369" i="9"/>
  <c r="I8370" i="9" s="1"/>
  <c r="I159" i="9"/>
  <c r="I160" i="9" s="1"/>
  <c r="J1034" i="9"/>
  <c r="J1035" i="9" s="1"/>
  <c r="K337" i="9"/>
  <c r="J1038" i="9"/>
  <c r="M8669" i="9"/>
  <c r="M8670" i="9" s="1"/>
  <c r="M337" i="9"/>
  <c r="M8500" i="9"/>
  <c r="M8503" i="9" s="1"/>
  <c r="K8369" i="9"/>
  <c r="K8370" i="9" s="1"/>
  <c r="M8152" i="9"/>
  <c r="M8153" i="9" s="1"/>
  <c r="M8154" i="9"/>
  <c r="M8157" i="9" s="1"/>
  <c r="K7716" i="9"/>
  <c r="K7719" i="9" s="1"/>
  <c r="I43" i="9"/>
  <c r="I44" i="9" s="1"/>
  <c r="K8154" i="9"/>
  <c r="K8157" i="9" s="1"/>
  <c r="M7153" i="9"/>
  <c r="M7716" i="9"/>
  <c r="M7719" i="9" s="1"/>
  <c r="M8373" i="9"/>
  <c r="M8376" i="9" s="1"/>
  <c r="J433" i="9"/>
  <c r="J614" i="9" s="1"/>
  <c r="K8373" i="9"/>
  <c r="K8376" i="9" s="1"/>
  <c r="M163" i="9"/>
  <c r="J689" i="9"/>
  <c r="M1038" i="9"/>
  <c r="M1041" i="9" s="1"/>
  <c r="M8325" i="9"/>
  <c r="I8500" i="9"/>
  <c r="I8503" i="9" s="1"/>
  <c r="J8242" i="9"/>
  <c r="J8243" i="9" s="1"/>
  <c r="J8154" i="9"/>
  <c r="J8157" i="9" s="1"/>
  <c r="M4240" i="9"/>
  <c r="M7055" i="9" s="1"/>
  <c r="M8673" i="9"/>
  <c r="M8676" i="9" s="1"/>
  <c r="M1457" i="9"/>
  <c r="J8246" i="9"/>
  <c r="J8249" i="9" s="1"/>
  <c r="M1034" i="9"/>
  <c r="M1035" i="9" s="1"/>
  <c r="K1457" i="9"/>
  <c r="M978" i="9"/>
  <c r="M979" i="9" s="1"/>
  <c r="M1322" i="9"/>
  <c r="M1325" i="9" s="1"/>
  <c r="K8496" i="9"/>
  <c r="K8497" i="9" s="1"/>
  <c r="I1097" i="9"/>
  <c r="I1193" i="9" s="1"/>
  <c r="I433" i="9"/>
  <c r="I614" i="9" s="1"/>
  <c r="I1413" i="9"/>
  <c r="I7055" i="9" s="1"/>
  <c r="J7869" i="9"/>
  <c r="J7870" i="9" s="1"/>
  <c r="I7823" i="9"/>
  <c r="M4276" i="9"/>
  <c r="M4284" i="9" s="1"/>
  <c r="J8496" i="9"/>
  <c r="J8497" i="9" s="1"/>
  <c r="J43" i="9"/>
  <c r="J44" i="9" s="1"/>
  <c r="K7819" i="9"/>
  <c r="K7828" i="9" s="1"/>
  <c r="K8105" i="9" s="1"/>
  <c r="M5743" i="9"/>
  <c r="M5744" i="9" s="1"/>
  <c r="K1097" i="9"/>
  <c r="I758" i="9"/>
  <c r="I759" i="9" s="1"/>
  <c r="I7828" i="9"/>
  <c r="I8105" i="9" s="1"/>
  <c r="J337" i="9"/>
  <c r="J762" i="9"/>
  <c r="M8006" i="9"/>
  <c r="J47" i="9"/>
  <c r="J126" i="9" s="1"/>
  <c r="K8673" i="9"/>
  <c r="K8676" i="9" s="1"/>
  <c r="M913" i="9"/>
  <c r="K845" i="9"/>
  <c r="I8373" i="9"/>
  <c r="I8376" i="9" s="1"/>
  <c r="I1034" i="9"/>
  <c r="I1035" i="9" s="1"/>
  <c r="K47" i="9"/>
  <c r="K126" i="9" s="1"/>
  <c r="I8325" i="9"/>
  <c r="M1453" i="9"/>
  <c r="M1454" i="9" s="1"/>
  <c r="P932" i="9"/>
  <c r="Q932" i="9" s="1"/>
  <c r="P960" i="9"/>
  <c r="Q960" i="9" s="1"/>
  <c r="P943" i="9"/>
  <c r="P951" i="9"/>
  <c r="J163" i="9"/>
  <c r="K758" i="9"/>
  <c r="K759" i="9" s="1"/>
  <c r="I126" i="9"/>
  <c r="J8500" i="9"/>
  <c r="J8503" i="9" s="1"/>
  <c r="K8755" i="9"/>
  <c r="K8758" i="9" s="1"/>
  <c r="M845" i="9"/>
  <c r="K378" i="9"/>
  <c r="I8669" i="9"/>
  <c r="I8670" i="9" s="1"/>
  <c r="I5739" i="9"/>
  <c r="M614" i="9"/>
  <c r="I8246" i="9"/>
  <c r="I8249" i="9" s="1"/>
  <c r="J982" i="9"/>
  <c r="M8246" i="9"/>
  <c r="M8249" i="9" s="1"/>
  <c r="K433" i="9"/>
  <c r="K614" i="9" s="1"/>
  <c r="I1322" i="9"/>
  <c r="I1325" i="9" s="1"/>
  <c r="J7716" i="9"/>
  <c r="J7719" i="9" s="1"/>
  <c r="J978" i="9"/>
  <c r="J979" i="9" s="1"/>
  <c r="K4276" i="9"/>
  <c r="K4280" i="9" s="1"/>
  <c r="K4281" i="9" s="1"/>
  <c r="I8242" i="9"/>
  <c r="I8243" i="9" s="1"/>
  <c r="J5692" i="9"/>
  <c r="M7819" i="9"/>
  <c r="K913" i="9"/>
  <c r="J8755" i="9"/>
  <c r="J8758" i="9" s="1"/>
  <c r="J1413" i="9"/>
  <c r="K7825" i="9"/>
  <c r="I8152" i="9"/>
  <c r="I8153" i="9" s="1"/>
  <c r="I8673" i="9"/>
  <c r="I8676" i="9" s="1"/>
  <c r="I7961" i="9"/>
  <c r="I7962" i="9" s="1"/>
  <c r="I7965" i="9"/>
  <c r="M126" i="9"/>
  <c r="K7153" i="9"/>
  <c r="K7161" i="9" s="1"/>
  <c r="I978" i="9"/>
  <c r="I979" i="9" s="1"/>
  <c r="J7819" i="9"/>
  <c r="J8325" i="9"/>
  <c r="I4276" i="9"/>
  <c r="I1038" i="9"/>
  <c r="I1041" i="9" s="1"/>
  <c r="J909" i="9"/>
  <c r="J910" i="9" s="1"/>
  <c r="J913" i="9"/>
  <c r="J916" i="9" s="1"/>
  <c r="I1453" i="9"/>
  <c r="I1454" i="9" s="1"/>
  <c r="I1457" i="9"/>
  <c r="I7716" i="9"/>
  <c r="I7719" i="9" s="1"/>
  <c r="I845" i="9"/>
  <c r="I7153" i="9"/>
  <c r="I8755" i="9"/>
  <c r="I8758" i="9" s="1"/>
  <c r="I689" i="9"/>
  <c r="I765" i="9" s="1"/>
  <c r="I909" i="9"/>
  <c r="I910" i="9" s="1"/>
  <c r="I913" i="9"/>
  <c r="M8450" i="9"/>
  <c r="M8453" i="9" s="1"/>
  <c r="K8246" i="9"/>
  <c r="K8249" i="9" s="1"/>
  <c r="K8242" i="9"/>
  <c r="K8243" i="9" s="1"/>
  <c r="K5739" i="9"/>
  <c r="K1322" i="9"/>
  <c r="K1325" i="9" s="1"/>
  <c r="K978" i="9"/>
  <c r="K979" i="9" s="1"/>
  <c r="K982" i="9"/>
  <c r="K1041" i="9" s="1"/>
  <c r="M8054" i="9"/>
  <c r="M7825" i="9"/>
  <c r="M7826" i="9" s="1"/>
  <c r="P5738" i="9"/>
  <c r="Q5738" i="9" s="1"/>
  <c r="K1149" i="9"/>
  <c r="M1193" i="9"/>
  <c r="K765" i="9"/>
  <c r="L1114" i="9"/>
  <c r="P1114" i="9" s="1"/>
  <c r="P404" i="9"/>
  <c r="J4276" i="9"/>
  <c r="J5743" i="9"/>
  <c r="J5744" i="9" s="1"/>
  <c r="J5745" i="9"/>
  <c r="J8369" i="9"/>
  <c r="J8370" i="9" s="1"/>
  <c r="J8373" i="9"/>
  <c r="J8376" i="9" s="1"/>
  <c r="J7153" i="9"/>
  <c r="J8450" i="9"/>
  <c r="J8453" i="9" s="1"/>
  <c r="J1322" i="9"/>
  <c r="J1325" i="9" s="1"/>
  <c r="J7783" i="9"/>
  <c r="J1457" i="9"/>
  <c r="J1453" i="9"/>
  <c r="J1454" i="9" s="1"/>
  <c r="J1193" i="9"/>
  <c r="L8448" i="9"/>
  <c r="P8448" i="9" s="1"/>
  <c r="Q8448" i="9" s="1"/>
  <c r="P7799" i="9"/>
  <c r="Q7799" i="9" s="1"/>
  <c r="Q1136" i="9"/>
  <c r="P676" i="9"/>
  <c r="Q1042" i="9"/>
  <c r="Q8523" i="9"/>
  <c r="Q1239" i="9"/>
  <c r="P1175" i="9"/>
  <c r="Q1175" i="9" s="1"/>
  <c r="L334" i="9"/>
  <c r="P334" i="9" s="1"/>
  <c r="Q334" i="9" s="1"/>
  <c r="P356" i="9"/>
  <c r="Q356" i="9" s="1"/>
  <c r="Q8273" i="9"/>
  <c r="Q142" i="9"/>
  <c r="P1286" i="9"/>
  <c r="Q1286" i="9" s="1"/>
  <c r="L8659" i="9"/>
  <c r="Q1132" i="9"/>
  <c r="P1367" i="9"/>
  <c r="Q8642" i="9"/>
  <c r="Q8521" i="9"/>
  <c r="Q302" i="9"/>
  <c r="L5708" i="9"/>
  <c r="P5708" i="9" s="1"/>
  <c r="Q5708" i="9" s="1"/>
  <c r="P1383" i="9"/>
  <c r="Q1383" i="9" s="1"/>
  <c r="L8211" i="9"/>
  <c r="P8211" i="9" s="1"/>
  <c r="L7259" i="9"/>
  <c r="P7259" i="9" s="1"/>
  <c r="Q7259" i="9" s="1"/>
  <c r="L1343" i="9"/>
  <c r="P1343" i="9" s="1"/>
  <c r="Q1343" i="9" s="1"/>
  <c r="Q8356" i="9"/>
  <c r="P1436" i="9"/>
  <c r="Q1436" i="9" s="1"/>
  <c r="Q626" i="9"/>
  <c r="P809" i="9"/>
  <c r="Q809" i="9" s="1"/>
  <c r="P207" i="9"/>
  <c r="Q207" i="9" s="1"/>
  <c r="Q8172" i="9"/>
  <c r="Q1267" i="9"/>
  <c r="Q1167" i="9"/>
  <c r="Q349" i="9"/>
  <c r="P8212" i="9"/>
  <c r="L236" i="9"/>
  <c r="P236" i="9" s="1"/>
  <c r="Q236" i="9" s="1"/>
  <c r="L8624" i="9"/>
  <c r="P8624" i="9" s="1"/>
  <c r="Q8624" i="9" s="1"/>
  <c r="L402" i="9"/>
  <c r="P402" i="9" s="1"/>
  <c r="Q8515" i="9"/>
  <c r="L7219" i="9"/>
  <c r="P7219" i="9" s="1"/>
  <c r="Q7219" i="9" s="1"/>
  <c r="L493" i="9"/>
  <c r="P493" i="9" s="1"/>
  <c r="Q493" i="9" s="1"/>
  <c r="Q8561" i="9"/>
  <c r="Q8476" i="9"/>
  <c r="Q7029" i="9"/>
  <c r="Q6987" i="9"/>
  <c r="L5761" i="9"/>
  <c r="P5761" i="9" s="1"/>
  <c r="Q5761" i="9" s="1"/>
  <c r="L6255" i="9"/>
  <c r="P6255" i="9" s="1"/>
  <c r="Q1548" i="9"/>
  <c r="Q8659" i="9"/>
  <c r="Q8391" i="9"/>
  <c r="Q8345" i="9"/>
  <c r="Q8116" i="9"/>
  <c r="Q8183" i="9"/>
  <c r="Q927" i="9"/>
  <c r="L7891" i="9"/>
  <c r="P7891" i="9" s="1"/>
  <c r="Q7891" i="9" s="1"/>
  <c r="P5947" i="9"/>
  <c r="P364" i="9"/>
  <c r="Q364" i="9" s="1"/>
  <c r="Q394" i="9"/>
  <c r="Q61" i="9"/>
  <c r="P7538" i="9"/>
  <c r="Q7538" i="9" s="1"/>
  <c r="P1296" i="9"/>
  <c r="P2030" i="9"/>
  <c r="Q2030" i="9" s="1"/>
  <c r="P1393" i="9"/>
  <c r="Q1393" i="9" s="1"/>
  <c r="P4253" i="9"/>
  <c r="Q97" i="9"/>
  <c r="P8431" i="9"/>
  <c r="Q8431" i="9" s="1"/>
  <c r="P2904" i="9"/>
  <c r="Q2904" i="9" s="1"/>
  <c r="Q110" i="9"/>
  <c r="Q888" i="9"/>
  <c r="Q8419" i="9"/>
  <c r="Q8420" i="9"/>
  <c r="L8201" i="9"/>
  <c r="P8201" i="9" s="1"/>
  <c r="Q8201" i="9" s="1"/>
  <c r="L8520" i="9"/>
  <c r="P8520" i="9" s="1"/>
  <c r="Q8520" i="9" s="1"/>
  <c r="L1075" i="9"/>
  <c r="P1075" i="9" s="1"/>
  <c r="Q1075" i="9" s="1"/>
  <c r="L4273" i="9"/>
  <c r="P4273" i="9" s="1"/>
  <c r="Q4273" i="9" s="1"/>
  <c r="L3856" i="9"/>
  <c r="P3856" i="9" s="1"/>
  <c r="Q3856" i="9" s="1"/>
  <c r="P2423" i="9"/>
  <c r="Q2423" i="9" s="1"/>
  <c r="P8610" i="9"/>
  <c r="Q8610" i="9" s="1"/>
  <c r="L8419" i="9"/>
  <c r="P8419" i="9" s="1"/>
  <c r="Q5549" i="9"/>
  <c r="L2008" i="9"/>
  <c r="P2008" i="9" s="1"/>
  <c r="Q2008" i="9" s="1"/>
  <c r="L4250" i="9"/>
  <c r="P4250" i="9" s="1"/>
  <c r="Q4250" i="9" s="1"/>
  <c r="L1283" i="9"/>
  <c r="P1283" i="9" s="1"/>
  <c r="Q1283" i="9" s="1"/>
  <c r="Q1310" i="9"/>
  <c r="Q7794" i="9"/>
  <c r="P5478" i="9"/>
  <c r="Q5478" i="9" s="1"/>
  <c r="L5292" i="9"/>
  <c r="P5292" i="9" s="1"/>
  <c r="Q5292" i="9" s="1"/>
  <c r="Q2688" i="9"/>
  <c r="L4175" i="9"/>
  <c r="P4175" i="9" s="1"/>
  <c r="Q4175" i="9" s="1"/>
  <c r="L386" i="9"/>
  <c r="P386" i="9" s="1"/>
  <c r="Q386" i="9" s="1"/>
  <c r="P1138" i="9"/>
  <c r="P32" i="9"/>
  <c r="Q32" i="9" s="1"/>
  <c r="L143" i="9"/>
  <c r="P143" i="9" s="1"/>
  <c r="Q143" i="9" s="1"/>
  <c r="L8470" i="9"/>
  <c r="P8470" i="9" s="1"/>
  <c r="Q8470" i="9" s="1"/>
  <c r="P7177" i="9"/>
  <c r="Q7177" i="9" s="1"/>
  <c r="P8228" i="9"/>
  <c r="L7982" i="9"/>
  <c r="P7982" i="9" s="1"/>
  <c r="Q7982" i="9" s="1"/>
  <c r="L8040" i="9"/>
  <c r="P8040" i="9" s="1"/>
  <c r="Q8040" i="9" s="1"/>
  <c r="P7082" i="9"/>
  <c r="Q7082" i="9" s="1"/>
  <c r="L6988" i="9"/>
  <c r="P6988" i="9" s="1"/>
  <c r="Q6988" i="9" s="1"/>
  <c r="P4252" i="9"/>
  <c r="Q3226" i="9"/>
  <c r="P5727" i="9"/>
  <c r="L216" i="9"/>
  <c r="P216" i="9" s="1"/>
  <c r="Q216" i="9" s="1"/>
  <c r="P883" i="9"/>
  <c r="L4300" i="9"/>
  <c r="P4300" i="9" s="1"/>
  <c r="Q4300" i="9" s="1"/>
  <c r="P678" i="9"/>
  <c r="Q678" i="9" s="1"/>
  <c r="L395" i="9"/>
  <c r="P395" i="9" s="1"/>
  <c r="Q395" i="9" s="1"/>
  <c r="Q8567" i="9"/>
  <c r="Q8334" i="9"/>
  <c r="Q8562" i="9"/>
  <c r="L8215" i="9"/>
  <c r="P8215" i="9" s="1"/>
  <c r="Q8215" i="9" s="1"/>
  <c r="Q1086" i="9"/>
  <c r="L7442" i="9"/>
  <c r="P7442" i="9" s="1"/>
  <c r="Q7442" i="9" s="1"/>
  <c r="P2384" i="9"/>
  <c r="Q2384" i="9" s="1"/>
  <c r="L1016" i="9"/>
  <c r="P4277" i="9"/>
  <c r="Q4277" i="9" s="1"/>
  <c r="P8132" i="9"/>
  <c r="L2760" i="9"/>
  <c r="P2760" i="9" s="1"/>
  <c r="Q2760" i="9" s="1"/>
  <c r="P1062" i="9"/>
  <c r="L687" i="9"/>
  <c r="P687" i="9" s="1"/>
  <c r="Q687" i="9" s="1"/>
  <c r="P791" i="9"/>
  <c r="Q791" i="9" s="1"/>
  <c r="Q8387" i="9"/>
  <c r="L1366" i="9"/>
  <c r="P1366" i="9" s="1"/>
  <c r="Q1366" i="9" s="1"/>
  <c r="P1284" i="9"/>
  <c r="Q1284" i="9" s="1"/>
  <c r="L1319" i="9"/>
  <c r="P1319" i="9" s="1"/>
  <c r="Q1319" i="9" s="1"/>
  <c r="Q8660" i="9"/>
  <c r="L7489" i="9"/>
  <c r="P7489" i="9" s="1"/>
  <c r="L7441" i="9"/>
  <c r="P7441" i="9" s="1"/>
  <c r="Q7441" i="9" s="1"/>
  <c r="P7041" i="9"/>
  <c r="Q7041" i="9" s="1"/>
  <c r="Q5928" i="9"/>
  <c r="P4352" i="9"/>
  <c r="Q4352" i="9" s="1"/>
  <c r="P3870" i="9"/>
  <c r="P1133" i="9"/>
  <c r="L934" i="9"/>
  <c r="L674" i="9"/>
  <c r="L657" i="9"/>
  <c r="P657" i="9" s="1"/>
  <c r="L862" i="9"/>
  <c r="P862" i="9" s="1"/>
  <c r="L413" i="9"/>
  <c r="P833" i="9"/>
  <c r="P1276" i="9"/>
  <c r="L4271" i="9"/>
  <c r="P8696" i="9"/>
  <c r="Q8696" i="9" s="1"/>
  <c r="L8594" i="9"/>
  <c r="P8594" i="9" s="1"/>
  <c r="Q8594" i="9" s="1"/>
  <c r="P8529" i="9"/>
  <c r="L8210" i="9"/>
  <c r="L7973" i="9"/>
  <c r="P7973" i="9" s="1"/>
  <c r="Q7973" i="9" s="1"/>
  <c r="P7131" i="9"/>
  <c r="Q7131" i="9" s="1"/>
  <c r="Q7193" i="9"/>
  <c r="P6467" i="9"/>
  <c r="L7072" i="9"/>
  <c r="P7072" i="9" s="1"/>
  <c r="Q7072" i="9" s="1"/>
  <c r="P7154" i="9"/>
  <c r="Q7154" i="9" s="1"/>
  <c r="L5737" i="9"/>
  <c r="P5737" i="9" s="1"/>
  <c r="Q5737" i="9" s="1"/>
  <c r="Q1751" i="9"/>
  <c r="Q379" i="9"/>
  <c r="Q4285" i="9"/>
  <c r="L2822" i="9"/>
  <c r="P2822" i="9" s="1"/>
  <c r="Q2822" i="9" s="1"/>
  <c r="L1966" i="9"/>
  <c r="P1966" i="9" s="1"/>
  <c r="P1010" i="9"/>
  <c r="Q1010" i="9" s="1"/>
  <c r="P502" i="9"/>
  <c r="Q502" i="9" s="1"/>
  <c r="L320" i="9"/>
  <c r="P320" i="9" s="1"/>
  <c r="Q320" i="9" s="1"/>
  <c r="L20" i="9"/>
  <c r="P20" i="9" s="1"/>
  <c r="Q20" i="9" s="1"/>
  <c r="L1429" i="9"/>
  <c r="P1429" i="9" s="1"/>
  <c r="Q1429" i="9" s="1"/>
  <c r="L1365" i="9"/>
  <c r="P397" i="9"/>
  <c r="L2206" i="9"/>
  <c r="P2206" i="9" s="1"/>
  <c r="Q2206" i="9" s="1"/>
  <c r="L843" i="9"/>
  <c r="P843" i="9" s="1"/>
  <c r="Q843" i="9" s="1"/>
  <c r="L8593" i="9"/>
  <c r="P8593" i="9" s="1"/>
  <c r="Q8593" i="9" s="1"/>
  <c r="L7435" i="9"/>
  <c r="P7435" i="9" s="1"/>
  <c r="Q7435" i="9" s="1"/>
  <c r="Q5885" i="9"/>
  <c r="L4452" i="9"/>
  <c r="P4452" i="9" s="1"/>
  <c r="L101" i="9"/>
  <c r="P101" i="9" s="1"/>
  <c r="Q101" i="9" s="1"/>
  <c r="L7490" i="9"/>
  <c r="P7490" i="9" s="1"/>
  <c r="Q7490" i="9" s="1"/>
  <c r="L4713" i="9"/>
  <c r="P4713" i="9" s="1"/>
  <c r="Q4713" i="9" s="1"/>
  <c r="L451" i="9"/>
  <c r="P451" i="9" s="1"/>
  <c r="Q451" i="9" s="1"/>
  <c r="L584" i="9"/>
  <c r="P584" i="9" s="1"/>
  <c r="Q584" i="9" s="1"/>
  <c r="P8724" i="9"/>
  <c r="Q8724" i="9" s="1"/>
  <c r="P8578" i="9"/>
  <c r="L7372" i="9"/>
  <c r="P7372" i="9" s="1"/>
  <c r="Q7372" i="9" s="1"/>
  <c r="L7780" i="9"/>
  <c r="P7780" i="9" s="1"/>
  <c r="Q7780" i="9" s="1"/>
  <c r="P5716" i="9"/>
  <c r="Q5716" i="9" s="1"/>
  <c r="P5354" i="9"/>
  <c r="Q5354" i="9" s="1"/>
  <c r="L6022" i="9"/>
  <c r="P6022" i="9" s="1"/>
  <c r="Q6022" i="9" s="1"/>
  <c r="L5734" i="9"/>
  <c r="P5734" i="9" s="1"/>
  <c r="L4370" i="9"/>
  <c r="P4370" i="9" s="1"/>
  <c r="Q4370" i="9" s="1"/>
  <c r="L1501" i="9"/>
  <c r="P1501" i="9" s="1"/>
  <c r="Q1501" i="9" s="1"/>
  <c r="P710" i="9"/>
  <c r="Q710" i="9" s="1"/>
  <c r="L670" i="9"/>
  <c r="P670" i="9" s="1"/>
  <c r="Q670" i="9" s="1"/>
  <c r="P279" i="9"/>
  <c r="Q279" i="9" s="1"/>
  <c r="P187" i="9"/>
  <c r="Q187" i="9" s="1"/>
  <c r="P2544" i="9"/>
  <c r="L1095" i="9"/>
  <c r="P1095" i="9" s="1"/>
  <c r="Q1095" i="9" s="1"/>
  <c r="L7148" i="9"/>
  <c r="P7148" i="9" s="1"/>
  <c r="Q7148" i="9" s="1"/>
  <c r="P649" i="9"/>
  <c r="Q649" i="9" s="1"/>
  <c r="L354" i="9"/>
  <c r="P354" i="9" s="1"/>
  <c r="Q354" i="9" s="1"/>
  <c r="P826" i="9"/>
  <c r="L3324" i="9"/>
  <c r="P3324" i="9" s="1"/>
  <c r="L6144" i="9"/>
  <c r="P6144" i="9" s="1"/>
  <c r="Q7124" i="9"/>
  <c r="L4083" i="9"/>
  <c r="P4083" i="9" s="1"/>
  <c r="Q4083" i="9" s="1"/>
  <c r="Q2489" i="9"/>
  <c r="Q6498" i="9"/>
  <c r="P4797" i="9"/>
  <c r="P811" i="9"/>
  <c r="P802" i="9"/>
  <c r="Q802" i="9" s="1"/>
  <c r="P4552" i="9"/>
  <c r="Q4552" i="9" s="1"/>
  <c r="L6606" i="9"/>
  <c r="P8717" i="9"/>
  <c r="P7535" i="9"/>
  <c r="Q7535" i="9" s="1"/>
  <c r="L7146" i="9"/>
  <c r="L6883" i="9"/>
  <c r="P6883" i="9" s="1"/>
  <c r="Q6883" i="9" s="1"/>
  <c r="L5837" i="9"/>
  <c r="P5712" i="9"/>
  <c r="Q5712" i="9" s="1"/>
  <c r="L5702" i="9"/>
  <c r="P5702" i="9" s="1"/>
  <c r="Q5702" i="9" s="1"/>
  <c r="P5730" i="9"/>
  <c r="Q4393" i="9"/>
  <c r="L4340" i="9"/>
  <c r="P4340" i="9" s="1"/>
  <c r="Q4340" i="9" s="1"/>
  <c r="L4084" i="9"/>
  <c r="P4084" i="9" s="1"/>
  <c r="Q4084" i="9" s="1"/>
  <c r="P2348" i="9"/>
  <c r="P4190" i="9"/>
  <c r="Q3630" i="9"/>
  <c r="L1146" i="9"/>
  <c r="P1146" i="9" s="1"/>
  <c r="L1166" i="9"/>
  <c r="P1166" i="9" s="1"/>
  <c r="Q1166" i="9" s="1"/>
  <c r="P634" i="9"/>
  <c r="Q634" i="9" s="1"/>
  <c r="L270" i="9"/>
  <c r="P270" i="9" s="1"/>
  <c r="Q270" i="9" s="1"/>
  <c r="P1289" i="9"/>
  <c r="L1293" i="9"/>
  <c r="P1293" i="9" s="1"/>
  <c r="Q1293" i="9" s="1"/>
  <c r="L3568" i="9"/>
  <c r="P3568" i="9" s="1"/>
  <c r="Q3568" i="9" s="1"/>
  <c r="L8343" i="9"/>
  <c r="P8343" i="9" s="1"/>
  <c r="Q8343" i="9" s="1"/>
  <c r="P5709" i="9"/>
  <c r="Q5709" i="9" s="1"/>
  <c r="L431" i="9"/>
  <c r="P431" i="9" s="1"/>
  <c r="Q431" i="9" s="1"/>
  <c r="L414" i="9"/>
  <c r="P414" i="9" s="1"/>
  <c r="Q414" i="9" s="1"/>
  <c r="Q8168" i="9"/>
  <c r="P8483" i="9"/>
  <c r="Q8483" i="9" s="1"/>
  <c r="Q8158" i="9"/>
  <c r="Q7997" i="9"/>
  <c r="P7861" i="9"/>
  <c r="Q7861" i="9" s="1"/>
  <c r="L7727" i="9"/>
  <c r="P7727" i="9" s="1"/>
  <c r="Q7727" i="9" s="1"/>
  <c r="L7149" i="9"/>
  <c r="P7149" i="9" s="1"/>
  <c r="Q7149" i="9" s="1"/>
  <c r="L8039" i="9"/>
  <c r="P8039" i="9" s="1"/>
  <c r="Q8039" i="9" s="1"/>
  <c r="L7142" i="9"/>
  <c r="P7142" i="9" s="1"/>
  <c r="P7150" i="9"/>
  <c r="Q7150" i="9" s="1"/>
  <c r="P6959" i="9"/>
  <c r="L7108" i="9"/>
  <c r="P7108" i="9" s="1"/>
  <c r="Q7108" i="9" s="1"/>
  <c r="L6299" i="9"/>
  <c r="P6299" i="9" s="1"/>
  <c r="Q6299" i="9" s="1"/>
  <c r="L2882" i="9"/>
  <c r="P2882" i="9" s="1"/>
  <c r="Q2882" i="9" s="1"/>
  <c r="P5723" i="9"/>
  <c r="Q5723" i="9" s="1"/>
  <c r="L4412" i="9"/>
  <c r="P4412" i="9" s="1"/>
  <c r="Q4412" i="9" s="1"/>
  <c r="P4254" i="9"/>
  <c r="P3028" i="9"/>
  <c r="L5726" i="9"/>
  <c r="P5726" i="9" s="1"/>
  <c r="Q5726" i="9" s="1"/>
  <c r="P785" i="9"/>
  <c r="Q785" i="9" s="1"/>
  <c r="P654" i="9"/>
  <c r="Q654" i="9" s="1"/>
  <c r="P511" i="9"/>
  <c r="Q511" i="9" s="1"/>
  <c r="P317" i="9"/>
  <c r="L1423" i="9"/>
  <c r="P1423" i="9" s="1"/>
  <c r="Q1423" i="9" s="1"/>
  <c r="L798" i="9"/>
  <c r="P745" i="9"/>
  <c r="Q745" i="9" s="1"/>
  <c r="P272" i="9"/>
  <c r="L1251" i="9"/>
  <c r="P1251" i="9" s="1"/>
  <c r="Q1251" i="9" s="1"/>
  <c r="P903" i="9"/>
  <c r="P417" i="9"/>
  <c r="Q417" i="9" s="1"/>
  <c r="L4248" i="9"/>
  <c r="P4248" i="9" s="1"/>
  <c r="P1228" i="9"/>
  <c r="L1211" i="9"/>
  <c r="P1211" i="9" s="1"/>
  <c r="Q1211" i="9" s="1"/>
  <c r="L4256" i="9"/>
  <c r="P4256" i="9" s="1"/>
  <c r="Q4256" i="9" s="1"/>
  <c r="L3284" i="9"/>
  <c r="P3284" i="9" s="1"/>
  <c r="Q3284" i="9" s="1"/>
  <c r="L1076" i="9"/>
  <c r="P1076" i="9" s="1"/>
  <c r="Q1076" i="9" s="1"/>
  <c r="L181" i="9"/>
  <c r="P181" i="9" s="1"/>
  <c r="Q181" i="9" s="1"/>
  <c r="Q8184" i="9"/>
  <c r="P7753" i="9"/>
  <c r="L2363" i="9"/>
  <c r="P2363" i="9" s="1"/>
  <c r="Q2363" i="9" s="1"/>
  <c r="P1071" i="9"/>
  <c r="Q1071" i="9" s="1"/>
  <c r="P804" i="9"/>
  <c r="P1069" i="9"/>
  <c r="P5735" i="9"/>
  <c r="P4265" i="9"/>
  <c r="L2007" i="9"/>
  <c r="P2007" i="9" s="1"/>
  <c r="Q2007" i="9" s="1"/>
  <c r="P5707" i="9"/>
  <c r="Q5707" i="9" s="1"/>
  <c r="L4712" i="9"/>
  <c r="P4712" i="9" s="1"/>
  <c r="Q4712" i="9" s="1"/>
  <c r="L4476" i="9"/>
  <c r="P4476" i="9" s="1"/>
  <c r="Q4476" i="9" s="1"/>
  <c r="Q8473" i="9"/>
  <c r="Q8174" i="9"/>
  <c r="Q8114" i="9"/>
  <c r="P7797" i="9"/>
  <c r="P8710" i="9"/>
  <c r="Q8637" i="9"/>
  <c r="Q8633" i="9"/>
  <c r="Q8519" i="9"/>
  <c r="Q8475" i="9"/>
  <c r="Q8211" i="9"/>
  <c r="Q8210" i="9"/>
  <c r="P8590" i="9"/>
  <c r="Q7101" i="9"/>
  <c r="Q6994" i="9"/>
  <c r="P1448" i="9"/>
  <c r="Q1340" i="9"/>
  <c r="Q1210" i="9"/>
  <c r="Q1087" i="9"/>
  <c r="Q8636" i="9"/>
  <c r="Q8613" i="9"/>
  <c r="Q8402" i="9"/>
  <c r="L8320" i="9"/>
  <c r="P8320" i="9" s="1"/>
  <c r="Q8320" i="9" s="1"/>
  <c r="Q8185" i="9"/>
  <c r="Q8169" i="9"/>
  <c r="Q8128" i="9"/>
  <c r="Q8122" i="9"/>
  <c r="Q7736" i="9"/>
  <c r="Q7067" i="9"/>
  <c r="Q7035" i="9"/>
  <c r="Q7031" i="9"/>
  <c r="P8741" i="9"/>
  <c r="Q8688" i="9"/>
  <c r="P8572" i="9"/>
  <c r="Q8512" i="9"/>
  <c r="P8437" i="9"/>
  <c r="Q8274" i="9"/>
  <c r="Q8261" i="9"/>
  <c r="Q8130" i="9"/>
  <c r="Q8124" i="9"/>
  <c r="L7769" i="9"/>
  <c r="P7769" i="9" s="1"/>
  <c r="Q7769" i="9" s="1"/>
  <c r="L7768" i="9"/>
  <c r="P7768" i="9" s="1"/>
  <c r="Q7768" i="9" s="1"/>
  <c r="P7739" i="9"/>
  <c r="P7126" i="9"/>
  <c r="Q7069" i="9"/>
  <c r="Q6993" i="9"/>
  <c r="P4266" i="9"/>
  <c r="Q8634" i="9"/>
  <c r="Q8404" i="9"/>
  <c r="Q8263" i="9"/>
  <c r="Q7773" i="9"/>
  <c r="Q7066" i="9"/>
  <c r="P1435" i="9"/>
  <c r="Q1342" i="9"/>
  <c r="Q1275" i="9"/>
  <c r="Q1265" i="9"/>
  <c r="P1214" i="9"/>
  <c r="Q1204" i="9"/>
  <c r="Q1165" i="9"/>
  <c r="Q1006" i="9"/>
  <c r="Q954" i="9"/>
  <c r="Q936" i="9"/>
  <c r="Q774" i="9"/>
  <c r="P714" i="9"/>
  <c r="Q709" i="9"/>
  <c r="Q585" i="9"/>
  <c r="Q535" i="9"/>
  <c r="Q454" i="9"/>
  <c r="Q351" i="9"/>
  <c r="Q278" i="9"/>
  <c r="Q262" i="9"/>
  <c r="Q182" i="9"/>
  <c r="Q114" i="9"/>
  <c r="Q102" i="9"/>
  <c r="P73" i="9"/>
  <c r="Q73" i="9" s="1"/>
  <c r="P787" i="9"/>
  <c r="P724" i="9"/>
  <c r="P640" i="9"/>
  <c r="Q633" i="9"/>
  <c r="Q546" i="9"/>
  <c r="Q510" i="9"/>
  <c r="Q486" i="9"/>
  <c r="Q447" i="9"/>
  <c r="P322" i="9"/>
  <c r="Q301" i="9"/>
  <c r="Q264" i="9"/>
  <c r="Q138" i="9"/>
  <c r="P1425" i="9"/>
  <c r="Q1345" i="9"/>
  <c r="Q1271" i="9"/>
  <c r="P1077" i="9"/>
  <c r="Q995" i="9"/>
  <c r="Q790" i="9"/>
  <c r="Q548" i="9"/>
  <c r="Q470" i="9"/>
  <c r="Q269" i="9"/>
  <c r="Q1273" i="9"/>
  <c r="Q1242" i="9"/>
  <c r="Q1052" i="9"/>
  <c r="Q1007" i="9"/>
  <c r="Q778" i="9"/>
  <c r="Q623" i="9"/>
  <c r="Q589" i="9"/>
  <c r="Q577" i="9"/>
  <c r="Q174" i="9"/>
  <c r="Q1060" i="9"/>
  <c r="Q1050" i="9"/>
  <c r="Q996" i="9"/>
  <c r="Q806" i="9"/>
  <c r="Q96" i="9"/>
  <c r="Q72" i="9"/>
  <c r="Q452" i="9"/>
  <c r="Q353" i="9"/>
  <c r="Q309" i="9"/>
  <c r="Q59" i="9"/>
  <c r="Q7036" i="9"/>
  <c r="P5746" i="9"/>
  <c r="Q5746" i="9" s="1"/>
  <c r="P5740" i="9"/>
  <c r="Q5740" i="9" s="1"/>
  <c r="P4261" i="9"/>
  <c r="Q346" i="9"/>
  <c r="Q271" i="9"/>
  <c r="L6309" i="9"/>
  <c r="P6309" i="9" s="1"/>
  <c r="Q6309" i="9" s="1"/>
  <c r="Q1269" i="9"/>
  <c r="Q1174" i="9"/>
  <c r="Q702" i="9"/>
  <c r="Q627" i="9"/>
  <c r="Q581" i="9"/>
  <c r="Q542" i="9"/>
  <c r="Q498" i="9"/>
  <c r="Q350" i="9"/>
  <c r="Q243" i="9"/>
  <c r="P151" i="9"/>
  <c r="Q35" i="9"/>
  <c r="Q17" i="9"/>
  <c r="P5703" i="9"/>
  <c r="Q419" i="9"/>
  <c r="Q299" i="9"/>
  <c r="L150" i="9"/>
  <c r="P150" i="9" s="1"/>
  <c r="Q150" i="9" s="1"/>
  <c r="P5713" i="9"/>
  <c r="Q4582" i="9"/>
  <c r="Q2305" i="9"/>
  <c r="P103" i="9"/>
  <c r="P1294" i="9"/>
  <c r="P1748" i="9"/>
  <c r="Q1748" i="9" s="1"/>
  <c r="P661" i="9"/>
  <c r="P8661" i="9"/>
  <c r="P8421" i="9"/>
  <c r="P8279" i="9"/>
  <c r="P8186" i="9"/>
  <c r="P7802" i="9"/>
  <c r="P7133" i="9"/>
  <c r="L7793" i="9"/>
  <c r="P7793" i="9" s="1"/>
  <c r="Q7793" i="9" s="1"/>
  <c r="P7604" i="9"/>
  <c r="Q7604" i="9" s="1"/>
  <c r="P7132" i="9"/>
  <c r="L7434" i="9"/>
  <c r="P7522" i="9"/>
  <c r="Q7522" i="9" s="1"/>
  <c r="P7080" i="9"/>
  <c r="P6123" i="9"/>
  <c r="P8145" i="9"/>
  <c r="P6719" i="9"/>
  <c r="P5722" i="9"/>
  <c r="Q5313" i="9"/>
  <c r="L4166" i="9"/>
  <c r="P4166" i="9" s="1"/>
  <c r="Q4166" i="9" s="1"/>
  <c r="Q6071" i="9"/>
  <c r="P5711" i="9"/>
  <c r="L5034" i="9"/>
  <c r="P5034" i="9" s="1"/>
  <c r="Q5034" i="9" s="1"/>
  <c r="P5714" i="9"/>
  <c r="L4651" i="9"/>
  <c r="P4651" i="9" s="1"/>
  <c r="P4434" i="9"/>
  <c r="Q4434" i="9" s="1"/>
  <c r="P4270" i="9"/>
  <c r="Q4229" i="9"/>
  <c r="P1178" i="9"/>
  <c r="Q1178" i="9" s="1"/>
  <c r="P5075" i="9"/>
  <c r="L1274" i="9"/>
  <c r="P1274" i="9" s="1"/>
  <c r="Q1274" i="9" s="1"/>
  <c r="P1126" i="9"/>
  <c r="P1371" i="9"/>
  <c r="L4272" i="9"/>
  <c r="P4272" i="9" s="1"/>
  <c r="P6817" i="9"/>
  <c r="P6809" i="9"/>
  <c r="P6770" i="9"/>
  <c r="P3426" i="9"/>
  <c r="Q3426" i="9" s="1"/>
  <c r="P1079" i="9"/>
  <c r="P868" i="9"/>
  <c r="P734" i="9"/>
  <c r="Q508" i="9"/>
  <c r="P415" i="9"/>
  <c r="L308" i="9"/>
  <c r="P308" i="9" s="1"/>
  <c r="Q308" i="9" s="1"/>
  <c r="P2621" i="9"/>
  <c r="Q2621" i="9" s="1"/>
  <c r="Q852" i="9"/>
  <c r="L1292" i="9"/>
  <c r="P885" i="9"/>
  <c r="L707" i="9"/>
  <c r="P707" i="9" s="1"/>
  <c r="Q707" i="9" s="1"/>
  <c r="P3229" i="9"/>
  <c r="P800" i="9"/>
  <c r="L658" i="9"/>
  <c r="P658" i="9" s="1"/>
  <c r="Q658" i="9" s="1"/>
  <c r="L403" i="9"/>
  <c r="P403" i="9" s="1"/>
  <c r="Q403" i="9" s="1"/>
  <c r="L1607" i="9"/>
  <c r="Q8689" i="9"/>
  <c r="Q8526" i="9"/>
  <c r="Q8401" i="9"/>
  <c r="P8362" i="9"/>
  <c r="Q8646" i="9"/>
  <c r="L8557" i="9"/>
  <c r="P8557" i="9" s="1"/>
  <c r="Q8557" i="9" s="1"/>
  <c r="L8568" i="9"/>
  <c r="P8568" i="9" s="1"/>
  <c r="Q8568" i="9" s="1"/>
  <c r="Q8528" i="9"/>
  <c r="Q8340" i="9"/>
  <c r="Q8336" i="9"/>
  <c r="Q8129" i="9"/>
  <c r="Q8645" i="9"/>
  <c r="Q8471" i="9"/>
  <c r="Q8342" i="9"/>
  <c r="Q8120" i="9"/>
  <c r="P7806" i="9"/>
  <c r="P1428" i="9"/>
  <c r="Q1173" i="9"/>
  <c r="Q1163" i="9"/>
  <c r="Q8685" i="9"/>
  <c r="P8582" i="9"/>
  <c r="Q8390" i="9"/>
  <c r="Q8385" i="9"/>
  <c r="Q7027" i="9"/>
  <c r="Q6985" i="9"/>
  <c r="Q6981" i="9"/>
  <c r="L8737" i="9"/>
  <c r="P8737" i="9" s="1"/>
  <c r="Q8737" i="9" s="1"/>
  <c r="L8738" i="9"/>
  <c r="P8738" i="9" s="1"/>
  <c r="Q8738" i="9" s="1"/>
  <c r="Q8522" i="9"/>
  <c r="Q8467" i="9"/>
  <c r="L8123" i="9"/>
  <c r="P8123" i="9" s="1"/>
  <c r="Q8123" i="9" s="1"/>
  <c r="P5724" i="9"/>
  <c r="P8707" i="9"/>
  <c r="Q8472" i="9"/>
  <c r="Q8176" i="9"/>
  <c r="Q8118" i="9"/>
  <c r="P7795" i="9"/>
  <c r="L5779" i="9"/>
  <c r="P5779" i="9" s="1"/>
  <c r="P4255" i="9"/>
  <c r="P1398" i="9"/>
  <c r="Q1334" i="9"/>
  <c r="Q1169" i="9"/>
  <c r="Q1074" i="9"/>
  <c r="Q1054" i="9"/>
  <c r="Q994" i="9"/>
  <c r="P889" i="9"/>
  <c r="Q780" i="9"/>
  <c r="Q698" i="9"/>
  <c r="P672" i="9"/>
  <c r="P593" i="9"/>
  <c r="Q556" i="9"/>
  <c r="Q492" i="9"/>
  <c r="Q484" i="9"/>
  <c r="Q387" i="9"/>
  <c r="Q304" i="9"/>
  <c r="Q230" i="9"/>
  <c r="Q189" i="9"/>
  <c r="Q63" i="9"/>
  <c r="Q776" i="9"/>
  <c r="Q706" i="9"/>
  <c r="Q700" i="9"/>
  <c r="P659" i="9"/>
  <c r="Q591" i="9"/>
  <c r="Q575" i="9"/>
  <c r="Q537" i="9"/>
  <c r="Q514" i="9"/>
  <c r="Q459" i="9"/>
  <c r="Q453" i="9"/>
  <c r="Q423" i="9"/>
  <c r="Q348" i="9"/>
  <c r="Q281" i="9"/>
  <c r="Q109" i="9"/>
  <c r="Q937" i="9"/>
  <c r="Q587" i="9"/>
  <c r="Q501" i="9"/>
  <c r="P460" i="9"/>
  <c r="Q140" i="9"/>
  <c r="Q1213" i="9"/>
  <c r="Q1208" i="9"/>
  <c r="Q1160" i="9"/>
  <c r="Q966" i="9"/>
  <c r="Q942" i="9"/>
  <c r="Q933" i="9"/>
  <c r="Q749" i="9"/>
  <c r="Q494" i="9"/>
  <c r="P7091" i="9"/>
  <c r="Q7024" i="9"/>
  <c r="P4275" i="9"/>
  <c r="P4263" i="9"/>
  <c r="P1447" i="9"/>
  <c r="P1432" i="9"/>
  <c r="P1225" i="9"/>
  <c r="Q1168" i="9"/>
  <c r="Q1018" i="9"/>
  <c r="Q999" i="9"/>
  <c r="Q935" i="9"/>
  <c r="Q232" i="9"/>
  <c r="Q172" i="9"/>
  <c r="Q60" i="9"/>
  <c r="Q15" i="9"/>
  <c r="Q392" i="9"/>
  <c r="P1433" i="9"/>
  <c r="Q139" i="9"/>
  <c r="Q100" i="9"/>
  <c r="Q75" i="9"/>
  <c r="Q7004" i="9"/>
  <c r="L4613" i="9"/>
  <c r="P4613" i="9" s="1"/>
  <c r="Q4613" i="9" s="1"/>
  <c r="P1434" i="9"/>
  <c r="Q1008" i="9"/>
  <c r="Q925" i="9"/>
  <c r="Q782" i="9"/>
  <c r="Q513" i="9"/>
  <c r="Q231" i="9"/>
  <c r="Q178" i="9"/>
  <c r="Q98" i="9"/>
  <c r="Q38" i="9"/>
  <c r="L7127" i="9"/>
  <c r="P7127" i="9" s="1"/>
  <c r="Q7127" i="9" s="1"/>
  <c r="Q7026" i="9"/>
  <c r="L5538" i="9"/>
  <c r="P5538" i="9" s="1"/>
  <c r="L5539" i="9"/>
  <c r="P5539" i="9" s="1"/>
  <c r="Q5539" i="9" s="1"/>
  <c r="P8217" i="9"/>
  <c r="Q8653" i="9"/>
  <c r="P7135" i="9"/>
  <c r="P7800" i="9"/>
  <c r="P8195" i="9"/>
  <c r="P747" i="9"/>
  <c r="P8705" i="9"/>
  <c r="P8413" i="9"/>
  <c r="P8224" i="9"/>
  <c r="P8141" i="9"/>
  <c r="P8177" i="9"/>
  <c r="L8017" i="9"/>
  <c r="P8017" i="9" s="1"/>
  <c r="Q8017" i="9" s="1"/>
  <c r="P7748" i="9"/>
  <c r="L8420" i="9"/>
  <c r="P8420" i="9" s="1"/>
  <c r="L8394" i="9"/>
  <c r="P8394" i="9" s="1"/>
  <c r="Q8394" i="9" s="1"/>
  <c r="P8268" i="9"/>
  <c r="P7796" i="9"/>
  <c r="P7746" i="9"/>
  <c r="P7152" i="9"/>
  <c r="P7147" i="9"/>
  <c r="P8180" i="9"/>
  <c r="P7817" i="9"/>
  <c r="Q7497" i="9"/>
  <c r="P7134" i="9"/>
  <c r="P7272" i="9"/>
  <c r="Q7272" i="9" s="1"/>
  <c r="L8139" i="9"/>
  <c r="P7123" i="9"/>
  <c r="L5800" i="9"/>
  <c r="P5800" i="9" s="1"/>
  <c r="Q5800" i="9" s="1"/>
  <c r="P5718" i="9"/>
  <c r="P5706" i="9"/>
  <c r="P1236" i="9"/>
  <c r="Q1236" i="9" s="1"/>
  <c r="Q4147" i="9"/>
  <c r="P406" i="9"/>
  <c r="P311" i="9"/>
  <c r="P22" i="9"/>
  <c r="P1121" i="9"/>
  <c r="L882" i="9"/>
  <c r="P882" i="9" s="1"/>
  <c r="P1223" i="9"/>
  <c r="P145" i="9"/>
  <c r="P1348" i="9"/>
  <c r="P66" i="9"/>
  <c r="P4260" i="9"/>
  <c r="Q8687" i="9"/>
  <c r="Q8563" i="9"/>
  <c r="Q8559" i="9"/>
  <c r="Q8462" i="9"/>
  <c r="Q8266" i="9"/>
  <c r="L8202" i="9"/>
  <c r="P8202" i="9" s="1"/>
  <c r="Q8202" i="9" s="1"/>
  <c r="P7805" i="9"/>
  <c r="Q7732" i="9"/>
  <c r="Q8639" i="9"/>
  <c r="Q8635" i="9"/>
  <c r="P8479" i="9"/>
  <c r="P8221" i="9"/>
  <c r="P7808" i="9"/>
  <c r="Q8695" i="9"/>
  <c r="Q8569" i="9"/>
  <c r="Q8477" i="9"/>
  <c r="P8189" i="9"/>
  <c r="P7818" i="9"/>
  <c r="P7809" i="9"/>
  <c r="P7804" i="9"/>
  <c r="Q7734" i="9"/>
  <c r="P7122" i="9"/>
  <c r="Q7073" i="9"/>
  <c r="Q7003" i="9"/>
  <c r="P8739" i="9"/>
  <c r="Q8647" i="9"/>
  <c r="Q8571" i="9"/>
  <c r="Q8272" i="9"/>
  <c r="Q8144" i="9"/>
  <c r="Q8125" i="9"/>
  <c r="Q7733" i="9"/>
  <c r="Q7064" i="9"/>
  <c r="Q7033" i="9"/>
  <c r="Q8525" i="9"/>
  <c r="P8398" i="9"/>
  <c r="Q8258" i="9"/>
  <c r="Q8171" i="9"/>
  <c r="Q8127" i="9"/>
  <c r="P7803" i="9"/>
  <c r="L7737" i="9"/>
  <c r="P7737" i="9" s="1"/>
  <c r="Q7737" i="9" s="1"/>
  <c r="P7120" i="9"/>
  <c r="P7037" i="9"/>
  <c r="Q7022" i="9"/>
  <c r="P4262" i="9"/>
  <c r="P8405" i="9"/>
  <c r="Q8396" i="9"/>
  <c r="Q8348" i="9"/>
  <c r="Q6984" i="9"/>
  <c r="Q1347" i="9"/>
  <c r="Q1339" i="9"/>
  <c r="Q1212" i="9"/>
  <c r="Q1162" i="9"/>
  <c r="Q1061" i="9"/>
  <c r="Q941" i="9"/>
  <c r="Q930" i="9"/>
  <c r="P831" i="9"/>
  <c r="Q723" i="9"/>
  <c r="Q588" i="9"/>
  <c r="Q579" i="9"/>
  <c r="Q540" i="9"/>
  <c r="Q532" i="9"/>
  <c r="Q496" i="9"/>
  <c r="Q457" i="9"/>
  <c r="Q448" i="9"/>
  <c r="P409" i="9"/>
  <c r="Q310" i="9"/>
  <c r="Q265" i="9"/>
  <c r="Q180" i="9"/>
  <c r="Q21" i="9"/>
  <c r="Q751" i="9"/>
  <c r="Q717" i="9"/>
  <c r="Q602" i="9"/>
  <c r="Q555" i="9"/>
  <c r="Q543" i="9"/>
  <c r="Q534" i="9"/>
  <c r="Q450" i="9"/>
  <c r="Q444" i="9"/>
  <c r="Q363" i="9"/>
  <c r="Q267" i="9"/>
  <c r="P183" i="9"/>
  <c r="Q135" i="9"/>
  <c r="P1430" i="9"/>
  <c r="Q1181" i="9"/>
  <c r="Q1056" i="9"/>
  <c r="Q630" i="9"/>
  <c r="Q536" i="9"/>
  <c r="Q366" i="9"/>
  <c r="P1443" i="9"/>
  <c r="P1422" i="9"/>
  <c r="Q1377" i="9"/>
  <c r="Q1337" i="9"/>
  <c r="Q1268" i="9"/>
  <c r="Q1055" i="9"/>
  <c r="Q1029" i="9"/>
  <c r="Q997" i="9"/>
  <c r="Q784" i="9"/>
  <c r="Q704" i="9"/>
  <c r="Q586" i="9"/>
  <c r="Q580" i="9"/>
  <c r="Q549" i="9"/>
  <c r="Q154" i="9"/>
  <c r="Q19" i="9"/>
  <c r="Q13" i="9"/>
  <c r="Q6995" i="9"/>
  <c r="P4251" i="9"/>
  <c r="Q1346" i="9"/>
  <c r="Q1234" i="9"/>
  <c r="Q1053" i="9"/>
  <c r="Q993" i="9"/>
  <c r="Q953" i="9"/>
  <c r="P901" i="9"/>
  <c r="Q235" i="9"/>
  <c r="Q93" i="9"/>
  <c r="Q455" i="9"/>
  <c r="Q303" i="9"/>
  <c r="Q95" i="9"/>
  <c r="Q6990" i="9"/>
  <c r="Q391" i="9"/>
  <c r="Q6982" i="9"/>
  <c r="P5733" i="9"/>
  <c r="Q1243" i="9"/>
  <c r="Q1001" i="9"/>
  <c r="Q940" i="9"/>
  <c r="P895" i="9"/>
  <c r="Q632" i="9"/>
  <c r="Q590" i="9"/>
  <c r="Q545" i="9"/>
  <c r="Q488" i="9"/>
  <c r="Q355" i="9"/>
  <c r="Q266" i="9"/>
  <c r="Q144" i="9"/>
  <c r="P7128" i="9"/>
  <c r="P7125" i="9"/>
  <c r="Q458" i="9"/>
  <c r="Q233" i="9"/>
  <c r="P8649" i="9"/>
  <c r="P8608" i="9"/>
  <c r="P7758" i="9"/>
  <c r="P7095" i="9"/>
  <c r="P7074" i="9"/>
  <c r="P6997" i="9"/>
  <c r="P4257" i="9"/>
  <c r="P4249" i="9"/>
  <c r="P8597" i="9"/>
  <c r="P8489" i="9"/>
  <c r="P8416" i="9"/>
  <c r="P8291" i="9"/>
  <c r="P8595" i="9"/>
  <c r="P8580" i="9"/>
  <c r="Q8454" i="9"/>
  <c r="P8310" i="9"/>
  <c r="P8275" i="9"/>
  <c r="L8753" i="9"/>
  <c r="P8753" i="9" s="1"/>
  <c r="Q8753" i="9" s="1"/>
  <c r="P8203" i="9"/>
  <c r="P8359" i="9"/>
  <c r="Q7770" i="9"/>
  <c r="P7763" i="9"/>
  <c r="L8216" i="9"/>
  <c r="P8216" i="9" s="1"/>
  <c r="Q8216" i="9" s="1"/>
  <c r="P7792" i="9"/>
  <c r="P7151" i="9"/>
  <c r="P7137" i="9"/>
  <c r="P7136" i="9"/>
  <c r="Q7130" i="9"/>
  <c r="L8175" i="9"/>
  <c r="P8175" i="9" s="1"/>
  <c r="Q8175" i="9" s="1"/>
  <c r="L7972" i="9"/>
  <c r="P7972" i="9" s="1"/>
  <c r="Q7056" i="9"/>
  <c r="L6213" i="9"/>
  <c r="P6213" i="9" s="1"/>
  <c r="Q6213" i="9" s="1"/>
  <c r="Q8044" i="9"/>
  <c r="L6564" i="9"/>
  <c r="P6564" i="9" s="1"/>
  <c r="Q6564" i="9" s="1"/>
  <c r="L6014" i="9"/>
  <c r="L5780" i="9"/>
  <c r="P5780" i="9" s="1"/>
  <c r="Q5780" i="9" s="1"/>
  <c r="P5704" i="9"/>
  <c r="P5273" i="9"/>
  <c r="Q5273" i="9" s="1"/>
  <c r="L2207" i="9"/>
  <c r="P2207" i="9" s="1"/>
  <c r="Q2207" i="9" s="1"/>
  <c r="P5715" i="9"/>
  <c r="Q4501" i="9"/>
  <c r="L5736" i="9"/>
  <c r="Q5235" i="9"/>
  <c r="P1396" i="9"/>
  <c r="L5725" i="9"/>
  <c r="P5717" i="9"/>
  <c r="L2729" i="9"/>
  <c r="P2729" i="9" s="1"/>
  <c r="Q2729" i="9" s="1"/>
  <c r="P1599" i="9"/>
  <c r="L1410" i="9"/>
  <c r="P1410" i="9" s="1"/>
  <c r="Q1410" i="9" s="1"/>
  <c r="L1017" i="9"/>
  <c r="P1017" i="9" s="1"/>
  <c r="Q1017" i="9" s="1"/>
  <c r="L2333" i="9"/>
  <c r="P2333" i="9" s="1"/>
  <c r="Q2333" i="9" s="1"/>
  <c r="L3349" i="9"/>
  <c r="P3349" i="9" s="1"/>
  <c r="P820" i="9"/>
  <c r="P642" i="9"/>
  <c r="Q276" i="9"/>
  <c r="Q2411" i="9"/>
  <c r="P1787" i="9"/>
  <c r="Q1787" i="9" s="1"/>
  <c r="L1421" i="9"/>
  <c r="P1421" i="9" s="1"/>
  <c r="Q1421" i="9" s="1"/>
  <c r="L1200" i="9"/>
  <c r="P1200" i="9" s="1"/>
  <c r="Q1200" i="9" s="1"/>
  <c r="L881" i="9"/>
  <c r="L621" i="9"/>
  <c r="P1387" i="9"/>
  <c r="P1019" i="9"/>
  <c r="P891" i="9"/>
  <c r="L631" i="9"/>
  <c r="P631" i="9" s="1"/>
  <c r="Q631" i="9" s="1"/>
  <c r="P4355" i="9"/>
  <c r="P4259" i="9"/>
  <c r="L1156" i="9"/>
  <c r="P1156" i="9" s="1"/>
  <c r="Q1156" i="9" s="1"/>
  <c r="P1003" i="9"/>
  <c r="P738" i="9"/>
  <c r="Q8403" i="9"/>
  <c r="P8350" i="9"/>
  <c r="Q8344" i="9"/>
  <c r="P8234" i="9"/>
  <c r="Q8690" i="9"/>
  <c r="Q8648" i="9"/>
  <c r="Q8393" i="9"/>
  <c r="Q8346" i="9"/>
  <c r="Q8338" i="9"/>
  <c r="P8301" i="9"/>
  <c r="Q8131" i="9"/>
  <c r="Q8119" i="9"/>
  <c r="Q8655" i="9"/>
  <c r="Q8643" i="9"/>
  <c r="Q8564" i="9"/>
  <c r="Q8516" i="9"/>
  <c r="Q8474" i="9"/>
  <c r="Q8117" i="9"/>
  <c r="P7816" i="9"/>
  <c r="P7807" i="9"/>
  <c r="P7798" i="9"/>
  <c r="P7085" i="9"/>
  <c r="P5732" i="9"/>
  <c r="P4264" i="9"/>
  <c r="P1444" i="9"/>
  <c r="P1424" i="9"/>
  <c r="Q1170" i="9"/>
  <c r="Q1158" i="9"/>
  <c r="Q8692" i="9"/>
  <c r="Q8388" i="9"/>
  <c r="Q7738" i="9"/>
  <c r="Q7731" i="9"/>
  <c r="Q7025" i="9"/>
  <c r="Q6991" i="9"/>
  <c r="Q6983" i="9"/>
  <c r="Q8535" i="9"/>
  <c r="Q8465" i="9"/>
  <c r="Q8337" i="9"/>
  <c r="Q7728" i="9"/>
  <c r="P5701" i="9"/>
  <c r="P8720" i="9"/>
  <c r="L8660" i="9"/>
  <c r="P8660" i="9" s="1"/>
  <c r="Q8524" i="9"/>
  <c r="Q8514" i="9"/>
  <c r="Q8485" i="9"/>
  <c r="Q8138" i="9"/>
  <c r="L7030" i="9"/>
  <c r="P7030" i="9" s="1"/>
  <c r="Q7030" i="9" s="1"/>
  <c r="L5731" i="9"/>
  <c r="P1438" i="9"/>
  <c r="P1427" i="9"/>
  <c r="Q1336" i="9"/>
  <c r="Q1235" i="9"/>
  <c r="Q1172" i="9"/>
  <c r="Q991" i="9"/>
  <c r="Q777" i="9"/>
  <c r="P719" i="9"/>
  <c r="Q701" i="9"/>
  <c r="Q628" i="9"/>
  <c r="Q547" i="9"/>
  <c r="Q487" i="9"/>
  <c r="Q469" i="9"/>
  <c r="Q390" i="9"/>
  <c r="Q307" i="9"/>
  <c r="Q176" i="9"/>
  <c r="Q779" i="9"/>
  <c r="Q708" i="9"/>
  <c r="P664" i="9"/>
  <c r="Q625" i="9"/>
  <c r="Q578" i="9"/>
  <c r="L541" i="9"/>
  <c r="P541" i="9" s="1"/>
  <c r="Q541" i="9" s="1"/>
  <c r="Q499" i="9"/>
  <c r="Q489" i="9"/>
  <c r="Q468" i="9"/>
  <c r="Q456" i="9"/>
  <c r="P411" i="9"/>
  <c r="Q389" i="9"/>
  <c r="P1439" i="9"/>
  <c r="Q1206" i="9"/>
  <c r="Q928" i="9"/>
  <c r="Q599" i="9"/>
  <c r="Q557" i="9"/>
  <c r="Q495" i="9"/>
  <c r="Q446" i="9"/>
  <c r="Q319" i="9"/>
  <c r="Q111" i="9"/>
  <c r="Q1344" i="9"/>
  <c r="Q1205" i="9"/>
  <c r="Q1180" i="9"/>
  <c r="Q939" i="9"/>
  <c r="P752" i="9"/>
  <c r="Q497" i="9"/>
  <c r="Q442" i="9"/>
  <c r="Q305" i="9"/>
  <c r="L7394" i="9"/>
  <c r="P7394" i="9" s="1"/>
  <c r="Q7394" i="9" s="1"/>
  <c r="Q7034" i="9"/>
  <c r="P5705" i="9"/>
  <c r="P4274" i="9"/>
  <c r="L3807" i="9"/>
  <c r="P3807" i="9" s="1"/>
  <c r="Q3807" i="9" s="1"/>
  <c r="P1437" i="9"/>
  <c r="P1426" i="9"/>
  <c r="Q1238" i="9"/>
  <c r="Q1171" i="9"/>
  <c r="P1024" i="9"/>
  <c r="Q1009" i="9"/>
  <c r="Q1002" i="9"/>
  <c r="L963" i="9"/>
  <c r="L962" i="9"/>
  <c r="Q938" i="9"/>
  <c r="Q929" i="9"/>
  <c r="P874" i="9"/>
  <c r="L149" i="9"/>
  <c r="P149" i="9" s="1"/>
  <c r="Q149" i="9" s="1"/>
  <c r="Q65" i="9"/>
  <c r="Q396" i="9"/>
  <c r="L321" i="9"/>
  <c r="P321" i="9" s="1"/>
  <c r="Q321" i="9" s="1"/>
  <c r="P237" i="9"/>
  <c r="Q177" i="9"/>
  <c r="L4204" i="9"/>
  <c r="P4204" i="9" s="1"/>
  <c r="L4205" i="9"/>
  <c r="P4205" i="9" s="1"/>
  <c r="Q4205" i="9" s="1"/>
  <c r="P1369" i="9"/>
  <c r="Q931" i="9"/>
  <c r="P732" i="9"/>
  <c r="Q228" i="9"/>
  <c r="Q175" i="9"/>
  <c r="Q137" i="9"/>
  <c r="Q56" i="9"/>
  <c r="Q7032" i="9"/>
  <c r="Q58" i="9"/>
  <c r="L731" i="9"/>
  <c r="P731" i="9" s="1"/>
  <c r="Q731" i="9" s="1"/>
  <c r="L697" i="9"/>
  <c r="P697" i="9" s="1"/>
  <c r="Q697" i="9" s="1"/>
  <c r="L31" i="9"/>
  <c r="P31" i="9" s="1"/>
  <c r="Q31" i="9" s="1"/>
  <c r="L30" i="9"/>
  <c r="P30" i="9" s="1"/>
  <c r="Q30" i="9" s="1"/>
  <c r="L2923" i="9"/>
  <c r="P2923" i="9" s="1"/>
  <c r="Q2923" i="9" s="1"/>
  <c r="L1725" i="9"/>
  <c r="L783" i="9"/>
  <c r="P783" i="9" s="1"/>
  <c r="Q783" i="9" s="1"/>
  <c r="L483" i="9"/>
  <c r="P483" i="9" s="1"/>
  <c r="Q483" i="9" s="1"/>
  <c r="L298" i="9"/>
  <c r="P298" i="9" s="1"/>
  <c r="Q298" i="9" s="1"/>
  <c r="L171" i="9"/>
  <c r="P171" i="9" s="1"/>
  <c r="Q171" i="9" s="1"/>
  <c r="L2284" i="9"/>
  <c r="P2284" i="9" s="1"/>
  <c r="Q2284" i="9" s="1"/>
  <c r="L1221" i="9"/>
  <c r="L1222" i="9"/>
  <c r="P1222" i="9" s="1"/>
  <c r="Q1222" i="9" s="1"/>
  <c r="L227" i="9"/>
  <c r="P227" i="9" s="1"/>
  <c r="Q227" i="9" s="1"/>
  <c r="P4636" i="9"/>
  <c r="L824" i="9"/>
  <c r="L825" i="9"/>
  <c r="P825" i="9" s="1"/>
  <c r="Q825" i="9" s="1"/>
  <c r="L573" i="9"/>
  <c r="Q1766" i="9"/>
  <c r="L7813" i="9"/>
  <c r="L8577" i="9"/>
  <c r="P8577" i="9" s="1"/>
  <c r="Q8577" i="9" s="1"/>
  <c r="L7701" i="9"/>
  <c r="P7701" i="9" s="1"/>
  <c r="Q7701" i="9" s="1"/>
  <c r="L7460" i="9"/>
  <c r="P7460" i="9" s="1"/>
  <c r="Q7460" i="9" s="1"/>
  <c r="Q6837" i="9"/>
  <c r="Q8087" i="9"/>
  <c r="L7209" i="9"/>
  <c r="P7209" i="9" s="1"/>
  <c r="Q7209" i="9" s="1"/>
  <c r="L7197" i="9"/>
  <c r="L5141" i="9"/>
  <c r="P5141" i="9" s="1"/>
  <c r="Q5141" i="9" s="1"/>
  <c r="L6696" i="9"/>
  <c r="P6696" i="9" s="1"/>
  <c r="Q6696" i="9" s="1"/>
  <c r="L6099" i="9"/>
  <c r="L4972" i="9"/>
  <c r="P4972" i="9" s="1"/>
  <c r="L4226" i="9"/>
  <c r="P4226" i="9" s="1"/>
  <c r="Q4226" i="9" s="1"/>
  <c r="Q2841" i="9"/>
  <c r="L8086" i="9"/>
  <c r="P8086" i="9" s="1"/>
  <c r="L5661" i="9"/>
  <c r="P5661" i="9" s="1"/>
  <c r="Q5661" i="9" s="1"/>
  <c r="L3698" i="9"/>
  <c r="P3698" i="9" s="1"/>
  <c r="Q3698" i="9" s="1"/>
  <c r="Q3593" i="9"/>
  <c r="P4917" i="9"/>
  <c r="L5091" i="9"/>
  <c r="P5091" i="9" s="1"/>
  <c r="Q5091" i="9" s="1"/>
  <c r="P4422" i="9"/>
  <c r="Q4422" i="9" s="1"/>
  <c r="L924" i="9"/>
  <c r="P924" i="9" s="1"/>
  <c r="Q924" i="9" s="1"/>
  <c r="L8693" i="9"/>
  <c r="P8693" i="9" s="1"/>
  <c r="Q8693" i="9" s="1"/>
  <c r="L3767" i="9"/>
  <c r="P3767" i="9" s="1"/>
  <c r="Q3767" i="9" s="1"/>
  <c r="L3254" i="9"/>
  <c r="P3254" i="9" s="1"/>
  <c r="Q3254" i="9" s="1"/>
  <c r="L1068" i="9"/>
  <c r="P1068" i="9" s="1"/>
  <c r="Q1068" i="9" s="1"/>
  <c r="L1067" i="9"/>
  <c r="L5456" i="9"/>
  <c r="P5456" i="9" s="1"/>
  <c r="Q5456" i="9" s="1"/>
  <c r="L3648" i="9"/>
  <c r="P3648" i="9" s="1"/>
  <c r="L1446" i="9"/>
  <c r="P1446" i="9" s="1"/>
  <c r="Q1446" i="9" s="1"/>
  <c r="L1445" i="9"/>
  <c r="P1445" i="9" s="1"/>
  <c r="Q1445" i="9" s="1"/>
  <c r="L1059" i="9"/>
  <c r="P1059" i="9" s="1"/>
  <c r="Q1059" i="9" s="1"/>
  <c r="L344" i="9"/>
  <c r="L3737" i="9"/>
  <c r="P3737" i="9" s="1"/>
  <c r="Q3737" i="9" s="1"/>
  <c r="L2560" i="9"/>
  <c r="P2560" i="9" s="1"/>
  <c r="Q2560" i="9" s="1"/>
  <c r="L4479" i="9"/>
  <c r="P4479" i="9" s="1"/>
  <c r="L8630" i="9"/>
  <c r="P8630" i="9" s="1"/>
  <c r="Q8630" i="9" s="1"/>
  <c r="L8684" i="9"/>
  <c r="P8684" i="9" s="1"/>
  <c r="Q8684" i="9" s="1"/>
  <c r="L8333" i="9"/>
  <c r="P8333" i="9" s="1"/>
  <c r="Q8333" i="9" s="1"/>
  <c r="L8703" i="9"/>
  <c r="L8704" i="9"/>
  <c r="P8704" i="9" s="1"/>
  <c r="Q8704" i="9" s="1"/>
  <c r="P8354" i="9"/>
  <c r="Q8354" i="9" s="1"/>
  <c r="L7881" i="9"/>
  <c r="P7881" i="9" s="1"/>
  <c r="Q7881" i="9" s="1"/>
  <c r="L7810" i="9"/>
  <c r="L8384" i="9"/>
  <c r="P8384" i="9" s="1"/>
  <c r="Q8384" i="9" s="1"/>
  <c r="L7857" i="9"/>
  <c r="P7857" i="9" s="1"/>
  <c r="Q7857" i="9" s="1"/>
  <c r="L7856" i="9"/>
  <c r="L7834" i="9"/>
  <c r="P7834" i="9" s="1"/>
  <c r="Q7834" i="9" s="1"/>
  <c r="L8606" i="9"/>
  <c r="P8606" i="9" s="1"/>
  <c r="Q8606" i="9" s="1"/>
  <c r="L8140" i="9"/>
  <c r="P8140" i="9" s="1"/>
  <c r="Q8140" i="9" s="1"/>
  <c r="L8016" i="9"/>
  <c r="P8016" i="9" s="1"/>
  <c r="P7678" i="9"/>
  <c r="Q7678" i="9" s="1"/>
  <c r="P7637" i="9"/>
  <c r="Q7637" i="9" s="1"/>
  <c r="L7791" i="9"/>
  <c r="P7791" i="9" s="1"/>
  <c r="Q7791" i="9" s="1"/>
  <c r="L7167" i="9"/>
  <c r="P7167" i="9" s="1"/>
  <c r="Q7167" i="9" s="1"/>
  <c r="L6635" i="9"/>
  <c r="P6635" i="9" s="1"/>
  <c r="P6544" i="9"/>
  <c r="Q6544" i="9" s="1"/>
  <c r="Q7553" i="9"/>
  <c r="L7814" i="9"/>
  <c r="P7814" i="9" s="1"/>
  <c r="L7815" i="9"/>
  <c r="P7815" i="9" s="1"/>
  <c r="Q7815" i="9" s="1"/>
  <c r="L7138" i="9"/>
  <c r="L6978" i="9"/>
  <c r="P6978" i="9" s="1"/>
  <c r="Q6978" i="9" s="1"/>
  <c r="L6797" i="9"/>
  <c r="P6797" i="9" s="1"/>
  <c r="Q6797" i="9" s="1"/>
  <c r="P6550" i="9"/>
  <c r="Q6550" i="9" s="1"/>
  <c r="P5875" i="9"/>
  <c r="Q5875" i="9" s="1"/>
  <c r="Q5857" i="9"/>
  <c r="L7250" i="9"/>
  <c r="P7250" i="9" s="1"/>
  <c r="Q7250" i="9" s="1"/>
  <c r="L6787" i="9"/>
  <c r="P6787" i="9" s="1"/>
  <c r="Q6787" i="9" s="1"/>
  <c r="L5209" i="9"/>
  <c r="P5209" i="9" s="1"/>
  <c r="Q5209" i="9" s="1"/>
  <c r="L6340" i="9"/>
  <c r="P6340" i="9" s="1"/>
  <c r="Q6340" i="9" s="1"/>
  <c r="L4942" i="9"/>
  <c r="P4942" i="9" s="1"/>
  <c r="Q4942" i="9" s="1"/>
  <c r="P4187" i="9"/>
  <c r="Q4187" i="9" s="1"/>
  <c r="L3132" i="9"/>
  <c r="P3132" i="9" s="1"/>
  <c r="Q3132" i="9" s="1"/>
  <c r="L6454" i="9"/>
  <c r="P6454" i="9" s="1"/>
  <c r="Q6454" i="9" s="1"/>
  <c r="L5917" i="9"/>
  <c r="P5917" i="9" s="1"/>
  <c r="Q5917" i="9" s="1"/>
  <c r="L5874" i="9"/>
  <c r="L4812" i="9"/>
  <c r="P4812" i="9" s="1"/>
  <c r="Q4812" i="9" s="1"/>
  <c r="Q4015" i="9"/>
  <c r="L6110" i="9"/>
  <c r="P6110" i="9" s="1"/>
  <c r="Q6110" i="9" s="1"/>
  <c r="Q5373" i="9"/>
  <c r="L4853" i="9"/>
  <c r="P4853" i="9" s="1"/>
  <c r="Q4853" i="9" s="1"/>
  <c r="P4782" i="9"/>
  <c r="Q4782" i="9" s="1"/>
  <c r="Q1967" i="9"/>
  <c r="L1382" i="9"/>
  <c r="P1382" i="9" s="1"/>
  <c r="Q1382" i="9" s="1"/>
  <c r="L1381" i="9"/>
  <c r="L1132" i="9"/>
  <c r="P1132" i="9" s="1"/>
  <c r="L1131" i="9"/>
  <c r="L5720" i="9"/>
  <c r="L5721" i="9"/>
  <c r="P5721" i="9" s="1"/>
  <c r="Q5721" i="9" s="1"/>
  <c r="L4165" i="9"/>
  <c r="L3817" i="9"/>
  <c r="P3817" i="9" s="1"/>
  <c r="Q3817" i="9" s="1"/>
  <c r="L3025" i="9"/>
  <c r="P3025" i="9" s="1"/>
  <c r="Q3025" i="9" s="1"/>
  <c r="P2501" i="9"/>
  <c r="Q2501" i="9" s="1"/>
  <c r="P1333" i="9"/>
  <c r="Q1333" i="9" s="1"/>
  <c r="L4688" i="9"/>
  <c r="P4688" i="9" s="1"/>
  <c r="P5507" i="9"/>
  <c r="Q5507" i="9" s="1"/>
  <c r="P3886" i="9"/>
  <c r="Q3886" i="9" s="1"/>
  <c r="L2801" i="9"/>
  <c r="P2801" i="9" s="1"/>
  <c r="Q2801" i="9" s="1"/>
  <c r="P2504" i="9"/>
  <c r="L2402" i="9"/>
  <c r="P2402" i="9" s="1"/>
  <c r="Q2402" i="9" s="1"/>
  <c r="L2058" i="9"/>
  <c r="P2058" i="9" s="1"/>
  <c r="Q2058" i="9" s="1"/>
  <c r="L1685" i="9"/>
  <c r="P1685" i="9" s="1"/>
  <c r="Q1685" i="9" s="1"/>
  <c r="L1442" i="9"/>
  <c r="P1442" i="9" s="1"/>
  <c r="Q1442" i="9" s="1"/>
  <c r="L1441" i="9"/>
  <c r="P1441" i="9" s="1"/>
  <c r="Q1441" i="9" s="1"/>
  <c r="L675" i="9"/>
  <c r="P675" i="9" s="1"/>
  <c r="Q675" i="9" s="1"/>
  <c r="L574" i="9"/>
  <c r="P574" i="9" s="1"/>
  <c r="Q574" i="9" s="1"/>
  <c r="L385" i="9"/>
  <c r="L92" i="9"/>
  <c r="P92" i="9" s="1"/>
  <c r="Q92" i="9" s="1"/>
  <c r="L64" i="9"/>
  <c r="P64" i="9" s="1"/>
  <c r="Q64" i="9" s="1"/>
  <c r="P1511" i="9"/>
  <c r="Q1511" i="9" s="1"/>
  <c r="L807" i="9"/>
  <c r="L808" i="9"/>
  <c r="P808" i="9" s="1"/>
  <c r="Q808" i="9" s="1"/>
  <c r="L531" i="9"/>
  <c r="P531" i="9" s="1"/>
  <c r="Q531" i="9" s="1"/>
  <c r="L959" i="9"/>
  <c r="L958" i="9"/>
  <c r="L887" i="9"/>
  <c r="L888" i="9"/>
  <c r="P888" i="9" s="1"/>
  <c r="P3266" i="9"/>
  <c r="Q3266" i="9" s="1"/>
  <c r="L1385" i="9"/>
  <c r="L8640" i="9"/>
  <c r="P8640" i="9" s="1"/>
  <c r="Q8640" i="9" s="1"/>
  <c r="L8410" i="9"/>
  <c r="L8411" i="9"/>
  <c r="P8411" i="9" s="1"/>
  <c r="Q8411" i="9" s="1"/>
  <c r="L8357" i="9"/>
  <c r="P8357" i="9" s="1"/>
  <c r="L8358" i="9"/>
  <c r="P8358" i="9" s="1"/>
  <c r="Q8358" i="9" s="1"/>
  <c r="L7726" i="9"/>
  <c r="L8257" i="9"/>
  <c r="P8257" i="9" s="1"/>
  <c r="Q8257" i="9" s="1"/>
  <c r="L7332" i="9"/>
  <c r="P7332" i="9" s="1"/>
  <c r="Q7332" i="9" s="1"/>
  <c r="L6940" i="9"/>
  <c r="P6940" i="9" s="1"/>
  <c r="Q6940" i="9" s="1"/>
  <c r="L5208" i="9"/>
  <c r="P5208" i="9" s="1"/>
  <c r="L6444" i="9"/>
  <c r="L6387" i="9"/>
  <c r="P6387" i="9" s="1"/>
  <c r="L6488" i="9"/>
  <c r="P6488" i="9" s="1"/>
  <c r="Q6488" i="9" s="1"/>
  <c r="Q6145" i="9"/>
  <c r="L5719" i="9"/>
  <c r="Q4689" i="9"/>
  <c r="Q1708" i="9"/>
  <c r="Q1736" i="9"/>
  <c r="L3728" i="9"/>
  <c r="P3728" i="9" s="1"/>
  <c r="Q3728" i="9" s="1"/>
  <c r="Q3552" i="9"/>
  <c r="L3405" i="9"/>
  <c r="P3405" i="9" s="1"/>
  <c r="Q3405" i="9" s="1"/>
  <c r="P2741" i="9"/>
  <c r="Q2741" i="9" s="1"/>
  <c r="L2170" i="9"/>
  <c r="P2170" i="9" s="1"/>
  <c r="Q2170" i="9" s="1"/>
  <c r="L1815" i="9"/>
  <c r="P1815" i="9" s="1"/>
  <c r="Q1815" i="9" s="1"/>
  <c r="Q882" i="9"/>
  <c r="Q881" i="9"/>
  <c r="L8290" i="9"/>
  <c r="P8290" i="9" s="1"/>
  <c r="Q8290" i="9" s="1"/>
  <c r="L8289" i="9"/>
  <c r="P8289" i="9" s="1"/>
  <c r="L8307" i="9"/>
  <c r="L8308" i="9"/>
  <c r="P8308" i="9" s="1"/>
  <c r="Q8308" i="9" s="1"/>
  <c r="L8113" i="9"/>
  <c r="P8113" i="9" s="1"/>
  <c r="Q8113" i="9" s="1"/>
  <c r="P8074" i="9"/>
  <c r="Q8074" i="9" s="1"/>
  <c r="L7744" i="9"/>
  <c r="L7745" i="9"/>
  <c r="P7745" i="9" s="1"/>
  <c r="Q7745" i="9" s="1"/>
  <c r="L7927" i="9"/>
  <c r="P7927" i="9" s="1"/>
  <c r="Q7927" i="9" s="1"/>
  <c r="L8065" i="9"/>
  <c r="P8065" i="9" s="1"/>
  <c r="Q8065" i="9" s="1"/>
  <c r="P7618" i="9"/>
  <c r="Q7618" i="9" s="1"/>
  <c r="P7617" i="9"/>
  <c r="Q7617" i="9" s="1"/>
  <c r="L7412" i="9"/>
  <c r="P7412" i="9" s="1"/>
  <c r="Q7412" i="9" s="1"/>
  <c r="L7141" i="9"/>
  <c r="L7089" i="9"/>
  <c r="L7090" i="9"/>
  <c r="P7090" i="9" s="1"/>
  <c r="Q7090" i="9" s="1"/>
  <c r="L7021" i="9"/>
  <c r="P7021" i="9" s="1"/>
  <c r="Q7021" i="9" s="1"/>
  <c r="P7659" i="9"/>
  <c r="Q7659" i="9" s="1"/>
  <c r="L7483" i="9"/>
  <c r="L7484" i="9"/>
  <c r="P7484" i="9" s="1"/>
  <c r="Q7484" i="9" s="1"/>
  <c r="Q7421" i="9"/>
  <c r="L8001" i="9"/>
  <c r="P6607" i="9"/>
  <c r="Q6607" i="9" s="1"/>
  <c r="L6399" i="9"/>
  <c r="P6399" i="9" s="1"/>
  <c r="Q6399" i="9" s="1"/>
  <c r="L5965" i="9"/>
  <c r="P6949" i="9"/>
  <c r="Q6949" i="9" s="1"/>
  <c r="L6846" i="9"/>
  <c r="P6846" i="9" s="1"/>
  <c r="Q6846" i="9" s="1"/>
  <c r="L6010" i="9"/>
  <c r="Q6409" i="9"/>
  <c r="L5496" i="9"/>
  <c r="P6422" i="9"/>
  <c r="Q5565" i="9"/>
  <c r="Q5116" i="9"/>
  <c r="L3965" i="9"/>
  <c r="L6279" i="9"/>
  <c r="P6279" i="9" s="1"/>
  <c r="L5425" i="9"/>
  <c r="P5425" i="9" s="1"/>
  <c r="Q5425" i="9" s="1"/>
  <c r="P4124" i="9"/>
  <c r="Q4124" i="9" s="1"/>
  <c r="P7190" i="9"/>
  <c r="Q7190" i="9" s="1"/>
  <c r="L4732" i="9"/>
  <c r="P4732" i="9" s="1"/>
  <c r="Q4732" i="9" s="1"/>
  <c r="L3607" i="9"/>
  <c r="L3173" i="9"/>
  <c r="P3173" i="9" s="1"/>
  <c r="Q3173" i="9" s="1"/>
  <c r="P2972" i="9"/>
  <c r="Q2972" i="9" s="1"/>
  <c r="L2323" i="9"/>
  <c r="P2323" i="9" s="1"/>
  <c r="Q2323" i="9" s="1"/>
  <c r="P5838" i="9"/>
  <c r="Q5838" i="9" s="1"/>
  <c r="P4006" i="9"/>
  <c r="Q4006" i="9" s="1"/>
  <c r="Q3659" i="9"/>
  <c r="P3083" i="9"/>
  <c r="Q3083" i="9" s="1"/>
  <c r="Q4623" i="9"/>
  <c r="Q3163" i="9"/>
  <c r="L6914" i="9"/>
  <c r="P6914" i="9" s="1"/>
  <c r="Q6914" i="9" s="1"/>
  <c r="Q3093" i="9"/>
  <c r="P1463" i="9"/>
  <c r="Q1463" i="9" s="1"/>
  <c r="L1000" i="9"/>
  <c r="P1000" i="9" s="1"/>
  <c r="Q1000" i="9" s="1"/>
  <c r="P669" i="9"/>
  <c r="Q669" i="9" s="1"/>
  <c r="L12" i="9"/>
  <c r="P12" i="9" s="1"/>
  <c r="Q12" i="9" s="1"/>
  <c r="L3486" i="9"/>
  <c r="P3486" i="9" s="1"/>
  <c r="Q3486" i="9" s="1"/>
  <c r="P3104" i="9"/>
  <c r="Q3104" i="9" s="1"/>
  <c r="P2073" i="9"/>
  <c r="L2678" i="9"/>
  <c r="P2678" i="9" s="1"/>
  <c r="Q2678" i="9" s="1"/>
  <c r="L8715" i="9"/>
  <c r="L8716" i="9"/>
  <c r="P8716" i="9" s="1"/>
  <c r="Q8716" i="9" s="1"/>
  <c r="L8486" i="9"/>
  <c r="L8487" i="9"/>
  <c r="P8487" i="9" s="1"/>
  <c r="Q8487" i="9" s="1"/>
  <c r="L8461" i="9"/>
  <c r="P8461" i="9" s="1"/>
  <c r="Q8461" i="9" s="1"/>
  <c r="Q8511" i="9"/>
  <c r="L8332" i="9"/>
  <c r="P8332" i="9" s="1"/>
  <c r="L8267" i="9"/>
  <c r="P8267" i="9" s="1"/>
  <c r="Q8267" i="9" s="1"/>
  <c r="L8430" i="9"/>
  <c r="P8430" i="9" s="1"/>
  <c r="Q8430" i="9" s="1"/>
  <c r="L8429" i="9"/>
  <c r="P8429" i="9" s="1"/>
  <c r="P7820" i="9"/>
  <c r="Q7820" i="9" s="1"/>
  <c r="L7762" i="9"/>
  <c r="P7762" i="9" s="1"/>
  <c r="Q7762" i="9" s="1"/>
  <c r="L7761" i="9"/>
  <c r="L8607" i="9"/>
  <c r="P8607" i="9" s="1"/>
  <c r="Q8607" i="9" s="1"/>
  <c r="P7662" i="9"/>
  <c r="Q7662" i="9" s="1"/>
  <c r="L7552" i="9"/>
  <c r="P7552" i="9" s="1"/>
  <c r="L7513" i="9"/>
  <c r="P7513" i="9" s="1"/>
  <c r="Q7513" i="9" s="1"/>
  <c r="L7001" i="9"/>
  <c r="P7001" i="9" s="1"/>
  <c r="Q7001" i="9" s="1"/>
  <c r="L7936" i="9"/>
  <c r="P7936" i="9" s="1"/>
  <c r="Q7936" i="9" s="1"/>
  <c r="L7166" i="9"/>
  <c r="P7166" i="9" s="1"/>
  <c r="L6742" i="9"/>
  <c r="P6742" i="9" s="1"/>
  <c r="Q6742" i="9" s="1"/>
  <c r="L6354" i="9"/>
  <c r="P6354" i="9" s="1"/>
  <c r="P7445" i="9"/>
  <c r="Q7445" i="9" s="1"/>
  <c r="L5619" i="9"/>
  <c r="P5619" i="9" s="1"/>
  <c r="Q5619" i="9" s="1"/>
  <c r="L5331" i="9"/>
  <c r="L4529" i="9"/>
  <c r="P4529" i="9" s="1"/>
  <c r="P4491" i="9"/>
  <c r="Q4491" i="9" s="1"/>
  <c r="L4411" i="9"/>
  <c r="L3895" i="9"/>
  <c r="P3895" i="9" s="1"/>
  <c r="Q3895" i="9" s="1"/>
  <c r="L6007" i="9"/>
  <c r="P6007" i="9" s="1"/>
  <c r="Q6007" i="9" s="1"/>
  <c r="L4400" i="9"/>
  <c r="L3673" i="9"/>
  <c r="P3673" i="9" s="1"/>
  <c r="L3567" i="9"/>
  <c r="P3567" i="9" s="1"/>
  <c r="Q3567" i="9" s="1"/>
  <c r="L3365" i="9"/>
  <c r="P3365" i="9" s="1"/>
  <c r="Q3365" i="9" s="1"/>
  <c r="L3042" i="9"/>
  <c r="P3042" i="9" s="1"/>
  <c r="Q3042" i="9" s="1"/>
  <c r="L2639" i="9"/>
  <c r="P2639" i="9" s="1"/>
  <c r="Q2639" i="9" s="1"/>
  <c r="L2520" i="9"/>
  <c r="P2520" i="9" s="1"/>
  <c r="Q2520" i="9" s="1"/>
  <c r="P1855" i="9"/>
  <c r="Q1855" i="9" s="1"/>
  <c r="P1650" i="9"/>
  <c r="Q1650" i="9" s="1"/>
  <c r="L5053" i="9"/>
  <c r="P5053" i="9" s="1"/>
  <c r="Q5053" i="9" s="1"/>
  <c r="Q4983" i="9"/>
  <c r="L4892" i="9"/>
  <c r="L2864" i="9"/>
  <c r="P2864" i="9" s="1"/>
  <c r="Q2864" i="9" s="1"/>
  <c r="L1884" i="9"/>
  <c r="P1884" i="9" s="1"/>
  <c r="Q1884" i="9" s="1"/>
  <c r="P1806" i="9"/>
  <c r="Q1806" i="9" s="1"/>
  <c r="L1575" i="9"/>
  <c r="P1575" i="9" s="1"/>
  <c r="Q1575" i="9" s="1"/>
  <c r="L1523" i="9"/>
  <c r="P1523" i="9" s="1"/>
  <c r="Q1523" i="9" s="1"/>
  <c r="L5251" i="9"/>
  <c r="P5251" i="9" s="1"/>
  <c r="Q5251" i="9" s="1"/>
  <c r="L5022" i="9"/>
  <c r="P5022" i="9" s="1"/>
  <c r="Q5022" i="9" s="1"/>
  <c r="L3353" i="9"/>
  <c r="P2229" i="9"/>
  <c r="Q2229" i="9" s="1"/>
  <c r="L3064" i="9"/>
  <c r="P3064" i="9" s="1"/>
  <c r="Q3064" i="9" s="1"/>
  <c r="Q2129" i="9"/>
  <c r="L743" i="9"/>
  <c r="L744" i="9"/>
  <c r="P744" i="9" s="1"/>
  <c r="Q744" i="9" s="1"/>
  <c r="L638" i="9"/>
  <c r="L639" i="9"/>
  <c r="P639" i="9" s="1"/>
  <c r="Q639" i="9" s="1"/>
  <c r="L2881" i="9"/>
  <c r="P2881" i="9" s="1"/>
  <c r="Q2881" i="9" s="1"/>
  <c r="P2247" i="9"/>
  <c r="Q2247" i="9" s="1"/>
  <c r="L799" i="9"/>
  <c r="P799" i="9" s="1"/>
  <c r="Q799" i="9" s="1"/>
  <c r="L316" i="9"/>
  <c r="P316" i="9" s="1"/>
  <c r="Q316" i="9" s="1"/>
  <c r="L315" i="9"/>
  <c r="P315" i="9" s="1"/>
  <c r="Q315" i="9" s="1"/>
  <c r="L622" i="9"/>
  <c r="P622" i="9" s="1"/>
  <c r="Q622" i="9" s="1"/>
  <c r="L134" i="9"/>
  <c r="P134" i="9" s="1"/>
  <c r="Q134" i="9" s="1"/>
  <c r="Q3751" i="9"/>
  <c r="L3618" i="9"/>
  <c r="P3618" i="9" s="1"/>
  <c r="Q3618" i="9" s="1"/>
  <c r="Q4106" i="9"/>
  <c r="L441" i="9"/>
  <c r="P441" i="9" s="1"/>
  <c r="Q441" i="9" s="1"/>
  <c r="L3847" i="9"/>
  <c r="P3847" i="9" s="1"/>
  <c r="Q3847" i="9" s="1"/>
  <c r="P2529" i="9"/>
  <c r="Q2529" i="9" s="1"/>
  <c r="L1386" i="9"/>
  <c r="P1386" i="9" s="1"/>
  <c r="Q1386" i="9" s="1"/>
  <c r="L297" i="9"/>
  <c r="L206" i="9"/>
  <c r="P206" i="9" s="1"/>
  <c r="Q206" i="9" s="1"/>
  <c r="Q1775" i="9"/>
  <c r="L4490" i="9"/>
  <c r="Q3670" i="9"/>
  <c r="L4044" i="9"/>
  <c r="P4044" i="9" s="1"/>
  <c r="L3709" i="9"/>
  <c r="P3709" i="9" s="1"/>
  <c r="Q3709" i="9" s="1"/>
  <c r="L2479" i="9"/>
  <c r="P2479" i="9" s="1"/>
  <c r="Q2479" i="9" s="1"/>
  <c r="L1613" i="9"/>
  <c r="P1613" i="9" s="1"/>
  <c r="Q1613" i="9" s="1"/>
  <c r="Q1585" i="9"/>
  <c r="L1023" i="9"/>
  <c r="P1023" i="9" s="1"/>
  <c r="Q1023" i="9" s="1"/>
  <c r="L261" i="9"/>
  <c r="P261" i="9" s="1"/>
  <c r="Q261" i="9" s="1"/>
  <c r="Q4652" i="9"/>
  <c r="L3244" i="9"/>
  <c r="P3244" i="9" s="1"/>
  <c r="Q3244" i="9" s="1"/>
  <c r="P2933" i="9"/>
  <c r="Q2933" i="9" s="1"/>
  <c r="L2450" i="9"/>
  <c r="P2450" i="9" s="1"/>
  <c r="Q2450" i="9" s="1"/>
  <c r="L2257" i="9"/>
  <c r="P2257" i="9" s="1"/>
  <c r="Q2257" i="9" s="1"/>
  <c r="L7291" i="9"/>
  <c r="P7291" i="9" s="1"/>
  <c r="Q7291" i="9" s="1"/>
  <c r="L7078" i="9"/>
  <c r="L7079" i="9"/>
  <c r="P7079" i="9" s="1"/>
  <c r="Q7079" i="9" s="1"/>
  <c r="Q6905" i="9"/>
  <c r="P6445" i="9"/>
  <c r="Q6445" i="9" s="1"/>
  <c r="L7143" i="9"/>
  <c r="L7063" i="9"/>
  <c r="P7063" i="9" s="1"/>
  <c r="Q7063" i="9" s="1"/>
  <c r="L6873" i="9"/>
  <c r="P6873" i="9" s="1"/>
  <c r="Q6873" i="9" s="1"/>
  <c r="P6652" i="9"/>
  <c r="Q6652" i="9" s="1"/>
  <c r="P7621" i="9"/>
  <c r="Q7621" i="9" s="1"/>
  <c r="L7950" i="9"/>
  <c r="P7950" i="9" s="1"/>
  <c r="Q7950" i="9" s="1"/>
  <c r="L7949" i="9"/>
  <c r="P7949" i="9" s="1"/>
  <c r="Q7949" i="9" s="1"/>
  <c r="Q6355" i="9"/>
  <c r="L6298" i="9"/>
  <c r="P6298" i="9" s="1"/>
  <c r="Q6298" i="9" s="1"/>
  <c r="L5799" i="9"/>
  <c r="P5605" i="9"/>
  <c r="L5291" i="9"/>
  <c r="P5291" i="9" s="1"/>
  <c r="Q5291" i="9" s="1"/>
  <c r="Q7578" i="9"/>
  <c r="Q6032" i="9"/>
  <c r="Q5976" i="9"/>
  <c r="L7371" i="9"/>
  <c r="P7371" i="9" s="1"/>
  <c r="L7121" i="9"/>
  <c r="P7121" i="9" s="1"/>
  <c r="Q7121" i="9" s="1"/>
  <c r="P6575" i="9"/>
  <c r="Q6575" i="9" s="1"/>
  <c r="L6015" i="9"/>
  <c r="L5581" i="9"/>
  <c r="P5581" i="9" s="1"/>
  <c r="Q5581" i="9" s="1"/>
  <c r="Q5012" i="9"/>
  <c r="L3526" i="9"/>
  <c r="L2139" i="9"/>
  <c r="P2139" i="9" s="1"/>
  <c r="Q2139" i="9" s="1"/>
  <c r="P5898" i="9"/>
  <c r="Q5101" i="9"/>
  <c r="L4772" i="9"/>
  <c r="P4772" i="9" s="1"/>
  <c r="Q4772" i="9" s="1"/>
  <c r="P4717" i="9"/>
  <c r="Q4214" i="9"/>
  <c r="L4005" i="9"/>
  <c r="P3527" i="9"/>
  <c r="Q3527" i="9" s="1"/>
  <c r="L3082" i="9"/>
  <c r="Q2098" i="9"/>
  <c r="P2048" i="9"/>
  <c r="Q2048" i="9" s="1"/>
  <c r="P1726" i="9"/>
  <c r="Q1726" i="9" s="1"/>
  <c r="L5052" i="9"/>
  <c r="P4903" i="9"/>
  <c r="Q4903" i="9" s="1"/>
  <c r="P4838" i="9"/>
  <c r="Q4822" i="9"/>
  <c r="Q4540" i="9"/>
  <c r="Q4054" i="9"/>
  <c r="P3966" i="9"/>
  <c r="Q3966" i="9" s="1"/>
  <c r="P3346" i="9"/>
  <c r="Q3346" i="9" s="1"/>
  <c r="L2599" i="9"/>
  <c r="P2599" i="9" s="1"/>
  <c r="Q2599" i="9" s="1"/>
  <c r="Q1989" i="9"/>
  <c r="Q5219" i="9"/>
  <c r="Q4973" i="9"/>
  <c r="Q4914" i="9"/>
  <c r="Q6256" i="9"/>
  <c r="P5966" i="9"/>
  <c r="Q5966" i="9" s="1"/>
  <c r="P5357" i="9"/>
  <c r="Q4045" i="9"/>
  <c r="L3214" i="9"/>
  <c r="P3214" i="9" s="1"/>
  <c r="Q3214" i="9" s="1"/>
  <c r="L6060" i="9"/>
  <c r="P6060" i="9" s="1"/>
  <c r="Q6060" i="9" s="1"/>
  <c r="P5342" i="9"/>
  <c r="Q5342" i="9" s="1"/>
  <c r="P4437" i="9"/>
  <c r="P3633" i="9"/>
  <c r="Q3325" i="9"/>
  <c r="L2719" i="9"/>
  <c r="P2719" i="9" s="1"/>
  <c r="Q2719" i="9" s="1"/>
  <c r="L1264" i="9"/>
  <c r="P1264" i="9" s="1"/>
  <c r="Q1264" i="9" s="1"/>
  <c r="L737" i="9"/>
  <c r="P737" i="9" s="1"/>
  <c r="Q737" i="9" s="1"/>
  <c r="L440" i="9"/>
  <c r="L1538" i="9"/>
  <c r="P1538" i="9" s="1"/>
  <c r="Q1538" i="9" s="1"/>
  <c r="L1105" i="9"/>
  <c r="P1105" i="9" s="1"/>
  <c r="L949" i="9"/>
  <c r="L950" i="9"/>
  <c r="L1282" i="9"/>
  <c r="L853" i="9"/>
  <c r="P853" i="9" s="1"/>
  <c r="L530" i="9"/>
  <c r="L345" i="9"/>
  <c r="P345" i="9" s="1"/>
  <c r="Q345" i="9" s="1"/>
  <c r="L4267" i="9"/>
  <c r="L3925" i="9"/>
  <c r="P3925" i="9" s="1"/>
  <c r="Q3925" i="9" s="1"/>
  <c r="P3374" i="9"/>
  <c r="Q3374" i="9" s="1"/>
  <c r="L4640" i="9"/>
  <c r="L4572" i="9"/>
  <c r="P4572" i="9" s="1"/>
  <c r="Q4572" i="9" s="1"/>
  <c r="P2947" i="9"/>
  <c r="L2840" i="9"/>
  <c r="P2840" i="9" s="1"/>
  <c r="P2581" i="9"/>
  <c r="Q2581" i="9" s="1"/>
  <c r="Q1952" i="9"/>
  <c r="Q1866" i="9"/>
  <c r="L1440" i="9"/>
  <c r="L1135" i="9"/>
  <c r="L1136" i="9"/>
  <c r="P1136" i="9" s="1"/>
  <c r="L990" i="9"/>
  <c r="P990" i="9" s="1"/>
  <c r="Q990" i="9" s="1"/>
  <c r="Q3867" i="9"/>
  <c r="P3748" i="9"/>
  <c r="Q3748" i="9" s="1"/>
  <c r="M7161" i="9" l="1"/>
  <c r="K7826" i="9"/>
  <c r="I5743" i="9"/>
  <c r="I5744" i="9" s="1"/>
  <c r="J7825" i="9"/>
  <c r="J7826" i="9" s="1"/>
  <c r="M7157" i="9"/>
  <c r="M7158" i="9" s="1"/>
  <c r="K4284" i="9"/>
  <c r="M378" i="9"/>
  <c r="J1041" i="9"/>
  <c r="K1193" i="9"/>
  <c r="J765" i="9"/>
  <c r="J7055" i="9"/>
  <c r="M4280" i="9"/>
  <c r="M4281" i="9" s="1"/>
  <c r="K7157" i="9"/>
  <c r="K7158" i="9" s="1"/>
  <c r="K916" i="9"/>
  <c r="I5745" i="9"/>
  <c r="M916" i="9"/>
  <c r="J7828" i="9"/>
  <c r="J8105" i="9" s="1"/>
  <c r="J378" i="9"/>
  <c r="P950" i="9"/>
  <c r="Q950" i="9" s="1"/>
  <c r="P959" i="9"/>
  <c r="Q959" i="9" s="1"/>
  <c r="P962" i="9"/>
  <c r="Q962" i="9" s="1"/>
  <c r="P963" i="9"/>
  <c r="Q963" i="9" s="1"/>
  <c r="P958" i="9"/>
  <c r="Q958" i="9" s="1"/>
  <c r="P934" i="9"/>
  <c r="Q934" i="9" s="1"/>
  <c r="P949" i="9"/>
  <c r="Q949" i="9" s="1"/>
  <c r="Q404" i="9"/>
  <c r="Q1367" i="9"/>
  <c r="M7828" i="9"/>
  <c r="M8105" i="9" s="1"/>
  <c r="I7825" i="9"/>
  <c r="I7826" i="9" s="1"/>
  <c r="I4284" i="9"/>
  <c r="I4280" i="9"/>
  <c r="I4281" i="9" s="1"/>
  <c r="Q676" i="9"/>
  <c r="I916" i="9"/>
  <c r="I7161" i="9"/>
  <c r="I7157" i="9"/>
  <c r="I7158" i="9" s="1"/>
  <c r="K5745" i="9"/>
  <c r="K5743" i="9"/>
  <c r="K5744" i="9" s="1"/>
  <c r="J7157" i="9"/>
  <c r="J7158" i="9" s="1"/>
  <c r="J7161" i="9"/>
  <c r="J4284" i="9"/>
  <c r="J4280" i="9"/>
  <c r="J4281" i="9" s="1"/>
  <c r="Q5727" i="9"/>
  <c r="Q1296" i="9"/>
  <c r="Q272" i="9"/>
  <c r="Q8717" i="9"/>
  <c r="Q804" i="9"/>
  <c r="Q826" i="9"/>
  <c r="Q811" i="9"/>
  <c r="P7146" i="9"/>
  <c r="Q1276" i="9"/>
  <c r="Q8578" i="9"/>
  <c r="Q943" i="9"/>
  <c r="Q8228" i="9"/>
  <c r="Q833" i="9"/>
  <c r="Q8529" i="9"/>
  <c r="Q1228" i="9"/>
  <c r="L7144" i="9"/>
  <c r="P7144" i="9" s="1"/>
  <c r="Q7144" i="9" s="1"/>
  <c r="Q7753" i="9"/>
  <c r="Q8132" i="9"/>
  <c r="Q4253" i="9"/>
  <c r="P413" i="9"/>
  <c r="Q413" i="9" s="1"/>
  <c r="P1016" i="9"/>
  <c r="Q1016" i="9" s="1"/>
  <c r="Q1104" i="9"/>
  <c r="P1067" i="9"/>
  <c r="Q1067" i="9" s="1"/>
  <c r="L7593" i="9"/>
  <c r="P7593" i="9" s="1"/>
  <c r="Q7593" i="9" s="1"/>
  <c r="L1606" i="9"/>
  <c r="L1574" i="9"/>
  <c r="P1574" i="9" s="1"/>
  <c r="Q1574" i="9" s="1"/>
  <c r="L5750" i="9"/>
  <c r="P5750" i="9" s="1"/>
  <c r="Q5750" i="9" s="1"/>
  <c r="L8510" i="9"/>
  <c r="P8510" i="9" s="1"/>
  <c r="Q8510" i="9" s="1"/>
  <c r="Q397" i="9"/>
  <c r="L4112" i="9"/>
  <c r="P4112" i="9" s="1"/>
  <c r="Q4112" i="9" s="1"/>
  <c r="L4116" i="9"/>
  <c r="P881" i="9"/>
  <c r="P1292" i="9"/>
  <c r="Q1292" i="9" s="1"/>
  <c r="L4612" i="9"/>
  <c r="P4612" i="9" s="1"/>
  <c r="Q4612" i="9" s="1"/>
  <c r="L6651" i="9"/>
  <c r="P6651" i="9" s="1"/>
  <c r="Q6651" i="9" s="1"/>
  <c r="Q1062" i="9"/>
  <c r="Q1069" i="9"/>
  <c r="L7145" i="9"/>
  <c r="P7145" i="9" s="1"/>
  <c r="Q7145" i="9" s="1"/>
  <c r="Q4252" i="9"/>
  <c r="Q5734" i="9"/>
  <c r="L4123" i="9"/>
  <c r="P4123" i="9" s="1"/>
  <c r="Q4123" i="9" s="1"/>
  <c r="L2087" i="9"/>
  <c r="P2087" i="9" s="1"/>
  <c r="Q2087" i="9" s="1"/>
  <c r="L5863" i="9"/>
  <c r="L5729" i="9"/>
  <c r="P5729" i="9" s="1"/>
  <c r="Q5729" i="9" s="1"/>
  <c r="Q8357" i="9"/>
  <c r="P8486" i="9"/>
  <c r="Q8486" i="9" s="1"/>
  <c r="L923" i="9"/>
  <c r="P923" i="9" s="1"/>
  <c r="Q923" i="9" s="1"/>
  <c r="L1332" i="9"/>
  <c r="P1332" i="9" s="1"/>
  <c r="Q1332" i="9" s="1"/>
  <c r="Q11" i="9"/>
  <c r="L2283" i="9"/>
  <c r="P2283" i="9" s="1"/>
  <c r="Q2283" i="9" s="1"/>
  <c r="L5867" i="9"/>
  <c r="L4329" i="9"/>
  <c r="P4329" i="9" s="1"/>
  <c r="Q4329" i="9" s="1"/>
  <c r="P5736" i="9"/>
  <c r="Q5736" i="9" s="1"/>
  <c r="P674" i="9"/>
  <c r="Q674" i="9" s="1"/>
  <c r="P824" i="9"/>
  <c r="Q824" i="9" s="1"/>
  <c r="P8139" i="9"/>
  <c r="Q8139" i="9" s="1"/>
  <c r="P8410" i="9"/>
  <c r="Q8410" i="9" s="1"/>
  <c r="L1048" i="9"/>
  <c r="P1048" i="9" s="1"/>
  <c r="Q1048" i="9" s="1"/>
  <c r="L1925" i="9"/>
  <c r="P1925" i="9" s="1"/>
  <c r="Q1925" i="9" s="1"/>
  <c r="L4232" i="9"/>
  <c r="P4232" i="9" s="1"/>
  <c r="P8210" i="9"/>
  <c r="P4271" i="9"/>
  <c r="Q4265" i="9"/>
  <c r="P1131" i="9"/>
  <c r="Q4272" i="9"/>
  <c r="L6021" i="9"/>
  <c r="P6021" i="9" s="1"/>
  <c r="Q6021" i="9" s="1"/>
  <c r="P8715" i="9"/>
  <c r="Q8715" i="9" s="1"/>
  <c r="L5868" i="9"/>
  <c r="L1431" i="9"/>
  <c r="P1431" i="9" s="1"/>
  <c r="Q1431" i="9" s="1"/>
  <c r="L603" i="9"/>
  <c r="L2961" i="9"/>
  <c r="P2961" i="9" s="1"/>
  <c r="Q2961" i="9" s="1"/>
  <c r="P7434" i="9"/>
  <c r="Q7434" i="9" s="1"/>
  <c r="L2401" i="9"/>
  <c r="P2401" i="9" s="1"/>
  <c r="Q2401" i="9" s="1"/>
  <c r="L54" i="9"/>
  <c r="P54" i="9" s="1"/>
  <c r="Q54" i="9" s="1"/>
  <c r="P7089" i="9"/>
  <c r="Q7089" i="9" s="1"/>
  <c r="L5728" i="9"/>
  <c r="P5728" i="9" s="1"/>
  <c r="Q5728" i="9" s="1"/>
  <c r="P798" i="9"/>
  <c r="Q798" i="9" s="1"/>
  <c r="L5710" i="9"/>
  <c r="P5710" i="9" s="1"/>
  <c r="Q5710" i="9" s="1"/>
  <c r="Q1289" i="9"/>
  <c r="Q951" i="9"/>
  <c r="Q4254" i="9"/>
  <c r="L2362" i="9"/>
  <c r="P2362" i="9" s="1"/>
  <c r="Q2362" i="9" s="1"/>
  <c r="Q1439" i="9"/>
  <c r="Q719" i="9"/>
  <c r="L7636" i="9"/>
  <c r="P7636" i="9" s="1"/>
  <c r="Q7636" i="9" s="1"/>
  <c r="Q5732" i="9"/>
  <c r="Q1396" i="9"/>
  <c r="Q5715" i="9"/>
  <c r="Q5704" i="9"/>
  <c r="Q8203" i="9"/>
  <c r="Q8595" i="9"/>
  <c r="Q8489" i="9"/>
  <c r="L7677" i="9"/>
  <c r="P7677" i="9" s="1"/>
  <c r="Q7677" i="9" s="1"/>
  <c r="Q8405" i="9"/>
  <c r="Q7122" i="9"/>
  <c r="Q7818" i="9"/>
  <c r="Q1348" i="9"/>
  <c r="Q7817" i="9"/>
  <c r="Q8195" i="9"/>
  <c r="Q1434" i="9"/>
  <c r="Q1225" i="9"/>
  <c r="Q1398" i="9"/>
  <c r="Q8362" i="9"/>
  <c r="Q415" i="9"/>
  <c r="Q7802" i="9"/>
  <c r="Q1435" i="9"/>
  <c r="L1602" i="9"/>
  <c r="P1602" i="9" s="1"/>
  <c r="L5700" i="9"/>
  <c r="P5700" i="9" s="1"/>
  <c r="Q5700" i="9" s="1"/>
  <c r="P7761" i="9"/>
  <c r="Q7761" i="9" s="1"/>
  <c r="P7810" i="9"/>
  <c r="P7138" i="9"/>
  <c r="P8703" i="9"/>
  <c r="Q8703" i="9" s="1"/>
  <c r="L6939" i="9"/>
  <c r="P6939" i="9" s="1"/>
  <c r="Q6939" i="9" s="1"/>
  <c r="P4267" i="9"/>
  <c r="Q732" i="9"/>
  <c r="Q1369" i="9"/>
  <c r="Q1024" i="9"/>
  <c r="Q1437" i="9"/>
  <c r="Q4274" i="9"/>
  <c r="Q1427" i="9"/>
  <c r="Q8720" i="9"/>
  <c r="Q7085" i="9"/>
  <c r="Q7807" i="9"/>
  <c r="Q8301" i="9"/>
  <c r="Q738" i="9"/>
  <c r="L1765" i="9"/>
  <c r="P1765" i="9" s="1"/>
  <c r="Q1765" i="9" s="1"/>
  <c r="Q1019" i="9"/>
  <c r="Q1387" i="9"/>
  <c r="Q8416" i="9"/>
  <c r="Q4249" i="9"/>
  <c r="Q6997" i="9"/>
  <c r="Q7128" i="9"/>
  <c r="Q1422" i="9"/>
  <c r="Q4260" i="9"/>
  <c r="Q5706" i="9"/>
  <c r="Q7123" i="9"/>
  <c r="Q7134" i="9"/>
  <c r="Q7147" i="9"/>
  <c r="Q7746" i="9"/>
  <c r="Q8268" i="9"/>
  <c r="Q8177" i="9"/>
  <c r="Q8224" i="9"/>
  <c r="Q7135" i="9"/>
  <c r="Q659" i="9"/>
  <c r="Q8582" i="9"/>
  <c r="Q1428" i="9"/>
  <c r="Q734" i="9"/>
  <c r="Q1371" i="9"/>
  <c r="Q4270" i="9"/>
  <c r="Q5711" i="9"/>
  <c r="Q7142" i="9"/>
  <c r="Q8186" i="9"/>
  <c r="Q661" i="9"/>
  <c r="Q103" i="9"/>
  <c r="Q4261" i="9"/>
  <c r="Q1077" i="9"/>
  <c r="Q724" i="9"/>
  <c r="Q4266" i="9"/>
  <c r="Q7739" i="9"/>
  <c r="Q8437" i="9"/>
  <c r="Q7797" i="9"/>
  <c r="P5731" i="9"/>
  <c r="Q7136" i="9"/>
  <c r="Q7151" i="9"/>
  <c r="Q7095" i="9"/>
  <c r="Q831" i="9"/>
  <c r="Q7120" i="9"/>
  <c r="Q7804" i="9"/>
  <c r="Q145" i="9"/>
  <c r="Q406" i="9"/>
  <c r="Q1433" i="9"/>
  <c r="Q4275" i="9"/>
  <c r="Q460" i="9"/>
  <c r="Q7806" i="9"/>
  <c r="Q1294" i="9"/>
  <c r="Q151" i="9"/>
  <c r="Q964" i="9"/>
  <c r="L1500" i="9"/>
  <c r="P1500" i="9" s="1"/>
  <c r="Q1500" i="9" s="1"/>
  <c r="P7141" i="9"/>
  <c r="P5719" i="9"/>
  <c r="Q657" i="9"/>
  <c r="P1135" i="9"/>
  <c r="P7813" i="9"/>
  <c r="L5372" i="9"/>
  <c r="P5372" i="9" s="1"/>
  <c r="Q5372" i="9" s="1"/>
  <c r="Q752" i="9"/>
  <c r="Q5701" i="9"/>
  <c r="Q1424" i="9"/>
  <c r="Q4264" i="9"/>
  <c r="Q4259" i="9"/>
  <c r="Q955" i="9"/>
  <c r="Q642" i="9"/>
  <c r="Q7137" i="9"/>
  <c r="Q7792" i="9"/>
  <c r="Q7763" i="9"/>
  <c r="Q8359" i="9"/>
  <c r="Q8580" i="9"/>
  <c r="Q8597" i="9"/>
  <c r="Q7758" i="9"/>
  <c r="Q8608" i="9"/>
  <c r="Q4251" i="9"/>
  <c r="Q409" i="9"/>
  <c r="Q4262" i="9"/>
  <c r="Q7037" i="9"/>
  <c r="Q8739" i="9"/>
  <c r="Q7809" i="9"/>
  <c r="Q8189" i="9"/>
  <c r="Q7808" i="9"/>
  <c r="Q8479" i="9"/>
  <c r="Q66" i="9"/>
  <c r="Q5718" i="9"/>
  <c r="Q8180" i="9"/>
  <c r="Q7748" i="9"/>
  <c r="Q8141" i="9"/>
  <c r="Q8705" i="9"/>
  <c r="Q747" i="9"/>
  <c r="Q1447" i="9"/>
  <c r="Q593" i="9"/>
  <c r="Q800" i="9"/>
  <c r="Q1079" i="9"/>
  <c r="Q5714" i="9"/>
  <c r="Q8145" i="9"/>
  <c r="Q7080" i="9"/>
  <c r="Q7133" i="9"/>
  <c r="Q5713" i="9"/>
  <c r="Q5703" i="9"/>
  <c r="Q322" i="9"/>
  <c r="Q8572" i="9"/>
  <c r="Q8741" i="9"/>
  <c r="Q664" i="9"/>
  <c r="Q1444" i="9"/>
  <c r="Q8310" i="9"/>
  <c r="Q8649" i="9"/>
  <c r="Q4452" i="9"/>
  <c r="Q1432" i="9"/>
  <c r="Q7091" i="9"/>
  <c r="Q672" i="9"/>
  <c r="L6212" i="9"/>
  <c r="P6212" i="9" s="1"/>
  <c r="Q6212" i="9" s="1"/>
  <c r="Q1214" i="9"/>
  <c r="P1440" i="9"/>
  <c r="P7143" i="9"/>
  <c r="P5725" i="9"/>
  <c r="Q5725" i="9" s="1"/>
  <c r="L5954" i="9"/>
  <c r="P5954" i="9" s="1"/>
  <c r="Q5954" i="9" s="1"/>
  <c r="L1244" i="9"/>
  <c r="Q8086" i="9"/>
  <c r="Q237" i="9"/>
  <c r="Q1426" i="9"/>
  <c r="Q5705" i="9"/>
  <c r="Q411" i="9"/>
  <c r="Q1438" i="9"/>
  <c r="Q7798" i="9"/>
  <c r="Q7816" i="9"/>
  <c r="Q8350" i="9"/>
  <c r="Q1003" i="9"/>
  <c r="Q820" i="9"/>
  <c r="Q5717" i="9"/>
  <c r="Q8275" i="9"/>
  <c r="Q4257" i="9"/>
  <c r="Q7074" i="9"/>
  <c r="Q7125" i="9"/>
  <c r="Q1430" i="9"/>
  <c r="Q183" i="9"/>
  <c r="Q7803" i="9"/>
  <c r="Q8398" i="9"/>
  <c r="Q7805" i="9"/>
  <c r="Q1223" i="9"/>
  <c r="Q22" i="9"/>
  <c r="Q311" i="9"/>
  <c r="Q7152" i="9"/>
  <c r="Q7796" i="9"/>
  <c r="Q7800" i="9"/>
  <c r="Q4263" i="9"/>
  <c r="Q4255" i="9"/>
  <c r="Q7795" i="9"/>
  <c r="Q8707" i="9"/>
  <c r="Q7132" i="9"/>
  <c r="Q8279" i="9"/>
  <c r="Q970" i="9"/>
  <c r="L4268" i="9"/>
  <c r="P4268" i="9" s="1"/>
  <c r="Q4268" i="9" s="1"/>
  <c r="L4269" i="9"/>
  <c r="P4269" i="9" s="1"/>
  <c r="Q4269" i="9" s="1"/>
  <c r="Q1425" i="9"/>
  <c r="Q640" i="9"/>
  <c r="Q787" i="9"/>
  <c r="Q714" i="9"/>
  <c r="Q7126" i="9"/>
  <c r="Q8590" i="9"/>
  <c r="Q8710" i="9"/>
  <c r="L989" i="9"/>
  <c r="P989" i="9" s="1"/>
  <c r="Q989" i="9" s="1"/>
  <c r="L4258" i="9"/>
  <c r="P4258" i="9" s="1"/>
  <c r="Q4258" i="9" s="1"/>
  <c r="L852" i="9"/>
  <c r="P852" i="9" s="1"/>
  <c r="Q4044" i="9"/>
  <c r="P3965" i="9"/>
  <c r="Q3965" i="9" s="1"/>
  <c r="L4033" i="9"/>
  <c r="L7400" i="9"/>
  <c r="P7400" i="9" s="1"/>
  <c r="L6329" i="9"/>
  <c r="P6329" i="9" s="1"/>
  <c r="Q6329" i="9" s="1"/>
  <c r="L2440" i="9"/>
  <c r="P2440" i="9" s="1"/>
  <c r="Q2440" i="9" s="1"/>
  <c r="L4920" i="9"/>
  <c r="L4289" i="9"/>
  <c r="P4289" i="9" s="1"/>
  <c r="Q4289" i="9" s="1"/>
  <c r="L4560" i="9"/>
  <c r="P4560" i="9" s="1"/>
  <c r="P8106" i="9"/>
  <c r="P7829" i="9"/>
  <c r="Q7829" i="9" s="1"/>
  <c r="P4005" i="9"/>
  <c r="Q4005" i="9" s="1"/>
  <c r="L3162" i="9"/>
  <c r="P3162" i="9" s="1"/>
  <c r="Q3162" i="9" s="1"/>
  <c r="L6287" i="9"/>
  <c r="P6287" i="9" s="1"/>
  <c r="L2311" i="9"/>
  <c r="L5699" i="9"/>
  <c r="P5699" i="9" s="1"/>
  <c r="L6595" i="9"/>
  <c r="P6595" i="9" s="1"/>
  <c r="Q6595" i="9" s="1"/>
  <c r="Q7489" i="9"/>
  <c r="L2169" i="9"/>
  <c r="P2169" i="9" s="1"/>
  <c r="Q2169" i="9" s="1"/>
  <c r="L3727" i="9"/>
  <c r="P3727" i="9" s="1"/>
  <c r="Q3727" i="9" s="1"/>
  <c r="Q8016" i="9"/>
  <c r="L133" i="9"/>
  <c r="P133" i="9" s="1"/>
  <c r="Q133" i="9" s="1"/>
  <c r="P5496" i="9"/>
  <c r="Q5496" i="9" s="1"/>
  <c r="Q4248" i="9"/>
  <c r="L6684" i="9"/>
  <c r="P5874" i="9"/>
  <c r="Q5874" i="9" s="1"/>
  <c r="L6178" i="9"/>
  <c r="P6178" i="9" s="1"/>
  <c r="Q6178" i="9" s="1"/>
  <c r="Q7166" i="9"/>
  <c r="L7833" i="9"/>
  <c r="P7833" i="9" s="1"/>
  <c r="Q7833" i="9" s="1"/>
  <c r="L7801" i="9"/>
  <c r="P7801" i="9" s="1"/>
  <c r="Q7801" i="9" s="1"/>
  <c r="P3607" i="9"/>
  <c r="Q3607" i="9" s="1"/>
  <c r="L367" i="9"/>
  <c r="L375" i="9"/>
  <c r="L1420" i="9"/>
  <c r="L1955" i="9"/>
  <c r="P1955" i="9" s="1"/>
  <c r="Q1955" i="9" s="1"/>
  <c r="P6099" i="9"/>
  <c r="Q6099" i="9" s="1"/>
  <c r="P4400" i="9"/>
  <c r="Q4400" i="9" s="1"/>
  <c r="L7208" i="9"/>
  <c r="P7208" i="9" s="1"/>
  <c r="Q7208" i="9" s="1"/>
  <c r="L7811" i="9"/>
  <c r="L7812" i="9"/>
  <c r="P7812" i="9" s="1"/>
  <c r="Q7812" i="9" s="1"/>
  <c r="L170" i="9"/>
  <c r="P170" i="9" s="1"/>
  <c r="Q170" i="9" s="1"/>
  <c r="L2429" i="9"/>
  <c r="P2429" i="9" s="1"/>
  <c r="Q6255" i="9"/>
  <c r="Q5208" i="9"/>
  <c r="P440" i="9"/>
  <c r="Q440" i="9" s="1"/>
  <c r="P4892" i="9"/>
  <c r="Q4892" i="9" s="1"/>
  <c r="L3874" i="9"/>
  <c r="L5580" i="9"/>
  <c r="P5580" i="9" s="1"/>
  <c r="Q5580" i="9" s="1"/>
  <c r="L5826" i="9"/>
  <c r="L7062" i="9"/>
  <c r="P7062" i="9" s="1"/>
  <c r="Q7062" i="9" s="1"/>
  <c r="Q4651" i="9"/>
  <c r="L836" i="9"/>
  <c r="L4518" i="9"/>
  <c r="L2235" i="9"/>
  <c r="P2235" i="9" s="1"/>
  <c r="Q2235" i="9" s="1"/>
  <c r="L1996" i="9"/>
  <c r="P1996" i="9" s="1"/>
  <c r="L5250" i="9"/>
  <c r="P5250" i="9" s="1"/>
  <c r="Q5250" i="9" s="1"/>
  <c r="P1365" i="9"/>
  <c r="Q1365" i="9" s="1"/>
  <c r="P887" i="9"/>
  <c r="L7020" i="9"/>
  <c r="P7020" i="9" s="1"/>
  <c r="Q7020" i="9" s="1"/>
  <c r="P5799" i="9"/>
  <c r="Q5799" i="9" s="1"/>
  <c r="L4677" i="9"/>
  <c r="P4677" i="9" s="1"/>
  <c r="Q6144" i="9"/>
  <c r="L6476" i="9"/>
  <c r="L8256" i="9"/>
  <c r="P8256" i="9" s="1"/>
  <c r="Q8256" i="9" s="1"/>
  <c r="P7744" i="9"/>
  <c r="Q7744" i="9" s="1"/>
  <c r="L155" i="9"/>
  <c r="Q1966" i="9"/>
  <c r="P5720" i="9"/>
  <c r="Q5720" i="9" s="1"/>
  <c r="L4484" i="9"/>
  <c r="L4483" i="9"/>
  <c r="P4483" i="9" s="1"/>
  <c r="Q4483" i="9" s="1"/>
  <c r="L3637" i="9"/>
  <c r="P4640" i="9"/>
  <c r="Q4640" i="9" s="1"/>
  <c r="L730" i="9"/>
  <c r="P730" i="9" s="1"/>
  <c r="Q730" i="9" s="1"/>
  <c r="L4644" i="9"/>
  <c r="L4645" i="9"/>
  <c r="P530" i="9"/>
  <c r="Q530" i="9" s="1"/>
  <c r="L736" i="9"/>
  <c r="P736" i="9" s="1"/>
  <c r="Q736" i="9" s="1"/>
  <c r="Q1140" i="9"/>
  <c r="L1263" i="9"/>
  <c r="P1263" i="9" s="1"/>
  <c r="Q1263" i="9" s="1"/>
  <c r="L2718" i="9"/>
  <c r="P2718" i="9" s="1"/>
  <c r="Q2718" i="9" s="1"/>
  <c r="L6088" i="9"/>
  <c r="P6088" i="9" s="1"/>
  <c r="Q6088" i="9" s="1"/>
  <c r="P6010" i="9"/>
  <c r="Q6010" i="9" s="1"/>
  <c r="Q4972" i="9"/>
  <c r="L2627" i="9"/>
  <c r="P2627" i="9" s="1"/>
  <c r="Q2627" i="9" s="1"/>
  <c r="Q4529" i="9"/>
  <c r="P1725" i="9"/>
  <c r="Q1725" i="9" s="1"/>
  <c r="L3110" i="9"/>
  <c r="P3526" i="9"/>
  <c r="Q3526" i="9" s="1"/>
  <c r="L4771" i="9"/>
  <c r="P4771" i="9" s="1"/>
  <c r="Q4771" i="9" s="1"/>
  <c r="L6049" i="9"/>
  <c r="P6049" i="9" s="1"/>
  <c r="Q6049" i="9" s="1"/>
  <c r="L3556" i="9"/>
  <c r="L3846" i="9"/>
  <c r="P3846" i="9" s="1"/>
  <c r="Q3846" i="9" s="1"/>
  <c r="Q6354" i="9"/>
  <c r="P6444" i="9"/>
  <c r="Q6444" i="9" s="1"/>
  <c r="L2246" i="9"/>
  <c r="P2246" i="9" s="1"/>
  <c r="Q2246" i="9" s="1"/>
  <c r="L3243" i="9"/>
  <c r="P3243" i="9" s="1"/>
  <c r="Q3243" i="9" s="1"/>
  <c r="L1022" i="9"/>
  <c r="P1022" i="9" s="1"/>
  <c r="Q1022" i="9" s="1"/>
  <c r="L2478" i="9"/>
  <c r="P2478" i="9" s="1"/>
  <c r="Q2478" i="9" s="1"/>
  <c r="L4072" i="9"/>
  <c r="P4072" i="9" s="1"/>
  <c r="L337" i="9"/>
  <c r="L328" i="9"/>
  <c r="L772" i="9"/>
  <c r="P772" i="9" s="1"/>
  <c r="Q772" i="9" s="1"/>
  <c r="P1381" i="9"/>
  <c r="Q1381" i="9" s="1"/>
  <c r="L2911" i="9"/>
  <c r="P2911" i="9" s="1"/>
  <c r="Q2911" i="9" s="1"/>
  <c r="L5011" i="9"/>
  <c r="P5011" i="9" s="1"/>
  <c r="Q5011" i="9" s="1"/>
  <c r="L5788" i="9"/>
  <c r="P5788" i="9" s="1"/>
  <c r="L3313" i="9"/>
  <c r="P3313" i="9" s="1"/>
  <c r="Q3313" i="9" s="1"/>
  <c r="L2041" i="9"/>
  <c r="L2040" i="9"/>
  <c r="L3071" i="9"/>
  <c r="P3071" i="9" s="1"/>
  <c r="Q3071" i="9" s="1"/>
  <c r="Q7371" i="9"/>
  <c r="P8307" i="9"/>
  <c r="Q8307" i="9" s="1"/>
  <c r="L6904" i="9"/>
  <c r="P6904" i="9" s="1"/>
  <c r="Q6904" i="9" s="1"/>
  <c r="P7197" i="9"/>
  <c r="L5414" i="9"/>
  <c r="P5414" i="9" s="1"/>
  <c r="Q5414" i="9" s="1"/>
  <c r="L6533" i="9"/>
  <c r="P6533" i="9" s="1"/>
  <c r="Q6533" i="9" s="1"/>
  <c r="L5996" i="9"/>
  <c r="L6398" i="9"/>
  <c r="P6398" i="9" s="1"/>
  <c r="Q6398" i="9" s="1"/>
  <c r="L8009" i="9"/>
  <c r="P7483" i="9"/>
  <c r="Q7483" i="9" s="1"/>
  <c r="L8064" i="9"/>
  <c r="P8064" i="9" s="1"/>
  <c r="Q8064" i="9" s="1"/>
  <c r="L7926" i="9"/>
  <c r="P7926" i="9" s="1"/>
  <c r="Q7926" i="9" s="1"/>
  <c r="L8164" i="9"/>
  <c r="P8164" i="9" s="1"/>
  <c r="Q8164" i="9" s="1"/>
  <c r="Q8429" i="9"/>
  <c r="L1805" i="9"/>
  <c r="P1805" i="9" s="1"/>
  <c r="Q1805" i="9" s="1"/>
  <c r="L3404" i="9"/>
  <c r="P3404" i="9" s="1"/>
  <c r="Q3404" i="9" s="1"/>
  <c r="L8629" i="9"/>
  <c r="P8629" i="9" s="1"/>
  <c r="Q8629" i="9" s="1"/>
  <c r="L91" i="9"/>
  <c r="P91" i="9" s="1"/>
  <c r="Q91" i="9" s="1"/>
  <c r="L4720" i="9"/>
  <c r="P4720" i="9" s="1"/>
  <c r="L1104" i="9"/>
  <c r="P1104" i="9" s="1"/>
  <c r="L2759" i="9"/>
  <c r="P2759" i="9" s="1"/>
  <c r="Q2759" i="9" s="1"/>
  <c r="Q4204" i="9"/>
  <c r="L4359" i="9"/>
  <c r="L4852" i="9"/>
  <c r="P4852" i="9" s="1"/>
  <c r="Q4852" i="9" s="1"/>
  <c r="L8383" i="9"/>
  <c r="P8383" i="9" s="1"/>
  <c r="Q8383" i="9" s="1"/>
  <c r="L7880" i="9"/>
  <c r="P7880" i="9" s="1"/>
  <c r="Q7880" i="9" s="1"/>
  <c r="L3676" i="9"/>
  <c r="P3676" i="9" s="1"/>
  <c r="P344" i="9"/>
  <c r="Q344" i="9" s="1"/>
  <c r="L8683" i="9"/>
  <c r="P8683" i="9" s="1"/>
  <c r="Q8683" i="9" s="1"/>
  <c r="L3687" i="9"/>
  <c r="P3687" i="9" s="1"/>
  <c r="Q3687" i="9" s="1"/>
  <c r="L5660" i="9"/>
  <c r="P5660" i="9" s="1"/>
  <c r="Q5660" i="9" s="1"/>
  <c r="L6695" i="9"/>
  <c r="P6695" i="9" s="1"/>
  <c r="Q6695" i="9" s="1"/>
  <c r="L7201" i="9"/>
  <c r="L7202" i="9"/>
  <c r="P7078" i="9"/>
  <c r="Q7078" i="9" s="1"/>
  <c r="L8576" i="9"/>
  <c r="P8576" i="9" s="1"/>
  <c r="Q8576" i="9" s="1"/>
  <c r="L482" i="9"/>
  <c r="P482" i="9" s="1"/>
  <c r="Q482" i="9" s="1"/>
  <c r="L2950" i="9"/>
  <c r="P2950" i="9" s="1"/>
  <c r="L3924" i="9"/>
  <c r="P3924" i="9" s="1"/>
  <c r="Q3924" i="9" s="1"/>
  <c r="L76" i="9"/>
  <c r="L471" i="9"/>
  <c r="Q3324" i="9"/>
  <c r="L3203" i="9"/>
  <c r="P3203" i="9" s="1"/>
  <c r="Q3203" i="9" s="1"/>
  <c r="P5965" i="9"/>
  <c r="Q5965" i="9" s="1"/>
  <c r="L7140" i="9"/>
  <c r="P7140" i="9" s="1"/>
  <c r="Q7140" i="9" s="1"/>
  <c r="L7139" i="9"/>
  <c r="L7290" i="9"/>
  <c r="P7290" i="9" s="1"/>
  <c r="Q7290" i="9" s="1"/>
  <c r="L205" i="9"/>
  <c r="P205" i="9" s="1"/>
  <c r="Q205" i="9" s="1"/>
  <c r="L2638" i="9"/>
  <c r="P2638" i="9" s="1"/>
  <c r="Q2638" i="9" s="1"/>
  <c r="L4441" i="9"/>
  <c r="L5361" i="9"/>
  <c r="L6741" i="9"/>
  <c r="P6741" i="9" s="1"/>
  <c r="Q6741" i="9" s="1"/>
  <c r="L7512" i="9"/>
  <c r="P7512" i="9" s="1"/>
  <c r="Q7512" i="9" s="1"/>
  <c r="L4731" i="9"/>
  <c r="P4731" i="9" s="1"/>
  <c r="Q4731" i="9" s="1"/>
  <c r="L3994" i="9"/>
  <c r="L5527" i="9"/>
  <c r="L6836" i="9"/>
  <c r="P6836" i="9" s="1"/>
  <c r="Q6836" i="9" s="1"/>
  <c r="L6343" i="9"/>
  <c r="P6343" i="9" s="1"/>
  <c r="Q6343" i="9" s="1"/>
  <c r="L6977" i="9"/>
  <c r="P6977" i="9" s="1"/>
  <c r="Q6977" i="9" s="1"/>
  <c r="Q8289" i="9"/>
  <c r="P5052" i="9"/>
  <c r="Q5052" i="9" s="1"/>
  <c r="P621" i="9"/>
  <c r="Q621" i="9" s="1"/>
  <c r="L3642" i="9"/>
  <c r="L3641" i="9"/>
  <c r="L5130" i="9"/>
  <c r="P5130" i="9" s="1"/>
  <c r="Q5130" i="9" s="1"/>
  <c r="L7459" i="9"/>
  <c r="P7459" i="9" s="1"/>
  <c r="Q7459" i="9" s="1"/>
  <c r="L226" i="9"/>
  <c r="P226" i="9" s="1"/>
  <c r="Q226" i="9" s="1"/>
  <c r="L2922" i="9"/>
  <c r="P2922" i="9" s="1"/>
  <c r="Q2922" i="9" s="1"/>
  <c r="L2870" i="9"/>
  <c r="P2870" i="9" s="1"/>
  <c r="L558" i="9"/>
  <c r="L1526" i="9"/>
  <c r="P385" i="9"/>
  <c r="Q385" i="9" s="1"/>
  <c r="P807" i="9"/>
  <c r="Q807" i="9" s="1"/>
  <c r="L7119" i="9"/>
  <c r="P7119" i="9" s="1"/>
  <c r="Q7119" i="9" s="1"/>
  <c r="L4154" i="9"/>
  <c r="L260" i="9"/>
  <c r="P260" i="9" s="1"/>
  <c r="Q260" i="9" s="1"/>
  <c r="L2117" i="9"/>
  <c r="P2117" i="9" s="1"/>
  <c r="Q2117" i="9" s="1"/>
  <c r="L1649" i="9"/>
  <c r="P1649" i="9" s="1"/>
  <c r="Q1649" i="9" s="1"/>
  <c r="L1883" i="9"/>
  <c r="P1883" i="9" s="1"/>
  <c r="Q1883" i="9" s="1"/>
  <c r="L2036" i="9"/>
  <c r="P2036" i="9" s="1"/>
  <c r="Q2036" i="9" s="1"/>
  <c r="L3364" i="9"/>
  <c r="P3364" i="9" s="1"/>
  <c r="Q3364" i="9" s="1"/>
  <c r="P4165" i="9"/>
  <c r="Q4165" i="9" s="1"/>
  <c r="Q3648" i="9"/>
  <c r="L8005" i="9"/>
  <c r="L8539" i="9"/>
  <c r="Q5538" i="9"/>
  <c r="L6487" i="9"/>
  <c r="P6487" i="9" s="1"/>
  <c r="Q6487" i="9" s="1"/>
  <c r="L5239" i="9"/>
  <c r="P5239" i="9" s="1"/>
  <c r="Q8332" i="9"/>
  <c r="L2047" i="9"/>
  <c r="P2047" i="9" s="1"/>
  <c r="Q2047" i="9" s="1"/>
  <c r="L2800" i="9"/>
  <c r="P2800" i="9" s="1"/>
  <c r="Q2800" i="9" s="1"/>
  <c r="L3806" i="9"/>
  <c r="P3806" i="9" s="1"/>
  <c r="Q3806" i="9" s="1"/>
  <c r="L3121" i="9"/>
  <c r="P3121" i="9" s="1"/>
  <c r="Q3121" i="9" s="1"/>
  <c r="L6786" i="9"/>
  <c r="P6786" i="9" s="1"/>
  <c r="Q6786" i="9" s="1"/>
  <c r="L7129" i="9"/>
  <c r="P7129" i="9" s="1"/>
  <c r="Q7129" i="9" s="1"/>
  <c r="L6640" i="9"/>
  <c r="L2559" i="9"/>
  <c r="P2559" i="9" s="1"/>
  <c r="Q2559" i="9" s="1"/>
  <c r="L2991" i="9"/>
  <c r="L515" i="9"/>
  <c r="L4571" i="9"/>
  <c r="P4571" i="9" s="1"/>
  <c r="Q4571" i="9" s="1"/>
  <c r="P1221" i="9"/>
  <c r="Q1221" i="9" s="1"/>
  <c r="P5331" i="9"/>
  <c r="Q5331" i="9" s="1"/>
  <c r="P297" i="9"/>
  <c r="Q297" i="9" s="1"/>
  <c r="P1282" i="9"/>
  <c r="Q1282" i="9" s="1"/>
  <c r="L5079" i="9"/>
  <c r="L6167" i="9"/>
  <c r="P6167" i="9" s="1"/>
  <c r="L2128" i="9"/>
  <c r="P2128" i="9" s="1"/>
  <c r="Q2128" i="9" s="1"/>
  <c r="L5320" i="9"/>
  <c r="P5320" i="9" s="1"/>
  <c r="Q5320" i="9" s="1"/>
  <c r="L6872" i="9"/>
  <c r="P6872" i="9" s="1"/>
  <c r="Q6872" i="9" s="1"/>
  <c r="P7856" i="9"/>
  <c r="Q7856" i="9" s="1"/>
  <c r="P3353" i="9"/>
  <c r="L1638" i="9"/>
  <c r="P1638" i="9" s="1"/>
  <c r="Q1638" i="9" s="1"/>
  <c r="L1462" i="9"/>
  <c r="P1462" i="9" s="1"/>
  <c r="Q1462" i="9" s="1"/>
  <c r="L3358" i="9"/>
  <c r="L3357" i="9"/>
  <c r="L5959" i="9"/>
  <c r="L5958" i="9"/>
  <c r="P5958" i="9" s="1"/>
  <c r="L3444" i="9"/>
  <c r="P3444" i="9" s="1"/>
  <c r="Q3444" i="9" s="1"/>
  <c r="P1844" i="9"/>
  <c r="Q1844" i="9" s="1"/>
  <c r="L2519" i="9"/>
  <c r="P2519" i="9" s="1"/>
  <c r="Q2519" i="9" s="1"/>
  <c r="L3596" i="9"/>
  <c r="P3596" i="9" s="1"/>
  <c r="Q3596" i="9" s="1"/>
  <c r="L4405" i="9"/>
  <c r="L4404" i="9"/>
  <c r="L3885" i="9"/>
  <c r="P3885" i="9" s="1"/>
  <c r="Q3885" i="9" s="1"/>
  <c r="P4490" i="9"/>
  <c r="Q4490" i="9" s="1"/>
  <c r="L5649" i="9"/>
  <c r="P5649" i="9" s="1"/>
  <c r="Q5649" i="9" s="1"/>
  <c r="L7582" i="9"/>
  <c r="P7582" i="9" s="1"/>
  <c r="Q7972" i="9"/>
  <c r="L8460" i="9"/>
  <c r="P8460" i="9" s="1"/>
  <c r="Q8460" i="9" s="1"/>
  <c r="L2707" i="9"/>
  <c r="P2707" i="9" s="1"/>
  <c r="Q2707" i="9" s="1"/>
  <c r="L3485" i="9"/>
  <c r="P3485" i="9" s="1"/>
  <c r="Q3485" i="9" s="1"/>
  <c r="P3082" i="9"/>
  <c r="Q3082" i="9" s="1"/>
  <c r="P5837" i="9"/>
  <c r="Q5837" i="9" s="1"/>
  <c r="P638" i="9"/>
  <c r="Q638" i="9" s="1"/>
  <c r="L2322" i="9"/>
  <c r="P2322" i="9" s="1"/>
  <c r="Q2322" i="9" s="1"/>
  <c r="L3002" i="9"/>
  <c r="P3002" i="9" s="1"/>
  <c r="Q3002" i="9" s="1"/>
  <c r="P6606" i="9"/>
  <c r="Q6606" i="9" s="1"/>
  <c r="P7726" i="9"/>
  <c r="Q7726" i="9" s="1"/>
  <c r="L7411" i="9"/>
  <c r="P7411" i="9" s="1"/>
  <c r="Q7411" i="9" s="1"/>
  <c r="L8112" i="9"/>
  <c r="P8112" i="9" s="1"/>
  <c r="Q8112" i="9" s="1"/>
  <c r="P8659" i="9"/>
  <c r="Q4688" i="9"/>
  <c r="Q5779" i="9"/>
  <c r="L6392" i="9"/>
  <c r="L6391" i="9"/>
  <c r="P6391" i="9" s="1"/>
  <c r="L7331" i="9"/>
  <c r="P7331" i="9" s="1"/>
  <c r="Q7331" i="9" s="1"/>
  <c r="P8001" i="9"/>
  <c r="P1385" i="9"/>
  <c r="Q1385" i="9" s="1"/>
  <c r="Q402" i="9"/>
  <c r="L1537" i="9"/>
  <c r="P1537" i="9" s="1"/>
  <c r="Q1537" i="9" s="1"/>
  <c r="L424" i="9"/>
  <c r="L1714" i="9"/>
  <c r="P1714" i="9" s="1"/>
  <c r="Q1714" i="9" s="1"/>
  <c r="P573" i="9"/>
  <c r="Q573" i="9" s="1"/>
  <c r="L4193" i="9"/>
  <c r="L4811" i="9"/>
  <c r="P4811" i="9" s="1"/>
  <c r="Q4811" i="9" s="1"/>
  <c r="L5906" i="9"/>
  <c r="L1872" i="9"/>
  <c r="L4931" i="9"/>
  <c r="P4931" i="9" s="1"/>
  <c r="Q4931" i="9" s="1"/>
  <c r="L7249" i="9"/>
  <c r="P7249" i="9" s="1"/>
  <c r="Q7249" i="9" s="1"/>
  <c r="L5168" i="9"/>
  <c r="P5168" i="9" s="1"/>
  <c r="Q5168" i="9" s="1"/>
  <c r="Q7552" i="9"/>
  <c r="L7625" i="9"/>
  <c r="Q7814" i="9"/>
  <c r="L8049" i="9"/>
  <c r="P8049" i="9" s="1"/>
  <c r="L5455" i="9"/>
  <c r="P5455" i="9" s="1"/>
  <c r="Q5455" i="9" s="1"/>
  <c r="L3766" i="9"/>
  <c r="P3766" i="9" s="1"/>
  <c r="Q3766" i="9" s="1"/>
  <c r="P4411" i="9"/>
  <c r="Q4411" i="9" s="1"/>
  <c r="L5090" i="9"/>
  <c r="P5090" i="9" s="1"/>
  <c r="Q5090" i="9" s="1"/>
  <c r="Q2840" i="9"/>
  <c r="L5000" i="9"/>
  <c r="P5000" i="9" s="1"/>
  <c r="L6133" i="9"/>
  <c r="L6962" i="9"/>
  <c r="L8365" i="9"/>
  <c r="P743" i="9"/>
  <c r="Q743" i="9" s="1"/>
  <c r="L1754" i="9"/>
  <c r="L696" i="9"/>
  <c r="P696" i="9" s="1"/>
  <c r="Q696" i="9" s="1"/>
  <c r="Q7146" i="9" l="1"/>
  <c r="L1140" i="9"/>
  <c r="L523" i="9"/>
  <c r="L4117" i="9"/>
  <c r="P4117" i="9" s="1"/>
  <c r="L8057" i="9"/>
  <c r="P8057" i="9" s="1"/>
  <c r="L1149" i="9"/>
  <c r="Q913" i="9"/>
  <c r="L566" i="9"/>
  <c r="L4237" i="9"/>
  <c r="Q4271" i="9"/>
  <c r="L608" i="9"/>
  <c r="P7811" i="9"/>
  <c r="Q7811" i="9" s="1"/>
  <c r="Q4479" i="9"/>
  <c r="L1182" i="9"/>
  <c r="L1186" i="9"/>
  <c r="P1186" i="9" s="1"/>
  <c r="Q1186" i="9" s="1"/>
  <c r="L8370" i="9"/>
  <c r="P8370" i="9" s="1"/>
  <c r="Q905" i="9"/>
  <c r="L39" i="9"/>
  <c r="Q909" i="9"/>
  <c r="L1190" i="9"/>
  <c r="P1190" i="9" s="1"/>
  <c r="Q1190" i="9" s="1"/>
  <c r="P8365" i="9"/>
  <c r="L7005" i="9"/>
  <c r="P8539" i="9"/>
  <c r="L5403" i="9"/>
  <c r="P5403" i="9" s="1"/>
  <c r="Q5403" i="9" s="1"/>
  <c r="Q5719" i="9"/>
  <c r="L5569" i="9"/>
  <c r="P5569" i="9" s="1"/>
  <c r="Q5569" i="9" s="1"/>
  <c r="Q1440" i="9"/>
  <c r="Q7141" i="9"/>
  <c r="Q7810" i="9"/>
  <c r="L2390" i="9"/>
  <c r="P2390" i="9" s="1"/>
  <c r="Q2390" i="9" s="1"/>
  <c r="Q7143" i="9"/>
  <c r="Q4267" i="9"/>
  <c r="L7666" i="9"/>
  <c r="P7666" i="9" s="1"/>
  <c r="Q7666" i="9" s="1"/>
  <c r="L607" i="9"/>
  <c r="P5959" i="9"/>
  <c r="Q5959" i="9" s="1"/>
  <c r="L6244" i="9"/>
  <c r="P6244" i="9" s="1"/>
  <c r="Q6244" i="9" s="1"/>
  <c r="Q7813" i="9"/>
  <c r="Q5731" i="9"/>
  <c r="L1794" i="9"/>
  <c r="P1794" i="9" s="1"/>
  <c r="Q1794" i="9" s="1"/>
  <c r="Q7138" i="9"/>
  <c r="L7708" i="9"/>
  <c r="P7708" i="9" s="1"/>
  <c r="Q7708" i="9" s="1"/>
  <c r="P4441" i="9"/>
  <c r="Q4441" i="9" s="1"/>
  <c r="L5485" i="9"/>
  <c r="P5485" i="9" s="1"/>
  <c r="Q5485" i="9" s="1"/>
  <c r="L7279" i="9"/>
  <c r="P7279" i="9" s="1"/>
  <c r="Q7279" i="9" s="1"/>
  <c r="L4197" i="9"/>
  <c r="L4198" i="9"/>
  <c r="L1719" i="9"/>
  <c r="P1719" i="9" s="1"/>
  <c r="L1718" i="9"/>
  <c r="P1718" i="9" s="1"/>
  <c r="Q1718" i="9" s="1"/>
  <c r="Q5788" i="9"/>
  <c r="L2351" i="9"/>
  <c r="P2351" i="9" s="1"/>
  <c r="Q2351" i="9" s="1"/>
  <c r="L8492" i="9"/>
  <c r="L6172" i="9"/>
  <c r="P6172" i="9" s="1"/>
  <c r="L6171" i="9"/>
  <c r="P6171" i="9" s="1"/>
  <c r="L5084" i="9"/>
  <c r="L5083" i="9"/>
  <c r="Q2950" i="9"/>
  <c r="L1413" i="9"/>
  <c r="L1400" i="9"/>
  <c r="L3151" i="9"/>
  <c r="P3151" i="9" s="1"/>
  <c r="Q3151" i="9" s="1"/>
  <c r="L2829" i="9"/>
  <c r="P2829" i="9" s="1"/>
  <c r="Q2829" i="9" s="1"/>
  <c r="L1530" i="9"/>
  <c r="L1531" i="9"/>
  <c r="L7501" i="9"/>
  <c r="P7501" i="9" s="1"/>
  <c r="Q7501" i="9" s="1"/>
  <c r="L219" i="9"/>
  <c r="P219" i="9" s="1"/>
  <c r="Q219" i="9" s="1"/>
  <c r="L210" i="9"/>
  <c r="L3954" i="9"/>
  <c r="P3954" i="9" s="1"/>
  <c r="Q3954" i="9" s="1"/>
  <c r="L3716" i="9"/>
  <c r="P3716" i="9" s="1"/>
  <c r="Q3716" i="9" s="1"/>
  <c r="L3680" i="9"/>
  <c r="P3680" i="9" s="1"/>
  <c r="L3681" i="9"/>
  <c r="P3681" i="9" s="1"/>
  <c r="L7911" i="9"/>
  <c r="P7911" i="9" s="1"/>
  <c r="Q7911" i="9" s="1"/>
  <c r="L7919" i="9"/>
  <c r="P6962" i="9"/>
  <c r="Q6962" i="9" s="1"/>
  <c r="L6928" i="9"/>
  <c r="P6928" i="9" s="1"/>
  <c r="Q6928" i="9" s="1"/>
  <c r="L2508" i="9"/>
  <c r="P2508" i="9" s="1"/>
  <c r="Q2508" i="9" s="1"/>
  <c r="L4800" i="9"/>
  <c r="P4800" i="9" s="1"/>
  <c r="Q4800" i="9" s="1"/>
  <c r="L3114" i="9"/>
  <c r="L3115" i="9"/>
  <c r="P558" i="9"/>
  <c r="P4644" i="9"/>
  <c r="Q4644" i="9" s="1"/>
  <c r="P4645" i="9"/>
  <c r="Q4677" i="9"/>
  <c r="L5831" i="9"/>
  <c r="L5830" i="9"/>
  <c r="L5608" i="9"/>
  <c r="P5608" i="9" s="1"/>
  <c r="Q5608" i="9" s="1"/>
  <c r="L7238" i="9"/>
  <c r="P7238" i="9" s="1"/>
  <c r="Q7238" i="9" s="1"/>
  <c r="P4404" i="9"/>
  <c r="Q4404" i="9" s="1"/>
  <c r="P4405" i="9"/>
  <c r="Q4405" i="9" s="1"/>
  <c r="P3637" i="9"/>
  <c r="Q3637" i="9" s="1"/>
  <c r="P515" i="9"/>
  <c r="L2195" i="9"/>
  <c r="P2195" i="9" s="1"/>
  <c r="Q2195" i="9" s="1"/>
  <c r="L5739" i="9"/>
  <c r="L2316" i="9"/>
  <c r="L2315" i="9"/>
  <c r="L4924" i="9"/>
  <c r="L4925" i="9"/>
  <c r="L2467" i="9"/>
  <c r="P2467" i="9" s="1"/>
  <c r="Q2467" i="9" s="1"/>
  <c r="P3994" i="9"/>
  <c r="Q3994" i="9" s="1"/>
  <c r="L905" i="9"/>
  <c r="L913" i="9"/>
  <c r="L7630" i="9"/>
  <c r="L7629" i="9"/>
  <c r="P603" i="9"/>
  <c r="P6640" i="9"/>
  <c r="Q6640" i="9" s="1"/>
  <c r="Q5958" i="9"/>
  <c r="Q8001" i="9"/>
  <c r="L3474" i="9"/>
  <c r="P3474" i="9" s="1"/>
  <c r="Q3474" i="9" s="1"/>
  <c r="P4484" i="9"/>
  <c r="Q4484" i="9" s="1"/>
  <c r="L6645" i="9"/>
  <c r="L6644" i="9"/>
  <c r="L3835" i="9"/>
  <c r="P3835" i="9" s="1"/>
  <c r="Q3835" i="9" s="1"/>
  <c r="L8544" i="9"/>
  <c r="P8544" i="9" s="1"/>
  <c r="L8543" i="9"/>
  <c r="P8543" i="9" s="1"/>
  <c r="L1674" i="9"/>
  <c r="P1674" i="9" s="1"/>
  <c r="Q1674" i="9" s="1"/>
  <c r="P424" i="9"/>
  <c r="L7013" i="9"/>
  <c r="P7013" i="9" s="1"/>
  <c r="P4116" i="9"/>
  <c r="Q4116" i="9" s="1"/>
  <c r="L5531" i="9"/>
  <c r="L5532" i="9"/>
  <c r="L7541" i="9"/>
  <c r="P7541" i="9" s="1"/>
  <c r="Q7541" i="9" s="1"/>
  <c r="L4363" i="9"/>
  <c r="L4364" i="9"/>
  <c r="L4724" i="9"/>
  <c r="P4724" i="9" s="1"/>
  <c r="L4725" i="9"/>
  <c r="P4725" i="9" s="1"/>
  <c r="L7965" i="9"/>
  <c r="L7957" i="9"/>
  <c r="P7957" i="9" s="1"/>
  <c r="Q7957" i="9" s="1"/>
  <c r="L3318" i="9"/>
  <c r="L3317" i="9"/>
  <c r="P3317" i="9" s="1"/>
  <c r="Q3317" i="9" s="1"/>
  <c r="P6476" i="9"/>
  <c r="Q6476" i="9" s="1"/>
  <c r="L6053" i="9"/>
  <c r="P6053" i="9" s="1"/>
  <c r="Q6053" i="9" s="1"/>
  <c r="L6054" i="9"/>
  <c r="P6054" i="9" s="1"/>
  <c r="P6014" i="9"/>
  <c r="Q6014" i="9" s="1"/>
  <c r="P6015" i="9"/>
  <c r="Q6015" i="9" s="1"/>
  <c r="L7044" i="9"/>
  <c r="L5280" i="9"/>
  <c r="P5280" i="9" s="1"/>
  <c r="Q5280" i="9" s="1"/>
  <c r="L2240" i="9"/>
  <c r="L2239" i="9"/>
  <c r="P2239" i="9" s="1"/>
  <c r="Q2239" i="9" s="1"/>
  <c r="L4523" i="9"/>
  <c r="L4522" i="9"/>
  <c r="L372" i="9"/>
  <c r="L371" i="9"/>
  <c r="L7790" i="9"/>
  <c r="P7790" i="9" s="1"/>
  <c r="Q7790" i="9" s="1"/>
  <c r="L6201" i="9"/>
  <c r="P6201" i="9" s="1"/>
  <c r="Q6201" i="9" s="1"/>
  <c r="L6689" i="9"/>
  <c r="L6688" i="9"/>
  <c r="L1030" i="9"/>
  <c r="L754" i="9"/>
  <c r="L6967" i="9"/>
  <c r="L6966" i="9"/>
  <c r="L1877" i="9"/>
  <c r="L1876" i="9"/>
  <c r="L4841" i="9"/>
  <c r="P4841" i="9" s="1"/>
  <c r="Q4841" i="9" s="1"/>
  <c r="L433" i="9"/>
  <c r="P8005" i="9"/>
  <c r="L3031" i="9"/>
  <c r="P3031" i="9" s="1"/>
  <c r="Q3031" i="9" s="1"/>
  <c r="L3515" i="9"/>
  <c r="P3515" i="9" s="1"/>
  <c r="Q3515" i="9" s="1"/>
  <c r="L2711" i="9"/>
  <c r="P2711" i="9" s="1"/>
  <c r="Q2711" i="9" s="1"/>
  <c r="L2712" i="9"/>
  <c r="P2712" i="9" s="1"/>
  <c r="P3874" i="9"/>
  <c r="Q3874" i="9" s="1"/>
  <c r="L1643" i="9"/>
  <c r="P1643" i="9" s="1"/>
  <c r="L1642" i="9"/>
  <c r="P1642" i="9" s="1"/>
  <c r="Q1642" i="9" s="1"/>
  <c r="P6392" i="9"/>
  <c r="P1244" i="9"/>
  <c r="L6522" i="9"/>
  <c r="P6522" i="9" s="1"/>
  <c r="Q6522" i="9" s="1"/>
  <c r="L8550" i="9"/>
  <c r="P8550" i="9" s="1"/>
  <c r="L8547" i="9"/>
  <c r="P8547" i="9" s="1"/>
  <c r="P4154" i="9"/>
  <c r="Q4154" i="9" s="1"/>
  <c r="Q3676" i="9"/>
  <c r="L1914" i="9"/>
  <c r="P1914" i="9" s="1"/>
  <c r="Q1914" i="9" s="1"/>
  <c r="L563" i="9"/>
  <c r="L562" i="9"/>
  <c r="L244" i="9"/>
  <c r="L3999" i="9"/>
  <c r="L3998" i="9"/>
  <c r="P4359" i="9"/>
  <c r="Q4359" i="9" s="1"/>
  <c r="L3232" i="9"/>
  <c r="P3232" i="9" s="1"/>
  <c r="Q3232" i="9" s="1"/>
  <c r="L5692" i="9"/>
  <c r="L5684" i="9"/>
  <c r="P5684" i="9" s="1"/>
  <c r="Q5684" i="9" s="1"/>
  <c r="P375" i="9"/>
  <c r="P367" i="9"/>
  <c r="L8440" i="9"/>
  <c r="L2789" i="9"/>
  <c r="P2789" i="9" s="1"/>
  <c r="Q2789" i="9" s="1"/>
  <c r="P2311" i="9"/>
  <c r="Q2311" i="9" s="1"/>
  <c r="L1833" i="9"/>
  <c r="P1833" i="9" s="1"/>
  <c r="Q1833" i="9" s="1"/>
  <c r="L6553" i="9"/>
  <c r="P6553" i="9" s="1"/>
  <c r="Q6553" i="9" s="1"/>
  <c r="L1097" i="9"/>
  <c r="P2040" i="9"/>
  <c r="Q2040" i="9" s="1"/>
  <c r="P2041" i="9"/>
  <c r="Q2041" i="9" s="1"/>
  <c r="Q7400" i="9"/>
  <c r="L5574" i="9"/>
  <c r="P5574" i="9" s="1"/>
  <c r="L5573" i="9"/>
  <c r="P5573" i="9" s="1"/>
  <c r="L2916" i="9"/>
  <c r="P2916" i="9" s="1"/>
  <c r="L2915" i="9"/>
  <c r="P2915" i="9" s="1"/>
  <c r="Q2915" i="9" s="1"/>
  <c r="P155" i="9"/>
  <c r="L4076" i="9"/>
  <c r="P4076" i="9" s="1"/>
  <c r="L4077" i="9"/>
  <c r="P4077" i="9" s="1"/>
  <c r="L3560" i="9"/>
  <c r="L3561" i="9"/>
  <c r="P3556" i="9"/>
  <c r="Q3556" i="9" s="1"/>
  <c r="P1754" i="9"/>
  <c r="Q1754" i="9" s="1"/>
  <c r="Q5000" i="9"/>
  <c r="L3433" i="9"/>
  <c r="P3433" i="9" s="1"/>
  <c r="Q3433" i="9" s="1"/>
  <c r="L2748" i="9"/>
  <c r="P2748" i="9" s="1"/>
  <c r="Q2748" i="9" s="1"/>
  <c r="L44" i="9"/>
  <c r="L43" i="9"/>
  <c r="L4236" i="9"/>
  <c r="P4236" i="9" s="1"/>
  <c r="L163" i="9"/>
  <c r="L4681" i="9"/>
  <c r="P4681" i="9" s="1"/>
  <c r="L4682" i="9"/>
  <c r="P4682" i="9" s="1"/>
  <c r="P2991" i="9"/>
  <c r="Q2991" i="9" s="1"/>
  <c r="Q1602" i="9"/>
  <c r="L3879" i="9"/>
  <c r="L3878" i="9"/>
  <c r="P471" i="9"/>
  <c r="Q6287" i="9"/>
  <c r="L2433" i="9"/>
  <c r="P2433" i="9" s="1"/>
  <c r="L2434" i="9"/>
  <c r="L198" i="9"/>
  <c r="L190" i="9"/>
  <c r="P5906" i="9"/>
  <c r="Q5906" i="9" s="1"/>
  <c r="L611" i="9"/>
  <c r="Q8049" i="9"/>
  <c r="L6600" i="9"/>
  <c r="L6599" i="9"/>
  <c r="P6599" i="9" s="1"/>
  <c r="Q6599" i="9" s="1"/>
  <c r="L4564" i="9"/>
  <c r="P4564" i="9" s="1"/>
  <c r="L4565" i="9"/>
  <c r="P4565" i="9" s="1"/>
  <c r="L6334" i="9"/>
  <c r="L6333" i="9"/>
  <c r="P6333" i="9" s="1"/>
  <c r="Q6333" i="9" s="1"/>
  <c r="L4037" i="9"/>
  <c r="L4038" i="9"/>
  <c r="Q4072" i="9"/>
  <c r="L4247" i="9"/>
  <c r="P4247" i="9" s="1"/>
  <c r="Q4247" i="9" s="1"/>
  <c r="L1758" i="9"/>
  <c r="L1759" i="9"/>
  <c r="L5004" i="9"/>
  <c r="P5004" i="9" s="1"/>
  <c r="L5005" i="9"/>
  <c r="L3795" i="9"/>
  <c r="P3795" i="9" s="1"/>
  <c r="Q3795" i="9" s="1"/>
  <c r="Q7582" i="9"/>
  <c r="L4961" i="9"/>
  <c r="P4961" i="9" s="1"/>
  <c r="Q4961" i="9" s="1"/>
  <c r="L5910" i="9"/>
  <c r="L5911" i="9"/>
  <c r="Q4720" i="9"/>
  <c r="P3110" i="9"/>
  <c r="Q3110" i="9" s="1"/>
  <c r="L7587" i="9"/>
  <c r="P7587" i="9" s="1"/>
  <c r="L7586" i="9"/>
  <c r="P7586" i="9" s="1"/>
  <c r="P4518" i="9"/>
  <c r="Q4518" i="9" s="1"/>
  <c r="L3600" i="9"/>
  <c r="P3600" i="9" s="1"/>
  <c r="Q3600" i="9" s="1"/>
  <c r="L3601" i="9"/>
  <c r="P3601" i="9" s="1"/>
  <c r="L1489" i="9"/>
  <c r="P1489" i="9" s="1"/>
  <c r="Q1489" i="9" s="1"/>
  <c r="L6893" i="9"/>
  <c r="P6893" i="9" s="1"/>
  <c r="Q6893" i="9" s="1"/>
  <c r="P337" i="9"/>
  <c r="P328" i="9"/>
  <c r="L680" i="9"/>
  <c r="L5243" i="9"/>
  <c r="P5243" i="9" s="1"/>
  <c r="L5244" i="9"/>
  <c r="P4193" i="9"/>
  <c r="Q4193" i="9" s="1"/>
  <c r="L2121" i="9"/>
  <c r="P2121" i="9" s="1"/>
  <c r="Q2121" i="9" s="1"/>
  <c r="L2122" i="9"/>
  <c r="P2122" i="9" s="1"/>
  <c r="L4159" i="9"/>
  <c r="L4158" i="9"/>
  <c r="P6684" i="9"/>
  <c r="Q6684" i="9" s="1"/>
  <c r="P76" i="9"/>
  <c r="L2875" i="9"/>
  <c r="L2874" i="9"/>
  <c r="P2874" i="9" s="1"/>
  <c r="L5157" i="9"/>
  <c r="P5157" i="9" s="1"/>
  <c r="Q5157" i="9" s="1"/>
  <c r="P5079" i="9"/>
  <c r="Q5079" i="9" s="1"/>
  <c r="Q3353" i="9"/>
  <c r="L80" i="9"/>
  <c r="L81" i="9"/>
  <c r="L2954" i="9"/>
  <c r="P2954" i="9" s="1"/>
  <c r="L2955" i="9"/>
  <c r="L4881" i="9"/>
  <c r="P4881" i="9" s="1"/>
  <c r="Q4881" i="9" s="1"/>
  <c r="L7102" i="9"/>
  <c r="L7111" i="9"/>
  <c r="Q5239" i="9"/>
  <c r="L1457" i="9"/>
  <c r="L1449" i="9"/>
  <c r="L3755" i="9"/>
  <c r="P3755" i="9" s="1"/>
  <c r="Q3755" i="9" s="1"/>
  <c r="L7405" i="9"/>
  <c r="P7405" i="9" s="1"/>
  <c r="L7404" i="9"/>
  <c r="P7404" i="9" s="1"/>
  <c r="L8053" i="9"/>
  <c r="P8053" i="9" s="1"/>
  <c r="L8054" i="9"/>
  <c r="P8054" i="9" s="1"/>
  <c r="L5197" i="9"/>
  <c r="P5197" i="9" s="1"/>
  <c r="Q5197" i="9" s="1"/>
  <c r="L5653" i="9"/>
  <c r="P5653" i="9" s="1"/>
  <c r="Q5653" i="9" s="1"/>
  <c r="L5654" i="9"/>
  <c r="P5654" i="9" s="1"/>
  <c r="L916" i="9"/>
  <c r="L2158" i="9"/>
  <c r="P2158" i="9" s="1"/>
  <c r="Q2158" i="9" s="1"/>
  <c r="L4601" i="9"/>
  <c r="P4601" i="9" s="1"/>
  <c r="Q4601" i="9" s="1"/>
  <c r="L519" i="9"/>
  <c r="L520" i="9"/>
  <c r="P1606" i="9"/>
  <c r="P1607" i="9"/>
  <c r="L2588" i="9"/>
  <c r="P2588" i="9" s="1"/>
  <c r="Q2588" i="9" s="1"/>
  <c r="L7118" i="9"/>
  <c r="P7118" i="9" s="1"/>
  <c r="Q7118" i="9" s="1"/>
  <c r="L7824" i="9"/>
  <c r="L974" i="9"/>
  <c r="P974" i="9" s="1"/>
  <c r="L4760" i="9"/>
  <c r="P4760" i="9" s="1"/>
  <c r="Q4760" i="9" s="1"/>
  <c r="L5365" i="9"/>
  <c r="L5366" i="9"/>
  <c r="L84" i="9"/>
  <c r="L8743" i="9"/>
  <c r="L115" i="9"/>
  <c r="L123" i="9"/>
  <c r="L6000" i="9"/>
  <c r="L6001" i="9"/>
  <c r="L5444" i="9"/>
  <c r="P5444" i="9" s="1"/>
  <c r="Q5444" i="9" s="1"/>
  <c r="P7202" i="9"/>
  <c r="P7201" i="9"/>
  <c r="L3076" i="9"/>
  <c r="P3076" i="9" s="1"/>
  <c r="L3075" i="9"/>
  <c r="P3075" i="9" s="1"/>
  <c r="Q3075" i="9" s="1"/>
  <c r="L3273" i="9"/>
  <c r="P3273" i="9" s="1"/>
  <c r="Q3273" i="9" s="1"/>
  <c r="L2632" i="9"/>
  <c r="L2631" i="9"/>
  <c r="P2631" i="9" s="1"/>
  <c r="Q2631" i="9" s="1"/>
  <c r="L6092" i="9"/>
  <c r="P6092" i="9" s="1"/>
  <c r="Q6092" i="9" s="1"/>
  <c r="L6093" i="9"/>
  <c r="L1253" i="9"/>
  <c r="Q1996" i="9"/>
  <c r="L159" i="9"/>
  <c r="L160" i="9"/>
  <c r="P5826" i="9"/>
  <c r="Q5826" i="9" s="1"/>
  <c r="Q5699" i="9"/>
  <c r="L2000" i="9"/>
  <c r="P2000" i="9" s="1"/>
  <c r="L2001" i="9"/>
  <c r="P2001" i="9" s="1"/>
  <c r="Q2429" i="9"/>
  <c r="L1959" i="9"/>
  <c r="P1959" i="9" s="1"/>
  <c r="Q1959" i="9" s="1"/>
  <c r="L1960" i="9"/>
  <c r="Q7197" i="9"/>
  <c r="L6292" i="9"/>
  <c r="P6292" i="9" s="1"/>
  <c r="L6291" i="9"/>
  <c r="P6291" i="9" s="1"/>
  <c r="L4318" i="9"/>
  <c r="P4318" i="9" s="1"/>
  <c r="Q4318" i="9" s="1"/>
  <c r="L6970" i="9"/>
  <c r="L6137" i="9"/>
  <c r="L6138" i="9"/>
  <c r="Q2870" i="9"/>
  <c r="L5119" i="9"/>
  <c r="P5119" i="9" s="1"/>
  <c r="Q5119" i="9" s="1"/>
  <c r="L1563" i="9"/>
  <c r="P1563" i="9" s="1"/>
  <c r="Q1563" i="9" s="1"/>
  <c r="P8009" i="9"/>
  <c r="L7360" i="9"/>
  <c r="P7360" i="9" s="1"/>
  <c r="Q7360" i="9" s="1"/>
  <c r="L8148" i="9"/>
  <c r="Q8106" i="9"/>
  <c r="L7448" i="9"/>
  <c r="P7448" i="9" s="1"/>
  <c r="Q7448" i="9" s="1"/>
  <c r="P5863" i="9"/>
  <c r="Q5863" i="9" s="1"/>
  <c r="L7009" i="9"/>
  <c r="P7009" i="9" s="1"/>
  <c r="L3913" i="9"/>
  <c r="P3913" i="9" s="1"/>
  <c r="Q3913" i="9" s="1"/>
  <c r="L2548" i="9"/>
  <c r="P2548" i="9" s="1"/>
  <c r="Q2548" i="9" s="1"/>
  <c r="P1872" i="9"/>
  <c r="Q1872" i="9" s="1"/>
  <c r="P3358" i="9"/>
  <c r="P3357" i="9"/>
  <c r="L5325" i="9"/>
  <c r="P5325" i="9" s="1"/>
  <c r="Q5325" i="9" s="1"/>
  <c r="L5324" i="9"/>
  <c r="P5324" i="9" s="1"/>
  <c r="Q5324" i="9" s="1"/>
  <c r="P5361" i="9"/>
  <c r="Q5361" i="9" s="1"/>
  <c r="L2995" i="9"/>
  <c r="L2996" i="9"/>
  <c r="L6825" i="9"/>
  <c r="P6825" i="9" s="1"/>
  <c r="Q6825" i="9" s="1"/>
  <c r="L2076" i="9"/>
  <c r="P2076" i="9" s="1"/>
  <c r="Q2076" i="9" s="1"/>
  <c r="L8006" i="9"/>
  <c r="P836" i="9"/>
  <c r="L3393" i="9"/>
  <c r="P3393" i="9" s="1"/>
  <c r="Q3393" i="9" s="1"/>
  <c r="L290" i="9"/>
  <c r="L282" i="9"/>
  <c r="L6348" i="9"/>
  <c r="P6348" i="9" s="1"/>
  <c r="L6347" i="9"/>
  <c r="P6347" i="9" s="1"/>
  <c r="Q6347" i="9" s="1"/>
  <c r="P7625" i="9"/>
  <c r="Q7625" i="9" s="1"/>
  <c r="L6861" i="9"/>
  <c r="P6861" i="9" s="1"/>
  <c r="Q6861" i="9" s="1"/>
  <c r="P1420" i="9"/>
  <c r="Q1420" i="9" s="1"/>
  <c r="L6775" i="9"/>
  <c r="P6775" i="9" s="1"/>
  <c r="Q6775" i="9" s="1"/>
  <c r="L4445" i="9"/>
  <c r="L4446" i="9"/>
  <c r="L2667" i="9"/>
  <c r="P2667" i="9" s="1"/>
  <c r="Q2667" i="9" s="1"/>
  <c r="L7320" i="9"/>
  <c r="P7320" i="9" s="1"/>
  <c r="Q7320" i="9" s="1"/>
  <c r="P5996" i="9"/>
  <c r="Q5996" i="9" s="1"/>
  <c r="L476" i="9"/>
  <c r="L475" i="9"/>
  <c r="L8614" i="9"/>
  <c r="L6730" i="9"/>
  <c r="P6730" i="9" s="1"/>
  <c r="Q6730" i="9" s="1"/>
  <c r="Q4232" i="9"/>
  <c r="P1526" i="9"/>
  <c r="Q1526" i="9" s="1"/>
  <c r="L8665" i="9"/>
  <c r="L7774" i="9"/>
  <c r="L7783" i="9"/>
  <c r="P7139" i="9"/>
  <c r="Q7139" i="9" s="1"/>
  <c r="L8238" i="9"/>
  <c r="L8102" i="9"/>
  <c r="L8094" i="9"/>
  <c r="P8094" i="9" s="1"/>
  <c r="Q8094" i="9" s="1"/>
  <c r="L6433" i="9"/>
  <c r="P6433" i="9" s="1"/>
  <c r="Q6433" i="9" s="1"/>
  <c r="L1088" i="9"/>
  <c r="L5793" i="9"/>
  <c r="P5793" i="9" s="1"/>
  <c r="L5792" i="9"/>
  <c r="P5792" i="9" s="1"/>
  <c r="L5041" i="9"/>
  <c r="P5041" i="9" s="1"/>
  <c r="Q5041" i="9" s="1"/>
  <c r="L2272" i="9"/>
  <c r="P2272" i="9" s="1"/>
  <c r="Q2272" i="9" s="1"/>
  <c r="Q6387" i="9"/>
  <c r="Q4560" i="9"/>
  <c r="L3438" i="9"/>
  <c r="L3437" i="9"/>
  <c r="P3437" i="9" s="1"/>
  <c r="L1311" i="9"/>
  <c r="L47" i="9"/>
  <c r="L8313" i="9"/>
  <c r="P8313" i="9" s="1"/>
  <c r="Q8313" i="9" s="1"/>
  <c r="L6480" i="9"/>
  <c r="L6481" i="9"/>
  <c r="Q6167" i="9"/>
  <c r="P4920" i="9"/>
  <c r="Q4920" i="9" s="1"/>
  <c r="P6133" i="9"/>
  <c r="Q6133" i="9" s="1"/>
  <c r="L7865" i="9"/>
  <c r="P7865" i="9" s="1"/>
  <c r="Q7865" i="9" s="1"/>
  <c r="L7873" i="9"/>
  <c r="P5527" i="9"/>
  <c r="Q5527" i="9" s="1"/>
  <c r="L3192" i="9"/>
  <c r="P3192" i="9" s="1"/>
  <c r="Q3192" i="9" s="1"/>
  <c r="P4033" i="9"/>
  <c r="Q4033" i="9" s="1"/>
  <c r="P7102" i="9" l="1"/>
  <c r="P1140" i="9"/>
  <c r="Q471" i="9"/>
  <c r="Q367" i="9"/>
  <c r="P680" i="9"/>
  <c r="P2434" i="9"/>
  <c r="Q2434" i="9" s="1"/>
  <c r="Q1149" i="9"/>
  <c r="P2240" i="9"/>
  <c r="Q2240" i="9" s="1"/>
  <c r="Q8057" i="9"/>
  <c r="P8492" i="9"/>
  <c r="Q8492" i="9" s="1"/>
  <c r="P523" i="9"/>
  <c r="Q523" i="9" s="1"/>
  <c r="P566" i="9"/>
  <c r="Q566" i="9" s="1"/>
  <c r="Q375" i="9"/>
  <c r="Q910" i="9"/>
  <c r="Q1244" i="9"/>
  <c r="P7044" i="9"/>
  <c r="L1193" i="9"/>
  <c r="L1187" i="9"/>
  <c r="P1187" i="9" s="1"/>
  <c r="Q1187" i="9" s="1"/>
  <c r="P1182" i="9"/>
  <c r="Q1182" i="9" s="1"/>
  <c r="L845" i="9"/>
  <c r="P845" i="9" s="1"/>
  <c r="Q845" i="9" s="1"/>
  <c r="L8369" i="9"/>
  <c r="P8369" i="9" s="1"/>
  <c r="Q8369" i="9" s="1"/>
  <c r="P8743" i="9"/>
  <c r="P8440" i="9"/>
  <c r="Q8440" i="9" s="1"/>
  <c r="Q328" i="9"/>
  <c r="P39" i="9"/>
  <c r="P1149" i="9"/>
  <c r="P4237" i="9"/>
  <c r="P1400" i="9"/>
  <c r="P5692" i="9"/>
  <c r="Q5692" i="9" s="1"/>
  <c r="Q6348" i="9"/>
  <c r="L614" i="9"/>
  <c r="Q8539" i="9"/>
  <c r="P282" i="9"/>
  <c r="L126" i="9"/>
  <c r="L1256" i="9"/>
  <c r="P1256" i="9" s="1"/>
  <c r="P5005" i="9"/>
  <c r="Q8009" i="9"/>
  <c r="L8376" i="9"/>
  <c r="P8376" i="9" s="1"/>
  <c r="Q8376" i="9" s="1"/>
  <c r="L8373" i="9"/>
  <c r="P8373" i="9" s="1"/>
  <c r="Q8373" i="9" s="1"/>
  <c r="P8238" i="9"/>
  <c r="P8614" i="9"/>
  <c r="Q76" i="9"/>
  <c r="Q7013" i="9"/>
  <c r="Q155" i="9"/>
  <c r="P210" i="9"/>
  <c r="L2395" i="9"/>
  <c r="P2395" i="9" s="1"/>
  <c r="L2394" i="9"/>
  <c r="P2394" i="9" s="1"/>
  <c r="Q2394" i="9" s="1"/>
  <c r="P1960" i="9"/>
  <c r="Q1960" i="9" s="1"/>
  <c r="Q836" i="9"/>
  <c r="P7111" i="9"/>
  <c r="Q7111" i="9" s="1"/>
  <c r="P115" i="9"/>
  <c r="P190" i="9"/>
  <c r="P7783" i="9"/>
  <c r="Q7783" i="9" s="1"/>
  <c r="L4240" i="9"/>
  <c r="P4240" i="9" s="1"/>
  <c r="Q4240" i="9" s="1"/>
  <c r="Q424" i="9"/>
  <c r="Q3076" i="9"/>
  <c r="Q603" i="9"/>
  <c r="P5739" i="9"/>
  <c r="Q558" i="9"/>
  <c r="P913" i="9"/>
  <c r="L7712" i="9"/>
  <c r="P7712" i="9" s="1"/>
  <c r="Q7712" i="9" s="1"/>
  <c r="L7713" i="9"/>
  <c r="L6248" i="9"/>
  <c r="P6248" i="9" s="1"/>
  <c r="Q6248" i="9" s="1"/>
  <c r="L6249" i="9"/>
  <c r="P6249" i="9" s="1"/>
  <c r="Q6249" i="9" s="1"/>
  <c r="P7005" i="9"/>
  <c r="P8148" i="9"/>
  <c r="P1311" i="9"/>
  <c r="P1088" i="9"/>
  <c r="P8665" i="9"/>
  <c r="P2632" i="9"/>
  <c r="Q2632" i="9" s="1"/>
  <c r="P84" i="9"/>
  <c r="Q84" i="9" s="1"/>
  <c r="P7774" i="9"/>
  <c r="P244" i="9"/>
  <c r="L762" i="9"/>
  <c r="P762" i="9" s="1"/>
  <c r="Q762" i="9" s="1"/>
  <c r="P1030" i="9"/>
  <c r="Q515" i="9"/>
  <c r="L1799" i="9"/>
  <c r="P1799" i="9" s="1"/>
  <c r="Q1799" i="9" s="1"/>
  <c r="L1798" i="9"/>
  <c r="P1798" i="9" s="1"/>
  <c r="Q1798" i="9" s="1"/>
  <c r="L7670" i="9"/>
  <c r="P7670" i="9" s="1"/>
  <c r="Q7670" i="9" s="1"/>
  <c r="L7671" i="9"/>
  <c r="L5408" i="9"/>
  <c r="P5408" i="9" s="1"/>
  <c r="L5407" i="9"/>
  <c r="P5407" i="9" s="1"/>
  <c r="Q5407" i="9" s="1"/>
  <c r="P3438" i="9"/>
  <c r="P754" i="9"/>
  <c r="P905" i="9"/>
  <c r="Q8365" i="9"/>
  <c r="P6137" i="9"/>
  <c r="Q6137" i="9" s="1"/>
  <c r="P6138" i="9"/>
  <c r="Q6138" i="9" s="1"/>
  <c r="Q4564" i="9"/>
  <c r="Q4565" i="9"/>
  <c r="L8669" i="9"/>
  <c r="P8669" i="9" s="1"/>
  <c r="Q8669" i="9" s="1"/>
  <c r="L8670" i="9"/>
  <c r="L6735" i="9"/>
  <c r="P6735" i="9" s="1"/>
  <c r="Q6735" i="9" s="1"/>
  <c r="L6734" i="9"/>
  <c r="P6734" i="9" s="1"/>
  <c r="Q6734" i="9" s="1"/>
  <c r="P6001" i="9"/>
  <c r="Q6001" i="9" s="1"/>
  <c r="P6000" i="9"/>
  <c r="Q6000" i="9" s="1"/>
  <c r="L2552" i="9"/>
  <c r="P2552" i="9" s="1"/>
  <c r="Q2552" i="9" s="1"/>
  <c r="L2553" i="9"/>
  <c r="P5867" i="9"/>
  <c r="Q5867" i="9" s="1"/>
  <c r="P5868" i="9"/>
  <c r="Q5868" i="9" s="1"/>
  <c r="L2162" i="9"/>
  <c r="P2162" i="9" s="1"/>
  <c r="Q2162" i="9" s="1"/>
  <c r="L2163" i="9"/>
  <c r="P163" i="9"/>
  <c r="Q163" i="9" s="1"/>
  <c r="L6557" i="9"/>
  <c r="P6557" i="9" s="1"/>
  <c r="Q6557" i="9" s="1"/>
  <c r="L6558" i="9"/>
  <c r="P6558" i="9" s="1"/>
  <c r="Q6558" i="9" s="1"/>
  <c r="L6526" i="9"/>
  <c r="P6526" i="9" s="1"/>
  <c r="Q6526" i="9" s="1"/>
  <c r="L6527" i="9"/>
  <c r="Q5654" i="9"/>
  <c r="L7506" i="9"/>
  <c r="P7506" i="9" s="1"/>
  <c r="L7505" i="9"/>
  <c r="P7505" i="9" s="1"/>
  <c r="Q7505" i="9" s="1"/>
  <c r="L3155" i="9"/>
  <c r="P3155" i="9" s="1"/>
  <c r="Q3155" i="9" s="1"/>
  <c r="L3156" i="9"/>
  <c r="P3156" i="9" s="1"/>
  <c r="L2355" i="9"/>
  <c r="P2355" i="9" s="1"/>
  <c r="Q2355" i="9" s="1"/>
  <c r="L2356" i="9"/>
  <c r="P1413" i="9"/>
  <c r="Q1413" i="9" s="1"/>
  <c r="L6438" i="9"/>
  <c r="L6437" i="9"/>
  <c r="P6437" i="9" s="1"/>
  <c r="Q6437" i="9" s="1"/>
  <c r="Q2712" i="9"/>
  <c r="P1457" i="9"/>
  <c r="Q1457" i="9" s="1"/>
  <c r="P1449" i="9"/>
  <c r="L3918" i="9"/>
  <c r="L3917" i="9"/>
  <c r="P3917" i="9" s="1"/>
  <c r="Q3917" i="9" s="1"/>
  <c r="Q7201" i="9"/>
  <c r="Q7202" i="9"/>
  <c r="P5831" i="9"/>
  <c r="Q5831" i="9" s="1"/>
  <c r="P5830" i="9"/>
  <c r="Q5830" i="9" s="1"/>
  <c r="P7873" i="9"/>
  <c r="Q7873" i="9" s="1"/>
  <c r="L978" i="9"/>
  <c r="P978" i="9" s="1"/>
  <c r="Q978" i="9" s="1"/>
  <c r="L979" i="9"/>
  <c r="L3760" i="9"/>
  <c r="P3760" i="9" s="1"/>
  <c r="L3759" i="9"/>
  <c r="P3759" i="9" s="1"/>
  <c r="Q3759" i="9" s="1"/>
  <c r="L1453" i="9"/>
  <c r="L1454" i="9"/>
  <c r="Q5243" i="9"/>
  <c r="L4886" i="9"/>
  <c r="P4886" i="9" s="1"/>
  <c r="Q4886" i="9" s="1"/>
  <c r="L4885" i="9"/>
  <c r="P4885" i="9" s="1"/>
  <c r="Q4885" i="9" s="1"/>
  <c r="P8102" i="9"/>
  <c r="Q8102" i="9" s="1"/>
  <c r="L3799" i="9"/>
  <c r="P3799" i="9" s="1"/>
  <c r="Q3799" i="9" s="1"/>
  <c r="L3800" i="9"/>
  <c r="P5911" i="9"/>
  <c r="Q5911" i="9" s="1"/>
  <c r="P5910" i="9"/>
  <c r="Q5910" i="9" s="1"/>
  <c r="P476" i="9"/>
  <c r="P475" i="9"/>
  <c r="Q475" i="9" s="1"/>
  <c r="Q1606" i="9"/>
  <c r="Q1607" i="9"/>
  <c r="P1759" i="9"/>
  <c r="P1758" i="9"/>
  <c r="Q1758" i="9" s="1"/>
  <c r="Q7404" i="9"/>
  <c r="Q7405" i="9"/>
  <c r="L3236" i="9"/>
  <c r="P3236" i="9" s="1"/>
  <c r="Q3236" i="9" s="1"/>
  <c r="L3237" i="9"/>
  <c r="P3879" i="9"/>
  <c r="Q3879" i="9" s="1"/>
  <c r="P3878" i="9"/>
  <c r="Q3878" i="9" s="1"/>
  <c r="Q1643" i="9"/>
  <c r="L7545" i="9"/>
  <c r="P7545" i="9" s="1"/>
  <c r="Q7545" i="9" s="1"/>
  <c r="L7546" i="9"/>
  <c r="L1678" i="9"/>
  <c r="P1678" i="9" s="1"/>
  <c r="Q1678" i="9" s="1"/>
  <c r="L1679" i="9"/>
  <c r="L3479" i="9"/>
  <c r="P3479" i="9" s="1"/>
  <c r="Q3479" i="9" s="1"/>
  <c r="L3478" i="9"/>
  <c r="P3478" i="9" s="1"/>
  <c r="Q3478" i="9" s="1"/>
  <c r="P6644" i="9"/>
  <c r="Q6644" i="9" s="1"/>
  <c r="P6645" i="9"/>
  <c r="Q6645" i="9" s="1"/>
  <c r="Q2954" i="9"/>
  <c r="L8496" i="9"/>
  <c r="P8496" i="9" s="1"/>
  <c r="Q8496" i="9" s="1"/>
  <c r="L8497" i="9"/>
  <c r="L3196" i="9"/>
  <c r="P3196" i="9" s="1"/>
  <c r="Q3196" i="9" s="1"/>
  <c r="L3197" i="9"/>
  <c r="P3197" i="9" s="1"/>
  <c r="P4924" i="9"/>
  <c r="Q4924" i="9" s="1"/>
  <c r="P4925" i="9"/>
  <c r="Q4925" i="9" s="1"/>
  <c r="Q6172" i="9"/>
  <c r="Q6171" i="9"/>
  <c r="L8325" i="9"/>
  <c r="L8322" i="9"/>
  <c r="L8242" i="9"/>
  <c r="P8242" i="9" s="1"/>
  <c r="Q8242" i="9" s="1"/>
  <c r="L8243" i="9"/>
  <c r="P1530" i="9"/>
  <c r="Q1530" i="9" s="1"/>
  <c r="P1531" i="9"/>
  <c r="Q1531" i="9" s="1"/>
  <c r="Q4236" i="9"/>
  <c r="L8673" i="9"/>
  <c r="P8673" i="9" s="1"/>
  <c r="Q8673" i="9" s="1"/>
  <c r="L8676" i="9"/>
  <c r="L2671" i="9"/>
  <c r="P2671" i="9" s="1"/>
  <c r="Q2671" i="9" s="1"/>
  <c r="L2672" i="9"/>
  <c r="L287" i="9"/>
  <c r="L286" i="9"/>
  <c r="P286" i="9" s="1"/>
  <c r="Q286" i="9" s="1"/>
  <c r="P5366" i="9"/>
  <c r="Q5366" i="9" s="1"/>
  <c r="P5365" i="9"/>
  <c r="Q5365" i="9" s="1"/>
  <c r="P1097" i="9"/>
  <c r="Q1097" i="9" s="1"/>
  <c r="P1876" i="9"/>
  <c r="Q1876" i="9" s="1"/>
  <c r="P1877" i="9"/>
  <c r="Q1877" i="9" s="1"/>
  <c r="L7453" i="9"/>
  <c r="P7453" i="9" s="1"/>
  <c r="L7452" i="9"/>
  <c r="P7452" i="9" s="1"/>
  <c r="Q7452" i="9" s="1"/>
  <c r="L8152" i="9"/>
  <c r="P8152" i="9" s="1"/>
  <c r="Q8152" i="9" s="1"/>
  <c r="L8153" i="9"/>
  <c r="Q2874" i="9"/>
  <c r="Q2001" i="9"/>
  <c r="Q2000" i="9"/>
  <c r="P123" i="9"/>
  <c r="Q123" i="9" s="1"/>
  <c r="L3278" i="9"/>
  <c r="P3278" i="9" s="1"/>
  <c r="Q3278" i="9" s="1"/>
  <c r="L3277" i="9"/>
  <c r="P3277" i="9" s="1"/>
  <c r="Q3277" i="9" s="1"/>
  <c r="L5448" i="9"/>
  <c r="P5448" i="9" s="1"/>
  <c r="Q5448" i="9" s="1"/>
  <c r="L5449" i="9"/>
  <c r="P5449" i="9" s="1"/>
  <c r="Q5449" i="9" s="1"/>
  <c r="L4764" i="9"/>
  <c r="P4764" i="9" s="1"/>
  <c r="Q4764" i="9" s="1"/>
  <c r="L4765" i="9"/>
  <c r="L982" i="9"/>
  <c r="P982" i="9" s="1"/>
  <c r="Q982" i="9" s="1"/>
  <c r="L7161" i="9"/>
  <c r="P7161" i="9" s="1"/>
  <c r="L7153" i="9"/>
  <c r="Q3357" i="9"/>
  <c r="Q3358" i="9"/>
  <c r="P7919" i="9"/>
  <c r="Q7919" i="9" s="1"/>
  <c r="P6688" i="9"/>
  <c r="Q6688" i="9" s="1"/>
  <c r="P6689" i="9"/>
  <c r="Q6689" i="9" s="1"/>
  <c r="P4197" i="9"/>
  <c r="Q4197" i="9" s="1"/>
  <c r="P4198" i="9"/>
  <c r="Q4198" i="9" s="1"/>
  <c r="P198" i="9"/>
  <c r="Q198" i="9" s="1"/>
  <c r="L765" i="9"/>
  <c r="L689" i="9"/>
  <c r="P689" i="9" s="1"/>
  <c r="Q689" i="9" s="1"/>
  <c r="L6897" i="9"/>
  <c r="P6897" i="9" s="1"/>
  <c r="Q6897" i="9" s="1"/>
  <c r="L6898" i="9"/>
  <c r="P3114" i="9"/>
  <c r="Q3114" i="9" s="1"/>
  <c r="P3115" i="9"/>
  <c r="L4276" i="9"/>
  <c r="L4284" i="9"/>
  <c r="P290" i="9"/>
  <c r="Q290" i="9" s="1"/>
  <c r="P2955" i="9"/>
  <c r="Q6292" i="9"/>
  <c r="Q6291" i="9"/>
  <c r="P2995" i="9"/>
  <c r="Q2995" i="9" s="1"/>
  <c r="P2996" i="9"/>
  <c r="Q2996" i="9" s="1"/>
  <c r="P2315" i="9"/>
  <c r="Q2315" i="9" s="1"/>
  <c r="P2316" i="9"/>
  <c r="Q2316" i="9" s="1"/>
  <c r="L5689" i="9"/>
  <c r="L5688" i="9"/>
  <c r="P5688" i="9" s="1"/>
  <c r="Q5688" i="9" s="1"/>
  <c r="P6093" i="9"/>
  <c r="Q6093" i="9" s="1"/>
  <c r="L252" i="9"/>
  <c r="P252" i="9" s="1"/>
  <c r="Q252" i="9" s="1"/>
  <c r="L1919" i="9"/>
  <c r="L1918" i="9"/>
  <c r="P1918" i="9" s="1"/>
  <c r="Q1918" i="9" s="1"/>
  <c r="Q3680" i="9"/>
  <c r="Q3681" i="9"/>
  <c r="P4159" i="9"/>
  <c r="P4158" i="9"/>
  <c r="Q4158" i="9" s="1"/>
  <c r="P7824" i="9"/>
  <c r="Q7824" i="9" s="1"/>
  <c r="P6481" i="9"/>
  <c r="Q6481" i="9" s="1"/>
  <c r="P6480" i="9"/>
  <c r="Q6480" i="9" s="1"/>
  <c r="P433" i="9"/>
  <c r="Q433" i="9" s="1"/>
  <c r="P607" i="9"/>
  <c r="Q607" i="9" s="1"/>
  <c r="P608" i="9"/>
  <c r="Q3601" i="9"/>
  <c r="L5743" i="9"/>
  <c r="P5743" i="9" s="1"/>
  <c r="L5744" i="9"/>
  <c r="L2200" i="9"/>
  <c r="P2200" i="9" s="1"/>
  <c r="Q2200" i="9" s="1"/>
  <c r="L2199" i="9"/>
  <c r="P2199" i="9" s="1"/>
  <c r="Q2199" i="9" s="1"/>
  <c r="P519" i="9"/>
  <c r="Q519" i="9" s="1"/>
  <c r="P520" i="9"/>
  <c r="Q520" i="9" s="1"/>
  <c r="P3642" i="9"/>
  <c r="Q3642" i="9" s="1"/>
  <c r="P3641" i="9"/>
  <c r="Q3641" i="9" s="1"/>
  <c r="Q6054" i="9"/>
  <c r="P562" i="9"/>
  <c r="Q562" i="9" s="1"/>
  <c r="P563" i="9"/>
  <c r="Q563" i="9" s="1"/>
  <c r="L4804" i="9"/>
  <c r="P4804" i="9" s="1"/>
  <c r="Q4804" i="9" s="1"/>
  <c r="L4805" i="9"/>
  <c r="Q4117" i="9"/>
  <c r="P6970" i="9"/>
  <c r="Q6970" i="9" s="1"/>
  <c r="L3721" i="9"/>
  <c r="P3721" i="9" s="1"/>
  <c r="Q3721" i="9" s="1"/>
  <c r="L3720" i="9"/>
  <c r="P3720" i="9" s="1"/>
  <c r="Q3720" i="9" s="1"/>
  <c r="L3959" i="9"/>
  <c r="P3959" i="9" s="1"/>
  <c r="Q3959" i="9" s="1"/>
  <c r="L3958" i="9"/>
  <c r="P3958" i="9" s="1"/>
  <c r="Q3958" i="9" s="1"/>
  <c r="P3318" i="9"/>
  <c r="Q3318" i="9" s="1"/>
  <c r="Q8550" i="9"/>
  <c r="Q8547" i="9"/>
  <c r="Q8370" i="9"/>
  <c r="L8503" i="9"/>
  <c r="L8500" i="9"/>
  <c r="P8500" i="9" s="1"/>
  <c r="Q8500" i="9" s="1"/>
  <c r="L5490" i="9"/>
  <c r="L5489" i="9"/>
  <c r="P5489" i="9" s="1"/>
  <c r="Q5489" i="9" s="1"/>
  <c r="Q4645" i="9"/>
  <c r="P4037" i="9"/>
  <c r="Q4037" i="9" s="1"/>
  <c r="P4038" i="9"/>
  <c r="Q6391" i="9"/>
  <c r="Q6392" i="9"/>
  <c r="L7325" i="9"/>
  <c r="L7324" i="9"/>
  <c r="P7324" i="9" s="1"/>
  <c r="Q7324" i="9" s="1"/>
  <c r="P7630" i="9"/>
  <c r="Q7630" i="9" s="1"/>
  <c r="P7629" i="9"/>
  <c r="Q7629" i="9" s="1"/>
  <c r="L2081" i="9"/>
  <c r="L2080" i="9"/>
  <c r="P2080" i="9" s="1"/>
  <c r="Q2080" i="9" s="1"/>
  <c r="L8154" i="9"/>
  <c r="P8154" i="9" s="1"/>
  <c r="Q8154" i="9" s="1"/>
  <c r="L8157" i="9"/>
  <c r="L2593" i="9"/>
  <c r="P2593" i="9" s="1"/>
  <c r="L2592" i="9"/>
  <c r="P2592" i="9" s="1"/>
  <c r="Q2592" i="9" s="1"/>
  <c r="L5202" i="9"/>
  <c r="P5202" i="9" s="1"/>
  <c r="Q5202" i="9" s="1"/>
  <c r="L5201" i="9"/>
  <c r="P5201" i="9" s="1"/>
  <c r="Q5201" i="9" s="1"/>
  <c r="L1493" i="9"/>
  <c r="P1493" i="9" s="1"/>
  <c r="Q1493" i="9" s="1"/>
  <c r="L1494" i="9"/>
  <c r="P4523" i="9"/>
  <c r="P4522" i="9"/>
  <c r="Q4522" i="9" s="1"/>
  <c r="L4965" i="9"/>
  <c r="P4965" i="9" s="1"/>
  <c r="Q4965" i="9" s="1"/>
  <c r="L4966" i="9"/>
  <c r="P4966" i="9" s="1"/>
  <c r="Q4966" i="9" s="1"/>
  <c r="Q8054" i="9"/>
  <c r="Q8053" i="9"/>
  <c r="L2753" i="9"/>
  <c r="P2753" i="9" s="1"/>
  <c r="Q2753" i="9" s="1"/>
  <c r="L2752" i="9"/>
  <c r="P2752" i="9" s="1"/>
  <c r="Q2752" i="9" s="1"/>
  <c r="L8453" i="9"/>
  <c r="L8450" i="9"/>
  <c r="P8450" i="9" s="1"/>
  <c r="Q8450" i="9" s="1"/>
  <c r="P4364" i="9"/>
  <c r="Q4364" i="9" s="1"/>
  <c r="P4363" i="9"/>
  <c r="Q4363" i="9" s="1"/>
  <c r="L3520" i="9"/>
  <c r="P3520" i="9" s="1"/>
  <c r="Q3520" i="9" s="1"/>
  <c r="L3519" i="9"/>
  <c r="P3519" i="9" s="1"/>
  <c r="Q3519" i="9" s="1"/>
  <c r="L3036" i="9"/>
  <c r="P3036" i="9" s="1"/>
  <c r="Q3036" i="9" s="1"/>
  <c r="L3035" i="9"/>
  <c r="P3035" i="9" s="1"/>
  <c r="Q3035" i="9" s="1"/>
  <c r="P47" i="9"/>
  <c r="Q47" i="9" s="1"/>
  <c r="L1038" i="9"/>
  <c r="P1038" i="9" s="1"/>
  <c r="Q1038" i="9" s="1"/>
  <c r="L1041" i="9"/>
  <c r="L7819" i="9"/>
  <c r="L5285" i="9"/>
  <c r="L5284" i="9"/>
  <c r="P5284" i="9" s="1"/>
  <c r="Q5284" i="9" s="1"/>
  <c r="L7052" i="9"/>
  <c r="P7052" i="9" s="1"/>
  <c r="Q7052" i="9" s="1"/>
  <c r="L7962" i="9"/>
  <c r="L7961" i="9"/>
  <c r="P7961" i="9" s="1"/>
  <c r="Q7961" i="9" s="1"/>
  <c r="P3998" i="9"/>
  <c r="Q3998" i="9" s="1"/>
  <c r="P3999" i="9"/>
  <c r="Q3999" i="9" s="1"/>
  <c r="L5613" i="9"/>
  <c r="L5612" i="9"/>
  <c r="P5612" i="9" s="1"/>
  <c r="Q5612" i="9" s="1"/>
  <c r="Q4682" i="9"/>
  <c r="Q4681" i="9"/>
  <c r="L6932" i="9"/>
  <c r="P6932" i="9" s="1"/>
  <c r="Q6932" i="9" s="1"/>
  <c r="L6933" i="9"/>
  <c r="P6933" i="9" s="1"/>
  <c r="L7915" i="9"/>
  <c r="P7915" i="9" s="1"/>
  <c r="Q7915" i="9" s="1"/>
  <c r="L7916" i="9"/>
  <c r="P5531" i="9"/>
  <c r="Q5531" i="9" s="1"/>
  <c r="P5532" i="9"/>
  <c r="Q5532" i="9" s="1"/>
  <c r="L6829" i="9"/>
  <c r="P6829" i="9" s="1"/>
  <c r="Q6829" i="9" s="1"/>
  <c r="L6830" i="9"/>
  <c r="L7364" i="9"/>
  <c r="P7364" i="9" s="1"/>
  <c r="Q7364" i="9" s="1"/>
  <c r="L7365" i="9"/>
  <c r="L1567" i="9"/>
  <c r="P1567" i="9" s="1"/>
  <c r="Q1567" i="9" s="1"/>
  <c r="L1568" i="9"/>
  <c r="P1568" i="9" s="1"/>
  <c r="Q1568" i="9" s="1"/>
  <c r="L4323" i="9"/>
  <c r="P4323" i="9" s="1"/>
  <c r="Q4323" i="9" s="1"/>
  <c r="L4322" i="9"/>
  <c r="P4322" i="9" s="1"/>
  <c r="Q4322" i="9" s="1"/>
  <c r="Q2433" i="9"/>
  <c r="L4605" i="9"/>
  <c r="P4605" i="9" s="1"/>
  <c r="Q4605" i="9" s="1"/>
  <c r="L4606" i="9"/>
  <c r="P4606" i="9" s="1"/>
  <c r="Q2916" i="9"/>
  <c r="P5083" i="9"/>
  <c r="Q5083" i="9" s="1"/>
  <c r="P5084" i="9"/>
  <c r="Q5084" i="9" s="1"/>
  <c r="Q4724" i="9"/>
  <c r="Q4725" i="9"/>
  <c r="Q7586" i="9"/>
  <c r="Q7587" i="9"/>
  <c r="Q4077" i="9"/>
  <c r="Q4076" i="9"/>
  <c r="L1838" i="9"/>
  <c r="L1837" i="9"/>
  <c r="P1837" i="9" s="1"/>
  <c r="Q1837" i="9" s="1"/>
  <c r="L249" i="9"/>
  <c r="L248" i="9"/>
  <c r="P248" i="9" s="1"/>
  <c r="Q248" i="9" s="1"/>
  <c r="L6205" i="9"/>
  <c r="P6205" i="9" s="1"/>
  <c r="Q6205" i="9" s="1"/>
  <c r="L6206" i="9"/>
  <c r="P6206" i="9" s="1"/>
  <c r="Q6206" i="9" s="1"/>
  <c r="L910" i="9"/>
  <c r="L909" i="9"/>
  <c r="P909" i="9" s="1"/>
  <c r="P6967" i="9"/>
  <c r="P6966" i="9"/>
  <c r="Q6966" i="9" s="1"/>
  <c r="Q8543" i="9"/>
  <c r="Q8544" i="9"/>
  <c r="Q5573" i="9"/>
  <c r="Q5574" i="9"/>
  <c r="L2833" i="9"/>
  <c r="P2833" i="9" s="1"/>
  <c r="Q2833" i="9" s="1"/>
  <c r="L2834" i="9"/>
  <c r="P2834" i="9" s="1"/>
  <c r="Q2834" i="9" s="1"/>
  <c r="Q3437" i="9"/>
  <c r="L7869" i="9"/>
  <c r="P7869" i="9" s="1"/>
  <c r="Q7869" i="9" s="1"/>
  <c r="L7825" i="9"/>
  <c r="L7870" i="9"/>
  <c r="L1325" i="9"/>
  <c r="L1322" i="9"/>
  <c r="P1322" i="9" s="1"/>
  <c r="Q1322" i="9" s="1"/>
  <c r="Q2122" i="9"/>
  <c r="L2277" i="9"/>
  <c r="L2276" i="9"/>
  <c r="P2276" i="9" s="1"/>
  <c r="Q2276" i="9" s="1"/>
  <c r="L5046" i="9"/>
  <c r="P5046" i="9" s="1"/>
  <c r="L5045" i="9"/>
  <c r="P5045" i="9" s="1"/>
  <c r="Q5045" i="9" s="1"/>
  <c r="L8099" i="9"/>
  <c r="L8098" i="9"/>
  <c r="P8098" i="9" s="1"/>
  <c r="Q8098" i="9" s="1"/>
  <c r="L8249" i="9"/>
  <c r="L8246" i="9"/>
  <c r="P8246" i="9" s="1"/>
  <c r="Q8246" i="9" s="1"/>
  <c r="L6780" i="9"/>
  <c r="L6779" i="9"/>
  <c r="P6779" i="9" s="1"/>
  <c r="Q6779" i="9" s="1"/>
  <c r="L6866" i="9"/>
  <c r="P6866" i="9" s="1"/>
  <c r="L6865" i="9"/>
  <c r="P6865" i="9" s="1"/>
  <c r="Q6865" i="9" s="1"/>
  <c r="L3397" i="9"/>
  <c r="P3397" i="9" s="1"/>
  <c r="Q3397" i="9" s="1"/>
  <c r="L3398" i="9"/>
  <c r="P916" i="9"/>
  <c r="Q916" i="9" s="1"/>
  <c r="L7010" i="9"/>
  <c r="P7010" i="9" s="1"/>
  <c r="Q1719" i="9"/>
  <c r="L5123" i="9"/>
  <c r="P5123" i="9" s="1"/>
  <c r="Q5123" i="9" s="1"/>
  <c r="L5124" i="9"/>
  <c r="P7965" i="9"/>
  <c r="Q7965" i="9" s="1"/>
  <c r="L120" i="9"/>
  <c r="L119" i="9"/>
  <c r="P119" i="9" s="1"/>
  <c r="Q119" i="9" s="1"/>
  <c r="L8758" i="9"/>
  <c r="L8755" i="9"/>
  <c r="P8755" i="9" s="1"/>
  <c r="Q8755" i="9" s="1"/>
  <c r="L5162" i="9"/>
  <c r="P5162" i="9" s="1"/>
  <c r="Q5162" i="9" s="1"/>
  <c r="L5161" i="9"/>
  <c r="P5161" i="9" s="1"/>
  <c r="Q5161" i="9" s="1"/>
  <c r="P80" i="9"/>
  <c r="Q80" i="9" s="1"/>
  <c r="P81" i="9"/>
  <c r="Q81" i="9" s="1"/>
  <c r="Q7009" i="9"/>
  <c r="L195" i="9"/>
  <c r="L194" i="9"/>
  <c r="P194" i="9" s="1"/>
  <c r="Q194" i="9" s="1"/>
  <c r="Q337" i="9"/>
  <c r="P2875" i="9"/>
  <c r="Q5004" i="9"/>
  <c r="P3561" i="9"/>
  <c r="Q3561" i="9" s="1"/>
  <c r="P3560" i="9"/>
  <c r="Q3560" i="9" s="1"/>
  <c r="P159" i="9"/>
  <c r="Q159" i="9" s="1"/>
  <c r="P160" i="9"/>
  <c r="Q160" i="9" s="1"/>
  <c r="L2794" i="9"/>
  <c r="P2794" i="9" s="1"/>
  <c r="Q2794" i="9" s="1"/>
  <c r="L2793" i="9"/>
  <c r="P2793" i="9" s="1"/>
  <c r="Q2793" i="9" s="1"/>
  <c r="P372" i="9"/>
  <c r="P371" i="9"/>
  <c r="Q371" i="9" s="1"/>
  <c r="P1253" i="9"/>
  <c r="Q1253" i="9" s="1"/>
  <c r="P6600" i="9"/>
  <c r="Q6600" i="9" s="1"/>
  <c r="P44" i="9"/>
  <c r="P43" i="9"/>
  <c r="Q43" i="9" s="1"/>
  <c r="P8006" i="9"/>
  <c r="L4845" i="9"/>
  <c r="P4845" i="9" s="1"/>
  <c r="Q4845" i="9" s="1"/>
  <c r="L4846" i="9"/>
  <c r="P6334" i="9"/>
  <c r="Q6334" i="9" s="1"/>
  <c r="L758" i="9"/>
  <c r="P758" i="9" s="1"/>
  <c r="Q758" i="9" s="1"/>
  <c r="L759" i="9"/>
  <c r="L1034" i="9"/>
  <c r="P1034" i="9" s="1"/>
  <c r="Q1034" i="9" s="1"/>
  <c r="L1035" i="9"/>
  <c r="L7049" i="9"/>
  <c r="L7048" i="9"/>
  <c r="P7048" i="9" s="1"/>
  <c r="Q7048" i="9" s="1"/>
  <c r="L7716" i="9"/>
  <c r="P7716" i="9" s="1"/>
  <c r="Q7716" i="9" s="1"/>
  <c r="L7719" i="9"/>
  <c r="P5244" i="9"/>
  <c r="L3840" i="9"/>
  <c r="P3840" i="9" s="1"/>
  <c r="Q3840" i="9" s="1"/>
  <c r="L3839" i="9"/>
  <c r="P3839" i="9" s="1"/>
  <c r="Q3839" i="9" s="1"/>
  <c r="Q8005" i="9"/>
  <c r="P611" i="9"/>
  <c r="Q611" i="9" s="1"/>
  <c r="L2472" i="9"/>
  <c r="P2472" i="9" s="1"/>
  <c r="Q2472" i="9" s="1"/>
  <c r="L2471" i="9"/>
  <c r="P2471" i="9" s="1"/>
  <c r="Q2471" i="9" s="1"/>
  <c r="L5745" i="9"/>
  <c r="P5745" i="9" s="1"/>
  <c r="L7242" i="9"/>
  <c r="P7242" i="9" s="1"/>
  <c r="Q7242" i="9" s="1"/>
  <c r="L7243" i="9"/>
  <c r="L2513" i="9"/>
  <c r="L2512" i="9"/>
  <c r="P2512" i="9" s="1"/>
  <c r="Q2512" i="9" s="1"/>
  <c r="Q5793" i="9"/>
  <c r="Q5792" i="9"/>
  <c r="L7284" i="9"/>
  <c r="L7283" i="9"/>
  <c r="P7283" i="9" s="1"/>
  <c r="Q7283" i="9" s="1"/>
  <c r="P4446" i="9"/>
  <c r="Q4446" i="9" s="1"/>
  <c r="P4445" i="9"/>
  <c r="Q4445" i="9" s="1"/>
  <c r="Q7044" i="9" l="1"/>
  <c r="Q5739" i="9"/>
  <c r="Q7102" i="9"/>
  <c r="Q680" i="9"/>
  <c r="Q282" i="9"/>
  <c r="P7546" i="9"/>
  <c r="Q7546" i="9" s="1"/>
  <c r="P4284" i="9"/>
  <c r="Q4284" i="9" s="1"/>
  <c r="Q39" i="9"/>
  <c r="P1193" i="9"/>
  <c r="Q1193" i="9" s="1"/>
  <c r="P4765" i="9"/>
  <c r="Q4765" i="9" s="1"/>
  <c r="P7713" i="9"/>
  <c r="Q7713" i="9" s="1"/>
  <c r="P8670" i="9"/>
  <c r="Q8670" i="9" s="1"/>
  <c r="Q3438" i="9"/>
  <c r="Q8743" i="9"/>
  <c r="Q1400" i="9"/>
  <c r="Q2955" i="9"/>
  <c r="P910" i="9"/>
  <c r="Q4523" i="9"/>
  <c r="Q7161" i="9"/>
  <c r="P126" i="9"/>
  <c r="Q126" i="9" s="1"/>
  <c r="Q4237" i="9"/>
  <c r="P7671" i="9"/>
  <c r="Q7671" i="9" s="1"/>
  <c r="P8243" i="9"/>
  <c r="Q8243" i="9" s="1"/>
  <c r="P8325" i="9"/>
  <c r="Q8325" i="9" s="1"/>
  <c r="L378" i="9"/>
  <c r="P378" i="9" s="1"/>
  <c r="Q378" i="9" s="1"/>
  <c r="P3237" i="9"/>
  <c r="Q3237" i="9" s="1"/>
  <c r="Q5005" i="9"/>
  <c r="P2356" i="9"/>
  <c r="Q2356" i="9" s="1"/>
  <c r="P614" i="9"/>
  <c r="Q614" i="9" s="1"/>
  <c r="P7825" i="9"/>
  <c r="Q7825" i="9" s="1"/>
  <c r="P5490" i="9"/>
  <c r="Q5490" i="9" s="1"/>
  <c r="P8497" i="9"/>
  <c r="Q8497" i="9" s="1"/>
  <c r="P6527" i="9"/>
  <c r="Q6527" i="9" s="1"/>
  <c r="P759" i="9"/>
  <c r="Q759" i="9" s="1"/>
  <c r="P1494" i="9"/>
  <c r="Q1494" i="9" s="1"/>
  <c r="P2081" i="9"/>
  <c r="Q2081" i="9" s="1"/>
  <c r="P8322" i="9"/>
  <c r="Q1449" i="9"/>
  <c r="Q210" i="9"/>
  <c r="Q7010" i="9"/>
  <c r="P5744" i="9"/>
  <c r="Q5744" i="9" s="1"/>
  <c r="Q5408" i="9"/>
  <c r="P4805" i="9"/>
  <c r="Q4805" i="9" s="1"/>
  <c r="Q1256" i="9"/>
  <c r="P7153" i="9"/>
  <c r="P5689" i="9"/>
  <c r="Q5689" i="9" s="1"/>
  <c r="Q754" i="9"/>
  <c r="Q7774" i="9"/>
  <c r="Q8665" i="9"/>
  <c r="Q1311" i="9"/>
  <c r="Q974" i="9"/>
  <c r="Q7005" i="9"/>
  <c r="Q8614" i="9"/>
  <c r="P6898" i="9"/>
  <c r="Q6898" i="9" s="1"/>
  <c r="P8676" i="9"/>
  <c r="Q8676" i="9" s="1"/>
  <c r="Q2395" i="9"/>
  <c r="P7719" i="9"/>
  <c r="Q7719" i="9" s="1"/>
  <c r="P7962" i="9"/>
  <c r="Q7962" i="9" s="1"/>
  <c r="Q1759" i="9"/>
  <c r="P7243" i="9"/>
  <c r="Q7243" i="9" s="1"/>
  <c r="Q244" i="9"/>
  <c r="Q190" i="9"/>
  <c r="Q3156" i="9"/>
  <c r="P5613" i="9"/>
  <c r="Q5613" i="9" s="1"/>
  <c r="P7819" i="9"/>
  <c r="Q7453" i="9"/>
  <c r="P4276" i="9"/>
  <c r="P1838" i="9"/>
  <c r="Q1838" i="9" s="1"/>
  <c r="P8453" i="9"/>
  <c r="Q8453" i="9" s="1"/>
  <c r="Q608" i="9"/>
  <c r="Q1030" i="9"/>
  <c r="Q1088" i="9"/>
  <c r="Q8148" i="9"/>
  <c r="Q115" i="9"/>
  <c r="Q8238" i="9"/>
  <c r="L7823" i="9"/>
  <c r="P7823" i="9" s="1"/>
  <c r="Q7823" i="9" s="1"/>
  <c r="L7826" i="9"/>
  <c r="P7826" i="9" s="1"/>
  <c r="P3398" i="9"/>
  <c r="Q3398" i="9" s="1"/>
  <c r="Q5745" i="9"/>
  <c r="P2672" i="9"/>
  <c r="Q2672" i="9" s="1"/>
  <c r="P120" i="9"/>
  <c r="Q120" i="9" s="1"/>
  <c r="P1453" i="9"/>
  <c r="Q1453" i="9" s="1"/>
  <c r="P1454" i="9"/>
  <c r="P979" i="9"/>
  <c r="Q979" i="9" s="1"/>
  <c r="P7870" i="9"/>
  <c r="Q7870" i="9" s="1"/>
  <c r="Q8006" i="9"/>
  <c r="P8157" i="9"/>
  <c r="Q8157" i="9" s="1"/>
  <c r="Q44" i="9"/>
  <c r="Q6967" i="9"/>
  <c r="P287" i="9"/>
  <c r="Q287" i="9" s="1"/>
  <c r="P7916" i="9"/>
  <c r="Q7916" i="9" s="1"/>
  <c r="P2553" i="9"/>
  <c r="Q2553" i="9" s="1"/>
  <c r="Q3115" i="9"/>
  <c r="P1919" i="9"/>
  <c r="Q1919" i="9" s="1"/>
  <c r="L7055" i="9"/>
  <c r="P7055" i="9" s="1"/>
  <c r="Q7055" i="9" s="1"/>
  <c r="P5124" i="9"/>
  <c r="Q5124" i="9" s="1"/>
  <c r="Q476" i="9"/>
  <c r="Q4038" i="9"/>
  <c r="P6830" i="9"/>
  <c r="Q6830" i="9" s="1"/>
  <c r="P5285" i="9"/>
  <c r="Q5285" i="9" s="1"/>
  <c r="P8153" i="9"/>
  <c r="Q8153" i="9" s="1"/>
  <c r="P4846" i="9"/>
  <c r="Q4846" i="9" s="1"/>
  <c r="P8503" i="9"/>
  <c r="Q8503" i="9" s="1"/>
  <c r="P2513" i="9"/>
  <c r="Q2513" i="9" s="1"/>
  <c r="L7158" i="9"/>
  <c r="P7158" i="9" s="1"/>
  <c r="L7157" i="9"/>
  <c r="P7157" i="9" s="1"/>
  <c r="Q7157" i="9" s="1"/>
  <c r="P3800" i="9"/>
  <c r="Q3800" i="9" s="1"/>
  <c r="Q7506" i="9"/>
  <c r="P6780" i="9"/>
  <c r="Q6780" i="9" s="1"/>
  <c r="P195" i="9"/>
  <c r="Q195" i="9" s="1"/>
  <c r="P1325" i="9"/>
  <c r="Q1325" i="9" s="1"/>
  <c r="P2277" i="9"/>
  <c r="Q2277" i="9" s="1"/>
  <c r="P8099" i="9"/>
  <c r="Q8099" i="9" s="1"/>
  <c r="P1035" i="9"/>
  <c r="Q1035" i="9" s="1"/>
  <c r="Q2593" i="9"/>
  <c r="Q2875" i="9"/>
  <c r="Q5046" i="9"/>
  <c r="P249" i="9"/>
  <c r="Q249" i="9" s="1"/>
  <c r="Q3760" i="9"/>
  <c r="L4280" i="9"/>
  <c r="P4280" i="9" s="1"/>
  <c r="Q4280" i="9" s="1"/>
  <c r="L4281" i="9"/>
  <c r="P765" i="9"/>
  <c r="Q765" i="9" s="1"/>
  <c r="P7325" i="9"/>
  <c r="Q7325" i="9" s="1"/>
  <c r="Q4606" i="9"/>
  <c r="P7284" i="9"/>
  <c r="Q7284" i="9" s="1"/>
  <c r="Q372" i="9"/>
  <c r="Q3197" i="9"/>
  <c r="Q6933" i="9"/>
  <c r="P7049" i="9"/>
  <c r="Q7049" i="9" s="1"/>
  <c r="P8249" i="9"/>
  <c r="Q8249" i="9" s="1"/>
  <c r="L8105" i="9"/>
  <c r="L7828" i="9"/>
  <c r="P7828" i="9" s="1"/>
  <c r="Q7828" i="9" s="1"/>
  <c r="Q6866" i="9"/>
  <c r="P6438" i="9"/>
  <c r="Q6438" i="9" s="1"/>
  <c r="Q5743" i="9"/>
  <c r="P3918" i="9"/>
  <c r="Q3918" i="9" s="1"/>
  <c r="P8758" i="9"/>
  <c r="Q8758" i="9" s="1"/>
  <c r="P1679" i="9"/>
  <c r="Q1679" i="9" s="1"/>
  <c r="Q5244" i="9"/>
  <c r="P1041" i="9"/>
  <c r="Q1041" i="9" s="1"/>
  <c r="Q4159" i="9"/>
  <c r="P7365" i="9"/>
  <c r="Q7365" i="9" s="1"/>
  <c r="P2163" i="9"/>
  <c r="Q2163" i="9" s="1"/>
  <c r="Q1454" i="9" l="1"/>
  <c r="Q8322" i="9"/>
  <c r="Q7158" i="9"/>
  <c r="Q7153" i="9"/>
  <c r="Q4276" i="9"/>
  <c r="Q7819" i="9"/>
  <c r="P4281" i="9"/>
  <c r="Q4281" i="9" s="1"/>
  <c r="Q7826" i="9"/>
  <c r="P8105" i="9"/>
  <c r="Q8105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lejla.basic</author>
  </authors>
  <commentList>
    <comment ref="O8567" authorId="0" shapeId="0" xr:uid="{F9C433D2-1BE4-42AD-B827-9FD5E244E574}">
      <text>
        <r>
          <rPr>
            <b/>
            <sz val="9"/>
            <color indexed="81"/>
            <rFont val="Tahoma"/>
            <charset val="1"/>
          </rPr>
          <t>lejla.basic:</t>
        </r>
        <r>
          <rPr>
            <sz val="9"/>
            <color indexed="81"/>
            <rFont val="Tahoma"/>
            <charset val="1"/>
          </rPr>
          <t xml:space="preserve">
imam vanrednu uplatu propuštenih doprinosa </t>
        </r>
      </text>
    </comment>
    <comment ref="O8591" authorId="0" shapeId="0" xr:uid="{1E503BF6-0616-4EA3-89E5-F5589B581545}">
      <text>
        <r>
          <rPr>
            <b/>
            <sz val="9"/>
            <color indexed="81"/>
            <rFont val="Tahoma"/>
            <charset val="1"/>
          </rPr>
          <t>lejla.basic:</t>
        </r>
        <r>
          <rPr>
            <sz val="9"/>
            <color indexed="81"/>
            <rFont val="Tahoma"/>
            <charset val="1"/>
          </rPr>
          <t xml:space="preserve">
moram isplatiti po presudi Ustavnog suda</t>
        </r>
      </text>
    </comment>
  </commentList>
</comments>
</file>

<file path=xl/sharedStrings.xml><?xml version="1.0" encoding="utf-8"?>
<sst xmlns="http://schemas.openxmlformats.org/spreadsheetml/2006/main" count="62601" uniqueCount="2952">
  <si>
    <t>10</t>
  </si>
  <si>
    <t/>
  </si>
  <si>
    <t>Skupština Kantona Sarajevo, poslanici i parlamentarne grupe</t>
  </si>
  <si>
    <t>01</t>
  </si>
  <si>
    <t>Raz</t>
  </si>
  <si>
    <t>Glava</t>
  </si>
  <si>
    <t>Potr jed</t>
  </si>
  <si>
    <t>Sub-analitika</t>
  </si>
  <si>
    <t>Funkcija</t>
  </si>
  <si>
    <t>OPIS</t>
  </si>
  <si>
    <t>11</t>
  </si>
  <si>
    <t>0001</t>
  </si>
  <si>
    <t>10010001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</si>
  <si>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</si>
  <si>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</si>
  <si>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</si>
  <si>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t>Bruto plaće i naknade plaća</t>
  </si>
  <si>
    <t xml:space="preserve">  611100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</si>
  <si>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</si>
  <si>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>Naknade troškova zaposlenih</t>
  </si>
  <si>
    <t xml:space="preserve">  611200</t>
  </si>
  <si>
    <t>AAA004</t>
  </si>
  <si>
    <t>Naknade za topli obrok</t>
  </si>
  <si>
    <t>AAA005</t>
  </si>
  <si>
    <t>Naknade za regres za godišnji odmor</t>
  </si>
  <si>
    <t>AAA007</t>
  </si>
  <si>
    <t>Naknade u slučaju smrti i teže invalidnosti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</si>
  <si>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</si>
  <si>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</si>
  <si>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t>Doprinosi poslodavca</t>
  </si>
  <si>
    <t xml:space="preserve">  612100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</si>
  <si>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</si>
  <si>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</si>
  <si>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t>Putni troškovi</t>
  </si>
  <si>
    <t xml:space="preserve">  613100</t>
  </si>
  <si>
    <t xml:space="preserve">Ugovorene i druge posebne usluge 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</si>
  <si>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</si>
  <si>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</si>
  <si>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</si>
  <si>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</si>
  <si>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</si>
  <si>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</si>
  <si>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</si>
  <si>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</si>
  <si>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</si>
  <si>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</si>
  <si>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</si>
  <si>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</si>
  <si>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</si>
  <si>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</si>
  <si>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</si>
  <si>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</si>
  <si>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</si>
  <si>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t>Tekući transferi neprofitnim organizacijama</t>
  </si>
  <si>
    <t>AAN010</t>
  </si>
  <si>
    <t>Finansiranje politčkih stranaka i parlamentarnih grupa</t>
  </si>
  <si>
    <t>AAN013</t>
  </si>
  <si>
    <t>Dani nacionalnih manjina</t>
  </si>
  <si>
    <t>Drugi tekući rashodi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</si>
  <si>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</si>
  <si>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</si>
  <si>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</si>
  <si>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t>Nabavka opreme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</si>
  <si>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</si>
  <si>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</si>
  <si>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</si>
  <si>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</si>
  <si>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</t>
  </si>
  <si>
    <t>Ukupno za glavu: 1001</t>
  </si>
  <si>
    <t>02</t>
  </si>
  <si>
    <t>10020001</t>
  </si>
  <si>
    <t>Služba za skupštinske poslove Skupštine Kantona Sarajevo</t>
  </si>
  <si>
    <t>ABA001</t>
  </si>
  <si>
    <t>Naknade troškova prevoza na posao i s posla</t>
  </si>
  <si>
    <t>ABA002</t>
  </si>
  <si>
    <t>ABA003</t>
  </si>
  <si>
    <t>Otpremnine zbog odlazka u penziju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</si>
  <si>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</si>
  <si>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</si>
  <si>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</si>
  <si>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</si>
  <si>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</si>
  <si>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</si>
  <si>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</si>
  <si>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</si>
  <si>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</si>
  <si>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</si>
  <si>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</si>
  <si>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</si>
  <si>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</si>
  <si>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</si>
  <si>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t xml:space="preserve">Tekući transferi pojedincima 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</si>
  <si>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</si>
  <si>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</si>
  <si>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</si>
  <si>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t>Kapitalni transferi neprofitnim organizacijama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</si>
  <si>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</si>
  <si>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</si>
  <si>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</si>
  <si>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</si>
  <si>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</si>
  <si>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</si>
  <si>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</si>
  <si>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</si>
  <si>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</si>
  <si>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</si>
  <si>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</si>
  <si>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</si>
  <si>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BAN002</t>
  </si>
  <si>
    <t>Opština Srebrenica - pokroviteljstvo obilježavanja 11. juli, godišnjica genocida nad Bošnjacima Srebrenice "Sigurne zone UN-a)</t>
  </si>
  <si>
    <t>Kapitalni transferi drugim nivoima vlasti i fondovima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</si>
  <si>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</si>
  <si>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</si>
  <si>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</si>
  <si>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</si>
  <si>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</si>
  <si>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</si>
  <si>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</si>
  <si>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</si>
  <si>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</si>
  <si>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</si>
  <si>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</si>
  <si>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</si>
  <si>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</si>
  <si>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</si>
  <si>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</si>
  <si>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</si>
  <si>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BDN001</t>
  </si>
  <si>
    <t>Transfer neprof.org. "Srebrenica-Potočari"</t>
  </si>
  <si>
    <t>BDN003</t>
  </si>
  <si>
    <t>Transferi vjerskim zajednicama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</si>
  <si>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</si>
  <si>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</si>
  <si>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</si>
  <si>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</si>
  <si>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</si>
  <si>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</si>
  <si>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</si>
  <si>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</si>
  <si>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</si>
  <si>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</si>
  <si>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</si>
  <si>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</si>
  <si>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</si>
  <si>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</si>
  <si>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</si>
  <si>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06</t>
  </si>
  <si>
    <t>Dani Kantona Sarajevo</t>
  </si>
  <si>
    <t>07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</si>
  <si>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</si>
  <si>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</si>
  <si>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</si>
  <si>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</si>
  <si>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</si>
  <si>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</si>
  <si>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</si>
  <si>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</si>
  <si>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</si>
  <si>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</si>
  <si>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</si>
  <si>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</si>
  <si>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</si>
  <si>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</si>
  <si>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</si>
  <si>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</si>
  <si>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</si>
  <si>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</si>
  <si>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</si>
  <si>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</si>
  <si>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>Nabavka materijala i sitnog inventara</t>
  </si>
  <si>
    <t xml:space="preserve">  613400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</si>
  <si>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</si>
  <si>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</si>
  <si>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</si>
  <si>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</si>
  <si>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</si>
  <si>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</si>
  <si>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</si>
  <si>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</si>
  <si>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</si>
  <si>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</si>
  <si>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</si>
  <si>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</si>
  <si>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Nabavka  stalnih sredstava u obliku prava</t>
  </si>
  <si>
    <t xml:space="preserve">  821500</t>
  </si>
  <si>
    <t>Ukupno za: Kanton Sarajevo - Kantonalna uprava za inspekcijske poslove</t>
  </si>
  <si>
    <t>042F - Poljoprivreda, šumarstvo, lov i ribolov</t>
  </si>
  <si>
    <t>Ukupno za glavu: 1109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</si>
  <si>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</si>
  <si>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</si>
  <si>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</si>
  <si>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</si>
  <si>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</si>
  <si>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</si>
  <si>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</si>
  <si>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</si>
  <si>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</si>
  <si>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</si>
  <si>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</si>
  <si>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</si>
  <si>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</si>
  <si>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CAK008</t>
  </si>
  <si>
    <t>Posebna naknada za podsticanje rehabilitacije i zapošljavanja osoba sa invaliditetom</t>
  </si>
  <si>
    <t>Tekući transferi drugim nivoima vlasti i fondovima</t>
  </si>
  <si>
    <t>Tekući transferi Gradu i općinama</t>
  </si>
  <si>
    <t>CAL005</t>
  </si>
  <si>
    <t>Subvencije javnim preduzećima</t>
  </si>
  <si>
    <t>Drugi tekući rashodi - sudske presude po tužbama uposlenika KS</t>
  </si>
  <si>
    <t>CAI001</t>
  </si>
  <si>
    <t>Kapitalni transferi Gradu i općinama</t>
  </si>
  <si>
    <t>CAU004</t>
  </si>
  <si>
    <t xml:space="preserve">Opremanje Austrijske kuće </t>
  </si>
  <si>
    <t>Kapitalni transferi javnim preduzećima</t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</si>
  <si>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</si>
  <si>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</si>
  <si>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</si>
  <si>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</si>
  <si>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</si>
  <si>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</si>
  <si>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</si>
  <si>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</si>
  <si>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</si>
  <si>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</si>
  <si>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</si>
  <si>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</si>
  <si>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</si>
  <si>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</si>
  <si>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 xml:space="preserve">Izdaci za energiju </t>
  </si>
  <si>
    <t xml:space="preserve">  613200</t>
  </si>
  <si>
    <t>Izdaci za komunikaciju i komunalne usluge</t>
  </si>
  <si>
    <t xml:space="preserve">  613300</t>
  </si>
  <si>
    <t>Izdaci za usluge prevoza i goriva</t>
  </si>
  <si>
    <t xml:space="preserve">  613500</t>
  </si>
  <si>
    <t>Unajmljivanje imovine, opreme i nematerijalne imovine</t>
  </si>
  <si>
    <t xml:space="preserve">  613600</t>
  </si>
  <si>
    <t>Izdaci za tekuće održavanje</t>
  </si>
  <si>
    <t xml:space="preserve">  613700</t>
  </si>
  <si>
    <t xml:space="preserve">Izdaci osiguranja, bankarskih usluga i usluga platnog prometa 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</si>
  <si>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</si>
  <si>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</si>
  <si>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</si>
  <si>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</si>
  <si>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</si>
  <si>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</si>
  <si>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</si>
  <si>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</si>
  <si>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</si>
  <si>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</si>
  <si>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>Rekonstrukcija  i investiciono održavanje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</si>
  <si>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</si>
  <si>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</si>
  <si>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</si>
  <si>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</si>
  <si>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</si>
  <si>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</si>
  <si>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</si>
  <si>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</si>
  <si>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</si>
  <si>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</si>
  <si>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</si>
  <si>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</si>
  <si>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</si>
  <si>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</si>
  <si>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</si>
  <si>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</si>
  <si>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</si>
  <si>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</si>
  <si>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</si>
  <si>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</si>
  <si>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</si>
  <si>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</si>
  <si>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</si>
  <si>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</si>
  <si>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</si>
  <si>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</si>
  <si>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</si>
  <si>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</si>
  <si>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</si>
  <si>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</si>
  <si>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</si>
  <si>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</si>
  <si>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</si>
  <si>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</si>
  <si>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</si>
  <si>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</si>
  <si>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</si>
  <si>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</si>
  <si>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</si>
  <si>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</si>
  <si>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</si>
  <si>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</si>
  <si>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</si>
  <si>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</si>
  <si>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</si>
  <si>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</si>
  <si>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</si>
  <si>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DAA005</t>
  </si>
  <si>
    <t>DAK001</t>
  </si>
  <si>
    <t>DAK002</t>
  </si>
  <si>
    <t>DAL003</t>
  </si>
  <si>
    <t>DAM005</t>
  </si>
  <si>
    <t>Sredstva za stipendiranje djece iz boračke populacije</t>
  </si>
  <si>
    <t>DAM020</t>
  </si>
  <si>
    <t>Transfer za podsticaj zapošljavanja branilaca i članova njihovih porodica</t>
  </si>
  <si>
    <t>Novčana egzistencijalna naknada DB</t>
  </si>
  <si>
    <t>DAN001</t>
  </si>
  <si>
    <t>Transfer neprofitnim organizacijama (Fond "IKRE")</t>
  </si>
  <si>
    <t>DAN004</t>
  </si>
  <si>
    <t>DAS001</t>
  </si>
  <si>
    <t>Kapitalni transferi pojedincima</t>
  </si>
  <si>
    <t>DAU013</t>
  </si>
  <si>
    <t>Kupovina stanova u vlasništvo za boračku populaciju</t>
  </si>
  <si>
    <t>DAU017</t>
  </si>
  <si>
    <t>Izgradnja i proširenje Aleje veterana na odgovarajućim lokacijama (prema KJKP Pokop)</t>
  </si>
  <si>
    <t>Nabavka građevina</t>
  </si>
  <si>
    <t>DAX008</t>
  </si>
  <si>
    <t>Nabavka opreme (uredska oprema)</t>
  </si>
  <si>
    <t xml:space="preserve">VI   UKUPNO POZAJMLJIVANJE SREDSTAVA (822000)
</t>
  </si>
  <si>
    <t>Izdaci za finansijsku imovinu</t>
  </si>
  <si>
    <t>Pozajmljivanja pojedincima ,neprofitnim organizacijama i privatnim preduzećima</t>
  </si>
  <si>
    <t>DAY002</t>
  </si>
  <si>
    <t xml:space="preserve">Sredstva za dodjelu novčanih pozajmica za rješavanje stambenih potreba </t>
  </si>
  <si>
    <t>Ostala domaća pozajmljivanja</t>
  </si>
  <si>
    <t>DAY001</t>
  </si>
  <si>
    <t>Ostala domaća pozajmljivanja-Sredstva za dodjelu pozajmica za otvaranje novih radnih mjesta za borce</t>
  </si>
  <si>
    <t>Ukupno za: Ministarstvo za boračka pitanja Kantona Sarajevo</t>
  </si>
  <si>
    <t>041F - Opći ekonomski, komercijalni i poslovi po pitanju rada</t>
  </si>
  <si>
    <t>051F - Upravljanje otpadom</t>
  </si>
  <si>
    <t>061F - Stambeni razvoj</t>
  </si>
  <si>
    <t>062F - Razvoj zajednice</t>
  </si>
  <si>
    <t>074F - Usluge zdravstvene zaštite</t>
  </si>
  <si>
    <t>076F - Zdravstvo n. k.</t>
  </si>
  <si>
    <t>092F - Srednje obrazovanje</t>
  </si>
  <si>
    <t>094F - Visoko obrazovanje</t>
  </si>
  <si>
    <t>098F - Obrazovanje n. k.</t>
  </si>
  <si>
    <t>104F - Porodica i djeca</t>
  </si>
  <si>
    <t>107F - Socijalno isključenje n. k.</t>
  </si>
  <si>
    <t>109F - Socijalna zaštita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</si>
  <si>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</si>
  <si>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</si>
  <si>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</si>
  <si>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</si>
  <si>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</si>
  <si>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</si>
  <si>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</si>
  <si>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</si>
  <si>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t>DBE001</t>
  </si>
  <si>
    <t xml:space="preserve">Izdaci za komunalne usluge Fonda </t>
  </si>
  <si>
    <t>DBE002</t>
  </si>
  <si>
    <t>Održavanje grobnih mjesta šehida na grobljima na kojima gazduje KJKP "Pokop"</t>
  </si>
  <si>
    <t>DBE003</t>
  </si>
  <si>
    <t>Troškovi redovnog mjesečnog odvoza smeća sa šehidskih grobalja</t>
  </si>
  <si>
    <t>DBF001</t>
  </si>
  <si>
    <t xml:space="preserve">Nabavka materijala za potrebe Fonda </t>
  </si>
  <si>
    <t>DBF002</t>
  </si>
  <si>
    <t>Nabavka i zamjena zastava i jarbola na grobljima šehida i poginulih boraca</t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</si>
  <si>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</si>
  <si>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</si>
  <si>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</si>
  <si>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</si>
  <si>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</si>
  <si>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</si>
  <si>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</si>
  <si>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</si>
  <si>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</si>
  <si>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</si>
  <si>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</si>
  <si>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</si>
  <si>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</si>
  <si>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</si>
  <si>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</si>
  <si>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</si>
  <si>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</si>
  <si>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</si>
  <si>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</si>
  <si>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t>Nabavka zemljišta, šuma i višegodišnjih zasada</t>
  </si>
  <si>
    <t>DBX007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</si>
  <si>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</si>
  <si>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</si>
  <si>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</si>
  <si>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</si>
  <si>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</si>
  <si>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</si>
  <si>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</si>
  <si>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</si>
  <si>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</si>
  <si>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</si>
  <si>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</si>
  <si>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t>EAD001</t>
  </si>
  <si>
    <t>Izdaci za energiju - utrošak struje za semafore</t>
  </si>
  <si>
    <t>EAI001</t>
  </si>
  <si>
    <t>Održavanje semafora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</si>
  <si>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</si>
  <si>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</si>
  <si>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</si>
  <si>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</si>
  <si>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</si>
  <si>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</si>
  <si>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</si>
  <si>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</si>
  <si>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EAM002</t>
  </si>
  <si>
    <t>Transferi ostalim pojedincima</t>
  </si>
  <si>
    <t>EAI007</t>
  </si>
  <si>
    <t>EAU033</t>
  </si>
  <si>
    <t>Izgradnja zgrade na trasi Južne longitudinale</t>
  </si>
  <si>
    <t>EAU089</t>
  </si>
  <si>
    <t>Izgradnja i opremanje tramvajskih stajališta za kontrolisanu naplatu karata i uvođenje elektronskog sistema naplate</t>
  </si>
  <si>
    <t>EAU095</t>
  </si>
  <si>
    <t>Nabavka opreme i ostalih sredstava za parkirališta</t>
  </si>
  <si>
    <t>EAX015</t>
  </si>
  <si>
    <t>EAX029</t>
  </si>
  <si>
    <t>Nabavka opreme za parkirališta</t>
  </si>
  <si>
    <t>EAX038</t>
  </si>
  <si>
    <t>Opremanje centra za upravljanje saobraćajem i oprema za unapređenje mobilnosti</t>
  </si>
  <si>
    <t>Adaptivno upravljanje saobraćajem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</si>
  <si>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</si>
  <si>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</si>
  <si>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</si>
  <si>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</si>
  <si>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</si>
  <si>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</si>
  <si>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</si>
  <si>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</si>
  <si>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</si>
  <si>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</si>
  <si>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</si>
  <si>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</si>
  <si>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</si>
  <si>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</si>
  <si>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</si>
  <si>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</si>
  <si>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</si>
  <si>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</si>
  <si>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</si>
  <si>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</si>
  <si>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</si>
  <si>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</si>
  <si>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</si>
  <si>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</si>
  <si>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</si>
  <si>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</si>
  <si>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</si>
  <si>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</si>
  <si>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</si>
  <si>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</si>
  <si>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</si>
  <si>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</si>
  <si>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EBL002</t>
  </si>
  <si>
    <t>Tekući transferi općinama</t>
  </si>
  <si>
    <t>EBS001</t>
  </si>
  <si>
    <t>EBX001</t>
  </si>
  <si>
    <t>Rješavanje imovinsko - pravnih odnosa</t>
  </si>
  <si>
    <t>EBX023</t>
  </si>
  <si>
    <t>Informativno - obavještenje table</t>
  </si>
  <si>
    <t>EBX028</t>
  </si>
  <si>
    <t>Izgradnja biciklističkih staza na području KS</t>
  </si>
  <si>
    <t>EBX018</t>
  </si>
  <si>
    <t>Nabavka kompjuterske opreme i namještaja</t>
  </si>
  <si>
    <t>EBX010</t>
  </si>
  <si>
    <t>Ostala projektovanja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</si>
  <si>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</si>
  <si>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</si>
  <si>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</si>
  <si>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</si>
  <si>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</si>
  <si>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</si>
  <si>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</si>
  <si>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</si>
  <si>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</si>
  <si>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</si>
  <si>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</si>
  <si>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</si>
  <si>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</si>
  <si>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</si>
  <si>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</si>
  <si>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</si>
  <si>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</si>
  <si>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HAL002</t>
  </si>
  <si>
    <t>HAS001</t>
  </si>
  <si>
    <t>HAI001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</si>
  <si>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</si>
  <si>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</si>
  <si>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</si>
  <si>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</si>
  <si>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</si>
  <si>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</si>
  <si>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HAX028</t>
  </si>
  <si>
    <t xml:space="preserve">Izgradnja novog objekta za potrebe Ministarstva </t>
  </si>
  <si>
    <t>Ukupno za: Ministarstvo unutrašnjih poslova Kantona Sarajevo</t>
  </si>
  <si>
    <t>Ukupno za glavu: 1701</t>
  </si>
  <si>
    <t>17020001</t>
  </si>
  <si>
    <t>Uprava policije</t>
  </si>
  <si>
    <t>HBA001</t>
  </si>
  <si>
    <t>HBA002</t>
  </si>
  <si>
    <t>HBA003</t>
  </si>
  <si>
    <t>HBA004</t>
  </si>
  <si>
    <t>HBA005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</si>
  <si>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</si>
  <si>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</si>
  <si>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</si>
  <si>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</si>
  <si>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</si>
  <si>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</si>
  <si>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</si>
  <si>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</si>
  <si>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</si>
  <si>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</si>
  <si>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</si>
  <si>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</si>
  <si>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</si>
  <si>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</si>
  <si>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</si>
  <si>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</si>
  <si>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Nabavka robne rezerve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</si>
  <si>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</si>
  <si>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</si>
  <si>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</si>
  <si>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</si>
  <si>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</si>
  <si>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</si>
  <si>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</si>
  <si>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</si>
  <si>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</si>
  <si>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</si>
  <si>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</si>
  <si>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</si>
  <si>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IAK002</t>
  </si>
  <si>
    <t>Sredstva za rad Komisije za JPP</t>
  </si>
  <si>
    <t>IAK003</t>
  </si>
  <si>
    <t>IAL001</t>
  </si>
  <si>
    <t>IAI006</t>
  </si>
  <si>
    <t>IAU041</t>
  </si>
  <si>
    <t>Projekat opremanja prihvatilišta pasa lutalica</t>
  </si>
  <si>
    <t>Ukupno za: Ministarstvo privrede Kantona Sarajevo</t>
  </si>
  <si>
    <t>043F - Gorivo i energija</t>
  </si>
  <si>
    <t>047F - Ostale industrije</t>
  </si>
  <si>
    <t>049F - Ekonomski poslovi n. k.</t>
  </si>
  <si>
    <t>Ukupno za glavu: 1801</t>
  </si>
  <si>
    <t>18020001</t>
  </si>
  <si>
    <t>Uprava za šumarstvo</t>
  </si>
  <si>
    <t>IBA001</t>
  </si>
  <si>
    <t>IBA002</t>
  </si>
  <si>
    <t>IBA003</t>
  </si>
  <si>
    <t>IBA005</t>
  </si>
  <si>
    <t>IBK001</t>
  </si>
  <si>
    <t>IBK004</t>
  </si>
  <si>
    <t>IBK005</t>
  </si>
  <si>
    <t>Nadzor nad izradom šumsko-gospodarske osnove</t>
  </si>
  <si>
    <t>IBK008</t>
  </si>
  <si>
    <t>IBU001</t>
  </si>
  <si>
    <t>Kapitalni projekti iz šumarstva</t>
  </si>
  <si>
    <t>IBX005</t>
  </si>
  <si>
    <t>Revizija šumsko - gospodarske osnove za državne šume po zahtjevu Općinskih vijeća sa područja Kantona Sarajevo</t>
  </si>
  <si>
    <t>Ukupno za: Uprava za šumarstvo</t>
  </si>
  <si>
    <t>Ukupno za glavu: 1802</t>
  </si>
  <si>
    <t>18030001</t>
  </si>
  <si>
    <t>JU Centar za napredne tehnologije u Sarajevu</t>
  </si>
  <si>
    <t>ICA001</t>
  </si>
  <si>
    <t>ICA002</t>
  </si>
  <si>
    <t>ICA003</t>
  </si>
  <si>
    <t>ICA005</t>
  </si>
  <si>
    <t>ICK001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</si>
  <si>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</si>
  <si>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</si>
  <si>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</si>
  <si>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</si>
  <si>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</si>
  <si>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</si>
  <si>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</si>
  <si>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</si>
  <si>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</si>
  <si>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</si>
  <si>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</si>
  <si>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</si>
  <si>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</si>
  <si>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</si>
  <si>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</si>
  <si>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</si>
  <si>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</si>
  <si>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</si>
  <si>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</si>
  <si>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</si>
  <si>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</si>
  <si>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JAL002</t>
  </si>
  <si>
    <t>JAN001</t>
  </si>
  <si>
    <t>"SERDA"</t>
  </si>
  <si>
    <t>JAN028</t>
  </si>
  <si>
    <t>Udruženja građana</t>
  </si>
  <si>
    <t>JAS001</t>
  </si>
  <si>
    <t>JAS002</t>
  </si>
  <si>
    <t>Drugi tekući rashodi - naknade po presudama Ustavnog suda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</si>
  <si>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</si>
  <si>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</si>
  <si>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</si>
  <si>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za inostrane kamate</t>
  </si>
  <si>
    <t>Kamate na domaće pozajmljivanje</t>
  </si>
  <si>
    <t xml:space="preserve">VII   UKUPNO OTPLATA DUGOVA (823000)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</si>
  <si>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</si>
  <si>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</si>
  <si>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Vanjske otplate</t>
  </si>
  <si>
    <t>Otplate domaćeg pozajmljivanja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</si>
  <si>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</si>
  <si>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</si>
  <si>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</si>
  <si>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</si>
  <si>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</si>
  <si>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</si>
  <si>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</si>
  <si>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</si>
  <si>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</si>
  <si>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</si>
  <si>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</si>
  <si>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</si>
  <si>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</si>
  <si>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</si>
  <si>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</si>
  <si>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</si>
  <si>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</si>
  <si>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</si>
  <si>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</si>
  <si>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</si>
  <si>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KAM003</t>
  </si>
  <si>
    <t>Troškovi primjene Odluke o proširenom obimu prava ratnih vojnih invalida sa područja KS</t>
  </si>
  <si>
    <t>Tekući transferi pojedincima</t>
  </si>
  <si>
    <t>KAI001</t>
  </si>
  <si>
    <t>KAU004</t>
  </si>
  <si>
    <t>Nabavka opreme za JU Opća bolnica "Prim.dr Abdulah Nakaš"</t>
  </si>
  <si>
    <t>KAU026</t>
  </si>
  <si>
    <t xml:space="preserve">Nabavka opreme za JU Dom zdravlja KS </t>
  </si>
  <si>
    <t>KAU027</t>
  </si>
  <si>
    <t>Nabavka opreme za Klinički centar Univerziteta u Sarajevu</t>
  </si>
  <si>
    <t>KAU0B1</t>
  </si>
  <si>
    <t>Rekonstrukcija i sanacija centralnog objekta Hitne pomoći</t>
  </si>
  <si>
    <t>Ukupno za: Ministarstvo zdravstva Kantona Sarajevo</t>
  </si>
  <si>
    <t>071F - Medicinski proizvodi, uređaji i oprema</t>
  </si>
  <si>
    <t>075F - IiR Zdravstvo</t>
  </si>
  <si>
    <t>Ukupno za glavu: 2001</t>
  </si>
  <si>
    <t>Ukupno za razdjel: 20</t>
  </si>
  <si>
    <t>21</t>
  </si>
  <si>
    <t>Ministarstvo za obrazovanje, nauku i mlade Kantona Sarajevo</t>
  </si>
  <si>
    <t>21010001</t>
  </si>
  <si>
    <t>LAA001</t>
  </si>
  <si>
    <t>LAA002</t>
  </si>
  <si>
    <t>LAA003</t>
  </si>
  <si>
    <t>LAA004</t>
  </si>
  <si>
    <t>LAA005</t>
  </si>
  <si>
    <t>LAK002</t>
  </si>
  <si>
    <t>Komisije za izradu nastavnih planova i programa, zakona i podzakonskih akata</t>
  </si>
  <si>
    <t>LAK003</t>
  </si>
  <si>
    <t>Komisije za organizaciju takmičenja učenika</t>
  </si>
  <si>
    <t>LAK004</t>
  </si>
  <si>
    <t>Stručni timovi za inkluzivnu nastavu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</si>
  <si>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</si>
  <si>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</si>
  <si>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</si>
  <si>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</si>
  <si>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</si>
  <si>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</si>
  <si>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</si>
  <si>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</si>
  <si>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LAK013</t>
  </si>
  <si>
    <t>Naknada članovima Savjeta za nauku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</si>
  <si>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</si>
  <si>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</si>
  <si>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</si>
  <si>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</si>
  <si>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</si>
  <si>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</si>
  <si>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</si>
  <si>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</si>
  <si>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Komisija za osnivanje i akreditovanje visokoškolskih ustanova i studijskih programa</t>
  </si>
  <si>
    <t>Upravni i nadzorni odbor UNS-a, Studentskog centra i Instituta za razvoj preduniverzitetskog obrazovanja</t>
  </si>
  <si>
    <t>Komisija za nostrifikaciju/ekvivalenciju inostranih diploma</t>
  </si>
  <si>
    <t>LAL001</t>
  </si>
  <si>
    <t>LAI002</t>
  </si>
  <si>
    <t>LAX055</t>
  </si>
  <si>
    <t xml:space="preserve">Sufinansiranje izgradnje osnovne škole na Šipu - </t>
  </si>
  <si>
    <t>LAX092</t>
  </si>
  <si>
    <t>Sufinansiranje izgradnje OŠ "Pofalići"</t>
  </si>
  <si>
    <t>LAX094</t>
  </si>
  <si>
    <t>Izgradnja sportske dvorane u OŠ "Umihana Čuvidina"</t>
  </si>
  <si>
    <t>LAX097</t>
  </si>
  <si>
    <t>Izgradnja Akademije scenskih umjetnosti</t>
  </si>
  <si>
    <t>Nabavka opreme za Akademiju scenskih umjetnosti</t>
  </si>
  <si>
    <t>Ukupno za: Ministarstvo za obrazovanje, nauku i mlade Kantona Sarajevo</t>
  </si>
  <si>
    <t>096F - Pomoćne usluge obrazovanju</t>
  </si>
  <si>
    <t>097F - IiR Obrazovanje</t>
  </si>
  <si>
    <t>Ukupno za glavu: 2101</t>
  </si>
  <si>
    <t>21020001</t>
  </si>
  <si>
    <t>JU OŠ "6 mart"</t>
  </si>
  <si>
    <t>LBA001</t>
  </si>
  <si>
    <t>LBA002</t>
  </si>
  <si>
    <t>LBA003</t>
  </si>
  <si>
    <t>LBA005</t>
  </si>
  <si>
    <t>LBK001</t>
  </si>
  <si>
    <t>LBK071</t>
  </si>
  <si>
    <t>Ukupno za: JU OŠ "6 mart"</t>
  </si>
  <si>
    <t>091F - Predškolsko i osnovno obrazovanje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</si>
  <si>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</si>
  <si>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</si>
  <si>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</si>
  <si>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</si>
  <si>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</si>
  <si>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</si>
  <si>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</si>
  <si>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</si>
  <si>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</si>
  <si>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</si>
  <si>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</si>
  <si>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</si>
  <si>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</si>
  <si>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</si>
  <si>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</si>
  <si>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</si>
  <si>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</si>
  <si>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</si>
  <si>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</si>
  <si>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</si>
  <si>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</si>
  <si>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</si>
  <si>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</si>
  <si>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</si>
  <si>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</si>
  <si>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</si>
  <si>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</si>
  <si>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</si>
  <si>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</si>
  <si>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</si>
  <si>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</si>
  <si>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</si>
  <si>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</si>
  <si>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</si>
  <si>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</si>
  <si>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</si>
  <si>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</si>
  <si>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</si>
  <si>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</si>
  <si>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</si>
  <si>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</si>
  <si>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</si>
  <si>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</si>
  <si>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</si>
  <si>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</si>
  <si>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</si>
  <si>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</si>
  <si>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</si>
  <si>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</si>
  <si>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</si>
  <si>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</si>
  <si>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</si>
  <si>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</si>
  <si>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</si>
  <si>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</si>
  <si>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</si>
  <si>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</si>
  <si>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</si>
  <si>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</si>
  <si>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</si>
  <si>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</si>
  <si>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</si>
  <si>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</si>
  <si>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</si>
  <si>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</si>
  <si>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</si>
  <si>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</si>
  <si>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</si>
  <si>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</si>
  <si>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</si>
  <si>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</si>
  <si>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</si>
  <si>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</si>
  <si>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</si>
  <si>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</si>
  <si>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</si>
  <si>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</si>
  <si>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</si>
  <si>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</si>
  <si>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</si>
  <si>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</si>
  <si>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</si>
  <si>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</si>
  <si>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</si>
  <si>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</si>
  <si>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</si>
  <si>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</si>
  <si>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</si>
  <si>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</si>
  <si>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</si>
  <si>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</si>
  <si>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</si>
  <si>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</si>
  <si>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</si>
  <si>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</si>
  <si>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</si>
  <si>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</si>
  <si>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</si>
  <si>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</si>
  <si>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</si>
  <si>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</si>
  <si>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</si>
  <si>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</si>
  <si>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</si>
  <si>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</si>
  <si>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</si>
  <si>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</si>
  <si>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</si>
  <si>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</si>
  <si>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</si>
  <si>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</si>
  <si>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</si>
  <si>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</si>
  <si>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</si>
  <si>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</si>
  <si>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</si>
  <si>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</si>
  <si>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</si>
  <si>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</si>
  <si>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</si>
  <si>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</si>
  <si>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</si>
  <si>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</si>
  <si>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</si>
  <si>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</si>
  <si>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</si>
  <si>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</si>
  <si>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</si>
  <si>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</si>
  <si>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</si>
  <si>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</si>
  <si>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</si>
  <si>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</si>
  <si>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</si>
  <si>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</si>
  <si>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</si>
  <si>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</si>
  <si>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</si>
  <si>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</si>
  <si>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</si>
  <si>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</si>
  <si>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</si>
  <si>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</si>
  <si>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</si>
  <si>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</si>
  <si>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</si>
  <si>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</si>
  <si>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</si>
  <si>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</si>
  <si>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</si>
  <si>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</si>
  <si>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</si>
  <si>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</si>
  <si>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</si>
  <si>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</si>
  <si>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</si>
  <si>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</si>
  <si>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</si>
  <si>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</si>
  <si>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</si>
  <si>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</si>
  <si>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</si>
  <si>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</si>
  <si>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</si>
  <si>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</si>
  <si>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</si>
  <si>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</si>
  <si>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</si>
  <si>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</si>
  <si>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</si>
  <si>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</si>
  <si>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</si>
  <si>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</si>
  <si>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</si>
  <si>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</si>
  <si>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</si>
  <si>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</si>
  <si>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</si>
  <si>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</si>
  <si>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</si>
  <si>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</si>
  <si>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</si>
  <si>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</si>
  <si>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</si>
  <si>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</si>
  <si>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</si>
  <si>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</si>
  <si>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</si>
  <si>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</si>
  <si>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</si>
  <si>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</si>
  <si>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</si>
  <si>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</si>
  <si>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</si>
  <si>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</si>
  <si>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</si>
  <si>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</si>
  <si>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</si>
  <si>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</si>
  <si>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</si>
  <si>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</si>
  <si>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</si>
  <si>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</si>
  <si>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</si>
  <si>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</si>
  <si>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</si>
  <si>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</si>
  <si>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</si>
  <si>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</si>
  <si>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</si>
  <si>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</si>
  <si>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</si>
  <si>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</si>
  <si>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</si>
  <si>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</si>
  <si>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</si>
  <si>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</si>
  <si>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</si>
  <si>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</si>
  <si>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</si>
  <si>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</si>
  <si>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</si>
  <si>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</si>
  <si>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</si>
  <si>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</si>
  <si>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</si>
  <si>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</si>
  <si>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</si>
  <si>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</si>
  <si>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</si>
  <si>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</si>
  <si>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</si>
  <si>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</si>
  <si>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</si>
  <si>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</si>
  <si>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</si>
  <si>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</si>
  <si>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</si>
  <si>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</si>
  <si>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</si>
  <si>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</si>
  <si>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</si>
  <si>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</si>
  <si>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</si>
  <si>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</si>
  <si>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</si>
  <si>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</si>
  <si>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</si>
  <si>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</si>
  <si>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</si>
  <si>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</si>
  <si>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</si>
  <si>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</si>
  <si>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</si>
  <si>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</si>
  <si>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</si>
  <si>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</si>
  <si>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</si>
  <si>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</si>
  <si>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</si>
  <si>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</si>
  <si>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</si>
  <si>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</si>
  <si>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</si>
  <si>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</si>
  <si>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</si>
  <si>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</si>
  <si>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</si>
  <si>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</si>
  <si>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</si>
  <si>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</si>
  <si>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</si>
  <si>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</si>
  <si>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</si>
  <si>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</si>
  <si>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</si>
  <si>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</si>
  <si>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</si>
  <si>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</si>
  <si>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</si>
  <si>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</si>
  <si>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</si>
  <si>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</si>
  <si>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</si>
  <si>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</si>
  <si>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</si>
  <si>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</si>
  <si>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</si>
  <si>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</si>
  <si>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</si>
  <si>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</si>
  <si>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</si>
  <si>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</si>
  <si>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</si>
  <si>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</si>
  <si>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</si>
  <si>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</si>
  <si>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</si>
  <si>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</si>
  <si>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</si>
  <si>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</si>
  <si>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</si>
  <si>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</si>
  <si>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</si>
  <si>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</si>
  <si>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</si>
  <si>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</si>
  <si>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</si>
  <si>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</si>
  <si>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</si>
  <si>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</si>
  <si>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</si>
  <si>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</si>
  <si>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</si>
  <si>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</si>
  <si>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</si>
  <si>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</si>
  <si>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</si>
  <si>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</si>
  <si>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</si>
  <si>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</si>
  <si>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</si>
  <si>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</si>
  <si>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</si>
  <si>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</si>
  <si>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</si>
  <si>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</si>
  <si>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</si>
  <si>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</si>
  <si>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</si>
  <si>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</si>
  <si>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</si>
  <si>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</si>
  <si>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</si>
  <si>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</si>
  <si>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</si>
  <si>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</si>
  <si>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</si>
  <si>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</si>
  <si>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</si>
  <si>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</si>
  <si>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</si>
  <si>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</si>
  <si>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</si>
  <si>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</si>
  <si>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</si>
  <si>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</si>
  <si>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</si>
  <si>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</si>
  <si>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</si>
  <si>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</si>
  <si>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</si>
  <si>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</si>
  <si>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</si>
  <si>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</si>
  <si>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</si>
  <si>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</si>
  <si>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</si>
  <si>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</si>
  <si>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</si>
  <si>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</si>
  <si>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</si>
  <si>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</si>
  <si>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</si>
  <si>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</si>
  <si>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</si>
  <si>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</si>
  <si>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</si>
  <si>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</si>
  <si>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</si>
  <si>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</si>
  <si>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</si>
  <si>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</si>
  <si>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</si>
  <si>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</si>
  <si>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</si>
  <si>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</si>
  <si>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</si>
  <si>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</si>
  <si>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</si>
  <si>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</si>
  <si>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</si>
  <si>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</si>
  <si>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</si>
  <si>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</si>
  <si>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</si>
  <si>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</si>
  <si>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</si>
  <si>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</si>
  <si>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</si>
  <si>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</si>
  <si>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</si>
  <si>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</si>
  <si>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</si>
  <si>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</si>
  <si>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</si>
  <si>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</si>
  <si>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</si>
  <si>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</si>
  <si>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</si>
  <si>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</si>
  <si>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</si>
  <si>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</si>
  <si>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</si>
  <si>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</si>
  <si>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</si>
  <si>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</si>
  <si>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</si>
  <si>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</si>
  <si>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</si>
  <si>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</si>
  <si>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</si>
  <si>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</si>
  <si>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</si>
  <si>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</si>
  <si>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</si>
  <si>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</si>
  <si>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</si>
  <si>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</si>
  <si>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</si>
  <si>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</si>
  <si>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</si>
  <si>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</si>
  <si>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</si>
  <si>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</si>
  <si>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</si>
  <si>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</si>
  <si>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</si>
  <si>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</si>
  <si>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</si>
  <si>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</si>
  <si>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</si>
  <si>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</si>
  <si>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</si>
  <si>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</si>
  <si>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</si>
  <si>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</si>
  <si>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</si>
  <si>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</si>
  <si>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</si>
  <si>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</si>
  <si>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</si>
  <si>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</si>
  <si>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</si>
  <si>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</si>
  <si>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</si>
  <si>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</si>
  <si>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</si>
  <si>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</si>
  <si>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</si>
  <si>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</si>
  <si>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</si>
  <si>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</si>
  <si>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</si>
  <si>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</si>
  <si>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</si>
  <si>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</si>
  <si>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</si>
  <si>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</si>
  <si>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</si>
  <si>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</si>
  <si>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</si>
  <si>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</si>
  <si>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</si>
  <si>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</si>
  <si>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</si>
  <si>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</si>
  <si>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</si>
  <si>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</si>
  <si>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</si>
  <si>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</si>
  <si>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</si>
  <si>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</si>
  <si>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</si>
  <si>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</si>
  <si>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</si>
  <si>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</si>
  <si>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</si>
  <si>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</si>
  <si>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</si>
  <si>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</si>
  <si>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</si>
  <si>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</si>
  <si>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</si>
  <si>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</si>
  <si>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</si>
  <si>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</si>
  <si>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</si>
  <si>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</si>
  <si>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</si>
  <si>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</si>
  <si>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</si>
  <si>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</si>
  <si>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</si>
  <si>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</si>
  <si>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</si>
  <si>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</si>
  <si>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</si>
  <si>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</si>
  <si>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</si>
  <si>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</si>
  <si>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</si>
  <si>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</si>
  <si>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</si>
  <si>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</si>
  <si>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</si>
  <si>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</si>
  <si>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</si>
  <si>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</si>
  <si>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</si>
  <si>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</si>
  <si>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</si>
  <si>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</si>
  <si>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</si>
  <si>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</si>
  <si>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</si>
  <si>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</si>
  <si>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</si>
  <si>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</si>
  <si>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</si>
  <si>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</si>
  <si>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</si>
  <si>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</si>
  <si>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</si>
  <si>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</si>
  <si>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</si>
  <si>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</si>
  <si>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</si>
  <si>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</si>
  <si>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</si>
  <si>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</si>
  <si>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</si>
  <si>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</si>
  <si>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</si>
  <si>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</si>
  <si>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</si>
  <si>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</si>
  <si>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</si>
  <si>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</si>
  <si>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</si>
  <si>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</si>
  <si>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</si>
  <si>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</si>
  <si>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</si>
  <si>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</si>
  <si>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</si>
  <si>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</si>
  <si>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</si>
  <si>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</si>
  <si>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</si>
  <si>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</si>
  <si>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</si>
  <si>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</si>
  <si>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</si>
  <si>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</si>
  <si>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</si>
  <si>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</si>
  <si>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</si>
  <si>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</si>
  <si>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</si>
  <si>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</si>
  <si>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</si>
  <si>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</si>
  <si>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</si>
  <si>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</si>
  <si>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</si>
  <si>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</si>
  <si>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</si>
  <si>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</si>
  <si>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</si>
  <si>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</si>
  <si>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</si>
  <si>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</si>
  <si>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</si>
  <si>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</si>
  <si>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</si>
  <si>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</si>
  <si>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</si>
  <si>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</si>
  <si>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</si>
  <si>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</si>
  <si>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</si>
  <si>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</si>
  <si>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</si>
  <si>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</si>
  <si>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</si>
  <si>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</si>
  <si>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</si>
  <si>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</si>
  <si>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</si>
  <si>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</si>
  <si>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</si>
  <si>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</si>
  <si>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</si>
  <si>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</si>
  <si>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</si>
  <si>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</si>
  <si>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</si>
  <si>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</si>
  <si>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</si>
  <si>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</si>
  <si>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</si>
  <si>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</si>
  <si>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</si>
  <si>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</si>
  <si>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LBA0U5</t>
  </si>
  <si>
    <t>LBK059</t>
  </si>
  <si>
    <t>LBK0C9</t>
  </si>
  <si>
    <t>Ukupno za: JU OŠ "Saburina"</t>
  </si>
  <si>
    <t>0060</t>
  </si>
  <si>
    <t>21020060</t>
  </si>
  <si>
    <t>JU OŠ "Šejh Muhamed efendija Hadžijamaković"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</si>
  <si>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</si>
  <si>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</si>
  <si>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</si>
  <si>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</si>
  <si>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</si>
  <si>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</si>
  <si>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</si>
  <si>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</si>
  <si>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</si>
  <si>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</si>
  <si>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</si>
  <si>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</si>
  <si>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</si>
  <si>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</si>
  <si>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</si>
  <si>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</si>
  <si>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</si>
  <si>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</si>
  <si>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</si>
  <si>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</si>
  <si>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</si>
  <si>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</si>
  <si>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</si>
  <si>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</si>
  <si>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</si>
  <si>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</si>
  <si>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</si>
  <si>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</si>
  <si>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</si>
  <si>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</si>
  <si>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</si>
  <si>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</si>
  <si>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</si>
  <si>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</si>
  <si>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</si>
  <si>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</si>
  <si>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</si>
  <si>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</si>
  <si>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</si>
  <si>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</si>
  <si>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</si>
  <si>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</si>
  <si>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</si>
  <si>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</si>
  <si>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</si>
  <si>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</si>
  <si>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</si>
  <si>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</si>
  <si>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</si>
  <si>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</si>
  <si>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</si>
  <si>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</si>
  <si>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</si>
  <si>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</si>
  <si>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</si>
  <si>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</si>
  <si>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</si>
  <si>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</si>
  <si>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</si>
  <si>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</si>
  <si>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</si>
  <si>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</si>
  <si>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</si>
  <si>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</si>
  <si>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</si>
  <si>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</si>
  <si>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</si>
  <si>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</si>
  <si>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</si>
  <si>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</si>
  <si>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</si>
  <si>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</si>
  <si>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</si>
  <si>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</si>
  <si>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</si>
  <si>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</si>
  <si>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</si>
  <si>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</si>
  <si>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</si>
  <si>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</si>
  <si>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</si>
  <si>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</si>
  <si>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</si>
  <si>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</si>
  <si>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</si>
  <si>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</si>
  <si>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</si>
  <si>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</si>
  <si>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</si>
  <si>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</si>
  <si>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</si>
  <si>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</si>
  <si>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</si>
  <si>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</si>
  <si>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</si>
  <si>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</si>
  <si>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</si>
  <si>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</si>
  <si>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</si>
  <si>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</si>
  <si>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</si>
  <si>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</si>
  <si>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</si>
  <si>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</si>
  <si>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</si>
  <si>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</si>
  <si>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</si>
  <si>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</si>
  <si>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</si>
  <si>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</si>
  <si>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</si>
  <si>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</si>
  <si>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</si>
  <si>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</si>
  <si>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</si>
  <si>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</si>
  <si>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</si>
  <si>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</si>
  <si>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</si>
  <si>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LAN0Q5</t>
  </si>
  <si>
    <t>LBK0E1</t>
  </si>
  <si>
    <t>LBK0E2</t>
  </si>
  <si>
    <t>Ukupno za: JU OŠ "Aneks"</t>
  </si>
  <si>
    <t>Ukupno za glavu: 2102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</si>
  <si>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</si>
  <si>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</si>
  <si>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</si>
  <si>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</si>
  <si>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</si>
  <si>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</si>
  <si>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</si>
  <si>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</si>
  <si>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</si>
  <si>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</si>
  <si>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</si>
  <si>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</si>
  <si>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</si>
  <si>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</si>
  <si>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</si>
  <si>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</si>
  <si>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</si>
  <si>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</si>
  <si>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</si>
  <si>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</si>
  <si>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</si>
  <si>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</si>
  <si>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</si>
  <si>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</si>
  <si>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</si>
  <si>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</si>
  <si>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</si>
  <si>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</si>
  <si>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</si>
  <si>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</si>
  <si>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</si>
  <si>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</si>
  <si>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</si>
  <si>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</si>
  <si>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</si>
  <si>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</si>
  <si>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</si>
  <si>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</si>
  <si>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</si>
  <si>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</si>
  <si>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</si>
  <si>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</si>
  <si>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</si>
  <si>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</si>
  <si>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</si>
  <si>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</si>
  <si>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</si>
  <si>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</si>
  <si>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</si>
  <si>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</si>
  <si>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</si>
  <si>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</si>
  <si>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</si>
  <si>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</si>
  <si>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</si>
  <si>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</si>
  <si>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</si>
  <si>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</si>
  <si>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</si>
  <si>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</si>
  <si>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</si>
  <si>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</si>
  <si>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</si>
  <si>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</si>
  <si>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</si>
  <si>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</si>
  <si>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</si>
  <si>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</si>
  <si>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</si>
  <si>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</si>
  <si>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</si>
  <si>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</si>
  <si>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</si>
  <si>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</si>
  <si>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</si>
  <si>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</si>
  <si>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</si>
  <si>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</si>
  <si>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</si>
  <si>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</si>
  <si>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</si>
  <si>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</si>
  <si>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</si>
  <si>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</si>
  <si>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</si>
  <si>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</si>
  <si>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</si>
  <si>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</si>
  <si>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</si>
  <si>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</si>
  <si>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</si>
  <si>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</si>
  <si>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</si>
  <si>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</si>
  <si>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</si>
  <si>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</si>
  <si>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</si>
  <si>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</si>
  <si>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</si>
  <si>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</si>
  <si>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</si>
  <si>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</si>
  <si>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</si>
  <si>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</si>
  <si>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</si>
  <si>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</si>
  <si>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</si>
  <si>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</si>
  <si>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</si>
  <si>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</si>
  <si>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</si>
  <si>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</si>
  <si>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</si>
  <si>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</si>
  <si>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</si>
  <si>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</si>
  <si>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</si>
  <si>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</si>
  <si>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</si>
  <si>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</si>
  <si>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</si>
  <si>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</si>
  <si>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</si>
  <si>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</si>
  <si>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</si>
  <si>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</si>
  <si>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</si>
  <si>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</si>
  <si>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</si>
  <si>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</si>
  <si>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</si>
  <si>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</si>
  <si>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</si>
  <si>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</si>
  <si>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</si>
  <si>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</si>
  <si>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</si>
  <si>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</si>
  <si>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</si>
  <si>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</si>
  <si>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</si>
  <si>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</si>
  <si>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</si>
  <si>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</si>
  <si>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</si>
  <si>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</si>
  <si>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</si>
  <si>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</si>
  <si>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</si>
  <si>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</si>
  <si>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</si>
  <si>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</si>
  <si>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</si>
  <si>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</si>
  <si>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</si>
  <si>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</si>
  <si>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</si>
  <si>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</si>
  <si>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</si>
  <si>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</si>
  <si>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</si>
  <si>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</si>
  <si>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</si>
  <si>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</si>
  <si>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</si>
  <si>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</si>
  <si>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</si>
  <si>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</si>
  <si>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</si>
  <si>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</si>
  <si>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</si>
  <si>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</si>
  <si>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</si>
  <si>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</si>
  <si>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</si>
  <si>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</si>
  <si>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</si>
  <si>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</si>
  <si>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</si>
  <si>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</si>
  <si>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</si>
  <si>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</si>
  <si>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</si>
  <si>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</si>
  <si>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</si>
  <si>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</si>
  <si>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</si>
  <si>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</si>
  <si>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</si>
  <si>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</si>
  <si>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</si>
  <si>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</si>
  <si>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</si>
  <si>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</si>
  <si>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</si>
  <si>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</si>
  <si>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</si>
  <si>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</si>
  <si>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</si>
  <si>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</si>
  <si>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</si>
  <si>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</si>
  <si>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</si>
  <si>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</si>
  <si>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</si>
  <si>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</si>
  <si>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</si>
  <si>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</si>
  <si>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</si>
  <si>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</si>
  <si>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</si>
  <si>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</si>
  <si>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</si>
  <si>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</si>
  <si>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</si>
  <si>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</si>
  <si>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</si>
  <si>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</si>
  <si>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</si>
  <si>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</si>
  <si>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</si>
  <si>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</si>
  <si>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</si>
  <si>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</si>
  <si>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</si>
  <si>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</si>
  <si>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</si>
  <si>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</si>
  <si>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</si>
  <si>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</si>
  <si>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</si>
  <si>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</si>
  <si>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</si>
  <si>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</si>
  <si>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</si>
  <si>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</si>
  <si>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</si>
  <si>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</si>
  <si>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</si>
  <si>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</si>
  <si>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</si>
  <si>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</si>
  <si>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</si>
  <si>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</si>
  <si>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</si>
  <si>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</si>
  <si>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</si>
  <si>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</si>
  <si>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</si>
  <si>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</si>
  <si>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21030026</t>
  </si>
  <si>
    <t>JU "Srednja škola poljoprivrede, prehrane, veterine i uslužnih djelatnosti"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</si>
  <si>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</si>
  <si>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</si>
  <si>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</si>
  <si>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</si>
  <si>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</si>
  <si>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</si>
  <si>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</si>
  <si>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</si>
  <si>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</si>
  <si>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</si>
  <si>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</si>
  <si>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</si>
  <si>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</si>
  <si>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</si>
  <si>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</si>
  <si>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</si>
  <si>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</si>
  <si>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</si>
  <si>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</si>
  <si>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</si>
  <si>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</si>
  <si>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</si>
  <si>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</si>
  <si>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</si>
  <si>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</si>
  <si>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</si>
  <si>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</si>
  <si>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</si>
  <si>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</si>
  <si>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</si>
  <si>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</si>
  <si>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</si>
  <si>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</si>
  <si>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</si>
  <si>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</si>
  <si>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</si>
  <si>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</si>
  <si>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</si>
  <si>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</si>
  <si>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</si>
  <si>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</si>
  <si>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</si>
  <si>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</si>
  <si>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</si>
  <si>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</si>
  <si>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</si>
  <si>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</si>
  <si>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</si>
  <si>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</si>
  <si>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</si>
  <si>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</si>
  <si>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</si>
  <si>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</si>
  <si>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</si>
  <si>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</si>
  <si>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</si>
  <si>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</si>
  <si>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</si>
  <si>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</si>
  <si>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</si>
  <si>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</si>
  <si>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</si>
  <si>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</si>
  <si>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</si>
  <si>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</si>
  <si>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</si>
  <si>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</si>
  <si>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</si>
  <si>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</si>
  <si>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</si>
  <si>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</si>
  <si>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</si>
  <si>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</si>
  <si>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</si>
  <si>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</si>
  <si>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</si>
  <si>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</si>
  <si>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</si>
  <si>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</si>
  <si>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</si>
  <si>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</si>
  <si>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</si>
  <si>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</si>
  <si>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</si>
  <si>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</si>
  <si>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</si>
  <si>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</si>
  <si>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</si>
  <si>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</si>
  <si>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</si>
  <si>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</si>
  <si>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</si>
  <si>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LCA0H5</t>
  </si>
  <si>
    <t>LCK035</t>
  </si>
  <si>
    <t>LCK070</t>
  </si>
  <si>
    <t>Ukupno za: JU "Gazi Husrev-Begova medresa"</t>
  </si>
  <si>
    <t>Ukupno za glavu: 2103</t>
  </si>
  <si>
    <t>21040001</t>
  </si>
  <si>
    <t>Univerzitet u Sarajevu - Rektorat univerziteta</t>
  </si>
  <si>
    <t>LDA001</t>
  </si>
  <si>
    <t>LDA002</t>
  </si>
  <si>
    <t>LDA003</t>
  </si>
  <si>
    <t>LDA004</t>
  </si>
  <si>
    <t>LDA005</t>
  </si>
  <si>
    <t>LDK001</t>
  </si>
  <si>
    <t>LDK002</t>
  </si>
  <si>
    <t>LDK079</t>
  </si>
  <si>
    <t>Fond za projekte</t>
  </si>
  <si>
    <t>LDX001</t>
  </si>
  <si>
    <t>Izgradnja Univerzitetske bibiloteke - vlastito učešće</t>
  </si>
  <si>
    <t>Ukupno za: Univerzitet u Sarajevu - Rektorat univerziteta</t>
  </si>
  <si>
    <t>21040002</t>
  </si>
  <si>
    <t>Univerzitet u Sarajevu - Akademija likovnih umjetnosti</t>
  </si>
  <si>
    <t>LDA006</t>
  </si>
  <si>
    <t>LDA007</t>
  </si>
  <si>
    <t>LDA008</t>
  </si>
  <si>
    <t>LDA009</t>
  </si>
  <si>
    <t>LDA010</t>
  </si>
  <si>
    <t>LDK003</t>
  </si>
  <si>
    <t>LDK004</t>
  </si>
  <si>
    <t>Ukupno za: Univerzitet u Sarajevu - Akademija likovnih umjetnosti</t>
  </si>
  <si>
    <t>21040003</t>
  </si>
  <si>
    <t>Univerzitet u Sarajevu - Akademija scenskih umjetnosti</t>
  </si>
  <si>
    <t>LDA011</t>
  </si>
  <si>
    <t>LDA012</t>
  </si>
  <si>
    <t>LDA013</t>
  </si>
  <si>
    <t>LDA014</t>
  </si>
  <si>
    <t>LDA015</t>
  </si>
  <si>
    <t>LDK005</t>
  </si>
  <si>
    <t>Ukupno za: Univerzitet u Sarajevu - Akademija scenskih umjetnosti</t>
  </si>
  <si>
    <t>21040004</t>
  </si>
  <si>
    <t>Univerzitet u Sarajevu - Arhitektonski fakultet</t>
  </si>
  <si>
    <t>LDA016</t>
  </si>
  <si>
    <t>LDA017</t>
  </si>
  <si>
    <t>LDA018</t>
  </si>
  <si>
    <t>LDA019</t>
  </si>
  <si>
    <t>LDA020</t>
  </si>
  <si>
    <t>LDK007</t>
  </si>
  <si>
    <t>LDK008</t>
  </si>
  <si>
    <t>Ukupno za: Univerzitet u Sarajevu - Arhitektonski fakultet</t>
  </si>
  <si>
    <t>21040005</t>
  </si>
  <si>
    <t>Univerzitet u Sarajevu - Ekonomski fakultet</t>
  </si>
  <si>
    <t>LDA021</t>
  </si>
  <si>
    <t>LDA022</t>
  </si>
  <si>
    <t>LDA023</t>
  </si>
  <si>
    <t>LDA024</t>
  </si>
  <si>
    <t>LDA025</t>
  </si>
  <si>
    <t>LDK009</t>
  </si>
  <si>
    <t>LDK080</t>
  </si>
  <si>
    <t>Ukupno za: Univerzitet u Sarajevu - Ekonomski fakultet</t>
  </si>
  <si>
    <t>21040006</t>
  </si>
  <si>
    <t>Univerzitet u Sarajevu - Elektrotehnički fakultet</t>
  </si>
  <si>
    <t>LDA026</t>
  </si>
  <si>
    <t>LDA027</t>
  </si>
  <si>
    <t>LDA028</t>
  </si>
  <si>
    <t>LDA029</t>
  </si>
  <si>
    <t>LDA030</t>
  </si>
  <si>
    <t>LDK011</t>
  </si>
  <si>
    <t>LDK012</t>
  </si>
  <si>
    <t>Ukupno za: Univerzitet u Sarajevu - Elektrotehnički fakultet</t>
  </si>
  <si>
    <t>21040007</t>
  </si>
  <si>
    <t>Univerzitet u Sarajevu - Fakultet islamskih nauka</t>
  </si>
  <si>
    <t>Ukupno za: Univerzitet u Sarajevu - Fakultet islamskih nauka</t>
  </si>
  <si>
    <t>21040008</t>
  </si>
  <si>
    <t>Univerzitet u Sarajevu - Fakultet sporta i tjelesnog odgoja</t>
  </si>
  <si>
    <t>LDA036</t>
  </si>
  <si>
    <t>LDA037</t>
  </si>
  <si>
    <t>LDA038</t>
  </si>
  <si>
    <t>LDA039</t>
  </si>
  <si>
    <t>LDA040</t>
  </si>
  <si>
    <t>LDK015</t>
  </si>
  <si>
    <t>Ukupno za: Univerzitet u Sarajevu - Fakultet sporta i tjelesnog odgoja</t>
  </si>
  <si>
    <t>21040009</t>
  </si>
  <si>
    <t>Univerzitet u Sarajevu - Fakultet za kriminalistiku, kriminologiju i sigurnosne studije</t>
  </si>
  <si>
    <t>LDA041</t>
  </si>
  <si>
    <t>LDA042</t>
  </si>
  <si>
    <t>LDA043</t>
  </si>
  <si>
    <t>LDA044</t>
  </si>
  <si>
    <t>LDA045</t>
  </si>
  <si>
    <t>LDK017</t>
  </si>
  <si>
    <t>LDK018</t>
  </si>
  <si>
    <t>Ukupno za: Univerzitet u Sarajevu - Fakultet za kriminalistiku, kriminologiju i sigurnosne studije</t>
  </si>
  <si>
    <t>21040010</t>
  </si>
  <si>
    <t>Univerzitet u Sarajevu - Fakultet političkih nauka</t>
  </si>
  <si>
    <t>LDA046</t>
  </si>
  <si>
    <t>LDA047</t>
  </si>
  <si>
    <t>LDA048</t>
  </si>
  <si>
    <t>LDA049</t>
  </si>
  <si>
    <t>LDA050</t>
  </si>
  <si>
    <t>LDK019</t>
  </si>
  <si>
    <t>LDK020</t>
  </si>
  <si>
    <t>Ukupno za: Univerzitet u Sarajevu - Fakultet političkih nauka</t>
  </si>
  <si>
    <t>21040011</t>
  </si>
  <si>
    <t>Univerzitet u Sarajevu - Fakultet za saobraćaj i komunikacije</t>
  </si>
  <si>
    <t>LDA051</t>
  </si>
  <si>
    <t>LDA052</t>
  </si>
  <si>
    <t>LDA053</t>
  </si>
  <si>
    <t>LDA054</t>
  </si>
  <si>
    <t>LDA055</t>
  </si>
  <si>
    <t>LDK021</t>
  </si>
  <si>
    <t>LDK022</t>
  </si>
  <si>
    <t>Ukupno za: Univerzitet u Sarajevu - Fakultet za saobraćaj i komunikacije</t>
  </si>
  <si>
    <t>21040012</t>
  </si>
  <si>
    <t>Univerzitet u Sarajevu - Fakultet zdravstvenih studija</t>
  </si>
  <si>
    <t>LDA056</t>
  </si>
  <si>
    <t>LDA057</t>
  </si>
  <si>
    <t>LDA058</t>
  </si>
  <si>
    <t>LDA059</t>
  </si>
  <si>
    <t>LDA060</t>
  </si>
  <si>
    <t>LDK023</t>
  </si>
  <si>
    <t>LDK024</t>
  </si>
  <si>
    <t>Ukupno za: Univerzitet u Sarajevu - Fakultet zdravstvenih studija</t>
  </si>
  <si>
    <t>21040013</t>
  </si>
  <si>
    <t>Univerzitet u Sarajevu - Farmaceutski fakultet</t>
  </si>
  <si>
    <t>LDA061</t>
  </si>
  <si>
    <t>LDA062</t>
  </si>
  <si>
    <t>LDA063</t>
  </si>
  <si>
    <t>LDA065</t>
  </si>
  <si>
    <t>LDK025</t>
  </si>
  <si>
    <t>LDK026</t>
  </si>
  <si>
    <t>Ukupno za: Univerzitet u Sarajevu - Farmaceutski fakultet</t>
  </si>
  <si>
    <t>21040014</t>
  </si>
  <si>
    <t>Univerzitet u Sarajevu - Filozofski fakultet</t>
  </si>
  <si>
    <t>LDA066</t>
  </si>
  <si>
    <t>LDA067</t>
  </si>
  <si>
    <t>LDA068</t>
  </si>
  <si>
    <t>LDA069</t>
  </si>
  <si>
    <t>LDA070</t>
  </si>
  <si>
    <t>LDK027</t>
  </si>
  <si>
    <t>LDK028</t>
  </si>
  <si>
    <t>Ukupno za: Univerzitet u Sarajevu - Filozofski fakultet</t>
  </si>
  <si>
    <t>21040015</t>
  </si>
  <si>
    <t>Univerzitet u Sarajevu - Građevinski fakultet</t>
  </si>
  <si>
    <t>LDA071</t>
  </si>
  <si>
    <t>LDA072</t>
  </si>
  <si>
    <t>LDA073</t>
  </si>
  <si>
    <t>LDA074</t>
  </si>
  <si>
    <t>LDA075</t>
  </si>
  <si>
    <t>LDK029</t>
  </si>
  <si>
    <t>LDK030</t>
  </si>
  <si>
    <t>Ukupno za: Univerzitet u Sarajevu - Građevinski fakultet</t>
  </si>
  <si>
    <t>21040016</t>
  </si>
  <si>
    <t>Univerzitet u Sarajevu - Katolički bogoslovni fakultet</t>
  </si>
  <si>
    <t>Ukupno za: Univerzitet u Sarajevu - Katolički bogoslovni fakultet</t>
  </si>
  <si>
    <t>21040017</t>
  </si>
  <si>
    <t>Univerzitet u Sarajevu - Mašinski fakultet</t>
  </si>
  <si>
    <t>LDA081</t>
  </si>
  <si>
    <t>LDA082</t>
  </si>
  <si>
    <t>LDA083</t>
  </si>
  <si>
    <t>LDA084</t>
  </si>
  <si>
    <t>LDA085</t>
  </si>
  <si>
    <t>LDK033</t>
  </si>
  <si>
    <t>LDK034</t>
  </si>
  <si>
    <t>Ukupno za: Univerzitet u Sarajevu - Mašinski fakultet</t>
  </si>
  <si>
    <t>21040018</t>
  </si>
  <si>
    <t>Univerzitet u Sarajevu - Medicinski fakultet</t>
  </si>
  <si>
    <t>LDA086</t>
  </si>
  <si>
    <t>LDA087</t>
  </si>
  <si>
    <t>LDA088</t>
  </si>
  <si>
    <t>LDA089</t>
  </si>
  <si>
    <t>LDA090</t>
  </si>
  <si>
    <t>LDK035</t>
  </si>
  <si>
    <t>LDK083</t>
  </si>
  <si>
    <t>Ukupno za: Univerzitet u Sarajevu - Medicinski fakultet</t>
  </si>
  <si>
    <t>21040019</t>
  </si>
  <si>
    <t>Univerzitet u Sarajevu - Muzička akademija</t>
  </si>
  <si>
    <t>LDA091</t>
  </si>
  <si>
    <t>LDA092</t>
  </si>
  <si>
    <t>LDA093</t>
  </si>
  <si>
    <t>LDA095</t>
  </si>
  <si>
    <t>LDK037</t>
  </si>
  <si>
    <t>LDK038</t>
  </si>
  <si>
    <t>Ukupno za: Univerzitet u Sarajevu - Muzička akademija</t>
  </si>
  <si>
    <t>21040020</t>
  </si>
  <si>
    <t>Univerzitet u Sarajevu - Poljoprivredno-prehrambeni fakultet</t>
  </si>
  <si>
    <t>LDA096</t>
  </si>
  <si>
    <t>LDA097</t>
  </si>
  <si>
    <t>LDA098</t>
  </si>
  <si>
    <t>LDA099</t>
  </si>
  <si>
    <t>LDA0A0</t>
  </si>
  <si>
    <t>LDK039</t>
  </si>
  <si>
    <t>LDK040</t>
  </si>
  <si>
    <t>Ukupno za: Univerzitet u Sarajevu - Poljoprivredno-prehrambeni fakultet</t>
  </si>
  <si>
    <t>21040021</t>
  </si>
  <si>
    <t>Univerzitet u Sarajevu - Pravni fakultet</t>
  </si>
  <si>
    <t>LDA0A1</t>
  </si>
  <si>
    <t>LDA0A2</t>
  </si>
  <si>
    <t>LDA0A3</t>
  </si>
  <si>
    <t>LDA0A4</t>
  </si>
  <si>
    <t>LDA0A5</t>
  </si>
  <si>
    <t>Ukupno za: Univerzitet u Sarajevu - Pravni fakultet</t>
  </si>
  <si>
    <t>21040022</t>
  </si>
  <si>
    <t>Univerzitet u Sarajevu - Prirodno-matematički fakultet</t>
  </si>
  <si>
    <t>LDA0A6</t>
  </si>
  <si>
    <t>LDA0A7</t>
  </si>
  <si>
    <t>LDA0A8</t>
  </si>
  <si>
    <t>LDA0A9</t>
  </si>
  <si>
    <t>LDA0B0</t>
  </si>
  <si>
    <t>LDK043</t>
  </si>
  <si>
    <t>LDK044</t>
  </si>
  <si>
    <t>Ukupno za: Univerzitet u Sarajevu - Prirodno-matematički fakultet</t>
  </si>
  <si>
    <t>21040023</t>
  </si>
  <si>
    <t>Univerzitet u Sarajevu - Pedagoški fakultet</t>
  </si>
  <si>
    <t>LDA0B1</t>
  </si>
  <si>
    <t>LDA0B2</t>
  </si>
  <si>
    <t>LDA0B3</t>
  </si>
  <si>
    <t>LDA0B4</t>
  </si>
  <si>
    <t>LDA0B5</t>
  </si>
  <si>
    <t>LDK045</t>
  </si>
  <si>
    <t>LDK046</t>
  </si>
  <si>
    <t>Ukupno za: Univerzitet u Sarajevu - Pedagoški fakultet</t>
  </si>
  <si>
    <t>21040024</t>
  </si>
  <si>
    <t>Univerzitet u Sarajevu - Stomatološki fakultet sa klinikama</t>
  </si>
  <si>
    <t>LDA0B6</t>
  </si>
  <si>
    <t>LDA0B7</t>
  </si>
  <si>
    <t>LDA0B8</t>
  </si>
  <si>
    <t>LDA0B9</t>
  </si>
  <si>
    <t>LDA0C0</t>
  </si>
  <si>
    <t>LDK047</t>
  </si>
  <si>
    <t>Ukupno za: Univerzitet u Sarajevu - Stomatološki fakultet sa klinikama</t>
  </si>
  <si>
    <t>21040025</t>
  </si>
  <si>
    <t>Univerzitet u Sarajevu - Šumarski fakultet</t>
  </si>
  <si>
    <t>LDA0C1</t>
  </si>
  <si>
    <t>LDA0C2</t>
  </si>
  <si>
    <t>LDA0C3</t>
  </si>
  <si>
    <t>LDA0C4</t>
  </si>
  <si>
    <t>LDA0C5</t>
  </si>
  <si>
    <t>LDK049</t>
  </si>
  <si>
    <t>LDK050</t>
  </si>
  <si>
    <t>Ukupno za: Univerzitet u Sarajevu - Šumarski fakultet</t>
  </si>
  <si>
    <t>21040026</t>
  </si>
  <si>
    <t>Univerzitet u Sarajevu - Veterinarski fakultet</t>
  </si>
  <si>
    <t>LDA0C6</t>
  </si>
  <si>
    <t>LDA0C7</t>
  </si>
  <si>
    <t>LDA0C8</t>
  </si>
  <si>
    <t>LDA0C9</t>
  </si>
  <si>
    <t>LDA0D0</t>
  </si>
  <si>
    <t>LDK051</t>
  </si>
  <si>
    <t>LDK052</t>
  </si>
  <si>
    <t>Ukupno za: Univerzitet u Sarajevu - Veterinarski fakultet</t>
  </si>
  <si>
    <t>21040027</t>
  </si>
  <si>
    <t>Univerzitet u Sarajevu - Institut za genetičko inženjerstvo i biotehnologiju</t>
  </si>
  <si>
    <t>LDA0D1</t>
  </si>
  <si>
    <t>LDA0D2</t>
  </si>
  <si>
    <t>LDA0D3</t>
  </si>
  <si>
    <t>LDA0D4</t>
  </si>
  <si>
    <t>LDA0D5</t>
  </si>
  <si>
    <t>LDK053</t>
  </si>
  <si>
    <t>LDK054</t>
  </si>
  <si>
    <t>Ukupno za: Univerzitet u Sarajevu - Institut za genetičko inženjerstvo i biotehnologiju</t>
  </si>
  <si>
    <t>21040028</t>
  </si>
  <si>
    <t>Univerzitet u Sarajevu - Institut za historiju</t>
  </si>
  <si>
    <t>LDA0D6</t>
  </si>
  <si>
    <t>LDA0D7</t>
  </si>
  <si>
    <t>LDA0D8</t>
  </si>
  <si>
    <t>LDA0D9</t>
  </si>
  <si>
    <t>LDK055</t>
  </si>
  <si>
    <t>Ukupno za: Univerzitet u Sarajevu - Institut za historiju</t>
  </si>
  <si>
    <t>21040029</t>
  </si>
  <si>
    <t>Univerzitet u Sarajevu - Institut za istraživanje zločina protiv čovječnosti i međunarodnog prava</t>
  </si>
  <si>
    <t>LDA0E1</t>
  </si>
  <si>
    <t>LDA0E2</t>
  </si>
  <si>
    <t>LDA0E3</t>
  </si>
  <si>
    <t>LDA0E4</t>
  </si>
  <si>
    <t>LDA0E5</t>
  </si>
  <si>
    <t>LDK057</t>
  </si>
  <si>
    <t>LDK058</t>
  </si>
  <si>
    <t>Ukupno za: Univerzitet u Sarajevu - Institut za istraživanje zločina protiv čovječnosti i međunarodnog prava</t>
  </si>
  <si>
    <t>21040030</t>
  </si>
  <si>
    <t>Univerzitet u Sarajevu - Institut za jezik</t>
  </si>
  <si>
    <t>LDA0E6</t>
  </si>
  <si>
    <t>LDA0E7</t>
  </si>
  <si>
    <t>LDA0E8</t>
  </si>
  <si>
    <t>LDA0E9</t>
  </si>
  <si>
    <t>Ukupno za: Univerzitet u Sarajevu - Institut za jezik</t>
  </si>
  <si>
    <t>21040031</t>
  </si>
  <si>
    <t>Univerzitet u Sarajevu - Orijentalni institut</t>
  </si>
  <si>
    <t>LDA0F0</t>
  </si>
  <si>
    <t>LDA0F1</t>
  </si>
  <si>
    <t>LDA0F2</t>
  </si>
  <si>
    <t>LDA0F4</t>
  </si>
  <si>
    <t>LDK062</t>
  </si>
  <si>
    <t>Ukupno za: Univerzitet u Sarajevu - Orijentalni institut</t>
  </si>
  <si>
    <t>Ukupno za glavu: 2104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</si>
  <si>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</si>
  <si>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</si>
  <si>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</si>
  <si>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</si>
  <si>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</si>
  <si>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</si>
  <si>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</si>
  <si>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</si>
  <si>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</si>
  <si>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</si>
  <si>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</si>
  <si>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</si>
  <si>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</si>
  <si>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</si>
  <si>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</si>
  <si>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</si>
  <si>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</si>
  <si>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</si>
  <si>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</si>
  <si>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</si>
  <si>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</si>
  <si>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MAL004</t>
  </si>
  <si>
    <t>MAI001</t>
  </si>
  <si>
    <t>MAI002</t>
  </si>
  <si>
    <t>Sufinansiranje izgradnje sportskih centara</t>
  </si>
  <si>
    <t>MAU067</t>
  </si>
  <si>
    <t>Sanacija i rekonstrukcija sportskih objekata i sportskih ploha</t>
  </si>
  <si>
    <t>Ukupno za: Ministarstvo kulture i sporta Kantona Sarajevo</t>
  </si>
  <si>
    <t>081F - Usluge sporta i rekreacije</t>
  </si>
  <si>
    <t>Ukupno za glavu: 2201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</si>
  <si>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</si>
  <si>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</si>
  <si>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</si>
  <si>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</si>
  <si>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</si>
  <si>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</si>
  <si>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</si>
  <si>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</si>
  <si>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</si>
  <si>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</si>
  <si>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</si>
  <si>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</si>
  <si>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</si>
  <si>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</si>
  <si>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</si>
  <si>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</si>
  <si>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</si>
  <si>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</si>
  <si>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</si>
  <si>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</si>
  <si>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</si>
  <si>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JU "Pozorište mladih"</t>
  </si>
  <si>
    <t>MDA001</t>
  </si>
  <si>
    <t>MDA002</t>
  </si>
  <si>
    <t>MDA003</t>
  </si>
  <si>
    <t>MDA005</t>
  </si>
  <si>
    <t>MDK001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</si>
  <si>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</si>
  <si>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</si>
  <si>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</si>
  <si>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</si>
  <si>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</si>
  <si>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</si>
  <si>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</si>
  <si>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</si>
  <si>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</si>
  <si>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</si>
  <si>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</si>
  <si>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</si>
  <si>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</si>
  <si>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</si>
  <si>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</si>
  <si>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</si>
  <si>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</si>
  <si>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</si>
  <si>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</si>
  <si>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</si>
  <si>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</si>
  <si>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</si>
  <si>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</si>
  <si>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</si>
  <si>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</si>
  <si>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</si>
  <si>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</si>
  <si>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</si>
  <si>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</si>
  <si>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</si>
  <si>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</si>
  <si>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</si>
  <si>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</si>
  <si>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</si>
  <si>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</si>
  <si>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</si>
  <si>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</si>
  <si>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</si>
  <si>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MHM001</t>
  </si>
  <si>
    <t xml:space="preserve">Prilozi za proučavanje Sarajeva </t>
  </si>
  <si>
    <t>MHN002</t>
  </si>
  <si>
    <t>Programi postavke muzeja za srednje škole</t>
  </si>
  <si>
    <t>MHU015</t>
  </si>
  <si>
    <t>Arheološka iskopavanja- Krivoglavci i drugi lokaliteti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</si>
  <si>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</si>
  <si>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</si>
  <si>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</si>
  <si>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</si>
  <si>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</si>
  <si>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</si>
  <si>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MIA004</t>
  </si>
  <si>
    <t>MIA005</t>
  </si>
  <si>
    <t>MIK001</t>
  </si>
  <si>
    <t>MIK002</t>
  </si>
  <si>
    <t>Promocija Zavoda</t>
  </si>
  <si>
    <t>MIS001</t>
  </si>
  <si>
    <t>MIU024</t>
  </si>
  <si>
    <t>Prirodna baština Kantona Sarajevo</t>
  </si>
  <si>
    <t>MIU048</t>
  </si>
  <si>
    <t>Graditeljska cjelina Stari grad vratnik u Sarajevu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</si>
  <si>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</si>
  <si>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</si>
  <si>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</si>
  <si>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</si>
  <si>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</si>
  <si>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</si>
  <si>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</si>
  <si>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</si>
  <si>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</si>
  <si>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</si>
  <si>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</si>
  <si>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</si>
  <si>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</si>
  <si>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</si>
  <si>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</si>
  <si>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</si>
  <si>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</si>
  <si>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</si>
  <si>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</si>
  <si>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</si>
  <si>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</si>
  <si>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</si>
  <si>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</si>
  <si>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</si>
  <si>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</si>
  <si>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</si>
  <si>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</si>
  <si>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</si>
  <si>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</si>
  <si>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</si>
  <si>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</si>
  <si>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</si>
  <si>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</si>
  <si>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</si>
  <si>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</si>
  <si>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</si>
  <si>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</si>
  <si>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</si>
  <si>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</si>
  <si>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</si>
  <si>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</si>
  <si>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</si>
  <si>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</si>
  <si>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</si>
  <si>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</si>
  <si>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</si>
  <si>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</si>
  <si>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</si>
  <si>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</si>
  <si>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</si>
  <si>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</si>
  <si>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glavu: 2202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</si>
  <si>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</si>
  <si>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</si>
  <si>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</si>
  <si>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</si>
  <si>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</si>
  <si>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</si>
  <si>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</si>
  <si>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</si>
  <si>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</si>
  <si>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</si>
  <si>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</si>
  <si>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</si>
  <si>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</si>
  <si>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</si>
  <si>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NAM002</t>
  </si>
  <si>
    <t>Zaštita porodice sa djecom</t>
  </si>
  <si>
    <t>NAM003</t>
  </si>
  <si>
    <t xml:space="preserve">Zaštita civilnih žrtava rata </t>
  </si>
  <si>
    <t>NAN025</t>
  </si>
  <si>
    <t>Sufinansiranje materijalnih troškova i podrška radu KJU "Gerentološki centar</t>
  </si>
  <si>
    <t>NAS001</t>
  </si>
  <si>
    <t>NAI001</t>
  </si>
  <si>
    <t>NAX014</t>
  </si>
  <si>
    <t>Izgradnja prihvatilištva za prosjake i skitnice</t>
  </si>
  <si>
    <t>Ukupno za: Ministarstvo za rad, socijalnu politiku raseljena lica i izbjeglice Kantona Sarajevo</t>
  </si>
  <si>
    <t>Ukupno za glavu: 2301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</si>
  <si>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</si>
  <si>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</si>
  <si>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</si>
  <si>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</si>
  <si>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</si>
  <si>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</si>
  <si>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</si>
  <si>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</si>
  <si>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</si>
  <si>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</si>
  <si>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</si>
  <si>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</si>
  <si>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</si>
  <si>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</si>
  <si>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</si>
  <si>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</si>
  <si>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</si>
  <si>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</si>
  <si>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</si>
  <si>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</si>
  <si>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</si>
  <si>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101F - Bolest i hendikepiranost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</si>
  <si>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</si>
  <si>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</si>
  <si>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</si>
  <si>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</si>
  <si>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</si>
  <si>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</si>
  <si>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</si>
  <si>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</si>
  <si>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</si>
  <si>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</si>
  <si>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</si>
  <si>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</si>
  <si>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</si>
  <si>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</si>
  <si>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</si>
  <si>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</si>
  <si>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</si>
  <si>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</si>
  <si>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</si>
  <si>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</si>
  <si>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</si>
  <si>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</si>
  <si>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</si>
  <si>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</si>
  <si>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</si>
  <si>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</si>
  <si>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</si>
  <si>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</si>
  <si>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</si>
  <si>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</si>
  <si>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</si>
  <si>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</si>
  <si>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</si>
  <si>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</si>
  <si>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</si>
  <si>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</si>
  <si>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</si>
  <si>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</si>
  <si>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</si>
  <si>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</si>
  <si>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</si>
  <si>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</si>
  <si>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</si>
  <si>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</si>
  <si>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</si>
  <si>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</si>
  <si>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</si>
  <si>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</si>
  <si>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</si>
  <si>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</si>
  <si>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</si>
  <si>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</si>
  <si>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</si>
  <si>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</si>
  <si>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</si>
  <si>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</si>
  <si>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</si>
  <si>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</si>
  <si>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</si>
  <si>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</si>
  <si>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</si>
  <si>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</si>
  <si>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</si>
  <si>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</si>
  <si>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</si>
  <si>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</si>
  <si>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</si>
  <si>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</si>
  <si>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</si>
  <si>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</si>
  <si>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</si>
  <si>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</si>
  <si>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</si>
  <si>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</si>
  <si>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</si>
  <si>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</si>
  <si>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</si>
  <si>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</si>
  <si>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</si>
  <si>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</si>
  <si>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</si>
  <si>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</si>
  <si>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</si>
  <si>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</si>
  <si>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</si>
  <si>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</si>
  <si>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</si>
  <si>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</si>
  <si>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</si>
  <si>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</si>
  <si>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</si>
  <si>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</si>
  <si>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</si>
  <si>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</si>
  <si>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</si>
  <si>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</si>
  <si>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</si>
  <si>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</si>
  <si>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</si>
  <si>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</si>
  <si>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</si>
  <si>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</si>
  <si>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</si>
  <si>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</si>
  <si>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</si>
  <si>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</si>
  <si>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</si>
  <si>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</si>
  <si>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</si>
  <si>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</si>
  <si>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</si>
  <si>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</si>
  <si>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</si>
  <si>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</si>
  <si>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</si>
  <si>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</si>
  <si>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</si>
  <si>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</si>
  <si>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</si>
  <si>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</si>
  <si>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</si>
  <si>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</si>
  <si>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</si>
  <si>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</si>
  <si>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</si>
  <si>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</si>
  <si>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</si>
  <si>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</si>
  <si>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</si>
  <si>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</si>
  <si>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</si>
  <si>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</si>
  <si>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</si>
  <si>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Zavod za planiranje Kantona Sarajevo</t>
  </si>
  <si>
    <t>27010001</t>
  </si>
  <si>
    <t>SAA001</t>
  </si>
  <si>
    <t>SAA002</t>
  </si>
  <si>
    <t>SAA003</t>
  </si>
  <si>
    <t>SAA004</t>
  </si>
  <si>
    <t>SAA005</t>
  </si>
  <si>
    <t>SAC001</t>
  </si>
  <si>
    <t>Putni troškovi - urbanistički plan KS</t>
  </si>
  <si>
    <t>SAI001</t>
  </si>
  <si>
    <t>Izdaci za tekuće održavanje - urbanistički planovi KS</t>
  </si>
  <si>
    <t>SAK001</t>
  </si>
  <si>
    <t>SAK003</t>
  </si>
  <si>
    <t>Ugovorene i druge posebne usluge - strategija razvoja KS 2014 - 2020. g.</t>
  </si>
  <si>
    <t>SAK004</t>
  </si>
  <si>
    <t>Ugovorene i druge posebne usluge - urbanistički planovi KS</t>
  </si>
  <si>
    <t>SAK005</t>
  </si>
  <si>
    <t>SAK006</t>
  </si>
  <si>
    <t>Program javnih investicija KS</t>
  </si>
  <si>
    <t>SAK007</t>
  </si>
  <si>
    <t>Ugovorene i druge posebne usluge - Strategija razvoja KS - Izrada strategije brendiranja KS - model izgradnje brenda</t>
  </si>
  <si>
    <t>SAK008</t>
  </si>
  <si>
    <t>E arhiva ZZPRKS</t>
  </si>
  <si>
    <t>SAN0X7</t>
  </si>
  <si>
    <t>Centar</t>
  </si>
  <si>
    <t>SAN0X8</t>
  </si>
  <si>
    <t>Novo Sarajevo</t>
  </si>
  <si>
    <t>SAN0X9</t>
  </si>
  <si>
    <t>Novi Grad</t>
  </si>
  <si>
    <t>SAN0Y0</t>
  </si>
  <si>
    <t>Ilidža</t>
  </si>
  <si>
    <t>SAN0Y1</t>
  </si>
  <si>
    <t>Hadžići</t>
  </si>
  <si>
    <t>SAN0Y2</t>
  </si>
  <si>
    <t>Vogošća</t>
  </si>
  <si>
    <t>SAN0Y3</t>
  </si>
  <si>
    <t>Stari Grad</t>
  </si>
  <si>
    <t>SAN0Y4</t>
  </si>
  <si>
    <t>Ilijaš</t>
  </si>
  <si>
    <t>SAN0Y5</t>
  </si>
  <si>
    <t>Trnovo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</si>
  <si>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</si>
  <si>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</si>
  <si>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</si>
  <si>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</si>
  <si>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</si>
  <si>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</si>
  <si>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Ukupno za glavu: 2701</t>
  </si>
  <si>
    <t>Ukupno za razdjel: 27</t>
  </si>
  <si>
    <t>28</t>
  </si>
  <si>
    <t>Zavod za informatiku i statistiku Kantona Sarajevo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</si>
  <si>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</si>
  <si>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</si>
  <si>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</si>
  <si>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</si>
  <si>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</si>
  <si>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</si>
  <si>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</si>
  <si>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</si>
  <si>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</si>
  <si>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</si>
  <si>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</si>
  <si>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</si>
  <si>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</si>
  <si>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</si>
  <si>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</si>
  <si>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</si>
  <si>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</si>
  <si>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</si>
  <si>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</si>
  <si>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</si>
  <si>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</si>
  <si>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</si>
  <si>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</si>
  <si>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</si>
  <si>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</si>
  <si>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</si>
  <si>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</si>
  <si>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</si>
  <si>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</si>
  <si>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UAK001</t>
  </si>
  <si>
    <t>UAK002</t>
  </si>
  <si>
    <t>Ugovorene i dr.posebne usluge</t>
  </si>
  <si>
    <t>UAK003</t>
  </si>
  <si>
    <t>UAN001</t>
  </si>
  <si>
    <t>Pružanje materijalne podrške dobrovoljnim vat. Druš.</t>
  </si>
  <si>
    <t>UAN002</t>
  </si>
  <si>
    <t xml:space="preserve">Transfer neprofitnim organi. 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</si>
  <si>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</si>
  <si>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</si>
  <si>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</si>
  <si>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</si>
  <si>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</si>
  <si>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</si>
  <si>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</si>
  <si>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</si>
  <si>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</si>
  <si>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UAU006</t>
  </si>
  <si>
    <t>Izrada projekata</t>
  </si>
  <si>
    <t>UAX001</t>
  </si>
  <si>
    <t>UAX002</t>
  </si>
  <si>
    <t>Nabavka opreme za zaštitu i spašavanje</t>
  </si>
  <si>
    <t>UAX006</t>
  </si>
  <si>
    <t xml:space="preserve">Nabavka opreme za službe i jedinice </t>
  </si>
  <si>
    <t>UAX007</t>
  </si>
  <si>
    <t>Nabavka opreme za vatrogastvo</t>
  </si>
  <si>
    <t>UAX010</t>
  </si>
  <si>
    <t>Nabavka specijalnih vozila i mašina</t>
  </si>
  <si>
    <t>UAX011</t>
  </si>
  <si>
    <t xml:space="preserve">Rekonstrukcija i investiciono održavanje za Upravu 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</si>
  <si>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</si>
  <si>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</si>
  <si>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</si>
  <si>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</si>
  <si>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</si>
  <si>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</si>
  <si>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</si>
  <si>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</si>
  <si>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</si>
  <si>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</si>
  <si>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</si>
  <si>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ZAA005</t>
  </si>
  <si>
    <t>ZAK001</t>
  </si>
  <si>
    <t>ZAK002</t>
  </si>
  <si>
    <t>ZAX001</t>
  </si>
  <si>
    <t>ZAX003</t>
  </si>
  <si>
    <t>Ukupno za: Direkcija za robne rezerve Kantona Sarajevo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</si>
  <si>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</si>
  <si>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</si>
  <si>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</si>
  <si>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</si>
  <si>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</si>
  <si>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</si>
  <si>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</si>
  <si>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</si>
  <si>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</si>
  <si>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</si>
  <si>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</si>
  <si>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</si>
  <si>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</si>
  <si>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</si>
  <si>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</si>
  <si>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</si>
  <si>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</si>
  <si>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</si>
  <si>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</si>
  <si>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</si>
  <si>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</si>
  <si>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</si>
  <si>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</si>
  <si>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</si>
  <si>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</si>
  <si>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</si>
  <si>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</si>
  <si>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YAS001</t>
  </si>
  <si>
    <t>YAI004</t>
  </si>
  <si>
    <t>YAX001</t>
  </si>
  <si>
    <t>Otkup zemljištva u zaštićenim prirodnim područjima</t>
  </si>
  <si>
    <t>Ukupno za: Ministarstvo prostornog uređenja, građenja i zaštite okoliša Kantona Sarajevo</t>
  </si>
  <si>
    <t>053F - Smanjenje zagađenosti</t>
  </si>
  <si>
    <t>054F - Zaštita raznovrsnosti flore i faune i zaštita krajolika</t>
  </si>
  <si>
    <t>056F - Zaštita životne sredine n. k.</t>
  </si>
  <si>
    <t>066F - Stambeni i zajednički poslovi n. k.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</si>
  <si>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</si>
  <si>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</si>
  <si>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</si>
  <si>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</si>
  <si>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</si>
  <si>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</si>
  <si>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</si>
  <si>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</si>
  <si>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</si>
  <si>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</si>
  <si>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Ukupno za glavu: 3301</t>
  </si>
  <si>
    <t>Ukupno za razdjel: 33</t>
  </si>
  <si>
    <t>34</t>
  </si>
  <si>
    <t>Ministarstvo komunalne privrede i infrastrukture Kantona Sarajevo</t>
  </si>
  <si>
    <t>34010001</t>
  </si>
  <si>
    <t>WAA001</t>
  </si>
  <si>
    <t>WAA002</t>
  </si>
  <si>
    <t>WAA003</t>
  </si>
  <si>
    <t>WAA005</t>
  </si>
  <si>
    <t>WAK001</t>
  </si>
  <si>
    <t>WAK002</t>
  </si>
  <si>
    <t>WAK003</t>
  </si>
  <si>
    <t>WAK005</t>
  </si>
  <si>
    <t>WAL002</t>
  </si>
  <si>
    <t>WAN011</t>
  </si>
  <si>
    <t xml:space="preserve">Ostali programi-Podrška  lokalnim zajednicama , ustanovama i neprofitnim organizacijama iz oblasti komunalne djelatnosti  </t>
  </si>
  <si>
    <t>Rekonstrukcija vodovodne i kanalizacione mreže na području KS - vodne naknade</t>
  </si>
  <si>
    <t>WAI029</t>
  </si>
  <si>
    <t>WAU015</t>
  </si>
  <si>
    <t>Vlastiti prihodi za efikasniji sistem održavanja javne rasvjete</t>
  </si>
  <si>
    <t>WAU050</t>
  </si>
  <si>
    <t xml:space="preserve">Projekat sanacije vodovodnog sistema putem KJKP Vodovod i kanalizacija – vlastito učešće za kredit EBRD -plaćanje PDV-a </t>
  </si>
  <si>
    <t>WAU008</t>
  </si>
  <si>
    <t>Nabavka opreme  KJKP "Park"</t>
  </si>
  <si>
    <t>WAU062</t>
  </si>
  <si>
    <t>Nabavka opreme  KJKP "Rad" d.o.o. Sarajevo</t>
  </si>
  <si>
    <t>WAX001</t>
  </si>
  <si>
    <t xml:space="preserve">Nabavka opreme za potrebe ministarstva </t>
  </si>
  <si>
    <t>Ukupno za: Ministarstvo komunalne privrede i infrastrukture Kantona Sarajevo</t>
  </si>
  <si>
    <t>052F - Upravljanje otpadnim vodama</t>
  </si>
  <si>
    <t>064F - Ulična rasvjeta</t>
  </si>
  <si>
    <t>Ukupno za glavu: 3401</t>
  </si>
  <si>
    <t>Ukupno za razdjel: 34</t>
  </si>
  <si>
    <t>Član 3.</t>
  </si>
  <si>
    <t>Poseban dio budžeta sastoji se od plana rashoda i izdataka budžetskih korisnika iskazanih po vrstama, raspoređenih u tekuće izdatke i kapitalne investicije.</t>
  </si>
  <si>
    <t>0000</t>
  </si>
  <si>
    <t>2103000</t>
  </si>
  <si>
    <t>OSNOVNO OBRAZOVANJE  - ZBIRNI</t>
  </si>
  <si>
    <t xml:space="preserve">Ukupno za glavu: </t>
  </si>
  <si>
    <t>SREDNJE  OBRAZOVANJE  - ZBIRNI</t>
  </si>
  <si>
    <t>2104000</t>
  </si>
  <si>
    <t>UNIVERZITET  - ZBIRNO</t>
  </si>
  <si>
    <t>2202000</t>
  </si>
  <si>
    <t>KULTURA  - ZBIRNO</t>
  </si>
  <si>
    <t>00</t>
  </si>
  <si>
    <t>2300000</t>
  </si>
  <si>
    <t>USTANOVE SOCIJALE  - ZBIRNO</t>
  </si>
  <si>
    <t>11110001</t>
  </si>
  <si>
    <t>Služba za protokol i press Kantona Sarajevo</t>
  </si>
  <si>
    <t>Ukupno za: Služba za protokol i press Kantona Sarajevo</t>
  </si>
  <si>
    <t>Ukupno za glavu: 1111</t>
  </si>
  <si>
    <t>21080001</t>
  </si>
  <si>
    <t>JU "Institut za razvoj preduniverzitetskog obrazovanja Kantona Sarajevo"</t>
  </si>
  <si>
    <t>Ukupno za: JU "Institut za razvoj preduniverzitetskog obrazovanja Kantona Sarajevo"</t>
  </si>
  <si>
    <t>Ukupno za glavu: 2108</t>
  </si>
  <si>
    <t>Izrada Studije za implementaciju informacionog centra</t>
  </si>
  <si>
    <t>Smanjenje i uspostava prečišćavanja procjednih voda RCUO Smiljevići i drugi projekti na RCUO Smiljevići</t>
  </si>
  <si>
    <t>Zamjena mjerača protoka gasa</t>
  </si>
  <si>
    <t>Subvencije javnim preduzećima - JP Televizija Kantona Sarajevo</t>
  </si>
  <si>
    <t>Jednokratne pomoći boračkoj populaciji</t>
  </si>
  <si>
    <t>Mjesečni transferi boračkoj populaciji</t>
  </si>
  <si>
    <t>Sredstva za zdravstvenu zaštitu boračke populacije</t>
  </si>
  <si>
    <t>Troškovi rente i uređenja za objekte boračke populacije</t>
  </si>
  <si>
    <t>Tekući transferi za očuvanje tekovina OOR 92-95 i NOR 41-45</t>
  </si>
  <si>
    <t>Realizacija projekata od interesa za boračku populaciju u saradnji sa neprofitnim organizacijama</t>
  </si>
  <si>
    <t>Kapitalni transferi za očuvanje tekovina OOR 92-95 i NOR 41-45</t>
  </si>
  <si>
    <t>Pomoć za rješavanje stambenih potreba boračke populacije</t>
  </si>
  <si>
    <t>Nabavka zemljišta za proširenje Fonda Memorijala</t>
  </si>
  <si>
    <t>Nabavka građevina za Fond Memorijala</t>
  </si>
  <si>
    <t>Nabavka opreme za Fond Memorijala</t>
  </si>
  <si>
    <t>Sanacija i rekonstrukcija spomen obilježja, memorijalnih i spomeničkih kompleksa</t>
  </si>
  <si>
    <t>Izgradnja i ulaganje u otvaranje novih parkirališta i javnih garaža u Kantonu Sarajevo</t>
  </si>
  <si>
    <t>Nabavka stalnih sredstava u obliku prava</t>
  </si>
  <si>
    <t>Izgradnja saobraćajnica na području Kantona Sarajevo</t>
  </si>
  <si>
    <t>Nabavka opreme za saobraćajnu infrastrukturu</t>
  </si>
  <si>
    <t>Rekonstrukcija, rehabilitacija i investiciono održavanje puteva i mostova</t>
  </si>
  <si>
    <t>Tekući transfer KJP Veterinarska stanica, podsticaj poljop., zdravstveno stanje životinja, prihvatilište pasa lutalica "Prača", pretvaranje nepoljoprivrednog zemljišta u poljoprivredno</t>
  </si>
  <si>
    <t>Tekući transfer KC Skenderija, ZOI 84, KAP, podsticaj razvoju male privrede, zapošljavanje mladih, podrška razvoju IT industrije i ostali transferi iz oblasti industrije</t>
  </si>
  <si>
    <t>Objekti za Šumarijadu 2021 EFENS - JP Sarajevo šume</t>
  </si>
  <si>
    <t>Zaštita vodotoka, projekti javnih preduzeća, tretman animalnog otpada</t>
  </si>
  <si>
    <t>Industrijske i poslovne zone, projekti javnih preduzeća, sanacioni program ZOI 84</t>
  </si>
  <si>
    <t>Prevencija, očuvanje i unapređenje zdravlja stanovništva Kantona Sarajevo</t>
  </si>
  <si>
    <t>Izgradnja, rekonstrukcija i opremanje javnih zdravstvenih ustanova Kantona Sarajevo</t>
  </si>
  <si>
    <t>Tekući transferi neprofitnim organizacijama - predškolsko i osnovno obrazovanje</t>
  </si>
  <si>
    <t>Tekući transferi neprofitnim organizacijama - srednje obrazovanje</t>
  </si>
  <si>
    <t>Tekući transferi neprofitnim organizacijama - visoko obrazovanje</t>
  </si>
  <si>
    <t>Tekući transferi neprofitnim organizacijama - pomoćne usluge u obrazovanju</t>
  </si>
  <si>
    <t>Tekući transferi neprofitnim organizacijama - nauka</t>
  </si>
  <si>
    <t>Rekonstrukcija i investiciono održavanje</t>
  </si>
  <si>
    <t>Tekući transferi pojedincima iz oblasti sporta</t>
  </si>
  <si>
    <t>Tekući transferi pojedincima iz oblasti kulture</t>
  </si>
  <si>
    <t>Tekući transferi neprofitnim organizacijama iz oblasti sporta</t>
  </si>
  <si>
    <t>Tekući transferi neprofitnim organizacijama iz oblasti kulture</t>
  </si>
  <si>
    <t>Kapitalni transferi drugim nivoima vlasti iz oblasti sporta</t>
  </si>
  <si>
    <t>Kapitalni transferi neprofitnim organizacijama iz oblasti sporta</t>
  </si>
  <si>
    <t>Kapitalni transferi neprofitnim organizacijama iz oblasti kulture</t>
  </si>
  <si>
    <t>Raseljena lica i izbjeglice</t>
  </si>
  <si>
    <t>Socijalna zaštita</t>
  </si>
  <si>
    <t>Sufinansiranje rada javnih kuhinja</t>
  </si>
  <si>
    <t>Socijalni projekti</t>
  </si>
  <si>
    <t>Upravljanje otpadom</t>
  </si>
  <si>
    <t>Zaštita zraka</t>
  </si>
  <si>
    <t>Zaštita prirode</t>
  </si>
  <si>
    <t>Opšte mjere zaštite okoliša</t>
  </si>
  <si>
    <t>Prostorno planska dokumentacija</t>
  </si>
  <si>
    <t>Stambeni razvoj</t>
  </si>
  <si>
    <t>Energijska efikasnost</t>
  </si>
  <si>
    <t>Nabavka opreme za zaštitu zraka</t>
  </si>
  <si>
    <t>Učešće ministarstva u tekućim transferima neprofitnim organizacijama i upravljačkim strukturama preduzeća</t>
  </si>
  <si>
    <t xml:space="preserve">Plaćanje preuzetih obaveza za preduzeća iz oblasti energetike </t>
  </si>
  <si>
    <t>Subvencioniranje troškova iz segmenta zajedničke komunalne potrošnje</t>
  </si>
  <si>
    <t>Obaveze plaćanja usluga iz segmenta zajedničke komunalne potrošnje</t>
  </si>
  <si>
    <t>Sufinansiranje i izgradnja iz oblasti komunalne infrastrukture i nabavka energenata</t>
  </si>
  <si>
    <t>Smanjenje gubitaka na vodovodnoj mreži</t>
  </si>
  <si>
    <t>Izgradnja, rekonstrukcija i sanacija komunalnih objekata</t>
  </si>
  <si>
    <t>Projekti iz oblasti javne rasvjete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</si>
  <si>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</si>
  <si>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</si>
  <si>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</si>
  <si>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</si>
  <si>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</si>
  <si>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</si>
  <si>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</si>
  <si>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</si>
  <si>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</si>
  <si>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Budžet Kantona Sarajevo za 2020. godinu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</si>
  <si>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</si>
  <si>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</si>
  <si>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</si>
  <si>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>BKN001</t>
  </si>
  <si>
    <t>Transfer Međureligijskom vijeću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</si>
  <si>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</si>
  <si>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>BKA001</t>
  </si>
  <si>
    <t>BKA002</t>
  </si>
  <si>
    <t>BKA003</t>
  </si>
  <si>
    <t>BKA005</t>
  </si>
  <si>
    <t>BKK001</t>
  </si>
  <si>
    <t>BKK002</t>
  </si>
  <si>
    <t>BKK003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</si>
  <si>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</si>
  <si>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>CAL007</t>
  </si>
  <si>
    <t>CAL004</t>
  </si>
  <si>
    <t>Tekući transfer neprofitnim organizacijama</t>
  </si>
  <si>
    <t>Savez nacionalnih manjina Kantona Sarajevo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</si>
  <si>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</si>
  <si>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>CAO002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</si>
  <si>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</si>
  <si>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>CAS004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</si>
  <si>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</si>
  <si>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</si>
  <si>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</si>
  <si>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</si>
  <si>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>DAM022</t>
  </si>
  <si>
    <t>DAM023</t>
  </si>
  <si>
    <t>DAM024</t>
  </si>
  <si>
    <t>DAM025</t>
  </si>
  <si>
    <t>DAN029</t>
  </si>
  <si>
    <t>DAN030</t>
  </si>
  <si>
    <t>DAI013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</si>
  <si>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</si>
  <si>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>DAU018</t>
  </si>
  <si>
    <r>
      <rPr>
        <b/>
        <sz val="8"/>
        <color rgb="FF000000"/>
        <rFont val="Arial"/>
        <family val="2"/>
        <charset val="238"/>
      </rPr>
      <t>8222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</si>
  <si>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8226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</si>
  <si>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</si>
  <si>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</si>
  <si>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</si>
  <si>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</si>
  <si>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>DBX023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</si>
  <si>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</si>
  <si>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>DBX024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</si>
  <si>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</si>
  <si>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DBX025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</si>
  <si>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</si>
  <si>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>EAK011</t>
  </si>
  <si>
    <t>Izrada projektne dokumentacije za žičaru Hrasnica - Igman</t>
  </si>
  <si>
    <t>EAL004</t>
  </si>
  <si>
    <t>EAO010</t>
  </si>
  <si>
    <t>Subvencije za javni prijevoz</t>
  </si>
  <si>
    <t>EAU097</t>
  </si>
  <si>
    <t>Izgradnja i rješavanje imovinsko pravnih odnosa</t>
  </si>
  <si>
    <t>EAU098</t>
  </si>
  <si>
    <t>Izgradnja saobraćajnice I tranferzala</t>
  </si>
  <si>
    <t>EAU099</t>
  </si>
  <si>
    <t>EAU0A0</t>
  </si>
  <si>
    <t>Realizacija projekata izgradnje gradskih saobraćajnica i vlastito učešće za projekte EBRD-a</t>
  </si>
  <si>
    <t>EAU0A1</t>
  </si>
  <si>
    <t>EAX048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</si>
  <si>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</si>
  <si>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>EAX049</t>
  </si>
  <si>
    <t>EBX030</t>
  </si>
  <si>
    <t>EBX034</t>
  </si>
  <si>
    <t>EBX035</t>
  </si>
  <si>
    <t>HBK005</t>
  </si>
  <si>
    <t>IAN054</t>
  </si>
  <si>
    <t>IAN055</t>
  </si>
  <si>
    <t>IAN056</t>
  </si>
  <si>
    <t>IAU049</t>
  </si>
  <si>
    <t>IAU050</t>
  </si>
  <si>
    <t>KAM001</t>
  </si>
  <si>
    <t>KAN083</t>
  </si>
  <si>
    <t>KAU0B3</t>
  </si>
  <si>
    <t>KAU0B4</t>
  </si>
  <si>
    <t>Nabavka opreme za domove zdravlja (frižideri za čuvanje vakcija i druga oprema)</t>
  </si>
  <si>
    <t>KAU0B5</t>
  </si>
  <si>
    <t>Nabavka opreme za realizaciju Projekta prevencija raka debelog crijeva i raka dojke u Kantonu Sarajevo</t>
  </si>
  <si>
    <t>KAU0B6</t>
  </si>
  <si>
    <t>Izgradnja objekta forenzičke psihijatrije KS</t>
  </si>
  <si>
    <t>LAK019</t>
  </si>
  <si>
    <t>LAK020</t>
  </si>
  <si>
    <t>LAK021</t>
  </si>
  <si>
    <t>LAM007</t>
  </si>
  <si>
    <t>LAN0Q6</t>
  </si>
  <si>
    <t>LAN0Q7</t>
  </si>
  <si>
    <t>LAN0Q8</t>
  </si>
  <si>
    <t>LAN0Q9</t>
  </si>
  <si>
    <t>LAN0W0</t>
  </si>
  <si>
    <t>LAX0B3</t>
  </si>
  <si>
    <t>LAX0B4</t>
  </si>
  <si>
    <t>LAX0B5</t>
  </si>
  <si>
    <t>LAX0B6</t>
  </si>
  <si>
    <t>LAX0B7</t>
  </si>
  <si>
    <t>LHA001</t>
  </si>
  <si>
    <t>LHA002</t>
  </si>
  <si>
    <t>LHA003</t>
  </si>
  <si>
    <t>LHA005</t>
  </si>
  <si>
    <t>LHK001</t>
  </si>
  <si>
    <t>LHK002</t>
  </si>
  <si>
    <t>MAM007</t>
  </si>
  <si>
    <t>MAM008</t>
  </si>
  <si>
    <t>MAN0M5</t>
  </si>
  <si>
    <t>MAN0M6</t>
  </si>
  <si>
    <t>MAI003</t>
  </si>
  <si>
    <t>MAU073</t>
  </si>
  <si>
    <t>MAU074</t>
  </si>
  <si>
    <t>MDK003</t>
  </si>
  <si>
    <t>MIN026</t>
  </si>
  <si>
    <t>MIU049</t>
  </si>
  <si>
    <t>Rješavanje imovinsko pravnih odnosa, obnova i rekonstrukcija Stare željezničke stanice Ilidža</t>
  </si>
  <si>
    <t>NAM001</t>
  </si>
  <si>
    <t>NAM044</t>
  </si>
  <si>
    <t>NAN043</t>
  </si>
  <si>
    <t>NAN044</t>
  </si>
  <si>
    <t>NAN045</t>
  </si>
  <si>
    <t>NAX016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</si>
  <si>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</si>
  <si>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</si>
  <si>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SAK009</t>
  </si>
  <si>
    <t>Ugovorene i druge posebne usluge - Strategija razvoja KS 2021 - 2027 g.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</si>
  <si>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</si>
  <si>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>YAM001</t>
  </si>
  <si>
    <t>YAN015</t>
  </si>
  <si>
    <t>YAN016</t>
  </si>
  <si>
    <t>YAN017</t>
  </si>
  <si>
    <t>YAN018</t>
  </si>
  <si>
    <t>YAN019</t>
  </si>
  <si>
    <t>YAN020</t>
  </si>
  <si>
    <t>YAN021</t>
  </si>
  <si>
    <t>Podrška projektu uređenja područja Stojčevac</t>
  </si>
  <si>
    <t>YAU023</t>
  </si>
  <si>
    <t>YAU024</t>
  </si>
  <si>
    <t>YAU025</t>
  </si>
  <si>
    <t>YAU026</t>
  </si>
  <si>
    <t>YAU027</t>
  </si>
  <si>
    <t>YAX002</t>
  </si>
  <si>
    <t>YAX003</t>
  </si>
  <si>
    <t>WAK006</t>
  </si>
  <si>
    <t>Izrada projekta za postrojenje zbrinjavanja mulja</t>
  </si>
  <si>
    <t>WAK007</t>
  </si>
  <si>
    <t>Izrada GIS-a za javnu rasvjetu - prikupljanje podataka o rasvjetnim tijelima i izrada WEB servisa za razmjenu podataka</t>
  </si>
  <si>
    <t>WAN019</t>
  </si>
  <si>
    <t>WAO028</t>
  </si>
  <si>
    <t>WAO029</t>
  </si>
  <si>
    <t>WAO030</t>
  </si>
  <si>
    <t>WAI031</t>
  </si>
  <si>
    <t>WAU069</t>
  </si>
  <si>
    <t>WAU070</t>
  </si>
  <si>
    <t>WAU071</t>
  </si>
  <si>
    <t>WAU072</t>
  </si>
  <si>
    <t>WAU073</t>
  </si>
  <si>
    <t>WAU074</t>
  </si>
  <si>
    <t>WAU075</t>
  </si>
  <si>
    <t>Nabavka i implementacija jedinstvenog informacionog sistema za komunalna preduzeća</t>
  </si>
  <si>
    <t>WAU076</t>
  </si>
  <si>
    <t>Projekti upravljanja i saniranja deponije Smiljevići</t>
  </si>
  <si>
    <t>WAX002</t>
  </si>
  <si>
    <t>Nabavka licenci za GIS</t>
  </si>
  <si>
    <t>Izvor 10 (budžetska sredstva)</t>
  </si>
  <si>
    <t>Transferi neprofitnim organizacijama  - Udruženja osoba sa invaliditetom, preimenovati u naziv: Tekući transferi Udruženju slijepih KS; Udruženju distrofičara KS; Udruženju oboljelih od multipleskleroze KS; Udruženju paraplegičara, kvadriplegičara i dječije paralize KS; Udruženju gluhih KS; Udruženju oboljelih od poliomyelitisa, povrede mozga i kičmene moždine KS; Udruženju osoba sa cerebralnom paralizom KS; Udruženju za podršku osobama sa intelektualnim teškoćama KS „Oaza“; Udruženju invalida rada KS i Udruženju Unija civilnih žrtava rata Kantona Sarajevo</t>
  </si>
  <si>
    <t>2102000</t>
  </si>
  <si>
    <t>613900</t>
  </si>
  <si>
    <t>821200</t>
  </si>
  <si>
    <t>821300</t>
  </si>
  <si>
    <t>821500</t>
  </si>
  <si>
    <t>614200</t>
  </si>
  <si>
    <t>614300</t>
  </si>
  <si>
    <t>614800</t>
  </si>
  <si>
    <t>615200</t>
  </si>
  <si>
    <t>615300</t>
  </si>
  <si>
    <t>Org. kod.</t>
  </si>
  <si>
    <t>LDX002</t>
  </si>
  <si>
    <t>Fond za baze</t>
  </si>
  <si>
    <t>-</t>
  </si>
  <si>
    <t>Ekon.kod</t>
  </si>
  <si>
    <t>6111</t>
  </si>
  <si>
    <t>6112</t>
  </si>
  <si>
    <t>011</t>
  </si>
  <si>
    <t>082</t>
  </si>
  <si>
    <t>085</t>
  </si>
  <si>
    <t>013</t>
  </si>
  <si>
    <t>042</t>
  </si>
  <si>
    <t>036</t>
  </si>
  <si>
    <t>034</t>
  </si>
  <si>
    <t>083</t>
  </si>
  <si>
    <t>033</t>
  </si>
  <si>
    <t>107</t>
  </si>
  <si>
    <t>048</t>
  </si>
  <si>
    <t>045</t>
  </si>
  <si>
    <t>041</t>
  </si>
  <si>
    <t>047</t>
  </si>
  <si>
    <t>017</t>
  </si>
  <si>
    <t>076</t>
  </si>
  <si>
    <t>071</t>
  </si>
  <si>
    <t>074</t>
  </si>
  <si>
    <t>075</t>
  </si>
  <si>
    <t>098</t>
  </si>
  <si>
    <t>096</t>
  </si>
  <si>
    <t>091</t>
  </si>
  <si>
    <t>092</t>
  </si>
  <si>
    <t>094</t>
  </si>
  <si>
    <t>097</t>
  </si>
  <si>
    <t>081</t>
  </si>
  <si>
    <t>104</t>
  </si>
  <si>
    <t>101</t>
  </si>
  <si>
    <t>044</t>
  </si>
  <si>
    <t>014</t>
  </si>
  <si>
    <t>049</t>
  </si>
  <si>
    <t>062</t>
  </si>
  <si>
    <t>032</t>
  </si>
  <si>
    <t>055</t>
  </si>
  <si>
    <t>109</t>
  </si>
  <si>
    <t>056</t>
  </si>
  <si>
    <t>061</t>
  </si>
  <si>
    <t>066</t>
  </si>
  <si>
    <t>051</t>
  </si>
  <si>
    <t>053</t>
  </si>
  <si>
    <t>054</t>
  </si>
  <si>
    <t>043</t>
  </si>
  <si>
    <t>064</t>
  </si>
  <si>
    <t>052</t>
  </si>
  <si>
    <t>Operativni plan  I - III</t>
  </si>
  <si>
    <t>Operativni plan  Februar 2020 god.</t>
  </si>
  <si>
    <t>Index 8/2</t>
  </si>
  <si>
    <t>4 (5+6+7)</t>
  </si>
  <si>
    <t>8 (3+4)</t>
  </si>
  <si>
    <t>Operativni plan  Mart 2020 god.</t>
  </si>
  <si>
    <t>Operativni plan  Mart 2020</t>
  </si>
  <si>
    <t>Operativni plan  Februar 2020</t>
  </si>
  <si>
    <t>Operativni plan  Januar 2020</t>
  </si>
  <si>
    <t>Operativni plan  Mart 2020      god.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</si>
</sst>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6" formatCode="[$-41A]General"/>
  </numFmts>
  <fonts count="20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2"/>
      <name val="Calibri"/>
      <family val="2"/>
      <charset val="238"/>
    </font>
    <font>
      <b/>
      <sz val="12"/>
      <name val="Calibri"/>
      <family val="2"/>
      <charset val="238"/>
    </font>
    <font>
      <sz val="8"/>
      <color rgb="FF000000"/>
      <name val="Arial"/>
      <family val="2"/>
      <charset val="238"/>
    </font>
    <font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name val="Calibri"/>
    </font>
    <font>
      <sz val="8"/>
      <color rgb="FF000000"/>
      <name val="Arial"/>
    </font>
    <font>
      <b/>
      <sz val="8"/>
      <color rgb="FF000000"/>
      <name val="Arial"/>
    </font>
    <font>
      <sz val="10"/>
      <color rgb="FF000000"/>
      <name val="Arial"/>
    </font>
    <font>
      <sz val="8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sz val="11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</fills>
  <borders count="1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/>
      <top style="thin">
        <color rgb="FF000000"/>
      </top>
      <bottom/>
      <diagonal/>
    </border>
  </borders>
  <cellStyleXfs count="3">
    <xf numFmtId="0" fontId="0" fillId="0" borderId="0"/>
    <xf numFmtId="0" fontId="1" fillId="0" borderId="0"/>
    <xf numFmtId="166" fontId="19" fillId="0" borderId="0"/>
  </cellStyleXfs>
  <cellXfs count="84">
    <xf numFmtId="0" fontId="2" fillId="0" borderId="0" xfId="0" applyFont="1" applyFill="1" applyBorder="1"/>
    <xf numFmtId="0" fontId="3" fillId="0" borderId="1" xfId="0" applyNumberFormat="1" applyFont="1" applyFill="1" applyBorder="1" applyAlignment="1">
      <alignment horizontal="center" vertical="top" wrapText="1" readingOrder="1"/>
    </xf>
    <xf numFmtId="0" fontId="4" fillId="0" borderId="1" xfId="0" applyNumberFormat="1" applyFont="1" applyFill="1" applyBorder="1" applyAlignment="1">
      <alignment horizontal="center" vertical="top" wrapText="1" readingOrder="1"/>
    </xf>
    <xf numFmtId="0" fontId="3" fillId="2" borderId="1" xfId="0" applyNumberFormat="1" applyFont="1" applyFill="1" applyBorder="1" applyAlignment="1">
      <alignment vertical="top" wrapText="1" readingOrder="1"/>
    </xf>
    <xf numFmtId="0" fontId="3" fillId="0" borderId="9" xfId="0" applyNumberFormat="1" applyFont="1" applyFill="1" applyBorder="1" applyAlignment="1">
      <alignment horizontal="left" vertical="top" wrapText="1" readingOrder="1"/>
    </xf>
    <xf numFmtId="0" fontId="4" fillId="0" borderId="10" xfId="0" applyNumberFormat="1" applyFont="1" applyFill="1" applyBorder="1" applyAlignment="1">
      <alignment horizontal="left" vertical="top" wrapText="1" readingOrder="1"/>
    </xf>
    <xf numFmtId="0" fontId="4" fillId="0" borderId="10" xfId="0" applyNumberFormat="1" applyFont="1" applyFill="1" applyBorder="1" applyAlignment="1">
      <alignment vertical="top" wrapText="1" readingOrder="1"/>
    </xf>
    <xf numFmtId="0" fontId="3" fillId="2" borderId="2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9" fillId="0" borderId="0" xfId="0" applyFont="1" applyFill="1" applyBorder="1"/>
    <xf numFmtId="0" fontId="3" fillId="0" borderId="1" xfId="0" applyNumberFormat="1" applyFont="1" applyFill="1" applyBorder="1" applyAlignment="1">
      <alignment vertical="top" wrapText="1" readingOrder="1"/>
    </xf>
    <xf numFmtId="0" fontId="10" fillId="0" borderId="1" xfId="0" applyNumberFormat="1" applyFont="1" applyFill="1" applyBorder="1" applyAlignment="1">
      <alignment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8" fillId="0" borderId="0" xfId="0" applyNumberFormat="1" applyFont="1" applyFill="1" applyBorder="1" applyAlignment="1">
      <alignment vertical="top" wrapText="1" readingOrder="1"/>
    </xf>
    <xf numFmtId="0" fontId="10" fillId="0" borderId="1" xfId="0" applyNumberFormat="1" applyFont="1" applyFill="1" applyBorder="1" applyAlignment="1">
      <alignment horizontal="center" vertical="top" wrapText="1" readingOrder="1"/>
    </xf>
    <xf numFmtId="0" fontId="8" fillId="0" borderId="3" xfId="0" applyNumberFormat="1" applyFont="1" applyFill="1" applyBorder="1" applyAlignment="1">
      <alignment vertical="top" wrapText="1" readingOrder="1"/>
    </xf>
    <xf numFmtId="0" fontId="8" fillId="0" borderId="7" xfId="0" applyNumberFormat="1" applyFont="1" applyFill="1" applyBorder="1" applyAlignment="1">
      <alignment horizontal="center" vertical="center" wrapText="1" readingOrder="1"/>
    </xf>
    <xf numFmtId="0" fontId="10" fillId="2" borderId="1" xfId="0" applyNumberFormat="1" applyFont="1" applyFill="1" applyBorder="1" applyAlignment="1">
      <alignment vertical="top" wrapText="1" readingOrder="1"/>
    </xf>
    <xf numFmtId="0" fontId="10" fillId="0" borderId="9" xfId="0" applyNumberFormat="1" applyFont="1" applyFill="1" applyBorder="1" applyAlignment="1">
      <alignment horizontal="left" vertical="top" wrapText="1" readingOrder="1"/>
    </xf>
    <xf numFmtId="0" fontId="8" fillId="0" borderId="10" xfId="0" applyNumberFormat="1" applyFont="1" applyFill="1" applyBorder="1" applyAlignment="1">
      <alignment horizontal="left" vertical="top" wrapText="1" readingOrder="1"/>
    </xf>
    <xf numFmtId="0" fontId="8" fillId="0" borderId="10" xfId="0" applyNumberFormat="1" applyFont="1" applyFill="1" applyBorder="1" applyAlignment="1">
      <alignment vertical="top" wrapText="1" readingOrder="1"/>
    </xf>
    <xf numFmtId="0" fontId="7" fillId="0" borderId="0" xfId="0" applyFont="1" applyFill="1" applyBorder="1" applyAlignment="1">
      <alignment horizontal="left"/>
    </xf>
    <xf numFmtId="0" fontId="10" fillId="2" borderId="2" xfId="0" applyNumberFormat="1" applyFont="1" applyFill="1" applyBorder="1" applyAlignment="1">
      <alignment horizontal="center" vertical="center" wrapText="1" readingOrder="1"/>
    </xf>
    <xf numFmtId="0" fontId="8" fillId="0" borderId="1" xfId="0" applyNumberFormat="1" applyFont="1" applyFill="1" applyBorder="1" applyAlignment="1">
      <alignment vertical="top" wrapText="1" readingOrder="1"/>
    </xf>
    <xf numFmtId="0" fontId="9" fillId="0" borderId="8" xfId="0" applyNumberFormat="1" applyFont="1" applyFill="1" applyBorder="1" applyAlignment="1">
      <alignment vertical="top" wrapText="1"/>
    </xf>
    <xf numFmtId="0" fontId="9" fillId="0" borderId="11" xfId="0" applyNumberFormat="1" applyFont="1" applyFill="1" applyBorder="1" applyAlignment="1">
      <alignment vertical="top" wrapText="1"/>
    </xf>
    <xf numFmtId="0" fontId="11" fillId="0" borderId="0" xfId="0" applyNumberFormat="1" applyFont="1" applyFill="1" applyBorder="1" applyAlignment="1">
      <alignment vertical="top" wrapText="1" readingOrder="1"/>
    </xf>
    <xf numFmtId="0" fontId="9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4" fillId="0" borderId="1" xfId="0" applyNumberFormat="1" applyFont="1" applyFill="1" applyBorder="1" applyAlignment="1">
      <alignment vertical="top" wrapText="1" readingOrder="1"/>
    </xf>
    <xf numFmtId="0" fontId="2" fillId="0" borderId="8" xfId="0" applyNumberFormat="1" applyFont="1" applyFill="1" applyBorder="1" applyAlignment="1">
      <alignment vertical="top" wrapText="1"/>
    </xf>
    <xf numFmtId="0" fontId="2" fillId="0" borderId="11" xfId="0" applyNumberFormat="1" applyFont="1" applyFill="1" applyBorder="1" applyAlignment="1">
      <alignment vertical="top" wrapText="1"/>
    </xf>
    <xf numFmtId="0" fontId="9" fillId="0" borderId="0" xfId="0" applyFont="1" applyFill="1" applyBorder="1"/>
    <xf numFmtId="0" fontId="11" fillId="0" borderId="0" xfId="0" applyNumberFormat="1" applyFont="1" applyFill="1" applyBorder="1" applyAlignment="1">
      <alignment vertical="top" wrapText="1" readingOrder="1"/>
    </xf>
    <xf numFmtId="0" fontId="9" fillId="0" borderId="0" xfId="0" applyFont="1" applyFill="1" applyBorder="1"/>
    <xf numFmtId="0" fontId="2" fillId="0" borderId="0" xfId="0" applyFont="1" applyFill="1" applyBorder="1"/>
    <xf numFmtId="165" fontId="4" fillId="2" borderId="1" xfId="0" applyNumberFormat="1" applyFont="1" applyFill="1" applyBorder="1" applyAlignment="1">
      <alignment horizontal="right" vertical="top" wrapText="1" readingOrder="1"/>
    </xf>
    <xf numFmtId="164" fontId="4" fillId="2" borderId="1" xfId="0" applyNumberFormat="1" applyFont="1" applyFill="1" applyBorder="1" applyAlignment="1">
      <alignment horizontal="right" vertical="top" wrapText="1" readingOrder="1"/>
    </xf>
    <xf numFmtId="49" fontId="6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/>
    </xf>
    <xf numFmtId="49" fontId="10" fillId="0" borderId="1" xfId="0" applyNumberFormat="1" applyFont="1" applyFill="1" applyBorder="1" applyAlignment="1">
      <alignment vertical="top" wrapText="1" readingOrder="1"/>
    </xf>
    <xf numFmtId="49" fontId="8" fillId="0" borderId="1" xfId="0" applyNumberFormat="1" applyFont="1" applyFill="1" applyBorder="1" applyAlignment="1">
      <alignment horizontal="center" vertical="top" wrapText="1" readingOrder="1"/>
    </xf>
    <xf numFmtId="49" fontId="10" fillId="2" borderId="2" xfId="0" applyNumberFormat="1" applyFont="1" applyFill="1" applyBorder="1" applyAlignment="1">
      <alignment horizontal="center" vertical="center" wrapText="1" readingOrder="1"/>
    </xf>
    <xf numFmtId="49" fontId="8" fillId="0" borderId="4" xfId="0" applyNumberFormat="1" applyFont="1" applyFill="1" applyBorder="1" applyAlignment="1">
      <alignment vertical="top" wrapText="1" readingOrder="1"/>
    </xf>
    <xf numFmtId="49" fontId="8" fillId="0" borderId="5" xfId="0" applyNumberFormat="1" applyFont="1" applyFill="1" applyBorder="1" applyAlignment="1">
      <alignment vertical="top" wrapText="1" readingOrder="1"/>
    </xf>
    <xf numFmtId="49" fontId="8" fillId="0" borderId="6" xfId="0" applyNumberFormat="1" applyFont="1" applyFill="1" applyBorder="1" applyAlignment="1">
      <alignment horizontal="center" vertical="center" wrapText="1" readingOrder="1"/>
    </xf>
    <xf numFmtId="49" fontId="8" fillId="0" borderId="1" xfId="0" applyNumberFormat="1" applyFont="1" applyFill="1" applyBorder="1" applyAlignment="1">
      <alignment horizontal="right" vertical="top" wrapText="1" readingOrder="1"/>
    </xf>
    <xf numFmtId="49" fontId="8" fillId="0" borderId="1" xfId="0" applyNumberFormat="1" applyFont="1" applyFill="1" applyBorder="1" applyAlignment="1">
      <alignment vertical="top" wrapText="1" readingOrder="1"/>
    </xf>
    <xf numFmtId="49" fontId="10" fillId="0" borderId="1" xfId="0" applyNumberFormat="1" applyFont="1" applyFill="1" applyBorder="1" applyAlignment="1">
      <alignment horizontal="center" vertical="top" wrapText="1" readingOrder="1"/>
    </xf>
    <xf numFmtId="49" fontId="9" fillId="0" borderId="8" xfId="0" applyNumberFormat="1" applyFont="1" applyFill="1" applyBorder="1" applyAlignment="1">
      <alignment vertical="top" wrapText="1"/>
    </xf>
    <xf numFmtId="49" fontId="2" fillId="0" borderId="8" xfId="0" applyNumberFormat="1" applyFont="1" applyFill="1" applyBorder="1" applyAlignment="1">
      <alignment vertical="top" wrapText="1"/>
    </xf>
    <xf numFmtId="49" fontId="9" fillId="0" borderId="1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center" vertical="top" wrapText="1" readingOrder="1"/>
    </xf>
    <xf numFmtId="49" fontId="3" fillId="0" borderId="1" xfId="0" applyNumberFormat="1" applyFont="1" applyFill="1" applyBorder="1" applyAlignment="1">
      <alignment vertical="top" wrapText="1" readingOrder="1"/>
    </xf>
    <xf numFmtId="49" fontId="4" fillId="0" borderId="1" xfId="0" applyNumberFormat="1" applyFont="1" applyFill="1" applyBorder="1" applyAlignment="1">
      <alignment vertical="top" wrapText="1" readingOrder="1"/>
    </xf>
    <xf numFmtId="49" fontId="3" fillId="0" borderId="1" xfId="0" applyNumberFormat="1" applyFont="1" applyFill="1" applyBorder="1" applyAlignment="1">
      <alignment horizontal="center" vertical="top" wrapText="1" readingOrder="1"/>
    </xf>
    <xf numFmtId="49" fontId="2" fillId="0" borderId="1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horizontal="right" vertical="top" wrapText="1" readingOrder="1"/>
    </xf>
    <xf numFmtId="49" fontId="9" fillId="0" borderId="0" xfId="0" applyNumberFormat="1" applyFont="1" applyFill="1" applyBorder="1"/>
    <xf numFmtId="0" fontId="12" fillId="0" borderId="0" xfId="0" applyFont="1"/>
    <xf numFmtId="0" fontId="6" fillId="0" borderId="0" xfId="0" applyFont="1" applyAlignment="1">
      <alignment horizontal="center"/>
    </xf>
    <xf numFmtId="0" fontId="13" fillId="0" borderId="1" xfId="0" applyFont="1" applyBorder="1" applyAlignment="1">
      <alignment horizontal="right" vertical="top" wrapText="1" readingOrder="1"/>
    </xf>
    <xf numFmtId="0" fontId="3" fillId="2" borderId="2" xfId="0" applyFont="1" applyFill="1" applyBorder="1" applyAlignment="1">
      <alignment horizontal="center" vertical="center" wrapText="1" readingOrder="1"/>
    </xf>
    <xf numFmtId="0" fontId="4" fillId="0" borderId="7" xfId="0" applyFont="1" applyBorder="1" applyAlignment="1">
      <alignment horizontal="center" vertical="top" wrapText="1" readingOrder="1"/>
    </xf>
    <xf numFmtId="164" fontId="13" fillId="2" borderId="1" xfId="0" applyNumberFormat="1" applyFont="1" applyFill="1" applyBorder="1" applyAlignment="1">
      <alignment horizontal="right" vertical="top" wrapText="1" readingOrder="1"/>
    </xf>
    <xf numFmtId="164" fontId="14" fillId="0" borderId="1" xfId="0" applyNumberFormat="1" applyFont="1" applyBorder="1" applyAlignment="1">
      <alignment horizontal="right" vertical="top" wrapText="1" readingOrder="1"/>
    </xf>
    <xf numFmtId="164" fontId="13" fillId="0" borderId="1" xfId="0" applyNumberFormat="1" applyFont="1" applyBorder="1" applyAlignment="1">
      <alignment horizontal="right" vertical="top" wrapText="1" readingOrder="1"/>
    </xf>
    <xf numFmtId="164" fontId="13" fillId="0" borderId="10" xfId="0" applyNumberFormat="1" applyFont="1" applyBorder="1" applyAlignment="1">
      <alignment horizontal="right" vertical="top" wrapText="1" readingOrder="1"/>
    </xf>
    <xf numFmtId="0" fontId="15" fillId="0" borderId="0" xfId="0" applyFont="1" applyAlignment="1">
      <alignment vertical="top" wrapText="1" readingOrder="1"/>
    </xf>
    <xf numFmtId="0" fontId="13" fillId="0" borderId="0" xfId="0" applyFont="1" applyAlignment="1">
      <alignment horizontal="right" vertical="top" wrapText="1" readingOrder="1"/>
    </xf>
    <xf numFmtId="164" fontId="14" fillId="2" borderId="1" xfId="0" applyNumberFormat="1" applyFont="1" applyFill="1" applyBorder="1" applyAlignment="1">
      <alignment horizontal="right" vertical="top" wrapText="1" readingOrder="1"/>
    </xf>
    <xf numFmtId="0" fontId="15" fillId="0" borderId="13" xfId="0" applyFont="1" applyBorder="1" applyAlignment="1">
      <alignment vertical="top" wrapText="1" readingOrder="1"/>
    </xf>
    <xf numFmtId="0" fontId="12" fillId="0" borderId="12" xfId="0" applyFont="1" applyBorder="1" applyAlignment="1">
      <alignment readingOrder="1"/>
    </xf>
    <xf numFmtId="0" fontId="4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right" vertical="top" wrapText="1" readingOrder="1"/>
    </xf>
    <xf numFmtId="164" fontId="4" fillId="0" borderId="1" xfId="0" applyNumberFormat="1" applyFont="1" applyBorder="1" applyAlignment="1">
      <alignment horizontal="right" vertical="top" wrapText="1" readingOrder="1"/>
    </xf>
    <xf numFmtId="164" fontId="4" fillId="0" borderId="10" xfId="0" applyNumberFormat="1" applyFont="1" applyBorder="1" applyAlignment="1">
      <alignment horizontal="right" vertical="top" wrapText="1" readingOrder="1"/>
    </xf>
    <xf numFmtId="0" fontId="2" fillId="0" borderId="0" xfId="0" applyFont="1"/>
    <xf numFmtId="0" fontId="5" fillId="0" borderId="0" xfId="0" applyFont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5" fontId="4" fillId="0" borderId="1" xfId="0" applyNumberFormat="1" applyFont="1" applyBorder="1" applyAlignment="1">
      <alignment horizontal="right" vertical="top" wrapText="1" readingOrder="1"/>
    </xf>
    <xf numFmtId="165" fontId="4" fillId="0" borderId="10" xfId="0" applyNumberFormat="1" applyFont="1" applyBorder="1" applyAlignment="1">
      <alignment horizontal="right" vertical="top" wrapText="1" readingOrder="1"/>
    </xf>
  </cellXfs>
  <cellStyles count="3">
    <cellStyle name="Excel Built-in Normal" xfId="2" xr:uid="{0C3A1FA6-456E-45E0-9401-E6969ECAA53E}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T8758"/>
  <sheetViews>
    <sheetView showGridLines="0" tabSelected="1" view="pageBreakPreview" zoomScale="80" zoomScaleNormal="100" zoomScaleSheetLayoutView="80" workbookViewId="0">
      <selection activeCell="A11121" sqref="A8759:XFD11121"/>
    </sheetView>
  </sheetViews>
  <sheetFormatPr defaultRowHeight="15" x14ac:dyDescent="0.25"/>
  <cols>
    <col min="1" max="1" width="4.140625" style="27" customWidth="1"/>
    <col min="2" max="3" width="6.5703125" style="27" customWidth="1"/>
    <col min="4" max="4" width="9.7109375" style="60" customWidth="1"/>
    <col min="5" max="5" width="8.85546875" style="60" customWidth="1"/>
    <col min="6" max="6" width="7.42578125" style="60" bestFit="1" customWidth="1"/>
    <col min="7" max="7" width="7.42578125" style="60" customWidth="1"/>
    <col min="8" max="8" width="56.28515625" style="27" customWidth="1"/>
    <col min="9" max="10" width="15.7109375" style="61" customWidth="1"/>
    <col min="11" max="11" width="13.42578125" style="61" customWidth="1"/>
    <col min="12" max="15" width="13.5703125" style="61" customWidth="1"/>
    <col min="16" max="16" width="14" style="61" customWidth="1"/>
    <col min="17" max="17" width="12.7109375" style="61" customWidth="1"/>
    <col min="18" max="16384" width="9.140625" style="9"/>
  </cols>
  <sheetData>
    <row r="2" spans="1:17" ht="15.75" x14ac:dyDescent="0.25">
      <c r="A2" s="28" t="s">
        <v>2626</v>
      </c>
      <c r="B2" s="28"/>
      <c r="C2" s="28"/>
      <c r="D2" s="40"/>
      <c r="E2" s="40"/>
      <c r="F2" s="40"/>
      <c r="G2" s="40"/>
      <c r="H2" s="28"/>
    </row>
    <row r="3" spans="1:17" ht="15.75" x14ac:dyDescent="0.25">
      <c r="A3" s="28"/>
      <c r="B3" s="28"/>
      <c r="C3" s="28"/>
      <c r="D3" s="40"/>
      <c r="E3" s="40"/>
      <c r="F3" s="40"/>
      <c r="G3" s="40"/>
      <c r="H3" s="28"/>
      <c r="I3" s="62"/>
      <c r="J3" s="62"/>
      <c r="K3" s="62"/>
      <c r="L3" s="62"/>
      <c r="M3" s="62"/>
      <c r="N3" s="62"/>
      <c r="O3" s="62"/>
      <c r="P3" s="62"/>
      <c r="Q3" s="62"/>
    </row>
    <row r="4" spans="1:17" ht="15.75" x14ac:dyDescent="0.25">
      <c r="A4" s="21" t="s">
        <v>2627</v>
      </c>
      <c r="B4" s="21"/>
      <c r="C4" s="21"/>
      <c r="D4" s="41"/>
      <c r="E4" s="41"/>
      <c r="F4" s="41"/>
      <c r="G4" s="41"/>
      <c r="H4" s="21"/>
    </row>
    <row r="6" spans="1:17" x14ac:dyDescent="0.25">
      <c r="A6" s="14" t="s">
        <v>0</v>
      </c>
      <c r="B6" s="11" t="s">
        <v>1</v>
      </c>
      <c r="C6" s="11" t="s">
        <v>1</v>
      </c>
      <c r="D6" s="42" t="s">
        <v>1</v>
      </c>
      <c r="E6" s="42" t="s">
        <v>1</v>
      </c>
      <c r="F6" s="42" t="s">
        <v>1</v>
      </c>
      <c r="G6" s="42" t="s">
        <v>1</v>
      </c>
      <c r="H6" s="11" t="s">
        <v>2</v>
      </c>
      <c r="I6" s="63" t="s">
        <v>1</v>
      </c>
      <c r="J6" s="63" t="s">
        <v>1</v>
      </c>
      <c r="K6" s="63"/>
      <c r="L6" s="63" t="s">
        <v>1</v>
      </c>
      <c r="M6" s="63"/>
      <c r="N6" s="63"/>
      <c r="O6" s="63"/>
      <c r="P6" s="63"/>
      <c r="Q6" s="63"/>
    </row>
    <row r="7" spans="1:17" ht="15.75" thickBot="1" x14ac:dyDescent="0.3">
      <c r="A7" s="14" t="s">
        <v>0</v>
      </c>
      <c r="B7" s="14" t="s">
        <v>3</v>
      </c>
      <c r="C7" s="12" t="s">
        <v>1</v>
      </c>
      <c r="D7" s="43" t="s">
        <v>1</v>
      </c>
      <c r="E7" s="42" t="s">
        <v>1</v>
      </c>
      <c r="F7" s="42" t="s">
        <v>1</v>
      </c>
      <c r="G7" s="42" t="s">
        <v>1</v>
      </c>
      <c r="H7" s="11" t="s">
        <v>1</v>
      </c>
      <c r="I7" s="63" t="s">
        <v>1</v>
      </c>
      <c r="J7" s="63" t="s">
        <v>1</v>
      </c>
      <c r="K7" s="63"/>
      <c r="L7" s="63" t="s">
        <v>1</v>
      </c>
      <c r="M7" s="63"/>
      <c r="N7" s="63"/>
      <c r="O7" s="63"/>
      <c r="P7" s="63"/>
      <c r="Q7" s="63"/>
    </row>
    <row r="8" spans="1:17" ht="34.5" thickBot="1" x14ac:dyDescent="0.3">
      <c r="A8" s="22" t="s">
        <v>4</v>
      </c>
      <c r="B8" s="22" t="s">
        <v>5</v>
      </c>
      <c r="C8" s="22" t="s">
        <v>6</v>
      </c>
      <c r="D8" s="44" t="s">
        <v>2891</v>
      </c>
      <c r="E8" s="44" t="s">
        <v>2895</v>
      </c>
      <c r="F8" s="44" t="s">
        <v>7</v>
      </c>
      <c r="G8" s="44" t="s">
        <v>8</v>
      </c>
      <c r="H8" s="22" t="s">
        <v>9</v>
      </c>
      <c r="I8" s="64" t="s">
        <v>2718</v>
      </c>
      <c r="J8" s="64" t="s">
        <v>2879</v>
      </c>
      <c r="K8" s="64" t="s">
        <v>2942</v>
      </c>
      <c r="L8" s="64" t="s">
        <v>2942</v>
      </c>
      <c r="M8" s="64" t="s">
        <v>2950</v>
      </c>
      <c r="N8" s="64" t="s">
        <v>2949</v>
      </c>
      <c r="O8" s="64" t="s">
        <v>2948</v>
      </c>
      <c r="P8" s="64" t="s">
        <v>2942</v>
      </c>
      <c r="Q8" s="64" t="s">
        <v>2944</v>
      </c>
    </row>
    <row r="9" spans="1:17" x14ac:dyDescent="0.25">
      <c r="A9" s="15" t="s">
        <v>1</v>
      </c>
      <c r="B9" s="15" t="s">
        <v>1</v>
      </c>
      <c r="C9" s="15" t="s">
        <v>1</v>
      </c>
      <c r="D9" s="45" t="s">
        <v>1</v>
      </c>
      <c r="E9" s="45" t="s">
        <v>1</v>
      </c>
      <c r="F9" s="46" t="s">
        <v>1</v>
      </c>
      <c r="G9" s="47" t="s">
        <v>1</v>
      </c>
      <c r="H9" s="16" t="s">
        <v>1</v>
      </c>
      <c r="I9" s="65">
        <v>1</v>
      </c>
      <c r="J9" s="65">
        <v>2</v>
      </c>
      <c r="K9" s="65">
        <v>3</v>
      </c>
      <c r="L9" s="65" t="s">
        <v>2945</v>
      </c>
      <c r="M9" s="65">
        <v>5</v>
      </c>
      <c r="N9" s="65">
        <v>6</v>
      </c>
      <c r="O9" s="65">
        <v>7</v>
      </c>
      <c r="P9" s="65" t="s">
        <v>2946</v>
      </c>
      <c r="Q9" s="65">
        <v>9</v>
      </c>
    </row>
    <row r="10" spans="1:17" x14ac:dyDescent="0.25">
      <c r="A10" s="14" t="s">
        <v>0</v>
      </c>
      <c r="B10" s="14" t="s">
        <v>3</v>
      </c>
      <c r="C10" s="12" t="s">
        <v>11</v>
      </c>
      <c r="D10" s="43" t="s">
        <v>12</v>
      </c>
      <c r="E10" s="42" t="s">
        <v>1</v>
      </c>
      <c r="F10" s="42" t="s">
        <v>1</v>
      </c>
      <c r="G10" s="42" t="s">
        <v>1</v>
      </c>
      <c r="H10" s="11" t="s">
        <v>2</v>
      </c>
      <c r="I10" s="63" t="s">
        <v>1</v>
      </c>
      <c r="J10" s="63" t="s">
        <v>1</v>
      </c>
      <c r="K10" s="63"/>
      <c r="L10" s="63" t="s">
        <v>1</v>
      </c>
      <c r="M10" s="63"/>
      <c r="N10" s="63"/>
      <c r="O10" s="63"/>
      <c r="P10" s="63"/>
      <c r="Q10" s="63"/>
    </row>
    <row r="11" spans="1:17" ht="22.5" x14ac:dyDescent="0.25">
      <c r="A11" s="14" t="s">
        <v>1</v>
      </c>
      <c r="B11" s="14" t="s">
        <v>1</v>
      </c>
      <c r="C11" s="14" t="s">
        <v>1</v>
      </c>
      <c r="D11" s="42" t="s">
        <v>1</v>
      </c>
      <c r="E11" s="42" t="s">
        <v>1</v>
      </c>
      <c r="F11" s="42" t="s">
        <v>1</v>
      </c>
      <c r="G11" s="42" t="s">
        <v>1</v>
      </c>
      <c r="H11" s="3" t="s">
        <v>13</v>
      </c>
      <c r="I11" s="66">
        <f t="shared" ref="I11" si="0">SUM(I12,I18,I20)</f>
        <v>2203542</v>
      </c>
      <c r="J11" s="66">
        <f t="shared" ref="J11:K11" si="1">SUM(J12,J18,J20)</f>
        <v>2203542</v>
      </c>
      <c r="K11" s="66">
        <f t="shared" si="1"/>
        <v>0</v>
      </c>
      <c r="L11" s="66">
        <f>SUM(M11:O11)</f>
        <v>164417</v>
      </c>
      <c r="M11" s="66">
        <f t="shared" ref="M11" si="2">SUM(M12,M18,M20)</f>
        <v>0</v>
      </c>
      <c r="N11" s="66">
        <f t="shared" ref="N11:O11" si="3">SUM(N12,N18,N20)</f>
        <v>0</v>
      </c>
      <c r="O11" s="66">
        <f t="shared" si="3"/>
        <v>164417</v>
      </c>
      <c r="P11" s="66">
        <f>K11+L11</f>
        <v>164417</v>
      </c>
      <c r="Q11" s="66">
        <f>IF(J11=0,"-",P11/J11*100)</f>
        <v>7.4614870059204685</v>
      </c>
    </row>
    <row r="12" spans="1:17" x14ac:dyDescent="0.25">
      <c r="A12" s="12" t="s">
        <v>0</v>
      </c>
      <c r="B12" s="12" t="s">
        <v>3</v>
      </c>
      <c r="C12" s="12" t="s">
        <v>11</v>
      </c>
      <c r="D12" s="43" t="s">
        <v>12</v>
      </c>
      <c r="E12" s="42" t="s">
        <v>2709</v>
      </c>
      <c r="F12" s="42" t="s">
        <v>1</v>
      </c>
      <c r="G12" s="42" t="s">
        <v>1</v>
      </c>
      <c r="H12" s="11" t="s">
        <v>15</v>
      </c>
      <c r="I12" s="67">
        <f t="shared" ref="I12" si="4">SUM(I13,I14)</f>
        <v>1787514</v>
      </c>
      <c r="J12" s="67">
        <f t="shared" ref="J12:K12" si="5">SUM(J13,J14)</f>
        <v>1787514</v>
      </c>
      <c r="K12" s="67">
        <f t="shared" si="5"/>
        <v>0</v>
      </c>
      <c r="L12" s="67">
        <f t="shared" ref="L12:L75" si="6">SUM(M12:O12)</f>
        <v>137434</v>
      </c>
      <c r="M12" s="67">
        <f t="shared" ref="M12" si="7">SUM(M13,M14)</f>
        <v>0</v>
      </c>
      <c r="N12" s="67">
        <f t="shared" ref="N12:O12" si="8">SUM(N13,N14)</f>
        <v>0</v>
      </c>
      <c r="O12" s="67">
        <f t="shared" si="8"/>
        <v>137434</v>
      </c>
      <c r="P12" s="67">
        <f t="shared" ref="P12:P75" si="9">K12+L12</f>
        <v>137434</v>
      </c>
      <c r="Q12" s="67">
        <f>IF(J12=0,"-",P12/J12*100)</f>
        <v>7.6885551665609331</v>
      </c>
    </row>
    <row r="13" spans="1:17" x14ac:dyDescent="0.25">
      <c r="A13" s="12" t="s">
        <v>0</v>
      </c>
      <c r="B13" s="12" t="s">
        <v>3</v>
      </c>
      <c r="C13" s="12" t="s">
        <v>11</v>
      </c>
      <c r="D13" s="43" t="s">
        <v>12</v>
      </c>
      <c r="E13" s="48" t="s">
        <v>2896</v>
      </c>
      <c r="F13" s="43"/>
      <c r="G13" s="56" t="s">
        <v>2898</v>
      </c>
      <c r="H13" s="23" t="s">
        <v>16</v>
      </c>
      <c r="I13" s="68">
        <v>1680166</v>
      </c>
      <c r="J13" s="68">
        <v>1680166</v>
      </c>
      <c r="K13" s="68"/>
      <c r="L13" s="68">
        <f t="shared" si="6"/>
        <v>124000</v>
      </c>
      <c r="M13" s="68"/>
      <c r="N13" s="68"/>
      <c r="O13" s="68">
        <v>124000</v>
      </c>
      <c r="P13" s="68">
        <f t="shared" si="9"/>
        <v>124000</v>
      </c>
      <c r="Q13" s="68">
        <f t="shared" ref="Q13:Q76" si="10">IF(J13=0,"-",P13/J13*100)</f>
        <v>7.3802231446178537</v>
      </c>
    </row>
    <row r="14" spans="1:17" x14ac:dyDescent="0.25">
      <c r="A14" s="14" t="s">
        <v>0</v>
      </c>
      <c r="B14" s="14" t="s">
        <v>3</v>
      </c>
      <c r="C14" s="14" t="s">
        <v>11</v>
      </c>
      <c r="D14" s="50" t="s">
        <v>12</v>
      </c>
      <c r="E14" s="50" t="s">
        <v>2719</v>
      </c>
      <c r="F14" s="43" t="s">
        <v>1</v>
      </c>
      <c r="G14" s="49" t="s">
        <v>1</v>
      </c>
      <c r="H14" s="11" t="s">
        <v>19</v>
      </c>
      <c r="I14" s="67">
        <f t="shared" ref="I14:O14" si="11">SUM(I15:I17)</f>
        <v>107348</v>
      </c>
      <c r="J14" s="67">
        <f t="shared" si="11"/>
        <v>107348</v>
      </c>
      <c r="K14" s="67">
        <f t="shared" si="11"/>
        <v>0</v>
      </c>
      <c r="L14" s="67">
        <f t="shared" si="6"/>
        <v>13434</v>
      </c>
      <c r="M14" s="67">
        <f t="shared" si="11"/>
        <v>0</v>
      </c>
      <c r="N14" s="67">
        <f t="shared" si="11"/>
        <v>0</v>
      </c>
      <c r="O14" s="67">
        <f t="shared" si="11"/>
        <v>13434</v>
      </c>
      <c r="P14" s="67">
        <f t="shared" si="9"/>
        <v>13434</v>
      </c>
      <c r="Q14" s="67">
        <f>IF(J14=0,"-",P14/J14*100)</f>
        <v>12.514439020754928</v>
      </c>
    </row>
    <row r="15" spans="1:17" x14ac:dyDescent="0.25">
      <c r="A15" s="12" t="s">
        <v>0</v>
      </c>
      <c r="B15" s="12" t="s">
        <v>3</v>
      </c>
      <c r="C15" s="12" t="s">
        <v>11</v>
      </c>
      <c r="D15" s="43" t="s">
        <v>12</v>
      </c>
      <c r="E15" s="48" t="s">
        <v>2897</v>
      </c>
      <c r="F15" s="43" t="s">
        <v>21</v>
      </c>
      <c r="G15" s="56" t="s">
        <v>2898</v>
      </c>
      <c r="H15" s="23" t="s">
        <v>22</v>
      </c>
      <c r="I15" s="68">
        <v>71148</v>
      </c>
      <c r="J15" s="68">
        <v>71148</v>
      </c>
      <c r="K15" s="68"/>
      <c r="L15" s="68">
        <f t="shared" si="6"/>
        <v>5674</v>
      </c>
      <c r="M15" s="68"/>
      <c r="N15" s="68"/>
      <c r="O15" s="68">
        <v>5674</v>
      </c>
      <c r="P15" s="68">
        <f t="shared" si="9"/>
        <v>5674</v>
      </c>
      <c r="Q15" s="68">
        <f t="shared" si="10"/>
        <v>7.9749255073930394</v>
      </c>
    </row>
    <row r="16" spans="1:17" x14ac:dyDescent="0.25">
      <c r="A16" s="12" t="s">
        <v>0</v>
      </c>
      <c r="B16" s="12" t="s">
        <v>3</v>
      </c>
      <c r="C16" s="12" t="s">
        <v>11</v>
      </c>
      <c r="D16" s="43" t="s">
        <v>12</v>
      </c>
      <c r="E16" s="48">
        <v>6112</v>
      </c>
      <c r="F16" s="43" t="s">
        <v>23</v>
      </c>
      <c r="G16" s="56" t="s">
        <v>2898</v>
      </c>
      <c r="H16" s="23" t="s">
        <v>24</v>
      </c>
      <c r="I16" s="68">
        <v>14500</v>
      </c>
      <c r="J16" s="68">
        <v>14500</v>
      </c>
      <c r="K16" s="68"/>
      <c r="L16" s="68">
        <f t="shared" si="6"/>
        <v>0</v>
      </c>
      <c r="M16" s="68"/>
      <c r="N16" s="68"/>
      <c r="O16" s="68"/>
      <c r="P16" s="68">
        <f t="shared" si="9"/>
        <v>0</v>
      </c>
      <c r="Q16" s="68">
        <f t="shared" si="10"/>
        <v>0</v>
      </c>
    </row>
    <row r="17" spans="1:17" x14ac:dyDescent="0.25">
      <c r="A17" s="12" t="s">
        <v>0</v>
      </c>
      <c r="B17" s="12" t="s">
        <v>3</v>
      </c>
      <c r="C17" s="12" t="s">
        <v>11</v>
      </c>
      <c r="D17" s="43" t="s">
        <v>12</v>
      </c>
      <c r="E17" s="48">
        <v>6112</v>
      </c>
      <c r="F17" s="43" t="s">
        <v>25</v>
      </c>
      <c r="G17" s="56" t="s">
        <v>2898</v>
      </c>
      <c r="H17" s="23" t="s">
        <v>26</v>
      </c>
      <c r="I17" s="68">
        <v>21700</v>
      </c>
      <c r="J17" s="68">
        <v>21700</v>
      </c>
      <c r="K17" s="68"/>
      <c r="L17" s="68">
        <f t="shared" si="6"/>
        <v>7760</v>
      </c>
      <c r="M17" s="68"/>
      <c r="N17" s="68"/>
      <c r="O17" s="68">
        <v>7760</v>
      </c>
      <c r="P17" s="68">
        <f t="shared" si="9"/>
        <v>7760</v>
      </c>
      <c r="Q17" s="68">
        <f t="shared" si="10"/>
        <v>35.76036866359447</v>
      </c>
    </row>
    <row r="18" spans="1:17" x14ac:dyDescent="0.25">
      <c r="A18" s="12" t="s">
        <v>0</v>
      </c>
      <c r="B18" s="12" t="s">
        <v>3</v>
      </c>
      <c r="C18" s="12" t="s">
        <v>11</v>
      </c>
      <c r="D18" s="43" t="s">
        <v>12</v>
      </c>
      <c r="E18" s="42" t="s">
        <v>2710</v>
      </c>
      <c r="F18" s="42" t="s">
        <v>1</v>
      </c>
      <c r="G18" s="42" t="s">
        <v>1</v>
      </c>
      <c r="H18" s="11" t="s">
        <v>28</v>
      </c>
      <c r="I18" s="67">
        <f t="shared" ref="I18:O18" si="12">SUM(I19)</f>
        <v>155273</v>
      </c>
      <c r="J18" s="67">
        <f t="shared" si="12"/>
        <v>155273</v>
      </c>
      <c r="K18" s="67">
        <f t="shared" si="12"/>
        <v>0</v>
      </c>
      <c r="L18" s="67">
        <f t="shared" si="6"/>
        <v>10000</v>
      </c>
      <c r="M18" s="67">
        <f t="shared" si="12"/>
        <v>0</v>
      </c>
      <c r="N18" s="67">
        <f t="shared" si="12"/>
        <v>0</v>
      </c>
      <c r="O18" s="67">
        <f t="shared" si="12"/>
        <v>10000</v>
      </c>
      <c r="P18" s="67">
        <f t="shared" si="9"/>
        <v>10000</v>
      </c>
      <c r="Q18" s="67">
        <f t="shared" si="10"/>
        <v>6.4402697184958102</v>
      </c>
    </row>
    <row r="19" spans="1:17" x14ac:dyDescent="0.25">
      <c r="A19" s="12" t="s">
        <v>0</v>
      </c>
      <c r="B19" s="12" t="s">
        <v>3</v>
      </c>
      <c r="C19" s="12" t="s">
        <v>11</v>
      </c>
      <c r="D19" s="43" t="s">
        <v>12</v>
      </c>
      <c r="E19" s="48">
        <v>6121</v>
      </c>
      <c r="F19" s="43"/>
      <c r="G19" s="56" t="s">
        <v>2898</v>
      </c>
      <c r="H19" s="23" t="s">
        <v>29</v>
      </c>
      <c r="I19" s="68">
        <v>155273</v>
      </c>
      <c r="J19" s="68">
        <v>155273</v>
      </c>
      <c r="K19" s="68"/>
      <c r="L19" s="68">
        <f t="shared" si="6"/>
        <v>10000</v>
      </c>
      <c r="M19" s="68"/>
      <c r="N19" s="68"/>
      <c r="O19" s="68">
        <v>10000</v>
      </c>
      <c r="P19" s="68">
        <f t="shared" si="9"/>
        <v>10000</v>
      </c>
      <c r="Q19" s="68">
        <f t="shared" si="10"/>
        <v>6.4402697184958102</v>
      </c>
    </row>
    <row r="20" spans="1:17" x14ac:dyDescent="0.25">
      <c r="A20" s="12" t="s">
        <v>0</v>
      </c>
      <c r="B20" s="12" t="s">
        <v>3</v>
      </c>
      <c r="C20" s="12" t="s">
        <v>11</v>
      </c>
      <c r="D20" s="43" t="s">
        <v>12</v>
      </c>
      <c r="E20" s="42" t="s">
        <v>2711</v>
      </c>
      <c r="F20" s="42" t="s">
        <v>1</v>
      </c>
      <c r="G20" s="42" t="s">
        <v>1</v>
      </c>
      <c r="H20" s="11" t="s">
        <v>32</v>
      </c>
      <c r="I20" s="67">
        <f t="shared" ref="I20:O20" si="13">SUM(I21,I22)</f>
        <v>260755</v>
      </c>
      <c r="J20" s="67">
        <f t="shared" si="13"/>
        <v>260755</v>
      </c>
      <c r="K20" s="67">
        <f t="shared" si="13"/>
        <v>0</v>
      </c>
      <c r="L20" s="67">
        <f t="shared" si="6"/>
        <v>16983</v>
      </c>
      <c r="M20" s="67">
        <f t="shared" si="13"/>
        <v>0</v>
      </c>
      <c r="N20" s="67">
        <f t="shared" si="13"/>
        <v>0</v>
      </c>
      <c r="O20" s="67">
        <f t="shared" si="13"/>
        <v>16983</v>
      </c>
      <c r="P20" s="67">
        <f t="shared" si="9"/>
        <v>16983</v>
      </c>
      <c r="Q20" s="67">
        <f t="shared" si="10"/>
        <v>6.5130102970221095</v>
      </c>
    </row>
    <row r="21" spans="1:17" x14ac:dyDescent="0.25">
      <c r="A21" s="12" t="s">
        <v>0</v>
      </c>
      <c r="B21" s="12" t="s">
        <v>3</v>
      </c>
      <c r="C21" s="12" t="s">
        <v>11</v>
      </c>
      <c r="D21" s="43" t="s">
        <v>12</v>
      </c>
      <c r="E21" s="48">
        <v>6131</v>
      </c>
      <c r="F21" s="43"/>
      <c r="G21" s="56" t="s">
        <v>2898</v>
      </c>
      <c r="H21" s="23" t="s">
        <v>33</v>
      </c>
      <c r="I21" s="68">
        <v>10000</v>
      </c>
      <c r="J21" s="68">
        <v>10000</v>
      </c>
      <c r="K21" s="68"/>
      <c r="L21" s="68">
        <f t="shared" si="6"/>
        <v>2000</v>
      </c>
      <c r="M21" s="68"/>
      <c r="N21" s="68"/>
      <c r="O21" s="68">
        <v>2000</v>
      </c>
      <c r="P21" s="68">
        <f t="shared" si="9"/>
        <v>2000</v>
      </c>
      <c r="Q21" s="68">
        <f t="shared" si="10"/>
        <v>20</v>
      </c>
    </row>
    <row r="22" spans="1:17" x14ac:dyDescent="0.25">
      <c r="A22" s="14" t="s">
        <v>0</v>
      </c>
      <c r="B22" s="14" t="s">
        <v>3</v>
      </c>
      <c r="C22" s="14" t="s">
        <v>11</v>
      </c>
      <c r="D22" s="50" t="s">
        <v>12</v>
      </c>
      <c r="E22" s="50" t="s">
        <v>2720</v>
      </c>
      <c r="F22" s="43" t="s">
        <v>1</v>
      </c>
      <c r="G22" s="49" t="s">
        <v>1</v>
      </c>
      <c r="H22" s="11" t="s">
        <v>35</v>
      </c>
      <c r="I22" s="67">
        <f t="shared" ref="I22:O22" si="14">SUM(I23:I29)</f>
        <v>250755</v>
      </c>
      <c r="J22" s="67">
        <f t="shared" si="14"/>
        <v>250755</v>
      </c>
      <c r="K22" s="67">
        <f t="shared" si="14"/>
        <v>0</v>
      </c>
      <c r="L22" s="67">
        <f t="shared" si="6"/>
        <v>14983</v>
      </c>
      <c r="M22" s="67">
        <f t="shared" si="14"/>
        <v>0</v>
      </c>
      <c r="N22" s="67">
        <f t="shared" si="14"/>
        <v>0</v>
      </c>
      <c r="O22" s="67">
        <f t="shared" si="14"/>
        <v>14983</v>
      </c>
      <c r="P22" s="67">
        <f t="shared" si="9"/>
        <v>14983</v>
      </c>
      <c r="Q22" s="67">
        <f t="shared" si="10"/>
        <v>5.9751550318039515</v>
      </c>
    </row>
    <row r="23" spans="1:17" x14ac:dyDescent="0.25">
      <c r="A23" s="12" t="s">
        <v>0</v>
      </c>
      <c r="B23" s="12" t="s">
        <v>3</v>
      </c>
      <c r="C23" s="12" t="s">
        <v>11</v>
      </c>
      <c r="D23" s="43" t="s">
        <v>12</v>
      </c>
      <c r="E23" s="48">
        <v>6139</v>
      </c>
      <c r="F23" s="43" t="s">
        <v>36</v>
      </c>
      <c r="G23" s="56" t="s">
        <v>2898</v>
      </c>
      <c r="H23" s="23" t="s">
        <v>37</v>
      </c>
      <c r="I23" s="68">
        <v>15000</v>
      </c>
      <c r="J23" s="68">
        <v>15000</v>
      </c>
      <c r="K23" s="68"/>
      <c r="L23" s="68">
        <f t="shared" si="6"/>
        <v>3000</v>
      </c>
      <c r="M23" s="68"/>
      <c r="N23" s="68"/>
      <c r="O23" s="68">
        <v>3000</v>
      </c>
      <c r="P23" s="68">
        <f t="shared" si="9"/>
        <v>3000</v>
      </c>
      <c r="Q23" s="68">
        <f t="shared" si="10"/>
        <v>20</v>
      </c>
    </row>
    <row r="24" spans="1:17" x14ac:dyDescent="0.25">
      <c r="A24" s="12" t="s">
        <v>0</v>
      </c>
      <c r="B24" s="12" t="s">
        <v>3</v>
      </c>
      <c r="C24" s="12" t="s">
        <v>11</v>
      </c>
      <c r="D24" s="43" t="s">
        <v>12</v>
      </c>
      <c r="E24" s="48">
        <v>6139</v>
      </c>
      <c r="F24" s="43" t="s">
        <v>38</v>
      </c>
      <c r="G24" s="56" t="s">
        <v>2898</v>
      </c>
      <c r="H24" s="23" t="s">
        <v>39</v>
      </c>
      <c r="I24" s="68">
        <v>85740</v>
      </c>
      <c r="J24" s="68">
        <v>85740</v>
      </c>
      <c r="K24" s="68"/>
      <c r="L24" s="68">
        <f t="shared" si="6"/>
        <v>2501</v>
      </c>
      <c r="M24" s="68"/>
      <c r="N24" s="68"/>
      <c r="O24" s="68">
        <v>2501</v>
      </c>
      <c r="P24" s="68">
        <f t="shared" si="9"/>
        <v>2501</v>
      </c>
      <c r="Q24" s="68">
        <f t="shared" si="10"/>
        <v>2.9169582458595755</v>
      </c>
    </row>
    <row r="25" spans="1:17" x14ac:dyDescent="0.25">
      <c r="A25" s="12" t="s">
        <v>0</v>
      </c>
      <c r="B25" s="12" t="s">
        <v>3</v>
      </c>
      <c r="C25" s="12" t="s">
        <v>11</v>
      </c>
      <c r="D25" s="43" t="s">
        <v>12</v>
      </c>
      <c r="E25" s="48">
        <v>6139</v>
      </c>
      <c r="F25" s="43" t="s">
        <v>40</v>
      </c>
      <c r="G25" s="56" t="s">
        <v>2898</v>
      </c>
      <c r="H25" s="23" t="s">
        <v>41</v>
      </c>
      <c r="I25" s="68">
        <v>99250</v>
      </c>
      <c r="J25" s="68">
        <v>99250</v>
      </c>
      <c r="K25" s="68"/>
      <c r="L25" s="68">
        <f t="shared" si="6"/>
        <v>6000</v>
      </c>
      <c r="M25" s="68"/>
      <c r="N25" s="68"/>
      <c r="O25" s="68">
        <v>6000</v>
      </c>
      <c r="P25" s="68">
        <f t="shared" si="9"/>
        <v>6000</v>
      </c>
      <c r="Q25" s="68">
        <f t="shared" si="10"/>
        <v>6.0453400503778338</v>
      </c>
    </row>
    <row r="26" spans="1:17" x14ac:dyDescent="0.25">
      <c r="A26" s="12" t="s">
        <v>0</v>
      </c>
      <c r="B26" s="12" t="s">
        <v>3</v>
      </c>
      <c r="C26" s="12" t="s">
        <v>11</v>
      </c>
      <c r="D26" s="43" t="s">
        <v>12</v>
      </c>
      <c r="E26" s="48">
        <v>6139</v>
      </c>
      <c r="F26" s="43" t="s">
        <v>42</v>
      </c>
      <c r="G26" s="56" t="s">
        <v>2898</v>
      </c>
      <c r="H26" s="23" t="s">
        <v>43</v>
      </c>
      <c r="I26" s="68">
        <v>4840</v>
      </c>
      <c r="J26" s="68">
        <v>4840</v>
      </c>
      <c r="K26" s="68"/>
      <c r="L26" s="68">
        <f t="shared" si="6"/>
        <v>400</v>
      </c>
      <c r="M26" s="68"/>
      <c r="N26" s="68"/>
      <c r="O26" s="68">
        <v>400</v>
      </c>
      <c r="P26" s="68">
        <f t="shared" si="9"/>
        <v>400</v>
      </c>
      <c r="Q26" s="68">
        <f t="shared" si="10"/>
        <v>8.2644628099173563</v>
      </c>
    </row>
    <row r="27" spans="1:17" x14ac:dyDescent="0.25">
      <c r="A27" s="12" t="s">
        <v>0</v>
      </c>
      <c r="B27" s="12" t="s">
        <v>3</v>
      </c>
      <c r="C27" s="12" t="s">
        <v>11</v>
      </c>
      <c r="D27" s="43" t="s">
        <v>12</v>
      </c>
      <c r="E27" s="48">
        <v>6139</v>
      </c>
      <c r="F27" s="43" t="s">
        <v>44</v>
      </c>
      <c r="G27" s="56" t="s">
        <v>2898</v>
      </c>
      <c r="H27" s="23" t="s">
        <v>45</v>
      </c>
      <c r="I27" s="68">
        <v>22173</v>
      </c>
      <c r="J27" s="68">
        <v>22173</v>
      </c>
      <c r="K27" s="68"/>
      <c r="L27" s="68">
        <f t="shared" si="6"/>
        <v>1850</v>
      </c>
      <c r="M27" s="68"/>
      <c r="N27" s="68"/>
      <c r="O27" s="68">
        <v>1850</v>
      </c>
      <c r="P27" s="68">
        <f t="shared" si="9"/>
        <v>1850</v>
      </c>
      <c r="Q27" s="68">
        <f t="shared" si="10"/>
        <v>8.3434808099941371</v>
      </c>
    </row>
    <row r="28" spans="1:17" x14ac:dyDescent="0.25">
      <c r="A28" s="12" t="s">
        <v>0</v>
      </c>
      <c r="B28" s="12" t="s">
        <v>3</v>
      </c>
      <c r="C28" s="12" t="s">
        <v>11</v>
      </c>
      <c r="D28" s="43" t="s">
        <v>12</v>
      </c>
      <c r="E28" s="48">
        <v>6139</v>
      </c>
      <c r="F28" s="43" t="s">
        <v>46</v>
      </c>
      <c r="G28" s="56" t="s">
        <v>2898</v>
      </c>
      <c r="H28" s="23" t="s">
        <v>47</v>
      </c>
      <c r="I28" s="68">
        <v>23652</v>
      </c>
      <c r="J28" s="68">
        <v>23652</v>
      </c>
      <c r="K28" s="68"/>
      <c r="L28" s="68">
        <f t="shared" si="6"/>
        <v>1232</v>
      </c>
      <c r="M28" s="68"/>
      <c r="N28" s="68"/>
      <c r="O28" s="68">
        <v>1232</v>
      </c>
      <c r="P28" s="68">
        <f t="shared" si="9"/>
        <v>1232</v>
      </c>
      <c r="Q28" s="68">
        <f t="shared" si="10"/>
        <v>5.2088618298663958</v>
      </c>
    </row>
    <row r="29" spans="1:17" ht="22.5" x14ac:dyDescent="0.25">
      <c r="A29" s="12" t="s">
        <v>0</v>
      </c>
      <c r="B29" s="12" t="s">
        <v>3</v>
      </c>
      <c r="C29" s="12" t="s">
        <v>11</v>
      </c>
      <c r="D29" s="43" t="s">
        <v>12</v>
      </c>
      <c r="E29" s="48">
        <v>6139</v>
      </c>
      <c r="F29" s="43" t="s">
        <v>48</v>
      </c>
      <c r="G29" s="56" t="s">
        <v>2898</v>
      </c>
      <c r="H29" s="23" t="s">
        <v>49</v>
      </c>
      <c r="I29" s="68">
        <v>100</v>
      </c>
      <c r="J29" s="68">
        <v>100</v>
      </c>
      <c r="K29" s="68"/>
      <c r="L29" s="68">
        <f t="shared" si="6"/>
        <v>0</v>
      </c>
      <c r="M29" s="68"/>
      <c r="N29" s="68"/>
      <c r="O29" s="68"/>
      <c r="P29" s="68">
        <f t="shared" si="9"/>
        <v>0</v>
      </c>
      <c r="Q29" s="68">
        <f t="shared" si="10"/>
        <v>0</v>
      </c>
    </row>
    <row r="30" spans="1:17" ht="22.5" x14ac:dyDescent="0.25">
      <c r="A30" s="14" t="s">
        <v>1</v>
      </c>
      <c r="B30" s="14" t="s">
        <v>1</v>
      </c>
      <c r="C30" s="14" t="s">
        <v>1</v>
      </c>
      <c r="D30" s="42" t="s">
        <v>1</v>
      </c>
      <c r="E30" s="42" t="s">
        <v>1</v>
      </c>
      <c r="F30" s="42" t="s">
        <v>1</v>
      </c>
      <c r="G30" s="42" t="s">
        <v>1</v>
      </c>
      <c r="H30" s="17" t="s">
        <v>50</v>
      </c>
      <c r="I30" s="66">
        <f t="shared" ref="I30:O30" si="15">SUM(I31)</f>
        <v>1198700</v>
      </c>
      <c r="J30" s="66">
        <f t="shared" si="15"/>
        <v>1198700</v>
      </c>
      <c r="K30" s="66">
        <f t="shared" si="15"/>
        <v>0</v>
      </c>
      <c r="L30" s="66">
        <f t="shared" si="6"/>
        <v>104467</v>
      </c>
      <c r="M30" s="66">
        <f t="shared" si="15"/>
        <v>0</v>
      </c>
      <c r="N30" s="66">
        <f t="shared" si="15"/>
        <v>0</v>
      </c>
      <c r="O30" s="66">
        <f t="shared" si="15"/>
        <v>104467</v>
      </c>
      <c r="P30" s="66">
        <f t="shared" si="9"/>
        <v>104467</v>
      </c>
      <c r="Q30" s="66">
        <f t="shared" si="10"/>
        <v>8.7150246099941597</v>
      </c>
    </row>
    <row r="31" spans="1:17" x14ac:dyDescent="0.25">
      <c r="A31" s="12" t="s">
        <v>0</v>
      </c>
      <c r="B31" s="12" t="s">
        <v>3</v>
      </c>
      <c r="C31" s="12" t="s">
        <v>11</v>
      </c>
      <c r="D31" s="43" t="s">
        <v>12</v>
      </c>
      <c r="E31" s="42" t="s">
        <v>2712</v>
      </c>
      <c r="F31" s="42" t="s">
        <v>1</v>
      </c>
      <c r="G31" s="42" t="s">
        <v>1</v>
      </c>
      <c r="H31" s="11" t="s">
        <v>52</v>
      </c>
      <c r="I31" s="67">
        <f t="shared" ref="I31" si="16">SUM(I32,I35)</f>
        <v>1198700</v>
      </c>
      <c r="J31" s="67">
        <f t="shared" ref="J31:K31" si="17">SUM(J32,J35)</f>
        <v>1198700</v>
      </c>
      <c r="K31" s="67">
        <f t="shared" si="17"/>
        <v>0</v>
      </c>
      <c r="L31" s="67">
        <f t="shared" si="6"/>
        <v>104467</v>
      </c>
      <c r="M31" s="67">
        <f t="shared" ref="M31" si="18">SUM(M32,M35)</f>
        <v>0</v>
      </c>
      <c r="N31" s="67">
        <f t="shared" ref="N31:O31" si="19">SUM(N32,N35)</f>
        <v>0</v>
      </c>
      <c r="O31" s="67">
        <f t="shared" si="19"/>
        <v>104467</v>
      </c>
      <c r="P31" s="67">
        <f t="shared" si="9"/>
        <v>104467</v>
      </c>
      <c r="Q31" s="67">
        <f t="shared" si="10"/>
        <v>8.7150246099941597</v>
      </c>
    </row>
    <row r="32" spans="1:17" x14ac:dyDescent="0.25">
      <c r="A32" s="14" t="s">
        <v>0</v>
      </c>
      <c r="B32" s="14" t="s">
        <v>3</v>
      </c>
      <c r="C32" s="14" t="s">
        <v>11</v>
      </c>
      <c r="D32" s="50" t="s">
        <v>12</v>
      </c>
      <c r="E32" s="50" t="s">
        <v>2721</v>
      </c>
      <c r="F32" s="43" t="s">
        <v>1</v>
      </c>
      <c r="G32" s="49" t="s">
        <v>1</v>
      </c>
      <c r="H32" s="11" t="s">
        <v>53</v>
      </c>
      <c r="I32" s="67">
        <f t="shared" ref="I32" si="20">SUM(I33:I34)</f>
        <v>1198600</v>
      </c>
      <c r="J32" s="67">
        <f t="shared" ref="J32:K32" si="21">SUM(J33:J34)</f>
        <v>1198600</v>
      </c>
      <c r="K32" s="67">
        <f t="shared" si="21"/>
        <v>0</v>
      </c>
      <c r="L32" s="67">
        <f t="shared" si="6"/>
        <v>104467</v>
      </c>
      <c r="M32" s="67">
        <f t="shared" ref="M32" si="22">SUM(M33:M34)</f>
        <v>0</v>
      </c>
      <c r="N32" s="67">
        <f t="shared" ref="N32:O32" si="23">SUM(N33:N34)</f>
        <v>0</v>
      </c>
      <c r="O32" s="67">
        <f t="shared" si="23"/>
        <v>104467</v>
      </c>
      <c r="P32" s="67">
        <f t="shared" si="9"/>
        <v>104467</v>
      </c>
      <c r="Q32" s="67">
        <f t="shared" si="10"/>
        <v>8.7157517103287176</v>
      </c>
    </row>
    <row r="33" spans="1:17" x14ac:dyDescent="0.25">
      <c r="A33" s="12" t="s">
        <v>0</v>
      </c>
      <c r="B33" s="12" t="s">
        <v>3</v>
      </c>
      <c r="C33" s="12" t="s">
        <v>11</v>
      </c>
      <c r="D33" s="43" t="s">
        <v>12</v>
      </c>
      <c r="E33" s="48">
        <v>6143</v>
      </c>
      <c r="F33" s="43" t="s">
        <v>54</v>
      </c>
      <c r="G33" s="56" t="s">
        <v>2898</v>
      </c>
      <c r="H33" s="23" t="s">
        <v>55</v>
      </c>
      <c r="I33" s="68">
        <v>1193600</v>
      </c>
      <c r="J33" s="68">
        <v>1193600</v>
      </c>
      <c r="K33" s="68"/>
      <c r="L33" s="68">
        <f t="shared" si="6"/>
        <v>99467</v>
      </c>
      <c r="M33" s="68"/>
      <c r="N33" s="68"/>
      <c r="O33" s="68">
        <v>99467</v>
      </c>
      <c r="P33" s="68">
        <f t="shared" si="9"/>
        <v>99467</v>
      </c>
      <c r="Q33" s="68">
        <f t="shared" si="10"/>
        <v>8.3333612600536195</v>
      </c>
    </row>
    <row r="34" spans="1:17" x14ac:dyDescent="0.25">
      <c r="A34" s="12" t="s">
        <v>0</v>
      </c>
      <c r="B34" s="12" t="s">
        <v>3</v>
      </c>
      <c r="C34" s="12" t="s">
        <v>11</v>
      </c>
      <c r="D34" s="43" t="s">
        <v>12</v>
      </c>
      <c r="E34" s="48">
        <v>6143</v>
      </c>
      <c r="F34" s="43" t="s">
        <v>56</v>
      </c>
      <c r="G34" s="56" t="s">
        <v>2898</v>
      </c>
      <c r="H34" s="23" t="s">
        <v>57</v>
      </c>
      <c r="I34" s="68">
        <v>5000</v>
      </c>
      <c r="J34" s="68">
        <v>5000</v>
      </c>
      <c r="K34" s="68"/>
      <c r="L34" s="68">
        <f t="shared" si="6"/>
        <v>5000</v>
      </c>
      <c r="M34" s="68"/>
      <c r="N34" s="68"/>
      <c r="O34" s="68">
        <v>5000</v>
      </c>
      <c r="P34" s="68">
        <f t="shared" si="9"/>
        <v>5000</v>
      </c>
      <c r="Q34" s="68">
        <f t="shared" si="10"/>
        <v>100</v>
      </c>
    </row>
    <row r="35" spans="1:17" x14ac:dyDescent="0.25">
      <c r="A35" s="12" t="s">
        <v>0</v>
      </c>
      <c r="B35" s="12" t="s">
        <v>3</v>
      </c>
      <c r="C35" s="12" t="s">
        <v>11</v>
      </c>
      <c r="D35" s="43" t="s">
        <v>12</v>
      </c>
      <c r="E35" s="48">
        <v>6148</v>
      </c>
      <c r="F35" s="43"/>
      <c r="G35" s="56" t="s">
        <v>2898</v>
      </c>
      <c r="H35" s="23" t="s">
        <v>58</v>
      </c>
      <c r="I35" s="68">
        <v>100</v>
      </c>
      <c r="J35" s="68">
        <v>100</v>
      </c>
      <c r="K35" s="68"/>
      <c r="L35" s="68">
        <f t="shared" si="6"/>
        <v>0</v>
      </c>
      <c r="M35" s="68"/>
      <c r="N35" s="68"/>
      <c r="O35" s="68"/>
      <c r="P35" s="68">
        <f t="shared" si="9"/>
        <v>0</v>
      </c>
      <c r="Q35" s="68">
        <f t="shared" si="10"/>
        <v>0</v>
      </c>
    </row>
    <row r="36" spans="1:17" ht="22.5" x14ac:dyDescent="0.25">
      <c r="A36" s="14" t="s">
        <v>1</v>
      </c>
      <c r="B36" s="14" t="s">
        <v>1</v>
      </c>
      <c r="C36" s="14" t="s">
        <v>1</v>
      </c>
      <c r="D36" s="42" t="s">
        <v>1</v>
      </c>
      <c r="E36" s="42" t="s">
        <v>1</v>
      </c>
      <c r="F36" s="42" t="s">
        <v>1</v>
      </c>
      <c r="G36" s="42" t="s">
        <v>1</v>
      </c>
      <c r="H36" s="17" t="s">
        <v>59</v>
      </c>
      <c r="I36" s="66">
        <f t="shared" ref="I36:O37" si="24">SUM(I37)</f>
        <v>4000</v>
      </c>
      <c r="J36" s="66">
        <f t="shared" si="24"/>
        <v>4000</v>
      </c>
      <c r="K36" s="66">
        <f t="shared" si="24"/>
        <v>0</v>
      </c>
      <c r="L36" s="66">
        <f t="shared" si="6"/>
        <v>0</v>
      </c>
      <c r="M36" s="66">
        <f t="shared" si="24"/>
        <v>0</v>
      </c>
      <c r="N36" s="66">
        <f t="shared" si="24"/>
        <v>0</v>
      </c>
      <c r="O36" s="66">
        <f t="shared" si="24"/>
        <v>0</v>
      </c>
      <c r="P36" s="66">
        <f t="shared" si="9"/>
        <v>0</v>
      </c>
      <c r="Q36" s="66">
        <f t="shared" si="10"/>
        <v>0</v>
      </c>
    </row>
    <row r="37" spans="1:17" x14ac:dyDescent="0.25">
      <c r="A37" s="12" t="s">
        <v>0</v>
      </c>
      <c r="B37" s="12" t="s">
        <v>3</v>
      </c>
      <c r="C37" s="12" t="s">
        <v>11</v>
      </c>
      <c r="D37" s="43" t="s">
        <v>12</v>
      </c>
      <c r="E37" s="42" t="s">
        <v>2715</v>
      </c>
      <c r="F37" s="42" t="s">
        <v>1</v>
      </c>
      <c r="G37" s="42" t="s">
        <v>1</v>
      </c>
      <c r="H37" s="11" t="s">
        <v>61</v>
      </c>
      <c r="I37" s="67">
        <f t="shared" si="24"/>
        <v>4000</v>
      </c>
      <c r="J37" s="67">
        <f t="shared" si="24"/>
        <v>4000</v>
      </c>
      <c r="K37" s="67">
        <f t="shared" si="24"/>
        <v>0</v>
      </c>
      <c r="L37" s="67">
        <f t="shared" si="6"/>
        <v>0</v>
      </c>
      <c r="M37" s="67">
        <f t="shared" si="24"/>
        <v>0</v>
      </c>
      <c r="N37" s="67">
        <f t="shared" si="24"/>
        <v>0</v>
      </c>
      <c r="O37" s="67">
        <f t="shared" si="24"/>
        <v>0</v>
      </c>
      <c r="P37" s="67">
        <f t="shared" si="9"/>
        <v>0</v>
      </c>
      <c r="Q37" s="67">
        <f t="shared" si="10"/>
        <v>0</v>
      </c>
    </row>
    <row r="38" spans="1:17" x14ac:dyDescent="0.25">
      <c r="A38" s="12" t="s">
        <v>0</v>
      </c>
      <c r="B38" s="12" t="s">
        <v>3</v>
      </c>
      <c r="C38" s="12" t="s">
        <v>11</v>
      </c>
      <c r="D38" s="43" t="s">
        <v>12</v>
      </c>
      <c r="E38" s="48">
        <v>8213</v>
      </c>
      <c r="F38" s="43"/>
      <c r="G38" s="56" t="s">
        <v>2898</v>
      </c>
      <c r="H38" s="23" t="s">
        <v>62</v>
      </c>
      <c r="I38" s="68">
        <v>4000</v>
      </c>
      <c r="J38" s="68">
        <v>4000</v>
      </c>
      <c r="K38" s="68"/>
      <c r="L38" s="68">
        <f t="shared" si="6"/>
        <v>0</v>
      </c>
      <c r="M38" s="68"/>
      <c r="N38" s="68"/>
      <c r="O38" s="68"/>
      <c r="P38" s="68">
        <f t="shared" si="9"/>
        <v>0</v>
      </c>
      <c r="Q38" s="68">
        <f t="shared" si="10"/>
        <v>0</v>
      </c>
    </row>
    <row r="39" spans="1:17" ht="22.5" x14ac:dyDescent="0.25">
      <c r="A39" s="23" t="s">
        <v>1</v>
      </c>
      <c r="B39" s="23" t="s">
        <v>1</v>
      </c>
      <c r="C39" s="23" t="s">
        <v>1</v>
      </c>
      <c r="D39" s="49" t="s">
        <v>1</v>
      </c>
      <c r="E39" s="49" t="s">
        <v>1</v>
      </c>
      <c r="F39" s="49" t="s">
        <v>1</v>
      </c>
      <c r="G39" s="49" t="s">
        <v>1</v>
      </c>
      <c r="H39" s="17" t="s">
        <v>63</v>
      </c>
      <c r="I39" s="66">
        <f t="shared" ref="I39:O39" si="25">SUM(I11,I30,I36)</f>
        <v>3406242</v>
      </c>
      <c r="J39" s="66">
        <f t="shared" si="25"/>
        <v>3406242</v>
      </c>
      <c r="K39" s="66">
        <f t="shared" si="25"/>
        <v>0</v>
      </c>
      <c r="L39" s="66">
        <f t="shared" si="6"/>
        <v>268884</v>
      </c>
      <c r="M39" s="66">
        <f t="shared" si="25"/>
        <v>0</v>
      </c>
      <c r="N39" s="66">
        <f t="shared" si="25"/>
        <v>0</v>
      </c>
      <c r="O39" s="66">
        <f t="shared" si="25"/>
        <v>268884</v>
      </c>
      <c r="P39" s="66">
        <f t="shared" si="9"/>
        <v>268884</v>
      </c>
      <c r="Q39" s="66">
        <f t="shared" si="10"/>
        <v>7.8938607415444935</v>
      </c>
    </row>
    <row r="40" spans="1:17" ht="15.75" thickBot="1" x14ac:dyDescent="0.3">
      <c r="A40" s="23" t="s">
        <v>1</v>
      </c>
      <c r="B40" s="23" t="s">
        <v>1</v>
      </c>
      <c r="C40" s="23" t="s">
        <v>1</v>
      </c>
      <c r="D40" s="49" t="s">
        <v>1</v>
      </c>
      <c r="E40" s="49" t="s">
        <v>1</v>
      </c>
      <c r="F40" s="49" t="s">
        <v>1</v>
      </c>
      <c r="G40" s="49" t="s">
        <v>1</v>
      </c>
      <c r="H40" s="11" t="s">
        <v>64</v>
      </c>
      <c r="I40" s="67">
        <v>29</v>
      </c>
      <c r="J40" s="67">
        <v>29</v>
      </c>
      <c r="K40" s="67"/>
      <c r="L40" s="67"/>
      <c r="M40" s="67"/>
      <c r="N40" s="67"/>
      <c r="O40" s="67"/>
      <c r="P40" s="67">
        <f t="shared" si="9"/>
        <v>0</v>
      </c>
      <c r="Q40" s="67">
        <f t="shared" si="10"/>
        <v>0</v>
      </c>
    </row>
    <row r="41" spans="1:17" ht="34.5" thickBot="1" x14ac:dyDescent="0.3">
      <c r="A41" s="23" t="s">
        <v>1</v>
      </c>
      <c r="B41" s="23" t="s">
        <v>1</v>
      </c>
      <c r="C41" s="23" t="s">
        <v>1</v>
      </c>
      <c r="D41" s="49" t="s">
        <v>1</v>
      </c>
      <c r="E41" s="49" t="s">
        <v>1</v>
      </c>
      <c r="F41" s="49" t="s">
        <v>1</v>
      </c>
      <c r="G41" s="49" t="s">
        <v>1</v>
      </c>
      <c r="H41" s="22" t="s">
        <v>65</v>
      </c>
      <c r="I41" s="64" t="s">
        <v>2718</v>
      </c>
      <c r="J41" s="64" t="s">
        <v>2879</v>
      </c>
      <c r="K41" s="64" t="s">
        <v>2942</v>
      </c>
      <c r="L41" s="64" t="s">
        <v>2942</v>
      </c>
      <c r="M41" s="64" t="s">
        <v>2950</v>
      </c>
      <c r="N41" s="64" t="s">
        <v>2949</v>
      </c>
      <c r="O41" s="64" t="s">
        <v>2948</v>
      </c>
      <c r="P41" s="64" t="s">
        <v>2942</v>
      </c>
      <c r="Q41" s="64" t="s">
        <v>2944</v>
      </c>
    </row>
    <row r="42" spans="1:17" x14ac:dyDescent="0.25">
      <c r="A42" s="24"/>
      <c r="B42" s="24"/>
      <c r="C42" s="24"/>
      <c r="D42" s="51"/>
      <c r="E42" s="51"/>
      <c r="F42" s="51"/>
      <c r="G42" s="51"/>
      <c r="H42" s="18" t="s">
        <v>1</v>
      </c>
      <c r="I42" s="65">
        <v>1</v>
      </c>
      <c r="J42" s="65" t="s">
        <v>2894</v>
      </c>
      <c r="K42" s="65">
        <v>3</v>
      </c>
      <c r="L42" s="65" t="s">
        <v>2945</v>
      </c>
      <c r="M42" s="65">
        <v>5</v>
      </c>
      <c r="N42" s="65">
        <v>6</v>
      </c>
      <c r="O42" s="65">
        <v>7</v>
      </c>
      <c r="P42" s="65" t="s">
        <v>2946</v>
      </c>
      <c r="Q42" s="65">
        <v>9</v>
      </c>
    </row>
    <row r="43" spans="1:17" x14ac:dyDescent="0.25">
      <c r="A43" s="24"/>
      <c r="B43" s="24"/>
      <c r="C43" s="24"/>
      <c r="D43" s="51"/>
      <c r="E43" s="52"/>
      <c r="F43" s="52"/>
      <c r="G43" s="52"/>
      <c r="H43" s="19" t="s">
        <v>66</v>
      </c>
      <c r="I43" s="69">
        <f t="shared" ref="I43" si="26">SUM(I39)</f>
        <v>3406242</v>
      </c>
      <c r="J43" s="69">
        <f t="shared" ref="J43:K43" si="27">SUM(J39)</f>
        <v>3406242</v>
      </c>
      <c r="K43" s="69">
        <f t="shared" si="27"/>
        <v>0</v>
      </c>
      <c r="L43" s="69">
        <f t="shared" si="6"/>
        <v>268884</v>
      </c>
      <c r="M43" s="69">
        <f t="shared" ref="M43" si="28">SUM(M39)</f>
        <v>0</v>
      </c>
      <c r="N43" s="69">
        <f t="shared" ref="N43:O43" si="29">SUM(N39)</f>
        <v>0</v>
      </c>
      <c r="O43" s="69">
        <f t="shared" si="29"/>
        <v>268884</v>
      </c>
      <c r="P43" s="69">
        <f t="shared" si="9"/>
        <v>268884</v>
      </c>
      <c r="Q43" s="69">
        <f t="shared" si="10"/>
        <v>7.8938607415444935</v>
      </c>
    </row>
    <row r="44" spans="1:17" x14ac:dyDescent="0.25">
      <c r="A44" s="24"/>
      <c r="B44" s="24"/>
      <c r="C44" s="24"/>
      <c r="D44" s="51"/>
      <c r="E44" s="51"/>
      <c r="F44" s="51"/>
      <c r="G44" s="51"/>
      <c r="H44" s="20" t="s">
        <v>67</v>
      </c>
      <c r="I44" s="69">
        <f t="shared" ref="I44" si="30">SUM(I43)</f>
        <v>3406242</v>
      </c>
      <c r="J44" s="69">
        <f t="shared" ref="J44:K44" si="31">SUM(J43)</f>
        <v>3406242</v>
      </c>
      <c r="K44" s="69">
        <f t="shared" si="31"/>
        <v>0</v>
      </c>
      <c r="L44" s="69">
        <f t="shared" si="6"/>
        <v>268884</v>
      </c>
      <c r="M44" s="69">
        <f t="shared" ref="M44" si="32">SUM(M43)</f>
        <v>0</v>
      </c>
      <c r="N44" s="69">
        <f t="shared" ref="N44:O44" si="33">SUM(N43)</f>
        <v>0</v>
      </c>
      <c r="O44" s="69">
        <f t="shared" si="33"/>
        <v>268884</v>
      </c>
      <c r="P44" s="69">
        <f t="shared" si="9"/>
        <v>268884</v>
      </c>
      <c r="Q44" s="69">
        <f t="shared" si="10"/>
        <v>7.8938607415444935</v>
      </c>
    </row>
    <row r="45" spans="1:17" x14ac:dyDescent="0.25">
      <c r="A45" s="25"/>
      <c r="B45" s="25"/>
      <c r="C45" s="25"/>
      <c r="D45" s="53"/>
      <c r="E45" s="53"/>
      <c r="F45" s="53"/>
      <c r="G45" s="53"/>
    </row>
    <row r="46" spans="1:17" x14ac:dyDescent="0.25">
      <c r="A46" s="23" t="s">
        <v>1</v>
      </c>
      <c r="B46" s="23" t="s">
        <v>1</v>
      </c>
      <c r="C46" s="23" t="s">
        <v>1</v>
      </c>
      <c r="D46" s="49" t="s">
        <v>1</v>
      </c>
      <c r="E46" s="49" t="s">
        <v>1</v>
      </c>
      <c r="F46" s="49" t="s">
        <v>1</v>
      </c>
      <c r="G46" s="49" t="s">
        <v>1</v>
      </c>
      <c r="H46" s="26" t="s">
        <v>1</v>
      </c>
      <c r="I46" s="70"/>
      <c r="J46" s="70"/>
      <c r="K46" s="70"/>
      <c r="L46" s="70"/>
      <c r="M46" s="70"/>
      <c r="N46" s="70"/>
      <c r="O46" s="70"/>
      <c r="P46" s="70"/>
      <c r="Q46" s="70"/>
    </row>
    <row r="47" spans="1:17" x14ac:dyDescent="0.25">
      <c r="A47" s="23" t="s">
        <v>1</v>
      </c>
      <c r="B47" s="23" t="s">
        <v>1</v>
      </c>
      <c r="C47" s="23" t="s">
        <v>1</v>
      </c>
      <c r="D47" s="49" t="s">
        <v>1</v>
      </c>
      <c r="E47" s="49" t="s">
        <v>1</v>
      </c>
      <c r="F47" s="49" t="s">
        <v>1</v>
      </c>
      <c r="G47" s="49" t="s">
        <v>1</v>
      </c>
      <c r="H47" s="17" t="s">
        <v>68</v>
      </c>
      <c r="I47" s="66">
        <f t="shared" ref="I47" si="34">SUM(I39)</f>
        <v>3406242</v>
      </c>
      <c r="J47" s="66">
        <f t="shared" ref="J47:K47" si="35">SUM(J39)</f>
        <v>3406242</v>
      </c>
      <c r="K47" s="66">
        <f t="shared" si="35"/>
        <v>0</v>
      </c>
      <c r="L47" s="66">
        <f t="shared" si="6"/>
        <v>268884</v>
      </c>
      <c r="M47" s="66">
        <f t="shared" ref="M47" si="36">SUM(M39)</f>
        <v>0</v>
      </c>
      <c r="N47" s="66">
        <f t="shared" ref="N47:O47" si="37">SUM(N39)</f>
        <v>0</v>
      </c>
      <c r="O47" s="66">
        <f t="shared" si="37"/>
        <v>268884</v>
      </c>
      <c r="P47" s="66">
        <f t="shared" si="9"/>
        <v>268884</v>
      </c>
      <c r="Q47" s="66">
        <f t="shared" si="10"/>
        <v>7.8938607415444935</v>
      </c>
    </row>
    <row r="48" spans="1:17" x14ac:dyDescent="0.25">
      <c r="A48" s="23" t="s">
        <v>1</v>
      </c>
      <c r="B48" s="23" t="s">
        <v>1</v>
      </c>
      <c r="C48" s="23" t="s">
        <v>1</v>
      </c>
      <c r="D48" s="49" t="s">
        <v>1</v>
      </c>
      <c r="E48" s="49" t="s">
        <v>1</v>
      </c>
      <c r="F48" s="49" t="s">
        <v>1</v>
      </c>
      <c r="G48" s="49" t="s">
        <v>1</v>
      </c>
      <c r="H48" s="11" t="s">
        <v>64</v>
      </c>
      <c r="I48" s="67">
        <f t="shared" ref="I48" si="38">I40</f>
        <v>29</v>
      </c>
      <c r="J48" s="67">
        <f t="shared" ref="J48:K48" si="39">J40</f>
        <v>29</v>
      </c>
      <c r="K48" s="67">
        <f t="shared" si="39"/>
        <v>0</v>
      </c>
      <c r="L48" s="67"/>
      <c r="M48" s="67">
        <f t="shared" ref="M48" si="40">M40</f>
        <v>0</v>
      </c>
      <c r="N48" s="67">
        <f t="shared" ref="N48:O48" si="41">N40</f>
        <v>0</v>
      </c>
      <c r="O48" s="67">
        <f t="shared" si="41"/>
        <v>0</v>
      </c>
      <c r="P48" s="67">
        <f t="shared" si="9"/>
        <v>0</v>
      </c>
      <c r="Q48" s="67">
        <f t="shared" si="10"/>
        <v>0</v>
      </c>
    </row>
    <row r="49" spans="1:17" x14ac:dyDescent="0.25">
      <c r="A49" s="23" t="s">
        <v>1</v>
      </c>
      <c r="B49" s="23" t="s">
        <v>1</v>
      </c>
      <c r="C49" s="23" t="s">
        <v>1</v>
      </c>
      <c r="D49" s="49" t="s">
        <v>1</v>
      </c>
      <c r="E49" s="49" t="s">
        <v>1</v>
      </c>
      <c r="F49" s="49" t="s">
        <v>1</v>
      </c>
      <c r="G49" s="49" t="s">
        <v>1</v>
      </c>
      <c r="H49" s="13" t="s">
        <v>1</v>
      </c>
      <c r="I49" s="71"/>
      <c r="J49" s="71"/>
      <c r="K49" s="71"/>
      <c r="L49" s="71"/>
      <c r="M49" s="71"/>
      <c r="N49" s="71"/>
      <c r="O49" s="71"/>
      <c r="P49" s="71"/>
      <c r="Q49" s="71"/>
    </row>
    <row r="50" spans="1:17" ht="15.75" thickBot="1" x14ac:dyDescent="0.3">
      <c r="A50" s="14" t="s">
        <v>0</v>
      </c>
      <c r="B50" s="14" t="s">
        <v>69</v>
      </c>
      <c r="C50" s="12" t="s">
        <v>1</v>
      </c>
      <c r="D50" s="43" t="s">
        <v>1</v>
      </c>
      <c r="E50" s="42" t="s">
        <v>1</v>
      </c>
      <c r="F50" s="42" t="s">
        <v>1</v>
      </c>
      <c r="G50" s="42" t="s">
        <v>1</v>
      </c>
      <c r="H50" s="11" t="s">
        <v>1</v>
      </c>
      <c r="I50" s="63"/>
      <c r="J50" s="63"/>
      <c r="K50" s="63"/>
      <c r="L50" s="63"/>
      <c r="M50" s="63"/>
      <c r="N50" s="63"/>
      <c r="O50" s="63"/>
      <c r="P50" s="63"/>
      <c r="Q50" s="63"/>
    </row>
    <row r="51" spans="1:17" ht="34.5" thickBot="1" x14ac:dyDescent="0.3">
      <c r="A51" s="22" t="s">
        <v>4</v>
      </c>
      <c r="B51" s="22" t="s">
        <v>5</v>
      </c>
      <c r="C51" s="22" t="s">
        <v>6</v>
      </c>
      <c r="D51" s="44" t="s">
        <v>2891</v>
      </c>
      <c r="E51" s="44" t="s">
        <v>2895</v>
      </c>
      <c r="F51" s="44" t="s">
        <v>7</v>
      </c>
      <c r="G51" s="44" t="s">
        <v>8</v>
      </c>
      <c r="H51" s="22" t="s">
        <v>9</v>
      </c>
      <c r="I51" s="64" t="s">
        <v>2718</v>
      </c>
      <c r="J51" s="64" t="s">
        <v>2879</v>
      </c>
      <c r="K51" s="64" t="s">
        <v>2942</v>
      </c>
      <c r="L51" s="64" t="s">
        <v>2942</v>
      </c>
      <c r="M51" s="64" t="s">
        <v>2950</v>
      </c>
      <c r="N51" s="64" t="s">
        <v>2949</v>
      </c>
      <c r="O51" s="64" t="s">
        <v>2948</v>
      </c>
      <c r="P51" s="64" t="s">
        <v>2942</v>
      </c>
      <c r="Q51" s="64" t="s">
        <v>2944</v>
      </c>
    </row>
    <row r="52" spans="1:17" x14ac:dyDescent="0.25">
      <c r="A52" s="15" t="s">
        <v>1</v>
      </c>
      <c r="B52" s="15" t="s">
        <v>1</v>
      </c>
      <c r="C52" s="15" t="s">
        <v>1</v>
      </c>
      <c r="D52" s="45" t="s">
        <v>1</v>
      </c>
      <c r="E52" s="45" t="s">
        <v>1</v>
      </c>
      <c r="F52" s="46" t="s">
        <v>1</v>
      </c>
      <c r="G52" s="47" t="s">
        <v>1</v>
      </c>
      <c r="H52" s="16" t="s">
        <v>1</v>
      </c>
      <c r="I52" s="65">
        <v>1</v>
      </c>
      <c r="J52" s="65" t="s">
        <v>2894</v>
      </c>
      <c r="K52" s="65">
        <v>3</v>
      </c>
      <c r="L52" s="65" t="s">
        <v>2945</v>
      </c>
      <c r="M52" s="65">
        <v>5</v>
      </c>
      <c r="N52" s="65">
        <v>6</v>
      </c>
      <c r="O52" s="65">
        <v>7</v>
      </c>
      <c r="P52" s="65" t="s">
        <v>2946</v>
      </c>
      <c r="Q52" s="65">
        <v>9</v>
      </c>
    </row>
    <row r="53" spans="1:17" x14ac:dyDescent="0.25">
      <c r="A53" s="14" t="s">
        <v>0</v>
      </c>
      <c r="B53" s="14" t="s">
        <v>69</v>
      </c>
      <c r="C53" s="12" t="s">
        <v>11</v>
      </c>
      <c r="D53" s="43" t="s">
        <v>70</v>
      </c>
      <c r="E53" s="42" t="s">
        <v>1</v>
      </c>
      <c r="F53" s="42" t="s">
        <v>1</v>
      </c>
      <c r="G53" s="42" t="s">
        <v>1</v>
      </c>
      <c r="H53" s="11" t="s">
        <v>71</v>
      </c>
      <c r="I53" s="63"/>
      <c r="J53" s="63"/>
      <c r="K53" s="63"/>
      <c r="L53" s="63"/>
      <c r="M53" s="63"/>
      <c r="N53" s="63"/>
      <c r="O53" s="63"/>
      <c r="P53" s="63">
        <f t="shared" si="9"/>
        <v>0</v>
      </c>
      <c r="Q53" s="63" t="str">
        <f t="shared" si="10"/>
        <v>-</v>
      </c>
    </row>
    <row r="54" spans="1:17" ht="22.5" x14ac:dyDescent="0.25">
      <c r="A54" s="14" t="s">
        <v>1</v>
      </c>
      <c r="B54" s="14" t="s">
        <v>1</v>
      </c>
      <c r="C54" s="14" t="s">
        <v>1</v>
      </c>
      <c r="D54" s="42" t="s">
        <v>1</v>
      </c>
      <c r="E54" s="42" t="s">
        <v>1</v>
      </c>
      <c r="F54" s="42" t="s">
        <v>1</v>
      </c>
      <c r="G54" s="42" t="s">
        <v>1</v>
      </c>
      <c r="H54" s="17" t="s">
        <v>13</v>
      </c>
      <c r="I54" s="66">
        <f t="shared" ref="I54" si="42">SUM(I55,I62,I64)</f>
        <v>281950</v>
      </c>
      <c r="J54" s="66">
        <f t="shared" ref="J54:K54" si="43">SUM(J55,J62,J64)</f>
        <v>281950</v>
      </c>
      <c r="K54" s="66">
        <f t="shared" si="43"/>
        <v>0</v>
      </c>
      <c r="L54" s="66">
        <f t="shared" si="6"/>
        <v>27757</v>
      </c>
      <c r="M54" s="66">
        <f t="shared" ref="M54" si="44">SUM(M55,M62,M64)</f>
        <v>0</v>
      </c>
      <c r="N54" s="66">
        <f t="shared" ref="N54:O54" si="45">SUM(N55,N62,N64)</f>
        <v>0</v>
      </c>
      <c r="O54" s="66">
        <f t="shared" si="45"/>
        <v>27757</v>
      </c>
      <c r="P54" s="66">
        <f t="shared" si="9"/>
        <v>27757</v>
      </c>
      <c r="Q54" s="66">
        <f t="shared" si="10"/>
        <v>9.844653307323993</v>
      </c>
    </row>
    <row r="55" spans="1:17" x14ac:dyDescent="0.25">
      <c r="A55" s="12" t="s">
        <v>0</v>
      </c>
      <c r="B55" s="12" t="s">
        <v>69</v>
      </c>
      <c r="C55" s="12" t="s">
        <v>11</v>
      </c>
      <c r="D55" s="43" t="s">
        <v>70</v>
      </c>
      <c r="E55" s="42" t="s">
        <v>2709</v>
      </c>
      <c r="F55" s="42" t="s">
        <v>1</v>
      </c>
      <c r="G55" s="42" t="s">
        <v>1</v>
      </c>
      <c r="H55" s="11" t="s">
        <v>15</v>
      </c>
      <c r="I55" s="67">
        <f t="shared" ref="I55" si="46">SUM(I56,I57)</f>
        <v>255462</v>
      </c>
      <c r="J55" s="67">
        <f t="shared" ref="J55:K55" si="47">SUM(J56,J57)</f>
        <v>255462</v>
      </c>
      <c r="K55" s="67">
        <f t="shared" si="47"/>
        <v>0</v>
      </c>
      <c r="L55" s="67">
        <f t="shared" si="6"/>
        <v>25597</v>
      </c>
      <c r="M55" s="67">
        <f t="shared" ref="M55" si="48">SUM(M56,M57)</f>
        <v>0</v>
      </c>
      <c r="N55" s="67">
        <f t="shared" ref="N55:O55" si="49">SUM(N56,N57)</f>
        <v>0</v>
      </c>
      <c r="O55" s="67">
        <f t="shared" si="49"/>
        <v>25597</v>
      </c>
      <c r="P55" s="67">
        <f t="shared" si="9"/>
        <v>25597</v>
      </c>
      <c r="Q55" s="67">
        <f t="shared" si="10"/>
        <v>10.019885540706641</v>
      </c>
    </row>
    <row r="56" spans="1:17" x14ac:dyDescent="0.25">
      <c r="A56" s="12" t="s">
        <v>0</v>
      </c>
      <c r="B56" s="12" t="s">
        <v>69</v>
      </c>
      <c r="C56" s="12" t="s">
        <v>11</v>
      </c>
      <c r="D56" s="43" t="s">
        <v>70</v>
      </c>
      <c r="E56" s="48">
        <v>6111</v>
      </c>
      <c r="F56" s="43"/>
      <c r="G56" s="56" t="s">
        <v>2898</v>
      </c>
      <c r="H56" s="23" t="s">
        <v>16</v>
      </c>
      <c r="I56" s="68">
        <v>221600</v>
      </c>
      <c r="J56" s="68">
        <v>221600</v>
      </c>
      <c r="K56" s="68"/>
      <c r="L56" s="68">
        <f t="shared" si="6"/>
        <v>20000</v>
      </c>
      <c r="M56" s="68"/>
      <c r="N56" s="68"/>
      <c r="O56" s="68">
        <v>20000</v>
      </c>
      <c r="P56" s="68">
        <f t="shared" si="9"/>
        <v>20000</v>
      </c>
      <c r="Q56" s="68">
        <f t="shared" si="10"/>
        <v>9.025270758122744</v>
      </c>
    </row>
    <row r="57" spans="1:17" x14ac:dyDescent="0.25">
      <c r="A57" s="14" t="s">
        <v>0</v>
      </c>
      <c r="B57" s="14" t="s">
        <v>69</v>
      </c>
      <c r="C57" s="14" t="s">
        <v>11</v>
      </c>
      <c r="D57" s="50" t="s">
        <v>70</v>
      </c>
      <c r="E57" s="50" t="s">
        <v>2719</v>
      </c>
      <c r="F57" s="43" t="s">
        <v>1</v>
      </c>
      <c r="G57" s="49" t="s">
        <v>1</v>
      </c>
      <c r="H57" s="11" t="s">
        <v>19</v>
      </c>
      <c r="I57" s="67">
        <f t="shared" ref="I57:O57" si="50">SUM(I58:I61)</f>
        <v>33862</v>
      </c>
      <c r="J57" s="67">
        <f t="shared" si="50"/>
        <v>33862</v>
      </c>
      <c r="K57" s="67">
        <f t="shared" si="50"/>
        <v>0</v>
      </c>
      <c r="L57" s="67">
        <f t="shared" si="6"/>
        <v>5597</v>
      </c>
      <c r="M57" s="67">
        <f t="shared" si="50"/>
        <v>0</v>
      </c>
      <c r="N57" s="67">
        <f t="shared" si="50"/>
        <v>0</v>
      </c>
      <c r="O57" s="67">
        <f t="shared" si="50"/>
        <v>5597</v>
      </c>
      <c r="P57" s="67">
        <f t="shared" si="9"/>
        <v>5597</v>
      </c>
      <c r="Q57" s="67">
        <f t="shared" si="10"/>
        <v>16.528852400921387</v>
      </c>
    </row>
    <row r="58" spans="1:17" x14ac:dyDescent="0.25">
      <c r="A58" s="12" t="s">
        <v>0</v>
      </c>
      <c r="B58" s="12" t="s">
        <v>69</v>
      </c>
      <c r="C58" s="12" t="s">
        <v>11</v>
      </c>
      <c r="D58" s="43" t="s">
        <v>70</v>
      </c>
      <c r="E58" s="48">
        <v>6112</v>
      </c>
      <c r="F58" s="43" t="s">
        <v>72</v>
      </c>
      <c r="G58" s="56" t="s">
        <v>2898</v>
      </c>
      <c r="H58" s="23" t="s">
        <v>73</v>
      </c>
      <c r="I58" s="68">
        <v>5088</v>
      </c>
      <c r="J58" s="68">
        <v>5088</v>
      </c>
      <c r="K58" s="68"/>
      <c r="L58" s="68">
        <f t="shared" si="6"/>
        <v>318</v>
      </c>
      <c r="M58" s="68"/>
      <c r="N58" s="68"/>
      <c r="O58" s="68">
        <v>318</v>
      </c>
      <c r="P58" s="68">
        <f t="shared" si="9"/>
        <v>318</v>
      </c>
      <c r="Q58" s="68">
        <f t="shared" si="10"/>
        <v>6.25</v>
      </c>
    </row>
    <row r="59" spans="1:17" x14ac:dyDescent="0.25">
      <c r="A59" s="12" t="s">
        <v>0</v>
      </c>
      <c r="B59" s="12" t="s">
        <v>69</v>
      </c>
      <c r="C59" s="12" t="s">
        <v>11</v>
      </c>
      <c r="D59" s="43" t="s">
        <v>70</v>
      </c>
      <c r="E59" s="48">
        <v>6112</v>
      </c>
      <c r="F59" s="43" t="s">
        <v>74</v>
      </c>
      <c r="G59" s="56" t="s">
        <v>2898</v>
      </c>
      <c r="H59" s="23" t="s">
        <v>22</v>
      </c>
      <c r="I59" s="68">
        <v>17700</v>
      </c>
      <c r="J59" s="68">
        <v>17700</v>
      </c>
      <c r="K59" s="68"/>
      <c r="L59" s="68">
        <f t="shared" si="6"/>
        <v>1419</v>
      </c>
      <c r="M59" s="68"/>
      <c r="N59" s="68"/>
      <c r="O59" s="68">
        <v>1419</v>
      </c>
      <c r="P59" s="68">
        <f t="shared" si="9"/>
        <v>1419</v>
      </c>
      <c r="Q59" s="68">
        <f t="shared" si="10"/>
        <v>8.0169491525423719</v>
      </c>
    </row>
    <row r="60" spans="1:17" x14ac:dyDescent="0.25">
      <c r="A60" s="12" t="s">
        <v>0</v>
      </c>
      <c r="B60" s="12" t="s">
        <v>69</v>
      </c>
      <c r="C60" s="12" t="s">
        <v>11</v>
      </c>
      <c r="D60" s="43" t="s">
        <v>70</v>
      </c>
      <c r="E60" s="48">
        <v>6112</v>
      </c>
      <c r="F60" s="43" t="s">
        <v>75</v>
      </c>
      <c r="G60" s="56" t="s">
        <v>2898</v>
      </c>
      <c r="H60" s="23" t="s">
        <v>24</v>
      </c>
      <c r="I60" s="68">
        <v>3664</v>
      </c>
      <c r="J60" s="68">
        <v>3664</v>
      </c>
      <c r="K60" s="68"/>
      <c r="L60" s="68">
        <f t="shared" si="6"/>
        <v>0</v>
      </c>
      <c r="M60" s="68"/>
      <c r="N60" s="68"/>
      <c r="O60" s="68"/>
      <c r="P60" s="68">
        <f t="shared" si="9"/>
        <v>0</v>
      </c>
      <c r="Q60" s="68">
        <f t="shared" si="10"/>
        <v>0</v>
      </c>
    </row>
    <row r="61" spans="1:17" x14ac:dyDescent="0.25">
      <c r="A61" s="12" t="s">
        <v>0</v>
      </c>
      <c r="B61" s="12" t="s">
        <v>69</v>
      </c>
      <c r="C61" s="12" t="s">
        <v>11</v>
      </c>
      <c r="D61" s="43" t="s">
        <v>70</v>
      </c>
      <c r="E61" s="48">
        <v>6112</v>
      </c>
      <c r="F61" s="43" t="s">
        <v>77</v>
      </c>
      <c r="G61" s="56" t="s">
        <v>2898</v>
      </c>
      <c r="H61" s="23" t="s">
        <v>26</v>
      </c>
      <c r="I61" s="68">
        <v>7410</v>
      </c>
      <c r="J61" s="68">
        <v>7410</v>
      </c>
      <c r="K61" s="68"/>
      <c r="L61" s="68">
        <f t="shared" si="6"/>
        <v>3860</v>
      </c>
      <c r="M61" s="68"/>
      <c r="N61" s="68"/>
      <c r="O61" s="68">
        <v>3860</v>
      </c>
      <c r="P61" s="68">
        <f t="shared" si="9"/>
        <v>3860</v>
      </c>
      <c r="Q61" s="68">
        <f t="shared" si="10"/>
        <v>52.091767881241566</v>
      </c>
    </row>
    <row r="62" spans="1:17" x14ac:dyDescent="0.25">
      <c r="A62" s="12" t="s">
        <v>0</v>
      </c>
      <c r="B62" s="12" t="s">
        <v>69</v>
      </c>
      <c r="C62" s="12" t="s">
        <v>11</v>
      </c>
      <c r="D62" s="43" t="s">
        <v>70</v>
      </c>
      <c r="E62" s="42" t="s">
        <v>2710</v>
      </c>
      <c r="F62" s="42" t="s">
        <v>1</v>
      </c>
      <c r="G62" s="42" t="s">
        <v>1</v>
      </c>
      <c r="H62" s="11" t="s">
        <v>28</v>
      </c>
      <c r="I62" s="67">
        <f t="shared" ref="I62:O62" si="51">SUM(I63)</f>
        <v>23268</v>
      </c>
      <c r="J62" s="67">
        <f t="shared" si="51"/>
        <v>23268</v>
      </c>
      <c r="K62" s="67">
        <f t="shared" si="51"/>
        <v>0</v>
      </c>
      <c r="L62" s="67">
        <f t="shared" si="6"/>
        <v>2100</v>
      </c>
      <c r="M62" s="67">
        <f t="shared" si="51"/>
        <v>0</v>
      </c>
      <c r="N62" s="67">
        <f t="shared" si="51"/>
        <v>0</v>
      </c>
      <c r="O62" s="67">
        <f t="shared" si="51"/>
        <v>2100</v>
      </c>
      <c r="P62" s="67">
        <f t="shared" si="9"/>
        <v>2100</v>
      </c>
      <c r="Q62" s="67">
        <f t="shared" si="10"/>
        <v>9.025270758122744</v>
      </c>
    </row>
    <row r="63" spans="1:17" x14ac:dyDescent="0.25">
      <c r="A63" s="12" t="s">
        <v>0</v>
      </c>
      <c r="B63" s="12" t="s">
        <v>69</v>
      </c>
      <c r="C63" s="12" t="s">
        <v>11</v>
      </c>
      <c r="D63" s="43" t="s">
        <v>70</v>
      </c>
      <c r="E63" s="48">
        <v>6121</v>
      </c>
      <c r="F63" s="43"/>
      <c r="G63" s="56" t="s">
        <v>2898</v>
      </c>
      <c r="H63" s="23" t="s">
        <v>29</v>
      </c>
      <c r="I63" s="68">
        <v>23268</v>
      </c>
      <c r="J63" s="68">
        <v>23268</v>
      </c>
      <c r="K63" s="68"/>
      <c r="L63" s="68">
        <f t="shared" si="6"/>
        <v>2100</v>
      </c>
      <c r="M63" s="68"/>
      <c r="N63" s="68"/>
      <c r="O63" s="68">
        <v>2100</v>
      </c>
      <c r="P63" s="68">
        <f t="shared" si="9"/>
        <v>2100</v>
      </c>
      <c r="Q63" s="68">
        <f t="shared" si="10"/>
        <v>9.025270758122744</v>
      </c>
    </row>
    <row r="64" spans="1:17" x14ac:dyDescent="0.25">
      <c r="A64" s="12" t="s">
        <v>0</v>
      </c>
      <c r="B64" s="12" t="s">
        <v>69</v>
      </c>
      <c r="C64" s="12" t="s">
        <v>11</v>
      </c>
      <c r="D64" s="43" t="s">
        <v>70</v>
      </c>
      <c r="E64" s="42" t="s">
        <v>2711</v>
      </c>
      <c r="F64" s="42" t="s">
        <v>1</v>
      </c>
      <c r="G64" s="42" t="s">
        <v>1</v>
      </c>
      <c r="H64" s="11" t="s">
        <v>32</v>
      </c>
      <c r="I64" s="67">
        <f t="shared" ref="I64:O64" si="52">SUM(I65,I66)</f>
        <v>3220</v>
      </c>
      <c r="J64" s="67">
        <f t="shared" si="52"/>
        <v>3220</v>
      </c>
      <c r="K64" s="67">
        <f t="shared" si="52"/>
        <v>0</v>
      </c>
      <c r="L64" s="67">
        <f t="shared" si="6"/>
        <v>60</v>
      </c>
      <c r="M64" s="67">
        <f t="shared" si="52"/>
        <v>0</v>
      </c>
      <c r="N64" s="67">
        <f t="shared" si="52"/>
        <v>0</v>
      </c>
      <c r="O64" s="67">
        <f t="shared" si="52"/>
        <v>60</v>
      </c>
      <c r="P64" s="67">
        <f t="shared" si="9"/>
        <v>60</v>
      </c>
      <c r="Q64" s="67">
        <f t="shared" si="10"/>
        <v>1.8633540372670807</v>
      </c>
    </row>
    <row r="65" spans="1:17" x14ac:dyDescent="0.25">
      <c r="A65" s="12" t="s">
        <v>0</v>
      </c>
      <c r="B65" s="12" t="s">
        <v>69</v>
      </c>
      <c r="C65" s="12" t="s">
        <v>11</v>
      </c>
      <c r="D65" s="43" t="s">
        <v>70</v>
      </c>
      <c r="E65" s="48">
        <v>6131</v>
      </c>
      <c r="F65" s="43"/>
      <c r="G65" s="56" t="s">
        <v>2898</v>
      </c>
      <c r="H65" s="23" t="s">
        <v>33</v>
      </c>
      <c r="I65" s="68">
        <v>500</v>
      </c>
      <c r="J65" s="68">
        <v>500</v>
      </c>
      <c r="K65" s="68"/>
      <c r="L65" s="68">
        <f t="shared" si="6"/>
        <v>0</v>
      </c>
      <c r="M65" s="68"/>
      <c r="N65" s="68"/>
      <c r="O65" s="68"/>
      <c r="P65" s="68">
        <f t="shared" si="9"/>
        <v>0</v>
      </c>
      <c r="Q65" s="68">
        <f t="shared" si="10"/>
        <v>0</v>
      </c>
    </row>
    <row r="66" spans="1:17" x14ac:dyDescent="0.25">
      <c r="A66" s="14" t="s">
        <v>0</v>
      </c>
      <c r="B66" s="14" t="s">
        <v>69</v>
      </c>
      <c r="C66" s="14" t="s">
        <v>11</v>
      </c>
      <c r="D66" s="50" t="s">
        <v>70</v>
      </c>
      <c r="E66" s="50" t="s">
        <v>2720</v>
      </c>
      <c r="F66" s="43" t="s">
        <v>1</v>
      </c>
      <c r="G66" s="49" t="s">
        <v>1</v>
      </c>
      <c r="H66" s="11" t="s">
        <v>35</v>
      </c>
      <c r="I66" s="67">
        <f t="shared" ref="I66:O66" si="53">SUM(I67:I69)</f>
        <v>2720</v>
      </c>
      <c r="J66" s="67">
        <f t="shared" si="53"/>
        <v>2720</v>
      </c>
      <c r="K66" s="67">
        <f t="shared" si="53"/>
        <v>0</v>
      </c>
      <c r="L66" s="67">
        <f t="shared" si="6"/>
        <v>60</v>
      </c>
      <c r="M66" s="67">
        <f t="shared" si="53"/>
        <v>0</v>
      </c>
      <c r="N66" s="67">
        <f t="shared" si="53"/>
        <v>0</v>
      </c>
      <c r="O66" s="67">
        <f t="shared" si="53"/>
        <v>60</v>
      </c>
      <c r="P66" s="67">
        <f t="shared" si="9"/>
        <v>60</v>
      </c>
      <c r="Q66" s="67">
        <f t="shared" si="10"/>
        <v>2.2058823529411766</v>
      </c>
    </row>
    <row r="67" spans="1:17" x14ac:dyDescent="0.25">
      <c r="A67" s="12" t="s">
        <v>0</v>
      </c>
      <c r="B67" s="12" t="s">
        <v>69</v>
      </c>
      <c r="C67" s="12" t="s">
        <v>11</v>
      </c>
      <c r="D67" s="43" t="s">
        <v>70</v>
      </c>
      <c r="E67" s="48">
        <v>6139</v>
      </c>
      <c r="F67" s="43"/>
      <c r="G67" s="56" t="s">
        <v>2898</v>
      </c>
      <c r="H67" s="23" t="s">
        <v>35</v>
      </c>
      <c r="I67" s="68">
        <v>1900</v>
      </c>
      <c r="J67" s="68">
        <v>1900</v>
      </c>
      <c r="K67" s="68"/>
      <c r="L67" s="68">
        <f t="shared" si="6"/>
        <v>0</v>
      </c>
      <c r="M67" s="68"/>
      <c r="N67" s="68"/>
      <c r="O67" s="68"/>
      <c r="P67" s="68">
        <f t="shared" si="9"/>
        <v>0</v>
      </c>
      <c r="Q67" s="68">
        <f t="shared" si="10"/>
        <v>0</v>
      </c>
    </row>
    <row r="68" spans="1:17" x14ac:dyDescent="0.25">
      <c r="A68" s="12" t="s">
        <v>0</v>
      </c>
      <c r="B68" s="12" t="s">
        <v>69</v>
      </c>
      <c r="C68" s="12" t="s">
        <v>11</v>
      </c>
      <c r="D68" s="43" t="s">
        <v>70</v>
      </c>
      <c r="E68" s="48">
        <v>6139</v>
      </c>
      <c r="F68" s="43" t="s">
        <v>78</v>
      </c>
      <c r="G68" s="56" t="s">
        <v>2898</v>
      </c>
      <c r="H68" s="23" t="s">
        <v>43</v>
      </c>
      <c r="I68" s="68">
        <v>720</v>
      </c>
      <c r="J68" s="68">
        <v>720</v>
      </c>
      <c r="K68" s="68"/>
      <c r="L68" s="68">
        <f t="shared" si="6"/>
        <v>60</v>
      </c>
      <c r="M68" s="68"/>
      <c r="N68" s="68"/>
      <c r="O68" s="68">
        <v>60</v>
      </c>
      <c r="P68" s="68">
        <f t="shared" si="9"/>
        <v>60</v>
      </c>
      <c r="Q68" s="68">
        <f t="shared" si="10"/>
        <v>8.3333333333333321</v>
      </c>
    </row>
    <row r="69" spans="1:17" ht="22.5" x14ac:dyDescent="0.25">
      <c r="A69" s="12" t="s">
        <v>0</v>
      </c>
      <c r="B69" s="12" t="s">
        <v>69</v>
      </c>
      <c r="C69" s="12" t="s">
        <v>11</v>
      </c>
      <c r="D69" s="43" t="s">
        <v>70</v>
      </c>
      <c r="E69" s="48">
        <v>6139</v>
      </c>
      <c r="F69" s="43" t="s">
        <v>79</v>
      </c>
      <c r="G69" s="56" t="s">
        <v>2898</v>
      </c>
      <c r="H69" s="23" t="s">
        <v>49</v>
      </c>
      <c r="I69" s="68">
        <v>100</v>
      </c>
      <c r="J69" s="68">
        <v>100</v>
      </c>
      <c r="K69" s="68"/>
      <c r="L69" s="68">
        <f t="shared" si="6"/>
        <v>0</v>
      </c>
      <c r="M69" s="68"/>
      <c r="N69" s="68"/>
      <c r="O69" s="68"/>
      <c r="P69" s="68">
        <f t="shared" si="9"/>
        <v>0</v>
      </c>
      <c r="Q69" s="68">
        <f t="shared" si="10"/>
        <v>0</v>
      </c>
    </row>
    <row r="70" spans="1:17" ht="22.5" x14ac:dyDescent="0.25">
      <c r="A70" s="14" t="s">
        <v>1</v>
      </c>
      <c r="B70" s="14" t="s">
        <v>1</v>
      </c>
      <c r="C70" s="14" t="s">
        <v>1</v>
      </c>
      <c r="D70" s="42" t="s">
        <v>1</v>
      </c>
      <c r="E70" s="42" t="s">
        <v>1</v>
      </c>
      <c r="F70" s="42" t="s">
        <v>1</v>
      </c>
      <c r="G70" s="42" t="s">
        <v>1</v>
      </c>
      <c r="H70" s="17" t="s">
        <v>50</v>
      </c>
      <c r="I70" s="66">
        <f t="shared" ref="I70:O71" si="54">SUM(I71)</f>
        <v>100</v>
      </c>
      <c r="J70" s="66">
        <f t="shared" si="54"/>
        <v>100</v>
      </c>
      <c r="K70" s="66">
        <f t="shared" si="54"/>
        <v>0</v>
      </c>
      <c r="L70" s="66">
        <f t="shared" si="6"/>
        <v>0</v>
      </c>
      <c r="M70" s="66">
        <f t="shared" si="54"/>
        <v>0</v>
      </c>
      <c r="N70" s="66">
        <f t="shared" si="54"/>
        <v>0</v>
      </c>
      <c r="O70" s="66">
        <f t="shared" si="54"/>
        <v>0</v>
      </c>
      <c r="P70" s="66">
        <f t="shared" si="9"/>
        <v>0</v>
      </c>
      <c r="Q70" s="66">
        <f t="shared" si="10"/>
        <v>0</v>
      </c>
    </row>
    <row r="71" spans="1:17" x14ac:dyDescent="0.25">
      <c r="A71" s="12" t="s">
        <v>0</v>
      </c>
      <c r="B71" s="12" t="s">
        <v>69</v>
      </c>
      <c r="C71" s="12" t="s">
        <v>11</v>
      </c>
      <c r="D71" s="43" t="s">
        <v>70</v>
      </c>
      <c r="E71" s="42" t="s">
        <v>2712</v>
      </c>
      <c r="F71" s="42" t="s">
        <v>1</v>
      </c>
      <c r="G71" s="42" t="s">
        <v>1</v>
      </c>
      <c r="H71" s="11" t="s">
        <v>52</v>
      </c>
      <c r="I71" s="67">
        <f t="shared" si="54"/>
        <v>100</v>
      </c>
      <c r="J71" s="67">
        <f t="shared" si="54"/>
        <v>100</v>
      </c>
      <c r="K71" s="67">
        <f t="shared" si="54"/>
        <v>0</v>
      </c>
      <c r="L71" s="67">
        <f t="shared" si="6"/>
        <v>0</v>
      </c>
      <c r="M71" s="67">
        <f t="shared" si="54"/>
        <v>0</v>
      </c>
      <c r="N71" s="67">
        <f t="shared" si="54"/>
        <v>0</v>
      </c>
      <c r="O71" s="67">
        <f t="shared" si="54"/>
        <v>0</v>
      </c>
      <c r="P71" s="67">
        <f t="shared" si="9"/>
        <v>0</v>
      </c>
      <c r="Q71" s="67">
        <f t="shared" si="10"/>
        <v>0</v>
      </c>
    </row>
    <row r="72" spans="1:17" x14ac:dyDescent="0.25">
      <c r="A72" s="12" t="s">
        <v>0</v>
      </c>
      <c r="B72" s="12" t="s">
        <v>69</v>
      </c>
      <c r="C72" s="12" t="s">
        <v>11</v>
      </c>
      <c r="D72" s="43" t="s">
        <v>70</v>
      </c>
      <c r="E72" s="48">
        <v>6148</v>
      </c>
      <c r="F72" s="43"/>
      <c r="G72" s="56" t="s">
        <v>2898</v>
      </c>
      <c r="H72" s="23" t="s">
        <v>58</v>
      </c>
      <c r="I72" s="68">
        <v>100</v>
      </c>
      <c r="J72" s="68">
        <v>100</v>
      </c>
      <c r="K72" s="68"/>
      <c r="L72" s="68">
        <f t="shared" si="6"/>
        <v>0</v>
      </c>
      <c r="M72" s="68"/>
      <c r="N72" s="68"/>
      <c r="O72" s="68"/>
      <c r="P72" s="68">
        <f t="shared" si="9"/>
        <v>0</v>
      </c>
      <c r="Q72" s="68">
        <f t="shared" si="10"/>
        <v>0</v>
      </c>
    </row>
    <row r="73" spans="1:17" ht="22.5" x14ac:dyDescent="0.25">
      <c r="A73" s="14" t="s">
        <v>1</v>
      </c>
      <c r="B73" s="14" t="s">
        <v>1</v>
      </c>
      <c r="C73" s="14" t="s">
        <v>1</v>
      </c>
      <c r="D73" s="42" t="s">
        <v>1</v>
      </c>
      <c r="E73" s="42" t="s">
        <v>1</v>
      </c>
      <c r="F73" s="42" t="s">
        <v>1</v>
      </c>
      <c r="G73" s="42" t="s">
        <v>1</v>
      </c>
      <c r="H73" s="17" t="s">
        <v>59</v>
      </c>
      <c r="I73" s="66">
        <f t="shared" ref="I73:O74" si="55">SUM(I74)</f>
        <v>1840</v>
      </c>
      <c r="J73" s="66">
        <f t="shared" si="55"/>
        <v>1840</v>
      </c>
      <c r="K73" s="66">
        <f t="shared" si="55"/>
        <v>0</v>
      </c>
      <c r="L73" s="66">
        <f t="shared" si="6"/>
        <v>0</v>
      </c>
      <c r="M73" s="66">
        <f t="shared" si="55"/>
        <v>0</v>
      </c>
      <c r="N73" s="66">
        <f t="shared" si="55"/>
        <v>0</v>
      </c>
      <c r="O73" s="66">
        <f t="shared" si="55"/>
        <v>0</v>
      </c>
      <c r="P73" s="66">
        <f t="shared" si="9"/>
        <v>0</v>
      </c>
      <c r="Q73" s="66">
        <f t="shared" si="10"/>
        <v>0</v>
      </c>
    </row>
    <row r="74" spans="1:17" x14ac:dyDescent="0.25">
      <c r="A74" s="12" t="s">
        <v>0</v>
      </c>
      <c r="B74" s="12" t="s">
        <v>69</v>
      </c>
      <c r="C74" s="12" t="s">
        <v>11</v>
      </c>
      <c r="D74" s="43" t="s">
        <v>70</v>
      </c>
      <c r="E74" s="42" t="s">
        <v>2715</v>
      </c>
      <c r="F74" s="42" t="s">
        <v>1</v>
      </c>
      <c r="G74" s="42" t="s">
        <v>1</v>
      </c>
      <c r="H74" s="11" t="s">
        <v>61</v>
      </c>
      <c r="I74" s="67">
        <f t="shared" si="55"/>
        <v>1840</v>
      </c>
      <c r="J74" s="67">
        <f t="shared" si="55"/>
        <v>1840</v>
      </c>
      <c r="K74" s="67">
        <f t="shared" si="55"/>
        <v>0</v>
      </c>
      <c r="L74" s="67">
        <f t="shared" si="6"/>
        <v>0</v>
      </c>
      <c r="M74" s="67">
        <f t="shared" si="55"/>
        <v>0</v>
      </c>
      <c r="N74" s="67">
        <f t="shared" si="55"/>
        <v>0</v>
      </c>
      <c r="O74" s="67">
        <f t="shared" si="55"/>
        <v>0</v>
      </c>
      <c r="P74" s="67">
        <f t="shared" si="9"/>
        <v>0</v>
      </c>
      <c r="Q74" s="67">
        <f t="shared" si="10"/>
        <v>0</v>
      </c>
    </row>
    <row r="75" spans="1:17" x14ac:dyDescent="0.25">
      <c r="A75" s="12" t="s">
        <v>0</v>
      </c>
      <c r="B75" s="12" t="s">
        <v>69</v>
      </c>
      <c r="C75" s="12" t="s">
        <v>11</v>
      </c>
      <c r="D75" s="43" t="s">
        <v>70</v>
      </c>
      <c r="E75" s="48">
        <v>8213</v>
      </c>
      <c r="F75" s="43"/>
      <c r="G75" s="56" t="s">
        <v>2898</v>
      </c>
      <c r="H75" s="23" t="s">
        <v>62</v>
      </c>
      <c r="I75" s="68">
        <v>1840</v>
      </c>
      <c r="J75" s="68">
        <v>1840</v>
      </c>
      <c r="K75" s="68"/>
      <c r="L75" s="68">
        <f t="shared" si="6"/>
        <v>0</v>
      </c>
      <c r="M75" s="68"/>
      <c r="N75" s="68"/>
      <c r="O75" s="68"/>
      <c r="P75" s="68">
        <f t="shared" si="9"/>
        <v>0</v>
      </c>
      <c r="Q75" s="68">
        <f t="shared" si="10"/>
        <v>0</v>
      </c>
    </row>
    <row r="76" spans="1:17" ht="22.5" x14ac:dyDescent="0.25">
      <c r="A76" s="23" t="s">
        <v>1</v>
      </c>
      <c r="B76" s="23" t="s">
        <v>1</v>
      </c>
      <c r="C76" s="23" t="s">
        <v>1</v>
      </c>
      <c r="D76" s="49" t="s">
        <v>1</v>
      </c>
      <c r="E76" s="49" t="s">
        <v>1</v>
      </c>
      <c r="F76" s="49" t="s">
        <v>1</v>
      </c>
      <c r="G76" s="49" t="s">
        <v>1</v>
      </c>
      <c r="H76" s="17" t="s">
        <v>80</v>
      </c>
      <c r="I76" s="66">
        <f t="shared" ref="I76:O76" si="56">SUM(I54,I70,I73)</f>
        <v>283890</v>
      </c>
      <c r="J76" s="66">
        <f t="shared" si="56"/>
        <v>283890</v>
      </c>
      <c r="K76" s="66">
        <f t="shared" si="56"/>
        <v>0</v>
      </c>
      <c r="L76" s="66">
        <f t="shared" ref="L76:L139" si="57">SUM(M76:O76)</f>
        <v>27757</v>
      </c>
      <c r="M76" s="66">
        <f t="shared" si="56"/>
        <v>0</v>
      </c>
      <c r="N76" s="66">
        <f t="shared" si="56"/>
        <v>0</v>
      </c>
      <c r="O76" s="66">
        <f t="shared" si="56"/>
        <v>27757</v>
      </c>
      <c r="P76" s="66">
        <f t="shared" ref="P76:P139" si="58">K76+L76</f>
        <v>27757</v>
      </c>
      <c r="Q76" s="66">
        <f t="shared" si="10"/>
        <v>9.7773785621191305</v>
      </c>
    </row>
    <row r="77" spans="1:17" ht="15.75" thickBot="1" x14ac:dyDescent="0.3">
      <c r="A77" s="23" t="s">
        <v>1</v>
      </c>
      <c r="B77" s="23" t="s">
        <v>1</v>
      </c>
      <c r="C77" s="23" t="s">
        <v>1</v>
      </c>
      <c r="D77" s="49" t="s">
        <v>1</v>
      </c>
      <c r="E77" s="49" t="s">
        <v>1</v>
      </c>
      <c r="F77" s="49" t="s">
        <v>1</v>
      </c>
      <c r="G77" s="49" t="s">
        <v>1</v>
      </c>
      <c r="H77" s="11" t="s">
        <v>64</v>
      </c>
      <c r="I77" s="67">
        <v>8</v>
      </c>
      <c r="J77" s="67">
        <v>8</v>
      </c>
      <c r="K77" s="67"/>
      <c r="L77" s="67"/>
      <c r="M77" s="67"/>
      <c r="N77" s="67"/>
      <c r="O77" s="67"/>
      <c r="P77" s="67">
        <f t="shared" si="58"/>
        <v>0</v>
      </c>
      <c r="Q77" s="67">
        <f t="shared" ref="Q77:Q140" si="59">IF(J77=0,"-",P77/J77*100)</f>
        <v>0</v>
      </c>
    </row>
    <row r="78" spans="1:17" ht="34.5" thickBot="1" x14ac:dyDescent="0.3">
      <c r="A78" s="23" t="s">
        <v>1</v>
      </c>
      <c r="B78" s="23" t="s">
        <v>1</v>
      </c>
      <c r="C78" s="23" t="s">
        <v>1</v>
      </c>
      <c r="D78" s="49" t="s">
        <v>1</v>
      </c>
      <c r="E78" s="49" t="s">
        <v>1</v>
      </c>
      <c r="F78" s="49" t="s">
        <v>1</v>
      </c>
      <c r="G78" s="49" t="s">
        <v>1</v>
      </c>
      <c r="H78" s="22" t="s">
        <v>65</v>
      </c>
      <c r="I78" s="64" t="s">
        <v>2718</v>
      </c>
      <c r="J78" s="64" t="s">
        <v>2879</v>
      </c>
      <c r="K78" s="64" t="s">
        <v>2942</v>
      </c>
      <c r="L78" s="64" t="s">
        <v>2942</v>
      </c>
      <c r="M78" s="64" t="s">
        <v>2950</v>
      </c>
      <c r="N78" s="64" t="s">
        <v>2949</v>
      </c>
      <c r="O78" s="64" t="s">
        <v>2948</v>
      </c>
      <c r="P78" s="64" t="s">
        <v>2942</v>
      </c>
      <c r="Q78" s="64" t="s">
        <v>2944</v>
      </c>
    </row>
    <row r="79" spans="1:17" x14ac:dyDescent="0.25">
      <c r="A79" s="24"/>
      <c r="B79" s="24"/>
      <c r="C79" s="24"/>
      <c r="D79" s="51"/>
      <c r="E79" s="51"/>
      <c r="F79" s="51"/>
      <c r="G79" s="51"/>
      <c r="H79" s="18" t="s">
        <v>1</v>
      </c>
      <c r="I79" s="65">
        <v>1</v>
      </c>
      <c r="J79" s="65" t="s">
        <v>2894</v>
      </c>
      <c r="K79" s="65">
        <v>3</v>
      </c>
      <c r="L79" s="65" t="s">
        <v>2945</v>
      </c>
      <c r="M79" s="65">
        <v>5</v>
      </c>
      <c r="N79" s="65">
        <v>6</v>
      </c>
      <c r="O79" s="65">
        <v>7</v>
      </c>
      <c r="P79" s="65" t="s">
        <v>2946</v>
      </c>
      <c r="Q79" s="65">
        <v>9</v>
      </c>
    </row>
    <row r="80" spans="1:17" x14ac:dyDescent="0.25">
      <c r="A80" s="24"/>
      <c r="B80" s="24"/>
      <c r="C80" s="24"/>
      <c r="D80" s="51"/>
      <c r="E80" s="52"/>
      <c r="F80" s="52"/>
      <c r="G80" s="52"/>
      <c r="H80" s="19" t="s">
        <v>66</v>
      </c>
      <c r="I80" s="69">
        <f t="shared" ref="I80" si="60">SUM(I76)</f>
        <v>283890</v>
      </c>
      <c r="J80" s="69">
        <f t="shared" ref="J80:K80" si="61">SUM(J76)</f>
        <v>283890</v>
      </c>
      <c r="K80" s="69">
        <f t="shared" si="61"/>
        <v>0</v>
      </c>
      <c r="L80" s="69">
        <f t="shared" si="57"/>
        <v>27757</v>
      </c>
      <c r="M80" s="69">
        <f t="shared" ref="M80" si="62">SUM(M76)</f>
        <v>0</v>
      </c>
      <c r="N80" s="69">
        <f t="shared" ref="N80:O80" si="63">SUM(N76)</f>
        <v>0</v>
      </c>
      <c r="O80" s="69">
        <f t="shared" si="63"/>
        <v>27757</v>
      </c>
      <c r="P80" s="69">
        <f t="shared" si="58"/>
        <v>27757</v>
      </c>
      <c r="Q80" s="69">
        <f t="shared" si="59"/>
        <v>9.7773785621191305</v>
      </c>
    </row>
    <row r="81" spans="1:17" x14ac:dyDescent="0.25">
      <c r="A81" s="24"/>
      <c r="B81" s="24"/>
      <c r="C81" s="24"/>
      <c r="D81" s="51"/>
      <c r="E81" s="51"/>
      <c r="F81" s="51"/>
      <c r="G81" s="51"/>
      <c r="H81" s="20" t="s">
        <v>67</v>
      </c>
      <c r="I81" s="69">
        <f t="shared" ref="I81" si="64">SUM(I80)</f>
        <v>283890</v>
      </c>
      <c r="J81" s="69">
        <f t="shared" ref="J81:K81" si="65">SUM(J80)</f>
        <v>283890</v>
      </c>
      <c r="K81" s="69">
        <f t="shared" si="65"/>
        <v>0</v>
      </c>
      <c r="L81" s="69">
        <f t="shared" si="57"/>
        <v>27757</v>
      </c>
      <c r="M81" s="69">
        <f t="shared" ref="M81" si="66">SUM(M80)</f>
        <v>0</v>
      </c>
      <c r="N81" s="69">
        <f t="shared" ref="N81:O81" si="67">SUM(N80)</f>
        <v>0</v>
      </c>
      <c r="O81" s="69">
        <f t="shared" si="67"/>
        <v>27757</v>
      </c>
      <c r="P81" s="69">
        <f t="shared" si="58"/>
        <v>27757</v>
      </c>
      <c r="Q81" s="69">
        <f t="shared" si="59"/>
        <v>9.7773785621191305</v>
      </c>
    </row>
    <row r="82" spans="1:17" x14ac:dyDescent="0.25">
      <c r="A82" s="25"/>
      <c r="B82" s="25"/>
      <c r="C82" s="25"/>
      <c r="D82" s="53"/>
      <c r="E82" s="53"/>
      <c r="F82" s="53"/>
      <c r="G82" s="53"/>
    </row>
    <row r="83" spans="1:17" x14ac:dyDescent="0.25">
      <c r="A83" s="23" t="s">
        <v>1</v>
      </c>
      <c r="B83" s="23" t="s">
        <v>1</v>
      </c>
      <c r="C83" s="23" t="s">
        <v>1</v>
      </c>
      <c r="D83" s="49" t="s">
        <v>1</v>
      </c>
      <c r="E83" s="49" t="s">
        <v>1</v>
      </c>
      <c r="F83" s="49" t="s">
        <v>1</v>
      </c>
      <c r="G83" s="49" t="s">
        <v>1</v>
      </c>
      <c r="H83" s="26" t="s">
        <v>1</v>
      </c>
      <c r="I83" s="70"/>
      <c r="J83" s="70"/>
      <c r="K83" s="70"/>
      <c r="L83" s="70"/>
      <c r="M83" s="70"/>
      <c r="N83" s="70"/>
      <c r="O83" s="70"/>
      <c r="P83" s="70"/>
      <c r="Q83" s="70"/>
    </row>
    <row r="84" spans="1:17" x14ac:dyDescent="0.25">
      <c r="A84" s="23" t="s">
        <v>1</v>
      </c>
      <c r="B84" s="23" t="s">
        <v>1</v>
      </c>
      <c r="C84" s="23" t="s">
        <v>1</v>
      </c>
      <c r="D84" s="49" t="s">
        <v>1</v>
      </c>
      <c r="E84" s="49" t="s">
        <v>1</v>
      </c>
      <c r="F84" s="49" t="s">
        <v>1</v>
      </c>
      <c r="G84" s="49" t="s">
        <v>1</v>
      </c>
      <c r="H84" s="17" t="s">
        <v>81</v>
      </c>
      <c r="I84" s="66">
        <f t="shared" ref="I84" si="68">SUM(I76)</f>
        <v>283890</v>
      </c>
      <c r="J84" s="66">
        <f t="shared" ref="J84:K84" si="69">SUM(J76)</f>
        <v>283890</v>
      </c>
      <c r="K84" s="66">
        <f t="shared" si="69"/>
        <v>0</v>
      </c>
      <c r="L84" s="66">
        <f t="shared" si="57"/>
        <v>27757</v>
      </c>
      <c r="M84" s="66">
        <f t="shared" ref="M84" si="70">SUM(M76)</f>
        <v>0</v>
      </c>
      <c r="N84" s="66">
        <f t="shared" ref="N84:O84" si="71">SUM(N76)</f>
        <v>0</v>
      </c>
      <c r="O84" s="66">
        <f t="shared" si="71"/>
        <v>27757</v>
      </c>
      <c r="P84" s="66">
        <f t="shared" si="58"/>
        <v>27757</v>
      </c>
      <c r="Q84" s="66">
        <f t="shared" si="59"/>
        <v>9.7773785621191305</v>
      </c>
    </row>
    <row r="85" spans="1:17" x14ac:dyDescent="0.25">
      <c r="A85" s="23" t="s">
        <v>1</v>
      </c>
      <c r="B85" s="23" t="s">
        <v>1</v>
      </c>
      <c r="C85" s="23" t="s">
        <v>1</v>
      </c>
      <c r="D85" s="49" t="s">
        <v>1</v>
      </c>
      <c r="E85" s="49" t="s">
        <v>1</v>
      </c>
      <c r="F85" s="49" t="s">
        <v>1</v>
      </c>
      <c r="G85" s="49" t="s">
        <v>1</v>
      </c>
      <c r="H85" s="11" t="s">
        <v>64</v>
      </c>
      <c r="I85" s="67">
        <f t="shared" ref="I85" si="72">I77</f>
        <v>8</v>
      </c>
      <c r="J85" s="67">
        <f t="shared" ref="J85:K85" si="73">J77</f>
        <v>8</v>
      </c>
      <c r="K85" s="67">
        <f t="shared" si="73"/>
        <v>0</v>
      </c>
      <c r="L85" s="67"/>
      <c r="M85" s="67">
        <f t="shared" ref="M85" si="74">M77</f>
        <v>0</v>
      </c>
      <c r="N85" s="67">
        <f t="shared" ref="N85:O85" si="75">N77</f>
        <v>0</v>
      </c>
      <c r="O85" s="67">
        <f t="shared" si="75"/>
        <v>0</v>
      </c>
      <c r="P85" s="67">
        <f t="shared" si="58"/>
        <v>0</v>
      </c>
      <c r="Q85" s="67">
        <f t="shared" si="59"/>
        <v>0</v>
      </c>
    </row>
    <row r="86" spans="1:17" x14ac:dyDescent="0.25">
      <c r="A86" s="23" t="s">
        <v>1</v>
      </c>
      <c r="B86" s="23" t="s">
        <v>1</v>
      </c>
      <c r="C86" s="23" t="s">
        <v>1</v>
      </c>
      <c r="D86" s="49" t="s">
        <v>1</v>
      </c>
      <c r="E86" s="49" t="s">
        <v>1</v>
      </c>
      <c r="F86" s="49" t="s">
        <v>1</v>
      </c>
      <c r="G86" s="49" t="s">
        <v>1</v>
      </c>
      <c r="H86" s="13" t="s">
        <v>1</v>
      </c>
      <c r="I86" s="71"/>
      <c r="J86" s="71"/>
      <c r="K86" s="71"/>
      <c r="L86" s="71"/>
      <c r="M86" s="71"/>
      <c r="N86" s="71"/>
      <c r="O86" s="71"/>
      <c r="P86" s="71"/>
      <c r="Q86" s="71"/>
    </row>
    <row r="87" spans="1:17" ht="15.75" thickBot="1" x14ac:dyDescent="0.3">
      <c r="A87" s="14" t="s">
        <v>0</v>
      </c>
      <c r="B87" s="14" t="s">
        <v>82</v>
      </c>
      <c r="C87" s="12" t="s">
        <v>1</v>
      </c>
      <c r="D87" s="43" t="s">
        <v>1</v>
      </c>
      <c r="E87" s="42" t="s">
        <v>1</v>
      </c>
      <c r="F87" s="42" t="s">
        <v>1</v>
      </c>
      <c r="G87" s="42" t="s">
        <v>1</v>
      </c>
      <c r="H87" s="11" t="s">
        <v>1</v>
      </c>
      <c r="I87" s="63"/>
      <c r="J87" s="63"/>
      <c r="K87" s="63"/>
      <c r="L87" s="63"/>
      <c r="M87" s="63"/>
      <c r="N87" s="63"/>
      <c r="O87" s="63"/>
      <c r="P87" s="63"/>
      <c r="Q87" s="63"/>
    </row>
    <row r="88" spans="1:17" ht="34.5" thickBot="1" x14ac:dyDescent="0.3">
      <c r="A88" s="22" t="s">
        <v>4</v>
      </c>
      <c r="B88" s="22" t="s">
        <v>5</v>
      </c>
      <c r="C88" s="22" t="s">
        <v>6</v>
      </c>
      <c r="D88" s="44" t="s">
        <v>2891</v>
      </c>
      <c r="E88" s="44" t="s">
        <v>2895</v>
      </c>
      <c r="F88" s="44" t="s">
        <v>7</v>
      </c>
      <c r="G88" s="44" t="s">
        <v>8</v>
      </c>
      <c r="H88" s="22" t="s">
        <v>9</v>
      </c>
      <c r="I88" s="64" t="s">
        <v>2718</v>
      </c>
      <c r="J88" s="64" t="s">
        <v>2879</v>
      </c>
      <c r="K88" s="64" t="s">
        <v>2942</v>
      </c>
      <c r="L88" s="64" t="s">
        <v>2942</v>
      </c>
      <c r="M88" s="64" t="s">
        <v>2950</v>
      </c>
      <c r="N88" s="64" t="s">
        <v>2949</v>
      </c>
      <c r="O88" s="64" t="s">
        <v>2948</v>
      </c>
      <c r="P88" s="64" t="s">
        <v>2942</v>
      </c>
      <c r="Q88" s="64" t="s">
        <v>2944</v>
      </c>
    </row>
    <row r="89" spans="1:17" x14ac:dyDescent="0.25">
      <c r="A89" s="15" t="s">
        <v>1</v>
      </c>
      <c r="B89" s="15" t="s">
        <v>1</v>
      </c>
      <c r="C89" s="15" t="s">
        <v>1</v>
      </c>
      <c r="D89" s="45" t="s">
        <v>1</v>
      </c>
      <c r="E89" s="45" t="s">
        <v>1</v>
      </c>
      <c r="F89" s="46" t="s">
        <v>1</v>
      </c>
      <c r="G89" s="47" t="s">
        <v>1</v>
      </c>
      <c r="H89" s="16" t="s">
        <v>1</v>
      </c>
      <c r="I89" s="65">
        <v>1</v>
      </c>
      <c r="J89" s="65" t="s">
        <v>2894</v>
      </c>
      <c r="K89" s="65">
        <v>3</v>
      </c>
      <c r="L89" s="65" t="s">
        <v>2945</v>
      </c>
      <c r="M89" s="65">
        <v>5</v>
      </c>
      <c r="N89" s="65">
        <v>6</v>
      </c>
      <c r="O89" s="65">
        <v>7</v>
      </c>
      <c r="P89" s="65" t="s">
        <v>2946</v>
      </c>
      <c r="Q89" s="65">
        <v>9</v>
      </c>
    </row>
    <row r="90" spans="1:17" ht="22.5" x14ac:dyDescent="0.25">
      <c r="A90" s="14" t="s">
        <v>0</v>
      </c>
      <c r="B90" s="14" t="s">
        <v>82</v>
      </c>
      <c r="C90" s="12" t="s">
        <v>11</v>
      </c>
      <c r="D90" s="43" t="s">
        <v>83</v>
      </c>
      <c r="E90" s="42" t="s">
        <v>1</v>
      </c>
      <c r="F90" s="42" t="s">
        <v>1</v>
      </c>
      <c r="G90" s="42" t="s">
        <v>1</v>
      </c>
      <c r="H90" s="11" t="s">
        <v>84</v>
      </c>
      <c r="I90" s="63"/>
      <c r="J90" s="63"/>
      <c r="K90" s="63"/>
      <c r="L90" s="63"/>
      <c r="M90" s="63"/>
      <c r="N90" s="63"/>
      <c r="O90" s="63"/>
      <c r="P90" s="63">
        <f t="shared" si="58"/>
        <v>0</v>
      </c>
      <c r="Q90" s="63" t="str">
        <f t="shared" si="59"/>
        <v>-</v>
      </c>
    </row>
    <row r="91" spans="1:17" ht="22.5" x14ac:dyDescent="0.25">
      <c r="A91" s="14" t="s">
        <v>1</v>
      </c>
      <c r="B91" s="14" t="s">
        <v>1</v>
      </c>
      <c r="C91" s="14" t="s">
        <v>1</v>
      </c>
      <c r="D91" s="42" t="s">
        <v>1</v>
      </c>
      <c r="E91" s="42" t="s">
        <v>1</v>
      </c>
      <c r="F91" s="42" t="s">
        <v>1</v>
      </c>
      <c r="G91" s="42" t="s">
        <v>1</v>
      </c>
      <c r="H91" s="17" t="s">
        <v>13</v>
      </c>
      <c r="I91" s="66">
        <f t="shared" ref="I91" si="76">SUM(I92,I99,I101)</f>
        <v>274083</v>
      </c>
      <c r="J91" s="66">
        <f t="shared" ref="J91:K91" si="77">SUM(J92,J99,J101)</f>
        <v>274083</v>
      </c>
      <c r="K91" s="66">
        <f t="shared" si="77"/>
        <v>0</v>
      </c>
      <c r="L91" s="66">
        <f t="shared" si="57"/>
        <v>20450</v>
      </c>
      <c r="M91" s="66">
        <f t="shared" ref="M91" si="78">SUM(M92,M99,M101)</f>
        <v>0</v>
      </c>
      <c r="N91" s="66">
        <f t="shared" ref="N91:O91" si="79">SUM(N92,N99,N101)</f>
        <v>0</v>
      </c>
      <c r="O91" s="66">
        <f t="shared" si="79"/>
        <v>20450</v>
      </c>
      <c r="P91" s="66">
        <f t="shared" si="58"/>
        <v>20450</v>
      </c>
      <c r="Q91" s="66">
        <f t="shared" si="59"/>
        <v>7.4612434919349253</v>
      </c>
    </row>
    <row r="92" spans="1:17" x14ac:dyDescent="0.25">
      <c r="A92" s="12" t="s">
        <v>0</v>
      </c>
      <c r="B92" s="12" t="s">
        <v>82</v>
      </c>
      <c r="C92" s="12" t="s">
        <v>11</v>
      </c>
      <c r="D92" s="43" t="s">
        <v>83</v>
      </c>
      <c r="E92" s="42" t="s">
        <v>2709</v>
      </c>
      <c r="F92" s="42" t="s">
        <v>1</v>
      </c>
      <c r="G92" s="42" t="s">
        <v>1</v>
      </c>
      <c r="H92" s="11" t="s">
        <v>15</v>
      </c>
      <c r="I92" s="67">
        <f t="shared" ref="I92" si="80">SUM(I93,I94)</f>
        <v>224027</v>
      </c>
      <c r="J92" s="67">
        <f t="shared" ref="J92:K92" si="81">SUM(J93,J94)</f>
        <v>224027</v>
      </c>
      <c r="K92" s="67">
        <f t="shared" si="81"/>
        <v>0</v>
      </c>
      <c r="L92" s="67">
        <f t="shared" si="57"/>
        <v>16900</v>
      </c>
      <c r="M92" s="67">
        <f t="shared" ref="M92" si="82">SUM(M93,M94)</f>
        <v>0</v>
      </c>
      <c r="N92" s="67">
        <f t="shared" ref="N92:O92" si="83">SUM(N93,N94)</f>
        <v>0</v>
      </c>
      <c r="O92" s="67">
        <f t="shared" si="83"/>
        <v>16900</v>
      </c>
      <c r="P92" s="67">
        <f t="shared" si="58"/>
        <v>16900</v>
      </c>
      <c r="Q92" s="67">
        <f t="shared" si="59"/>
        <v>7.5437335678288777</v>
      </c>
    </row>
    <row r="93" spans="1:17" x14ac:dyDescent="0.25">
      <c r="A93" s="12" t="s">
        <v>0</v>
      </c>
      <c r="B93" s="12" t="s">
        <v>82</v>
      </c>
      <c r="C93" s="12" t="s">
        <v>11</v>
      </c>
      <c r="D93" s="43" t="s">
        <v>83</v>
      </c>
      <c r="E93" s="48">
        <v>6111</v>
      </c>
      <c r="F93" s="43"/>
      <c r="G93" s="56" t="s">
        <v>2898</v>
      </c>
      <c r="H93" s="23" t="s">
        <v>16</v>
      </c>
      <c r="I93" s="68">
        <v>193863</v>
      </c>
      <c r="J93" s="68">
        <v>193863</v>
      </c>
      <c r="K93" s="68"/>
      <c r="L93" s="68">
        <f t="shared" si="57"/>
        <v>15000</v>
      </c>
      <c r="M93" s="68"/>
      <c r="N93" s="68"/>
      <c r="O93" s="68">
        <v>15000</v>
      </c>
      <c r="P93" s="68">
        <f t="shared" si="58"/>
        <v>15000</v>
      </c>
      <c r="Q93" s="68">
        <f t="shared" si="59"/>
        <v>7.7374228192073788</v>
      </c>
    </row>
    <row r="94" spans="1:17" x14ac:dyDescent="0.25">
      <c r="A94" s="14" t="s">
        <v>0</v>
      </c>
      <c r="B94" s="14" t="s">
        <v>82</v>
      </c>
      <c r="C94" s="14" t="s">
        <v>11</v>
      </c>
      <c r="D94" s="50" t="s">
        <v>83</v>
      </c>
      <c r="E94" s="50" t="s">
        <v>2719</v>
      </c>
      <c r="F94" s="43" t="s">
        <v>1</v>
      </c>
      <c r="G94" s="49" t="s">
        <v>1</v>
      </c>
      <c r="H94" s="11" t="s">
        <v>19</v>
      </c>
      <c r="I94" s="67">
        <f t="shared" ref="I94:O94" si="84">SUM(I95:I98)</f>
        <v>30164</v>
      </c>
      <c r="J94" s="67">
        <f t="shared" si="84"/>
        <v>30164</v>
      </c>
      <c r="K94" s="67">
        <f t="shared" si="84"/>
        <v>0</v>
      </c>
      <c r="L94" s="67">
        <f t="shared" si="57"/>
        <v>1900</v>
      </c>
      <c r="M94" s="67">
        <f t="shared" si="84"/>
        <v>0</v>
      </c>
      <c r="N94" s="67">
        <f t="shared" si="84"/>
        <v>0</v>
      </c>
      <c r="O94" s="67">
        <f t="shared" si="84"/>
        <v>1900</v>
      </c>
      <c r="P94" s="67">
        <f t="shared" si="58"/>
        <v>1900</v>
      </c>
      <c r="Q94" s="67">
        <f t="shared" si="59"/>
        <v>6.2988993502188038</v>
      </c>
    </row>
    <row r="95" spans="1:17" x14ac:dyDescent="0.25">
      <c r="A95" s="12" t="s">
        <v>0</v>
      </c>
      <c r="B95" s="12" t="s">
        <v>82</v>
      </c>
      <c r="C95" s="12" t="s">
        <v>11</v>
      </c>
      <c r="D95" s="43" t="s">
        <v>83</v>
      </c>
      <c r="E95" s="48">
        <v>6112</v>
      </c>
      <c r="F95" s="43" t="s">
        <v>85</v>
      </c>
      <c r="G95" s="56" t="s">
        <v>2898</v>
      </c>
      <c r="H95" s="23" t="s">
        <v>73</v>
      </c>
      <c r="I95" s="68">
        <v>4500</v>
      </c>
      <c r="J95" s="68">
        <v>4500</v>
      </c>
      <c r="K95" s="68"/>
      <c r="L95" s="68">
        <f t="shared" si="57"/>
        <v>400</v>
      </c>
      <c r="M95" s="68"/>
      <c r="N95" s="68"/>
      <c r="O95" s="68">
        <v>400</v>
      </c>
      <c r="P95" s="68">
        <f t="shared" si="58"/>
        <v>400</v>
      </c>
      <c r="Q95" s="68">
        <f t="shared" si="59"/>
        <v>8.8888888888888893</v>
      </c>
    </row>
    <row r="96" spans="1:17" x14ac:dyDescent="0.25">
      <c r="A96" s="12" t="s">
        <v>0</v>
      </c>
      <c r="B96" s="12" t="s">
        <v>82</v>
      </c>
      <c r="C96" s="12" t="s">
        <v>11</v>
      </c>
      <c r="D96" s="43" t="s">
        <v>83</v>
      </c>
      <c r="E96" s="48">
        <v>6112</v>
      </c>
      <c r="F96" s="43" t="s">
        <v>86</v>
      </c>
      <c r="G96" s="56" t="s">
        <v>2898</v>
      </c>
      <c r="H96" s="23" t="s">
        <v>22</v>
      </c>
      <c r="I96" s="68">
        <v>18000</v>
      </c>
      <c r="J96" s="68">
        <v>18000</v>
      </c>
      <c r="K96" s="68"/>
      <c r="L96" s="68">
        <f t="shared" si="57"/>
        <v>1500</v>
      </c>
      <c r="M96" s="68"/>
      <c r="N96" s="68"/>
      <c r="O96" s="68">
        <v>1500</v>
      </c>
      <c r="P96" s="68">
        <f t="shared" si="58"/>
        <v>1500</v>
      </c>
      <c r="Q96" s="68">
        <f t="shared" si="59"/>
        <v>8.3333333333333321</v>
      </c>
    </row>
    <row r="97" spans="1:17" x14ac:dyDescent="0.25">
      <c r="A97" s="12" t="s">
        <v>0</v>
      </c>
      <c r="B97" s="12" t="s">
        <v>82</v>
      </c>
      <c r="C97" s="12" t="s">
        <v>11</v>
      </c>
      <c r="D97" s="43" t="s">
        <v>83</v>
      </c>
      <c r="E97" s="48">
        <v>6112</v>
      </c>
      <c r="F97" s="43" t="s">
        <v>87</v>
      </c>
      <c r="G97" s="56" t="s">
        <v>2898</v>
      </c>
      <c r="H97" s="23" t="s">
        <v>24</v>
      </c>
      <c r="I97" s="68">
        <v>3664</v>
      </c>
      <c r="J97" s="68">
        <v>3664</v>
      </c>
      <c r="K97" s="68"/>
      <c r="L97" s="68">
        <f t="shared" si="57"/>
        <v>0</v>
      </c>
      <c r="M97" s="68"/>
      <c r="N97" s="68"/>
      <c r="O97" s="68"/>
      <c r="P97" s="68">
        <f t="shared" si="58"/>
        <v>0</v>
      </c>
      <c r="Q97" s="68">
        <f t="shared" si="59"/>
        <v>0</v>
      </c>
    </row>
    <row r="98" spans="1:17" x14ac:dyDescent="0.25">
      <c r="A98" s="12" t="s">
        <v>0</v>
      </c>
      <c r="B98" s="12" t="s">
        <v>82</v>
      </c>
      <c r="C98" s="12" t="s">
        <v>11</v>
      </c>
      <c r="D98" s="43" t="s">
        <v>83</v>
      </c>
      <c r="E98" s="48">
        <v>6112</v>
      </c>
      <c r="F98" s="43" t="s">
        <v>88</v>
      </c>
      <c r="G98" s="56" t="s">
        <v>2898</v>
      </c>
      <c r="H98" s="23" t="s">
        <v>26</v>
      </c>
      <c r="I98" s="68">
        <v>4000</v>
      </c>
      <c r="J98" s="68">
        <v>4000</v>
      </c>
      <c r="K98" s="68"/>
      <c r="L98" s="68">
        <f t="shared" si="57"/>
        <v>0</v>
      </c>
      <c r="M98" s="68"/>
      <c r="N98" s="68"/>
      <c r="O98" s="68"/>
      <c r="P98" s="68">
        <f t="shared" si="58"/>
        <v>0</v>
      </c>
      <c r="Q98" s="68">
        <f t="shared" si="59"/>
        <v>0</v>
      </c>
    </row>
    <row r="99" spans="1:17" x14ac:dyDescent="0.25">
      <c r="A99" s="12" t="s">
        <v>0</v>
      </c>
      <c r="B99" s="12" t="s">
        <v>82</v>
      </c>
      <c r="C99" s="12" t="s">
        <v>11</v>
      </c>
      <c r="D99" s="43" t="s">
        <v>83</v>
      </c>
      <c r="E99" s="42" t="s">
        <v>2710</v>
      </c>
      <c r="F99" s="42" t="s">
        <v>1</v>
      </c>
      <c r="G99" s="42" t="s">
        <v>1</v>
      </c>
      <c r="H99" s="11" t="s">
        <v>28</v>
      </c>
      <c r="I99" s="67">
        <f t="shared" ref="I99:O99" si="85">SUM(I100)</f>
        <v>20356</v>
      </c>
      <c r="J99" s="67">
        <f t="shared" si="85"/>
        <v>20356</v>
      </c>
      <c r="K99" s="67">
        <f t="shared" si="85"/>
        <v>0</v>
      </c>
      <c r="L99" s="67">
        <f t="shared" si="57"/>
        <v>1500</v>
      </c>
      <c r="M99" s="67">
        <f t="shared" si="85"/>
        <v>0</v>
      </c>
      <c r="N99" s="67">
        <f t="shared" si="85"/>
        <v>0</v>
      </c>
      <c r="O99" s="67">
        <f t="shared" si="85"/>
        <v>1500</v>
      </c>
      <c r="P99" s="67">
        <f t="shared" si="58"/>
        <v>1500</v>
      </c>
      <c r="Q99" s="67">
        <f t="shared" si="59"/>
        <v>7.3688347415995281</v>
      </c>
    </row>
    <row r="100" spans="1:17" x14ac:dyDescent="0.25">
      <c r="A100" s="12" t="s">
        <v>0</v>
      </c>
      <c r="B100" s="12" t="s">
        <v>82</v>
      </c>
      <c r="C100" s="12" t="s">
        <v>11</v>
      </c>
      <c r="D100" s="43" t="s">
        <v>83</v>
      </c>
      <c r="E100" s="48">
        <v>6121</v>
      </c>
      <c r="F100" s="43"/>
      <c r="G100" s="56" t="s">
        <v>2898</v>
      </c>
      <c r="H100" s="23" t="s">
        <v>29</v>
      </c>
      <c r="I100" s="68">
        <v>20356</v>
      </c>
      <c r="J100" s="68">
        <v>20356</v>
      </c>
      <c r="K100" s="68"/>
      <c r="L100" s="68">
        <f t="shared" si="57"/>
        <v>1500</v>
      </c>
      <c r="M100" s="68"/>
      <c r="N100" s="68"/>
      <c r="O100" s="68">
        <v>1500</v>
      </c>
      <c r="P100" s="68">
        <f t="shared" si="58"/>
        <v>1500</v>
      </c>
      <c r="Q100" s="68">
        <f t="shared" si="59"/>
        <v>7.3688347415995281</v>
      </c>
    </row>
    <row r="101" spans="1:17" x14ac:dyDescent="0.25">
      <c r="A101" s="12" t="s">
        <v>0</v>
      </c>
      <c r="B101" s="12" t="s">
        <v>82</v>
      </c>
      <c r="C101" s="12" t="s">
        <v>11</v>
      </c>
      <c r="D101" s="43" t="s">
        <v>83</v>
      </c>
      <c r="E101" s="42" t="s">
        <v>2711</v>
      </c>
      <c r="F101" s="42" t="s">
        <v>1</v>
      </c>
      <c r="G101" s="42" t="s">
        <v>1</v>
      </c>
      <c r="H101" s="11" t="s">
        <v>32</v>
      </c>
      <c r="I101" s="67">
        <f t="shared" ref="I101:O101" si="86">SUM(I102,I103)</f>
        <v>29700</v>
      </c>
      <c r="J101" s="67">
        <f t="shared" si="86"/>
        <v>29700</v>
      </c>
      <c r="K101" s="67">
        <f t="shared" si="86"/>
        <v>0</v>
      </c>
      <c r="L101" s="67">
        <f t="shared" si="57"/>
        <v>2050</v>
      </c>
      <c r="M101" s="67">
        <f t="shared" si="86"/>
        <v>0</v>
      </c>
      <c r="N101" s="67">
        <f t="shared" si="86"/>
        <v>0</v>
      </c>
      <c r="O101" s="67">
        <f t="shared" si="86"/>
        <v>2050</v>
      </c>
      <c r="P101" s="67">
        <f t="shared" si="58"/>
        <v>2050</v>
      </c>
      <c r="Q101" s="67">
        <f t="shared" si="59"/>
        <v>6.9023569023569031</v>
      </c>
    </row>
    <row r="102" spans="1:17" x14ac:dyDescent="0.25">
      <c r="A102" s="12" t="s">
        <v>0</v>
      </c>
      <c r="B102" s="12" t="s">
        <v>82</v>
      </c>
      <c r="C102" s="12" t="s">
        <v>11</v>
      </c>
      <c r="D102" s="43" t="s">
        <v>83</v>
      </c>
      <c r="E102" s="48">
        <v>6131</v>
      </c>
      <c r="F102" s="43"/>
      <c r="G102" s="56" t="s">
        <v>2898</v>
      </c>
      <c r="H102" s="23" t="s">
        <v>33</v>
      </c>
      <c r="I102" s="68">
        <v>2000</v>
      </c>
      <c r="J102" s="68">
        <v>2000</v>
      </c>
      <c r="K102" s="68"/>
      <c r="L102" s="68">
        <f t="shared" si="57"/>
        <v>0</v>
      </c>
      <c r="M102" s="68"/>
      <c r="N102" s="68"/>
      <c r="O102" s="68"/>
      <c r="P102" s="68">
        <f t="shared" si="58"/>
        <v>0</v>
      </c>
      <c r="Q102" s="68">
        <f t="shared" si="59"/>
        <v>0</v>
      </c>
    </row>
    <row r="103" spans="1:17" x14ac:dyDescent="0.25">
      <c r="A103" s="14" t="s">
        <v>0</v>
      </c>
      <c r="B103" s="14" t="s">
        <v>82</v>
      </c>
      <c r="C103" s="14" t="s">
        <v>11</v>
      </c>
      <c r="D103" s="50" t="s">
        <v>83</v>
      </c>
      <c r="E103" s="50" t="s">
        <v>2720</v>
      </c>
      <c r="F103" s="43" t="s">
        <v>1</v>
      </c>
      <c r="G103" s="49" t="s">
        <v>1</v>
      </c>
      <c r="H103" s="11" t="s">
        <v>35</v>
      </c>
      <c r="I103" s="67">
        <f t="shared" ref="I103:O103" si="87">SUM(I104:I106)</f>
        <v>27700</v>
      </c>
      <c r="J103" s="67">
        <f t="shared" si="87"/>
        <v>27700</v>
      </c>
      <c r="K103" s="67">
        <f t="shared" si="87"/>
        <v>0</v>
      </c>
      <c r="L103" s="67">
        <f t="shared" si="57"/>
        <v>2050</v>
      </c>
      <c r="M103" s="67">
        <f t="shared" si="87"/>
        <v>0</v>
      </c>
      <c r="N103" s="67">
        <f t="shared" si="87"/>
        <v>0</v>
      </c>
      <c r="O103" s="67">
        <f t="shared" si="87"/>
        <v>2050</v>
      </c>
      <c r="P103" s="67">
        <f t="shared" si="58"/>
        <v>2050</v>
      </c>
      <c r="Q103" s="67">
        <f t="shared" si="59"/>
        <v>7.4007220216606493</v>
      </c>
    </row>
    <row r="104" spans="1:17" x14ac:dyDescent="0.25">
      <c r="A104" s="12" t="s">
        <v>0</v>
      </c>
      <c r="B104" s="12" t="s">
        <v>82</v>
      </c>
      <c r="C104" s="12" t="s">
        <v>11</v>
      </c>
      <c r="D104" s="43" t="s">
        <v>83</v>
      </c>
      <c r="E104" s="48">
        <v>6139</v>
      </c>
      <c r="F104" s="43"/>
      <c r="G104" s="56" t="s">
        <v>2898</v>
      </c>
      <c r="H104" s="23" t="s">
        <v>35</v>
      </c>
      <c r="I104" s="68">
        <v>27000</v>
      </c>
      <c r="J104" s="68">
        <v>27000</v>
      </c>
      <c r="K104" s="68"/>
      <c r="L104" s="68">
        <f t="shared" si="57"/>
        <v>2000</v>
      </c>
      <c r="M104" s="68"/>
      <c r="N104" s="68"/>
      <c r="O104" s="68">
        <v>2000</v>
      </c>
      <c r="P104" s="68">
        <f t="shared" si="58"/>
        <v>2000</v>
      </c>
      <c r="Q104" s="68">
        <f t="shared" si="59"/>
        <v>7.4074074074074066</v>
      </c>
    </row>
    <row r="105" spans="1:17" x14ac:dyDescent="0.25">
      <c r="A105" s="12" t="s">
        <v>0</v>
      </c>
      <c r="B105" s="12" t="s">
        <v>82</v>
      </c>
      <c r="C105" s="12" t="s">
        <v>11</v>
      </c>
      <c r="D105" s="43" t="s">
        <v>83</v>
      </c>
      <c r="E105" s="48">
        <v>6139</v>
      </c>
      <c r="F105" s="43" t="s">
        <v>89</v>
      </c>
      <c r="G105" s="56" t="s">
        <v>2898</v>
      </c>
      <c r="H105" s="23" t="s">
        <v>43</v>
      </c>
      <c r="I105" s="68">
        <v>600</v>
      </c>
      <c r="J105" s="68">
        <v>600</v>
      </c>
      <c r="K105" s="68"/>
      <c r="L105" s="68">
        <f t="shared" si="57"/>
        <v>50</v>
      </c>
      <c r="M105" s="68"/>
      <c r="N105" s="68"/>
      <c r="O105" s="68">
        <v>50</v>
      </c>
      <c r="P105" s="68">
        <f t="shared" si="58"/>
        <v>50</v>
      </c>
      <c r="Q105" s="68">
        <f t="shared" si="59"/>
        <v>8.3333333333333321</v>
      </c>
    </row>
    <row r="106" spans="1:17" ht="22.5" x14ac:dyDescent="0.25">
      <c r="A106" s="12" t="s">
        <v>0</v>
      </c>
      <c r="B106" s="12" t="s">
        <v>82</v>
      </c>
      <c r="C106" s="12" t="s">
        <v>11</v>
      </c>
      <c r="D106" s="43" t="s">
        <v>83</v>
      </c>
      <c r="E106" s="48">
        <v>6139</v>
      </c>
      <c r="F106" s="43" t="s">
        <v>90</v>
      </c>
      <c r="G106" s="56" t="s">
        <v>2898</v>
      </c>
      <c r="H106" s="23" t="s">
        <v>49</v>
      </c>
      <c r="I106" s="68">
        <v>100</v>
      </c>
      <c r="J106" s="68">
        <v>100</v>
      </c>
      <c r="K106" s="68"/>
      <c r="L106" s="68">
        <f t="shared" si="57"/>
        <v>0</v>
      </c>
      <c r="M106" s="68"/>
      <c r="N106" s="68"/>
      <c r="O106" s="68"/>
      <c r="P106" s="68">
        <f t="shared" si="58"/>
        <v>0</v>
      </c>
      <c r="Q106" s="68">
        <f t="shared" si="59"/>
        <v>0</v>
      </c>
    </row>
    <row r="107" spans="1:17" ht="22.5" x14ac:dyDescent="0.25">
      <c r="A107" s="14" t="s">
        <v>1</v>
      </c>
      <c r="B107" s="14" t="s">
        <v>1</v>
      </c>
      <c r="C107" s="14" t="s">
        <v>1</v>
      </c>
      <c r="D107" s="42" t="s">
        <v>1</v>
      </c>
      <c r="E107" s="42" t="s">
        <v>1</v>
      </c>
      <c r="F107" s="42" t="s">
        <v>1</v>
      </c>
      <c r="G107" s="42" t="s">
        <v>1</v>
      </c>
      <c r="H107" s="17" t="s">
        <v>50</v>
      </c>
      <c r="I107" s="66">
        <f t="shared" ref="I107:O107" si="88">SUM(I108)</f>
        <v>106400</v>
      </c>
      <c r="J107" s="66">
        <f t="shared" si="88"/>
        <v>106400</v>
      </c>
      <c r="K107" s="66">
        <f t="shared" si="88"/>
        <v>0</v>
      </c>
      <c r="L107" s="66">
        <f t="shared" si="57"/>
        <v>5000</v>
      </c>
      <c r="M107" s="66">
        <f t="shared" si="88"/>
        <v>0</v>
      </c>
      <c r="N107" s="66">
        <f t="shared" si="88"/>
        <v>0</v>
      </c>
      <c r="O107" s="66">
        <f t="shared" si="88"/>
        <v>5000</v>
      </c>
      <c r="P107" s="66">
        <f t="shared" si="58"/>
        <v>5000</v>
      </c>
      <c r="Q107" s="66">
        <f t="shared" si="59"/>
        <v>4.6992481203007515</v>
      </c>
    </row>
    <row r="108" spans="1:17" x14ac:dyDescent="0.25">
      <c r="A108" s="12" t="s">
        <v>0</v>
      </c>
      <c r="B108" s="12" t="s">
        <v>82</v>
      </c>
      <c r="C108" s="12" t="s">
        <v>11</v>
      </c>
      <c r="D108" s="43" t="s">
        <v>83</v>
      </c>
      <c r="E108" s="42" t="s">
        <v>2712</v>
      </c>
      <c r="F108" s="42" t="s">
        <v>1</v>
      </c>
      <c r="G108" s="42" t="s">
        <v>1</v>
      </c>
      <c r="H108" s="11" t="s">
        <v>52</v>
      </c>
      <c r="I108" s="67">
        <f t="shared" ref="I108" si="89">SUM(I109:I111)</f>
        <v>106400</v>
      </c>
      <c r="J108" s="67">
        <f t="shared" ref="J108:K108" si="90">SUM(J109:J111)</f>
        <v>106400</v>
      </c>
      <c r="K108" s="67">
        <f t="shared" si="90"/>
        <v>0</v>
      </c>
      <c r="L108" s="67">
        <f t="shared" si="57"/>
        <v>5000</v>
      </c>
      <c r="M108" s="67">
        <f t="shared" ref="M108" si="91">SUM(M109:M111)</f>
        <v>0</v>
      </c>
      <c r="N108" s="67">
        <f t="shared" ref="N108:O108" si="92">SUM(N109:N111)</f>
        <v>0</v>
      </c>
      <c r="O108" s="67">
        <f t="shared" si="92"/>
        <v>5000</v>
      </c>
      <c r="P108" s="67">
        <f t="shared" si="58"/>
        <v>5000</v>
      </c>
      <c r="Q108" s="67">
        <f t="shared" si="59"/>
        <v>4.6992481203007515</v>
      </c>
    </row>
    <row r="109" spans="1:17" x14ac:dyDescent="0.25">
      <c r="A109" s="12" t="s">
        <v>0</v>
      </c>
      <c r="B109" s="12" t="s">
        <v>82</v>
      </c>
      <c r="C109" s="12" t="s">
        <v>11</v>
      </c>
      <c r="D109" s="43" t="s">
        <v>83</v>
      </c>
      <c r="E109" s="48">
        <v>6142</v>
      </c>
      <c r="F109" s="43"/>
      <c r="G109" s="56" t="s">
        <v>2898</v>
      </c>
      <c r="H109" s="23" t="s">
        <v>91</v>
      </c>
      <c r="I109" s="68">
        <v>20000</v>
      </c>
      <c r="J109" s="68">
        <v>20000</v>
      </c>
      <c r="K109" s="68"/>
      <c r="L109" s="68">
        <f t="shared" si="57"/>
        <v>5000</v>
      </c>
      <c r="M109" s="68"/>
      <c r="N109" s="68"/>
      <c r="O109" s="68">
        <v>5000</v>
      </c>
      <c r="P109" s="68">
        <f t="shared" si="58"/>
        <v>5000</v>
      </c>
      <c r="Q109" s="68">
        <f t="shared" si="59"/>
        <v>25</v>
      </c>
    </row>
    <row r="110" spans="1:17" x14ac:dyDescent="0.25">
      <c r="A110" s="12" t="s">
        <v>0</v>
      </c>
      <c r="B110" s="12" t="s">
        <v>82</v>
      </c>
      <c r="C110" s="12" t="s">
        <v>11</v>
      </c>
      <c r="D110" s="43" t="s">
        <v>83</v>
      </c>
      <c r="E110" s="48">
        <v>6143</v>
      </c>
      <c r="F110" s="43"/>
      <c r="G110" s="56" t="s">
        <v>2898</v>
      </c>
      <c r="H110" s="23" t="s">
        <v>53</v>
      </c>
      <c r="I110" s="68">
        <v>86300</v>
      </c>
      <c r="J110" s="68">
        <v>86300</v>
      </c>
      <c r="K110" s="68"/>
      <c r="L110" s="68">
        <f t="shared" si="57"/>
        <v>0</v>
      </c>
      <c r="M110" s="68"/>
      <c r="N110" s="68"/>
      <c r="O110" s="68"/>
      <c r="P110" s="68">
        <f t="shared" si="58"/>
        <v>0</v>
      </c>
      <c r="Q110" s="68">
        <f t="shared" si="59"/>
        <v>0</v>
      </c>
    </row>
    <row r="111" spans="1:17" x14ac:dyDescent="0.25">
      <c r="A111" s="12" t="s">
        <v>0</v>
      </c>
      <c r="B111" s="12" t="s">
        <v>82</v>
      </c>
      <c r="C111" s="12" t="s">
        <v>11</v>
      </c>
      <c r="D111" s="43" t="s">
        <v>83</v>
      </c>
      <c r="E111" s="48">
        <v>6148</v>
      </c>
      <c r="F111" s="43"/>
      <c r="G111" s="56" t="s">
        <v>2898</v>
      </c>
      <c r="H111" s="23" t="s">
        <v>58</v>
      </c>
      <c r="I111" s="68">
        <v>100</v>
      </c>
      <c r="J111" s="68">
        <v>100</v>
      </c>
      <c r="K111" s="68"/>
      <c r="L111" s="68">
        <f t="shared" si="57"/>
        <v>0</v>
      </c>
      <c r="M111" s="68"/>
      <c r="N111" s="68"/>
      <c r="O111" s="68"/>
      <c r="P111" s="68">
        <f t="shared" si="58"/>
        <v>0</v>
      </c>
      <c r="Q111" s="68">
        <f t="shared" si="59"/>
        <v>0</v>
      </c>
    </row>
    <row r="112" spans="1:17" ht="22.5" x14ac:dyDescent="0.25">
      <c r="A112" s="14" t="s">
        <v>1</v>
      </c>
      <c r="B112" s="14" t="s">
        <v>1</v>
      </c>
      <c r="C112" s="14" t="s">
        <v>1</v>
      </c>
      <c r="D112" s="42" t="s">
        <v>1</v>
      </c>
      <c r="E112" s="42" t="s">
        <v>1</v>
      </c>
      <c r="F112" s="42" t="s">
        <v>1</v>
      </c>
      <c r="G112" s="42" t="s">
        <v>1</v>
      </c>
      <c r="H112" s="17" t="s">
        <v>59</v>
      </c>
      <c r="I112" s="66">
        <f t="shared" ref="I112:O113" si="93">SUM(I113)</f>
        <v>3000</v>
      </c>
      <c r="J112" s="66">
        <f t="shared" si="93"/>
        <v>3000</v>
      </c>
      <c r="K112" s="66">
        <f t="shared" si="93"/>
        <v>0</v>
      </c>
      <c r="L112" s="66">
        <f t="shared" si="57"/>
        <v>0</v>
      </c>
      <c r="M112" s="66">
        <f t="shared" si="93"/>
        <v>0</v>
      </c>
      <c r="N112" s="66">
        <f t="shared" si="93"/>
        <v>0</v>
      </c>
      <c r="O112" s="66">
        <f t="shared" si="93"/>
        <v>0</v>
      </c>
      <c r="P112" s="66">
        <f t="shared" si="58"/>
        <v>0</v>
      </c>
      <c r="Q112" s="66">
        <f t="shared" si="59"/>
        <v>0</v>
      </c>
    </row>
    <row r="113" spans="1:17" x14ac:dyDescent="0.25">
      <c r="A113" s="12" t="s">
        <v>0</v>
      </c>
      <c r="B113" s="12" t="s">
        <v>82</v>
      </c>
      <c r="C113" s="12" t="s">
        <v>11</v>
      </c>
      <c r="D113" s="43" t="s">
        <v>83</v>
      </c>
      <c r="E113" s="42" t="s">
        <v>2715</v>
      </c>
      <c r="F113" s="42" t="s">
        <v>1</v>
      </c>
      <c r="G113" s="42" t="s">
        <v>1</v>
      </c>
      <c r="H113" s="11" t="s">
        <v>61</v>
      </c>
      <c r="I113" s="67">
        <f t="shared" si="93"/>
        <v>3000</v>
      </c>
      <c r="J113" s="67">
        <f t="shared" si="93"/>
        <v>3000</v>
      </c>
      <c r="K113" s="67">
        <f t="shared" si="93"/>
        <v>0</v>
      </c>
      <c r="L113" s="67">
        <f t="shared" si="57"/>
        <v>0</v>
      </c>
      <c r="M113" s="67">
        <f t="shared" si="93"/>
        <v>0</v>
      </c>
      <c r="N113" s="67">
        <f t="shared" si="93"/>
        <v>0</v>
      </c>
      <c r="O113" s="67">
        <f t="shared" si="93"/>
        <v>0</v>
      </c>
      <c r="P113" s="67">
        <f t="shared" si="58"/>
        <v>0</v>
      </c>
      <c r="Q113" s="67">
        <f t="shared" si="59"/>
        <v>0</v>
      </c>
    </row>
    <row r="114" spans="1:17" x14ac:dyDescent="0.25">
      <c r="A114" s="12" t="s">
        <v>0</v>
      </c>
      <c r="B114" s="12" t="s">
        <v>82</v>
      </c>
      <c r="C114" s="12" t="s">
        <v>11</v>
      </c>
      <c r="D114" s="43" t="s">
        <v>83</v>
      </c>
      <c r="E114" s="48">
        <v>8213</v>
      </c>
      <c r="F114" s="43"/>
      <c r="G114" s="56" t="s">
        <v>2898</v>
      </c>
      <c r="H114" s="23" t="s">
        <v>62</v>
      </c>
      <c r="I114" s="68">
        <v>3000</v>
      </c>
      <c r="J114" s="68">
        <v>3000</v>
      </c>
      <c r="K114" s="68"/>
      <c r="L114" s="68">
        <f t="shared" si="57"/>
        <v>0</v>
      </c>
      <c r="M114" s="68"/>
      <c r="N114" s="68"/>
      <c r="O114" s="68"/>
      <c r="P114" s="68">
        <f t="shared" si="58"/>
        <v>0</v>
      </c>
      <c r="Q114" s="68">
        <f t="shared" si="59"/>
        <v>0</v>
      </c>
    </row>
    <row r="115" spans="1:17" ht="22.5" x14ac:dyDescent="0.25">
      <c r="A115" s="23" t="s">
        <v>1</v>
      </c>
      <c r="B115" s="23" t="s">
        <v>1</v>
      </c>
      <c r="C115" s="23" t="s">
        <v>1</v>
      </c>
      <c r="D115" s="49" t="s">
        <v>1</v>
      </c>
      <c r="E115" s="49" t="s">
        <v>1</v>
      </c>
      <c r="F115" s="49" t="s">
        <v>1</v>
      </c>
      <c r="G115" s="49" t="s">
        <v>1</v>
      </c>
      <c r="H115" s="17" t="s">
        <v>96</v>
      </c>
      <c r="I115" s="66">
        <f t="shared" ref="I115:O115" si="94">SUM(I91,I107,I112)</f>
        <v>383483</v>
      </c>
      <c r="J115" s="66">
        <f t="shared" si="94"/>
        <v>383483</v>
      </c>
      <c r="K115" s="66">
        <f t="shared" si="94"/>
        <v>0</v>
      </c>
      <c r="L115" s="66">
        <f t="shared" si="57"/>
        <v>25450</v>
      </c>
      <c r="M115" s="66">
        <f t="shared" si="94"/>
        <v>0</v>
      </c>
      <c r="N115" s="66">
        <f t="shared" si="94"/>
        <v>0</v>
      </c>
      <c r="O115" s="66">
        <f t="shared" si="94"/>
        <v>25450</v>
      </c>
      <c r="P115" s="66">
        <f t="shared" si="58"/>
        <v>25450</v>
      </c>
      <c r="Q115" s="66">
        <f t="shared" si="59"/>
        <v>6.6365392990041281</v>
      </c>
    </row>
    <row r="116" spans="1:17" ht="15.75" thickBot="1" x14ac:dyDescent="0.3">
      <c r="A116" s="23" t="s">
        <v>1</v>
      </c>
      <c r="B116" s="23" t="s">
        <v>1</v>
      </c>
      <c r="C116" s="23" t="s">
        <v>1</v>
      </c>
      <c r="D116" s="49" t="s">
        <v>1</v>
      </c>
      <c r="E116" s="49" t="s">
        <v>1</v>
      </c>
      <c r="F116" s="49" t="s">
        <v>1</v>
      </c>
      <c r="G116" s="49" t="s">
        <v>1</v>
      </c>
      <c r="H116" s="11" t="s">
        <v>64</v>
      </c>
      <c r="I116" s="67">
        <v>8</v>
      </c>
      <c r="J116" s="67">
        <v>8</v>
      </c>
      <c r="K116" s="67"/>
      <c r="L116" s="67"/>
      <c r="M116" s="67"/>
      <c r="N116" s="67"/>
      <c r="O116" s="67"/>
      <c r="P116" s="67">
        <f t="shared" si="58"/>
        <v>0</v>
      </c>
      <c r="Q116" s="67">
        <f t="shared" si="59"/>
        <v>0</v>
      </c>
    </row>
    <row r="117" spans="1:17" ht="34.5" thickBot="1" x14ac:dyDescent="0.3">
      <c r="A117" s="23" t="s">
        <v>1</v>
      </c>
      <c r="B117" s="23" t="s">
        <v>1</v>
      </c>
      <c r="C117" s="23" t="s">
        <v>1</v>
      </c>
      <c r="D117" s="49" t="s">
        <v>1</v>
      </c>
      <c r="E117" s="49" t="s">
        <v>1</v>
      </c>
      <c r="F117" s="49" t="s">
        <v>1</v>
      </c>
      <c r="G117" s="49" t="s">
        <v>1</v>
      </c>
      <c r="H117" s="22" t="s">
        <v>65</v>
      </c>
      <c r="I117" s="64" t="s">
        <v>2718</v>
      </c>
      <c r="J117" s="64" t="s">
        <v>2879</v>
      </c>
      <c r="K117" s="64" t="s">
        <v>2942</v>
      </c>
      <c r="L117" s="64" t="s">
        <v>2942</v>
      </c>
      <c r="M117" s="64" t="s">
        <v>2950</v>
      </c>
      <c r="N117" s="64" t="s">
        <v>2949</v>
      </c>
      <c r="O117" s="64" t="s">
        <v>2948</v>
      </c>
      <c r="P117" s="64" t="s">
        <v>2942</v>
      </c>
      <c r="Q117" s="64" t="s">
        <v>2944</v>
      </c>
    </row>
    <row r="118" spans="1:17" x14ac:dyDescent="0.25">
      <c r="A118" s="24"/>
      <c r="B118" s="24"/>
      <c r="C118" s="24"/>
      <c r="D118" s="51"/>
      <c r="E118" s="51"/>
      <c r="F118" s="51"/>
      <c r="G118" s="51"/>
      <c r="H118" s="18" t="s">
        <v>1</v>
      </c>
      <c r="I118" s="65">
        <v>1</v>
      </c>
      <c r="J118" s="65" t="s">
        <v>2894</v>
      </c>
      <c r="K118" s="65">
        <v>3</v>
      </c>
      <c r="L118" s="65" t="s">
        <v>2945</v>
      </c>
      <c r="M118" s="65">
        <v>5</v>
      </c>
      <c r="N118" s="65">
        <v>6</v>
      </c>
      <c r="O118" s="65">
        <v>7</v>
      </c>
      <c r="P118" s="65" t="s">
        <v>2946</v>
      </c>
      <c r="Q118" s="65">
        <v>9</v>
      </c>
    </row>
    <row r="119" spans="1:17" x14ac:dyDescent="0.25">
      <c r="A119" s="24"/>
      <c r="B119" s="24"/>
      <c r="C119" s="24"/>
      <c r="D119" s="51"/>
      <c r="E119" s="52"/>
      <c r="F119" s="52"/>
      <c r="G119" s="52"/>
      <c r="H119" s="19" t="s">
        <v>66</v>
      </c>
      <c r="I119" s="69">
        <f t="shared" ref="I119" si="95">SUM(I115)</f>
        <v>383483</v>
      </c>
      <c r="J119" s="69">
        <f t="shared" ref="J119:K119" si="96">SUM(J115)</f>
        <v>383483</v>
      </c>
      <c r="K119" s="69">
        <f t="shared" si="96"/>
        <v>0</v>
      </c>
      <c r="L119" s="69">
        <f t="shared" si="57"/>
        <v>25450</v>
      </c>
      <c r="M119" s="69">
        <f t="shared" ref="M119" si="97">SUM(M115)</f>
        <v>0</v>
      </c>
      <c r="N119" s="69">
        <f t="shared" ref="N119:O119" si="98">SUM(N115)</f>
        <v>0</v>
      </c>
      <c r="O119" s="69">
        <f t="shared" si="98"/>
        <v>25450</v>
      </c>
      <c r="P119" s="69">
        <f t="shared" si="58"/>
        <v>25450</v>
      </c>
      <c r="Q119" s="69">
        <f t="shared" si="59"/>
        <v>6.6365392990041281</v>
      </c>
    </row>
    <row r="120" spans="1:17" x14ac:dyDescent="0.25">
      <c r="A120" s="24"/>
      <c r="B120" s="24"/>
      <c r="C120" s="24"/>
      <c r="D120" s="51"/>
      <c r="E120" s="51"/>
      <c r="F120" s="51"/>
      <c r="G120" s="51"/>
      <c r="H120" s="20" t="s">
        <v>67</v>
      </c>
      <c r="I120" s="69">
        <f t="shared" ref="I120" si="99">SUM(I119)</f>
        <v>383483</v>
      </c>
      <c r="J120" s="69">
        <f t="shared" ref="J120:K120" si="100">SUM(J119)</f>
        <v>383483</v>
      </c>
      <c r="K120" s="69">
        <f t="shared" si="100"/>
        <v>0</v>
      </c>
      <c r="L120" s="69">
        <f t="shared" si="57"/>
        <v>25450</v>
      </c>
      <c r="M120" s="69">
        <f t="shared" ref="M120" si="101">SUM(M119)</f>
        <v>0</v>
      </c>
      <c r="N120" s="69">
        <f t="shared" ref="N120:O120" si="102">SUM(N119)</f>
        <v>0</v>
      </c>
      <c r="O120" s="69">
        <f t="shared" si="102"/>
        <v>25450</v>
      </c>
      <c r="P120" s="69">
        <f t="shared" si="58"/>
        <v>25450</v>
      </c>
      <c r="Q120" s="69">
        <f t="shared" si="59"/>
        <v>6.6365392990041281</v>
      </c>
    </row>
    <row r="121" spans="1:17" x14ac:dyDescent="0.25">
      <c r="A121" s="25"/>
      <c r="B121" s="25"/>
      <c r="C121" s="25"/>
      <c r="D121" s="53"/>
      <c r="E121" s="53"/>
      <c r="F121" s="53"/>
      <c r="G121" s="53"/>
    </row>
    <row r="122" spans="1:17" x14ac:dyDescent="0.25">
      <c r="A122" s="23" t="s">
        <v>1</v>
      </c>
      <c r="B122" s="23" t="s">
        <v>1</v>
      </c>
      <c r="C122" s="23" t="s">
        <v>1</v>
      </c>
      <c r="D122" s="49" t="s">
        <v>1</v>
      </c>
      <c r="E122" s="49" t="s">
        <v>1</v>
      </c>
      <c r="F122" s="49" t="s">
        <v>1</v>
      </c>
      <c r="G122" s="49" t="s">
        <v>1</v>
      </c>
      <c r="H122" s="26" t="s">
        <v>1</v>
      </c>
      <c r="I122" s="70"/>
      <c r="J122" s="70"/>
      <c r="K122" s="70"/>
      <c r="L122" s="70"/>
      <c r="M122" s="70"/>
      <c r="N122" s="70"/>
      <c r="O122" s="70"/>
      <c r="P122" s="70"/>
      <c r="Q122" s="70"/>
    </row>
    <row r="123" spans="1:17" x14ac:dyDescent="0.25">
      <c r="A123" s="23" t="s">
        <v>1</v>
      </c>
      <c r="B123" s="23" t="s">
        <v>1</v>
      </c>
      <c r="C123" s="23" t="s">
        <v>1</v>
      </c>
      <c r="D123" s="49" t="s">
        <v>1</v>
      </c>
      <c r="E123" s="49" t="s">
        <v>1</v>
      </c>
      <c r="F123" s="49" t="s">
        <v>1</v>
      </c>
      <c r="G123" s="49" t="s">
        <v>1</v>
      </c>
      <c r="H123" s="17" t="s">
        <v>97</v>
      </c>
      <c r="I123" s="66">
        <f t="shared" ref="I123" si="103">SUM(I115)</f>
        <v>383483</v>
      </c>
      <c r="J123" s="66">
        <f t="shared" ref="J123:K123" si="104">SUM(J115)</f>
        <v>383483</v>
      </c>
      <c r="K123" s="66">
        <f t="shared" si="104"/>
        <v>0</v>
      </c>
      <c r="L123" s="66">
        <f t="shared" si="57"/>
        <v>25450</v>
      </c>
      <c r="M123" s="66">
        <f t="shared" ref="M123" si="105">SUM(M115)</f>
        <v>0</v>
      </c>
      <c r="N123" s="66">
        <f t="shared" ref="N123:O123" si="106">SUM(N115)</f>
        <v>0</v>
      </c>
      <c r="O123" s="66">
        <f t="shared" si="106"/>
        <v>25450</v>
      </c>
      <c r="P123" s="66">
        <f t="shared" si="58"/>
        <v>25450</v>
      </c>
      <c r="Q123" s="66">
        <f t="shared" si="59"/>
        <v>6.6365392990041281</v>
      </c>
    </row>
    <row r="124" spans="1:17" x14ac:dyDescent="0.25">
      <c r="A124" s="23" t="s">
        <v>1</v>
      </c>
      <c r="B124" s="23" t="s">
        <v>1</v>
      </c>
      <c r="C124" s="23" t="s">
        <v>1</v>
      </c>
      <c r="D124" s="49" t="s">
        <v>1</v>
      </c>
      <c r="E124" s="49" t="s">
        <v>1</v>
      </c>
      <c r="F124" s="49" t="s">
        <v>1</v>
      </c>
      <c r="G124" s="49" t="s">
        <v>1</v>
      </c>
      <c r="H124" s="11" t="s">
        <v>64</v>
      </c>
      <c r="I124" s="67">
        <f t="shared" ref="I124" si="107">I116</f>
        <v>8</v>
      </c>
      <c r="J124" s="67">
        <f t="shared" ref="J124:K124" si="108">J116</f>
        <v>8</v>
      </c>
      <c r="K124" s="67">
        <f t="shared" si="108"/>
        <v>0</v>
      </c>
      <c r="L124" s="67"/>
      <c r="M124" s="67">
        <f t="shared" ref="M124" si="109">M116</f>
        <v>0</v>
      </c>
      <c r="N124" s="67">
        <f t="shared" ref="N124:O124" si="110">N116</f>
        <v>0</v>
      </c>
      <c r="O124" s="67">
        <f t="shared" si="110"/>
        <v>0</v>
      </c>
      <c r="P124" s="67">
        <f t="shared" si="58"/>
        <v>0</v>
      </c>
      <c r="Q124" s="67">
        <f t="shared" si="59"/>
        <v>0</v>
      </c>
    </row>
    <row r="125" spans="1:17" x14ac:dyDescent="0.25">
      <c r="A125" s="23" t="s">
        <v>1</v>
      </c>
      <c r="B125" s="23" t="s">
        <v>1</v>
      </c>
      <c r="C125" s="23" t="s">
        <v>1</v>
      </c>
      <c r="D125" s="49" t="s">
        <v>1</v>
      </c>
      <c r="E125" s="49" t="s">
        <v>1</v>
      </c>
      <c r="F125" s="49" t="s">
        <v>1</v>
      </c>
      <c r="G125" s="49" t="s">
        <v>1</v>
      </c>
      <c r="H125" s="13" t="s">
        <v>1</v>
      </c>
      <c r="I125" s="71"/>
      <c r="J125" s="71"/>
      <c r="K125" s="71"/>
      <c r="L125" s="71"/>
      <c r="M125" s="71"/>
      <c r="N125" s="71"/>
      <c r="O125" s="71"/>
      <c r="P125" s="71"/>
      <c r="Q125" s="71"/>
    </row>
    <row r="126" spans="1:17" x14ac:dyDescent="0.25">
      <c r="A126" s="23" t="s">
        <v>1</v>
      </c>
      <c r="B126" s="23" t="s">
        <v>1</v>
      </c>
      <c r="C126" s="23" t="s">
        <v>1</v>
      </c>
      <c r="D126" s="49" t="s">
        <v>1</v>
      </c>
      <c r="E126" s="49" t="s">
        <v>1</v>
      </c>
      <c r="F126" s="49" t="s">
        <v>1</v>
      </c>
      <c r="G126" s="49" t="s">
        <v>1</v>
      </c>
      <c r="H126" s="17" t="s">
        <v>98</v>
      </c>
      <c r="I126" s="72">
        <f t="shared" ref="I126" si="111">SUM(I47,I84,I123)</f>
        <v>4073615</v>
      </c>
      <c r="J126" s="72">
        <f t="shared" ref="J126:K126" si="112">SUM(J47,J84,J123)</f>
        <v>4073615</v>
      </c>
      <c r="K126" s="72">
        <f t="shared" si="112"/>
        <v>0</v>
      </c>
      <c r="L126" s="72">
        <f t="shared" si="57"/>
        <v>322091</v>
      </c>
      <c r="M126" s="72">
        <f t="shared" ref="M126:O126" si="113">SUM(M47,M84,M123)</f>
        <v>0</v>
      </c>
      <c r="N126" s="72">
        <f t="shared" si="113"/>
        <v>0</v>
      </c>
      <c r="O126" s="72">
        <f t="shared" si="113"/>
        <v>322091</v>
      </c>
      <c r="P126" s="72">
        <f t="shared" si="58"/>
        <v>322091</v>
      </c>
      <c r="Q126" s="72">
        <f t="shared" si="59"/>
        <v>7.9067609481995715</v>
      </c>
    </row>
    <row r="127" spans="1:17" x14ac:dyDescent="0.25">
      <c r="A127" s="23" t="s">
        <v>1</v>
      </c>
      <c r="B127" s="23" t="s">
        <v>1</v>
      </c>
      <c r="C127" s="23" t="s">
        <v>1</v>
      </c>
      <c r="D127" s="49" t="s">
        <v>1</v>
      </c>
      <c r="E127" s="49" t="s">
        <v>1</v>
      </c>
      <c r="F127" s="49" t="s">
        <v>1</v>
      </c>
      <c r="G127" s="49" t="s">
        <v>1</v>
      </c>
      <c r="H127" s="11" t="s">
        <v>99</v>
      </c>
      <c r="I127" s="67">
        <f t="shared" ref="I127" si="114">I48+I85+I124</f>
        <v>45</v>
      </c>
      <c r="J127" s="67">
        <f t="shared" ref="J127" si="115">J48+J85+J124</f>
        <v>45</v>
      </c>
      <c r="K127" s="67"/>
      <c r="L127" s="67"/>
      <c r="M127" s="67"/>
      <c r="N127" s="67"/>
      <c r="O127" s="67"/>
      <c r="P127" s="67"/>
      <c r="Q127" s="67"/>
    </row>
    <row r="128" spans="1:17" x14ac:dyDescent="0.25">
      <c r="A128" s="14" t="s">
        <v>10</v>
      </c>
      <c r="B128" s="11" t="s">
        <v>1</v>
      </c>
      <c r="C128" s="11" t="s">
        <v>1</v>
      </c>
      <c r="D128" s="42" t="s">
        <v>1</v>
      </c>
      <c r="E128" s="42" t="s">
        <v>1</v>
      </c>
      <c r="F128" s="42" t="s">
        <v>1</v>
      </c>
      <c r="G128" s="42" t="s">
        <v>1</v>
      </c>
      <c r="H128" s="11" t="s">
        <v>100</v>
      </c>
      <c r="I128" s="63"/>
      <c r="J128" s="63"/>
      <c r="K128" s="63"/>
      <c r="L128" s="63"/>
      <c r="M128" s="63"/>
      <c r="N128" s="63"/>
      <c r="O128" s="63"/>
      <c r="P128" s="63"/>
      <c r="Q128" s="63"/>
    </row>
    <row r="129" spans="1:17" ht="15.75" thickBot="1" x14ac:dyDescent="0.3">
      <c r="A129" s="14" t="s">
        <v>10</v>
      </c>
      <c r="B129" s="14" t="s">
        <v>3</v>
      </c>
      <c r="C129" s="12" t="s">
        <v>1</v>
      </c>
      <c r="D129" s="43" t="s">
        <v>1</v>
      </c>
      <c r="E129" s="42" t="s">
        <v>1</v>
      </c>
      <c r="F129" s="42" t="s">
        <v>1</v>
      </c>
      <c r="G129" s="42" t="s">
        <v>1</v>
      </c>
      <c r="H129" s="11" t="s">
        <v>1</v>
      </c>
      <c r="I129" s="63"/>
      <c r="J129" s="63"/>
      <c r="K129" s="63"/>
      <c r="L129" s="63"/>
      <c r="M129" s="63"/>
      <c r="N129" s="63"/>
      <c r="O129" s="63"/>
      <c r="P129" s="63"/>
      <c r="Q129" s="63"/>
    </row>
    <row r="130" spans="1:17" ht="34.5" thickBot="1" x14ac:dyDescent="0.3">
      <c r="A130" s="22" t="s">
        <v>4</v>
      </c>
      <c r="B130" s="22" t="s">
        <v>5</v>
      </c>
      <c r="C130" s="22" t="s">
        <v>6</v>
      </c>
      <c r="D130" s="44" t="s">
        <v>2891</v>
      </c>
      <c r="E130" s="44" t="s">
        <v>2895</v>
      </c>
      <c r="F130" s="44" t="s">
        <v>7</v>
      </c>
      <c r="G130" s="44" t="s">
        <v>8</v>
      </c>
      <c r="H130" s="22" t="s">
        <v>9</v>
      </c>
      <c r="I130" s="64" t="s">
        <v>2718</v>
      </c>
      <c r="J130" s="64" t="s">
        <v>2879</v>
      </c>
      <c r="K130" s="64" t="s">
        <v>2942</v>
      </c>
      <c r="L130" s="64" t="s">
        <v>2942</v>
      </c>
      <c r="M130" s="64" t="s">
        <v>2950</v>
      </c>
      <c r="N130" s="64" t="s">
        <v>2949</v>
      </c>
      <c r="O130" s="64" t="s">
        <v>2948</v>
      </c>
      <c r="P130" s="64" t="s">
        <v>2942</v>
      </c>
      <c r="Q130" s="64" t="s">
        <v>2944</v>
      </c>
    </row>
    <row r="131" spans="1:17" x14ac:dyDescent="0.25">
      <c r="A131" s="15" t="s">
        <v>1</v>
      </c>
      <c r="B131" s="15" t="s">
        <v>1</v>
      </c>
      <c r="C131" s="15" t="s">
        <v>1</v>
      </c>
      <c r="D131" s="45" t="s">
        <v>1</v>
      </c>
      <c r="E131" s="45" t="s">
        <v>1</v>
      </c>
      <c r="F131" s="46" t="s">
        <v>1</v>
      </c>
      <c r="G131" s="47" t="s">
        <v>1</v>
      </c>
      <c r="H131" s="16" t="s">
        <v>1</v>
      </c>
      <c r="I131" s="65">
        <v>1</v>
      </c>
      <c r="J131" s="65" t="s">
        <v>2894</v>
      </c>
      <c r="K131" s="65">
        <v>3</v>
      </c>
      <c r="L131" s="65" t="s">
        <v>2945</v>
      </c>
      <c r="M131" s="65">
        <v>5</v>
      </c>
      <c r="N131" s="65">
        <v>6</v>
      </c>
      <c r="O131" s="65">
        <v>7</v>
      </c>
      <c r="P131" s="65" t="s">
        <v>2946</v>
      </c>
      <c r="Q131" s="65">
        <v>9</v>
      </c>
    </row>
    <row r="132" spans="1:17" x14ac:dyDescent="0.25">
      <c r="A132" s="14" t="s">
        <v>10</v>
      </c>
      <c r="B132" s="14" t="s">
        <v>3</v>
      </c>
      <c r="C132" s="12" t="s">
        <v>11</v>
      </c>
      <c r="D132" s="43" t="s">
        <v>101</v>
      </c>
      <c r="E132" s="42" t="s">
        <v>1</v>
      </c>
      <c r="F132" s="42" t="s">
        <v>1</v>
      </c>
      <c r="G132" s="42" t="s">
        <v>1</v>
      </c>
      <c r="H132" s="11" t="s">
        <v>100</v>
      </c>
      <c r="I132" s="63"/>
      <c r="J132" s="63"/>
      <c r="K132" s="63"/>
      <c r="L132" s="63"/>
      <c r="M132" s="63"/>
      <c r="N132" s="63"/>
      <c r="O132" s="63"/>
      <c r="P132" s="63">
        <f t="shared" si="58"/>
        <v>0</v>
      </c>
      <c r="Q132" s="63" t="str">
        <f t="shared" si="59"/>
        <v>-</v>
      </c>
    </row>
    <row r="133" spans="1:17" ht="22.5" x14ac:dyDescent="0.25">
      <c r="A133" s="14" t="s">
        <v>1</v>
      </c>
      <c r="B133" s="14" t="s">
        <v>1</v>
      </c>
      <c r="C133" s="14" t="s">
        <v>1</v>
      </c>
      <c r="D133" s="42" t="s">
        <v>1</v>
      </c>
      <c r="E133" s="42" t="s">
        <v>1</v>
      </c>
      <c r="F133" s="42" t="s">
        <v>1</v>
      </c>
      <c r="G133" s="42" t="s">
        <v>1</v>
      </c>
      <c r="H133" s="17" t="s">
        <v>13</v>
      </c>
      <c r="I133" s="66">
        <f t="shared" ref="I133" si="116">SUM(I134,I141,I143)</f>
        <v>420400</v>
      </c>
      <c r="J133" s="66">
        <f t="shared" ref="J133:K133" si="117">SUM(J134,J141,J143)</f>
        <v>420400</v>
      </c>
      <c r="K133" s="66">
        <f t="shared" si="117"/>
        <v>0</v>
      </c>
      <c r="L133" s="66">
        <f t="shared" si="57"/>
        <v>29378</v>
      </c>
      <c r="M133" s="66">
        <f t="shared" ref="M133" si="118">SUM(M134,M141,M143)</f>
        <v>0</v>
      </c>
      <c r="N133" s="66">
        <f t="shared" ref="N133:O133" si="119">SUM(N134,N141,N143)</f>
        <v>0</v>
      </c>
      <c r="O133" s="66">
        <f t="shared" si="119"/>
        <v>29378</v>
      </c>
      <c r="P133" s="66">
        <f t="shared" si="58"/>
        <v>29378</v>
      </c>
      <c r="Q133" s="66">
        <f t="shared" si="59"/>
        <v>6.9881065651760235</v>
      </c>
    </row>
    <row r="134" spans="1:17" x14ac:dyDescent="0.25">
      <c r="A134" s="12" t="s">
        <v>10</v>
      </c>
      <c r="B134" s="12" t="s">
        <v>3</v>
      </c>
      <c r="C134" s="12" t="s">
        <v>11</v>
      </c>
      <c r="D134" s="43" t="s">
        <v>101</v>
      </c>
      <c r="E134" s="42" t="s">
        <v>2709</v>
      </c>
      <c r="F134" s="42" t="s">
        <v>1</v>
      </c>
      <c r="G134" s="42" t="s">
        <v>1</v>
      </c>
      <c r="H134" s="11" t="s">
        <v>15</v>
      </c>
      <c r="I134" s="67">
        <f t="shared" ref="I134" si="120">SUM(I135,I136)</f>
        <v>307300</v>
      </c>
      <c r="J134" s="67">
        <f t="shared" ref="J134:K134" si="121">SUM(J135,J136)</f>
        <v>307300</v>
      </c>
      <c r="K134" s="67">
        <f t="shared" si="121"/>
        <v>0</v>
      </c>
      <c r="L134" s="67">
        <f t="shared" si="57"/>
        <v>18818</v>
      </c>
      <c r="M134" s="67">
        <f t="shared" ref="M134" si="122">SUM(M135,M136)</f>
        <v>0</v>
      </c>
      <c r="N134" s="67">
        <f t="shared" ref="N134:O134" si="123">SUM(N135,N136)</f>
        <v>0</v>
      </c>
      <c r="O134" s="67">
        <f t="shared" si="123"/>
        <v>18818</v>
      </c>
      <c r="P134" s="67">
        <f t="shared" si="58"/>
        <v>18818</v>
      </c>
      <c r="Q134" s="67">
        <f t="shared" si="59"/>
        <v>6.1236576635209889</v>
      </c>
    </row>
    <row r="135" spans="1:17" x14ac:dyDescent="0.25">
      <c r="A135" s="12" t="s">
        <v>10</v>
      </c>
      <c r="B135" s="12" t="s">
        <v>3</v>
      </c>
      <c r="C135" s="12" t="s">
        <v>11</v>
      </c>
      <c r="D135" s="43" t="s">
        <v>101</v>
      </c>
      <c r="E135" s="48">
        <v>6111</v>
      </c>
      <c r="F135" s="43"/>
      <c r="G135" s="56" t="s">
        <v>2898</v>
      </c>
      <c r="H135" s="23" t="s">
        <v>16</v>
      </c>
      <c r="I135" s="68">
        <v>275300</v>
      </c>
      <c r="J135" s="68">
        <v>275300</v>
      </c>
      <c r="K135" s="68"/>
      <c r="L135" s="68">
        <f t="shared" si="57"/>
        <v>17000</v>
      </c>
      <c r="M135" s="68"/>
      <c r="N135" s="68"/>
      <c r="O135" s="68">
        <v>17000</v>
      </c>
      <c r="P135" s="68">
        <f t="shared" si="58"/>
        <v>17000</v>
      </c>
      <c r="Q135" s="68">
        <f t="shared" si="59"/>
        <v>6.1750817290228843</v>
      </c>
    </row>
    <row r="136" spans="1:17" x14ac:dyDescent="0.25">
      <c r="A136" s="14" t="s">
        <v>10</v>
      </c>
      <c r="B136" s="14" t="s">
        <v>3</v>
      </c>
      <c r="C136" s="14" t="s">
        <v>11</v>
      </c>
      <c r="D136" s="50" t="s">
        <v>101</v>
      </c>
      <c r="E136" s="50" t="s">
        <v>2719</v>
      </c>
      <c r="F136" s="43" t="s">
        <v>1</v>
      </c>
      <c r="G136" s="49" t="s">
        <v>1</v>
      </c>
      <c r="H136" s="11" t="s">
        <v>19</v>
      </c>
      <c r="I136" s="67">
        <f t="shared" ref="I136:O136" si="124">SUM(I137:I140)</f>
        <v>32000</v>
      </c>
      <c r="J136" s="67">
        <f t="shared" si="124"/>
        <v>32000</v>
      </c>
      <c r="K136" s="67">
        <f t="shared" si="124"/>
        <v>0</v>
      </c>
      <c r="L136" s="67">
        <f t="shared" si="57"/>
        <v>1818</v>
      </c>
      <c r="M136" s="67">
        <f t="shared" si="124"/>
        <v>0</v>
      </c>
      <c r="N136" s="67">
        <f t="shared" si="124"/>
        <v>0</v>
      </c>
      <c r="O136" s="67">
        <f t="shared" si="124"/>
        <v>1818</v>
      </c>
      <c r="P136" s="67">
        <f t="shared" si="58"/>
        <v>1818</v>
      </c>
      <c r="Q136" s="67">
        <f t="shared" si="59"/>
        <v>5.6812500000000004</v>
      </c>
    </row>
    <row r="137" spans="1:17" x14ac:dyDescent="0.25">
      <c r="A137" s="12" t="s">
        <v>10</v>
      </c>
      <c r="B137" s="12" t="s">
        <v>3</v>
      </c>
      <c r="C137" s="12" t="s">
        <v>11</v>
      </c>
      <c r="D137" s="43" t="s">
        <v>101</v>
      </c>
      <c r="E137" s="48">
        <v>6112</v>
      </c>
      <c r="F137" s="43" t="s">
        <v>102</v>
      </c>
      <c r="G137" s="56" t="s">
        <v>2898</v>
      </c>
      <c r="H137" s="23" t="s">
        <v>73</v>
      </c>
      <c r="I137" s="68">
        <v>5000</v>
      </c>
      <c r="J137" s="68">
        <v>5000</v>
      </c>
      <c r="K137" s="68"/>
      <c r="L137" s="68">
        <f t="shared" si="57"/>
        <v>318</v>
      </c>
      <c r="M137" s="68"/>
      <c r="N137" s="68"/>
      <c r="O137" s="68">
        <v>318</v>
      </c>
      <c r="P137" s="68">
        <f t="shared" si="58"/>
        <v>318</v>
      </c>
      <c r="Q137" s="68">
        <f t="shared" si="59"/>
        <v>6.36</v>
      </c>
    </row>
    <row r="138" spans="1:17" x14ac:dyDescent="0.25">
      <c r="A138" s="12" t="s">
        <v>10</v>
      </c>
      <c r="B138" s="12" t="s">
        <v>3</v>
      </c>
      <c r="C138" s="12" t="s">
        <v>11</v>
      </c>
      <c r="D138" s="43" t="s">
        <v>101</v>
      </c>
      <c r="E138" s="48">
        <v>6112</v>
      </c>
      <c r="F138" s="43" t="s">
        <v>103</v>
      </c>
      <c r="G138" s="56" t="s">
        <v>2898</v>
      </c>
      <c r="H138" s="23" t="s">
        <v>22</v>
      </c>
      <c r="I138" s="68">
        <v>19000</v>
      </c>
      <c r="J138" s="68">
        <v>19000</v>
      </c>
      <c r="K138" s="68"/>
      <c r="L138" s="68">
        <f t="shared" si="57"/>
        <v>1500</v>
      </c>
      <c r="M138" s="68"/>
      <c r="N138" s="68"/>
      <c r="O138" s="68">
        <v>1500</v>
      </c>
      <c r="P138" s="68">
        <f t="shared" si="58"/>
        <v>1500</v>
      </c>
      <c r="Q138" s="68">
        <f t="shared" si="59"/>
        <v>7.8947368421052628</v>
      </c>
    </row>
    <row r="139" spans="1:17" x14ac:dyDescent="0.25">
      <c r="A139" s="12" t="s">
        <v>10</v>
      </c>
      <c r="B139" s="12" t="s">
        <v>3</v>
      </c>
      <c r="C139" s="12" t="s">
        <v>11</v>
      </c>
      <c r="D139" s="43" t="s">
        <v>101</v>
      </c>
      <c r="E139" s="48">
        <v>6112</v>
      </c>
      <c r="F139" s="43" t="s">
        <v>104</v>
      </c>
      <c r="G139" s="56" t="s">
        <v>2898</v>
      </c>
      <c r="H139" s="23" t="s">
        <v>24</v>
      </c>
      <c r="I139" s="68">
        <v>4000</v>
      </c>
      <c r="J139" s="68">
        <v>4000</v>
      </c>
      <c r="K139" s="68"/>
      <c r="L139" s="68">
        <f t="shared" si="57"/>
        <v>0</v>
      </c>
      <c r="M139" s="68"/>
      <c r="N139" s="68"/>
      <c r="O139" s="68"/>
      <c r="P139" s="68">
        <f t="shared" si="58"/>
        <v>0</v>
      </c>
      <c r="Q139" s="68">
        <f t="shared" si="59"/>
        <v>0</v>
      </c>
    </row>
    <row r="140" spans="1:17" x14ac:dyDescent="0.25">
      <c r="A140" s="12" t="s">
        <v>10</v>
      </c>
      <c r="B140" s="12" t="s">
        <v>3</v>
      </c>
      <c r="C140" s="12" t="s">
        <v>11</v>
      </c>
      <c r="D140" s="43" t="s">
        <v>101</v>
      </c>
      <c r="E140" s="48">
        <v>6112</v>
      </c>
      <c r="F140" s="43" t="s">
        <v>105</v>
      </c>
      <c r="G140" s="56" t="s">
        <v>2898</v>
      </c>
      <c r="H140" s="23" t="s">
        <v>26</v>
      </c>
      <c r="I140" s="68">
        <v>4000</v>
      </c>
      <c r="J140" s="68">
        <v>4000</v>
      </c>
      <c r="K140" s="68"/>
      <c r="L140" s="68">
        <f t="shared" ref="L140:L198" si="125">SUM(M140:O140)</f>
        <v>0</v>
      </c>
      <c r="M140" s="68"/>
      <c r="N140" s="68"/>
      <c r="O140" s="68"/>
      <c r="P140" s="68">
        <f t="shared" ref="P140:P198" si="126">K140+L140</f>
        <v>0</v>
      </c>
      <c r="Q140" s="68">
        <f t="shared" si="59"/>
        <v>0</v>
      </c>
    </row>
    <row r="141" spans="1:17" x14ac:dyDescent="0.25">
      <c r="A141" s="12" t="s">
        <v>10</v>
      </c>
      <c r="B141" s="12" t="s">
        <v>3</v>
      </c>
      <c r="C141" s="12" t="s">
        <v>11</v>
      </c>
      <c r="D141" s="43" t="s">
        <v>101</v>
      </c>
      <c r="E141" s="42" t="s">
        <v>2710</v>
      </c>
      <c r="F141" s="42" t="s">
        <v>1</v>
      </c>
      <c r="G141" s="42" t="s">
        <v>1</v>
      </c>
      <c r="H141" s="11" t="s">
        <v>28</v>
      </c>
      <c r="I141" s="67">
        <f t="shared" ref="I141:O141" si="127">SUM(I142)</f>
        <v>28900</v>
      </c>
      <c r="J141" s="67">
        <f t="shared" si="127"/>
        <v>28900</v>
      </c>
      <c r="K141" s="67">
        <f t="shared" si="127"/>
        <v>0</v>
      </c>
      <c r="L141" s="67">
        <f t="shared" si="125"/>
        <v>2000</v>
      </c>
      <c r="M141" s="67">
        <f t="shared" si="127"/>
        <v>0</v>
      </c>
      <c r="N141" s="67">
        <f t="shared" si="127"/>
        <v>0</v>
      </c>
      <c r="O141" s="67">
        <f t="shared" si="127"/>
        <v>2000</v>
      </c>
      <c r="P141" s="67">
        <f t="shared" si="126"/>
        <v>2000</v>
      </c>
      <c r="Q141" s="67">
        <f t="shared" ref="Q141:Q198" si="128">IF(J141=0,"-",P141/J141*100)</f>
        <v>6.9204152249134951</v>
      </c>
    </row>
    <row r="142" spans="1:17" x14ac:dyDescent="0.25">
      <c r="A142" s="12" t="s">
        <v>10</v>
      </c>
      <c r="B142" s="12" t="s">
        <v>3</v>
      </c>
      <c r="C142" s="12" t="s">
        <v>11</v>
      </c>
      <c r="D142" s="43" t="s">
        <v>101</v>
      </c>
      <c r="E142" s="48">
        <v>6121</v>
      </c>
      <c r="F142" s="43"/>
      <c r="G142" s="56" t="s">
        <v>2898</v>
      </c>
      <c r="H142" s="23" t="s">
        <v>29</v>
      </c>
      <c r="I142" s="68">
        <v>28900</v>
      </c>
      <c r="J142" s="68">
        <v>28900</v>
      </c>
      <c r="K142" s="68"/>
      <c r="L142" s="68">
        <f t="shared" si="125"/>
        <v>2000</v>
      </c>
      <c r="M142" s="68"/>
      <c r="N142" s="68"/>
      <c r="O142" s="68">
        <v>2000</v>
      </c>
      <c r="P142" s="68">
        <f t="shared" si="126"/>
        <v>2000</v>
      </c>
      <c r="Q142" s="68">
        <f t="shared" si="128"/>
        <v>6.9204152249134951</v>
      </c>
    </row>
    <row r="143" spans="1:17" x14ac:dyDescent="0.25">
      <c r="A143" s="12" t="s">
        <v>10</v>
      </c>
      <c r="B143" s="12" t="s">
        <v>3</v>
      </c>
      <c r="C143" s="12" t="s">
        <v>11</v>
      </c>
      <c r="D143" s="43" t="s">
        <v>101</v>
      </c>
      <c r="E143" s="42" t="s">
        <v>2711</v>
      </c>
      <c r="F143" s="42" t="s">
        <v>1</v>
      </c>
      <c r="G143" s="42" t="s">
        <v>1</v>
      </c>
      <c r="H143" s="11" t="s">
        <v>32</v>
      </c>
      <c r="I143" s="67">
        <f t="shared" ref="I143:O143" si="129">SUM(I144,I145)</f>
        <v>84200</v>
      </c>
      <c r="J143" s="67">
        <f t="shared" si="129"/>
        <v>84200</v>
      </c>
      <c r="K143" s="67">
        <f t="shared" si="129"/>
        <v>0</v>
      </c>
      <c r="L143" s="67">
        <f t="shared" si="125"/>
        <v>8560</v>
      </c>
      <c r="M143" s="67">
        <f t="shared" si="129"/>
        <v>0</v>
      </c>
      <c r="N143" s="67">
        <f t="shared" si="129"/>
        <v>0</v>
      </c>
      <c r="O143" s="67">
        <f t="shared" si="129"/>
        <v>8560</v>
      </c>
      <c r="P143" s="67">
        <f t="shared" si="126"/>
        <v>8560</v>
      </c>
      <c r="Q143" s="67">
        <f t="shared" si="128"/>
        <v>10.166270783847981</v>
      </c>
    </row>
    <row r="144" spans="1:17" x14ac:dyDescent="0.25">
      <c r="A144" s="12" t="s">
        <v>10</v>
      </c>
      <c r="B144" s="12" t="s">
        <v>3</v>
      </c>
      <c r="C144" s="12" t="s">
        <v>11</v>
      </c>
      <c r="D144" s="43" t="s">
        <v>101</v>
      </c>
      <c r="E144" s="48">
        <v>6131</v>
      </c>
      <c r="F144" s="43"/>
      <c r="G144" s="56" t="s">
        <v>2898</v>
      </c>
      <c r="H144" s="23" t="s">
        <v>33</v>
      </c>
      <c r="I144" s="68">
        <v>15000</v>
      </c>
      <c r="J144" s="68">
        <v>15000</v>
      </c>
      <c r="K144" s="68"/>
      <c r="L144" s="68">
        <f t="shared" si="125"/>
        <v>500</v>
      </c>
      <c r="M144" s="68"/>
      <c r="N144" s="68"/>
      <c r="O144" s="68">
        <v>500</v>
      </c>
      <c r="P144" s="68">
        <f t="shared" si="126"/>
        <v>500</v>
      </c>
      <c r="Q144" s="68">
        <f t="shared" si="128"/>
        <v>3.3333333333333335</v>
      </c>
    </row>
    <row r="145" spans="1:17" x14ac:dyDescent="0.25">
      <c r="A145" s="14" t="s">
        <v>10</v>
      </c>
      <c r="B145" s="14" t="s">
        <v>3</v>
      </c>
      <c r="C145" s="14" t="s">
        <v>11</v>
      </c>
      <c r="D145" s="50" t="s">
        <v>101</v>
      </c>
      <c r="E145" s="50" t="s">
        <v>2720</v>
      </c>
      <c r="F145" s="43" t="s">
        <v>1</v>
      </c>
      <c r="G145" s="49" t="s">
        <v>1</v>
      </c>
      <c r="H145" s="11" t="s">
        <v>35</v>
      </c>
      <c r="I145" s="67">
        <f t="shared" ref="I145:O145" si="130">SUM(I146:I148)</f>
        <v>69200</v>
      </c>
      <c r="J145" s="67">
        <f t="shared" si="130"/>
        <v>69200</v>
      </c>
      <c r="K145" s="67">
        <f t="shared" si="130"/>
        <v>0</v>
      </c>
      <c r="L145" s="67">
        <f t="shared" si="125"/>
        <v>8060</v>
      </c>
      <c r="M145" s="67">
        <f t="shared" si="130"/>
        <v>0</v>
      </c>
      <c r="N145" s="67">
        <f t="shared" si="130"/>
        <v>0</v>
      </c>
      <c r="O145" s="67">
        <f t="shared" si="130"/>
        <v>8060</v>
      </c>
      <c r="P145" s="67">
        <f t="shared" si="126"/>
        <v>8060</v>
      </c>
      <c r="Q145" s="67">
        <f t="shared" si="128"/>
        <v>11.647398843930636</v>
      </c>
    </row>
    <row r="146" spans="1:17" x14ac:dyDescent="0.25">
      <c r="A146" s="12" t="s">
        <v>10</v>
      </c>
      <c r="B146" s="12" t="s">
        <v>3</v>
      </c>
      <c r="C146" s="12" t="s">
        <v>11</v>
      </c>
      <c r="D146" s="43" t="s">
        <v>101</v>
      </c>
      <c r="E146" s="48">
        <v>6139</v>
      </c>
      <c r="F146" s="43"/>
      <c r="G146" s="56" t="s">
        <v>2898</v>
      </c>
      <c r="H146" s="23" t="s">
        <v>35</v>
      </c>
      <c r="I146" s="68">
        <v>68000</v>
      </c>
      <c r="J146" s="68">
        <v>68000</v>
      </c>
      <c r="K146" s="68"/>
      <c r="L146" s="68">
        <f t="shared" si="125"/>
        <v>8000</v>
      </c>
      <c r="M146" s="68"/>
      <c r="N146" s="68"/>
      <c r="O146" s="68">
        <v>8000</v>
      </c>
      <c r="P146" s="68">
        <f t="shared" si="126"/>
        <v>8000</v>
      </c>
      <c r="Q146" s="68">
        <f t="shared" si="128"/>
        <v>11.76470588235294</v>
      </c>
    </row>
    <row r="147" spans="1:17" x14ac:dyDescent="0.25">
      <c r="A147" s="12" t="s">
        <v>10</v>
      </c>
      <c r="B147" s="12" t="s">
        <v>3</v>
      </c>
      <c r="C147" s="12" t="s">
        <v>11</v>
      </c>
      <c r="D147" s="43" t="s">
        <v>101</v>
      </c>
      <c r="E147" s="48">
        <v>6139</v>
      </c>
      <c r="F147" s="43" t="s">
        <v>106</v>
      </c>
      <c r="G147" s="56" t="s">
        <v>2898</v>
      </c>
      <c r="H147" s="23" t="s">
        <v>43</v>
      </c>
      <c r="I147" s="68">
        <v>1100</v>
      </c>
      <c r="J147" s="68">
        <v>1100</v>
      </c>
      <c r="K147" s="68"/>
      <c r="L147" s="68">
        <f t="shared" si="125"/>
        <v>60</v>
      </c>
      <c r="M147" s="68"/>
      <c r="N147" s="68"/>
      <c r="O147" s="68">
        <v>60</v>
      </c>
      <c r="P147" s="68">
        <f t="shared" si="126"/>
        <v>60</v>
      </c>
      <c r="Q147" s="68">
        <f t="shared" si="128"/>
        <v>5.4545454545454541</v>
      </c>
    </row>
    <row r="148" spans="1:17" ht="22.5" x14ac:dyDescent="0.25">
      <c r="A148" s="12" t="s">
        <v>10</v>
      </c>
      <c r="B148" s="12" t="s">
        <v>3</v>
      </c>
      <c r="C148" s="12" t="s">
        <v>11</v>
      </c>
      <c r="D148" s="43" t="s">
        <v>101</v>
      </c>
      <c r="E148" s="48">
        <v>6139</v>
      </c>
      <c r="F148" s="43" t="s">
        <v>107</v>
      </c>
      <c r="G148" s="56" t="s">
        <v>2898</v>
      </c>
      <c r="H148" s="23" t="s">
        <v>49</v>
      </c>
      <c r="I148" s="68">
        <v>100</v>
      </c>
      <c r="J148" s="68">
        <v>100</v>
      </c>
      <c r="K148" s="68"/>
      <c r="L148" s="68">
        <f t="shared" si="125"/>
        <v>0</v>
      </c>
      <c r="M148" s="68"/>
      <c r="N148" s="68"/>
      <c r="O148" s="68"/>
      <c r="P148" s="68">
        <f t="shared" si="126"/>
        <v>0</v>
      </c>
      <c r="Q148" s="68">
        <f t="shared" si="128"/>
        <v>0</v>
      </c>
    </row>
    <row r="149" spans="1:17" ht="22.5" x14ac:dyDescent="0.25">
      <c r="A149" s="14" t="s">
        <v>1</v>
      </c>
      <c r="B149" s="14" t="s">
        <v>1</v>
      </c>
      <c r="C149" s="14" t="s">
        <v>1</v>
      </c>
      <c r="D149" s="42" t="s">
        <v>1</v>
      </c>
      <c r="E149" s="42" t="s">
        <v>1</v>
      </c>
      <c r="F149" s="42" t="s">
        <v>1</v>
      </c>
      <c r="G149" s="42" t="s">
        <v>1</v>
      </c>
      <c r="H149" s="17" t="s">
        <v>50</v>
      </c>
      <c r="I149" s="66">
        <f t="shared" ref="I149:O149" si="131">SUM(I150)</f>
        <v>106100</v>
      </c>
      <c r="J149" s="66">
        <f t="shared" si="131"/>
        <v>106100</v>
      </c>
      <c r="K149" s="66">
        <f t="shared" si="131"/>
        <v>0</v>
      </c>
      <c r="L149" s="66">
        <f t="shared" si="125"/>
        <v>0</v>
      </c>
      <c r="M149" s="66">
        <f t="shared" si="131"/>
        <v>0</v>
      </c>
      <c r="N149" s="66">
        <f t="shared" si="131"/>
        <v>0</v>
      </c>
      <c r="O149" s="66">
        <f t="shared" si="131"/>
        <v>0</v>
      </c>
      <c r="P149" s="66">
        <f t="shared" si="126"/>
        <v>0</v>
      </c>
      <c r="Q149" s="66">
        <f t="shared" si="128"/>
        <v>0</v>
      </c>
    </row>
    <row r="150" spans="1:17" x14ac:dyDescent="0.25">
      <c r="A150" s="12" t="s">
        <v>10</v>
      </c>
      <c r="B150" s="12" t="s">
        <v>3</v>
      </c>
      <c r="C150" s="12" t="s">
        <v>11</v>
      </c>
      <c r="D150" s="43" t="s">
        <v>101</v>
      </c>
      <c r="E150" s="42" t="s">
        <v>2712</v>
      </c>
      <c r="F150" s="42" t="s">
        <v>1</v>
      </c>
      <c r="G150" s="42" t="s">
        <v>1</v>
      </c>
      <c r="H150" s="11" t="s">
        <v>52</v>
      </c>
      <c r="I150" s="67">
        <f t="shared" ref="I150" si="132">SUM(I151,I154)</f>
        <v>106100</v>
      </c>
      <c r="J150" s="67">
        <f t="shared" ref="J150:K150" si="133">SUM(J151,J154)</f>
        <v>106100</v>
      </c>
      <c r="K150" s="67">
        <f t="shared" si="133"/>
        <v>0</v>
      </c>
      <c r="L150" s="67">
        <f t="shared" si="125"/>
        <v>0</v>
      </c>
      <c r="M150" s="67">
        <f t="shared" ref="M150" si="134">SUM(M151,M154)</f>
        <v>0</v>
      </c>
      <c r="N150" s="67">
        <f t="shared" ref="N150:O150" si="135">SUM(N151,N154)</f>
        <v>0</v>
      </c>
      <c r="O150" s="67">
        <f t="shared" si="135"/>
        <v>0</v>
      </c>
      <c r="P150" s="67">
        <f t="shared" si="126"/>
        <v>0</v>
      </c>
      <c r="Q150" s="67">
        <f t="shared" si="128"/>
        <v>0</v>
      </c>
    </row>
    <row r="151" spans="1:17" x14ac:dyDescent="0.25">
      <c r="A151" s="14" t="s">
        <v>10</v>
      </c>
      <c r="B151" s="14" t="s">
        <v>3</v>
      </c>
      <c r="C151" s="14" t="s">
        <v>11</v>
      </c>
      <c r="D151" s="50" t="s">
        <v>101</v>
      </c>
      <c r="E151" s="50" t="s">
        <v>2721</v>
      </c>
      <c r="F151" s="43" t="s">
        <v>1</v>
      </c>
      <c r="G151" s="49" t="s">
        <v>1</v>
      </c>
      <c r="H151" s="11" t="s">
        <v>53</v>
      </c>
      <c r="I151" s="67">
        <f t="shared" ref="I151" si="136">SUM(I152:I153)</f>
        <v>106000</v>
      </c>
      <c r="J151" s="67">
        <f t="shared" ref="J151:K151" si="137">SUM(J152:J153)</f>
        <v>106000</v>
      </c>
      <c r="K151" s="67">
        <f t="shared" si="137"/>
        <v>0</v>
      </c>
      <c r="L151" s="67">
        <f t="shared" si="125"/>
        <v>0</v>
      </c>
      <c r="M151" s="67">
        <f t="shared" ref="M151" si="138">SUM(M152:M153)</f>
        <v>0</v>
      </c>
      <c r="N151" s="67">
        <f t="shared" ref="N151:O151" si="139">SUM(N152:N153)</f>
        <v>0</v>
      </c>
      <c r="O151" s="67">
        <f t="shared" si="139"/>
        <v>0</v>
      </c>
      <c r="P151" s="67">
        <f t="shared" si="126"/>
        <v>0</v>
      </c>
      <c r="Q151" s="67">
        <f t="shared" si="128"/>
        <v>0</v>
      </c>
    </row>
    <row r="152" spans="1:17" ht="22.5" x14ac:dyDescent="0.25">
      <c r="A152" s="12" t="s">
        <v>10</v>
      </c>
      <c r="B152" s="12" t="s">
        <v>3</v>
      </c>
      <c r="C152" s="12" t="s">
        <v>11</v>
      </c>
      <c r="D152" s="43" t="s">
        <v>101</v>
      </c>
      <c r="E152" s="48">
        <v>6143</v>
      </c>
      <c r="F152" s="43" t="s">
        <v>108</v>
      </c>
      <c r="G152" s="56" t="s">
        <v>2898</v>
      </c>
      <c r="H152" s="23" t="s">
        <v>109</v>
      </c>
      <c r="I152" s="68">
        <v>80000</v>
      </c>
      <c r="J152" s="68">
        <v>80000</v>
      </c>
      <c r="K152" s="68"/>
      <c r="L152" s="68">
        <f t="shared" si="125"/>
        <v>0</v>
      </c>
      <c r="M152" s="68"/>
      <c r="N152" s="68"/>
      <c r="O152" s="68"/>
      <c r="P152" s="68">
        <f t="shared" si="126"/>
        <v>0</v>
      </c>
      <c r="Q152" s="68">
        <f t="shared" si="128"/>
        <v>0</v>
      </c>
    </row>
    <row r="153" spans="1:17" x14ac:dyDescent="0.25">
      <c r="A153" s="12" t="s">
        <v>10</v>
      </c>
      <c r="B153" s="12" t="s">
        <v>3</v>
      </c>
      <c r="C153" s="12" t="s">
        <v>11</v>
      </c>
      <c r="D153" s="43" t="s">
        <v>101</v>
      </c>
      <c r="E153" s="48">
        <v>6143</v>
      </c>
      <c r="F153" s="43" t="s">
        <v>2722</v>
      </c>
      <c r="G153" s="56" t="s">
        <v>2898</v>
      </c>
      <c r="H153" s="23" t="s">
        <v>2723</v>
      </c>
      <c r="I153" s="68">
        <v>26000</v>
      </c>
      <c r="J153" s="68">
        <v>26000</v>
      </c>
      <c r="K153" s="68"/>
      <c r="L153" s="68">
        <f t="shared" si="125"/>
        <v>0</v>
      </c>
      <c r="M153" s="68"/>
      <c r="N153" s="68"/>
      <c r="O153" s="68"/>
      <c r="P153" s="68">
        <f t="shared" si="126"/>
        <v>0</v>
      </c>
      <c r="Q153" s="68">
        <f t="shared" si="128"/>
        <v>0</v>
      </c>
    </row>
    <row r="154" spans="1:17" x14ac:dyDescent="0.25">
      <c r="A154" s="12" t="s">
        <v>10</v>
      </c>
      <c r="B154" s="12" t="s">
        <v>3</v>
      </c>
      <c r="C154" s="12" t="s">
        <v>11</v>
      </c>
      <c r="D154" s="43" t="s">
        <v>101</v>
      </c>
      <c r="E154" s="48">
        <v>6148</v>
      </c>
      <c r="F154" s="43"/>
      <c r="G154" s="56" t="s">
        <v>2898</v>
      </c>
      <c r="H154" s="23" t="s">
        <v>58</v>
      </c>
      <c r="I154" s="68">
        <v>100</v>
      </c>
      <c r="J154" s="68">
        <v>100</v>
      </c>
      <c r="K154" s="68"/>
      <c r="L154" s="68">
        <f t="shared" si="125"/>
        <v>0</v>
      </c>
      <c r="M154" s="68"/>
      <c r="N154" s="68"/>
      <c r="O154" s="68"/>
      <c r="P154" s="68">
        <f t="shared" si="126"/>
        <v>0</v>
      </c>
      <c r="Q154" s="68">
        <f t="shared" si="128"/>
        <v>0</v>
      </c>
    </row>
    <row r="155" spans="1:17" x14ac:dyDescent="0.25">
      <c r="A155" s="23" t="s">
        <v>1</v>
      </c>
      <c r="B155" s="23" t="s">
        <v>1</v>
      </c>
      <c r="C155" s="23" t="s">
        <v>1</v>
      </c>
      <c r="D155" s="49" t="s">
        <v>1</v>
      </c>
      <c r="E155" s="49" t="s">
        <v>1</v>
      </c>
      <c r="F155" s="49" t="s">
        <v>1</v>
      </c>
      <c r="G155" s="49" t="s">
        <v>1</v>
      </c>
      <c r="H155" s="17" t="s">
        <v>111</v>
      </c>
      <c r="I155" s="66">
        <f t="shared" ref="I155:O155" si="140">SUM(I133,I149)</f>
        <v>526500</v>
      </c>
      <c r="J155" s="66">
        <f t="shared" si="140"/>
        <v>526500</v>
      </c>
      <c r="K155" s="66">
        <f t="shared" si="140"/>
        <v>0</v>
      </c>
      <c r="L155" s="66">
        <f t="shared" si="125"/>
        <v>29378</v>
      </c>
      <c r="M155" s="66">
        <f t="shared" si="140"/>
        <v>0</v>
      </c>
      <c r="N155" s="66">
        <f t="shared" si="140"/>
        <v>0</v>
      </c>
      <c r="O155" s="66">
        <f t="shared" si="140"/>
        <v>29378</v>
      </c>
      <c r="P155" s="66">
        <f t="shared" si="126"/>
        <v>29378</v>
      </c>
      <c r="Q155" s="66">
        <f t="shared" si="128"/>
        <v>5.579867046533713</v>
      </c>
    </row>
    <row r="156" spans="1:17" ht="15.75" thickBot="1" x14ac:dyDescent="0.3">
      <c r="A156" s="23" t="s">
        <v>1</v>
      </c>
      <c r="B156" s="23" t="s">
        <v>1</v>
      </c>
      <c r="C156" s="23" t="s">
        <v>1</v>
      </c>
      <c r="D156" s="49" t="s">
        <v>1</v>
      </c>
      <c r="E156" s="49" t="s">
        <v>1</v>
      </c>
      <c r="F156" s="49" t="s">
        <v>1</v>
      </c>
      <c r="G156" s="49" t="s">
        <v>1</v>
      </c>
      <c r="H156" s="11" t="s">
        <v>64</v>
      </c>
      <c r="I156" s="67">
        <v>8</v>
      </c>
      <c r="J156" s="67">
        <v>8</v>
      </c>
      <c r="K156" s="67"/>
      <c r="L156" s="67"/>
      <c r="M156" s="67"/>
      <c r="N156" s="67"/>
      <c r="O156" s="67"/>
      <c r="P156" s="67">
        <f t="shared" si="126"/>
        <v>0</v>
      </c>
      <c r="Q156" s="67">
        <f t="shared" si="128"/>
        <v>0</v>
      </c>
    </row>
    <row r="157" spans="1:17" ht="34.5" thickBot="1" x14ac:dyDescent="0.3">
      <c r="A157" s="23" t="s">
        <v>1</v>
      </c>
      <c r="B157" s="23" t="s">
        <v>1</v>
      </c>
      <c r="C157" s="23" t="s">
        <v>1</v>
      </c>
      <c r="D157" s="49" t="s">
        <v>1</v>
      </c>
      <c r="E157" s="49" t="s">
        <v>1</v>
      </c>
      <c r="F157" s="49" t="s">
        <v>1</v>
      </c>
      <c r="G157" s="49" t="s">
        <v>1</v>
      </c>
      <c r="H157" s="22" t="s">
        <v>65</v>
      </c>
      <c r="I157" s="64" t="s">
        <v>2718</v>
      </c>
      <c r="J157" s="64" t="s">
        <v>2879</v>
      </c>
      <c r="K157" s="64" t="s">
        <v>2942</v>
      </c>
      <c r="L157" s="64" t="s">
        <v>2942</v>
      </c>
      <c r="M157" s="64" t="s">
        <v>2950</v>
      </c>
      <c r="N157" s="64" t="s">
        <v>2949</v>
      </c>
      <c r="O157" s="64" t="s">
        <v>2948</v>
      </c>
      <c r="P157" s="64" t="s">
        <v>2942</v>
      </c>
      <c r="Q157" s="64" t="s">
        <v>2944</v>
      </c>
    </row>
    <row r="158" spans="1:17" x14ac:dyDescent="0.25">
      <c r="A158" s="24"/>
      <c r="B158" s="24"/>
      <c r="C158" s="24"/>
      <c r="D158" s="51"/>
      <c r="E158" s="51"/>
      <c r="F158" s="51"/>
      <c r="G158" s="51"/>
      <c r="H158" s="18" t="s">
        <v>1</v>
      </c>
      <c r="I158" s="65">
        <v>1</v>
      </c>
      <c r="J158" s="65" t="s">
        <v>2894</v>
      </c>
      <c r="K158" s="65">
        <v>3</v>
      </c>
      <c r="L158" s="65" t="s">
        <v>2945</v>
      </c>
      <c r="M158" s="65">
        <v>5</v>
      </c>
      <c r="N158" s="65">
        <v>6</v>
      </c>
      <c r="O158" s="65">
        <v>7</v>
      </c>
      <c r="P158" s="65" t="s">
        <v>2946</v>
      </c>
      <c r="Q158" s="65">
        <v>9</v>
      </c>
    </row>
    <row r="159" spans="1:17" x14ac:dyDescent="0.25">
      <c r="A159" s="24"/>
      <c r="B159" s="24"/>
      <c r="C159" s="24"/>
      <c r="D159" s="51"/>
      <c r="E159" s="52"/>
      <c r="F159" s="52"/>
      <c r="G159" s="52"/>
      <c r="H159" s="19" t="s">
        <v>66</v>
      </c>
      <c r="I159" s="69">
        <f t="shared" ref="I159" si="141">SUM(I155)</f>
        <v>526500</v>
      </c>
      <c r="J159" s="69">
        <f t="shared" ref="J159:K159" si="142">SUM(J155)</f>
        <v>526500</v>
      </c>
      <c r="K159" s="69">
        <f t="shared" si="142"/>
        <v>0</v>
      </c>
      <c r="L159" s="69">
        <f t="shared" si="125"/>
        <v>29378</v>
      </c>
      <c r="M159" s="69">
        <f t="shared" ref="M159" si="143">SUM(M155)</f>
        <v>0</v>
      </c>
      <c r="N159" s="69">
        <f t="shared" ref="N159:O159" si="144">SUM(N155)</f>
        <v>0</v>
      </c>
      <c r="O159" s="69">
        <f t="shared" si="144"/>
        <v>29378</v>
      </c>
      <c r="P159" s="69">
        <f t="shared" si="126"/>
        <v>29378</v>
      </c>
      <c r="Q159" s="69">
        <f t="shared" si="128"/>
        <v>5.579867046533713</v>
      </c>
    </row>
    <row r="160" spans="1:17" x14ac:dyDescent="0.25">
      <c r="A160" s="24"/>
      <c r="B160" s="24"/>
      <c r="C160" s="24"/>
      <c r="D160" s="51"/>
      <c r="E160" s="51"/>
      <c r="F160" s="51"/>
      <c r="G160" s="51"/>
      <c r="H160" s="20" t="s">
        <v>67</v>
      </c>
      <c r="I160" s="69">
        <f t="shared" ref="I160" si="145">SUM(I159)</f>
        <v>526500</v>
      </c>
      <c r="J160" s="69">
        <f t="shared" ref="J160:K160" si="146">SUM(J159)</f>
        <v>526500</v>
      </c>
      <c r="K160" s="69">
        <f t="shared" si="146"/>
        <v>0</v>
      </c>
      <c r="L160" s="69">
        <f t="shared" si="125"/>
        <v>29378</v>
      </c>
      <c r="M160" s="69">
        <f t="shared" ref="M160" si="147">SUM(M159)</f>
        <v>0</v>
      </c>
      <c r="N160" s="69">
        <f t="shared" ref="N160:O160" si="148">SUM(N159)</f>
        <v>0</v>
      </c>
      <c r="O160" s="69">
        <f t="shared" si="148"/>
        <v>29378</v>
      </c>
      <c r="P160" s="69">
        <f t="shared" si="126"/>
        <v>29378</v>
      </c>
      <c r="Q160" s="69">
        <f t="shared" si="128"/>
        <v>5.579867046533713</v>
      </c>
    </row>
    <row r="161" spans="1:17" x14ac:dyDescent="0.25">
      <c r="A161" s="25"/>
      <c r="B161" s="25"/>
      <c r="C161" s="25"/>
      <c r="D161" s="53"/>
      <c r="E161" s="53"/>
      <c r="F161" s="53"/>
      <c r="G161" s="53"/>
    </row>
    <row r="162" spans="1:17" x14ac:dyDescent="0.25">
      <c r="A162" s="23" t="s">
        <v>1</v>
      </c>
      <c r="B162" s="23" t="s">
        <v>1</v>
      </c>
      <c r="C162" s="23" t="s">
        <v>1</v>
      </c>
      <c r="D162" s="49" t="s">
        <v>1</v>
      </c>
      <c r="E162" s="49" t="s">
        <v>1</v>
      </c>
      <c r="F162" s="49" t="s">
        <v>1</v>
      </c>
      <c r="G162" s="49" t="s">
        <v>1</v>
      </c>
      <c r="H162" s="26" t="s">
        <v>1</v>
      </c>
      <c r="I162" s="70"/>
      <c r="J162" s="70"/>
      <c r="K162" s="70"/>
      <c r="L162" s="70"/>
      <c r="M162" s="70"/>
      <c r="N162" s="70"/>
      <c r="O162" s="70"/>
      <c r="P162" s="70"/>
      <c r="Q162" s="70"/>
    </row>
    <row r="163" spans="1:17" x14ac:dyDescent="0.25">
      <c r="A163" s="23" t="s">
        <v>1</v>
      </c>
      <c r="B163" s="23" t="s">
        <v>1</v>
      </c>
      <c r="C163" s="23" t="s">
        <v>1</v>
      </c>
      <c r="D163" s="49" t="s">
        <v>1</v>
      </c>
      <c r="E163" s="49" t="s">
        <v>1</v>
      </c>
      <c r="F163" s="49" t="s">
        <v>1</v>
      </c>
      <c r="G163" s="49" t="s">
        <v>1</v>
      </c>
      <c r="H163" s="17" t="s">
        <v>112</v>
      </c>
      <c r="I163" s="66">
        <f t="shared" ref="I163" si="149">SUM(I155)</f>
        <v>526500</v>
      </c>
      <c r="J163" s="66">
        <f t="shared" ref="J163:K163" si="150">SUM(J155)</f>
        <v>526500</v>
      </c>
      <c r="K163" s="66">
        <f t="shared" si="150"/>
        <v>0</v>
      </c>
      <c r="L163" s="66">
        <f t="shared" si="125"/>
        <v>29378</v>
      </c>
      <c r="M163" s="66">
        <f t="shared" ref="M163" si="151">SUM(M155)</f>
        <v>0</v>
      </c>
      <c r="N163" s="66">
        <f t="shared" ref="N163:O163" si="152">SUM(N155)</f>
        <v>0</v>
      </c>
      <c r="O163" s="66">
        <f t="shared" si="152"/>
        <v>29378</v>
      </c>
      <c r="P163" s="66">
        <f t="shared" si="126"/>
        <v>29378</v>
      </c>
      <c r="Q163" s="66">
        <f t="shared" si="128"/>
        <v>5.579867046533713</v>
      </c>
    </row>
    <row r="164" spans="1:17" x14ac:dyDescent="0.25">
      <c r="A164" s="23" t="s">
        <v>1</v>
      </c>
      <c r="B164" s="23" t="s">
        <v>1</v>
      </c>
      <c r="C164" s="23" t="s">
        <v>1</v>
      </c>
      <c r="D164" s="49" t="s">
        <v>1</v>
      </c>
      <c r="E164" s="49" t="s">
        <v>1</v>
      </c>
      <c r="F164" s="49" t="s">
        <v>1</v>
      </c>
      <c r="G164" s="49" t="s">
        <v>1</v>
      </c>
      <c r="H164" s="11" t="s">
        <v>64</v>
      </c>
      <c r="I164" s="67">
        <f t="shared" ref="I164" si="153">I156</f>
        <v>8</v>
      </c>
      <c r="J164" s="67">
        <f t="shared" ref="J164:K164" si="154">J156</f>
        <v>8</v>
      </c>
      <c r="K164" s="67">
        <f t="shared" si="154"/>
        <v>0</v>
      </c>
      <c r="L164" s="67"/>
      <c r="M164" s="67">
        <f t="shared" ref="M164" si="155">M156</f>
        <v>0</v>
      </c>
      <c r="N164" s="67">
        <f t="shared" ref="N164:O164" si="156">N156</f>
        <v>0</v>
      </c>
      <c r="O164" s="67">
        <f t="shared" si="156"/>
        <v>0</v>
      </c>
      <c r="P164" s="67">
        <f t="shared" si="126"/>
        <v>0</v>
      </c>
      <c r="Q164" s="67">
        <f t="shared" si="128"/>
        <v>0</v>
      </c>
    </row>
    <row r="165" spans="1:17" x14ac:dyDescent="0.25">
      <c r="A165" s="23" t="s">
        <v>1</v>
      </c>
      <c r="B165" s="23" t="s">
        <v>1</v>
      </c>
      <c r="C165" s="23" t="s">
        <v>1</v>
      </c>
      <c r="D165" s="49" t="s">
        <v>1</v>
      </c>
      <c r="E165" s="49" t="s">
        <v>1</v>
      </c>
      <c r="F165" s="49" t="s">
        <v>1</v>
      </c>
      <c r="G165" s="49" t="s">
        <v>1</v>
      </c>
      <c r="H165" s="13" t="s">
        <v>1</v>
      </c>
      <c r="I165" s="71"/>
      <c r="J165" s="71"/>
      <c r="K165" s="71"/>
      <c r="L165" s="71"/>
      <c r="M165" s="71"/>
      <c r="N165" s="71"/>
      <c r="O165" s="71"/>
      <c r="P165" s="71"/>
      <c r="Q165" s="71"/>
    </row>
    <row r="166" spans="1:17" ht="15.75" thickBot="1" x14ac:dyDescent="0.3">
      <c r="A166" s="14" t="s">
        <v>10</v>
      </c>
      <c r="B166" s="14" t="s">
        <v>69</v>
      </c>
      <c r="C166" s="12" t="s">
        <v>1</v>
      </c>
      <c r="D166" s="43" t="s">
        <v>1</v>
      </c>
      <c r="E166" s="42" t="s">
        <v>1</v>
      </c>
      <c r="F166" s="42" t="s">
        <v>1</v>
      </c>
      <c r="G166" s="42" t="s">
        <v>1</v>
      </c>
      <c r="H166" s="11" t="s">
        <v>1</v>
      </c>
      <c r="I166" s="63"/>
      <c r="J166" s="63"/>
      <c r="K166" s="63"/>
      <c r="L166" s="63"/>
      <c r="M166" s="63"/>
      <c r="N166" s="63"/>
      <c r="O166" s="63"/>
      <c r="P166" s="63"/>
      <c r="Q166" s="63"/>
    </row>
    <row r="167" spans="1:17" ht="34.5" thickBot="1" x14ac:dyDescent="0.3">
      <c r="A167" s="22" t="s">
        <v>4</v>
      </c>
      <c r="B167" s="22" t="s">
        <v>5</v>
      </c>
      <c r="C167" s="22" t="s">
        <v>6</v>
      </c>
      <c r="D167" s="44" t="s">
        <v>2891</v>
      </c>
      <c r="E167" s="44" t="s">
        <v>2895</v>
      </c>
      <c r="F167" s="44" t="s">
        <v>7</v>
      </c>
      <c r="G167" s="44" t="s">
        <v>8</v>
      </c>
      <c r="H167" s="22" t="s">
        <v>9</v>
      </c>
      <c r="I167" s="64" t="s">
        <v>2718</v>
      </c>
      <c r="J167" s="64" t="s">
        <v>2879</v>
      </c>
      <c r="K167" s="64" t="s">
        <v>2942</v>
      </c>
      <c r="L167" s="64" t="s">
        <v>2942</v>
      </c>
      <c r="M167" s="64" t="s">
        <v>2950</v>
      </c>
      <c r="N167" s="64" t="s">
        <v>2949</v>
      </c>
      <c r="O167" s="64" t="s">
        <v>2948</v>
      </c>
      <c r="P167" s="64" t="s">
        <v>2942</v>
      </c>
      <c r="Q167" s="64" t="s">
        <v>2944</v>
      </c>
    </row>
    <row r="168" spans="1:17" x14ac:dyDescent="0.25">
      <c r="A168" s="15" t="s">
        <v>1</v>
      </c>
      <c r="B168" s="15" t="s">
        <v>1</v>
      </c>
      <c r="C168" s="15" t="s">
        <v>1</v>
      </c>
      <c r="D168" s="45" t="s">
        <v>1</v>
      </c>
      <c r="E168" s="45" t="s">
        <v>1</v>
      </c>
      <c r="F168" s="46" t="s">
        <v>1</v>
      </c>
      <c r="G168" s="47" t="s">
        <v>1</v>
      </c>
      <c r="H168" s="16" t="s">
        <v>1</v>
      </c>
      <c r="I168" s="65">
        <v>1</v>
      </c>
      <c r="J168" s="65" t="s">
        <v>2894</v>
      </c>
      <c r="K168" s="65">
        <v>3</v>
      </c>
      <c r="L168" s="65" t="s">
        <v>2945</v>
      </c>
      <c r="M168" s="65">
        <v>5</v>
      </c>
      <c r="N168" s="65">
        <v>6</v>
      </c>
      <c r="O168" s="65">
        <v>7</v>
      </c>
      <c r="P168" s="65" t="s">
        <v>2946</v>
      </c>
      <c r="Q168" s="65">
        <v>9</v>
      </c>
    </row>
    <row r="169" spans="1:17" x14ac:dyDescent="0.25">
      <c r="A169" s="14" t="s">
        <v>10</v>
      </c>
      <c r="B169" s="14" t="s">
        <v>69</v>
      </c>
      <c r="C169" s="12" t="s">
        <v>11</v>
      </c>
      <c r="D169" s="43" t="s">
        <v>113</v>
      </c>
      <c r="E169" s="42" t="s">
        <v>1</v>
      </c>
      <c r="F169" s="42" t="s">
        <v>1</v>
      </c>
      <c r="G169" s="42" t="s">
        <v>1</v>
      </c>
      <c r="H169" s="11" t="s">
        <v>114</v>
      </c>
      <c r="I169" s="63"/>
      <c r="J169" s="63"/>
      <c r="K169" s="63"/>
      <c r="L169" s="63"/>
      <c r="M169" s="63"/>
      <c r="N169" s="63"/>
      <c r="O169" s="63"/>
      <c r="P169" s="63">
        <f t="shared" si="126"/>
        <v>0</v>
      </c>
      <c r="Q169" s="63" t="str">
        <f t="shared" si="128"/>
        <v>-</v>
      </c>
    </row>
    <row r="170" spans="1:17" ht="22.5" x14ac:dyDescent="0.25">
      <c r="A170" s="14" t="s">
        <v>1</v>
      </c>
      <c r="B170" s="14" t="s">
        <v>1</v>
      </c>
      <c r="C170" s="14" t="s">
        <v>1</v>
      </c>
      <c r="D170" s="42" t="s">
        <v>1</v>
      </c>
      <c r="E170" s="42" t="s">
        <v>1</v>
      </c>
      <c r="F170" s="42" t="s">
        <v>1</v>
      </c>
      <c r="G170" s="42" t="s">
        <v>1</v>
      </c>
      <c r="H170" s="17" t="s">
        <v>13</v>
      </c>
      <c r="I170" s="66">
        <f t="shared" ref="I170" si="157">SUM(I171,I179,I181)</f>
        <v>421639</v>
      </c>
      <c r="J170" s="66">
        <f t="shared" ref="J170:K170" si="158">SUM(J171,J179,J181)</f>
        <v>421639</v>
      </c>
      <c r="K170" s="66">
        <f t="shared" si="158"/>
        <v>0</v>
      </c>
      <c r="L170" s="66">
        <f t="shared" si="125"/>
        <v>34050</v>
      </c>
      <c r="M170" s="66">
        <f t="shared" ref="M170" si="159">SUM(M171,M179,M181)</f>
        <v>0</v>
      </c>
      <c r="N170" s="66">
        <f t="shared" ref="N170:O170" si="160">SUM(N171,N179,N181)</f>
        <v>0</v>
      </c>
      <c r="O170" s="66">
        <f t="shared" si="160"/>
        <v>34050</v>
      </c>
      <c r="P170" s="66">
        <f t="shared" si="126"/>
        <v>34050</v>
      </c>
      <c r="Q170" s="66">
        <f t="shared" si="128"/>
        <v>8.0756286776128388</v>
      </c>
    </row>
    <row r="171" spans="1:17" x14ac:dyDescent="0.25">
      <c r="A171" s="12" t="s">
        <v>10</v>
      </c>
      <c r="B171" s="12" t="s">
        <v>69</v>
      </c>
      <c r="C171" s="12" t="s">
        <v>11</v>
      </c>
      <c r="D171" s="43" t="s">
        <v>113</v>
      </c>
      <c r="E171" s="42" t="s">
        <v>2709</v>
      </c>
      <c r="F171" s="42" t="s">
        <v>1</v>
      </c>
      <c r="G171" s="42" t="s">
        <v>1</v>
      </c>
      <c r="H171" s="11" t="s">
        <v>15</v>
      </c>
      <c r="I171" s="67">
        <f t="shared" ref="I171" si="161">SUM(I172,I173)</f>
        <v>350122</v>
      </c>
      <c r="J171" s="67">
        <f t="shared" ref="J171:K171" si="162">SUM(J172,J173)</f>
        <v>350122</v>
      </c>
      <c r="K171" s="67">
        <f t="shared" si="162"/>
        <v>0</v>
      </c>
      <c r="L171" s="67">
        <f t="shared" si="125"/>
        <v>26450</v>
      </c>
      <c r="M171" s="67">
        <f t="shared" ref="M171" si="163">SUM(M172,M173)</f>
        <v>0</v>
      </c>
      <c r="N171" s="67">
        <f t="shared" ref="N171:O171" si="164">SUM(N172,N173)</f>
        <v>0</v>
      </c>
      <c r="O171" s="67">
        <f t="shared" si="164"/>
        <v>26450</v>
      </c>
      <c r="P171" s="67">
        <f t="shared" si="126"/>
        <v>26450</v>
      </c>
      <c r="Q171" s="67">
        <f t="shared" si="128"/>
        <v>7.5545095709495556</v>
      </c>
    </row>
    <row r="172" spans="1:17" x14ac:dyDescent="0.25">
      <c r="A172" s="12" t="s">
        <v>10</v>
      </c>
      <c r="B172" s="12" t="s">
        <v>69</v>
      </c>
      <c r="C172" s="12" t="s">
        <v>11</v>
      </c>
      <c r="D172" s="43" t="s">
        <v>113</v>
      </c>
      <c r="E172" s="48">
        <v>6111</v>
      </c>
      <c r="F172" s="43"/>
      <c r="G172" s="56" t="s">
        <v>2898</v>
      </c>
      <c r="H172" s="23" t="s">
        <v>16</v>
      </c>
      <c r="I172" s="68">
        <v>289900</v>
      </c>
      <c r="J172" s="68">
        <v>289900</v>
      </c>
      <c r="K172" s="68"/>
      <c r="L172" s="68">
        <f t="shared" si="125"/>
        <v>18000</v>
      </c>
      <c r="M172" s="68"/>
      <c r="N172" s="68"/>
      <c r="O172" s="68">
        <v>18000</v>
      </c>
      <c r="P172" s="68">
        <f t="shared" si="126"/>
        <v>18000</v>
      </c>
      <c r="Q172" s="68">
        <f t="shared" si="128"/>
        <v>6.2090375991721283</v>
      </c>
    </row>
    <row r="173" spans="1:17" x14ac:dyDescent="0.25">
      <c r="A173" s="14" t="s">
        <v>10</v>
      </c>
      <c r="B173" s="14" t="s">
        <v>69</v>
      </c>
      <c r="C173" s="14" t="s">
        <v>11</v>
      </c>
      <c r="D173" s="50" t="s">
        <v>113</v>
      </c>
      <c r="E173" s="50" t="s">
        <v>2719</v>
      </c>
      <c r="F173" s="43" t="s">
        <v>1</v>
      </c>
      <c r="G173" s="49" t="s">
        <v>1</v>
      </c>
      <c r="H173" s="11" t="s">
        <v>19</v>
      </c>
      <c r="I173" s="67">
        <f t="shared" ref="I173:O173" si="165">SUM(I174:I178)</f>
        <v>60222</v>
      </c>
      <c r="J173" s="67">
        <f t="shared" si="165"/>
        <v>60222</v>
      </c>
      <c r="K173" s="67">
        <f t="shared" si="165"/>
        <v>0</v>
      </c>
      <c r="L173" s="67">
        <f t="shared" si="125"/>
        <v>8450</v>
      </c>
      <c r="M173" s="67">
        <f t="shared" si="165"/>
        <v>0</v>
      </c>
      <c r="N173" s="67">
        <f t="shared" si="165"/>
        <v>0</v>
      </c>
      <c r="O173" s="67">
        <f t="shared" si="165"/>
        <v>8450</v>
      </c>
      <c r="P173" s="67">
        <f t="shared" si="126"/>
        <v>8450</v>
      </c>
      <c r="Q173" s="67">
        <f t="shared" si="128"/>
        <v>14.031417090099962</v>
      </c>
    </row>
    <row r="174" spans="1:17" x14ac:dyDescent="0.25">
      <c r="A174" s="12" t="s">
        <v>10</v>
      </c>
      <c r="B174" s="12" t="s">
        <v>69</v>
      </c>
      <c r="C174" s="12" t="s">
        <v>11</v>
      </c>
      <c r="D174" s="43" t="s">
        <v>113</v>
      </c>
      <c r="E174" s="48">
        <v>6112</v>
      </c>
      <c r="F174" s="43" t="s">
        <v>115</v>
      </c>
      <c r="G174" s="56" t="s">
        <v>2898</v>
      </c>
      <c r="H174" s="23" t="s">
        <v>73</v>
      </c>
      <c r="I174" s="68">
        <v>10300</v>
      </c>
      <c r="J174" s="68">
        <v>10300</v>
      </c>
      <c r="K174" s="68"/>
      <c r="L174" s="68">
        <f t="shared" si="125"/>
        <v>850</v>
      </c>
      <c r="M174" s="68"/>
      <c r="N174" s="68"/>
      <c r="O174" s="68">
        <v>850</v>
      </c>
      <c r="P174" s="68">
        <f t="shared" si="126"/>
        <v>850</v>
      </c>
      <c r="Q174" s="68">
        <f t="shared" si="128"/>
        <v>8.2524271844660202</v>
      </c>
    </row>
    <row r="175" spans="1:17" x14ac:dyDescent="0.25">
      <c r="A175" s="12" t="s">
        <v>10</v>
      </c>
      <c r="B175" s="12" t="s">
        <v>69</v>
      </c>
      <c r="C175" s="12" t="s">
        <v>11</v>
      </c>
      <c r="D175" s="43" t="s">
        <v>113</v>
      </c>
      <c r="E175" s="48">
        <v>6112</v>
      </c>
      <c r="F175" s="43" t="s">
        <v>116</v>
      </c>
      <c r="G175" s="56" t="s">
        <v>2898</v>
      </c>
      <c r="H175" s="23" t="s">
        <v>22</v>
      </c>
      <c r="I175" s="68">
        <v>30700</v>
      </c>
      <c r="J175" s="68">
        <v>30700</v>
      </c>
      <c r="K175" s="68"/>
      <c r="L175" s="68">
        <f t="shared" si="125"/>
        <v>2500</v>
      </c>
      <c r="M175" s="68"/>
      <c r="N175" s="68"/>
      <c r="O175" s="68">
        <v>2500</v>
      </c>
      <c r="P175" s="68">
        <f t="shared" si="126"/>
        <v>2500</v>
      </c>
      <c r="Q175" s="68">
        <f t="shared" si="128"/>
        <v>8.1433224755700326</v>
      </c>
    </row>
    <row r="176" spans="1:17" x14ac:dyDescent="0.25">
      <c r="A176" s="12" t="s">
        <v>10</v>
      </c>
      <c r="B176" s="12" t="s">
        <v>69</v>
      </c>
      <c r="C176" s="12" t="s">
        <v>11</v>
      </c>
      <c r="D176" s="43" t="s">
        <v>113</v>
      </c>
      <c r="E176" s="48">
        <v>6112</v>
      </c>
      <c r="F176" s="43" t="s">
        <v>117</v>
      </c>
      <c r="G176" s="56" t="s">
        <v>2898</v>
      </c>
      <c r="H176" s="23" t="s">
        <v>24</v>
      </c>
      <c r="I176" s="68">
        <v>4122</v>
      </c>
      <c r="J176" s="68">
        <v>4122</v>
      </c>
      <c r="K176" s="68"/>
      <c r="L176" s="68">
        <f t="shared" si="125"/>
        <v>0</v>
      </c>
      <c r="M176" s="68"/>
      <c r="N176" s="68"/>
      <c r="O176" s="68"/>
      <c r="P176" s="68">
        <f t="shared" si="126"/>
        <v>0</v>
      </c>
      <c r="Q176" s="68">
        <f t="shared" si="128"/>
        <v>0</v>
      </c>
    </row>
    <row r="177" spans="1:17" x14ac:dyDescent="0.25">
      <c r="A177" s="12" t="s">
        <v>10</v>
      </c>
      <c r="B177" s="12" t="s">
        <v>69</v>
      </c>
      <c r="C177" s="12" t="s">
        <v>11</v>
      </c>
      <c r="D177" s="43" t="s">
        <v>113</v>
      </c>
      <c r="E177" s="48">
        <v>6112</v>
      </c>
      <c r="F177" s="43" t="s">
        <v>118</v>
      </c>
      <c r="G177" s="56" t="s">
        <v>2898</v>
      </c>
      <c r="H177" s="23" t="s">
        <v>76</v>
      </c>
      <c r="I177" s="68">
        <v>5100</v>
      </c>
      <c r="J177" s="68">
        <v>5100</v>
      </c>
      <c r="K177" s="68"/>
      <c r="L177" s="68">
        <f t="shared" si="125"/>
        <v>5100</v>
      </c>
      <c r="M177" s="68"/>
      <c r="N177" s="68"/>
      <c r="O177" s="68">
        <v>5100</v>
      </c>
      <c r="P177" s="68">
        <f t="shared" si="126"/>
        <v>5100</v>
      </c>
      <c r="Q177" s="68">
        <f t="shared" si="128"/>
        <v>100</v>
      </c>
    </row>
    <row r="178" spans="1:17" x14ac:dyDescent="0.25">
      <c r="A178" s="12" t="s">
        <v>10</v>
      </c>
      <c r="B178" s="12" t="s">
        <v>69</v>
      </c>
      <c r="C178" s="12" t="s">
        <v>11</v>
      </c>
      <c r="D178" s="43" t="s">
        <v>113</v>
      </c>
      <c r="E178" s="48">
        <v>6112</v>
      </c>
      <c r="F178" s="43" t="s">
        <v>119</v>
      </c>
      <c r="G178" s="56" t="s">
        <v>2898</v>
      </c>
      <c r="H178" s="23" t="s">
        <v>26</v>
      </c>
      <c r="I178" s="68">
        <v>10000</v>
      </c>
      <c r="J178" s="68">
        <v>10000</v>
      </c>
      <c r="K178" s="68"/>
      <c r="L178" s="68">
        <f t="shared" si="125"/>
        <v>0</v>
      </c>
      <c r="M178" s="68"/>
      <c r="N178" s="68"/>
      <c r="O178" s="68"/>
      <c r="P178" s="68">
        <f t="shared" si="126"/>
        <v>0</v>
      </c>
      <c r="Q178" s="68">
        <f t="shared" si="128"/>
        <v>0</v>
      </c>
    </row>
    <row r="179" spans="1:17" x14ac:dyDescent="0.25">
      <c r="A179" s="12" t="s">
        <v>10</v>
      </c>
      <c r="B179" s="12" t="s">
        <v>69</v>
      </c>
      <c r="C179" s="12" t="s">
        <v>11</v>
      </c>
      <c r="D179" s="43" t="s">
        <v>113</v>
      </c>
      <c r="E179" s="42" t="s">
        <v>2710</v>
      </c>
      <c r="F179" s="42" t="s">
        <v>1</v>
      </c>
      <c r="G179" s="42" t="s">
        <v>1</v>
      </c>
      <c r="H179" s="11" t="s">
        <v>28</v>
      </c>
      <c r="I179" s="67">
        <f t="shared" ref="I179:O179" si="166">SUM(I180)</f>
        <v>30440</v>
      </c>
      <c r="J179" s="67">
        <f t="shared" si="166"/>
        <v>30440</v>
      </c>
      <c r="K179" s="67">
        <f t="shared" si="166"/>
        <v>0</v>
      </c>
      <c r="L179" s="67">
        <f t="shared" si="125"/>
        <v>2000</v>
      </c>
      <c r="M179" s="67">
        <f t="shared" si="166"/>
        <v>0</v>
      </c>
      <c r="N179" s="67">
        <f t="shared" si="166"/>
        <v>0</v>
      </c>
      <c r="O179" s="67">
        <f t="shared" si="166"/>
        <v>2000</v>
      </c>
      <c r="P179" s="67">
        <f t="shared" si="126"/>
        <v>2000</v>
      </c>
      <c r="Q179" s="67">
        <f t="shared" si="128"/>
        <v>6.5703022339027601</v>
      </c>
    </row>
    <row r="180" spans="1:17" x14ac:dyDescent="0.25">
      <c r="A180" s="12" t="s">
        <v>10</v>
      </c>
      <c r="B180" s="12" t="s">
        <v>69</v>
      </c>
      <c r="C180" s="12" t="s">
        <v>11</v>
      </c>
      <c r="D180" s="43" t="s">
        <v>113</v>
      </c>
      <c r="E180" s="48">
        <v>6121</v>
      </c>
      <c r="F180" s="43"/>
      <c r="G180" s="56" t="s">
        <v>2898</v>
      </c>
      <c r="H180" s="23" t="s">
        <v>29</v>
      </c>
      <c r="I180" s="68">
        <v>30440</v>
      </c>
      <c r="J180" s="68">
        <v>30440</v>
      </c>
      <c r="K180" s="68"/>
      <c r="L180" s="68">
        <f t="shared" si="125"/>
        <v>2000</v>
      </c>
      <c r="M180" s="68"/>
      <c r="N180" s="68"/>
      <c r="O180" s="68">
        <v>2000</v>
      </c>
      <c r="P180" s="68">
        <f t="shared" si="126"/>
        <v>2000</v>
      </c>
      <c r="Q180" s="68">
        <f t="shared" si="128"/>
        <v>6.5703022339027601</v>
      </c>
    </row>
    <row r="181" spans="1:17" x14ac:dyDescent="0.25">
      <c r="A181" s="12" t="s">
        <v>10</v>
      </c>
      <c r="B181" s="12" t="s">
        <v>69</v>
      </c>
      <c r="C181" s="12" t="s">
        <v>11</v>
      </c>
      <c r="D181" s="43" t="s">
        <v>113</v>
      </c>
      <c r="E181" s="42" t="s">
        <v>2711</v>
      </c>
      <c r="F181" s="42" t="s">
        <v>1</v>
      </c>
      <c r="G181" s="42" t="s">
        <v>1</v>
      </c>
      <c r="H181" s="11" t="s">
        <v>32</v>
      </c>
      <c r="I181" s="67">
        <f t="shared" ref="I181:O181" si="167">SUM(I182,I183)</f>
        <v>41077</v>
      </c>
      <c r="J181" s="67">
        <f t="shared" si="167"/>
        <v>41077</v>
      </c>
      <c r="K181" s="67">
        <f t="shared" si="167"/>
        <v>0</v>
      </c>
      <c r="L181" s="67">
        <f t="shared" si="125"/>
        <v>5600</v>
      </c>
      <c r="M181" s="67">
        <f t="shared" si="167"/>
        <v>0</v>
      </c>
      <c r="N181" s="67">
        <f t="shared" si="167"/>
        <v>0</v>
      </c>
      <c r="O181" s="67">
        <f t="shared" si="167"/>
        <v>5600</v>
      </c>
      <c r="P181" s="67">
        <f t="shared" si="126"/>
        <v>5600</v>
      </c>
      <c r="Q181" s="67">
        <f t="shared" si="128"/>
        <v>13.632933271660541</v>
      </c>
    </row>
    <row r="182" spans="1:17" x14ac:dyDescent="0.25">
      <c r="A182" s="12" t="s">
        <v>10</v>
      </c>
      <c r="B182" s="12" t="s">
        <v>69</v>
      </c>
      <c r="C182" s="12" t="s">
        <v>11</v>
      </c>
      <c r="D182" s="43" t="s">
        <v>113</v>
      </c>
      <c r="E182" s="48">
        <v>6131</v>
      </c>
      <c r="F182" s="43"/>
      <c r="G182" s="56" t="s">
        <v>2898</v>
      </c>
      <c r="H182" s="23" t="s">
        <v>33</v>
      </c>
      <c r="I182" s="68">
        <v>977</v>
      </c>
      <c r="J182" s="68">
        <v>977</v>
      </c>
      <c r="K182" s="68"/>
      <c r="L182" s="68">
        <f t="shared" si="125"/>
        <v>500</v>
      </c>
      <c r="M182" s="68"/>
      <c r="N182" s="68"/>
      <c r="O182" s="68">
        <v>500</v>
      </c>
      <c r="P182" s="68">
        <f t="shared" si="126"/>
        <v>500</v>
      </c>
      <c r="Q182" s="68">
        <f t="shared" si="128"/>
        <v>51.177072671443192</v>
      </c>
    </row>
    <row r="183" spans="1:17" x14ac:dyDescent="0.25">
      <c r="A183" s="14" t="s">
        <v>10</v>
      </c>
      <c r="B183" s="14" t="s">
        <v>69</v>
      </c>
      <c r="C183" s="14" t="s">
        <v>11</v>
      </c>
      <c r="D183" s="50" t="s">
        <v>113</v>
      </c>
      <c r="E183" s="50" t="s">
        <v>2720</v>
      </c>
      <c r="F183" s="43" t="s">
        <v>1</v>
      </c>
      <c r="G183" s="49" t="s">
        <v>1</v>
      </c>
      <c r="H183" s="11" t="s">
        <v>35</v>
      </c>
      <c r="I183" s="67">
        <f t="shared" ref="I183:O183" si="168">SUM(I184:I186)</f>
        <v>40100</v>
      </c>
      <c r="J183" s="67">
        <f t="shared" si="168"/>
        <v>40100</v>
      </c>
      <c r="K183" s="67">
        <f t="shared" si="168"/>
        <v>0</v>
      </c>
      <c r="L183" s="67">
        <f t="shared" si="125"/>
        <v>5100</v>
      </c>
      <c r="M183" s="67">
        <f t="shared" si="168"/>
        <v>0</v>
      </c>
      <c r="N183" s="67">
        <f t="shared" si="168"/>
        <v>0</v>
      </c>
      <c r="O183" s="67">
        <f t="shared" si="168"/>
        <v>5100</v>
      </c>
      <c r="P183" s="67">
        <f t="shared" si="126"/>
        <v>5100</v>
      </c>
      <c r="Q183" s="67">
        <f t="shared" si="128"/>
        <v>12.718204488778055</v>
      </c>
    </row>
    <row r="184" spans="1:17" x14ac:dyDescent="0.25">
      <c r="A184" s="12" t="s">
        <v>10</v>
      </c>
      <c r="B184" s="12" t="s">
        <v>69</v>
      </c>
      <c r="C184" s="12" t="s">
        <v>11</v>
      </c>
      <c r="D184" s="43" t="s">
        <v>113</v>
      </c>
      <c r="E184" s="48">
        <v>6139</v>
      </c>
      <c r="F184" s="43"/>
      <c r="G184" s="56" t="s">
        <v>2898</v>
      </c>
      <c r="H184" s="23" t="s">
        <v>35</v>
      </c>
      <c r="I184" s="68">
        <v>39300</v>
      </c>
      <c r="J184" s="68">
        <v>39300</v>
      </c>
      <c r="K184" s="68"/>
      <c r="L184" s="68">
        <f t="shared" si="125"/>
        <v>5000</v>
      </c>
      <c r="M184" s="68"/>
      <c r="N184" s="68"/>
      <c r="O184" s="68">
        <v>5000</v>
      </c>
      <c r="P184" s="68">
        <f t="shared" si="126"/>
        <v>5000</v>
      </c>
      <c r="Q184" s="68">
        <f t="shared" si="128"/>
        <v>12.72264631043257</v>
      </c>
    </row>
    <row r="185" spans="1:17" x14ac:dyDescent="0.25">
      <c r="A185" s="12" t="s">
        <v>10</v>
      </c>
      <c r="B185" s="12" t="s">
        <v>69</v>
      </c>
      <c r="C185" s="12" t="s">
        <v>11</v>
      </c>
      <c r="D185" s="43" t="s">
        <v>113</v>
      </c>
      <c r="E185" s="48">
        <v>6139</v>
      </c>
      <c r="F185" s="43" t="s">
        <v>120</v>
      </c>
      <c r="G185" s="56" t="s">
        <v>2898</v>
      </c>
      <c r="H185" s="23" t="s">
        <v>43</v>
      </c>
      <c r="I185" s="68">
        <v>700</v>
      </c>
      <c r="J185" s="68">
        <v>700</v>
      </c>
      <c r="K185" s="68"/>
      <c r="L185" s="68">
        <f t="shared" si="125"/>
        <v>60</v>
      </c>
      <c r="M185" s="68"/>
      <c r="N185" s="68"/>
      <c r="O185" s="68">
        <v>60</v>
      </c>
      <c r="P185" s="68">
        <f t="shared" si="126"/>
        <v>60</v>
      </c>
      <c r="Q185" s="68">
        <f t="shared" si="128"/>
        <v>8.5714285714285712</v>
      </c>
    </row>
    <row r="186" spans="1:17" ht="22.5" x14ac:dyDescent="0.25">
      <c r="A186" s="12" t="s">
        <v>10</v>
      </c>
      <c r="B186" s="12" t="s">
        <v>69</v>
      </c>
      <c r="C186" s="12" t="s">
        <v>11</v>
      </c>
      <c r="D186" s="43" t="s">
        <v>113</v>
      </c>
      <c r="E186" s="48">
        <v>6139</v>
      </c>
      <c r="F186" s="43" t="s">
        <v>121</v>
      </c>
      <c r="G186" s="56" t="s">
        <v>2898</v>
      </c>
      <c r="H186" s="23" t="s">
        <v>49</v>
      </c>
      <c r="I186" s="68">
        <v>100</v>
      </c>
      <c r="J186" s="68">
        <v>100</v>
      </c>
      <c r="K186" s="68"/>
      <c r="L186" s="68">
        <f t="shared" si="125"/>
        <v>40</v>
      </c>
      <c r="M186" s="68"/>
      <c r="N186" s="68"/>
      <c r="O186" s="68">
        <v>40</v>
      </c>
      <c r="P186" s="68">
        <f t="shared" si="126"/>
        <v>40</v>
      </c>
      <c r="Q186" s="68">
        <f t="shared" si="128"/>
        <v>40</v>
      </c>
    </row>
    <row r="187" spans="1:17" ht="22.5" x14ac:dyDescent="0.25">
      <c r="A187" s="14" t="s">
        <v>1</v>
      </c>
      <c r="B187" s="14" t="s">
        <v>1</v>
      </c>
      <c r="C187" s="14" t="s">
        <v>1</v>
      </c>
      <c r="D187" s="42" t="s">
        <v>1</v>
      </c>
      <c r="E187" s="42" t="s">
        <v>1</v>
      </c>
      <c r="F187" s="42" t="s">
        <v>1</v>
      </c>
      <c r="G187" s="42" t="s">
        <v>1</v>
      </c>
      <c r="H187" s="17" t="s">
        <v>50</v>
      </c>
      <c r="I187" s="66">
        <f t="shared" ref="I187:O188" si="169">SUM(I188)</f>
        <v>100</v>
      </c>
      <c r="J187" s="66">
        <f t="shared" si="169"/>
        <v>100</v>
      </c>
      <c r="K187" s="66">
        <f t="shared" si="169"/>
        <v>0</v>
      </c>
      <c r="L187" s="66">
        <f t="shared" si="125"/>
        <v>0</v>
      </c>
      <c r="M187" s="66">
        <f t="shared" si="169"/>
        <v>0</v>
      </c>
      <c r="N187" s="66">
        <f t="shared" si="169"/>
        <v>0</v>
      </c>
      <c r="O187" s="66">
        <f t="shared" si="169"/>
        <v>0</v>
      </c>
      <c r="P187" s="66">
        <f t="shared" si="126"/>
        <v>0</v>
      </c>
      <c r="Q187" s="66">
        <f t="shared" si="128"/>
        <v>0</v>
      </c>
    </row>
    <row r="188" spans="1:17" x14ac:dyDescent="0.25">
      <c r="A188" s="12" t="s">
        <v>10</v>
      </c>
      <c r="B188" s="12" t="s">
        <v>69</v>
      </c>
      <c r="C188" s="12" t="s">
        <v>11</v>
      </c>
      <c r="D188" s="43" t="s">
        <v>113</v>
      </c>
      <c r="E188" s="42" t="s">
        <v>2712</v>
      </c>
      <c r="F188" s="42" t="s">
        <v>1</v>
      </c>
      <c r="G188" s="42" t="s">
        <v>1</v>
      </c>
      <c r="H188" s="11" t="s">
        <v>52</v>
      </c>
      <c r="I188" s="67">
        <f t="shared" si="169"/>
        <v>100</v>
      </c>
      <c r="J188" s="67">
        <f t="shared" si="169"/>
        <v>100</v>
      </c>
      <c r="K188" s="67">
        <f t="shared" si="169"/>
        <v>0</v>
      </c>
      <c r="L188" s="67">
        <f t="shared" si="125"/>
        <v>0</v>
      </c>
      <c r="M188" s="67">
        <f t="shared" si="169"/>
        <v>0</v>
      </c>
      <c r="N188" s="67">
        <f t="shared" si="169"/>
        <v>0</v>
      </c>
      <c r="O188" s="67">
        <f t="shared" si="169"/>
        <v>0</v>
      </c>
      <c r="P188" s="67">
        <f t="shared" si="126"/>
        <v>0</v>
      </c>
      <c r="Q188" s="67">
        <f t="shared" si="128"/>
        <v>0</v>
      </c>
    </row>
    <row r="189" spans="1:17" x14ac:dyDescent="0.25">
      <c r="A189" s="12" t="s">
        <v>10</v>
      </c>
      <c r="B189" s="12" t="s">
        <v>69</v>
      </c>
      <c r="C189" s="12" t="s">
        <v>11</v>
      </c>
      <c r="D189" s="43" t="s">
        <v>113</v>
      </c>
      <c r="E189" s="48">
        <v>6148</v>
      </c>
      <c r="F189" s="43"/>
      <c r="G189" s="56" t="s">
        <v>2898</v>
      </c>
      <c r="H189" s="23" t="s">
        <v>58</v>
      </c>
      <c r="I189" s="68">
        <v>100</v>
      </c>
      <c r="J189" s="68">
        <v>100</v>
      </c>
      <c r="K189" s="68"/>
      <c r="L189" s="68">
        <f t="shared" si="125"/>
        <v>0</v>
      </c>
      <c r="M189" s="68"/>
      <c r="N189" s="68"/>
      <c r="O189" s="68"/>
      <c r="P189" s="68">
        <f t="shared" si="126"/>
        <v>0</v>
      </c>
      <c r="Q189" s="68">
        <f t="shared" si="128"/>
        <v>0</v>
      </c>
    </row>
    <row r="190" spans="1:17" x14ac:dyDescent="0.25">
      <c r="A190" s="23" t="s">
        <v>1</v>
      </c>
      <c r="B190" s="23" t="s">
        <v>1</v>
      </c>
      <c r="C190" s="23" t="s">
        <v>1</v>
      </c>
      <c r="D190" s="49" t="s">
        <v>1</v>
      </c>
      <c r="E190" s="49" t="s">
        <v>1</v>
      </c>
      <c r="F190" s="49" t="s">
        <v>1</v>
      </c>
      <c r="G190" s="49" t="s">
        <v>1</v>
      </c>
      <c r="H190" s="17" t="s">
        <v>122</v>
      </c>
      <c r="I190" s="66">
        <f t="shared" ref="I190:O190" si="170">SUM(I170,I187)</f>
        <v>421739</v>
      </c>
      <c r="J190" s="66">
        <f t="shared" si="170"/>
        <v>421739</v>
      </c>
      <c r="K190" s="66">
        <f t="shared" si="170"/>
        <v>0</v>
      </c>
      <c r="L190" s="66">
        <f t="shared" si="125"/>
        <v>34050</v>
      </c>
      <c r="M190" s="66">
        <f t="shared" si="170"/>
        <v>0</v>
      </c>
      <c r="N190" s="66">
        <f t="shared" si="170"/>
        <v>0</v>
      </c>
      <c r="O190" s="66">
        <f t="shared" si="170"/>
        <v>34050</v>
      </c>
      <c r="P190" s="66">
        <f t="shared" si="126"/>
        <v>34050</v>
      </c>
      <c r="Q190" s="66">
        <f t="shared" si="128"/>
        <v>8.0737138372310842</v>
      </c>
    </row>
    <row r="191" spans="1:17" ht="15.75" thickBot="1" x14ac:dyDescent="0.3">
      <c r="A191" s="23" t="s">
        <v>1</v>
      </c>
      <c r="B191" s="23" t="s">
        <v>1</v>
      </c>
      <c r="C191" s="23" t="s">
        <v>1</v>
      </c>
      <c r="D191" s="49" t="s">
        <v>1</v>
      </c>
      <c r="E191" s="49" t="s">
        <v>1</v>
      </c>
      <c r="F191" s="49" t="s">
        <v>1</v>
      </c>
      <c r="G191" s="49" t="s">
        <v>1</v>
      </c>
      <c r="H191" s="11" t="s">
        <v>64</v>
      </c>
      <c r="I191" s="67">
        <v>13</v>
      </c>
      <c r="J191" s="67">
        <v>13</v>
      </c>
      <c r="K191" s="67"/>
      <c r="L191" s="67"/>
      <c r="M191" s="67"/>
      <c r="N191" s="67"/>
      <c r="O191" s="67"/>
      <c r="P191" s="67">
        <f t="shared" si="126"/>
        <v>0</v>
      </c>
      <c r="Q191" s="67">
        <f t="shared" si="128"/>
        <v>0</v>
      </c>
    </row>
    <row r="192" spans="1:17" ht="34.5" thickBot="1" x14ac:dyDescent="0.3">
      <c r="A192" s="23" t="s">
        <v>1</v>
      </c>
      <c r="B192" s="23" t="s">
        <v>1</v>
      </c>
      <c r="C192" s="23" t="s">
        <v>1</v>
      </c>
      <c r="D192" s="49" t="s">
        <v>1</v>
      </c>
      <c r="E192" s="49" t="s">
        <v>1</v>
      </c>
      <c r="F192" s="49" t="s">
        <v>1</v>
      </c>
      <c r="G192" s="49" t="s">
        <v>1</v>
      </c>
      <c r="H192" s="22" t="s">
        <v>65</v>
      </c>
      <c r="I192" s="64" t="s">
        <v>2718</v>
      </c>
      <c r="J192" s="64" t="s">
        <v>2879</v>
      </c>
      <c r="K192" s="64" t="s">
        <v>2942</v>
      </c>
      <c r="L192" s="64" t="s">
        <v>2942</v>
      </c>
      <c r="M192" s="64" t="s">
        <v>2950</v>
      </c>
      <c r="N192" s="64" t="s">
        <v>2949</v>
      </c>
      <c r="O192" s="64" t="s">
        <v>2948</v>
      </c>
      <c r="P192" s="64" t="s">
        <v>2942</v>
      </c>
      <c r="Q192" s="64" t="s">
        <v>2944</v>
      </c>
    </row>
    <row r="193" spans="1:17" x14ac:dyDescent="0.25">
      <c r="A193" s="24"/>
      <c r="B193" s="24"/>
      <c r="C193" s="24"/>
      <c r="D193" s="51"/>
      <c r="E193" s="51"/>
      <c r="F193" s="51"/>
      <c r="G193" s="51"/>
      <c r="H193" s="18" t="s">
        <v>1</v>
      </c>
      <c r="I193" s="65">
        <v>1</v>
      </c>
      <c r="J193" s="65" t="s">
        <v>2894</v>
      </c>
      <c r="K193" s="65">
        <v>3</v>
      </c>
      <c r="L193" s="65" t="s">
        <v>2945</v>
      </c>
      <c r="M193" s="65">
        <v>5</v>
      </c>
      <c r="N193" s="65">
        <v>6</v>
      </c>
      <c r="O193" s="65">
        <v>7</v>
      </c>
      <c r="P193" s="65" t="s">
        <v>2946</v>
      </c>
      <c r="Q193" s="65">
        <v>9</v>
      </c>
    </row>
    <row r="194" spans="1:17" x14ac:dyDescent="0.25">
      <c r="A194" s="24"/>
      <c r="B194" s="24"/>
      <c r="C194" s="24"/>
      <c r="D194" s="51"/>
      <c r="E194" s="52"/>
      <c r="F194" s="52"/>
      <c r="G194" s="52"/>
      <c r="H194" s="19" t="s">
        <v>66</v>
      </c>
      <c r="I194" s="69">
        <f t="shared" ref="I194" si="171">SUM(I190)</f>
        <v>421739</v>
      </c>
      <c r="J194" s="69">
        <f t="shared" ref="J194:K194" si="172">SUM(J190)</f>
        <v>421739</v>
      </c>
      <c r="K194" s="69">
        <f t="shared" si="172"/>
        <v>0</v>
      </c>
      <c r="L194" s="69">
        <f t="shared" si="125"/>
        <v>34050</v>
      </c>
      <c r="M194" s="69">
        <f t="shared" ref="M194" si="173">SUM(M190)</f>
        <v>0</v>
      </c>
      <c r="N194" s="69">
        <f t="shared" ref="N194:O194" si="174">SUM(N190)</f>
        <v>0</v>
      </c>
      <c r="O194" s="69">
        <f t="shared" si="174"/>
        <v>34050</v>
      </c>
      <c r="P194" s="69">
        <f t="shared" si="126"/>
        <v>34050</v>
      </c>
      <c r="Q194" s="69">
        <f t="shared" si="128"/>
        <v>8.0737138372310842</v>
      </c>
    </row>
    <row r="195" spans="1:17" x14ac:dyDescent="0.25">
      <c r="A195" s="24"/>
      <c r="B195" s="24"/>
      <c r="C195" s="24"/>
      <c r="D195" s="51"/>
      <c r="E195" s="51"/>
      <c r="F195" s="51"/>
      <c r="G195" s="51"/>
      <c r="H195" s="20" t="s">
        <v>67</v>
      </c>
      <c r="I195" s="69">
        <f t="shared" ref="I195" si="175">SUM(I194)</f>
        <v>421739</v>
      </c>
      <c r="J195" s="69">
        <f t="shared" ref="J195:K195" si="176">SUM(J194)</f>
        <v>421739</v>
      </c>
      <c r="K195" s="69">
        <f t="shared" si="176"/>
        <v>0</v>
      </c>
      <c r="L195" s="69">
        <f t="shared" si="125"/>
        <v>34050</v>
      </c>
      <c r="M195" s="69">
        <f t="shared" ref="M195" si="177">SUM(M194)</f>
        <v>0</v>
      </c>
      <c r="N195" s="69">
        <f t="shared" ref="N195:O195" si="178">SUM(N194)</f>
        <v>0</v>
      </c>
      <c r="O195" s="69">
        <f t="shared" si="178"/>
        <v>34050</v>
      </c>
      <c r="P195" s="69">
        <f t="shared" si="126"/>
        <v>34050</v>
      </c>
      <c r="Q195" s="69">
        <f t="shared" si="128"/>
        <v>8.0737138372310842</v>
      </c>
    </row>
    <row r="196" spans="1:17" x14ac:dyDescent="0.25">
      <c r="A196" s="25"/>
      <c r="B196" s="25"/>
      <c r="C196" s="25"/>
      <c r="D196" s="53"/>
      <c r="E196" s="53"/>
      <c r="F196" s="53"/>
      <c r="G196" s="53"/>
    </row>
    <row r="197" spans="1:17" x14ac:dyDescent="0.25">
      <c r="A197" s="23" t="s">
        <v>1</v>
      </c>
      <c r="B197" s="23" t="s">
        <v>1</v>
      </c>
      <c r="C197" s="23" t="s">
        <v>1</v>
      </c>
      <c r="D197" s="49" t="s">
        <v>1</v>
      </c>
      <c r="E197" s="49" t="s">
        <v>1</v>
      </c>
      <c r="F197" s="49" t="s">
        <v>1</v>
      </c>
      <c r="G197" s="49" t="s">
        <v>1</v>
      </c>
      <c r="H197" s="26" t="s">
        <v>1</v>
      </c>
      <c r="I197" s="70"/>
      <c r="J197" s="70"/>
      <c r="K197" s="70"/>
      <c r="L197" s="70"/>
      <c r="M197" s="70"/>
      <c r="N197" s="70"/>
      <c r="O197" s="70"/>
      <c r="P197" s="70"/>
      <c r="Q197" s="70"/>
    </row>
    <row r="198" spans="1:17" x14ac:dyDescent="0.25">
      <c r="A198" s="23" t="s">
        <v>1</v>
      </c>
      <c r="B198" s="23" t="s">
        <v>1</v>
      </c>
      <c r="C198" s="23" t="s">
        <v>1</v>
      </c>
      <c r="D198" s="49" t="s">
        <v>1</v>
      </c>
      <c r="E198" s="49" t="s">
        <v>1</v>
      </c>
      <c r="F198" s="49" t="s">
        <v>1</v>
      </c>
      <c r="G198" s="49" t="s">
        <v>1</v>
      </c>
      <c r="H198" s="17" t="s">
        <v>123</v>
      </c>
      <c r="I198" s="66">
        <f t="shared" ref="I198" si="179">SUM(I190)</f>
        <v>421739</v>
      </c>
      <c r="J198" s="66">
        <f t="shared" ref="J198:K198" si="180">SUM(J190)</f>
        <v>421739</v>
      </c>
      <c r="K198" s="66">
        <f t="shared" si="180"/>
        <v>0</v>
      </c>
      <c r="L198" s="66">
        <f t="shared" si="125"/>
        <v>34050</v>
      </c>
      <c r="M198" s="66">
        <f t="shared" ref="M198:O198" si="181">SUM(M190)</f>
        <v>0</v>
      </c>
      <c r="N198" s="66">
        <f t="shared" si="181"/>
        <v>0</v>
      </c>
      <c r="O198" s="66">
        <f t="shared" si="181"/>
        <v>34050</v>
      </c>
      <c r="P198" s="66">
        <f t="shared" si="126"/>
        <v>34050</v>
      </c>
      <c r="Q198" s="66">
        <f t="shared" si="128"/>
        <v>8.0737138372310842</v>
      </c>
    </row>
    <row r="199" spans="1:17" x14ac:dyDescent="0.25">
      <c r="A199" s="23" t="s">
        <v>1</v>
      </c>
      <c r="B199" s="23" t="s">
        <v>1</v>
      </c>
      <c r="C199" s="23" t="s">
        <v>1</v>
      </c>
      <c r="D199" s="49" t="s">
        <v>1</v>
      </c>
      <c r="E199" s="49" t="s">
        <v>1</v>
      </c>
      <c r="F199" s="49" t="s">
        <v>1</v>
      </c>
      <c r="G199" s="49" t="s">
        <v>1</v>
      </c>
      <c r="H199" s="11" t="s">
        <v>64</v>
      </c>
      <c r="I199" s="67">
        <f t="shared" ref="I199" si="182">I191</f>
        <v>13</v>
      </c>
      <c r="J199" s="67">
        <f t="shared" ref="J199:K199" si="183">J191</f>
        <v>13</v>
      </c>
      <c r="K199" s="67">
        <f t="shared" si="183"/>
        <v>0</v>
      </c>
      <c r="L199" s="67"/>
      <c r="M199" s="67"/>
      <c r="N199" s="67"/>
      <c r="O199" s="67"/>
      <c r="P199" s="67"/>
      <c r="Q199" s="67"/>
    </row>
    <row r="200" spans="1:17" x14ac:dyDescent="0.25">
      <c r="A200" s="23" t="s">
        <v>1</v>
      </c>
      <c r="B200" s="23" t="s">
        <v>1</v>
      </c>
      <c r="C200" s="23" t="s">
        <v>1</v>
      </c>
      <c r="D200" s="49" t="s">
        <v>1</v>
      </c>
      <c r="E200" s="49" t="s">
        <v>1</v>
      </c>
      <c r="F200" s="49" t="s">
        <v>1</v>
      </c>
      <c r="G200" s="49" t="s">
        <v>1</v>
      </c>
      <c r="H200" s="13" t="s">
        <v>1</v>
      </c>
      <c r="I200" s="71"/>
      <c r="J200" s="71"/>
      <c r="K200" s="71"/>
      <c r="L200" s="71"/>
      <c r="M200" s="71"/>
      <c r="N200" s="71"/>
      <c r="O200" s="71"/>
      <c r="P200" s="71"/>
      <c r="Q200" s="71"/>
    </row>
    <row r="201" spans="1:17" ht="15.75" thickBot="1" x14ac:dyDescent="0.3">
      <c r="A201" s="14" t="s">
        <v>10</v>
      </c>
      <c r="B201" s="14" t="s">
        <v>124</v>
      </c>
      <c r="C201" s="12" t="s">
        <v>1</v>
      </c>
      <c r="D201" s="43" t="s">
        <v>1</v>
      </c>
      <c r="E201" s="42" t="s">
        <v>1</v>
      </c>
      <c r="F201" s="42" t="s">
        <v>1</v>
      </c>
      <c r="G201" s="42" t="s">
        <v>1</v>
      </c>
      <c r="H201" s="11" t="s">
        <v>1</v>
      </c>
      <c r="I201" s="63"/>
      <c r="J201" s="63"/>
      <c r="K201" s="63"/>
      <c r="L201" s="63"/>
      <c r="M201" s="63"/>
      <c r="N201" s="63"/>
      <c r="O201" s="63"/>
      <c r="P201" s="63"/>
      <c r="Q201" s="63"/>
    </row>
    <row r="202" spans="1:17" ht="34.5" thickBot="1" x14ac:dyDescent="0.3">
      <c r="A202" s="22" t="s">
        <v>4</v>
      </c>
      <c r="B202" s="22" t="s">
        <v>5</v>
      </c>
      <c r="C202" s="22" t="s">
        <v>6</v>
      </c>
      <c r="D202" s="44" t="s">
        <v>2891</v>
      </c>
      <c r="E202" s="44" t="s">
        <v>2895</v>
      </c>
      <c r="F202" s="44" t="s">
        <v>7</v>
      </c>
      <c r="G202" s="44" t="s">
        <v>8</v>
      </c>
      <c r="H202" s="22" t="s">
        <v>9</v>
      </c>
      <c r="I202" s="64" t="s">
        <v>2718</v>
      </c>
      <c r="J202" s="64" t="s">
        <v>2879</v>
      </c>
      <c r="K202" s="64" t="s">
        <v>2942</v>
      </c>
      <c r="L202" s="64" t="s">
        <v>2942</v>
      </c>
      <c r="M202" s="64" t="s">
        <v>2950</v>
      </c>
      <c r="N202" s="64" t="s">
        <v>2949</v>
      </c>
      <c r="O202" s="64" t="s">
        <v>2948</v>
      </c>
      <c r="P202" s="64" t="s">
        <v>2942</v>
      </c>
      <c r="Q202" s="64" t="s">
        <v>2944</v>
      </c>
    </row>
    <row r="203" spans="1:17" x14ac:dyDescent="0.25">
      <c r="A203" s="15" t="s">
        <v>1</v>
      </c>
      <c r="B203" s="15" t="s">
        <v>1</v>
      </c>
      <c r="C203" s="15" t="s">
        <v>1</v>
      </c>
      <c r="D203" s="45" t="s">
        <v>1</v>
      </c>
      <c r="E203" s="45" t="s">
        <v>1</v>
      </c>
      <c r="F203" s="46" t="s">
        <v>1</v>
      </c>
      <c r="G203" s="47" t="s">
        <v>1</v>
      </c>
      <c r="H203" s="16" t="s">
        <v>1</v>
      </c>
      <c r="I203" s="65">
        <v>1</v>
      </c>
      <c r="J203" s="65" t="s">
        <v>2894</v>
      </c>
      <c r="K203" s="65">
        <v>3</v>
      </c>
      <c r="L203" s="65" t="s">
        <v>2945</v>
      </c>
      <c r="M203" s="65">
        <v>5</v>
      </c>
      <c r="N203" s="65">
        <v>6</v>
      </c>
      <c r="O203" s="65">
        <v>7</v>
      </c>
      <c r="P203" s="65" t="s">
        <v>2946</v>
      </c>
      <c r="Q203" s="65">
        <v>9</v>
      </c>
    </row>
    <row r="204" spans="1:17" x14ac:dyDescent="0.25">
      <c r="A204" s="14" t="s">
        <v>10</v>
      </c>
      <c r="B204" s="14" t="s">
        <v>124</v>
      </c>
      <c r="C204" s="12" t="s">
        <v>11</v>
      </c>
      <c r="D204" s="43" t="s">
        <v>125</v>
      </c>
      <c r="E204" s="42" t="s">
        <v>1</v>
      </c>
      <c r="F204" s="42" t="s">
        <v>1</v>
      </c>
      <c r="G204" s="42" t="s">
        <v>1</v>
      </c>
      <c r="H204" s="11" t="s">
        <v>126</v>
      </c>
      <c r="I204" s="63"/>
      <c r="J204" s="63"/>
      <c r="K204" s="63"/>
      <c r="L204" s="63"/>
      <c r="M204" s="63"/>
      <c r="N204" s="63"/>
      <c r="O204" s="63"/>
      <c r="P204" s="63">
        <f t="shared" ref="P204:P267" si="184">K204+L204</f>
        <v>0</v>
      </c>
      <c r="Q204" s="63" t="str">
        <f t="shared" ref="Q204:Q267" si="185">IF(J204=0,"-",P204/J204*100)</f>
        <v>-</v>
      </c>
    </row>
    <row r="205" spans="1:17" ht="22.5" x14ac:dyDescent="0.25">
      <c r="A205" s="14" t="s">
        <v>1</v>
      </c>
      <c r="B205" s="14" t="s">
        <v>1</v>
      </c>
      <c r="C205" s="14" t="s">
        <v>1</v>
      </c>
      <c r="D205" s="42" t="s">
        <v>1</v>
      </c>
      <c r="E205" s="42" t="s">
        <v>1</v>
      </c>
      <c r="F205" s="42" t="s">
        <v>1</v>
      </c>
      <c r="G205" s="42" t="s">
        <v>1</v>
      </c>
      <c r="H205" s="17" t="s">
        <v>50</v>
      </c>
      <c r="I205" s="66">
        <f t="shared" ref="I205:O206" si="186">SUM(I206)</f>
        <v>460000</v>
      </c>
      <c r="J205" s="66">
        <f t="shared" si="186"/>
        <v>460000</v>
      </c>
      <c r="K205" s="66">
        <f t="shared" si="186"/>
        <v>0</v>
      </c>
      <c r="L205" s="66">
        <f t="shared" ref="L205:L267" si="187">SUM(M205:O205)</f>
        <v>0</v>
      </c>
      <c r="M205" s="66">
        <f t="shared" si="186"/>
        <v>0</v>
      </c>
      <c r="N205" s="66">
        <f t="shared" si="186"/>
        <v>0</v>
      </c>
      <c r="O205" s="66">
        <f t="shared" si="186"/>
        <v>0</v>
      </c>
      <c r="P205" s="66">
        <f t="shared" si="184"/>
        <v>0</v>
      </c>
      <c r="Q205" s="66">
        <f t="shared" si="185"/>
        <v>0</v>
      </c>
    </row>
    <row r="206" spans="1:17" x14ac:dyDescent="0.25">
      <c r="A206" s="12" t="s">
        <v>10</v>
      </c>
      <c r="B206" s="12" t="s">
        <v>124</v>
      </c>
      <c r="C206" s="12" t="s">
        <v>11</v>
      </c>
      <c r="D206" s="43" t="s">
        <v>125</v>
      </c>
      <c r="E206" s="42" t="s">
        <v>2712</v>
      </c>
      <c r="F206" s="42" t="s">
        <v>1</v>
      </c>
      <c r="G206" s="42" t="s">
        <v>1</v>
      </c>
      <c r="H206" s="11" t="s">
        <v>52</v>
      </c>
      <c r="I206" s="67">
        <f t="shared" si="186"/>
        <v>460000</v>
      </c>
      <c r="J206" s="67">
        <f t="shared" si="186"/>
        <v>460000</v>
      </c>
      <c r="K206" s="67">
        <f t="shared" si="186"/>
        <v>0</v>
      </c>
      <c r="L206" s="67">
        <f t="shared" si="187"/>
        <v>0</v>
      </c>
      <c r="M206" s="67">
        <f t="shared" si="186"/>
        <v>0</v>
      </c>
      <c r="N206" s="67">
        <f t="shared" si="186"/>
        <v>0</v>
      </c>
      <c r="O206" s="67">
        <f t="shared" si="186"/>
        <v>0</v>
      </c>
      <c r="P206" s="67">
        <f t="shared" si="184"/>
        <v>0</v>
      </c>
      <c r="Q206" s="67">
        <f t="shared" si="185"/>
        <v>0</v>
      </c>
    </row>
    <row r="207" spans="1:17" x14ac:dyDescent="0.25">
      <c r="A207" s="14" t="s">
        <v>10</v>
      </c>
      <c r="B207" s="14" t="s">
        <v>124</v>
      </c>
      <c r="C207" s="14" t="s">
        <v>11</v>
      </c>
      <c r="D207" s="50" t="s">
        <v>125</v>
      </c>
      <c r="E207" s="50" t="s">
        <v>2721</v>
      </c>
      <c r="F207" s="43" t="s">
        <v>1</v>
      </c>
      <c r="G207" s="49" t="s">
        <v>1</v>
      </c>
      <c r="H207" s="11" t="s">
        <v>53</v>
      </c>
      <c r="I207" s="67">
        <f t="shared" ref="I207" si="188">SUM(I208:I209)</f>
        <v>460000</v>
      </c>
      <c r="J207" s="67">
        <f t="shared" ref="J207:K207" si="189">SUM(J208:J209)</f>
        <v>460000</v>
      </c>
      <c r="K207" s="67">
        <f t="shared" si="189"/>
        <v>0</v>
      </c>
      <c r="L207" s="67">
        <f t="shared" si="187"/>
        <v>0</v>
      </c>
      <c r="M207" s="67">
        <f t="shared" ref="M207" si="190">SUM(M208:M209)</f>
        <v>0</v>
      </c>
      <c r="N207" s="67">
        <f t="shared" ref="N207:O207" si="191">SUM(N208:N209)</f>
        <v>0</v>
      </c>
      <c r="O207" s="67">
        <f t="shared" si="191"/>
        <v>0</v>
      </c>
      <c r="P207" s="67">
        <f t="shared" si="184"/>
        <v>0</v>
      </c>
      <c r="Q207" s="67">
        <f t="shared" si="185"/>
        <v>0</v>
      </c>
    </row>
    <row r="208" spans="1:17" x14ac:dyDescent="0.25">
      <c r="A208" s="12" t="s">
        <v>10</v>
      </c>
      <c r="B208" s="12" t="s">
        <v>124</v>
      </c>
      <c r="C208" s="12" t="s">
        <v>11</v>
      </c>
      <c r="D208" s="43" t="s">
        <v>125</v>
      </c>
      <c r="E208" s="48">
        <v>6143</v>
      </c>
      <c r="F208" s="43" t="s">
        <v>127</v>
      </c>
      <c r="G208" s="56" t="s">
        <v>2899</v>
      </c>
      <c r="H208" s="23" t="s">
        <v>128</v>
      </c>
      <c r="I208" s="68">
        <v>100000</v>
      </c>
      <c r="J208" s="68">
        <v>100000</v>
      </c>
      <c r="K208" s="68"/>
      <c r="L208" s="68">
        <f t="shared" si="187"/>
        <v>0</v>
      </c>
      <c r="M208" s="68"/>
      <c r="N208" s="68"/>
      <c r="O208" s="68"/>
      <c r="P208" s="68">
        <f t="shared" si="184"/>
        <v>0</v>
      </c>
      <c r="Q208" s="68">
        <f t="shared" si="185"/>
        <v>0</v>
      </c>
    </row>
    <row r="209" spans="1:17" x14ac:dyDescent="0.25">
      <c r="A209" s="12" t="s">
        <v>10</v>
      </c>
      <c r="B209" s="12" t="s">
        <v>124</v>
      </c>
      <c r="C209" s="12" t="s">
        <v>11</v>
      </c>
      <c r="D209" s="43" t="s">
        <v>125</v>
      </c>
      <c r="E209" s="48">
        <v>6143</v>
      </c>
      <c r="F209" s="43" t="s">
        <v>129</v>
      </c>
      <c r="G209" s="56" t="s">
        <v>2900</v>
      </c>
      <c r="H209" s="23" t="s">
        <v>130</v>
      </c>
      <c r="I209" s="68">
        <v>360000</v>
      </c>
      <c r="J209" s="68">
        <v>360000</v>
      </c>
      <c r="K209" s="68"/>
      <c r="L209" s="68">
        <f t="shared" si="187"/>
        <v>0</v>
      </c>
      <c r="M209" s="68"/>
      <c r="N209" s="68"/>
      <c r="O209" s="68"/>
      <c r="P209" s="68">
        <f t="shared" si="184"/>
        <v>0</v>
      </c>
      <c r="Q209" s="68">
        <f t="shared" si="185"/>
        <v>0</v>
      </c>
    </row>
    <row r="210" spans="1:17" x14ac:dyDescent="0.25">
      <c r="A210" s="23" t="s">
        <v>1</v>
      </c>
      <c r="B210" s="23" t="s">
        <v>1</v>
      </c>
      <c r="C210" s="23" t="s">
        <v>1</v>
      </c>
      <c r="D210" s="49" t="s">
        <v>1</v>
      </c>
      <c r="E210" s="49" t="s">
        <v>1</v>
      </c>
      <c r="F210" s="49" t="s">
        <v>1</v>
      </c>
      <c r="G210" s="49" t="s">
        <v>1</v>
      </c>
      <c r="H210" s="17" t="s">
        <v>131</v>
      </c>
      <c r="I210" s="66">
        <f t="shared" ref="I210:O210" si="192">SUM(I205)</f>
        <v>460000</v>
      </c>
      <c r="J210" s="66">
        <f t="shared" si="192"/>
        <v>460000</v>
      </c>
      <c r="K210" s="66">
        <f t="shared" si="192"/>
        <v>0</v>
      </c>
      <c r="L210" s="66">
        <f t="shared" si="187"/>
        <v>0</v>
      </c>
      <c r="M210" s="66">
        <f t="shared" si="192"/>
        <v>0</v>
      </c>
      <c r="N210" s="66">
        <f t="shared" si="192"/>
        <v>0</v>
      </c>
      <c r="O210" s="66">
        <f t="shared" si="192"/>
        <v>0</v>
      </c>
      <c r="P210" s="66">
        <f t="shared" si="184"/>
        <v>0</v>
      </c>
      <c r="Q210" s="66">
        <f t="shared" si="185"/>
        <v>0</v>
      </c>
    </row>
    <row r="211" spans="1:17" ht="15.75" thickBot="1" x14ac:dyDescent="0.3">
      <c r="A211" s="23"/>
      <c r="B211" s="23"/>
      <c r="C211" s="23"/>
      <c r="D211" s="49"/>
      <c r="E211" s="49"/>
      <c r="F211" s="49"/>
      <c r="G211" s="49"/>
      <c r="H211" s="11"/>
      <c r="I211" s="67"/>
      <c r="J211" s="67"/>
      <c r="K211" s="67"/>
      <c r="L211" s="67"/>
      <c r="M211" s="67"/>
      <c r="N211" s="67"/>
      <c r="O211" s="67"/>
      <c r="P211" s="67"/>
      <c r="Q211" s="67"/>
    </row>
    <row r="212" spans="1:17" ht="34.5" thickBot="1" x14ac:dyDescent="0.3">
      <c r="A212" s="23" t="s">
        <v>1</v>
      </c>
      <c r="B212" s="23" t="s">
        <v>1</v>
      </c>
      <c r="C212" s="23" t="s">
        <v>1</v>
      </c>
      <c r="D212" s="49" t="s">
        <v>1</v>
      </c>
      <c r="E212" s="49" t="s">
        <v>1</v>
      </c>
      <c r="F212" s="49" t="s">
        <v>1</v>
      </c>
      <c r="G212" s="49" t="s">
        <v>1</v>
      </c>
      <c r="H212" s="22" t="s">
        <v>65</v>
      </c>
      <c r="I212" s="64" t="s">
        <v>2718</v>
      </c>
      <c r="J212" s="64" t="s">
        <v>2879</v>
      </c>
      <c r="K212" s="64" t="s">
        <v>2942</v>
      </c>
      <c r="L212" s="64" t="s">
        <v>2942</v>
      </c>
      <c r="M212" s="64" t="s">
        <v>2950</v>
      </c>
      <c r="N212" s="64" t="s">
        <v>2949</v>
      </c>
      <c r="O212" s="64" t="s">
        <v>2948</v>
      </c>
      <c r="P212" s="64" t="s">
        <v>2942</v>
      </c>
      <c r="Q212" s="64" t="s">
        <v>2944</v>
      </c>
    </row>
    <row r="213" spans="1:17" x14ac:dyDescent="0.25">
      <c r="A213" s="24"/>
      <c r="B213" s="24"/>
      <c r="C213" s="24"/>
      <c r="D213" s="51"/>
      <c r="E213" s="51"/>
      <c r="F213" s="51"/>
      <c r="G213" s="51"/>
      <c r="H213" s="18" t="s">
        <v>1</v>
      </c>
      <c r="I213" s="65">
        <v>1</v>
      </c>
      <c r="J213" s="65" t="s">
        <v>2894</v>
      </c>
      <c r="K213" s="65">
        <v>3</v>
      </c>
      <c r="L213" s="65" t="s">
        <v>2945</v>
      </c>
      <c r="M213" s="65">
        <v>5</v>
      </c>
      <c r="N213" s="65">
        <v>6</v>
      </c>
      <c r="O213" s="65">
        <v>7</v>
      </c>
      <c r="P213" s="65" t="s">
        <v>2946</v>
      </c>
      <c r="Q213" s="65">
        <v>9</v>
      </c>
    </row>
    <row r="214" spans="1:17" x14ac:dyDescent="0.25">
      <c r="A214" s="24"/>
      <c r="B214" s="24"/>
      <c r="C214" s="24"/>
      <c r="D214" s="51"/>
      <c r="E214" s="52"/>
      <c r="F214" s="52"/>
      <c r="G214" s="52"/>
      <c r="H214" s="19" t="s">
        <v>132</v>
      </c>
      <c r="I214" s="69">
        <f t="shared" ref="I214" si="193">SUM(I208)</f>
        <v>100000</v>
      </c>
      <c r="J214" s="69">
        <f t="shared" ref="J214:K214" si="194">SUM(J208)</f>
        <v>100000</v>
      </c>
      <c r="K214" s="69">
        <f t="shared" si="194"/>
        <v>0</v>
      </c>
      <c r="L214" s="69">
        <f t="shared" si="187"/>
        <v>0</v>
      </c>
      <c r="M214" s="69">
        <f t="shared" ref="M214" si="195">SUM(M208)</f>
        <v>0</v>
      </c>
      <c r="N214" s="69">
        <f t="shared" ref="N214:O214" si="196">SUM(N208)</f>
        <v>0</v>
      </c>
      <c r="O214" s="69">
        <f t="shared" si="196"/>
        <v>0</v>
      </c>
      <c r="P214" s="69">
        <f t="shared" si="184"/>
        <v>0</v>
      </c>
      <c r="Q214" s="69">
        <f t="shared" si="185"/>
        <v>0</v>
      </c>
    </row>
    <row r="215" spans="1:17" x14ac:dyDescent="0.25">
      <c r="A215" s="24"/>
      <c r="B215" s="24"/>
      <c r="C215" s="24"/>
      <c r="D215" s="51"/>
      <c r="E215" s="52"/>
      <c r="F215" s="52"/>
      <c r="G215" s="52"/>
      <c r="H215" s="19" t="s">
        <v>133</v>
      </c>
      <c r="I215" s="69">
        <f t="shared" ref="I215" si="197">SUM(I209)</f>
        <v>360000</v>
      </c>
      <c r="J215" s="69">
        <f t="shared" ref="J215:K215" si="198">SUM(J209)</f>
        <v>360000</v>
      </c>
      <c r="K215" s="69">
        <f t="shared" si="198"/>
        <v>0</v>
      </c>
      <c r="L215" s="69">
        <f t="shared" si="187"/>
        <v>0</v>
      </c>
      <c r="M215" s="69">
        <f t="shared" ref="M215" si="199">SUM(M209)</f>
        <v>0</v>
      </c>
      <c r="N215" s="69">
        <f t="shared" ref="N215:O215" si="200">SUM(N209)</f>
        <v>0</v>
      </c>
      <c r="O215" s="69">
        <f t="shared" si="200"/>
        <v>0</v>
      </c>
      <c r="P215" s="69">
        <f t="shared" si="184"/>
        <v>0</v>
      </c>
      <c r="Q215" s="69">
        <f t="shared" si="185"/>
        <v>0</v>
      </c>
    </row>
    <row r="216" spans="1:17" x14ac:dyDescent="0.25">
      <c r="A216" s="24"/>
      <c r="B216" s="24"/>
      <c r="C216" s="24"/>
      <c r="D216" s="51"/>
      <c r="E216" s="51"/>
      <c r="F216" s="51"/>
      <c r="G216" s="51"/>
      <c r="H216" s="20" t="s">
        <v>67</v>
      </c>
      <c r="I216" s="69">
        <f t="shared" ref="I216" si="201">SUM(I214:I215)</f>
        <v>460000</v>
      </c>
      <c r="J216" s="69">
        <f t="shared" ref="J216:K216" si="202">SUM(J214:J215)</f>
        <v>460000</v>
      </c>
      <c r="K216" s="69">
        <f t="shared" si="202"/>
        <v>0</v>
      </c>
      <c r="L216" s="69">
        <f t="shared" si="187"/>
        <v>0</v>
      </c>
      <c r="M216" s="69">
        <f t="shared" ref="M216" si="203">SUM(M214:M215)</f>
        <v>0</v>
      </c>
      <c r="N216" s="69">
        <f t="shared" ref="N216:O216" si="204">SUM(N214:N215)</f>
        <v>0</v>
      </c>
      <c r="O216" s="69">
        <f t="shared" si="204"/>
        <v>0</v>
      </c>
      <c r="P216" s="69">
        <f t="shared" si="184"/>
        <v>0</v>
      </c>
      <c r="Q216" s="69">
        <f t="shared" si="185"/>
        <v>0</v>
      </c>
    </row>
    <row r="217" spans="1:17" x14ac:dyDescent="0.25">
      <c r="A217" s="25"/>
      <c r="B217" s="25"/>
      <c r="C217" s="25"/>
      <c r="D217" s="53"/>
      <c r="E217" s="53"/>
      <c r="F217" s="53"/>
      <c r="G217" s="53"/>
    </row>
    <row r="218" spans="1:17" x14ac:dyDescent="0.25">
      <c r="A218" s="23" t="s">
        <v>1</v>
      </c>
      <c r="B218" s="23" t="s">
        <v>1</v>
      </c>
      <c r="C218" s="23" t="s">
        <v>1</v>
      </c>
      <c r="D218" s="49" t="s">
        <v>1</v>
      </c>
      <c r="E218" s="49" t="s">
        <v>1</v>
      </c>
      <c r="F218" s="49" t="s">
        <v>1</v>
      </c>
      <c r="G218" s="49" t="s">
        <v>1</v>
      </c>
      <c r="H218" s="26" t="s">
        <v>1</v>
      </c>
      <c r="I218" s="70"/>
      <c r="J218" s="70"/>
      <c r="K218" s="70"/>
      <c r="L218" s="70"/>
      <c r="M218" s="70"/>
      <c r="N218" s="70"/>
      <c r="O218" s="70"/>
      <c r="P218" s="70"/>
      <c r="Q218" s="70"/>
    </row>
    <row r="219" spans="1:17" x14ac:dyDescent="0.25">
      <c r="A219" s="23" t="s">
        <v>1</v>
      </c>
      <c r="B219" s="23" t="s">
        <v>1</v>
      </c>
      <c r="C219" s="23" t="s">
        <v>1</v>
      </c>
      <c r="D219" s="49" t="s">
        <v>1</v>
      </c>
      <c r="E219" s="49" t="s">
        <v>1</v>
      </c>
      <c r="F219" s="49" t="s">
        <v>1</v>
      </c>
      <c r="G219" s="49" t="s">
        <v>1</v>
      </c>
      <c r="H219" s="17" t="s">
        <v>134</v>
      </c>
      <c r="I219" s="66">
        <f t="shared" ref="I219:O219" si="205">SUM(I210)</f>
        <v>460000</v>
      </c>
      <c r="J219" s="66">
        <f t="shared" si="205"/>
        <v>460000</v>
      </c>
      <c r="K219" s="66">
        <f t="shared" si="205"/>
        <v>0</v>
      </c>
      <c r="L219" s="66">
        <f t="shared" si="187"/>
        <v>0</v>
      </c>
      <c r="M219" s="66">
        <f t="shared" si="205"/>
        <v>0</v>
      </c>
      <c r="N219" s="66">
        <f t="shared" si="205"/>
        <v>0</v>
      </c>
      <c r="O219" s="66">
        <f t="shared" si="205"/>
        <v>0</v>
      </c>
      <c r="P219" s="66">
        <f t="shared" si="184"/>
        <v>0</v>
      </c>
      <c r="Q219" s="66">
        <f t="shared" si="185"/>
        <v>0</v>
      </c>
    </row>
    <row r="220" spans="1:17" x14ac:dyDescent="0.25">
      <c r="A220" s="23"/>
      <c r="B220" s="23"/>
      <c r="C220" s="23"/>
      <c r="D220" s="49"/>
      <c r="E220" s="49"/>
      <c r="F220" s="49"/>
      <c r="G220" s="49"/>
      <c r="H220" s="11"/>
      <c r="I220" s="67"/>
      <c r="J220" s="67"/>
      <c r="K220" s="67"/>
      <c r="L220" s="67"/>
      <c r="M220" s="67"/>
      <c r="N220" s="67"/>
      <c r="O220" s="67"/>
      <c r="P220" s="67"/>
      <c r="Q220" s="67"/>
    </row>
    <row r="221" spans="1:17" x14ac:dyDescent="0.25">
      <c r="A221" s="23" t="s">
        <v>1</v>
      </c>
      <c r="B221" s="23" t="s">
        <v>1</v>
      </c>
      <c r="C221" s="23" t="s">
        <v>1</v>
      </c>
      <c r="D221" s="49" t="s">
        <v>1</v>
      </c>
      <c r="E221" s="49" t="s">
        <v>1</v>
      </c>
      <c r="F221" s="49" t="s">
        <v>1</v>
      </c>
      <c r="G221" s="49" t="s">
        <v>1</v>
      </c>
      <c r="H221" s="13" t="s">
        <v>1</v>
      </c>
      <c r="I221" s="71"/>
      <c r="J221" s="71"/>
      <c r="K221" s="71"/>
      <c r="L221" s="71"/>
      <c r="M221" s="71"/>
      <c r="N221" s="71"/>
      <c r="O221" s="71"/>
      <c r="P221" s="71"/>
      <c r="Q221" s="71"/>
    </row>
    <row r="222" spans="1:17" ht="15.75" thickBot="1" x14ac:dyDescent="0.3">
      <c r="A222" s="14" t="s">
        <v>10</v>
      </c>
      <c r="B222" s="14" t="s">
        <v>135</v>
      </c>
      <c r="C222" s="12" t="s">
        <v>1</v>
      </c>
      <c r="D222" s="43" t="s">
        <v>1</v>
      </c>
      <c r="E222" s="42" t="s">
        <v>1</v>
      </c>
      <c r="F222" s="42" t="s">
        <v>1</v>
      </c>
      <c r="G222" s="42" t="s">
        <v>1</v>
      </c>
      <c r="H222" s="11" t="s">
        <v>1</v>
      </c>
      <c r="I222" s="63"/>
      <c r="J222" s="63"/>
      <c r="K222" s="63"/>
      <c r="L222" s="63"/>
      <c r="M222" s="63"/>
      <c r="N222" s="63"/>
      <c r="O222" s="63"/>
      <c r="P222" s="63"/>
      <c r="Q222" s="63"/>
    </row>
    <row r="223" spans="1:17" ht="34.5" thickBot="1" x14ac:dyDescent="0.3">
      <c r="A223" s="22" t="s">
        <v>4</v>
      </c>
      <c r="B223" s="22" t="s">
        <v>5</v>
      </c>
      <c r="C223" s="22" t="s">
        <v>6</v>
      </c>
      <c r="D223" s="44" t="s">
        <v>2891</v>
      </c>
      <c r="E223" s="44" t="s">
        <v>2895</v>
      </c>
      <c r="F223" s="44" t="s">
        <v>7</v>
      </c>
      <c r="G223" s="44" t="s">
        <v>8</v>
      </c>
      <c r="H223" s="22" t="s">
        <v>9</v>
      </c>
      <c r="I223" s="64" t="s">
        <v>2718</v>
      </c>
      <c r="J223" s="64" t="s">
        <v>2879</v>
      </c>
      <c r="K223" s="64" t="s">
        <v>2942</v>
      </c>
      <c r="L223" s="64" t="s">
        <v>2942</v>
      </c>
      <c r="M223" s="64" t="s">
        <v>2950</v>
      </c>
      <c r="N223" s="64" t="s">
        <v>2949</v>
      </c>
      <c r="O223" s="64" t="s">
        <v>2948</v>
      </c>
      <c r="P223" s="64" t="s">
        <v>2942</v>
      </c>
      <c r="Q223" s="64" t="s">
        <v>2944</v>
      </c>
    </row>
    <row r="224" spans="1:17" x14ac:dyDescent="0.25">
      <c r="A224" s="15" t="s">
        <v>1</v>
      </c>
      <c r="B224" s="15" t="s">
        <v>1</v>
      </c>
      <c r="C224" s="15" t="s">
        <v>1</v>
      </c>
      <c r="D224" s="45" t="s">
        <v>1</v>
      </c>
      <c r="E224" s="45" t="s">
        <v>1</v>
      </c>
      <c r="F224" s="46" t="s">
        <v>1</v>
      </c>
      <c r="G224" s="47" t="s">
        <v>1</v>
      </c>
      <c r="H224" s="16" t="s">
        <v>1</v>
      </c>
      <c r="I224" s="65">
        <v>1</v>
      </c>
      <c r="J224" s="65" t="s">
        <v>2894</v>
      </c>
      <c r="K224" s="65">
        <v>3</v>
      </c>
      <c r="L224" s="65" t="s">
        <v>2945</v>
      </c>
      <c r="M224" s="65">
        <v>5</v>
      </c>
      <c r="N224" s="65">
        <v>6</v>
      </c>
      <c r="O224" s="65">
        <v>7</v>
      </c>
      <c r="P224" s="65" t="s">
        <v>2946</v>
      </c>
      <c r="Q224" s="65">
        <v>9</v>
      </c>
    </row>
    <row r="225" spans="1:17" x14ac:dyDescent="0.25">
      <c r="A225" s="14" t="s">
        <v>10</v>
      </c>
      <c r="B225" s="14" t="s">
        <v>135</v>
      </c>
      <c r="C225" s="12" t="s">
        <v>11</v>
      </c>
      <c r="D225" s="43" t="s">
        <v>136</v>
      </c>
      <c r="E225" s="42" t="s">
        <v>1</v>
      </c>
      <c r="F225" s="42" t="s">
        <v>1</v>
      </c>
      <c r="G225" s="42" t="s">
        <v>1</v>
      </c>
      <c r="H225" s="11" t="s">
        <v>137</v>
      </c>
      <c r="I225" s="63"/>
      <c r="J225" s="63"/>
      <c r="K225" s="63"/>
      <c r="L225" s="63"/>
      <c r="M225" s="63"/>
      <c r="N225" s="63"/>
      <c r="O225" s="63"/>
      <c r="P225" s="63">
        <f t="shared" si="184"/>
        <v>0</v>
      </c>
      <c r="Q225" s="63" t="str">
        <f t="shared" si="185"/>
        <v>-</v>
      </c>
    </row>
    <row r="226" spans="1:17" ht="22.5" x14ac:dyDescent="0.25">
      <c r="A226" s="14" t="s">
        <v>1</v>
      </c>
      <c r="B226" s="14" t="s">
        <v>1</v>
      </c>
      <c r="C226" s="14" t="s">
        <v>1</v>
      </c>
      <c r="D226" s="42" t="s">
        <v>1</v>
      </c>
      <c r="E226" s="42" t="s">
        <v>1</v>
      </c>
      <c r="F226" s="42" t="s">
        <v>1</v>
      </c>
      <c r="G226" s="42" t="s">
        <v>1</v>
      </c>
      <c r="H226" s="17" t="s">
        <v>13</v>
      </c>
      <c r="I226" s="66">
        <f t="shared" ref="I226" si="206">SUM(I227,I234,I236)</f>
        <v>178208</v>
      </c>
      <c r="J226" s="66">
        <f t="shared" ref="J226:K226" si="207">SUM(J227,J234,J236)</f>
        <v>178208</v>
      </c>
      <c r="K226" s="66">
        <f t="shared" si="207"/>
        <v>0</v>
      </c>
      <c r="L226" s="66">
        <f t="shared" si="187"/>
        <v>10730</v>
      </c>
      <c r="M226" s="66">
        <f t="shared" ref="M226" si="208">SUM(M227,M234,M236)</f>
        <v>0</v>
      </c>
      <c r="N226" s="66">
        <f t="shared" ref="N226:O226" si="209">SUM(N227,N234,N236)</f>
        <v>0</v>
      </c>
      <c r="O226" s="66">
        <f t="shared" si="209"/>
        <v>10730</v>
      </c>
      <c r="P226" s="66">
        <f t="shared" si="184"/>
        <v>10730</v>
      </c>
      <c r="Q226" s="66">
        <f t="shared" si="185"/>
        <v>6.0210540492009335</v>
      </c>
    </row>
    <row r="227" spans="1:17" x14ac:dyDescent="0.25">
      <c r="A227" s="12" t="s">
        <v>10</v>
      </c>
      <c r="B227" s="12" t="s">
        <v>135</v>
      </c>
      <c r="C227" s="12" t="s">
        <v>11</v>
      </c>
      <c r="D227" s="43" t="s">
        <v>136</v>
      </c>
      <c r="E227" s="42" t="s">
        <v>2709</v>
      </c>
      <c r="F227" s="42" t="s">
        <v>1</v>
      </c>
      <c r="G227" s="42" t="s">
        <v>1</v>
      </c>
      <c r="H227" s="11" t="s">
        <v>15</v>
      </c>
      <c r="I227" s="67">
        <f t="shared" ref="I227" si="210">SUM(I228,I229)</f>
        <v>167921</v>
      </c>
      <c r="J227" s="67">
        <f t="shared" ref="J227:K227" si="211">SUM(J228,J229)</f>
        <v>167921</v>
      </c>
      <c r="K227" s="67">
        <f t="shared" si="211"/>
        <v>0</v>
      </c>
      <c r="L227" s="67">
        <f t="shared" si="187"/>
        <v>9700</v>
      </c>
      <c r="M227" s="67">
        <f t="shared" ref="M227" si="212">SUM(M228,M229)</f>
        <v>0</v>
      </c>
      <c r="N227" s="67">
        <f t="shared" ref="N227:O227" si="213">SUM(N228,N229)</f>
        <v>0</v>
      </c>
      <c r="O227" s="67">
        <f t="shared" si="213"/>
        <v>9700</v>
      </c>
      <c r="P227" s="67">
        <f t="shared" si="184"/>
        <v>9700</v>
      </c>
      <c r="Q227" s="67">
        <f t="shared" si="185"/>
        <v>5.7765258663300001</v>
      </c>
    </row>
    <row r="228" spans="1:17" x14ac:dyDescent="0.25">
      <c r="A228" s="12" t="s">
        <v>10</v>
      </c>
      <c r="B228" s="12" t="s">
        <v>135</v>
      </c>
      <c r="C228" s="12" t="s">
        <v>11</v>
      </c>
      <c r="D228" s="43" t="s">
        <v>136</v>
      </c>
      <c r="E228" s="48">
        <v>6111</v>
      </c>
      <c r="F228" s="43"/>
      <c r="G228" s="56" t="s">
        <v>2898</v>
      </c>
      <c r="H228" s="23" t="s">
        <v>16</v>
      </c>
      <c r="I228" s="68">
        <v>157147</v>
      </c>
      <c r="J228" s="68">
        <v>157147</v>
      </c>
      <c r="K228" s="68"/>
      <c r="L228" s="68">
        <f t="shared" si="187"/>
        <v>9000</v>
      </c>
      <c r="M228" s="68"/>
      <c r="N228" s="68"/>
      <c r="O228" s="68">
        <v>9000</v>
      </c>
      <c r="P228" s="68">
        <f t="shared" si="184"/>
        <v>9000</v>
      </c>
      <c r="Q228" s="68">
        <f t="shared" si="185"/>
        <v>5.7271217395177763</v>
      </c>
    </row>
    <row r="229" spans="1:17" x14ac:dyDescent="0.25">
      <c r="A229" s="14" t="s">
        <v>10</v>
      </c>
      <c r="B229" s="14" t="s">
        <v>135</v>
      </c>
      <c r="C229" s="14" t="s">
        <v>11</v>
      </c>
      <c r="D229" s="50" t="s">
        <v>136</v>
      </c>
      <c r="E229" s="50" t="s">
        <v>2719</v>
      </c>
      <c r="F229" s="43" t="s">
        <v>1</v>
      </c>
      <c r="G229" s="49" t="s">
        <v>1</v>
      </c>
      <c r="H229" s="11" t="s">
        <v>19</v>
      </c>
      <c r="I229" s="67">
        <f t="shared" ref="I229:O229" si="214">SUM(I230:I233)</f>
        <v>10774</v>
      </c>
      <c r="J229" s="67">
        <f t="shared" si="214"/>
        <v>10774</v>
      </c>
      <c r="K229" s="67">
        <f t="shared" si="214"/>
        <v>0</v>
      </c>
      <c r="L229" s="67">
        <f t="shared" si="187"/>
        <v>700</v>
      </c>
      <c r="M229" s="67">
        <f t="shared" si="214"/>
        <v>0</v>
      </c>
      <c r="N229" s="67">
        <f t="shared" si="214"/>
        <v>0</v>
      </c>
      <c r="O229" s="67">
        <f t="shared" si="214"/>
        <v>700</v>
      </c>
      <c r="P229" s="67">
        <f t="shared" si="184"/>
        <v>700</v>
      </c>
      <c r="Q229" s="67">
        <f t="shared" si="185"/>
        <v>6.4971227028030443</v>
      </c>
    </row>
    <row r="230" spans="1:17" x14ac:dyDescent="0.25">
      <c r="A230" s="12" t="s">
        <v>10</v>
      </c>
      <c r="B230" s="12" t="s">
        <v>135</v>
      </c>
      <c r="C230" s="12" t="s">
        <v>11</v>
      </c>
      <c r="D230" s="43" t="s">
        <v>136</v>
      </c>
      <c r="E230" s="48">
        <v>6112</v>
      </c>
      <c r="F230" s="43" t="s">
        <v>138</v>
      </c>
      <c r="G230" s="56" t="s">
        <v>2898</v>
      </c>
      <c r="H230" s="23" t="s">
        <v>73</v>
      </c>
      <c r="I230" s="68">
        <v>2000</v>
      </c>
      <c r="J230" s="68">
        <v>2000</v>
      </c>
      <c r="K230" s="68"/>
      <c r="L230" s="68">
        <f t="shared" si="187"/>
        <v>0</v>
      </c>
      <c r="M230" s="68"/>
      <c r="N230" s="68"/>
      <c r="O230" s="68"/>
      <c r="P230" s="68">
        <f t="shared" si="184"/>
        <v>0</v>
      </c>
      <c r="Q230" s="68">
        <f t="shared" si="185"/>
        <v>0</v>
      </c>
    </row>
    <row r="231" spans="1:17" x14ac:dyDescent="0.25">
      <c r="A231" s="12" t="s">
        <v>10</v>
      </c>
      <c r="B231" s="12" t="s">
        <v>135</v>
      </c>
      <c r="C231" s="12" t="s">
        <v>11</v>
      </c>
      <c r="D231" s="43" t="s">
        <v>136</v>
      </c>
      <c r="E231" s="48">
        <v>6112</v>
      </c>
      <c r="F231" s="43" t="s">
        <v>139</v>
      </c>
      <c r="G231" s="56" t="s">
        <v>2898</v>
      </c>
      <c r="H231" s="23" t="s">
        <v>22</v>
      </c>
      <c r="I231" s="68">
        <v>5800</v>
      </c>
      <c r="J231" s="68">
        <v>5800</v>
      </c>
      <c r="K231" s="68"/>
      <c r="L231" s="68">
        <f t="shared" si="187"/>
        <v>700</v>
      </c>
      <c r="M231" s="68"/>
      <c r="N231" s="68"/>
      <c r="O231" s="68">
        <v>700</v>
      </c>
      <c r="P231" s="68">
        <f t="shared" si="184"/>
        <v>700</v>
      </c>
      <c r="Q231" s="68">
        <f t="shared" si="185"/>
        <v>12.068965517241379</v>
      </c>
    </row>
    <row r="232" spans="1:17" x14ac:dyDescent="0.25">
      <c r="A232" s="12" t="s">
        <v>10</v>
      </c>
      <c r="B232" s="12" t="s">
        <v>135</v>
      </c>
      <c r="C232" s="12" t="s">
        <v>11</v>
      </c>
      <c r="D232" s="43" t="s">
        <v>136</v>
      </c>
      <c r="E232" s="48">
        <v>6112</v>
      </c>
      <c r="F232" s="43" t="s">
        <v>140</v>
      </c>
      <c r="G232" s="56" t="s">
        <v>2898</v>
      </c>
      <c r="H232" s="23" t="s">
        <v>24</v>
      </c>
      <c r="I232" s="68">
        <v>1374</v>
      </c>
      <c r="J232" s="68">
        <v>1374</v>
      </c>
      <c r="K232" s="68"/>
      <c r="L232" s="68">
        <f t="shared" si="187"/>
        <v>0</v>
      </c>
      <c r="M232" s="68"/>
      <c r="N232" s="68"/>
      <c r="O232" s="68"/>
      <c r="P232" s="68">
        <f t="shared" si="184"/>
        <v>0</v>
      </c>
      <c r="Q232" s="68">
        <f t="shared" si="185"/>
        <v>0</v>
      </c>
    </row>
    <row r="233" spans="1:17" x14ac:dyDescent="0.25">
      <c r="A233" s="12" t="s">
        <v>10</v>
      </c>
      <c r="B233" s="12" t="s">
        <v>135</v>
      </c>
      <c r="C233" s="12" t="s">
        <v>11</v>
      </c>
      <c r="D233" s="43" t="s">
        <v>136</v>
      </c>
      <c r="E233" s="48">
        <v>6112</v>
      </c>
      <c r="F233" s="43" t="s">
        <v>141</v>
      </c>
      <c r="G233" s="56" t="s">
        <v>2898</v>
      </c>
      <c r="H233" s="23" t="s">
        <v>26</v>
      </c>
      <c r="I233" s="68">
        <v>1600</v>
      </c>
      <c r="J233" s="68">
        <v>1600</v>
      </c>
      <c r="K233" s="68"/>
      <c r="L233" s="68">
        <f t="shared" si="187"/>
        <v>0</v>
      </c>
      <c r="M233" s="68"/>
      <c r="N233" s="68"/>
      <c r="O233" s="68"/>
      <c r="P233" s="68">
        <f t="shared" si="184"/>
        <v>0</v>
      </c>
      <c r="Q233" s="68">
        <f t="shared" si="185"/>
        <v>0</v>
      </c>
    </row>
    <row r="234" spans="1:17" x14ac:dyDescent="0.25">
      <c r="A234" s="12" t="s">
        <v>10</v>
      </c>
      <c r="B234" s="12" t="s">
        <v>135</v>
      </c>
      <c r="C234" s="12" t="s">
        <v>11</v>
      </c>
      <c r="D234" s="43" t="s">
        <v>136</v>
      </c>
      <c r="E234" s="42" t="s">
        <v>2710</v>
      </c>
      <c r="F234" s="42" t="s">
        <v>1</v>
      </c>
      <c r="G234" s="42" t="s">
        <v>1</v>
      </c>
      <c r="H234" s="11" t="s">
        <v>28</v>
      </c>
      <c r="I234" s="67">
        <f t="shared" ref="I234:O234" si="215">SUM(I235)</f>
        <v>9150</v>
      </c>
      <c r="J234" s="67">
        <f t="shared" si="215"/>
        <v>9150</v>
      </c>
      <c r="K234" s="67">
        <f t="shared" si="215"/>
        <v>0</v>
      </c>
      <c r="L234" s="67">
        <f t="shared" si="187"/>
        <v>1000</v>
      </c>
      <c r="M234" s="67">
        <f t="shared" si="215"/>
        <v>0</v>
      </c>
      <c r="N234" s="67">
        <f t="shared" si="215"/>
        <v>0</v>
      </c>
      <c r="O234" s="67">
        <f t="shared" si="215"/>
        <v>1000</v>
      </c>
      <c r="P234" s="67">
        <f t="shared" si="184"/>
        <v>1000</v>
      </c>
      <c r="Q234" s="67">
        <f t="shared" si="185"/>
        <v>10.928961748633879</v>
      </c>
    </row>
    <row r="235" spans="1:17" x14ac:dyDescent="0.25">
      <c r="A235" s="12" t="s">
        <v>10</v>
      </c>
      <c r="B235" s="12" t="s">
        <v>135</v>
      </c>
      <c r="C235" s="12" t="s">
        <v>11</v>
      </c>
      <c r="D235" s="43" t="s">
        <v>136</v>
      </c>
      <c r="E235" s="48">
        <v>6121</v>
      </c>
      <c r="F235" s="43"/>
      <c r="G235" s="56" t="s">
        <v>2898</v>
      </c>
      <c r="H235" s="23" t="s">
        <v>29</v>
      </c>
      <c r="I235" s="68">
        <v>9150</v>
      </c>
      <c r="J235" s="68">
        <v>9150</v>
      </c>
      <c r="K235" s="68"/>
      <c r="L235" s="68">
        <f t="shared" si="187"/>
        <v>1000</v>
      </c>
      <c r="M235" s="68"/>
      <c r="N235" s="68"/>
      <c r="O235" s="68">
        <v>1000</v>
      </c>
      <c r="P235" s="68">
        <f t="shared" si="184"/>
        <v>1000</v>
      </c>
      <c r="Q235" s="68">
        <f t="shared" si="185"/>
        <v>10.928961748633879</v>
      </c>
    </row>
    <row r="236" spans="1:17" x14ac:dyDescent="0.25">
      <c r="A236" s="12" t="s">
        <v>10</v>
      </c>
      <c r="B236" s="12" t="s">
        <v>135</v>
      </c>
      <c r="C236" s="12" t="s">
        <v>11</v>
      </c>
      <c r="D236" s="43" t="s">
        <v>136</v>
      </c>
      <c r="E236" s="42" t="s">
        <v>2711</v>
      </c>
      <c r="F236" s="42" t="s">
        <v>1</v>
      </c>
      <c r="G236" s="42" t="s">
        <v>1</v>
      </c>
      <c r="H236" s="11" t="s">
        <v>32</v>
      </c>
      <c r="I236" s="67">
        <f t="shared" ref="I236:O236" si="216">SUM(I237)</f>
        <v>1137</v>
      </c>
      <c r="J236" s="67">
        <f t="shared" si="216"/>
        <v>1137</v>
      </c>
      <c r="K236" s="67">
        <f t="shared" si="216"/>
        <v>0</v>
      </c>
      <c r="L236" s="67">
        <f t="shared" si="187"/>
        <v>30</v>
      </c>
      <c r="M236" s="67">
        <f t="shared" si="216"/>
        <v>0</v>
      </c>
      <c r="N236" s="67">
        <f t="shared" si="216"/>
        <v>0</v>
      </c>
      <c r="O236" s="67">
        <f t="shared" si="216"/>
        <v>30</v>
      </c>
      <c r="P236" s="67">
        <f t="shared" si="184"/>
        <v>30</v>
      </c>
      <c r="Q236" s="67">
        <f t="shared" si="185"/>
        <v>2.6385224274406331</v>
      </c>
    </row>
    <row r="237" spans="1:17" x14ac:dyDescent="0.25">
      <c r="A237" s="14" t="s">
        <v>10</v>
      </c>
      <c r="B237" s="14" t="s">
        <v>135</v>
      </c>
      <c r="C237" s="14" t="s">
        <v>11</v>
      </c>
      <c r="D237" s="50" t="s">
        <v>136</v>
      </c>
      <c r="E237" s="50" t="s">
        <v>2720</v>
      </c>
      <c r="F237" s="43" t="s">
        <v>1</v>
      </c>
      <c r="G237" s="49" t="s">
        <v>1</v>
      </c>
      <c r="H237" s="11" t="s">
        <v>35</v>
      </c>
      <c r="I237" s="67">
        <f t="shared" ref="I237" si="217">SUM(I238:I240)</f>
        <v>1137</v>
      </c>
      <c r="J237" s="67">
        <f t="shared" ref="J237:K237" si="218">SUM(J238:J240)</f>
        <v>1137</v>
      </c>
      <c r="K237" s="67">
        <f t="shared" si="218"/>
        <v>0</v>
      </c>
      <c r="L237" s="67">
        <f t="shared" si="187"/>
        <v>30</v>
      </c>
      <c r="M237" s="67">
        <f t="shared" ref="M237" si="219">SUM(M238:M240)</f>
        <v>0</v>
      </c>
      <c r="N237" s="67">
        <f t="shared" ref="N237:O237" si="220">SUM(N238:N240)</f>
        <v>0</v>
      </c>
      <c r="O237" s="67">
        <f t="shared" si="220"/>
        <v>30</v>
      </c>
      <c r="P237" s="67">
        <f t="shared" si="184"/>
        <v>30</v>
      </c>
      <c r="Q237" s="67">
        <f t="shared" si="185"/>
        <v>2.6385224274406331</v>
      </c>
    </row>
    <row r="238" spans="1:17" x14ac:dyDescent="0.25">
      <c r="A238" s="12" t="s">
        <v>10</v>
      </c>
      <c r="B238" s="12" t="s">
        <v>135</v>
      </c>
      <c r="C238" s="12" t="s">
        <v>11</v>
      </c>
      <c r="D238" s="43" t="s">
        <v>136</v>
      </c>
      <c r="E238" s="48">
        <v>6139</v>
      </c>
      <c r="F238" s="43"/>
      <c r="G238" s="56" t="s">
        <v>2898</v>
      </c>
      <c r="H238" s="23" t="s">
        <v>35</v>
      </c>
      <c r="I238" s="68">
        <v>737</v>
      </c>
      <c r="J238" s="68">
        <v>737</v>
      </c>
      <c r="K238" s="68"/>
      <c r="L238" s="68">
        <f t="shared" si="187"/>
        <v>0</v>
      </c>
      <c r="M238" s="68"/>
      <c r="N238" s="68"/>
      <c r="O238" s="68"/>
      <c r="P238" s="68">
        <f t="shared" si="184"/>
        <v>0</v>
      </c>
      <c r="Q238" s="68">
        <f t="shared" si="185"/>
        <v>0</v>
      </c>
    </row>
    <row r="239" spans="1:17" x14ac:dyDescent="0.25">
      <c r="A239" s="12" t="s">
        <v>10</v>
      </c>
      <c r="B239" s="12" t="s">
        <v>135</v>
      </c>
      <c r="C239" s="12" t="s">
        <v>11</v>
      </c>
      <c r="D239" s="43" t="s">
        <v>136</v>
      </c>
      <c r="E239" s="48">
        <v>6139</v>
      </c>
      <c r="F239" s="43" t="s">
        <v>142</v>
      </c>
      <c r="G239" s="56" t="s">
        <v>2898</v>
      </c>
      <c r="H239" s="23" t="s">
        <v>43</v>
      </c>
      <c r="I239" s="68">
        <v>300</v>
      </c>
      <c r="J239" s="68">
        <v>300</v>
      </c>
      <c r="K239" s="68"/>
      <c r="L239" s="68">
        <f t="shared" si="187"/>
        <v>30</v>
      </c>
      <c r="M239" s="68"/>
      <c r="N239" s="68"/>
      <c r="O239" s="68">
        <v>30</v>
      </c>
      <c r="P239" s="68">
        <f t="shared" si="184"/>
        <v>30</v>
      </c>
      <c r="Q239" s="68">
        <f t="shared" si="185"/>
        <v>10</v>
      </c>
    </row>
    <row r="240" spans="1:17" ht="22.5" x14ac:dyDescent="0.25">
      <c r="A240" s="12" t="s">
        <v>10</v>
      </c>
      <c r="B240" s="12" t="s">
        <v>135</v>
      </c>
      <c r="C240" s="12" t="s">
        <v>11</v>
      </c>
      <c r="D240" s="43" t="s">
        <v>136</v>
      </c>
      <c r="E240" s="48">
        <v>6139</v>
      </c>
      <c r="F240" s="43" t="s">
        <v>143</v>
      </c>
      <c r="G240" s="56" t="s">
        <v>2898</v>
      </c>
      <c r="H240" s="23" t="s">
        <v>49</v>
      </c>
      <c r="I240" s="68">
        <v>100</v>
      </c>
      <c r="J240" s="68">
        <v>100</v>
      </c>
      <c r="K240" s="68"/>
      <c r="L240" s="68">
        <f t="shared" si="187"/>
        <v>0</v>
      </c>
      <c r="M240" s="68"/>
      <c r="N240" s="68"/>
      <c r="O240" s="68"/>
      <c r="P240" s="68">
        <f t="shared" si="184"/>
        <v>0</v>
      </c>
      <c r="Q240" s="68">
        <f t="shared" si="185"/>
        <v>0</v>
      </c>
    </row>
    <row r="241" spans="1:17" ht="22.5" x14ac:dyDescent="0.25">
      <c r="A241" s="14" t="s">
        <v>1</v>
      </c>
      <c r="B241" s="14" t="s">
        <v>1</v>
      </c>
      <c r="C241" s="14" t="s">
        <v>1</v>
      </c>
      <c r="D241" s="42" t="s">
        <v>1</v>
      </c>
      <c r="E241" s="42" t="s">
        <v>1</v>
      </c>
      <c r="F241" s="42" t="s">
        <v>1</v>
      </c>
      <c r="G241" s="42" t="s">
        <v>1</v>
      </c>
      <c r="H241" s="17" t="s">
        <v>50</v>
      </c>
      <c r="I241" s="66">
        <f t="shared" ref="I241:O242" si="221">SUM(I242)</f>
        <v>100</v>
      </c>
      <c r="J241" s="66">
        <f t="shared" si="221"/>
        <v>100</v>
      </c>
      <c r="K241" s="66">
        <f t="shared" si="221"/>
        <v>0</v>
      </c>
      <c r="L241" s="66">
        <f t="shared" si="187"/>
        <v>0</v>
      </c>
      <c r="M241" s="66">
        <f t="shared" si="221"/>
        <v>0</v>
      </c>
      <c r="N241" s="66">
        <f t="shared" si="221"/>
        <v>0</v>
      </c>
      <c r="O241" s="66">
        <f t="shared" si="221"/>
        <v>0</v>
      </c>
      <c r="P241" s="66">
        <f t="shared" si="184"/>
        <v>0</v>
      </c>
      <c r="Q241" s="66">
        <f t="shared" si="185"/>
        <v>0</v>
      </c>
    </row>
    <row r="242" spans="1:17" x14ac:dyDescent="0.25">
      <c r="A242" s="12" t="s">
        <v>10</v>
      </c>
      <c r="B242" s="12" t="s">
        <v>135</v>
      </c>
      <c r="C242" s="12" t="s">
        <v>11</v>
      </c>
      <c r="D242" s="43" t="s">
        <v>136</v>
      </c>
      <c r="E242" s="42" t="s">
        <v>2712</v>
      </c>
      <c r="F242" s="42" t="s">
        <v>1</v>
      </c>
      <c r="G242" s="42" t="s">
        <v>1</v>
      </c>
      <c r="H242" s="11" t="s">
        <v>52</v>
      </c>
      <c r="I242" s="67">
        <f t="shared" si="221"/>
        <v>100</v>
      </c>
      <c r="J242" s="67">
        <f t="shared" si="221"/>
        <v>100</v>
      </c>
      <c r="K242" s="67">
        <f t="shared" si="221"/>
        <v>0</v>
      </c>
      <c r="L242" s="67">
        <f t="shared" si="187"/>
        <v>0</v>
      </c>
      <c r="M242" s="67">
        <f t="shared" si="221"/>
        <v>0</v>
      </c>
      <c r="N242" s="67">
        <f t="shared" si="221"/>
        <v>0</v>
      </c>
      <c r="O242" s="67">
        <f t="shared" si="221"/>
        <v>0</v>
      </c>
      <c r="P242" s="67">
        <f t="shared" si="184"/>
        <v>0</v>
      </c>
      <c r="Q242" s="67">
        <f t="shared" si="185"/>
        <v>0</v>
      </c>
    </row>
    <row r="243" spans="1:17" x14ac:dyDescent="0.25">
      <c r="A243" s="12" t="s">
        <v>10</v>
      </c>
      <c r="B243" s="12" t="s">
        <v>135</v>
      </c>
      <c r="C243" s="12" t="s">
        <v>11</v>
      </c>
      <c r="D243" s="43" t="s">
        <v>136</v>
      </c>
      <c r="E243" s="48">
        <v>6148</v>
      </c>
      <c r="F243" s="43"/>
      <c r="G243" s="56" t="s">
        <v>2898</v>
      </c>
      <c r="H243" s="23" t="s">
        <v>58</v>
      </c>
      <c r="I243" s="68">
        <v>100</v>
      </c>
      <c r="J243" s="68">
        <v>100</v>
      </c>
      <c r="K243" s="68"/>
      <c r="L243" s="68">
        <f t="shared" si="187"/>
        <v>0</v>
      </c>
      <c r="M243" s="68"/>
      <c r="N243" s="68"/>
      <c r="O243" s="68"/>
      <c r="P243" s="68">
        <f t="shared" si="184"/>
        <v>0</v>
      </c>
      <c r="Q243" s="68">
        <f t="shared" si="185"/>
        <v>0</v>
      </c>
    </row>
    <row r="244" spans="1:17" x14ac:dyDescent="0.25">
      <c r="A244" s="23" t="s">
        <v>1</v>
      </c>
      <c r="B244" s="23" t="s">
        <v>1</v>
      </c>
      <c r="C244" s="23" t="s">
        <v>1</v>
      </c>
      <c r="D244" s="49" t="s">
        <v>1</v>
      </c>
      <c r="E244" s="49" t="s">
        <v>1</v>
      </c>
      <c r="F244" s="49" t="s">
        <v>1</v>
      </c>
      <c r="G244" s="49" t="s">
        <v>1</v>
      </c>
      <c r="H244" s="17" t="s">
        <v>144</v>
      </c>
      <c r="I244" s="66">
        <f t="shared" ref="I244:O244" si="222">SUM(I226,I241)</f>
        <v>178308</v>
      </c>
      <c r="J244" s="66">
        <f t="shared" si="222"/>
        <v>178308</v>
      </c>
      <c r="K244" s="66">
        <f t="shared" si="222"/>
        <v>0</v>
      </c>
      <c r="L244" s="66">
        <f t="shared" si="187"/>
        <v>10730</v>
      </c>
      <c r="M244" s="66">
        <f t="shared" si="222"/>
        <v>0</v>
      </c>
      <c r="N244" s="66">
        <f t="shared" si="222"/>
        <v>0</v>
      </c>
      <c r="O244" s="66">
        <f t="shared" si="222"/>
        <v>10730</v>
      </c>
      <c r="P244" s="66">
        <f t="shared" si="184"/>
        <v>10730</v>
      </c>
      <c r="Q244" s="66">
        <f t="shared" si="185"/>
        <v>6.0176772775197973</v>
      </c>
    </row>
    <row r="245" spans="1:17" ht="15.75" thickBot="1" x14ac:dyDescent="0.3">
      <c r="A245" s="23" t="s">
        <v>1</v>
      </c>
      <c r="B245" s="23" t="s">
        <v>1</v>
      </c>
      <c r="C245" s="23" t="s">
        <v>1</v>
      </c>
      <c r="D245" s="49" t="s">
        <v>1</v>
      </c>
      <c r="E245" s="49" t="s">
        <v>1</v>
      </c>
      <c r="F245" s="49" t="s">
        <v>1</v>
      </c>
      <c r="G245" s="49" t="s">
        <v>1</v>
      </c>
      <c r="H245" s="11" t="s">
        <v>64</v>
      </c>
      <c r="I245" s="67">
        <v>5</v>
      </c>
      <c r="J245" s="67">
        <v>5</v>
      </c>
      <c r="K245" s="67"/>
      <c r="L245" s="67"/>
      <c r="M245" s="67"/>
      <c r="N245" s="67"/>
      <c r="O245" s="67"/>
      <c r="P245" s="67">
        <f t="shared" si="184"/>
        <v>0</v>
      </c>
      <c r="Q245" s="67">
        <f t="shared" si="185"/>
        <v>0</v>
      </c>
    </row>
    <row r="246" spans="1:17" ht="34.5" thickBot="1" x14ac:dyDescent="0.3">
      <c r="A246" s="23" t="s">
        <v>1</v>
      </c>
      <c r="B246" s="23" t="s">
        <v>1</v>
      </c>
      <c r="C246" s="23" t="s">
        <v>1</v>
      </c>
      <c r="D246" s="49" t="s">
        <v>1</v>
      </c>
      <c r="E246" s="49" t="s">
        <v>1</v>
      </c>
      <c r="F246" s="49" t="s">
        <v>1</v>
      </c>
      <c r="G246" s="49" t="s">
        <v>1</v>
      </c>
      <c r="H246" s="22" t="s">
        <v>65</v>
      </c>
      <c r="I246" s="64" t="s">
        <v>2718</v>
      </c>
      <c r="J246" s="64" t="s">
        <v>2879</v>
      </c>
      <c r="K246" s="64" t="s">
        <v>2942</v>
      </c>
      <c r="L246" s="64" t="s">
        <v>2942</v>
      </c>
      <c r="M246" s="64" t="s">
        <v>2950</v>
      </c>
      <c r="N246" s="64" t="s">
        <v>2949</v>
      </c>
      <c r="O246" s="64" t="s">
        <v>2948</v>
      </c>
      <c r="P246" s="64" t="s">
        <v>2942</v>
      </c>
      <c r="Q246" s="64" t="s">
        <v>2944</v>
      </c>
    </row>
    <row r="247" spans="1:17" x14ac:dyDescent="0.25">
      <c r="A247" s="24"/>
      <c r="B247" s="24"/>
      <c r="C247" s="24"/>
      <c r="D247" s="51"/>
      <c r="E247" s="51"/>
      <c r="F247" s="51"/>
      <c r="G247" s="51"/>
      <c r="H247" s="18" t="s">
        <v>1</v>
      </c>
      <c r="I247" s="65">
        <v>1</v>
      </c>
      <c r="J247" s="65" t="s">
        <v>2894</v>
      </c>
      <c r="K247" s="65">
        <v>3</v>
      </c>
      <c r="L247" s="65" t="s">
        <v>2945</v>
      </c>
      <c r="M247" s="65">
        <v>5</v>
      </c>
      <c r="N247" s="65">
        <v>6</v>
      </c>
      <c r="O247" s="65">
        <v>7</v>
      </c>
      <c r="P247" s="65" t="s">
        <v>2946</v>
      </c>
      <c r="Q247" s="65">
        <v>9</v>
      </c>
    </row>
    <row r="248" spans="1:17" x14ac:dyDescent="0.25">
      <c r="A248" s="24"/>
      <c r="B248" s="24"/>
      <c r="C248" s="24"/>
      <c r="D248" s="51"/>
      <c r="E248" s="52"/>
      <c r="F248" s="52"/>
      <c r="G248" s="52"/>
      <c r="H248" s="19" t="s">
        <v>66</v>
      </c>
      <c r="I248" s="69">
        <f t="shared" ref="I248" si="223">SUM(I244)</f>
        <v>178308</v>
      </c>
      <c r="J248" s="69">
        <f t="shared" ref="J248:K248" si="224">SUM(J244)</f>
        <v>178308</v>
      </c>
      <c r="K248" s="69">
        <f t="shared" si="224"/>
        <v>0</v>
      </c>
      <c r="L248" s="69">
        <f t="shared" si="187"/>
        <v>10730</v>
      </c>
      <c r="M248" s="69">
        <f t="shared" ref="M248" si="225">SUM(M244)</f>
        <v>0</v>
      </c>
      <c r="N248" s="69">
        <f t="shared" ref="N248:O248" si="226">SUM(N244)</f>
        <v>0</v>
      </c>
      <c r="O248" s="69">
        <f t="shared" si="226"/>
        <v>10730</v>
      </c>
      <c r="P248" s="69">
        <f t="shared" si="184"/>
        <v>10730</v>
      </c>
      <c r="Q248" s="69">
        <f t="shared" si="185"/>
        <v>6.0176772775197973</v>
      </c>
    </row>
    <row r="249" spans="1:17" x14ac:dyDescent="0.25">
      <c r="A249" s="24"/>
      <c r="B249" s="24"/>
      <c r="C249" s="24"/>
      <c r="D249" s="51"/>
      <c r="E249" s="51"/>
      <c r="F249" s="51"/>
      <c r="G249" s="51"/>
      <c r="H249" s="20" t="s">
        <v>67</v>
      </c>
      <c r="I249" s="69">
        <f t="shared" ref="I249" si="227">SUM(I248)</f>
        <v>178308</v>
      </c>
      <c r="J249" s="69">
        <f t="shared" ref="J249:K249" si="228">SUM(J248)</f>
        <v>178308</v>
      </c>
      <c r="K249" s="69">
        <f t="shared" si="228"/>
        <v>0</v>
      </c>
      <c r="L249" s="69">
        <f t="shared" si="187"/>
        <v>10730</v>
      </c>
      <c r="M249" s="69">
        <f t="shared" ref="M249" si="229">SUM(M248)</f>
        <v>0</v>
      </c>
      <c r="N249" s="69">
        <f t="shared" ref="N249:O249" si="230">SUM(N248)</f>
        <v>0</v>
      </c>
      <c r="O249" s="69">
        <f t="shared" si="230"/>
        <v>10730</v>
      </c>
      <c r="P249" s="69">
        <f t="shared" si="184"/>
        <v>10730</v>
      </c>
      <c r="Q249" s="69">
        <f t="shared" si="185"/>
        <v>6.0176772775197973</v>
      </c>
    </row>
    <row r="250" spans="1:17" x14ac:dyDescent="0.25">
      <c r="A250" s="25"/>
      <c r="B250" s="25"/>
      <c r="C250" s="25"/>
      <c r="D250" s="53"/>
      <c r="E250" s="53"/>
      <c r="F250" s="53"/>
      <c r="G250" s="53"/>
    </row>
    <row r="251" spans="1:17" x14ac:dyDescent="0.25">
      <c r="A251" s="23" t="s">
        <v>1</v>
      </c>
      <c r="B251" s="23" t="s">
        <v>1</v>
      </c>
      <c r="C251" s="23" t="s">
        <v>1</v>
      </c>
      <c r="D251" s="49" t="s">
        <v>1</v>
      </c>
      <c r="E251" s="49" t="s">
        <v>1</v>
      </c>
      <c r="F251" s="49" t="s">
        <v>1</v>
      </c>
      <c r="G251" s="49" t="s">
        <v>1</v>
      </c>
      <c r="H251" s="26" t="s">
        <v>1</v>
      </c>
      <c r="I251" s="70"/>
      <c r="J251" s="70"/>
      <c r="K251" s="70"/>
      <c r="L251" s="70"/>
      <c r="M251" s="70"/>
      <c r="N251" s="70"/>
      <c r="O251" s="70"/>
      <c r="P251" s="70"/>
      <c r="Q251" s="70"/>
    </row>
    <row r="252" spans="1:17" x14ac:dyDescent="0.25">
      <c r="A252" s="23" t="s">
        <v>1</v>
      </c>
      <c r="B252" s="23" t="s">
        <v>1</v>
      </c>
      <c r="C252" s="23" t="s">
        <v>1</v>
      </c>
      <c r="D252" s="49" t="s">
        <v>1</v>
      </c>
      <c r="E252" s="49" t="s">
        <v>1</v>
      </c>
      <c r="F252" s="49" t="s">
        <v>1</v>
      </c>
      <c r="G252" s="49" t="s">
        <v>1</v>
      </c>
      <c r="H252" s="17" t="s">
        <v>145</v>
      </c>
      <c r="I252" s="66">
        <f t="shared" ref="I252" si="231">SUM(I244)</f>
        <v>178308</v>
      </c>
      <c r="J252" s="66">
        <f t="shared" ref="J252:K252" si="232">SUM(J244)</f>
        <v>178308</v>
      </c>
      <c r="K252" s="66">
        <f t="shared" si="232"/>
        <v>0</v>
      </c>
      <c r="L252" s="66">
        <f t="shared" si="187"/>
        <v>10730</v>
      </c>
      <c r="M252" s="66">
        <f t="shared" ref="M252" si="233">SUM(M244)</f>
        <v>0</v>
      </c>
      <c r="N252" s="66">
        <f t="shared" ref="N252:O252" si="234">SUM(N244)</f>
        <v>0</v>
      </c>
      <c r="O252" s="66">
        <f t="shared" si="234"/>
        <v>10730</v>
      </c>
      <c r="P252" s="66">
        <f t="shared" si="184"/>
        <v>10730</v>
      </c>
      <c r="Q252" s="66">
        <f t="shared" si="185"/>
        <v>6.0176772775197973</v>
      </c>
    </row>
    <row r="253" spans="1:17" x14ac:dyDescent="0.25">
      <c r="A253" s="23" t="s">
        <v>1</v>
      </c>
      <c r="B253" s="23" t="s">
        <v>1</v>
      </c>
      <c r="C253" s="23" t="s">
        <v>1</v>
      </c>
      <c r="D253" s="49" t="s">
        <v>1</v>
      </c>
      <c r="E253" s="49" t="s">
        <v>1</v>
      </c>
      <c r="F253" s="49" t="s">
        <v>1</v>
      </c>
      <c r="G253" s="49" t="s">
        <v>1</v>
      </c>
      <c r="H253" s="11" t="s">
        <v>64</v>
      </c>
      <c r="I253" s="67">
        <f t="shared" ref="I253" si="235">I245</f>
        <v>5</v>
      </c>
      <c r="J253" s="67">
        <f t="shared" ref="J253:K253" si="236">J245</f>
        <v>5</v>
      </c>
      <c r="K253" s="67">
        <f t="shared" si="236"/>
        <v>0</v>
      </c>
      <c r="L253" s="67"/>
      <c r="M253" s="67">
        <f t="shared" ref="M253" si="237">M245</f>
        <v>0</v>
      </c>
      <c r="N253" s="67">
        <f t="shared" ref="N253:O253" si="238">N245</f>
        <v>0</v>
      </c>
      <c r="O253" s="67">
        <f t="shared" si="238"/>
        <v>0</v>
      </c>
      <c r="P253" s="67">
        <f t="shared" si="184"/>
        <v>0</v>
      </c>
      <c r="Q253" s="67">
        <f t="shared" si="185"/>
        <v>0</v>
      </c>
    </row>
    <row r="254" spans="1:17" x14ac:dyDescent="0.25">
      <c r="A254" s="23" t="s">
        <v>1</v>
      </c>
      <c r="B254" s="23" t="s">
        <v>1</v>
      </c>
      <c r="C254" s="23" t="s">
        <v>1</v>
      </c>
      <c r="D254" s="49" t="s">
        <v>1</v>
      </c>
      <c r="E254" s="49" t="s">
        <v>1</v>
      </c>
      <c r="F254" s="49" t="s">
        <v>1</v>
      </c>
      <c r="G254" s="49" t="s">
        <v>1</v>
      </c>
      <c r="H254" s="13" t="s">
        <v>1</v>
      </c>
      <c r="I254" s="71"/>
      <c r="J254" s="71"/>
      <c r="K254" s="71"/>
      <c r="L254" s="71"/>
      <c r="M254" s="71"/>
      <c r="N254" s="71"/>
      <c r="O254" s="71"/>
      <c r="P254" s="71"/>
      <c r="Q254" s="71"/>
    </row>
    <row r="255" spans="1:17" x14ac:dyDescent="0.25">
      <c r="A255" s="23" t="s">
        <v>1</v>
      </c>
      <c r="B255" s="23" t="s">
        <v>1</v>
      </c>
      <c r="C255" s="23" t="s">
        <v>1</v>
      </c>
      <c r="D255" s="49" t="s">
        <v>1</v>
      </c>
      <c r="E255" s="49" t="s">
        <v>1</v>
      </c>
      <c r="F255" s="49" t="s">
        <v>1</v>
      </c>
      <c r="G255" s="49" t="s">
        <v>1</v>
      </c>
      <c r="H255" s="13" t="s">
        <v>1</v>
      </c>
      <c r="I255" s="71"/>
      <c r="J255" s="71"/>
      <c r="K255" s="71"/>
      <c r="L255" s="71"/>
      <c r="M255" s="71"/>
      <c r="N255" s="71"/>
      <c r="O255" s="71"/>
      <c r="P255" s="71"/>
      <c r="Q255" s="71"/>
    </row>
    <row r="256" spans="1:17" ht="15.75" thickBot="1" x14ac:dyDescent="0.3">
      <c r="A256" s="14" t="s">
        <v>10</v>
      </c>
      <c r="B256" s="14" t="s">
        <v>149</v>
      </c>
      <c r="C256" s="12" t="s">
        <v>1</v>
      </c>
      <c r="D256" s="43" t="s">
        <v>1</v>
      </c>
      <c r="E256" s="42" t="s">
        <v>1</v>
      </c>
      <c r="F256" s="42" t="s">
        <v>1</v>
      </c>
      <c r="G256" s="42" t="s">
        <v>1</v>
      </c>
      <c r="H256" s="11" t="s">
        <v>1</v>
      </c>
      <c r="I256" s="63"/>
      <c r="J256" s="63"/>
      <c r="K256" s="63"/>
      <c r="L256" s="63"/>
      <c r="M256" s="63"/>
      <c r="N256" s="63"/>
      <c r="O256" s="63"/>
      <c r="P256" s="63"/>
      <c r="Q256" s="63"/>
    </row>
    <row r="257" spans="1:17" ht="34.5" thickBot="1" x14ac:dyDescent="0.3">
      <c r="A257" s="22" t="s">
        <v>4</v>
      </c>
      <c r="B257" s="22" t="s">
        <v>5</v>
      </c>
      <c r="C257" s="22" t="s">
        <v>6</v>
      </c>
      <c r="D257" s="44" t="s">
        <v>2891</v>
      </c>
      <c r="E257" s="44" t="s">
        <v>2895</v>
      </c>
      <c r="F257" s="44" t="s">
        <v>7</v>
      </c>
      <c r="G257" s="44" t="s">
        <v>8</v>
      </c>
      <c r="H257" s="22" t="s">
        <v>9</v>
      </c>
      <c r="I257" s="64" t="s">
        <v>2718</v>
      </c>
      <c r="J257" s="64" t="s">
        <v>2879</v>
      </c>
      <c r="K257" s="64" t="s">
        <v>2942</v>
      </c>
      <c r="L257" s="64" t="s">
        <v>2942</v>
      </c>
      <c r="M257" s="64" t="s">
        <v>2950</v>
      </c>
      <c r="N257" s="64" t="s">
        <v>2949</v>
      </c>
      <c r="O257" s="64" t="s">
        <v>2948</v>
      </c>
      <c r="P257" s="64" t="s">
        <v>2942</v>
      </c>
      <c r="Q257" s="64" t="s">
        <v>2944</v>
      </c>
    </row>
    <row r="258" spans="1:17" x14ac:dyDescent="0.25">
      <c r="A258" s="15" t="s">
        <v>1</v>
      </c>
      <c r="B258" s="15" t="s">
        <v>1</v>
      </c>
      <c r="C258" s="15" t="s">
        <v>1</v>
      </c>
      <c r="D258" s="45" t="s">
        <v>1</v>
      </c>
      <c r="E258" s="45" t="s">
        <v>1</v>
      </c>
      <c r="F258" s="46" t="s">
        <v>1</v>
      </c>
      <c r="G258" s="47" t="s">
        <v>1</v>
      </c>
      <c r="H258" s="16" t="s">
        <v>1</v>
      </c>
      <c r="I258" s="65">
        <v>1</v>
      </c>
      <c r="J258" s="65" t="s">
        <v>2894</v>
      </c>
      <c r="K258" s="65">
        <v>3</v>
      </c>
      <c r="L258" s="65" t="s">
        <v>2945</v>
      </c>
      <c r="M258" s="65">
        <v>5</v>
      </c>
      <c r="N258" s="65">
        <v>6</v>
      </c>
      <c r="O258" s="65">
        <v>7</v>
      </c>
      <c r="P258" s="65" t="s">
        <v>2946</v>
      </c>
      <c r="Q258" s="65">
        <v>9</v>
      </c>
    </row>
    <row r="259" spans="1:17" ht="22.5" x14ac:dyDescent="0.25">
      <c r="A259" s="14" t="s">
        <v>10</v>
      </c>
      <c r="B259" s="14" t="s">
        <v>149</v>
      </c>
      <c r="C259" s="12" t="s">
        <v>11</v>
      </c>
      <c r="D259" s="43" t="s">
        <v>150</v>
      </c>
      <c r="E259" s="42" t="s">
        <v>1</v>
      </c>
      <c r="F259" s="42" t="s">
        <v>1</v>
      </c>
      <c r="G259" s="42" t="s">
        <v>1</v>
      </c>
      <c r="H259" s="11" t="s">
        <v>151</v>
      </c>
      <c r="I259" s="63"/>
      <c r="J259" s="63"/>
      <c r="K259" s="63"/>
      <c r="L259" s="63"/>
      <c r="M259" s="63"/>
      <c r="N259" s="63"/>
      <c r="O259" s="63"/>
      <c r="P259" s="63">
        <f t="shared" si="184"/>
        <v>0</v>
      </c>
      <c r="Q259" s="63" t="str">
        <f t="shared" si="185"/>
        <v>-</v>
      </c>
    </row>
    <row r="260" spans="1:17" ht="22.5" x14ac:dyDescent="0.25">
      <c r="A260" s="14" t="s">
        <v>1</v>
      </c>
      <c r="B260" s="14" t="s">
        <v>1</v>
      </c>
      <c r="C260" s="14" t="s">
        <v>1</v>
      </c>
      <c r="D260" s="42" t="s">
        <v>1</v>
      </c>
      <c r="E260" s="42" t="s">
        <v>1</v>
      </c>
      <c r="F260" s="42" t="s">
        <v>1</v>
      </c>
      <c r="G260" s="42" t="s">
        <v>1</v>
      </c>
      <c r="H260" s="17" t="s">
        <v>13</v>
      </c>
      <c r="I260" s="66">
        <f t="shared" ref="I260" si="239">SUM(I261,I268,I270)</f>
        <v>639939</v>
      </c>
      <c r="J260" s="66">
        <f t="shared" ref="J260:K260" si="240">SUM(J261,J268,J270)</f>
        <v>639939</v>
      </c>
      <c r="K260" s="66">
        <f t="shared" si="240"/>
        <v>0</v>
      </c>
      <c r="L260" s="66">
        <f t="shared" si="187"/>
        <v>47890</v>
      </c>
      <c r="M260" s="66">
        <f t="shared" ref="M260" si="241">SUM(M261,M268,M270)</f>
        <v>0</v>
      </c>
      <c r="N260" s="66">
        <f t="shared" ref="N260:O260" si="242">SUM(N261,N268,N270)</f>
        <v>0</v>
      </c>
      <c r="O260" s="66">
        <f t="shared" si="242"/>
        <v>47890</v>
      </c>
      <c r="P260" s="66">
        <f t="shared" si="184"/>
        <v>47890</v>
      </c>
      <c r="Q260" s="66">
        <f t="shared" si="185"/>
        <v>7.4835257735502907</v>
      </c>
    </row>
    <row r="261" spans="1:17" x14ac:dyDescent="0.25">
      <c r="A261" s="12" t="s">
        <v>10</v>
      </c>
      <c r="B261" s="12" t="s">
        <v>149</v>
      </c>
      <c r="C261" s="12" t="s">
        <v>11</v>
      </c>
      <c r="D261" s="43" t="s">
        <v>150</v>
      </c>
      <c r="E261" s="42" t="s">
        <v>2709</v>
      </c>
      <c r="F261" s="42" t="s">
        <v>1</v>
      </c>
      <c r="G261" s="42" t="s">
        <v>1</v>
      </c>
      <c r="H261" s="11" t="s">
        <v>15</v>
      </c>
      <c r="I261" s="67">
        <f t="shared" ref="I261" si="243">SUM(I262,I263)</f>
        <v>487400</v>
      </c>
      <c r="J261" s="67">
        <f t="shared" ref="J261:K261" si="244">SUM(J262,J263)</f>
        <v>487400</v>
      </c>
      <c r="K261" s="67">
        <f t="shared" si="244"/>
        <v>0</v>
      </c>
      <c r="L261" s="67">
        <f t="shared" si="187"/>
        <v>22830</v>
      </c>
      <c r="M261" s="67">
        <f t="shared" ref="M261" si="245">SUM(M262,M263)</f>
        <v>0</v>
      </c>
      <c r="N261" s="67">
        <f t="shared" ref="N261:O261" si="246">SUM(N262,N263)</f>
        <v>0</v>
      </c>
      <c r="O261" s="67">
        <f t="shared" si="246"/>
        <v>22830</v>
      </c>
      <c r="P261" s="67">
        <f t="shared" si="184"/>
        <v>22830</v>
      </c>
      <c r="Q261" s="67">
        <f t="shared" si="185"/>
        <v>4.6840377513336069</v>
      </c>
    </row>
    <row r="262" spans="1:17" x14ac:dyDescent="0.25">
      <c r="A262" s="12" t="s">
        <v>10</v>
      </c>
      <c r="B262" s="12" t="s">
        <v>149</v>
      </c>
      <c r="C262" s="12" t="s">
        <v>11</v>
      </c>
      <c r="D262" s="43" t="s">
        <v>150</v>
      </c>
      <c r="E262" s="48">
        <v>6111</v>
      </c>
      <c r="F262" s="43"/>
      <c r="G262" s="56" t="s">
        <v>2901</v>
      </c>
      <c r="H262" s="23" t="s">
        <v>16</v>
      </c>
      <c r="I262" s="68">
        <v>439000</v>
      </c>
      <c r="J262" s="68">
        <v>439000</v>
      </c>
      <c r="K262" s="68"/>
      <c r="L262" s="68">
        <f t="shared" si="187"/>
        <v>20000</v>
      </c>
      <c r="M262" s="68"/>
      <c r="N262" s="68"/>
      <c r="O262" s="68">
        <v>20000</v>
      </c>
      <c r="P262" s="68">
        <f t="shared" si="184"/>
        <v>20000</v>
      </c>
      <c r="Q262" s="68">
        <f t="shared" si="185"/>
        <v>4.5558086560364464</v>
      </c>
    </row>
    <row r="263" spans="1:17" x14ac:dyDescent="0.25">
      <c r="A263" s="14" t="s">
        <v>10</v>
      </c>
      <c r="B263" s="14" t="s">
        <v>149</v>
      </c>
      <c r="C263" s="14" t="s">
        <v>11</v>
      </c>
      <c r="D263" s="50" t="s">
        <v>150</v>
      </c>
      <c r="E263" s="50" t="s">
        <v>2719</v>
      </c>
      <c r="F263" s="43" t="s">
        <v>1</v>
      </c>
      <c r="G263" s="49" t="s">
        <v>1</v>
      </c>
      <c r="H263" s="11" t="s">
        <v>19</v>
      </c>
      <c r="I263" s="67">
        <f t="shared" ref="I263:O263" si="247">SUM(I264:I267)</f>
        <v>48400</v>
      </c>
      <c r="J263" s="67">
        <f t="shared" si="247"/>
        <v>48400</v>
      </c>
      <c r="K263" s="67">
        <f t="shared" si="247"/>
        <v>0</v>
      </c>
      <c r="L263" s="67">
        <f t="shared" si="187"/>
        <v>2830</v>
      </c>
      <c r="M263" s="67">
        <f t="shared" si="247"/>
        <v>0</v>
      </c>
      <c r="N263" s="67">
        <f t="shared" si="247"/>
        <v>0</v>
      </c>
      <c r="O263" s="67">
        <f t="shared" si="247"/>
        <v>2830</v>
      </c>
      <c r="P263" s="67">
        <f t="shared" si="184"/>
        <v>2830</v>
      </c>
      <c r="Q263" s="67">
        <f t="shared" si="185"/>
        <v>5.8471074380165282</v>
      </c>
    </row>
    <row r="264" spans="1:17" x14ac:dyDescent="0.25">
      <c r="A264" s="12" t="s">
        <v>10</v>
      </c>
      <c r="B264" s="12" t="s">
        <v>149</v>
      </c>
      <c r="C264" s="12" t="s">
        <v>11</v>
      </c>
      <c r="D264" s="43" t="s">
        <v>150</v>
      </c>
      <c r="E264" s="48">
        <v>6112</v>
      </c>
      <c r="F264" s="43" t="s">
        <v>152</v>
      </c>
      <c r="G264" s="56" t="s">
        <v>2901</v>
      </c>
      <c r="H264" s="23" t="s">
        <v>73</v>
      </c>
      <c r="I264" s="68">
        <v>8900</v>
      </c>
      <c r="J264" s="68">
        <v>8900</v>
      </c>
      <c r="K264" s="68"/>
      <c r="L264" s="68">
        <f t="shared" si="187"/>
        <v>450</v>
      </c>
      <c r="M264" s="68"/>
      <c r="N264" s="68"/>
      <c r="O264" s="68">
        <v>450</v>
      </c>
      <c r="P264" s="68">
        <f t="shared" si="184"/>
        <v>450</v>
      </c>
      <c r="Q264" s="68">
        <f t="shared" si="185"/>
        <v>5.0561797752808983</v>
      </c>
    </row>
    <row r="265" spans="1:17" x14ac:dyDescent="0.25">
      <c r="A265" s="12" t="s">
        <v>10</v>
      </c>
      <c r="B265" s="12" t="s">
        <v>149</v>
      </c>
      <c r="C265" s="12" t="s">
        <v>11</v>
      </c>
      <c r="D265" s="43" t="s">
        <v>150</v>
      </c>
      <c r="E265" s="48">
        <v>6112</v>
      </c>
      <c r="F265" s="43" t="s">
        <v>153</v>
      </c>
      <c r="G265" s="56" t="s">
        <v>2901</v>
      </c>
      <c r="H265" s="23" t="s">
        <v>22</v>
      </c>
      <c r="I265" s="68">
        <v>28600</v>
      </c>
      <c r="J265" s="68">
        <v>28600</v>
      </c>
      <c r="K265" s="68"/>
      <c r="L265" s="68">
        <f t="shared" si="187"/>
        <v>2380</v>
      </c>
      <c r="M265" s="68"/>
      <c r="N265" s="68"/>
      <c r="O265" s="68">
        <v>2380</v>
      </c>
      <c r="P265" s="68">
        <f t="shared" si="184"/>
        <v>2380</v>
      </c>
      <c r="Q265" s="68">
        <f t="shared" si="185"/>
        <v>8.3216783216783217</v>
      </c>
    </row>
    <row r="266" spans="1:17" x14ac:dyDescent="0.25">
      <c r="A266" s="12" t="s">
        <v>10</v>
      </c>
      <c r="B266" s="12" t="s">
        <v>149</v>
      </c>
      <c r="C266" s="12" t="s">
        <v>11</v>
      </c>
      <c r="D266" s="43" t="s">
        <v>150</v>
      </c>
      <c r="E266" s="48">
        <v>6112</v>
      </c>
      <c r="F266" s="43" t="s">
        <v>154</v>
      </c>
      <c r="G266" s="56" t="s">
        <v>2901</v>
      </c>
      <c r="H266" s="23" t="s">
        <v>24</v>
      </c>
      <c r="I266" s="68">
        <v>7500</v>
      </c>
      <c r="J266" s="68">
        <v>7500</v>
      </c>
      <c r="K266" s="68"/>
      <c r="L266" s="68">
        <f t="shared" si="187"/>
        <v>0</v>
      </c>
      <c r="M266" s="68"/>
      <c r="N266" s="68"/>
      <c r="O266" s="68"/>
      <c r="P266" s="68">
        <f t="shared" si="184"/>
        <v>0</v>
      </c>
      <c r="Q266" s="68">
        <f t="shared" si="185"/>
        <v>0</v>
      </c>
    </row>
    <row r="267" spans="1:17" x14ac:dyDescent="0.25">
      <c r="A267" s="12" t="s">
        <v>10</v>
      </c>
      <c r="B267" s="12" t="s">
        <v>149</v>
      </c>
      <c r="C267" s="12" t="s">
        <v>11</v>
      </c>
      <c r="D267" s="43" t="s">
        <v>150</v>
      </c>
      <c r="E267" s="48">
        <v>6112</v>
      </c>
      <c r="F267" s="43" t="s">
        <v>155</v>
      </c>
      <c r="G267" s="56" t="s">
        <v>2901</v>
      </c>
      <c r="H267" s="23" t="s">
        <v>26</v>
      </c>
      <c r="I267" s="68">
        <v>3400</v>
      </c>
      <c r="J267" s="68">
        <v>3400</v>
      </c>
      <c r="K267" s="68"/>
      <c r="L267" s="68">
        <f t="shared" si="187"/>
        <v>0</v>
      </c>
      <c r="M267" s="68"/>
      <c r="N267" s="68"/>
      <c r="O267" s="68"/>
      <c r="P267" s="68">
        <f t="shared" si="184"/>
        <v>0</v>
      </c>
      <c r="Q267" s="68">
        <f t="shared" si="185"/>
        <v>0</v>
      </c>
    </row>
    <row r="268" spans="1:17" x14ac:dyDescent="0.25">
      <c r="A268" s="12" t="s">
        <v>10</v>
      </c>
      <c r="B268" s="12" t="s">
        <v>149</v>
      </c>
      <c r="C268" s="12" t="s">
        <v>11</v>
      </c>
      <c r="D268" s="43" t="s">
        <v>150</v>
      </c>
      <c r="E268" s="42" t="s">
        <v>2710</v>
      </c>
      <c r="F268" s="42" t="s">
        <v>1</v>
      </c>
      <c r="G268" s="42" t="s">
        <v>1</v>
      </c>
      <c r="H268" s="11" t="s">
        <v>28</v>
      </c>
      <c r="I268" s="67">
        <f t="shared" ref="I268:O268" si="248">SUM(I269)</f>
        <v>40000</v>
      </c>
      <c r="J268" s="67">
        <f t="shared" si="248"/>
        <v>40000</v>
      </c>
      <c r="K268" s="67">
        <f t="shared" si="248"/>
        <v>0</v>
      </c>
      <c r="L268" s="67">
        <f t="shared" ref="L268:L328" si="249">SUM(M268:O268)</f>
        <v>2500</v>
      </c>
      <c r="M268" s="67">
        <f t="shared" si="248"/>
        <v>0</v>
      </c>
      <c r="N268" s="67">
        <f t="shared" si="248"/>
        <v>0</v>
      </c>
      <c r="O268" s="67">
        <f t="shared" si="248"/>
        <v>2500</v>
      </c>
      <c r="P268" s="67">
        <f t="shared" ref="P268:P329" si="250">K268+L268</f>
        <v>2500</v>
      </c>
      <c r="Q268" s="67">
        <f t="shared" ref="Q268:Q329" si="251">IF(J268=0,"-",P268/J268*100)</f>
        <v>6.25</v>
      </c>
    </row>
    <row r="269" spans="1:17" x14ac:dyDescent="0.25">
      <c r="A269" s="12" t="s">
        <v>10</v>
      </c>
      <c r="B269" s="12" t="s">
        <v>149</v>
      </c>
      <c r="C269" s="12" t="s">
        <v>11</v>
      </c>
      <c r="D269" s="43" t="s">
        <v>150</v>
      </c>
      <c r="E269" s="48">
        <v>6121</v>
      </c>
      <c r="F269" s="43"/>
      <c r="G269" s="56" t="s">
        <v>2901</v>
      </c>
      <c r="H269" s="23" t="s">
        <v>29</v>
      </c>
      <c r="I269" s="68">
        <v>40000</v>
      </c>
      <c r="J269" s="68">
        <v>40000</v>
      </c>
      <c r="K269" s="68"/>
      <c r="L269" s="68">
        <f t="shared" si="249"/>
        <v>2500</v>
      </c>
      <c r="M269" s="68"/>
      <c r="N269" s="68"/>
      <c r="O269" s="68">
        <v>2500</v>
      </c>
      <c r="P269" s="68">
        <f t="shared" si="250"/>
        <v>2500</v>
      </c>
      <c r="Q269" s="68">
        <f t="shared" si="251"/>
        <v>6.25</v>
      </c>
    </row>
    <row r="270" spans="1:17" x14ac:dyDescent="0.25">
      <c r="A270" s="12" t="s">
        <v>10</v>
      </c>
      <c r="B270" s="12" t="s">
        <v>149</v>
      </c>
      <c r="C270" s="12" t="s">
        <v>11</v>
      </c>
      <c r="D270" s="43" t="s">
        <v>150</v>
      </c>
      <c r="E270" s="42" t="s">
        <v>2711</v>
      </c>
      <c r="F270" s="42" t="s">
        <v>1</v>
      </c>
      <c r="G270" s="42" t="s">
        <v>1</v>
      </c>
      <c r="H270" s="11" t="s">
        <v>32</v>
      </c>
      <c r="I270" s="67">
        <f t="shared" ref="I270:O270" si="252">SUM(I271,I272)</f>
        <v>112539</v>
      </c>
      <c r="J270" s="67">
        <f t="shared" si="252"/>
        <v>112539</v>
      </c>
      <c r="K270" s="67">
        <f t="shared" si="252"/>
        <v>0</v>
      </c>
      <c r="L270" s="67">
        <f t="shared" si="249"/>
        <v>22560</v>
      </c>
      <c r="M270" s="67">
        <f t="shared" si="252"/>
        <v>0</v>
      </c>
      <c r="N270" s="67">
        <f t="shared" si="252"/>
        <v>0</v>
      </c>
      <c r="O270" s="67">
        <f t="shared" si="252"/>
        <v>22560</v>
      </c>
      <c r="P270" s="67">
        <f t="shared" si="250"/>
        <v>22560</v>
      </c>
      <c r="Q270" s="67">
        <f t="shared" si="251"/>
        <v>20.046383920240984</v>
      </c>
    </row>
    <row r="271" spans="1:17" x14ac:dyDescent="0.25">
      <c r="A271" s="12" t="s">
        <v>10</v>
      </c>
      <c r="B271" s="12" t="s">
        <v>149</v>
      </c>
      <c r="C271" s="12" t="s">
        <v>11</v>
      </c>
      <c r="D271" s="43" t="s">
        <v>150</v>
      </c>
      <c r="E271" s="48">
        <v>6131</v>
      </c>
      <c r="F271" s="43"/>
      <c r="G271" s="56" t="s">
        <v>2901</v>
      </c>
      <c r="H271" s="23" t="s">
        <v>33</v>
      </c>
      <c r="I271" s="68">
        <v>2500</v>
      </c>
      <c r="J271" s="68">
        <v>2500</v>
      </c>
      <c r="K271" s="68"/>
      <c r="L271" s="68">
        <f t="shared" si="249"/>
        <v>2500</v>
      </c>
      <c r="M271" s="68"/>
      <c r="N271" s="68"/>
      <c r="O271" s="68">
        <v>2500</v>
      </c>
      <c r="P271" s="68">
        <f t="shared" si="250"/>
        <v>2500</v>
      </c>
      <c r="Q271" s="68">
        <f t="shared" si="251"/>
        <v>100</v>
      </c>
    </row>
    <row r="272" spans="1:17" x14ac:dyDescent="0.25">
      <c r="A272" s="14" t="s">
        <v>10</v>
      </c>
      <c r="B272" s="14" t="s">
        <v>149</v>
      </c>
      <c r="C272" s="14" t="s">
        <v>11</v>
      </c>
      <c r="D272" s="50" t="s">
        <v>150</v>
      </c>
      <c r="E272" s="50" t="s">
        <v>2720</v>
      </c>
      <c r="F272" s="43" t="s">
        <v>1</v>
      </c>
      <c r="G272" s="49" t="s">
        <v>1</v>
      </c>
      <c r="H272" s="11" t="s">
        <v>35</v>
      </c>
      <c r="I272" s="67">
        <f t="shared" ref="I272:O272" si="253">SUM(I273:I275)</f>
        <v>110039</v>
      </c>
      <c r="J272" s="67">
        <f t="shared" si="253"/>
        <v>110039</v>
      </c>
      <c r="K272" s="67">
        <f t="shared" si="253"/>
        <v>0</v>
      </c>
      <c r="L272" s="67">
        <f t="shared" si="249"/>
        <v>20060</v>
      </c>
      <c r="M272" s="67">
        <f t="shared" si="253"/>
        <v>0</v>
      </c>
      <c r="N272" s="67">
        <f t="shared" si="253"/>
        <v>0</v>
      </c>
      <c r="O272" s="67">
        <f t="shared" si="253"/>
        <v>20060</v>
      </c>
      <c r="P272" s="67">
        <f t="shared" si="250"/>
        <v>20060</v>
      </c>
      <c r="Q272" s="67">
        <f t="shared" si="251"/>
        <v>18.22990030807259</v>
      </c>
    </row>
    <row r="273" spans="1:17" x14ac:dyDescent="0.25">
      <c r="A273" s="12" t="s">
        <v>10</v>
      </c>
      <c r="B273" s="12" t="s">
        <v>149</v>
      </c>
      <c r="C273" s="12" t="s">
        <v>11</v>
      </c>
      <c r="D273" s="43" t="s">
        <v>150</v>
      </c>
      <c r="E273" s="48">
        <v>6139</v>
      </c>
      <c r="F273" s="43"/>
      <c r="G273" s="56" t="s">
        <v>2901</v>
      </c>
      <c r="H273" s="23" t="s">
        <v>35</v>
      </c>
      <c r="I273" s="68">
        <v>107739</v>
      </c>
      <c r="J273" s="68">
        <v>107739</v>
      </c>
      <c r="K273" s="68"/>
      <c r="L273" s="68">
        <f t="shared" si="249"/>
        <v>20000</v>
      </c>
      <c r="M273" s="68"/>
      <c r="N273" s="68"/>
      <c r="O273" s="68">
        <v>20000</v>
      </c>
      <c r="P273" s="68">
        <f t="shared" si="250"/>
        <v>20000</v>
      </c>
      <c r="Q273" s="68">
        <f t="shared" si="251"/>
        <v>18.563380020234085</v>
      </c>
    </row>
    <row r="274" spans="1:17" x14ac:dyDescent="0.25">
      <c r="A274" s="12" t="s">
        <v>10</v>
      </c>
      <c r="B274" s="12" t="s">
        <v>149</v>
      </c>
      <c r="C274" s="12" t="s">
        <v>11</v>
      </c>
      <c r="D274" s="43" t="s">
        <v>150</v>
      </c>
      <c r="E274" s="48">
        <v>6139</v>
      </c>
      <c r="F274" s="43" t="s">
        <v>156</v>
      </c>
      <c r="G274" s="56" t="s">
        <v>2901</v>
      </c>
      <c r="H274" s="23" t="s">
        <v>43</v>
      </c>
      <c r="I274" s="68">
        <v>300</v>
      </c>
      <c r="J274" s="68">
        <v>300</v>
      </c>
      <c r="K274" s="68"/>
      <c r="L274" s="68">
        <f t="shared" si="249"/>
        <v>60</v>
      </c>
      <c r="M274" s="68"/>
      <c r="N274" s="68"/>
      <c r="O274" s="68">
        <v>60</v>
      </c>
      <c r="P274" s="68">
        <f t="shared" si="250"/>
        <v>60</v>
      </c>
      <c r="Q274" s="68">
        <f t="shared" si="251"/>
        <v>20</v>
      </c>
    </row>
    <row r="275" spans="1:17" ht="22.5" x14ac:dyDescent="0.25">
      <c r="A275" s="12" t="s">
        <v>10</v>
      </c>
      <c r="B275" s="12" t="s">
        <v>149</v>
      </c>
      <c r="C275" s="12" t="s">
        <v>11</v>
      </c>
      <c r="D275" s="43" t="s">
        <v>150</v>
      </c>
      <c r="E275" s="48">
        <v>6139</v>
      </c>
      <c r="F275" s="43" t="s">
        <v>157</v>
      </c>
      <c r="G275" s="56" t="s">
        <v>2901</v>
      </c>
      <c r="H275" s="23" t="s">
        <v>49</v>
      </c>
      <c r="I275" s="68">
        <v>2000</v>
      </c>
      <c r="J275" s="68">
        <v>2000</v>
      </c>
      <c r="K275" s="68"/>
      <c r="L275" s="68">
        <f t="shared" si="249"/>
        <v>0</v>
      </c>
      <c r="M275" s="68"/>
      <c r="N275" s="68"/>
      <c r="O275" s="68"/>
      <c r="P275" s="68">
        <f t="shared" si="250"/>
        <v>0</v>
      </c>
      <c r="Q275" s="68">
        <f t="shared" si="251"/>
        <v>0</v>
      </c>
    </row>
    <row r="276" spans="1:17" ht="22.5" x14ac:dyDescent="0.25">
      <c r="A276" s="14" t="s">
        <v>1</v>
      </c>
      <c r="B276" s="14" t="s">
        <v>1</v>
      </c>
      <c r="C276" s="14" t="s">
        <v>1</v>
      </c>
      <c r="D276" s="42" t="s">
        <v>1</v>
      </c>
      <c r="E276" s="42" t="s">
        <v>1</v>
      </c>
      <c r="F276" s="42" t="s">
        <v>1</v>
      </c>
      <c r="G276" s="42" t="s">
        <v>1</v>
      </c>
      <c r="H276" s="17" t="s">
        <v>50</v>
      </c>
      <c r="I276" s="66">
        <f t="shared" ref="I276:O277" si="254">SUM(I277)</f>
        <v>100</v>
      </c>
      <c r="J276" s="66">
        <f t="shared" si="254"/>
        <v>100</v>
      </c>
      <c r="K276" s="66">
        <f t="shared" si="254"/>
        <v>0</v>
      </c>
      <c r="L276" s="66">
        <f t="shared" si="249"/>
        <v>0</v>
      </c>
      <c r="M276" s="66">
        <f t="shared" si="254"/>
        <v>0</v>
      </c>
      <c r="N276" s="66">
        <f t="shared" si="254"/>
        <v>0</v>
      </c>
      <c r="O276" s="66">
        <f t="shared" si="254"/>
        <v>0</v>
      </c>
      <c r="P276" s="66">
        <f t="shared" si="250"/>
        <v>0</v>
      </c>
      <c r="Q276" s="66">
        <f t="shared" si="251"/>
        <v>0</v>
      </c>
    </row>
    <row r="277" spans="1:17" x14ac:dyDescent="0.25">
      <c r="A277" s="12" t="s">
        <v>10</v>
      </c>
      <c r="B277" s="12" t="s">
        <v>149</v>
      </c>
      <c r="C277" s="12" t="s">
        <v>11</v>
      </c>
      <c r="D277" s="43" t="s">
        <v>150</v>
      </c>
      <c r="E277" s="42" t="s">
        <v>2712</v>
      </c>
      <c r="F277" s="42" t="s">
        <v>1</v>
      </c>
      <c r="G277" s="42" t="s">
        <v>1</v>
      </c>
      <c r="H277" s="11" t="s">
        <v>52</v>
      </c>
      <c r="I277" s="67">
        <f t="shared" si="254"/>
        <v>100</v>
      </c>
      <c r="J277" s="67">
        <f t="shared" si="254"/>
        <v>100</v>
      </c>
      <c r="K277" s="67">
        <f t="shared" si="254"/>
        <v>0</v>
      </c>
      <c r="L277" s="67">
        <f t="shared" si="249"/>
        <v>0</v>
      </c>
      <c r="M277" s="67">
        <f t="shared" si="254"/>
        <v>0</v>
      </c>
      <c r="N277" s="67">
        <f t="shared" si="254"/>
        <v>0</v>
      </c>
      <c r="O277" s="67">
        <f t="shared" si="254"/>
        <v>0</v>
      </c>
      <c r="P277" s="67">
        <f t="shared" si="250"/>
        <v>0</v>
      </c>
      <c r="Q277" s="67">
        <f t="shared" si="251"/>
        <v>0</v>
      </c>
    </row>
    <row r="278" spans="1:17" x14ac:dyDescent="0.25">
      <c r="A278" s="12" t="s">
        <v>10</v>
      </c>
      <c r="B278" s="12" t="s">
        <v>149</v>
      </c>
      <c r="C278" s="12" t="s">
        <v>11</v>
      </c>
      <c r="D278" s="43" t="s">
        <v>150</v>
      </c>
      <c r="E278" s="48">
        <v>6148</v>
      </c>
      <c r="F278" s="43"/>
      <c r="G278" s="56" t="s">
        <v>2901</v>
      </c>
      <c r="H278" s="23" t="s">
        <v>58</v>
      </c>
      <c r="I278" s="68">
        <v>100</v>
      </c>
      <c r="J278" s="68">
        <v>100</v>
      </c>
      <c r="K278" s="68"/>
      <c r="L278" s="68">
        <f t="shared" si="249"/>
        <v>0</v>
      </c>
      <c r="M278" s="68"/>
      <c r="N278" s="68"/>
      <c r="O278" s="68"/>
      <c r="P278" s="68">
        <f t="shared" si="250"/>
        <v>0</v>
      </c>
      <c r="Q278" s="68">
        <f t="shared" si="251"/>
        <v>0</v>
      </c>
    </row>
    <row r="279" spans="1:17" ht="22.5" x14ac:dyDescent="0.25">
      <c r="A279" s="14" t="s">
        <v>1</v>
      </c>
      <c r="B279" s="14" t="s">
        <v>1</v>
      </c>
      <c r="C279" s="14" t="s">
        <v>1</v>
      </c>
      <c r="D279" s="42" t="s">
        <v>1</v>
      </c>
      <c r="E279" s="42" t="s">
        <v>1</v>
      </c>
      <c r="F279" s="42" t="s">
        <v>1</v>
      </c>
      <c r="G279" s="42" t="s">
        <v>1</v>
      </c>
      <c r="H279" s="17" t="s">
        <v>59</v>
      </c>
      <c r="I279" s="66">
        <f t="shared" ref="I279:O280" si="255">SUM(I280)</f>
        <v>5000</v>
      </c>
      <c r="J279" s="66">
        <f t="shared" si="255"/>
        <v>5000</v>
      </c>
      <c r="K279" s="66">
        <f t="shared" si="255"/>
        <v>0</v>
      </c>
      <c r="L279" s="66">
        <f t="shared" si="249"/>
        <v>0</v>
      </c>
      <c r="M279" s="66">
        <f t="shared" si="255"/>
        <v>0</v>
      </c>
      <c r="N279" s="66">
        <f t="shared" si="255"/>
        <v>0</v>
      </c>
      <c r="O279" s="66">
        <f t="shared" si="255"/>
        <v>0</v>
      </c>
      <c r="P279" s="66">
        <f t="shared" si="250"/>
        <v>0</v>
      </c>
      <c r="Q279" s="66">
        <f t="shared" si="251"/>
        <v>0</v>
      </c>
    </row>
    <row r="280" spans="1:17" x14ac:dyDescent="0.25">
      <c r="A280" s="12" t="s">
        <v>10</v>
      </c>
      <c r="B280" s="12" t="s">
        <v>149</v>
      </c>
      <c r="C280" s="12" t="s">
        <v>11</v>
      </c>
      <c r="D280" s="43" t="s">
        <v>150</v>
      </c>
      <c r="E280" s="42" t="s">
        <v>2715</v>
      </c>
      <c r="F280" s="42" t="s">
        <v>1</v>
      </c>
      <c r="G280" s="42" t="s">
        <v>1</v>
      </c>
      <c r="H280" s="11" t="s">
        <v>61</v>
      </c>
      <c r="I280" s="67">
        <f t="shared" si="255"/>
        <v>5000</v>
      </c>
      <c r="J280" s="67">
        <f t="shared" si="255"/>
        <v>5000</v>
      </c>
      <c r="K280" s="67">
        <f t="shared" si="255"/>
        <v>0</v>
      </c>
      <c r="L280" s="67">
        <f t="shared" si="249"/>
        <v>0</v>
      </c>
      <c r="M280" s="67">
        <f t="shared" si="255"/>
        <v>0</v>
      </c>
      <c r="N280" s="67">
        <f t="shared" si="255"/>
        <v>0</v>
      </c>
      <c r="O280" s="67">
        <f t="shared" si="255"/>
        <v>0</v>
      </c>
      <c r="P280" s="67">
        <f t="shared" si="250"/>
        <v>0</v>
      </c>
      <c r="Q280" s="67">
        <f t="shared" si="251"/>
        <v>0</v>
      </c>
    </row>
    <row r="281" spans="1:17" x14ac:dyDescent="0.25">
      <c r="A281" s="12" t="s">
        <v>10</v>
      </c>
      <c r="B281" s="12" t="s">
        <v>149</v>
      </c>
      <c r="C281" s="12" t="s">
        <v>11</v>
      </c>
      <c r="D281" s="43" t="s">
        <v>150</v>
      </c>
      <c r="E281" s="48">
        <v>8213</v>
      </c>
      <c r="F281" s="43"/>
      <c r="G281" s="56" t="s">
        <v>2901</v>
      </c>
      <c r="H281" s="23" t="s">
        <v>62</v>
      </c>
      <c r="I281" s="68">
        <v>5000</v>
      </c>
      <c r="J281" s="68">
        <v>5000</v>
      </c>
      <c r="K281" s="68"/>
      <c r="L281" s="68">
        <f t="shared" si="249"/>
        <v>0</v>
      </c>
      <c r="M281" s="68"/>
      <c r="N281" s="68"/>
      <c r="O281" s="68"/>
      <c r="P281" s="68">
        <f t="shared" si="250"/>
        <v>0</v>
      </c>
      <c r="Q281" s="68">
        <f t="shared" si="251"/>
        <v>0</v>
      </c>
    </row>
    <row r="282" spans="1:17" ht="22.5" x14ac:dyDescent="0.25">
      <c r="A282" s="23" t="s">
        <v>1</v>
      </c>
      <c r="B282" s="23" t="s">
        <v>1</v>
      </c>
      <c r="C282" s="23" t="s">
        <v>1</v>
      </c>
      <c r="D282" s="49" t="s">
        <v>1</v>
      </c>
      <c r="E282" s="49" t="s">
        <v>1</v>
      </c>
      <c r="F282" s="49" t="s">
        <v>1</v>
      </c>
      <c r="G282" s="49" t="s">
        <v>1</v>
      </c>
      <c r="H282" s="17" t="s">
        <v>158</v>
      </c>
      <c r="I282" s="66">
        <f t="shared" ref="I282:O282" si="256">SUM(I260,I276,I279)</f>
        <v>645039</v>
      </c>
      <c r="J282" s="66">
        <f t="shared" si="256"/>
        <v>645039</v>
      </c>
      <c r="K282" s="66">
        <f t="shared" si="256"/>
        <v>0</v>
      </c>
      <c r="L282" s="66">
        <f t="shared" si="249"/>
        <v>47890</v>
      </c>
      <c r="M282" s="66">
        <f t="shared" si="256"/>
        <v>0</v>
      </c>
      <c r="N282" s="66">
        <f t="shared" si="256"/>
        <v>0</v>
      </c>
      <c r="O282" s="66">
        <f t="shared" si="256"/>
        <v>47890</v>
      </c>
      <c r="P282" s="66">
        <f t="shared" si="250"/>
        <v>47890</v>
      </c>
      <c r="Q282" s="66">
        <f t="shared" si="251"/>
        <v>7.4243572869237369</v>
      </c>
    </row>
    <row r="283" spans="1:17" ht="15.75" thickBot="1" x14ac:dyDescent="0.3">
      <c r="A283" s="23" t="s">
        <v>1</v>
      </c>
      <c r="B283" s="23" t="s">
        <v>1</v>
      </c>
      <c r="C283" s="23" t="s">
        <v>1</v>
      </c>
      <c r="D283" s="49" t="s">
        <v>1</v>
      </c>
      <c r="E283" s="49" t="s">
        <v>1</v>
      </c>
      <c r="F283" s="49" t="s">
        <v>1</v>
      </c>
      <c r="G283" s="49" t="s">
        <v>1</v>
      </c>
      <c r="H283" s="11" t="s">
        <v>64</v>
      </c>
      <c r="I283" s="67">
        <v>8</v>
      </c>
      <c r="J283" s="67">
        <v>8</v>
      </c>
      <c r="K283" s="67"/>
      <c r="L283" s="67"/>
      <c r="M283" s="67"/>
      <c r="N283" s="67"/>
      <c r="O283" s="67"/>
      <c r="P283" s="67">
        <f t="shared" si="250"/>
        <v>0</v>
      </c>
      <c r="Q283" s="67">
        <f t="shared" si="251"/>
        <v>0</v>
      </c>
    </row>
    <row r="284" spans="1:17" ht="34.5" thickBot="1" x14ac:dyDescent="0.3">
      <c r="A284" s="23" t="s">
        <v>1</v>
      </c>
      <c r="B284" s="23" t="s">
        <v>1</v>
      </c>
      <c r="C284" s="23" t="s">
        <v>1</v>
      </c>
      <c r="D284" s="49" t="s">
        <v>1</v>
      </c>
      <c r="E284" s="49" t="s">
        <v>1</v>
      </c>
      <c r="F284" s="49" t="s">
        <v>1</v>
      </c>
      <c r="G284" s="49" t="s">
        <v>1</v>
      </c>
      <c r="H284" s="22" t="s">
        <v>65</v>
      </c>
      <c r="I284" s="64" t="s">
        <v>2718</v>
      </c>
      <c r="J284" s="64" t="s">
        <v>2879</v>
      </c>
      <c r="K284" s="64" t="s">
        <v>2942</v>
      </c>
      <c r="L284" s="64" t="s">
        <v>2942</v>
      </c>
      <c r="M284" s="64" t="s">
        <v>2950</v>
      </c>
      <c r="N284" s="64" t="s">
        <v>2949</v>
      </c>
      <c r="O284" s="64" t="s">
        <v>2948</v>
      </c>
      <c r="P284" s="64" t="s">
        <v>2942</v>
      </c>
      <c r="Q284" s="64" t="s">
        <v>2944</v>
      </c>
    </row>
    <row r="285" spans="1:17" x14ac:dyDescent="0.25">
      <c r="A285" s="24"/>
      <c r="B285" s="24"/>
      <c r="C285" s="24"/>
      <c r="D285" s="51"/>
      <c r="E285" s="51"/>
      <c r="F285" s="51"/>
      <c r="G285" s="51"/>
      <c r="H285" s="18" t="s">
        <v>1</v>
      </c>
      <c r="I285" s="65">
        <v>1</v>
      </c>
      <c r="J285" s="65" t="s">
        <v>2894</v>
      </c>
      <c r="K285" s="65">
        <v>3</v>
      </c>
      <c r="L285" s="65" t="s">
        <v>2945</v>
      </c>
      <c r="M285" s="65">
        <v>5</v>
      </c>
      <c r="N285" s="65">
        <v>6</v>
      </c>
      <c r="O285" s="65">
        <v>7</v>
      </c>
      <c r="P285" s="65" t="s">
        <v>2946</v>
      </c>
      <c r="Q285" s="65">
        <v>9</v>
      </c>
    </row>
    <row r="286" spans="1:17" x14ac:dyDescent="0.25">
      <c r="A286" s="24"/>
      <c r="B286" s="24"/>
      <c r="C286" s="24"/>
      <c r="D286" s="51"/>
      <c r="E286" s="52"/>
      <c r="F286" s="52"/>
      <c r="G286" s="52"/>
      <c r="H286" s="19" t="s">
        <v>159</v>
      </c>
      <c r="I286" s="69">
        <f t="shared" ref="I286" si="257">SUM(I282)</f>
        <v>645039</v>
      </c>
      <c r="J286" s="69">
        <f t="shared" ref="J286:K286" si="258">SUM(J282)</f>
        <v>645039</v>
      </c>
      <c r="K286" s="69">
        <f t="shared" si="258"/>
        <v>0</v>
      </c>
      <c r="L286" s="69">
        <f t="shared" si="249"/>
        <v>47890</v>
      </c>
      <c r="M286" s="69">
        <f t="shared" ref="M286" si="259">SUM(M282)</f>
        <v>0</v>
      </c>
      <c r="N286" s="69">
        <f t="shared" ref="N286:O286" si="260">SUM(N282)</f>
        <v>0</v>
      </c>
      <c r="O286" s="69">
        <f t="shared" si="260"/>
        <v>47890</v>
      </c>
      <c r="P286" s="69">
        <f t="shared" si="250"/>
        <v>47890</v>
      </c>
      <c r="Q286" s="69">
        <f t="shared" si="251"/>
        <v>7.4243572869237369</v>
      </c>
    </row>
    <row r="287" spans="1:17" x14ac:dyDescent="0.25">
      <c r="A287" s="24"/>
      <c r="B287" s="24"/>
      <c r="C287" s="24"/>
      <c r="D287" s="51"/>
      <c r="E287" s="51"/>
      <c r="F287" s="51"/>
      <c r="G287" s="51"/>
      <c r="H287" s="20" t="s">
        <v>67</v>
      </c>
      <c r="I287" s="69">
        <f t="shared" ref="I287" si="261">SUM(I286)</f>
        <v>645039</v>
      </c>
      <c r="J287" s="69">
        <f t="shared" ref="J287:K287" si="262">SUM(J286)</f>
        <v>645039</v>
      </c>
      <c r="K287" s="69">
        <f t="shared" si="262"/>
        <v>0</v>
      </c>
      <c r="L287" s="69">
        <f t="shared" si="249"/>
        <v>47890</v>
      </c>
      <c r="M287" s="69">
        <f t="shared" ref="M287" si="263">SUM(M286)</f>
        <v>0</v>
      </c>
      <c r="N287" s="69">
        <f t="shared" ref="N287:O287" si="264">SUM(N286)</f>
        <v>0</v>
      </c>
      <c r="O287" s="69">
        <f t="shared" si="264"/>
        <v>47890</v>
      </c>
      <c r="P287" s="69">
        <f t="shared" si="250"/>
        <v>47890</v>
      </c>
      <c r="Q287" s="69">
        <f t="shared" si="251"/>
        <v>7.4243572869237369</v>
      </c>
    </row>
    <row r="288" spans="1:17" x14ac:dyDescent="0.25">
      <c r="A288" s="25"/>
      <c r="B288" s="25"/>
      <c r="C288" s="25"/>
      <c r="D288" s="53"/>
      <c r="E288" s="53"/>
      <c r="F288" s="53"/>
      <c r="G288" s="53"/>
    </row>
    <row r="289" spans="1:17" x14ac:dyDescent="0.25">
      <c r="A289" s="23" t="s">
        <v>1</v>
      </c>
      <c r="B289" s="23" t="s">
        <v>1</v>
      </c>
      <c r="C289" s="23" t="s">
        <v>1</v>
      </c>
      <c r="D289" s="49" t="s">
        <v>1</v>
      </c>
      <c r="E289" s="49" t="s">
        <v>1</v>
      </c>
      <c r="F289" s="49" t="s">
        <v>1</v>
      </c>
      <c r="G289" s="49" t="s">
        <v>1</v>
      </c>
      <c r="H289" s="26" t="s">
        <v>1</v>
      </c>
      <c r="I289" s="70"/>
      <c r="J289" s="70"/>
      <c r="K289" s="70"/>
      <c r="L289" s="70"/>
      <c r="M289" s="70"/>
      <c r="N289" s="70"/>
      <c r="O289" s="70"/>
      <c r="P289" s="70"/>
      <c r="Q289" s="70"/>
    </row>
    <row r="290" spans="1:17" x14ac:dyDescent="0.25">
      <c r="A290" s="23" t="s">
        <v>1</v>
      </c>
      <c r="B290" s="23" t="s">
        <v>1</v>
      </c>
      <c r="C290" s="23" t="s">
        <v>1</v>
      </c>
      <c r="D290" s="49" t="s">
        <v>1</v>
      </c>
      <c r="E290" s="49" t="s">
        <v>1</v>
      </c>
      <c r="F290" s="49" t="s">
        <v>1</v>
      </c>
      <c r="G290" s="49" t="s">
        <v>1</v>
      </c>
      <c r="H290" s="17" t="s">
        <v>160</v>
      </c>
      <c r="I290" s="66">
        <f t="shared" ref="I290" si="265">SUM(I282)</f>
        <v>645039</v>
      </c>
      <c r="J290" s="66">
        <f t="shared" ref="J290:K290" si="266">SUM(J282)</f>
        <v>645039</v>
      </c>
      <c r="K290" s="66">
        <f t="shared" si="266"/>
        <v>0</v>
      </c>
      <c r="L290" s="66">
        <f t="shared" si="249"/>
        <v>47890</v>
      </c>
      <c r="M290" s="66">
        <f t="shared" ref="M290" si="267">SUM(M282)</f>
        <v>0</v>
      </c>
      <c r="N290" s="66">
        <f t="shared" ref="N290:O290" si="268">SUM(N282)</f>
        <v>0</v>
      </c>
      <c r="O290" s="66">
        <f t="shared" si="268"/>
        <v>47890</v>
      </c>
      <c r="P290" s="66">
        <f t="shared" si="250"/>
        <v>47890</v>
      </c>
      <c r="Q290" s="66">
        <f t="shared" si="251"/>
        <v>7.4243572869237369</v>
      </c>
    </row>
    <row r="291" spans="1:17" x14ac:dyDescent="0.25">
      <c r="A291" s="23" t="s">
        <v>1</v>
      </c>
      <c r="B291" s="23" t="s">
        <v>1</v>
      </c>
      <c r="C291" s="23" t="s">
        <v>1</v>
      </c>
      <c r="D291" s="49" t="s">
        <v>1</v>
      </c>
      <c r="E291" s="49" t="s">
        <v>1</v>
      </c>
      <c r="F291" s="49" t="s">
        <v>1</v>
      </c>
      <c r="G291" s="49" t="s">
        <v>1</v>
      </c>
      <c r="H291" s="11" t="s">
        <v>64</v>
      </c>
      <c r="I291" s="67">
        <f t="shared" ref="I291" si="269">I283</f>
        <v>8</v>
      </c>
      <c r="J291" s="67">
        <f t="shared" ref="J291:K291" si="270">J283</f>
        <v>8</v>
      </c>
      <c r="K291" s="67">
        <f t="shared" si="270"/>
        <v>0</v>
      </c>
      <c r="L291" s="67"/>
      <c r="M291" s="67">
        <f t="shared" ref="M291" si="271">M283</f>
        <v>0</v>
      </c>
      <c r="N291" s="67">
        <f t="shared" ref="N291:O291" si="272">N283</f>
        <v>0</v>
      </c>
      <c r="O291" s="67">
        <f t="shared" si="272"/>
        <v>0</v>
      </c>
      <c r="P291" s="67">
        <f t="shared" si="250"/>
        <v>0</v>
      </c>
      <c r="Q291" s="67">
        <f t="shared" si="251"/>
        <v>0</v>
      </c>
    </row>
    <row r="292" spans="1:17" x14ac:dyDescent="0.25">
      <c r="A292" s="23" t="s">
        <v>1</v>
      </c>
      <c r="B292" s="23" t="s">
        <v>1</v>
      </c>
      <c r="C292" s="23" t="s">
        <v>1</v>
      </c>
      <c r="D292" s="49" t="s">
        <v>1</v>
      </c>
      <c r="E292" s="49" t="s">
        <v>1</v>
      </c>
      <c r="F292" s="49" t="s">
        <v>1</v>
      </c>
      <c r="G292" s="49" t="s">
        <v>1</v>
      </c>
      <c r="H292" s="13" t="s">
        <v>1</v>
      </c>
      <c r="I292" s="71"/>
      <c r="J292" s="71"/>
      <c r="K292" s="71"/>
      <c r="L292" s="71"/>
      <c r="M292" s="71"/>
      <c r="N292" s="71"/>
      <c r="O292" s="71"/>
      <c r="P292" s="71"/>
      <c r="Q292" s="71"/>
    </row>
    <row r="293" spans="1:17" ht="15.75" thickBot="1" x14ac:dyDescent="0.3">
      <c r="A293" s="14" t="s">
        <v>10</v>
      </c>
      <c r="B293" s="14" t="s">
        <v>161</v>
      </c>
      <c r="C293" s="12" t="s">
        <v>1</v>
      </c>
      <c r="D293" s="43" t="s">
        <v>1</v>
      </c>
      <c r="E293" s="42" t="s">
        <v>1</v>
      </c>
      <c r="F293" s="42" t="s">
        <v>1</v>
      </c>
      <c r="G293" s="42" t="s">
        <v>1</v>
      </c>
      <c r="H293" s="11" t="s">
        <v>1</v>
      </c>
      <c r="I293" s="63"/>
      <c r="J293" s="63"/>
      <c r="K293" s="63"/>
      <c r="L293" s="63"/>
      <c r="M293" s="63"/>
      <c r="N293" s="63"/>
      <c r="O293" s="63"/>
      <c r="P293" s="63"/>
      <c r="Q293" s="63"/>
    </row>
    <row r="294" spans="1:17" ht="34.5" thickBot="1" x14ac:dyDescent="0.3">
      <c r="A294" s="22" t="s">
        <v>4</v>
      </c>
      <c r="B294" s="22" t="s">
        <v>5</v>
      </c>
      <c r="C294" s="22" t="s">
        <v>6</v>
      </c>
      <c r="D294" s="44" t="s">
        <v>2891</v>
      </c>
      <c r="E294" s="44" t="s">
        <v>2895</v>
      </c>
      <c r="F294" s="44" t="s">
        <v>7</v>
      </c>
      <c r="G294" s="44" t="s">
        <v>8</v>
      </c>
      <c r="H294" s="22" t="s">
        <v>9</v>
      </c>
      <c r="I294" s="64" t="s">
        <v>2718</v>
      </c>
      <c r="J294" s="64" t="s">
        <v>2879</v>
      </c>
      <c r="K294" s="64" t="s">
        <v>2942</v>
      </c>
      <c r="L294" s="64" t="s">
        <v>2942</v>
      </c>
      <c r="M294" s="64" t="s">
        <v>2950</v>
      </c>
      <c r="N294" s="64" t="s">
        <v>2949</v>
      </c>
      <c r="O294" s="64" t="s">
        <v>2948</v>
      </c>
      <c r="P294" s="64" t="s">
        <v>2942</v>
      </c>
      <c r="Q294" s="64" t="s">
        <v>2944</v>
      </c>
    </row>
    <row r="295" spans="1:17" x14ac:dyDescent="0.25">
      <c r="A295" s="15" t="s">
        <v>1</v>
      </c>
      <c r="B295" s="15" t="s">
        <v>1</v>
      </c>
      <c r="C295" s="15" t="s">
        <v>1</v>
      </c>
      <c r="D295" s="45" t="s">
        <v>1</v>
      </c>
      <c r="E295" s="45" t="s">
        <v>1</v>
      </c>
      <c r="F295" s="46" t="s">
        <v>1</v>
      </c>
      <c r="G295" s="47" t="s">
        <v>1</v>
      </c>
      <c r="H295" s="16" t="s">
        <v>1</v>
      </c>
      <c r="I295" s="65">
        <v>1</v>
      </c>
      <c r="J295" s="65" t="s">
        <v>2894</v>
      </c>
      <c r="K295" s="65">
        <v>3</v>
      </c>
      <c r="L295" s="65" t="s">
        <v>2945</v>
      </c>
      <c r="M295" s="65">
        <v>5</v>
      </c>
      <c r="N295" s="65">
        <v>6</v>
      </c>
      <c r="O295" s="65">
        <v>7</v>
      </c>
      <c r="P295" s="65" t="s">
        <v>2946</v>
      </c>
      <c r="Q295" s="65">
        <v>9</v>
      </c>
    </row>
    <row r="296" spans="1:17" x14ac:dyDescent="0.25">
      <c r="A296" s="14" t="s">
        <v>10</v>
      </c>
      <c r="B296" s="14" t="s">
        <v>161</v>
      </c>
      <c r="C296" s="12" t="s">
        <v>11</v>
      </c>
      <c r="D296" s="43" t="s">
        <v>162</v>
      </c>
      <c r="E296" s="42" t="s">
        <v>1</v>
      </c>
      <c r="F296" s="42" t="s">
        <v>1</v>
      </c>
      <c r="G296" s="42" t="s">
        <v>1</v>
      </c>
      <c r="H296" s="11" t="s">
        <v>163</v>
      </c>
      <c r="I296" s="63"/>
      <c r="J296" s="63"/>
      <c r="K296" s="63"/>
      <c r="L296" s="63"/>
      <c r="M296" s="63"/>
      <c r="N296" s="63"/>
      <c r="O296" s="63"/>
      <c r="P296" s="63">
        <f t="shared" si="250"/>
        <v>0</v>
      </c>
      <c r="Q296" s="63" t="str">
        <f t="shared" si="251"/>
        <v>-</v>
      </c>
    </row>
    <row r="297" spans="1:17" ht="22.5" x14ac:dyDescent="0.25">
      <c r="A297" s="14" t="s">
        <v>1</v>
      </c>
      <c r="B297" s="14" t="s">
        <v>1</v>
      </c>
      <c r="C297" s="14" t="s">
        <v>1</v>
      </c>
      <c r="D297" s="42" t="s">
        <v>1</v>
      </c>
      <c r="E297" s="42" t="s">
        <v>1</v>
      </c>
      <c r="F297" s="42" t="s">
        <v>1</v>
      </c>
      <c r="G297" s="42" t="s">
        <v>1</v>
      </c>
      <c r="H297" s="17" t="s">
        <v>13</v>
      </c>
      <c r="I297" s="66">
        <f t="shared" ref="I297" si="273">SUM(I298,I306,I308)</f>
        <v>6912050</v>
      </c>
      <c r="J297" s="66">
        <f t="shared" ref="J297:K297" si="274">SUM(J298,J306,J308)</f>
        <v>6912050</v>
      </c>
      <c r="K297" s="66">
        <f t="shared" si="274"/>
        <v>0</v>
      </c>
      <c r="L297" s="66">
        <f t="shared" si="249"/>
        <v>525269.70000000007</v>
      </c>
      <c r="M297" s="66">
        <f t="shared" ref="M297" si="275">SUM(M298,M306,M308)</f>
        <v>0</v>
      </c>
      <c r="N297" s="66">
        <f t="shared" ref="N297:O297" si="276">SUM(N298,N306,N308)</f>
        <v>0</v>
      </c>
      <c r="O297" s="66">
        <f t="shared" si="276"/>
        <v>525269.70000000007</v>
      </c>
      <c r="P297" s="66">
        <f t="shared" si="250"/>
        <v>525269.70000000007</v>
      </c>
      <c r="Q297" s="66">
        <f t="shared" si="251"/>
        <v>7.5993330488060717</v>
      </c>
    </row>
    <row r="298" spans="1:17" x14ac:dyDescent="0.25">
      <c r="A298" s="12" t="s">
        <v>10</v>
      </c>
      <c r="B298" s="12" t="s">
        <v>161</v>
      </c>
      <c r="C298" s="12" t="s">
        <v>11</v>
      </c>
      <c r="D298" s="43" t="s">
        <v>162</v>
      </c>
      <c r="E298" s="42" t="s">
        <v>2709</v>
      </c>
      <c r="F298" s="42" t="s">
        <v>1</v>
      </c>
      <c r="G298" s="42" t="s">
        <v>1</v>
      </c>
      <c r="H298" s="11" t="s">
        <v>15</v>
      </c>
      <c r="I298" s="67">
        <f t="shared" ref="I298" si="277">SUM(I299,I300)</f>
        <v>6206100</v>
      </c>
      <c r="J298" s="67">
        <f t="shared" ref="J298:K298" si="278">SUM(J299,J300)</f>
        <v>6206100</v>
      </c>
      <c r="K298" s="67">
        <f t="shared" si="278"/>
        <v>0</v>
      </c>
      <c r="L298" s="67">
        <f t="shared" si="249"/>
        <v>470038.15</v>
      </c>
      <c r="M298" s="67">
        <f t="shared" ref="M298" si="279">SUM(M299,M300)</f>
        <v>0</v>
      </c>
      <c r="N298" s="67">
        <f t="shared" ref="N298:O298" si="280">SUM(N299,N300)</f>
        <v>0</v>
      </c>
      <c r="O298" s="67">
        <f t="shared" si="280"/>
        <v>470038.15</v>
      </c>
      <c r="P298" s="67">
        <f t="shared" si="250"/>
        <v>470038.15</v>
      </c>
      <c r="Q298" s="67">
        <f t="shared" si="251"/>
        <v>7.5738088332447102</v>
      </c>
    </row>
    <row r="299" spans="1:17" x14ac:dyDescent="0.25">
      <c r="A299" s="12" t="s">
        <v>10</v>
      </c>
      <c r="B299" s="12" t="s">
        <v>161</v>
      </c>
      <c r="C299" s="12" t="s">
        <v>11</v>
      </c>
      <c r="D299" s="43" t="s">
        <v>162</v>
      </c>
      <c r="E299" s="48">
        <v>6111</v>
      </c>
      <c r="F299" s="43"/>
      <c r="G299" s="56" t="s">
        <v>2901</v>
      </c>
      <c r="H299" s="23" t="s">
        <v>16</v>
      </c>
      <c r="I299" s="68">
        <v>5644100</v>
      </c>
      <c r="J299" s="68">
        <v>5644100</v>
      </c>
      <c r="K299" s="68"/>
      <c r="L299" s="68">
        <f t="shared" si="249"/>
        <v>410000</v>
      </c>
      <c r="M299" s="68"/>
      <c r="N299" s="68"/>
      <c r="O299" s="68">
        <v>410000</v>
      </c>
      <c r="P299" s="68">
        <f t="shared" si="250"/>
        <v>410000</v>
      </c>
      <c r="Q299" s="68">
        <f t="shared" si="251"/>
        <v>7.2642228167466918</v>
      </c>
    </row>
    <row r="300" spans="1:17" x14ac:dyDescent="0.25">
      <c r="A300" s="14" t="s">
        <v>10</v>
      </c>
      <c r="B300" s="14" t="s">
        <v>161</v>
      </c>
      <c r="C300" s="14" t="s">
        <v>11</v>
      </c>
      <c r="D300" s="50" t="s">
        <v>162</v>
      </c>
      <c r="E300" s="50" t="s">
        <v>2719</v>
      </c>
      <c r="F300" s="43" t="s">
        <v>1</v>
      </c>
      <c r="G300" s="49" t="s">
        <v>1</v>
      </c>
      <c r="H300" s="11" t="s">
        <v>19</v>
      </c>
      <c r="I300" s="67">
        <f t="shared" ref="I300:O300" si="281">SUM(I301:I305)</f>
        <v>562000</v>
      </c>
      <c r="J300" s="67">
        <f t="shared" si="281"/>
        <v>562000</v>
      </c>
      <c r="K300" s="67">
        <f t="shared" si="281"/>
        <v>0</v>
      </c>
      <c r="L300" s="67">
        <f t="shared" si="249"/>
        <v>60038.15</v>
      </c>
      <c r="M300" s="67">
        <f t="shared" si="281"/>
        <v>0</v>
      </c>
      <c r="N300" s="67">
        <f t="shared" si="281"/>
        <v>0</v>
      </c>
      <c r="O300" s="67">
        <f t="shared" si="281"/>
        <v>60038.15</v>
      </c>
      <c r="P300" s="67">
        <f t="shared" si="250"/>
        <v>60038.15</v>
      </c>
      <c r="Q300" s="67">
        <f t="shared" si="251"/>
        <v>10.682944839857651</v>
      </c>
    </row>
    <row r="301" spans="1:17" x14ac:dyDescent="0.25">
      <c r="A301" s="12" t="s">
        <v>10</v>
      </c>
      <c r="B301" s="12" t="s">
        <v>161</v>
      </c>
      <c r="C301" s="12" t="s">
        <v>11</v>
      </c>
      <c r="D301" s="43" t="s">
        <v>162</v>
      </c>
      <c r="E301" s="48">
        <v>6112</v>
      </c>
      <c r="F301" s="43" t="s">
        <v>164</v>
      </c>
      <c r="G301" s="56" t="s">
        <v>2901</v>
      </c>
      <c r="H301" s="23" t="s">
        <v>73</v>
      </c>
      <c r="I301" s="68">
        <v>104000</v>
      </c>
      <c r="J301" s="68">
        <v>104000</v>
      </c>
      <c r="K301" s="68"/>
      <c r="L301" s="68">
        <f t="shared" si="249"/>
        <v>10493.9</v>
      </c>
      <c r="M301" s="68"/>
      <c r="N301" s="68"/>
      <c r="O301" s="68">
        <v>10493.9</v>
      </c>
      <c r="P301" s="68">
        <f t="shared" si="250"/>
        <v>10493.9</v>
      </c>
      <c r="Q301" s="68">
        <f t="shared" si="251"/>
        <v>10.090288461538462</v>
      </c>
    </row>
    <row r="302" spans="1:17" x14ac:dyDescent="0.25">
      <c r="A302" s="12" t="s">
        <v>10</v>
      </c>
      <c r="B302" s="12" t="s">
        <v>161</v>
      </c>
      <c r="C302" s="12" t="s">
        <v>11</v>
      </c>
      <c r="D302" s="43" t="s">
        <v>162</v>
      </c>
      <c r="E302" s="48">
        <v>6112</v>
      </c>
      <c r="F302" s="43" t="s">
        <v>165</v>
      </c>
      <c r="G302" s="56" t="s">
        <v>2901</v>
      </c>
      <c r="H302" s="23" t="s">
        <v>22</v>
      </c>
      <c r="I302" s="68">
        <v>326000</v>
      </c>
      <c r="J302" s="68">
        <v>326000</v>
      </c>
      <c r="K302" s="68"/>
      <c r="L302" s="68">
        <f t="shared" si="249"/>
        <v>25000</v>
      </c>
      <c r="M302" s="68"/>
      <c r="N302" s="68"/>
      <c r="O302" s="68">
        <v>25000</v>
      </c>
      <c r="P302" s="68">
        <f t="shared" si="250"/>
        <v>25000</v>
      </c>
      <c r="Q302" s="68">
        <f t="shared" si="251"/>
        <v>7.6687116564417179</v>
      </c>
    </row>
    <row r="303" spans="1:17" x14ac:dyDescent="0.25">
      <c r="A303" s="12" t="s">
        <v>10</v>
      </c>
      <c r="B303" s="12" t="s">
        <v>161</v>
      </c>
      <c r="C303" s="12" t="s">
        <v>11</v>
      </c>
      <c r="D303" s="43" t="s">
        <v>162</v>
      </c>
      <c r="E303" s="48">
        <v>6112</v>
      </c>
      <c r="F303" s="43" t="s">
        <v>166</v>
      </c>
      <c r="G303" s="56" t="s">
        <v>2901</v>
      </c>
      <c r="H303" s="23" t="s">
        <v>24</v>
      </c>
      <c r="I303" s="68">
        <v>70000</v>
      </c>
      <c r="J303" s="68">
        <v>70000</v>
      </c>
      <c r="K303" s="68"/>
      <c r="L303" s="68">
        <f t="shared" si="249"/>
        <v>0</v>
      </c>
      <c r="M303" s="68"/>
      <c r="N303" s="68"/>
      <c r="O303" s="68"/>
      <c r="P303" s="68">
        <f t="shared" si="250"/>
        <v>0</v>
      </c>
      <c r="Q303" s="68">
        <f t="shared" si="251"/>
        <v>0</v>
      </c>
    </row>
    <row r="304" spans="1:17" x14ac:dyDescent="0.25">
      <c r="A304" s="12" t="s">
        <v>10</v>
      </c>
      <c r="B304" s="12" t="s">
        <v>161</v>
      </c>
      <c r="C304" s="12" t="s">
        <v>11</v>
      </c>
      <c r="D304" s="43" t="s">
        <v>162</v>
      </c>
      <c r="E304" s="48">
        <v>6112</v>
      </c>
      <c r="F304" s="43" t="s">
        <v>167</v>
      </c>
      <c r="G304" s="56" t="s">
        <v>2901</v>
      </c>
      <c r="H304" s="23" t="s">
        <v>76</v>
      </c>
      <c r="I304" s="68">
        <v>12000</v>
      </c>
      <c r="J304" s="68">
        <v>12000</v>
      </c>
      <c r="K304" s="68"/>
      <c r="L304" s="68">
        <f t="shared" si="249"/>
        <v>10042.25</v>
      </c>
      <c r="M304" s="68"/>
      <c r="N304" s="68"/>
      <c r="O304" s="68">
        <v>10042.25</v>
      </c>
      <c r="P304" s="68">
        <f t="shared" si="250"/>
        <v>10042.25</v>
      </c>
      <c r="Q304" s="68">
        <f t="shared" si="251"/>
        <v>83.685416666666669</v>
      </c>
    </row>
    <row r="305" spans="1:17" x14ac:dyDescent="0.25">
      <c r="A305" s="12" t="s">
        <v>10</v>
      </c>
      <c r="B305" s="12" t="s">
        <v>161</v>
      </c>
      <c r="C305" s="12" t="s">
        <v>11</v>
      </c>
      <c r="D305" s="43" t="s">
        <v>162</v>
      </c>
      <c r="E305" s="48">
        <v>6112</v>
      </c>
      <c r="F305" s="43" t="s">
        <v>168</v>
      </c>
      <c r="G305" s="56" t="s">
        <v>2901</v>
      </c>
      <c r="H305" s="23" t="s">
        <v>26</v>
      </c>
      <c r="I305" s="68">
        <v>50000</v>
      </c>
      <c r="J305" s="68">
        <v>50000</v>
      </c>
      <c r="K305" s="68"/>
      <c r="L305" s="68">
        <f t="shared" si="249"/>
        <v>14502</v>
      </c>
      <c r="M305" s="68"/>
      <c r="N305" s="68"/>
      <c r="O305" s="68">
        <v>14502</v>
      </c>
      <c r="P305" s="68">
        <f t="shared" si="250"/>
        <v>14502</v>
      </c>
      <c r="Q305" s="68">
        <f t="shared" si="251"/>
        <v>29.004000000000001</v>
      </c>
    </row>
    <row r="306" spans="1:17" x14ac:dyDescent="0.25">
      <c r="A306" s="12" t="s">
        <v>10</v>
      </c>
      <c r="B306" s="12" t="s">
        <v>161</v>
      </c>
      <c r="C306" s="12" t="s">
        <v>11</v>
      </c>
      <c r="D306" s="43" t="s">
        <v>162</v>
      </c>
      <c r="E306" s="42" t="s">
        <v>2710</v>
      </c>
      <c r="F306" s="42" t="s">
        <v>1</v>
      </c>
      <c r="G306" s="42" t="s">
        <v>1</v>
      </c>
      <c r="H306" s="11" t="s">
        <v>28</v>
      </c>
      <c r="I306" s="67">
        <f t="shared" ref="I306:O306" si="282">SUM(I307)</f>
        <v>613300</v>
      </c>
      <c r="J306" s="67">
        <f t="shared" si="282"/>
        <v>613300</v>
      </c>
      <c r="K306" s="67">
        <f t="shared" si="282"/>
        <v>0</v>
      </c>
      <c r="L306" s="67">
        <f t="shared" si="249"/>
        <v>45000</v>
      </c>
      <c r="M306" s="67">
        <f t="shared" si="282"/>
        <v>0</v>
      </c>
      <c r="N306" s="67">
        <f t="shared" si="282"/>
        <v>0</v>
      </c>
      <c r="O306" s="67">
        <f t="shared" si="282"/>
        <v>45000</v>
      </c>
      <c r="P306" s="67">
        <f t="shared" si="250"/>
        <v>45000</v>
      </c>
      <c r="Q306" s="67">
        <f t="shared" si="251"/>
        <v>7.3373552910484268</v>
      </c>
    </row>
    <row r="307" spans="1:17" x14ac:dyDescent="0.25">
      <c r="A307" s="12" t="s">
        <v>10</v>
      </c>
      <c r="B307" s="12" t="s">
        <v>161</v>
      </c>
      <c r="C307" s="12" t="s">
        <v>11</v>
      </c>
      <c r="D307" s="43" t="s">
        <v>162</v>
      </c>
      <c r="E307" s="48">
        <v>6121</v>
      </c>
      <c r="F307" s="43"/>
      <c r="G307" s="56" t="s">
        <v>2901</v>
      </c>
      <c r="H307" s="23" t="s">
        <v>29</v>
      </c>
      <c r="I307" s="68">
        <v>613300</v>
      </c>
      <c r="J307" s="68">
        <v>613300</v>
      </c>
      <c r="K307" s="68"/>
      <c r="L307" s="68">
        <f t="shared" si="249"/>
        <v>45000</v>
      </c>
      <c r="M307" s="68"/>
      <c r="N307" s="68"/>
      <c r="O307" s="68">
        <v>45000</v>
      </c>
      <c r="P307" s="68">
        <f t="shared" si="250"/>
        <v>45000</v>
      </c>
      <c r="Q307" s="68">
        <f t="shared" si="251"/>
        <v>7.3373552910484268</v>
      </c>
    </row>
    <row r="308" spans="1:17" x14ac:dyDescent="0.25">
      <c r="A308" s="12" t="s">
        <v>10</v>
      </c>
      <c r="B308" s="12" t="s">
        <v>161</v>
      </c>
      <c r="C308" s="12" t="s">
        <v>11</v>
      </c>
      <c r="D308" s="43" t="s">
        <v>162</v>
      </c>
      <c r="E308" s="42" t="s">
        <v>2711</v>
      </c>
      <c r="F308" s="42" t="s">
        <v>1</v>
      </c>
      <c r="G308" s="42" t="s">
        <v>1</v>
      </c>
      <c r="H308" s="11" t="s">
        <v>32</v>
      </c>
      <c r="I308" s="67">
        <f t="shared" ref="I308:O308" si="283">SUM(I309,I310,I311)</f>
        <v>92650</v>
      </c>
      <c r="J308" s="67">
        <f t="shared" si="283"/>
        <v>92650</v>
      </c>
      <c r="K308" s="67">
        <f t="shared" si="283"/>
        <v>0</v>
      </c>
      <c r="L308" s="67">
        <f t="shared" si="249"/>
        <v>10231.549999999999</v>
      </c>
      <c r="M308" s="67">
        <f t="shared" si="283"/>
        <v>0</v>
      </c>
      <c r="N308" s="67">
        <f t="shared" si="283"/>
        <v>0</v>
      </c>
      <c r="O308" s="67">
        <f t="shared" si="283"/>
        <v>10231.549999999999</v>
      </c>
      <c r="P308" s="67">
        <f t="shared" si="250"/>
        <v>10231.549999999999</v>
      </c>
      <c r="Q308" s="67">
        <f t="shared" si="251"/>
        <v>11.043227199136535</v>
      </c>
    </row>
    <row r="309" spans="1:17" x14ac:dyDescent="0.25">
      <c r="A309" s="12" t="s">
        <v>10</v>
      </c>
      <c r="B309" s="12" t="s">
        <v>161</v>
      </c>
      <c r="C309" s="12" t="s">
        <v>11</v>
      </c>
      <c r="D309" s="43" t="s">
        <v>162</v>
      </c>
      <c r="E309" s="48">
        <v>6131</v>
      </c>
      <c r="F309" s="43"/>
      <c r="G309" s="56" t="s">
        <v>2901</v>
      </c>
      <c r="H309" s="23" t="s">
        <v>33</v>
      </c>
      <c r="I309" s="68">
        <v>5000</v>
      </c>
      <c r="J309" s="68">
        <v>5000</v>
      </c>
      <c r="K309" s="68"/>
      <c r="L309" s="68">
        <f t="shared" si="249"/>
        <v>375</v>
      </c>
      <c r="M309" s="68"/>
      <c r="N309" s="68"/>
      <c r="O309" s="68">
        <v>375</v>
      </c>
      <c r="P309" s="68">
        <f t="shared" si="250"/>
        <v>375</v>
      </c>
      <c r="Q309" s="68">
        <f t="shared" si="251"/>
        <v>7.5</v>
      </c>
    </row>
    <row r="310" spans="1:17" x14ac:dyDescent="0.25">
      <c r="A310" s="12" t="s">
        <v>10</v>
      </c>
      <c r="B310" s="12" t="s">
        <v>161</v>
      </c>
      <c r="C310" s="12" t="s">
        <v>11</v>
      </c>
      <c r="D310" s="43" t="s">
        <v>162</v>
      </c>
      <c r="E310" s="48">
        <v>6134</v>
      </c>
      <c r="F310" s="43"/>
      <c r="G310" s="56" t="s">
        <v>2901</v>
      </c>
      <c r="H310" s="23" t="s">
        <v>169</v>
      </c>
      <c r="I310" s="68">
        <v>10000</v>
      </c>
      <c r="J310" s="68">
        <v>10000</v>
      </c>
      <c r="K310" s="68"/>
      <c r="L310" s="68">
        <f t="shared" si="249"/>
        <v>785.9</v>
      </c>
      <c r="M310" s="68"/>
      <c r="N310" s="68"/>
      <c r="O310" s="68">
        <v>785.9</v>
      </c>
      <c r="P310" s="68">
        <f t="shared" si="250"/>
        <v>785.9</v>
      </c>
      <c r="Q310" s="68">
        <f t="shared" si="251"/>
        <v>7.8589999999999991</v>
      </c>
    </row>
    <row r="311" spans="1:17" x14ac:dyDescent="0.25">
      <c r="A311" s="14" t="s">
        <v>10</v>
      </c>
      <c r="B311" s="14" t="s">
        <v>161</v>
      </c>
      <c r="C311" s="14" t="s">
        <v>11</v>
      </c>
      <c r="D311" s="50" t="s">
        <v>162</v>
      </c>
      <c r="E311" s="50" t="s">
        <v>2720</v>
      </c>
      <c r="F311" s="43" t="s">
        <v>1</v>
      </c>
      <c r="G311" s="49" t="s">
        <v>1</v>
      </c>
      <c r="H311" s="11" t="s">
        <v>35</v>
      </c>
      <c r="I311" s="67">
        <f t="shared" ref="I311:O311" si="284">SUM(I312:I314)</f>
        <v>77650</v>
      </c>
      <c r="J311" s="67">
        <f t="shared" si="284"/>
        <v>77650</v>
      </c>
      <c r="K311" s="67">
        <f t="shared" si="284"/>
        <v>0</v>
      </c>
      <c r="L311" s="67">
        <f t="shared" si="249"/>
        <v>9070.65</v>
      </c>
      <c r="M311" s="67">
        <f t="shared" si="284"/>
        <v>0</v>
      </c>
      <c r="N311" s="67">
        <f t="shared" si="284"/>
        <v>0</v>
      </c>
      <c r="O311" s="67">
        <f t="shared" si="284"/>
        <v>9070.65</v>
      </c>
      <c r="P311" s="67">
        <f t="shared" si="250"/>
        <v>9070.65</v>
      </c>
      <c r="Q311" s="67">
        <f t="shared" si="251"/>
        <v>11.681455247907275</v>
      </c>
    </row>
    <row r="312" spans="1:17" x14ac:dyDescent="0.25">
      <c r="A312" s="12" t="s">
        <v>10</v>
      </c>
      <c r="B312" s="12" t="s">
        <v>161</v>
      </c>
      <c r="C312" s="12" t="s">
        <v>11</v>
      </c>
      <c r="D312" s="43" t="s">
        <v>162</v>
      </c>
      <c r="E312" s="48">
        <v>6139</v>
      </c>
      <c r="F312" s="43"/>
      <c r="G312" s="56" t="s">
        <v>2901</v>
      </c>
      <c r="H312" s="23" t="s">
        <v>35</v>
      </c>
      <c r="I312" s="68">
        <v>40000</v>
      </c>
      <c r="J312" s="68">
        <v>40000</v>
      </c>
      <c r="K312" s="68"/>
      <c r="L312" s="68">
        <f t="shared" si="249"/>
        <v>7770.65</v>
      </c>
      <c r="M312" s="68"/>
      <c r="N312" s="68"/>
      <c r="O312" s="68">
        <v>7770.65</v>
      </c>
      <c r="P312" s="68">
        <f t="shared" si="250"/>
        <v>7770.65</v>
      </c>
      <c r="Q312" s="68">
        <f t="shared" si="251"/>
        <v>19.426625000000001</v>
      </c>
    </row>
    <row r="313" spans="1:17" x14ac:dyDescent="0.25">
      <c r="A313" s="12" t="s">
        <v>10</v>
      </c>
      <c r="B313" s="12" t="s">
        <v>161</v>
      </c>
      <c r="C313" s="12" t="s">
        <v>11</v>
      </c>
      <c r="D313" s="43" t="s">
        <v>162</v>
      </c>
      <c r="E313" s="48">
        <v>6139</v>
      </c>
      <c r="F313" s="43" t="s">
        <v>171</v>
      </c>
      <c r="G313" s="56" t="s">
        <v>2901</v>
      </c>
      <c r="H313" s="23" t="s">
        <v>43</v>
      </c>
      <c r="I313" s="68">
        <v>19650</v>
      </c>
      <c r="J313" s="68">
        <v>19650</v>
      </c>
      <c r="K313" s="68"/>
      <c r="L313" s="68">
        <f t="shared" si="249"/>
        <v>1300</v>
      </c>
      <c r="M313" s="68"/>
      <c r="N313" s="68"/>
      <c r="O313" s="68">
        <v>1300</v>
      </c>
      <c r="P313" s="68">
        <f t="shared" si="250"/>
        <v>1300</v>
      </c>
      <c r="Q313" s="68">
        <f t="shared" si="251"/>
        <v>6.6157760814249356</v>
      </c>
    </row>
    <row r="314" spans="1:17" ht="22.5" x14ac:dyDescent="0.25">
      <c r="A314" s="12" t="s">
        <v>10</v>
      </c>
      <c r="B314" s="12" t="s">
        <v>161</v>
      </c>
      <c r="C314" s="12" t="s">
        <v>11</v>
      </c>
      <c r="D314" s="43" t="s">
        <v>162</v>
      </c>
      <c r="E314" s="48">
        <v>6139</v>
      </c>
      <c r="F314" s="43" t="s">
        <v>172</v>
      </c>
      <c r="G314" s="56" t="s">
        <v>2901</v>
      </c>
      <c r="H314" s="23" t="s">
        <v>49</v>
      </c>
      <c r="I314" s="68">
        <v>18000</v>
      </c>
      <c r="J314" s="68">
        <v>18000</v>
      </c>
      <c r="K314" s="68"/>
      <c r="L314" s="68">
        <f t="shared" si="249"/>
        <v>0</v>
      </c>
      <c r="M314" s="68"/>
      <c r="N314" s="68"/>
      <c r="O314" s="68">
        <v>0</v>
      </c>
      <c r="P314" s="68">
        <f t="shared" si="250"/>
        <v>0</v>
      </c>
      <c r="Q314" s="68">
        <f t="shared" si="251"/>
        <v>0</v>
      </c>
    </row>
    <row r="315" spans="1:17" ht="22.5" x14ac:dyDescent="0.25">
      <c r="A315" s="14" t="s">
        <v>1</v>
      </c>
      <c r="B315" s="14" t="s">
        <v>1</v>
      </c>
      <c r="C315" s="14" t="s">
        <v>1</v>
      </c>
      <c r="D315" s="42" t="s">
        <v>1</v>
      </c>
      <c r="E315" s="42" t="s">
        <v>1</v>
      </c>
      <c r="F315" s="42" t="s">
        <v>1</v>
      </c>
      <c r="G315" s="42" t="s">
        <v>1</v>
      </c>
      <c r="H315" s="17" t="s">
        <v>50</v>
      </c>
      <c r="I315" s="66">
        <f t="shared" ref="I315:O315" si="285">SUM(I316)</f>
        <v>100</v>
      </c>
      <c r="J315" s="66">
        <f t="shared" si="285"/>
        <v>100</v>
      </c>
      <c r="K315" s="66">
        <f t="shared" si="285"/>
        <v>0</v>
      </c>
      <c r="L315" s="66">
        <f t="shared" si="249"/>
        <v>0</v>
      </c>
      <c r="M315" s="66">
        <f t="shared" si="285"/>
        <v>0</v>
      </c>
      <c r="N315" s="66">
        <f t="shared" si="285"/>
        <v>0</v>
      </c>
      <c r="O315" s="66">
        <f t="shared" si="285"/>
        <v>0</v>
      </c>
      <c r="P315" s="66">
        <f t="shared" si="250"/>
        <v>0</v>
      </c>
      <c r="Q315" s="66">
        <f t="shared" si="251"/>
        <v>0</v>
      </c>
    </row>
    <row r="316" spans="1:17" x14ac:dyDescent="0.25">
      <c r="A316" s="12" t="s">
        <v>10</v>
      </c>
      <c r="B316" s="12" t="s">
        <v>161</v>
      </c>
      <c r="C316" s="12" t="s">
        <v>11</v>
      </c>
      <c r="D316" s="43" t="s">
        <v>162</v>
      </c>
      <c r="E316" s="42" t="s">
        <v>2712</v>
      </c>
      <c r="F316" s="42" t="s">
        <v>1</v>
      </c>
      <c r="G316" s="42" t="s">
        <v>1</v>
      </c>
      <c r="H316" s="11" t="s">
        <v>52</v>
      </c>
      <c r="I316" s="67">
        <f t="shared" ref="I316" si="286">SUM(I317,I319)</f>
        <v>100</v>
      </c>
      <c r="J316" s="67">
        <f t="shared" ref="J316:K316" si="287">SUM(J317,J319)</f>
        <v>100</v>
      </c>
      <c r="K316" s="67">
        <f t="shared" si="287"/>
        <v>0</v>
      </c>
      <c r="L316" s="67">
        <f t="shared" si="249"/>
        <v>0</v>
      </c>
      <c r="M316" s="67">
        <f t="shared" ref="M316" si="288">SUM(M317,M319)</f>
        <v>0</v>
      </c>
      <c r="N316" s="67">
        <f t="shared" ref="N316:O316" si="289">SUM(N317,N319)</f>
        <v>0</v>
      </c>
      <c r="O316" s="67">
        <f t="shared" si="289"/>
        <v>0</v>
      </c>
      <c r="P316" s="67">
        <f t="shared" si="250"/>
        <v>0</v>
      </c>
      <c r="Q316" s="67">
        <f t="shared" si="251"/>
        <v>0</v>
      </c>
    </row>
    <row r="317" spans="1:17" x14ac:dyDescent="0.25">
      <c r="A317" s="14" t="s">
        <v>10</v>
      </c>
      <c r="B317" s="14" t="s">
        <v>161</v>
      </c>
      <c r="C317" s="14" t="s">
        <v>11</v>
      </c>
      <c r="D317" s="50" t="s">
        <v>162</v>
      </c>
      <c r="E317" s="50" t="s">
        <v>2721</v>
      </c>
      <c r="F317" s="43" t="s">
        <v>1</v>
      </c>
      <c r="G317" s="49" t="s">
        <v>1</v>
      </c>
      <c r="H317" s="11" t="s">
        <v>53</v>
      </c>
      <c r="I317" s="67">
        <f t="shared" ref="I317:O317" si="290">SUM(I318)</f>
        <v>0</v>
      </c>
      <c r="J317" s="67">
        <f t="shared" si="290"/>
        <v>0</v>
      </c>
      <c r="K317" s="67">
        <f t="shared" si="290"/>
        <v>0</v>
      </c>
      <c r="L317" s="67">
        <f t="shared" si="249"/>
        <v>0</v>
      </c>
      <c r="M317" s="67">
        <f t="shared" si="290"/>
        <v>0</v>
      </c>
      <c r="N317" s="67">
        <f t="shared" si="290"/>
        <v>0</v>
      </c>
      <c r="O317" s="67">
        <f t="shared" si="290"/>
        <v>0</v>
      </c>
      <c r="P317" s="67">
        <f t="shared" si="250"/>
        <v>0</v>
      </c>
      <c r="Q317" s="67" t="str">
        <f t="shared" si="251"/>
        <v>-</v>
      </c>
    </row>
    <row r="318" spans="1:17" x14ac:dyDescent="0.25">
      <c r="A318" s="12" t="s">
        <v>10</v>
      </c>
      <c r="B318" s="12" t="s">
        <v>161</v>
      </c>
      <c r="C318" s="12" t="s">
        <v>11</v>
      </c>
      <c r="D318" s="43" t="s">
        <v>162</v>
      </c>
      <c r="E318" s="48">
        <v>6143</v>
      </c>
      <c r="F318" s="43" t="s">
        <v>173</v>
      </c>
      <c r="G318" s="56" t="s">
        <v>2902</v>
      </c>
      <c r="H318" s="23" t="s">
        <v>174</v>
      </c>
      <c r="I318" s="68">
        <v>0</v>
      </c>
      <c r="J318" s="68">
        <v>0</v>
      </c>
      <c r="K318" s="68"/>
      <c r="L318" s="68">
        <f t="shared" si="249"/>
        <v>0</v>
      </c>
      <c r="M318" s="68"/>
      <c r="N318" s="68"/>
      <c r="O318" s="68">
        <v>0</v>
      </c>
      <c r="P318" s="68">
        <f t="shared" si="250"/>
        <v>0</v>
      </c>
      <c r="Q318" s="68" t="str">
        <f t="shared" si="251"/>
        <v>-</v>
      </c>
    </row>
    <row r="319" spans="1:17" x14ac:dyDescent="0.25">
      <c r="A319" s="12" t="s">
        <v>10</v>
      </c>
      <c r="B319" s="12" t="s">
        <v>161</v>
      </c>
      <c r="C319" s="12" t="s">
        <v>11</v>
      </c>
      <c r="D319" s="43" t="s">
        <v>162</v>
      </c>
      <c r="E319" s="48">
        <v>6148</v>
      </c>
      <c r="F319" s="43"/>
      <c r="G319" s="56" t="s">
        <v>2901</v>
      </c>
      <c r="H319" s="23" t="s">
        <v>58</v>
      </c>
      <c r="I319" s="68">
        <v>100</v>
      </c>
      <c r="J319" s="68">
        <v>100</v>
      </c>
      <c r="K319" s="68"/>
      <c r="L319" s="68">
        <f t="shared" si="249"/>
        <v>0</v>
      </c>
      <c r="M319" s="68"/>
      <c r="N319" s="68"/>
      <c r="O319" s="68"/>
      <c r="P319" s="68">
        <f t="shared" si="250"/>
        <v>0</v>
      </c>
      <c r="Q319" s="68">
        <f t="shared" si="251"/>
        <v>0</v>
      </c>
    </row>
    <row r="320" spans="1:17" ht="22.5" x14ac:dyDescent="0.25">
      <c r="A320" s="14" t="s">
        <v>1</v>
      </c>
      <c r="B320" s="14" t="s">
        <v>1</v>
      </c>
      <c r="C320" s="14" t="s">
        <v>1</v>
      </c>
      <c r="D320" s="42" t="s">
        <v>1</v>
      </c>
      <c r="E320" s="42" t="s">
        <v>1</v>
      </c>
      <c r="F320" s="42" t="s">
        <v>1</v>
      </c>
      <c r="G320" s="42" t="s">
        <v>1</v>
      </c>
      <c r="H320" s="17" t="s">
        <v>59</v>
      </c>
      <c r="I320" s="66">
        <f t="shared" ref="I320:O320" si="291">SUM(I321)</f>
        <v>104500</v>
      </c>
      <c r="J320" s="66">
        <f t="shared" si="291"/>
        <v>104500</v>
      </c>
      <c r="K320" s="66">
        <f t="shared" si="291"/>
        <v>0</v>
      </c>
      <c r="L320" s="66">
        <f t="shared" si="249"/>
        <v>0</v>
      </c>
      <c r="M320" s="66">
        <f t="shared" si="291"/>
        <v>0</v>
      </c>
      <c r="N320" s="66">
        <f t="shared" si="291"/>
        <v>0</v>
      </c>
      <c r="O320" s="66">
        <f t="shared" si="291"/>
        <v>0</v>
      </c>
      <c r="P320" s="66">
        <f t="shared" si="250"/>
        <v>0</v>
      </c>
      <c r="Q320" s="66">
        <f t="shared" si="251"/>
        <v>0</v>
      </c>
    </row>
    <row r="321" spans="1:17" x14ac:dyDescent="0.25">
      <c r="A321" s="12" t="s">
        <v>10</v>
      </c>
      <c r="B321" s="12" t="s">
        <v>161</v>
      </c>
      <c r="C321" s="12" t="s">
        <v>11</v>
      </c>
      <c r="D321" s="43" t="s">
        <v>162</v>
      </c>
      <c r="E321" s="42" t="s">
        <v>2715</v>
      </c>
      <c r="F321" s="42" t="s">
        <v>1</v>
      </c>
      <c r="G321" s="42" t="s">
        <v>1</v>
      </c>
      <c r="H321" s="11" t="s">
        <v>61</v>
      </c>
      <c r="I321" s="67">
        <f t="shared" ref="I321" si="292">SUM(I322,I327)</f>
        <v>104500</v>
      </c>
      <c r="J321" s="67">
        <f t="shared" ref="J321:K321" si="293">SUM(J322,J327)</f>
        <v>104500</v>
      </c>
      <c r="K321" s="67">
        <f t="shared" si="293"/>
        <v>0</v>
      </c>
      <c r="L321" s="67">
        <f t="shared" si="249"/>
        <v>0</v>
      </c>
      <c r="M321" s="67">
        <f t="shared" ref="M321" si="294">SUM(M322,M327)</f>
        <v>0</v>
      </c>
      <c r="N321" s="67">
        <f t="shared" ref="N321:O321" si="295">SUM(N322,N327)</f>
        <v>0</v>
      </c>
      <c r="O321" s="67">
        <f t="shared" si="295"/>
        <v>0</v>
      </c>
      <c r="P321" s="67">
        <f t="shared" si="250"/>
        <v>0</v>
      </c>
      <c r="Q321" s="67">
        <f t="shared" si="251"/>
        <v>0</v>
      </c>
    </row>
    <row r="322" spans="1:17" x14ac:dyDescent="0.25">
      <c r="A322" s="14" t="s">
        <v>10</v>
      </c>
      <c r="B322" s="14" t="s">
        <v>161</v>
      </c>
      <c r="C322" s="14" t="s">
        <v>11</v>
      </c>
      <c r="D322" s="50" t="s">
        <v>162</v>
      </c>
      <c r="E322" s="50" t="s">
        <v>2724</v>
      </c>
      <c r="F322" s="43" t="s">
        <v>1</v>
      </c>
      <c r="G322" s="49" t="s">
        <v>1</v>
      </c>
      <c r="H322" s="11" t="s">
        <v>62</v>
      </c>
      <c r="I322" s="67">
        <f t="shared" ref="I322" si="296">SUM(I323:I326)</f>
        <v>96500</v>
      </c>
      <c r="J322" s="67">
        <f t="shared" ref="J322:K322" si="297">SUM(J323:J326)</f>
        <v>96500</v>
      </c>
      <c r="K322" s="67">
        <f t="shared" si="297"/>
        <v>0</v>
      </c>
      <c r="L322" s="67">
        <f t="shared" si="249"/>
        <v>0</v>
      </c>
      <c r="M322" s="67">
        <f t="shared" ref="M322" si="298">SUM(M323:M326)</f>
        <v>0</v>
      </c>
      <c r="N322" s="67">
        <f t="shared" ref="N322:O322" si="299">SUM(N323:N326)</f>
        <v>0</v>
      </c>
      <c r="O322" s="67">
        <f t="shared" si="299"/>
        <v>0</v>
      </c>
      <c r="P322" s="67">
        <f t="shared" si="250"/>
        <v>0</v>
      </c>
      <c r="Q322" s="67">
        <f t="shared" si="251"/>
        <v>0</v>
      </c>
    </row>
    <row r="323" spans="1:17" x14ac:dyDescent="0.25">
      <c r="A323" s="12" t="s">
        <v>10</v>
      </c>
      <c r="B323" s="12" t="s">
        <v>161</v>
      </c>
      <c r="C323" s="12" t="s">
        <v>11</v>
      </c>
      <c r="D323" s="43" t="s">
        <v>162</v>
      </c>
      <c r="E323" s="48">
        <v>8213</v>
      </c>
      <c r="F323" s="43" t="s">
        <v>175</v>
      </c>
      <c r="G323" s="56" t="s">
        <v>2902</v>
      </c>
      <c r="H323" s="23" t="s">
        <v>176</v>
      </c>
      <c r="I323" s="68">
        <v>28200</v>
      </c>
      <c r="J323" s="68">
        <v>28200</v>
      </c>
      <c r="K323" s="68"/>
      <c r="L323" s="68">
        <f t="shared" si="249"/>
        <v>0</v>
      </c>
      <c r="M323" s="68"/>
      <c r="N323" s="68"/>
      <c r="O323" s="68">
        <v>0</v>
      </c>
      <c r="P323" s="68">
        <f t="shared" si="250"/>
        <v>0</v>
      </c>
      <c r="Q323" s="68">
        <f t="shared" si="251"/>
        <v>0</v>
      </c>
    </row>
    <row r="324" spans="1:17" x14ac:dyDescent="0.25">
      <c r="A324" s="12" t="s">
        <v>10</v>
      </c>
      <c r="B324" s="12" t="s">
        <v>161</v>
      </c>
      <c r="C324" s="12" t="s">
        <v>11</v>
      </c>
      <c r="D324" s="43" t="s">
        <v>162</v>
      </c>
      <c r="E324" s="48">
        <v>8213</v>
      </c>
      <c r="F324" s="43" t="s">
        <v>177</v>
      </c>
      <c r="G324" s="56" t="s">
        <v>2902</v>
      </c>
      <c r="H324" s="23" t="s">
        <v>178</v>
      </c>
      <c r="I324" s="68">
        <v>38900</v>
      </c>
      <c r="J324" s="68">
        <v>38900</v>
      </c>
      <c r="K324" s="68"/>
      <c r="L324" s="68">
        <f t="shared" si="249"/>
        <v>0</v>
      </c>
      <c r="M324" s="68"/>
      <c r="N324" s="68"/>
      <c r="O324" s="68">
        <v>0</v>
      </c>
      <c r="P324" s="68">
        <f t="shared" si="250"/>
        <v>0</v>
      </c>
      <c r="Q324" s="68">
        <f t="shared" si="251"/>
        <v>0</v>
      </c>
    </row>
    <row r="325" spans="1:17" x14ac:dyDescent="0.25">
      <c r="A325" s="12" t="s">
        <v>10</v>
      </c>
      <c r="B325" s="12" t="s">
        <v>161</v>
      </c>
      <c r="C325" s="12" t="s">
        <v>11</v>
      </c>
      <c r="D325" s="43" t="s">
        <v>162</v>
      </c>
      <c r="E325" s="48">
        <v>8213</v>
      </c>
      <c r="F325" s="43" t="s">
        <v>179</v>
      </c>
      <c r="G325" s="56" t="s">
        <v>2902</v>
      </c>
      <c r="H325" s="23" t="s">
        <v>180</v>
      </c>
      <c r="I325" s="68">
        <v>21200</v>
      </c>
      <c r="J325" s="68">
        <v>21200</v>
      </c>
      <c r="K325" s="68"/>
      <c r="L325" s="68">
        <f t="shared" si="249"/>
        <v>0</v>
      </c>
      <c r="M325" s="68"/>
      <c r="N325" s="68"/>
      <c r="O325" s="68">
        <v>0</v>
      </c>
      <c r="P325" s="68">
        <f t="shared" si="250"/>
        <v>0</v>
      </c>
      <c r="Q325" s="68">
        <f t="shared" si="251"/>
        <v>0</v>
      </c>
    </row>
    <row r="326" spans="1:17" x14ac:dyDescent="0.25">
      <c r="A326" s="12" t="s">
        <v>10</v>
      </c>
      <c r="B326" s="12" t="s">
        <v>161</v>
      </c>
      <c r="C326" s="12" t="s">
        <v>11</v>
      </c>
      <c r="D326" s="43" t="s">
        <v>162</v>
      </c>
      <c r="E326" s="48">
        <v>8213</v>
      </c>
      <c r="F326" s="43" t="s">
        <v>181</v>
      </c>
      <c r="G326" s="56" t="s">
        <v>2902</v>
      </c>
      <c r="H326" s="23" t="s">
        <v>182</v>
      </c>
      <c r="I326" s="68">
        <v>8200</v>
      </c>
      <c r="J326" s="68">
        <v>8200</v>
      </c>
      <c r="K326" s="68"/>
      <c r="L326" s="68">
        <f t="shared" si="249"/>
        <v>0</v>
      </c>
      <c r="M326" s="68"/>
      <c r="N326" s="68"/>
      <c r="O326" s="68">
        <v>0</v>
      </c>
      <c r="P326" s="68">
        <f t="shared" si="250"/>
        <v>0</v>
      </c>
      <c r="Q326" s="68">
        <f t="shared" si="251"/>
        <v>0</v>
      </c>
    </row>
    <row r="327" spans="1:17" x14ac:dyDescent="0.25">
      <c r="A327" s="12" t="s">
        <v>10</v>
      </c>
      <c r="B327" s="12" t="s">
        <v>161</v>
      </c>
      <c r="C327" s="12" t="s">
        <v>11</v>
      </c>
      <c r="D327" s="43" t="s">
        <v>162</v>
      </c>
      <c r="E327" s="48">
        <v>8215</v>
      </c>
      <c r="F327" s="43"/>
      <c r="G327" s="56" t="s">
        <v>2901</v>
      </c>
      <c r="H327" s="23" t="s">
        <v>183</v>
      </c>
      <c r="I327" s="68">
        <v>8000</v>
      </c>
      <c r="J327" s="68">
        <v>8000</v>
      </c>
      <c r="K327" s="68"/>
      <c r="L327" s="68">
        <f t="shared" si="249"/>
        <v>0</v>
      </c>
      <c r="M327" s="68"/>
      <c r="N327" s="68"/>
      <c r="O327" s="68">
        <v>0</v>
      </c>
      <c r="P327" s="68">
        <f t="shared" si="250"/>
        <v>0</v>
      </c>
      <c r="Q327" s="68">
        <f t="shared" si="251"/>
        <v>0</v>
      </c>
    </row>
    <row r="328" spans="1:17" ht="22.5" x14ac:dyDescent="0.25">
      <c r="A328" s="23" t="s">
        <v>1</v>
      </c>
      <c r="B328" s="23" t="s">
        <v>1</v>
      </c>
      <c r="C328" s="23" t="s">
        <v>1</v>
      </c>
      <c r="D328" s="49" t="s">
        <v>1</v>
      </c>
      <c r="E328" s="49" t="s">
        <v>1</v>
      </c>
      <c r="F328" s="49" t="s">
        <v>1</v>
      </c>
      <c r="G328" s="49" t="s">
        <v>1</v>
      </c>
      <c r="H328" s="17" t="s">
        <v>185</v>
      </c>
      <c r="I328" s="66">
        <f t="shared" ref="I328:O328" si="300">SUM(I297,I315,I320)</f>
        <v>7016650</v>
      </c>
      <c r="J328" s="66">
        <f t="shared" si="300"/>
        <v>7016650</v>
      </c>
      <c r="K328" s="66">
        <f t="shared" si="300"/>
        <v>0</v>
      </c>
      <c r="L328" s="66">
        <f t="shared" si="249"/>
        <v>525269.70000000007</v>
      </c>
      <c r="M328" s="66">
        <f t="shared" si="300"/>
        <v>0</v>
      </c>
      <c r="N328" s="66">
        <f t="shared" si="300"/>
        <v>0</v>
      </c>
      <c r="O328" s="66">
        <f t="shared" si="300"/>
        <v>525269.70000000007</v>
      </c>
      <c r="P328" s="66">
        <f t="shared" si="250"/>
        <v>525269.70000000007</v>
      </c>
      <c r="Q328" s="66">
        <f t="shared" si="251"/>
        <v>7.4860467602060821</v>
      </c>
    </row>
    <row r="329" spans="1:17" ht="15.75" thickBot="1" x14ac:dyDescent="0.3">
      <c r="A329" s="23" t="s">
        <v>1</v>
      </c>
      <c r="B329" s="23" t="s">
        <v>1</v>
      </c>
      <c r="C329" s="23" t="s">
        <v>1</v>
      </c>
      <c r="D329" s="49" t="s">
        <v>1</v>
      </c>
      <c r="E329" s="49" t="s">
        <v>1</v>
      </c>
      <c r="F329" s="49" t="s">
        <v>1</v>
      </c>
      <c r="G329" s="49" t="s">
        <v>1</v>
      </c>
      <c r="H329" s="11" t="s">
        <v>64</v>
      </c>
      <c r="I329" s="67">
        <v>139</v>
      </c>
      <c r="J329" s="67">
        <v>139</v>
      </c>
      <c r="K329" s="67"/>
      <c r="L329" s="67"/>
      <c r="M329" s="67"/>
      <c r="N329" s="67"/>
      <c r="O329" s="67"/>
      <c r="P329" s="67">
        <f t="shared" si="250"/>
        <v>0</v>
      </c>
      <c r="Q329" s="67">
        <f t="shared" si="251"/>
        <v>0</v>
      </c>
    </row>
    <row r="330" spans="1:17" ht="34.5" thickBot="1" x14ac:dyDescent="0.3">
      <c r="A330" s="23" t="s">
        <v>1</v>
      </c>
      <c r="B330" s="23" t="s">
        <v>1</v>
      </c>
      <c r="C330" s="23" t="s">
        <v>1</v>
      </c>
      <c r="D330" s="49" t="s">
        <v>1</v>
      </c>
      <c r="E330" s="49" t="s">
        <v>1</v>
      </c>
      <c r="F330" s="49" t="s">
        <v>1</v>
      </c>
      <c r="G330" s="49" t="s">
        <v>1</v>
      </c>
      <c r="H330" s="22" t="s">
        <v>65</v>
      </c>
      <c r="I330" s="64" t="s">
        <v>2718</v>
      </c>
      <c r="J330" s="64" t="s">
        <v>2879</v>
      </c>
      <c r="K330" s="64" t="s">
        <v>2942</v>
      </c>
      <c r="L330" s="64" t="s">
        <v>2942</v>
      </c>
      <c r="M330" s="64" t="s">
        <v>2950</v>
      </c>
      <c r="N330" s="64" t="s">
        <v>2949</v>
      </c>
      <c r="O330" s="64" t="s">
        <v>2948</v>
      </c>
      <c r="P330" s="64" t="s">
        <v>2942</v>
      </c>
      <c r="Q330" s="64" t="s">
        <v>2944</v>
      </c>
    </row>
    <row r="331" spans="1:17" x14ac:dyDescent="0.25">
      <c r="A331" s="24"/>
      <c r="B331" s="24"/>
      <c r="C331" s="24"/>
      <c r="D331" s="51"/>
      <c r="E331" s="51"/>
      <c r="F331" s="51"/>
      <c r="G331" s="51"/>
      <c r="H331" s="18" t="s">
        <v>1</v>
      </c>
      <c r="I331" s="65">
        <v>1</v>
      </c>
      <c r="J331" s="65" t="s">
        <v>2894</v>
      </c>
      <c r="K331" s="65">
        <v>3</v>
      </c>
      <c r="L331" s="65" t="s">
        <v>2945</v>
      </c>
      <c r="M331" s="65">
        <v>5</v>
      </c>
      <c r="N331" s="65">
        <v>6</v>
      </c>
      <c r="O331" s="65">
        <v>7</v>
      </c>
      <c r="P331" s="65" t="s">
        <v>2946</v>
      </c>
      <c r="Q331" s="65">
        <v>9</v>
      </c>
    </row>
    <row r="332" spans="1:17" x14ac:dyDescent="0.25">
      <c r="A332" s="24"/>
      <c r="B332" s="24"/>
      <c r="C332" s="24"/>
      <c r="D332" s="51"/>
      <c r="E332" s="52"/>
      <c r="F332" s="52"/>
      <c r="G332" s="52"/>
      <c r="H332" s="19" t="s">
        <v>159</v>
      </c>
      <c r="I332" s="69">
        <f t="shared" ref="I332" si="301">SUM(I299,I301,I302,I303,I304,I305,I307,I309,I310,I312,I313,I314,I319,I327)</f>
        <v>6920150</v>
      </c>
      <c r="J332" s="69">
        <f t="shared" ref="J332:K332" si="302">SUM(J299,J301,J302,J303,J304,J305,J307,J309,J310,J312,J313,J314,J319,J327)</f>
        <v>6920150</v>
      </c>
      <c r="K332" s="69">
        <f t="shared" si="302"/>
        <v>0</v>
      </c>
      <c r="L332" s="69">
        <f t="shared" ref="L332:L395" si="303">SUM(M332:O332)</f>
        <v>525269.70000000007</v>
      </c>
      <c r="M332" s="69">
        <f t="shared" ref="M332" si="304">SUM(M299,M301,M302,M303,M304,M305,M307,M309,M310,M312,M313,M314,M319,M327)</f>
        <v>0</v>
      </c>
      <c r="N332" s="69">
        <f t="shared" ref="N332:O332" si="305">SUM(N299,N301,N302,N303,N304,N305,N307,N309,N310,N312,N313,N314,N319,N327)</f>
        <v>0</v>
      </c>
      <c r="O332" s="69">
        <f t="shared" si="305"/>
        <v>525269.70000000007</v>
      </c>
      <c r="P332" s="69">
        <f t="shared" ref="P332:P395" si="306">K332+L332</f>
        <v>525269.70000000007</v>
      </c>
      <c r="Q332" s="69">
        <f t="shared" ref="Q332:Q395" si="307">IF(J332=0,"-",P332/J332*100)</f>
        <v>7.5904380685389778</v>
      </c>
    </row>
    <row r="333" spans="1:17" x14ac:dyDescent="0.25">
      <c r="A333" s="24"/>
      <c r="B333" s="24"/>
      <c r="C333" s="24"/>
      <c r="D333" s="51"/>
      <c r="E333" s="52"/>
      <c r="F333" s="52"/>
      <c r="G333" s="52"/>
      <c r="H333" s="19" t="s">
        <v>186</v>
      </c>
      <c r="I333" s="69">
        <f t="shared" ref="I333" si="308">SUM(I318,I323,I324,I325,I326)</f>
        <v>96500</v>
      </c>
      <c r="J333" s="69">
        <f t="shared" ref="J333:K333" si="309">SUM(J318,J323,J324,J325,J326)</f>
        <v>96500</v>
      </c>
      <c r="K333" s="69">
        <f t="shared" si="309"/>
        <v>0</v>
      </c>
      <c r="L333" s="69">
        <f t="shared" si="303"/>
        <v>0</v>
      </c>
      <c r="M333" s="69">
        <f t="shared" ref="M333" si="310">SUM(M318,M323,M324,M325,M326)</f>
        <v>0</v>
      </c>
      <c r="N333" s="69">
        <f t="shared" ref="N333:O333" si="311">SUM(N318,N323,N324,N325,N326)</f>
        <v>0</v>
      </c>
      <c r="O333" s="69">
        <f t="shared" si="311"/>
        <v>0</v>
      </c>
      <c r="P333" s="69">
        <f t="shared" si="306"/>
        <v>0</v>
      </c>
      <c r="Q333" s="69">
        <f t="shared" si="307"/>
        <v>0</v>
      </c>
    </row>
    <row r="334" spans="1:17" x14ac:dyDescent="0.25">
      <c r="A334" s="24"/>
      <c r="B334" s="24"/>
      <c r="C334" s="24"/>
      <c r="D334" s="51"/>
      <c r="E334" s="51"/>
      <c r="F334" s="51"/>
      <c r="G334" s="51"/>
      <c r="H334" s="20" t="s">
        <v>67</v>
      </c>
      <c r="I334" s="69">
        <f t="shared" ref="I334" si="312">SUM(I332:I333)</f>
        <v>7016650</v>
      </c>
      <c r="J334" s="69">
        <f t="shared" ref="J334:K334" si="313">SUM(J332:J333)</f>
        <v>7016650</v>
      </c>
      <c r="K334" s="69">
        <f t="shared" si="313"/>
        <v>0</v>
      </c>
      <c r="L334" s="69">
        <f t="shared" si="303"/>
        <v>525269.70000000007</v>
      </c>
      <c r="M334" s="69">
        <f t="shared" ref="M334" si="314">SUM(M332:M333)</f>
        <v>0</v>
      </c>
      <c r="N334" s="69">
        <f t="shared" ref="N334:O334" si="315">SUM(N332:N333)</f>
        <v>0</v>
      </c>
      <c r="O334" s="69">
        <f t="shared" si="315"/>
        <v>525269.70000000007</v>
      </c>
      <c r="P334" s="69">
        <f t="shared" si="306"/>
        <v>525269.70000000007</v>
      </c>
      <c r="Q334" s="69">
        <f t="shared" si="307"/>
        <v>7.4860467602060821</v>
      </c>
    </row>
    <row r="335" spans="1:17" x14ac:dyDescent="0.25">
      <c r="A335" s="25"/>
      <c r="B335" s="25"/>
      <c r="C335" s="25"/>
      <c r="D335" s="53"/>
      <c r="E335" s="53"/>
      <c r="F335" s="53"/>
      <c r="G335" s="53"/>
    </row>
    <row r="336" spans="1:17" x14ac:dyDescent="0.25">
      <c r="A336" s="23" t="s">
        <v>1</v>
      </c>
      <c r="B336" s="23" t="s">
        <v>1</v>
      </c>
      <c r="C336" s="23" t="s">
        <v>1</v>
      </c>
      <c r="D336" s="49" t="s">
        <v>1</v>
      </c>
      <c r="E336" s="49" t="s">
        <v>1</v>
      </c>
      <c r="F336" s="49" t="s">
        <v>1</v>
      </c>
      <c r="G336" s="49" t="s">
        <v>1</v>
      </c>
      <c r="H336" s="26" t="s">
        <v>1</v>
      </c>
      <c r="I336" s="70"/>
      <c r="J336" s="70"/>
      <c r="K336" s="70"/>
      <c r="L336" s="70"/>
      <c r="M336" s="70"/>
      <c r="N336" s="70"/>
      <c r="O336" s="70"/>
      <c r="P336" s="70"/>
      <c r="Q336" s="70"/>
    </row>
    <row r="337" spans="1:17" x14ac:dyDescent="0.25">
      <c r="A337" s="23" t="s">
        <v>1</v>
      </c>
      <c r="B337" s="23" t="s">
        <v>1</v>
      </c>
      <c r="C337" s="23" t="s">
        <v>1</v>
      </c>
      <c r="D337" s="49" t="s">
        <v>1</v>
      </c>
      <c r="E337" s="49" t="s">
        <v>1</v>
      </c>
      <c r="F337" s="49" t="s">
        <v>1</v>
      </c>
      <c r="G337" s="49" t="s">
        <v>1</v>
      </c>
      <c r="H337" s="17" t="s">
        <v>187</v>
      </c>
      <c r="I337" s="66">
        <f t="shared" ref="I337" si="316">SUM(I328)</f>
        <v>7016650</v>
      </c>
      <c r="J337" s="66">
        <f t="shared" ref="J337:K337" si="317">SUM(J328)</f>
        <v>7016650</v>
      </c>
      <c r="K337" s="66">
        <f t="shared" si="317"/>
        <v>0</v>
      </c>
      <c r="L337" s="66">
        <f t="shared" si="303"/>
        <v>525269.70000000007</v>
      </c>
      <c r="M337" s="66">
        <f t="shared" ref="M337" si="318">SUM(M328)</f>
        <v>0</v>
      </c>
      <c r="N337" s="66">
        <f t="shared" ref="N337:O337" si="319">SUM(N328)</f>
        <v>0</v>
      </c>
      <c r="O337" s="66">
        <f t="shared" si="319"/>
        <v>525269.70000000007</v>
      </c>
      <c r="P337" s="66">
        <f t="shared" si="306"/>
        <v>525269.70000000007</v>
      </c>
      <c r="Q337" s="66">
        <f t="shared" si="307"/>
        <v>7.4860467602060821</v>
      </c>
    </row>
    <row r="338" spans="1:17" x14ac:dyDescent="0.25">
      <c r="A338" s="23" t="s">
        <v>1</v>
      </c>
      <c r="B338" s="23" t="s">
        <v>1</v>
      </c>
      <c r="C338" s="23" t="s">
        <v>1</v>
      </c>
      <c r="D338" s="49" t="s">
        <v>1</v>
      </c>
      <c r="E338" s="49" t="s">
        <v>1</v>
      </c>
      <c r="F338" s="49" t="s">
        <v>1</v>
      </c>
      <c r="G338" s="49" t="s">
        <v>1</v>
      </c>
      <c r="H338" s="11" t="s">
        <v>64</v>
      </c>
      <c r="I338" s="67">
        <f t="shared" ref="I338" si="320">I329</f>
        <v>139</v>
      </c>
      <c r="J338" s="67">
        <f t="shared" ref="J338:K338" si="321">J329</f>
        <v>139</v>
      </c>
      <c r="K338" s="67">
        <f t="shared" si="321"/>
        <v>0</v>
      </c>
      <c r="L338" s="67"/>
      <c r="M338" s="67">
        <f t="shared" ref="M338" si="322">M329</f>
        <v>0</v>
      </c>
      <c r="N338" s="67">
        <f t="shared" ref="N338:O338" si="323">N329</f>
        <v>0</v>
      </c>
      <c r="O338" s="67">
        <f t="shared" si="323"/>
        <v>0</v>
      </c>
      <c r="P338" s="67">
        <f t="shared" si="306"/>
        <v>0</v>
      </c>
      <c r="Q338" s="67">
        <f t="shared" si="307"/>
        <v>0</v>
      </c>
    </row>
    <row r="339" spans="1:17" x14ac:dyDescent="0.25">
      <c r="A339" s="23" t="s">
        <v>1</v>
      </c>
      <c r="B339" s="23" t="s">
        <v>1</v>
      </c>
      <c r="C339" s="23" t="s">
        <v>1</v>
      </c>
      <c r="D339" s="49" t="s">
        <v>1</v>
      </c>
      <c r="E339" s="49" t="s">
        <v>1</v>
      </c>
      <c r="F339" s="49" t="s">
        <v>1</v>
      </c>
      <c r="G339" s="49" t="s">
        <v>1</v>
      </c>
      <c r="H339" s="13" t="s">
        <v>1</v>
      </c>
      <c r="I339" s="71"/>
      <c r="J339" s="71"/>
      <c r="K339" s="71"/>
      <c r="L339" s="71"/>
      <c r="M339" s="71"/>
      <c r="N339" s="71"/>
      <c r="O339" s="71"/>
      <c r="P339" s="71"/>
      <c r="Q339" s="71"/>
    </row>
    <row r="340" spans="1:17" ht="15.75" thickBot="1" x14ac:dyDescent="0.3">
      <c r="A340" s="14" t="s">
        <v>10</v>
      </c>
      <c r="B340" s="14" t="s">
        <v>10</v>
      </c>
      <c r="C340" s="12" t="s">
        <v>1</v>
      </c>
      <c r="D340" s="43" t="s">
        <v>1</v>
      </c>
      <c r="E340" s="42" t="s">
        <v>1</v>
      </c>
      <c r="F340" s="42" t="s">
        <v>1</v>
      </c>
      <c r="G340" s="42" t="s">
        <v>1</v>
      </c>
      <c r="H340" s="11" t="s">
        <v>1</v>
      </c>
      <c r="I340" s="63"/>
      <c r="J340" s="63"/>
      <c r="K340" s="63"/>
      <c r="L340" s="63"/>
      <c r="M340" s="63"/>
      <c r="N340" s="63"/>
      <c r="O340" s="63"/>
      <c r="P340" s="63"/>
      <c r="Q340" s="63"/>
    </row>
    <row r="341" spans="1:17" ht="34.5" thickBot="1" x14ac:dyDescent="0.3">
      <c r="A341" s="22" t="s">
        <v>4</v>
      </c>
      <c r="B341" s="22" t="s">
        <v>5</v>
      </c>
      <c r="C341" s="22" t="s">
        <v>6</v>
      </c>
      <c r="D341" s="44" t="s">
        <v>2891</v>
      </c>
      <c r="E341" s="44" t="s">
        <v>2895</v>
      </c>
      <c r="F341" s="44" t="s">
        <v>7</v>
      </c>
      <c r="G341" s="44" t="s">
        <v>8</v>
      </c>
      <c r="H341" s="22" t="s">
        <v>9</v>
      </c>
      <c r="I341" s="64" t="s">
        <v>2718</v>
      </c>
      <c r="J341" s="64" t="s">
        <v>2879</v>
      </c>
      <c r="K341" s="64" t="s">
        <v>2942</v>
      </c>
      <c r="L341" s="64" t="s">
        <v>2942</v>
      </c>
      <c r="M341" s="64" t="s">
        <v>2950</v>
      </c>
      <c r="N341" s="64" t="s">
        <v>2949</v>
      </c>
      <c r="O341" s="64" t="s">
        <v>2948</v>
      </c>
      <c r="P341" s="64" t="s">
        <v>2942</v>
      </c>
      <c r="Q341" s="64" t="s">
        <v>2944</v>
      </c>
    </row>
    <row r="342" spans="1:17" x14ac:dyDescent="0.25">
      <c r="A342" s="15" t="s">
        <v>1</v>
      </c>
      <c r="B342" s="15" t="s">
        <v>1</v>
      </c>
      <c r="C342" s="15" t="s">
        <v>1</v>
      </c>
      <c r="D342" s="45" t="s">
        <v>1</v>
      </c>
      <c r="E342" s="45" t="s">
        <v>1</v>
      </c>
      <c r="F342" s="46" t="s">
        <v>1</v>
      </c>
      <c r="G342" s="47" t="s">
        <v>1</v>
      </c>
      <c r="H342" s="16" t="s">
        <v>1</v>
      </c>
      <c r="I342" s="65">
        <v>1</v>
      </c>
      <c r="J342" s="65" t="s">
        <v>2894</v>
      </c>
      <c r="K342" s="65">
        <v>3</v>
      </c>
      <c r="L342" s="65" t="s">
        <v>2945</v>
      </c>
      <c r="M342" s="65">
        <v>5</v>
      </c>
      <c r="N342" s="65">
        <v>6</v>
      </c>
      <c r="O342" s="65">
        <v>7</v>
      </c>
      <c r="P342" s="65" t="s">
        <v>2946</v>
      </c>
      <c r="Q342" s="65">
        <v>9</v>
      </c>
    </row>
    <row r="343" spans="1:17" x14ac:dyDescent="0.25">
      <c r="A343" s="14" t="s">
        <v>10</v>
      </c>
      <c r="B343" s="14" t="s">
        <v>10</v>
      </c>
      <c r="C343" s="12" t="s">
        <v>11</v>
      </c>
      <c r="D343" s="43" t="s">
        <v>2640</v>
      </c>
      <c r="E343" s="42" t="s">
        <v>1</v>
      </c>
      <c r="F343" s="42" t="s">
        <v>1</v>
      </c>
      <c r="G343" s="42" t="s">
        <v>1</v>
      </c>
      <c r="H343" s="11" t="s">
        <v>2641</v>
      </c>
      <c r="I343" s="63"/>
      <c r="J343" s="63"/>
      <c r="K343" s="63"/>
      <c r="L343" s="63"/>
      <c r="M343" s="63"/>
      <c r="N343" s="63"/>
      <c r="O343" s="63"/>
      <c r="P343" s="63">
        <f t="shared" si="306"/>
        <v>0</v>
      </c>
      <c r="Q343" s="63" t="str">
        <f t="shared" si="307"/>
        <v>-</v>
      </c>
    </row>
    <row r="344" spans="1:17" ht="22.5" x14ac:dyDescent="0.25">
      <c r="A344" s="14" t="s">
        <v>1</v>
      </c>
      <c r="B344" s="14" t="s">
        <v>1</v>
      </c>
      <c r="C344" s="14" t="s">
        <v>1</v>
      </c>
      <c r="D344" s="42" t="s">
        <v>1</v>
      </c>
      <c r="E344" s="42" t="s">
        <v>1</v>
      </c>
      <c r="F344" s="42" t="s">
        <v>1</v>
      </c>
      <c r="G344" s="42" t="s">
        <v>1</v>
      </c>
      <c r="H344" s="17" t="s">
        <v>13</v>
      </c>
      <c r="I344" s="66">
        <f t="shared" ref="I344" si="324">SUM(I345,I352,I354)</f>
        <v>394299</v>
      </c>
      <c r="J344" s="66">
        <f t="shared" ref="J344:K344" si="325">SUM(J345,J352,J354)</f>
        <v>394299</v>
      </c>
      <c r="K344" s="66">
        <f t="shared" si="325"/>
        <v>0</v>
      </c>
      <c r="L344" s="66">
        <f t="shared" si="303"/>
        <v>40544</v>
      </c>
      <c r="M344" s="66">
        <f t="shared" ref="M344" si="326">SUM(M345,M352,M354)</f>
        <v>0</v>
      </c>
      <c r="N344" s="66">
        <f t="shared" ref="N344:O344" si="327">SUM(N345,N352,N354)</f>
        <v>0</v>
      </c>
      <c r="O344" s="66">
        <f t="shared" si="327"/>
        <v>40544</v>
      </c>
      <c r="P344" s="66">
        <f t="shared" si="306"/>
        <v>40544</v>
      </c>
      <c r="Q344" s="66">
        <f t="shared" si="307"/>
        <v>10.282552073426512</v>
      </c>
    </row>
    <row r="345" spans="1:17" x14ac:dyDescent="0.25">
      <c r="A345" s="12" t="s">
        <v>10</v>
      </c>
      <c r="B345" s="12" t="s">
        <v>10</v>
      </c>
      <c r="C345" s="12" t="s">
        <v>11</v>
      </c>
      <c r="D345" s="43" t="s">
        <v>2640</v>
      </c>
      <c r="E345" s="42" t="s">
        <v>2709</v>
      </c>
      <c r="F345" s="42" t="s">
        <v>1</v>
      </c>
      <c r="G345" s="42" t="s">
        <v>1</v>
      </c>
      <c r="H345" s="11" t="s">
        <v>15</v>
      </c>
      <c r="I345" s="67">
        <f t="shared" ref="I345" si="328">SUM(I346,I347)</f>
        <v>293822</v>
      </c>
      <c r="J345" s="67">
        <f t="shared" ref="J345:K345" si="329">SUM(J346,J347)</f>
        <v>293822</v>
      </c>
      <c r="K345" s="67">
        <f t="shared" si="329"/>
        <v>0</v>
      </c>
      <c r="L345" s="67">
        <f t="shared" si="303"/>
        <v>22224</v>
      </c>
      <c r="M345" s="67">
        <f t="shared" ref="M345" si="330">SUM(M346,M347)</f>
        <v>0</v>
      </c>
      <c r="N345" s="67">
        <f t="shared" ref="N345:O345" si="331">SUM(N346,N347)</f>
        <v>0</v>
      </c>
      <c r="O345" s="67">
        <f t="shared" si="331"/>
        <v>22224</v>
      </c>
      <c r="P345" s="67">
        <f t="shared" si="306"/>
        <v>22224</v>
      </c>
      <c r="Q345" s="67">
        <f t="shared" si="307"/>
        <v>7.5637630946627548</v>
      </c>
    </row>
    <row r="346" spans="1:17" x14ac:dyDescent="0.25">
      <c r="A346" s="12" t="s">
        <v>10</v>
      </c>
      <c r="B346" s="12" t="s">
        <v>10</v>
      </c>
      <c r="C346" s="12" t="s">
        <v>11</v>
      </c>
      <c r="D346" s="43" t="s">
        <v>2640</v>
      </c>
      <c r="E346" s="48">
        <v>6111</v>
      </c>
      <c r="F346" s="43"/>
      <c r="G346" s="56" t="s">
        <v>2898</v>
      </c>
      <c r="H346" s="23" t="s">
        <v>16</v>
      </c>
      <c r="I346" s="68">
        <v>266316</v>
      </c>
      <c r="J346" s="68">
        <v>266316</v>
      </c>
      <c r="K346" s="68"/>
      <c r="L346" s="68">
        <f t="shared" si="303"/>
        <v>20000</v>
      </c>
      <c r="M346" s="68"/>
      <c r="N346" s="68"/>
      <c r="O346" s="68">
        <v>20000</v>
      </c>
      <c r="P346" s="68">
        <f t="shared" si="306"/>
        <v>20000</v>
      </c>
      <c r="Q346" s="68">
        <f t="shared" si="307"/>
        <v>7.5098754862644377</v>
      </c>
    </row>
    <row r="347" spans="1:17" x14ac:dyDescent="0.25">
      <c r="A347" s="14" t="s">
        <v>10</v>
      </c>
      <c r="B347" s="14" t="s">
        <v>10</v>
      </c>
      <c r="C347" s="14" t="s">
        <v>11</v>
      </c>
      <c r="D347" s="50" t="s">
        <v>2640</v>
      </c>
      <c r="E347" s="50" t="s">
        <v>2719</v>
      </c>
      <c r="F347" s="43" t="s">
        <v>1</v>
      </c>
      <c r="G347" s="49" t="s">
        <v>1</v>
      </c>
      <c r="H347" s="11" t="s">
        <v>19</v>
      </c>
      <c r="I347" s="67">
        <f t="shared" ref="I347:O347" si="332">SUM(I348:I351)</f>
        <v>27506</v>
      </c>
      <c r="J347" s="67">
        <f t="shared" si="332"/>
        <v>27506</v>
      </c>
      <c r="K347" s="67">
        <f t="shared" si="332"/>
        <v>0</v>
      </c>
      <c r="L347" s="67">
        <f t="shared" si="303"/>
        <v>2224</v>
      </c>
      <c r="M347" s="67">
        <f t="shared" si="332"/>
        <v>0</v>
      </c>
      <c r="N347" s="67">
        <f t="shared" si="332"/>
        <v>0</v>
      </c>
      <c r="O347" s="67">
        <f t="shared" si="332"/>
        <v>2224</v>
      </c>
      <c r="P347" s="67">
        <f t="shared" si="306"/>
        <v>2224</v>
      </c>
      <c r="Q347" s="67">
        <f t="shared" si="307"/>
        <v>8.0855086163018974</v>
      </c>
    </row>
    <row r="348" spans="1:17" x14ac:dyDescent="0.25">
      <c r="A348" s="12" t="s">
        <v>10</v>
      </c>
      <c r="B348" s="12" t="s">
        <v>10</v>
      </c>
      <c r="C348" s="12" t="s">
        <v>11</v>
      </c>
      <c r="D348" s="43" t="s">
        <v>2640</v>
      </c>
      <c r="E348" s="48">
        <v>6112</v>
      </c>
      <c r="F348" s="43" t="s">
        <v>2725</v>
      </c>
      <c r="G348" s="56" t="s">
        <v>2898</v>
      </c>
      <c r="H348" s="23" t="s">
        <v>73</v>
      </c>
      <c r="I348" s="68">
        <v>4366</v>
      </c>
      <c r="J348" s="68">
        <v>4366</v>
      </c>
      <c r="K348" s="68"/>
      <c r="L348" s="68">
        <f t="shared" si="303"/>
        <v>424</v>
      </c>
      <c r="M348" s="68"/>
      <c r="N348" s="68"/>
      <c r="O348" s="68">
        <v>424</v>
      </c>
      <c r="P348" s="68">
        <f t="shared" si="306"/>
        <v>424</v>
      </c>
      <c r="Q348" s="68">
        <f t="shared" si="307"/>
        <v>9.7114063215758133</v>
      </c>
    </row>
    <row r="349" spans="1:17" x14ac:dyDescent="0.25">
      <c r="A349" s="12" t="s">
        <v>10</v>
      </c>
      <c r="B349" s="12" t="s">
        <v>10</v>
      </c>
      <c r="C349" s="12" t="s">
        <v>11</v>
      </c>
      <c r="D349" s="43" t="s">
        <v>2640</v>
      </c>
      <c r="E349" s="48">
        <v>6112</v>
      </c>
      <c r="F349" s="43" t="s">
        <v>2726</v>
      </c>
      <c r="G349" s="56" t="s">
        <v>2898</v>
      </c>
      <c r="H349" s="23" t="s">
        <v>22</v>
      </c>
      <c r="I349" s="68">
        <v>15400</v>
      </c>
      <c r="J349" s="68">
        <v>15400</v>
      </c>
      <c r="K349" s="68"/>
      <c r="L349" s="68">
        <f t="shared" si="303"/>
        <v>1800</v>
      </c>
      <c r="M349" s="68"/>
      <c r="N349" s="68"/>
      <c r="O349" s="68">
        <v>1800</v>
      </c>
      <c r="P349" s="68">
        <f t="shared" si="306"/>
        <v>1800</v>
      </c>
      <c r="Q349" s="68">
        <f t="shared" si="307"/>
        <v>11.688311688311687</v>
      </c>
    </row>
    <row r="350" spans="1:17" x14ac:dyDescent="0.25">
      <c r="A350" s="12" t="s">
        <v>10</v>
      </c>
      <c r="B350" s="12" t="s">
        <v>10</v>
      </c>
      <c r="C350" s="12" t="s">
        <v>11</v>
      </c>
      <c r="D350" s="43" t="s">
        <v>2640</v>
      </c>
      <c r="E350" s="48">
        <v>6112</v>
      </c>
      <c r="F350" s="43" t="s">
        <v>2727</v>
      </c>
      <c r="G350" s="56" t="s">
        <v>2898</v>
      </c>
      <c r="H350" s="23" t="s">
        <v>24</v>
      </c>
      <c r="I350" s="68">
        <v>3206</v>
      </c>
      <c r="J350" s="68">
        <v>3206</v>
      </c>
      <c r="K350" s="68"/>
      <c r="L350" s="68">
        <f t="shared" si="303"/>
        <v>0</v>
      </c>
      <c r="M350" s="68"/>
      <c r="N350" s="68"/>
      <c r="O350" s="68"/>
      <c r="P350" s="68">
        <f t="shared" si="306"/>
        <v>0</v>
      </c>
      <c r="Q350" s="68">
        <f t="shared" si="307"/>
        <v>0</v>
      </c>
    </row>
    <row r="351" spans="1:17" x14ac:dyDescent="0.25">
      <c r="A351" s="12" t="s">
        <v>10</v>
      </c>
      <c r="B351" s="12" t="s">
        <v>10</v>
      </c>
      <c r="C351" s="12" t="s">
        <v>11</v>
      </c>
      <c r="D351" s="43" t="s">
        <v>2640</v>
      </c>
      <c r="E351" s="48">
        <v>6112</v>
      </c>
      <c r="F351" s="43" t="s">
        <v>2728</v>
      </c>
      <c r="G351" s="56" t="s">
        <v>2898</v>
      </c>
      <c r="H351" s="23" t="s">
        <v>26</v>
      </c>
      <c r="I351" s="68">
        <v>4534</v>
      </c>
      <c r="J351" s="68">
        <v>4534</v>
      </c>
      <c r="K351" s="68"/>
      <c r="L351" s="68">
        <f t="shared" si="303"/>
        <v>0</v>
      </c>
      <c r="M351" s="68"/>
      <c r="N351" s="68"/>
      <c r="O351" s="68"/>
      <c r="P351" s="68">
        <f t="shared" si="306"/>
        <v>0</v>
      </c>
      <c r="Q351" s="68">
        <f t="shared" si="307"/>
        <v>0</v>
      </c>
    </row>
    <row r="352" spans="1:17" x14ac:dyDescent="0.25">
      <c r="A352" s="12" t="s">
        <v>10</v>
      </c>
      <c r="B352" s="12" t="s">
        <v>10</v>
      </c>
      <c r="C352" s="12" t="s">
        <v>11</v>
      </c>
      <c r="D352" s="43" t="s">
        <v>2640</v>
      </c>
      <c r="E352" s="42" t="s">
        <v>2710</v>
      </c>
      <c r="F352" s="42" t="s">
        <v>1</v>
      </c>
      <c r="G352" s="42" t="s">
        <v>1</v>
      </c>
      <c r="H352" s="11" t="s">
        <v>28</v>
      </c>
      <c r="I352" s="67">
        <f t="shared" ref="I352:O352" si="333">SUM(I353)</f>
        <v>25538</v>
      </c>
      <c r="J352" s="67">
        <f t="shared" si="333"/>
        <v>25538</v>
      </c>
      <c r="K352" s="67">
        <f t="shared" si="333"/>
        <v>0</v>
      </c>
      <c r="L352" s="67">
        <f t="shared" si="303"/>
        <v>2000</v>
      </c>
      <c r="M352" s="67">
        <f t="shared" si="333"/>
        <v>0</v>
      </c>
      <c r="N352" s="67">
        <f t="shared" si="333"/>
        <v>0</v>
      </c>
      <c r="O352" s="67">
        <f t="shared" si="333"/>
        <v>2000</v>
      </c>
      <c r="P352" s="67">
        <f t="shared" si="306"/>
        <v>2000</v>
      </c>
      <c r="Q352" s="67">
        <f t="shared" si="307"/>
        <v>7.8314668337379585</v>
      </c>
    </row>
    <row r="353" spans="1:17" x14ac:dyDescent="0.25">
      <c r="A353" s="12" t="s">
        <v>10</v>
      </c>
      <c r="B353" s="12" t="s">
        <v>10</v>
      </c>
      <c r="C353" s="12" t="s">
        <v>11</v>
      </c>
      <c r="D353" s="43" t="s">
        <v>2640</v>
      </c>
      <c r="E353" s="48">
        <v>6121</v>
      </c>
      <c r="F353" s="43"/>
      <c r="G353" s="56" t="s">
        <v>2898</v>
      </c>
      <c r="H353" s="23" t="s">
        <v>29</v>
      </c>
      <c r="I353" s="68">
        <v>25538</v>
      </c>
      <c r="J353" s="68">
        <v>25538</v>
      </c>
      <c r="K353" s="68"/>
      <c r="L353" s="68">
        <f t="shared" si="303"/>
        <v>2000</v>
      </c>
      <c r="M353" s="68"/>
      <c r="N353" s="68"/>
      <c r="O353" s="68">
        <v>2000</v>
      </c>
      <c r="P353" s="68">
        <f t="shared" si="306"/>
        <v>2000</v>
      </c>
      <c r="Q353" s="68">
        <f t="shared" si="307"/>
        <v>7.8314668337379585</v>
      </c>
    </row>
    <row r="354" spans="1:17" x14ac:dyDescent="0.25">
      <c r="A354" s="12" t="s">
        <v>10</v>
      </c>
      <c r="B354" s="12" t="s">
        <v>10</v>
      </c>
      <c r="C354" s="12" t="s">
        <v>11</v>
      </c>
      <c r="D354" s="43" t="s">
        <v>2640</v>
      </c>
      <c r="E354" s="42" t="s">
        <v>2711</v>
      </c>
      <c r="F354" s="42" t="s">
        <v>1</v>
      </c>
      <c r="G354" s="42" t="s">
        <v>1</v>
      </c>
      <c r="H354" s="11" t="s">
        <v>32</v>
      </c>
      <c r="I354" s="67">
        <f t="shared" ref="I354:O354" si="334">SUM(I355,I356)</f>
        <v>74939</v>
      </c>
      <c r="J354" s="67">
        <f t="shared" si="334"/>
        <v>74939</v>
      </c>
      <c r="K354" s="67">
        <f t="shared" si="334"/>
        <v>0</v>
      </c>
      <c r="L354" s="67">
        <f t="shared" si="303"/>
        <v>16320</v>
      </c>
      <c r="M354" s="67">
        <f t="shared" si="334"/>
        <v>0</v>
      </c>
      <c r="N354" s="67">
        <f t="shared" si="334"/>
        <v>0</v>
      </c>
      <c r="O354" s="67">
        <f t="shared" si="334"/>
        <v>16320</v>
      </c>
      <c r="P354" s="67">
        <f t="shared" si="306"/>
        <v>16320</v>
      </c>
      <c r="Q354" s="67">
        <f t="shared" si="307"/>
        <v>21.777712539532153</v>
      </c>
    </row>
    <row r="355" spans="1:17" x14ac:dyDescent="0.25">
      <c r="A355" s="12" t="s">
        <v>10</v>
      </c>
      <c r="B355" s="12" t="s">
        <v>10</v>
      </c>
      <c r="C355" s="12" t="s">
        <v>11</v>
      </c>
      <c r="D355" s="43" t="s">
        <v>2640</v>
      </c>
      <c r="E355" s="48">
        <v>6131</v>
      </c>
      <c r="F355" s="43"/>
      <c r="G355" s="56" t="s">
        <v>2898</v>
      </c>
      <c r="H355" s="23" t="s">
        <v>33</v>
      </c>
      <c r="I355" s="68">
        <v>2000</v>
      </c>
      <c r="J355" s="68">
        <v>2000</v>
      </c>
      <c r="K355" s="68"/>
      <c r="L355" s="68">
        <f t="shared" si="303"/>
        <v>500</v>
      </c>
      <c r="M355" s="68"/>
      <c r="N355" s="68"/>
      <c r="O355" s="68">
        <v>500</v>
      </c>
      <c r="P355" s="68">
        <f t="shared" si="306"/>
        <v>500</v>
      </c>
      <c r="Q355" s="68">
        <f t="shared" si="307"/>
        <v>25</v>
      </c>
    </row>
    <row r="356" spans="1:17" x14ac:dyDescent="0.25">
      <c r="A356" s="14" t="s">
        <v>10</v>
      </c>
      <c r="B356" s="14" t="s">
        <v>10</v>
      </c>
      <c r="C356" s="14" t="s">
        <v>11</v>
      </c>
      <c r="D356" s="50" t="s">
        <v>2640</v>
      </c>
      <c r="E356" s="50" t="s">
        <v>2720</v>
      </c>
      <c r="F356" s="43" t="s">
        <v>1</v>
      </c>
      <c r="G356" s="49" t="s">
        <v>1</v>
      </c>
      <c r="H356" s="11" t="s">
        <v>35</v>
      </c>
      <c r="I356" s="67">
        <f t="shared" ref="I356:O356" si="335">SUM(I357:I360)</f>
        <v>72939</v>
      </c>
      <c r="J356" s="67">
        <f t="shared" si="335"/>
        <v>72939</v>
      </c>
      <c r="K356" s="67">
        <f t="shared" si="335"/>
        <v>0</v>
      </c>
      <c r="L356" s="67">
        <f t="shared" si="303"/>
        <v>15820</v>
      </c>
      <c r="M356" s="67">
        <f t="shared" si="335"/>
        <v>0</v>
      </c>
      <c r="N356" s="67">
        <f t="shared" si="335"/>
        <v>0</v>
      </c>
      <c r="O356" s="67">
        <f t="shared" si="335"/>
        <v>15820</v>
      </c>
      <c r="P356" s="67">
        <f t="shared" si="306"/>
        <v>15820</v>
      </c>
      <c r="Q356" s="67">
        <f t="shared" si="307"/>
        <v>21.689356859841784</v>
      </c>
    </row>
    <row r="357" spans="1:17" x14ac:dyDescent="0.25">
      <c r="A357" s="12" t="s">
        <v>10</v>
      </c>
      <c r="B357" s="12" t="s">
        <v>10</v>
      </c>
      <c r="C357" s="12" t="s">
        <v>11</v>
      </c>
      <c r="D357" s="43" t="s">
        <v>2640</v>
      </c>
      <c r="E357" s="48">
        <v>6139</v>
      </c>
      <c r="F357" s="43"/>
      <c r="G357" s="56" t="s">
        <v>2898</v>
      </c>
      <c r="H357" s="23" t="s">
        <v>35</v>
      </c>
      <c r="I357" s="68">
        <v>60640</v>
      </c>
      <c r="J357" s="68">
        <v>60640</v>
      </c>
      <c r="K357" s="68"/>
      <c r="L357" s="68">
        <f t="shared" si="303"/>
        <v>10000</v>
      </c>
      <c r="M357" s="68"/>
      <c r="N357" s="68"/>
      <c r="O357" s="68">
        <v>10000</v>
      </c>
      <c r="P357" s="68">
        <f t="shared" si="306"/>
        <v>10000</v>
      </c>
      <c r="Q357" s="68">
        <f t="shared" si="307"/>
        <v>16.490765171503956</v>
      </c>
    </row>
    <row r="358" spans="1:17" x14ac:dyDescent="0.25">
      <c r="A358" s="12" t="s">
        <v>10</v>
      </c>
      <c r="B358" s="12" t="s">
        <v>10</v>
      </c>
      <c r="C358" s="12" t="s">
        <v>11</v>
      </c>
      <c r="D358" s="43" t="s">
        <v>2640</v>
      </c>
      <c r="E358" s="48">
        <v>6139</v>
      </c>
      <c r="F358" s="43" t="s">
        <v>2729</v>
      </c>
      <c r="G358" s="56" t="s">
        <v>2898</v>
      </c>
      <c r="H358" s="23" t="s">
        <v>43</v>
      </c>
      <c r="I358" s="68">
        <v>700</v>
      </c>
      <c r="J358" s="68">
        <v>700</v>
      </c>
      <c r="K358" s="68"/>
      <c r="L358" s="68">
        <f t="shared" si="303"/>
        <v>60</v>
      </c>
      <c r="M358" s="68"/>
      <c r="N358" s="68"/>
      <c r="O358" s="68">
        <v>60</v>
      </c>
      <c r="P358" s="68">
        <f t="shared" si="306"/>
        <v>60</v>
      </c>
      <c r="Q358" s="68">
        <f t="shared" si="307"/>
        <v>8.5714285714285712</v>
      </c>
    </row>
    <row r="359" spans="1:17" ht="22.5" x14ac:dyDescent="0.25">
      <c r="A359" s="12" t="s">
        <v>10</v>
      </c>
      <c r="B359" s="12" t="s">
        <v>10</v>
      </c>
      <c r="C359" s="12" t="s">
        <v>11</v>
      </c>
      <c r="D359" s="43" t="s">
        <v>2640</v>
      </c>
      <c r="E359" s="48">
        <v>6139</v>
      </c>
      <c r="F359" s="43" t="s">
        <v>2730</v>
      </c>
      <c r="G359" s="56" t="s">
        <v>2898</v>
      </c>
      <c r="H359" s="23" t="s">
        <v>49</v>
      </c>
      <c r="I359" s="68">
        <v>200</v>
      </c>
      <c r="J359" s="68">
        <v>200</v>
      </c>
      <c r="K359" s="68"/>
      <c r="L359" s="68">
        <f t="shared" si="303"/>
        <v>60</v>
      </c>
      <c r="M359" s="68"/>
      <c r="N359" s="68"/>
      <c r="O359" s="68">
        <v>60</v>
      </c>
      <c r="P359" s="68">
        <f t="shared" si="306"/>
        <v>60</v>
      </c>
      <c r="Q359" s="68">
        <f t="shared" si="307"/>
        <v>30</v>
      </c>
    </row>
    <row r="360" spans="1:17" x14ac:dyDescent="0.25">
      <c r="A360" s="12" t="s">
        <v>10</v>
      </c>
      <c r="B360" s="12" t="s">
        <v>10</v>
      </c>
      <c r="C360" s="12" t="s">
        <v>11</v>
      </c>
      <c r="D360" s="43" t="s">
        <v>2640</v>
      </c>
      <c r="E360" s="48">
        <v>6139</v>
      </c>
      <c r="F360" s="43" t="s">
        <v>2731</v>
      </c>
      <c r="G360" s="56" t="s">
        <v>2898</v>
      </c>
      <c r="H360" s="23" t="s">
        <v>147</v>
      </c>
      <c r="I360" s="68">
        <v>11399</v>
      </c>
      <c r="J360" s="68">
        <v>11399</v>
      </c>
      <c r="K360" s="68"/>
      <c r="L360" s="68">
        <f t="shared" si="303"/>
        <v>5700</v>
      </c>
      <c r="M360" s="68"/>
      <c r="N360" s="68"/>
      <c r="O360" s="68">
        <v>5700</v>
      </c>
      <c r="P360" s="68">
        <f t="shared" si="306"/>
        <v>5700</v>
      </c>
      <c r="Q360" s="68">
        <f t="shared" si="307"/>
        <v>50.004386349679798</v>
      </c>
    </row>
    <row r="361" spans="1:17" ht="22.5" x14ac:dyDescent="0.25">
      <c r="A361" s="14" t="s">
        <v>1</v>
      </c>
      <c r="B361" s="14" t="s">
        <v>1</v>
      </c>
      <c r="C361" s="14" t="s">
        <v>1</v>
      </c>
      <c r="D361" s="42" t="s">
        <v>1</v>
      </c>
      <c r="E361" s="42" t="s">
        <v>1</v>
      </c>
      <c r="F361" s="42" t="s">
        <v>1</v>
      </c>
      <c r="G361" s="42" t="s">
        <v>1</v>
      </c>
      <c r="H361" s="17" t="s">
        <v>50</v>
      </c>
      <c r="I361" s="66">
        <f t="shared" ref="I361:O362" si="336">SUM(I362)</f>
        <v>200</v>
      </c>
      <c r="J361" s="66">
        <f t="shared" si="336"/>
        <v>200</v>
      </c>
      <c r="K361" s="66">
        <f t="shared" si="336"/>
        <v>0</v>
      </c>
      <c r="L361" s="66">
        <f t="shared" si="303"/>
        <v>0</v>
      </c>
      <c r="M361" s="66">
        <f t="shared" si="336"/>
        <v>0</v>
      </c>
      <c r="N361" s="66">
        <f t="shared" si="336"/>
        <v>0</v>
      </c>
      <c r="O361" s="66">
        <f t="shared" si="336"/>
        <v>0</v>
      </c>
      <c r="P361" s="66">
        <f t="shared" si="306"/>
        <v>0</v>
      </c>
      <c r="Q361" s="66">
        <f t="shared" si="307"/>
        <v>0</v>
      </c>
    </row>
    <row r="362" spans="1:17" x14ac:dyDescent="0.25">
      <c r="A362" s="12" t="s">
        <v>10</v>
      </c>
      <c r="B362" s="12" t="s">
        <v>10</v>
      </c>
      <c r="C362" s="12" t="s">
        <v>11</v>
      </c>
      <c r="D362" s="43" t="s">
        <v>2640</v>
      </c>
      <c r="E362" s="42" t="s">
        <v>2712</v>
      </c>
      <c r="F362" s="42" t="s">
        <v>1</v>
      </c>
      <c r="G362" s="42" t="s">
        <v>1</v>
      </c>
      <c r="H362" s="11" t="s">
        <v>52</v>
      </c>
      <c r="I362" s="67">
        <f t="shared" si="336"/>
        <v>200</v>
      </c>
      <c r="J362" s="67">
        <f t="shared" si="336"/>
        <v>200</v>
      </c>
      <c r="K362" s="67">
        <f t="shared" si="336"/>
        <v>0</v>
      </c>
      <c r="L362" s="67">
        <f t="shared" si="303"/>
        <v>0</v>
      </c>
      <c r="M362" s="67">
        <f t="shared" si="336"/>
        <v>0</v>
      </c>
      <c r="N362" s="67">
        <f t="shared" si="336"/>
        <v>0</v>
      </c>
      <c r="O362" s="67">
        <f t="shared" si="336"/>
        <v>0</v>
      </c>
      <c r="P362" s="67">
        <f t="shared" si="306"/>
        <v>0</v>
      </c>
      <c r="Q362" s="67">
        <f t="shared" si="307"/>
        <v>0</v>
      </c>
    </row>
    <row r="363" spans="1:17" x14ac:dyDescent="0.25">
      <c r="A363" s="12" t="s">
        <v>10</v>
      </c>
      <c r="B363" s="12" t="s">
        <v>10</v>
      </c>
      <c r="C363" s="12" t="s">
        <v>11</v>
      </c>
      <c r="D363" s="43" t="s">
        <v>2640</v>
      </c>
      <c r="E363" s="48">
        <v>6148</v>
      </c>
      <c r="F363" s="43"/>
      <c r="G363" s="56" t="s">
        <v>2898</v>
      </c>
      <c r="H363" s="23" t="s">
        <v>58</v>
      </c>
      <c r="I363" s="68">
        <v>200</v>
      </c>
      <c r="J363" s="68">
        <v>200</v>
      </c>
      <c r="K363" s="68"/>
      <c r="L363" s="68">
        <f t="shared" si="303"/>
        <v>0</v>
      </c>
      <c r="M363" s="68"/>
      <c r="N363" s="68"/>
      <c r="O363" s="68"/>
      <c r="P363" s="68">
        <f t="shared" si="306"/>
        <v>0</v>
      </c>
      <c r="Q363" s="68">
        <f t="shared" si="307"/>
        <v>0</v>
      </c>
    </row>
    <row r="364" spans="1:17" ht="22.5" x14ac:dyDescent="0.25">
      <c r="A364" s="14" t="s">
        <v>1</v>
      </c>
      <c r="B364" s="14" t="s">
        <v>1</v>
      </c>
      <c r="C364" s="14" t="s">
        <v>1</v>
      </c>
      <c r="D364" s="42" t="s">
        <v>1</v>
      </c>
      <c r="E364" s="42" t="s">
        <v>1</v>
      </c>
      <c r="F364" s="42" t="s">
        <v>1</v>
      </c>
      <c r="G364" s="42" t="s">
        <v>1</v>
      </c>
      <c r="H364" s="17" t="s">
        <v>59</v>
      </c>
      <c r="I364" s="66">
        <f t="shared" ref="I364:O365" si="337">SUM(I365)</f>
        <v>5000</v>
      </c>
      <c r="J364" s="66">
        <f t="shared" si="337"/>
        <v>5000</v>
      </c>
      <c r="K364" s="66">
        <f t="shared" si="337"/>
        <v>0</v>
      </c>
      <c r="L364" s="66">
        <f t="shared" si="303"/>
        <v>2000</v>
      </c>
      <c r="M364" s="66">
        <f t="shared" si="337"/>
        <v>0</v>
      </c>
      <c r="N364" s="66">
        <f t="shared" si="337"/>
        <v>0</v>
      </c>
      <c r="O364" s="66">
        <f t="shared" si="337"/>
        <v>2000</v>
      </c>
      <c r="P364" s="66">
        <f t="shared" si="306"/>
        <v>2000</v>
      </c>
      <c r="Q364" s="66">
        <f t="shared" si="307"/>
        <v>40</v>
      </c>
    </row>
    <row r="365" spans="1:17" x14ac:dyDescent="0.25">
      <c r="A365" s="12" t="s">
        <v>10</v>
      </c>
      <c r="B365" s="12" t="s">
        <v>10</v>
      </c>
      <c r="C365" s="12" t="s">
        <v>11</v>
      </c>
      <c r="D365" s="43" t="s">
        <v>2640</v>
      </c>
      <c r="E365" s="42" t="s">
        <v>2715</v>
      </c>
      <c r="F365" s="42" t="s">
        <v>1</v>
      </c>
      <c r="G365" s="42" t="s">
        <v>1</v>
      </c>
      <c r="H365" s="11" t="s">
        <v>61</v>
      </c>
      <c r="I365" s="67">
        <f t="shared" si="337"/>
        <v>5000</v>
      </c>
      <c r="J365" s="67">
        <f t="shared" si="337"/>
        <v>5000</v>
      </c>
      <c r="K365" s="67">
        <f t="shared" si="337"/>
        <v>0</v>
      </c>
      <c r="L365" s="67">
        <f t="shared" si="303"/>
        <v>2000</v>
      </c>
      <c r="M365" s="67">
        <f t="shared" si="337"/>
        <v>0</v>
      </c>
      <c r="N365" s="67">
        <f t="shared" si="337"/>
        <v>0</v>
      </c>
      <c r="O365" s="67">
        <f t="shared" si="337"/>
        <v>2000</v>
      </c>
      <c r="P365" s="67">
        <f t="shared" si="306"/>
        <v>2000</v>
      </c>
      <c r="Q365" s="67">
        <f t="shared" si="307"/>
        <v>40</v>
      </c>
    </row>
    <row r="366" spans="1:17" x14ac:dyDescent="0.25">
      <c r="A366" s="12" t="s">
        <v>10</v>
      </c>
      <c r="B366" s="12" t="s">
        <v>10</v>
      </c>
      <c r="C366" s="12" t="s">
        <v>11</v>
      </c>
      <c r="D366" s="43" t="s">
        <v>2640</v>
      </c>
      <c r="E366" s="48">
        <v>8213</v>
      </c>
      <c r="F366" s="43"/>
      <c r="G366" s="56" t="s">
        <v>2898</v>
      </c>
      <c r="H366" s="23" t="s">
        <v>62</v>
      </c>
      <c r="I366" s="68">
        <v>5000</v>
      </c>
      <c r="J366" s="68">
        <v>5000</v>
      </c>
      <c r="K366" s="68"/>
      <c r="L366" s="68">
        <f t="shared" si="303"/>
        <v>2000</v>
      </c>
      <c r="M366" s="68"/>
      <c r="N366" s="68"/>
      <c r="O366" s="68">
        <v>2000</v>
      </c>
      <c r="P366" s="68">
        <f t="shared" si="306"/>
        <v>2000</v>
      </c>
      <c r="Q366" s="68">
        <f t="shared" si="307"/>
        <v>40</v>
      </c>
    </row>
    <row r="367" spans="1:17" x14ac:dyDescent="0.25">
      <c r="A367" s="23" t="s">
        <v>1</v>
      </c>
      <c r="B367" s="23" t="s">
        <v>1</v>
      </c>
      <c r="C367" s="23" t="s">
        <v>1</v>
      </c>
      <c r="D367" s="49" t="s">
        <v>1</v>
      </c>
      <c r="E367" s="49" t="s">
        <v>1</v>
      </c>
      <c r="F367" s="49" t="s">
        <v>1</v>
      </c>
      <c r="G367" s="49" t="s">
        <v>1</v>
      </c>
      <c r="H367" s="17" t="s">
        <v>2642</v>
      </c>
      <c r="I367" s="66">
        <f t="shared" ref="I367:O367" si="338">SUM(I344,I361,I364)</f>
        <v>399499</v>
      </c>
      <c r="J367" s="66">
        <f t="shared" si="338"/>
        <v>399499</v>
      </c>
      <c r="K367" s="66">
        <f t="shared" si="338"/>
        <v>0</v>
      </c>
      <c r="L367" s="66">
        <f t="shared" si="303"/>
        <v>42544</v>
      </c>
      <c r="M367" s="66">
        <f t="shared" si="338"/>
        <v>0</v>
      </c>
      <c r="N367" s="66">
        <f t="shared" si="338"/>
        <v>0</v>
      </c>
      <c r="O367" s="66">
        <f t="shared" si="338"/>
        <v>42544</v>
      </c>
      <c r="P367" s="66">
        <f t="shared" si="306"/>
        <v>42544</v>
      </c>
      <c r="Q367" s="66">
        <f t="shared" si="307"/>
        <v>10.64933829621601</v>
      </c>
    </row>
    <row r="368" spans="1:17" ht="15.75" thickBot="1" x14ac:dyDescent="0.3">
      <c r="A368" s="23" t="s">
        <v>1</v>
      </c>
      <c r="B368" s="23" t="s">
        <v>1</v>
      </c>
      <c r="C368" s="23" t="s">
        <v>1</v>
      </c>
      <c r="D368" s="49" t="s">
        <v>1</v>
      </c>
      <c r="E368" s="49" t="s">
        <v>1</v>
      </c>
      <c r="F368" s="49" t="s">
        <v>1</v>
      </c>
      <c r="G368" s="49" t="s">
        <v>1</v>
      </c>
      <c r="H368" s="11" t="s">
        <v>64</v>
      </c>
      <c r="I368" s="67">
        <v>8</v>
      </c>
      <c r="J368" s="67">
        <v>8</v>
      </c>
      <c r="K368" s="67"/>
      <c r="L368" s="67"/>
      <c r="M368" s="67"/>
      <c r="N368" s="67"/>
      <c r="O368" s="67"/>
      <c r="P368" s="67">
        <f t="shared" si="306"/>
        <v>0</v>
      </c>
      <c r="Q368" s="67">
        <f t="shared" si="307"/>
        <v>0</v>
      </c>
    </row>
    <row r="369" spans="1:17" ht="34.5" thickBot="1" x14ac:dyDescent="0.3">
      <c r="A369" s="23" t="s">
        <v>1</v>
      </c>
      <c r="B369" s="23" t="s">
        <v>1</v>
      </c>
      <c r="C369" s="23" t="s">
        <v>1</v>
      </c>
      <c r="D369" s="49" t="s">
        <v>1</v>
      </c>
      <c r="E369" s="49" t="s">
        <v>1</v>
      </c>
      <c r="F369" s="49" t="s">
        <v>1</v>
      </c>
      <c r="G369" s="49" t="s">
        <v>1</v>
      </c>
      <c r="H369" s="22" t="s">
        <v>65</v>
      </c>
      <c r="I369" s="64" t="s">
        <v>2718</v>
      </c>
      <c r="J369" s="64" t="s">
        <v>2879</v>
      </c>
      <c r="K369" s="64" t="s">
        <v>2942</v>
      </c>
      <c r="L369" s="64" t="s">
        <v>2942</v>
      </c>
      <c r="M369" s="64" t="s">
        <v>2950</v>
      </c>
      <c r="N369" s="64" t="s">
        <v>2949</v>
      </c>
      <c r="O369" s="64" t="s">
        <v>2948</v>
      </c>
      <c r="P369" s="64" t="s">
        <v>2942</v>
      </c>
      <c r="Q369" s="64" t="s">
        <v>2944</v>
      </c>
    </row>
    <row r="370" spans="1:17" x14ac:dyDescent="0.25">
      <c r="A370" s="24"/>
      <c r="B370" s="24"/>
      <c r="C370" s="24"/>
      <c r="D370" s="51"/>
      <c r="E370" s="51"/>
      <c r="F370" s="51"/>
      <c r="G370" s="51"/>
      <c r="H370" s="18" t="s">
        <v>1</v>
      </c>
      <c r="I370" s="65">
        <v>1</v>
      </c>
      <c r="J370" s="65" t="s">
        <v>2894</v>
      </c>
      <c r="K370" s="65">
        <v>3</v>
      </c>
      <c r="L370" s="65" t="s">
        <v>2945</v>
      </c>
      <c r="M370" s="65">
        <v>5</v>
      </c>
      <c r="N370" s="65">
        <v>6</v>
      </c>
      <c r="O370" s="65">
        <v>7</v>
      </c>
      <c r="P370" s="65" t="s">
        <v>2946</v>
      </c>
      <c r="Q370" s="65">
        <v>9</v>
      </c>
    </row>
    <row r="371" spans="1:17" x14ac:dyDescent="0.25">
      <c r="A371" s="24"/>
      <c r="B371" s="24"/>
      <c r="C371" s="24"/>
      <c r="D371" s="51"/>
      <c r="E371" s="52"/>
      <c r="F371" s="52"/>
      <c r="G371" s="52"/>
      <c r="H371" s="19" t="s">
        <v>66</v>
      </c>
      <c r="I371" s="69">
        <f t="shared" ref="I371" si="339">SUM(I367)</f>
        <v>399499</v>
      </c>
      <c r="J371" s="69">
        <f t="shared" ref="J371:K371" si="340">SUM(J367)</f>
        <v>399499</v>
      </c>
      <c r="K371" s="69">
        <f t="shared" si="340"/>
        <v>0</v>
      </c>
      <c r="L371" s="69">
        <f t="shared" si="303"/>
        <v>42544</v>
      </c>
      <c r="M371" s="69">
        <f t="shared" ref="M371" si="341">SUM(M367)</f>
        <v>0</v>
      </c>
      <c r="N371" s="69">
        <f t="shared" ref="N371:O371" si="342">SUM(N367)</f>
        <v>0</v>
      </c>
      <c r="O371" s="69">
        <f t="shared" si="342"/>
        <v>42544</v>
      </c>
      <c r="P371" s="69">
        <f t="shared" si="306"/>
        <v>42544</v>
      </c>
      <c r="Q371" s="69">
        <f t="shared" si="307"/>
        <v>10.64933829621601</v>
      </c>
    </row>
    <row r="372" spans="1:17" x14ac:dyDescent="0.25">
      <c r="A372" s="24"/>
      <c r="B372" s="24"/>
      <c r="C372" s="24"/>
      <c r="D372" s="51"/>
      <c r="E372" s="51"/>
      <c r="F372" s="51"/>
      <c r="G372" s="51"/>
      <c r="H372" s="20" t="s">
        <v>67</v>
      </c>
      <c r="I372" s="69">
        <f t="shared" ref="I372" si="343">SUM(I371)</f>
        <v>399499</v>
      </c>
      <c r="J372" s="69">
        <f t="shared" ref="J372:K372" si="344">SUM(J371)</f>
        <v>399499</v>
      </c>
      <c r="K372" s="69">
        <f t="shared" si="344"/>
        <v>0</v>
      </c>
      <c r="L372" s="69">
        <f t="shared" si="303"/>
        <v>42544</v>
      </c>
      <c r="M372" s="69">
        <f t="shared" ref="M372" si="345">SUM(M371)</f>
        <v>0</v>
      </c>
      <c r="N372" s="69">
        <f t="shared" ref="N372:O372" si="346">SUM(N371)</f>
        <v>0</v>
      </c>
      <c r="O372" s="69">
        <f t="shared" si="346"/>
        <v>42544</v>
      </c>
      <c r="P372" s="69">
        <f t="shared" si="306"/>
        <v>42544</v>
      </c>
      <c r="Q372" s="69">
        <f t="shared" si="307"/>
        <v>10.64933829621601</v>
      </c>
    </row>
    <row r="373" spans="1:17" x14ac:dyDescent="0.25">
      <c r="A373" s="25"/>
      <c r="B373" s="25"/>
      <c r="C373" s="25"/>
      <c r="D373" s="53"/>
      <c r="E373" s="53"/>
      <c r="F373" s="53"/>
      <c r="G373" s="53"/>
    </row>
    <row r="374" spans="1:17" x14ac:dyDescent="0.25">
      <c r="A374" s="23" t="s">
        <v>1</v>
      </c>
      <c r="B374" s="23" t="s">
        <v>1</v>
      </c>
      <c r="C374" s="23" t="s">
        <v>1</v>
      </c>
      <c r="D374" s="49" t="s">
        <v>1</v>
      </c>
      <c r="E374" s="49" t="s">
        <v>1</v>
      </c>
      <c r="F374" s="49" t="s">
        <v>1</v>
      </c>
      <c r="G374" s="49" t="s">
        <v>1</v>
      </c>
      <c r="H374" s="26" t="s">
        <v>1</v>
      </c>
      <c r="I374" s="70"/>
      <c r="J374" s="70"/>
      <c r="K374" s="70"/>
      <c r="L374" s="70"/>
      <c r="M374" s="70"/>
      <c r="N374" s="70"/>
      <c r="O374" s="70"/>
      <c r="P374" s="70"/>
      <c r="Q374" s="70"/>
    </row>
    <row r="375" spans="1:17" x14ac:dyDescent="0.25">
      <c r="A375" s="23" t="s">
        <v>1</v>
      </c>
      <c r="B375" s="23" t="s">
        <v>1</v>
      </c>
      <c r="C375" s="23" t="s">
        <v>1</v>
      </c>
      <c r="D375" s="49" t="s">
        <v>1</v>
      </c>
      <c r="E375" s="49" t="s">
        <v>1</v>
      </c>
      <c r="F375" s="49" t="s">
        <v>1</v>
      </c>
      <c r="G375" s="49" t="s">
        <v>1</v>
      </c>
      <c r="H375" s="17" t="s">
        <v>2643</v>
      </c>
      <c r="I375" s="66">
        <f t="shared" ref="I375" si="347">SUM(I367)</f>
        <v>399499</v>
      </c>
      <c r="J375" s="66">
        <f t="shared" ref="J375:K375" si="348">SUM(J367)</f>
        <v>399499</v>
      </c>
      <c r="K375" s="66">
        <f t="shared" si="348"/>
        <v>0</v>
      </c>
      <c r="L375" s="66">
        <f t="shared" si="303"/>
        <v>42544</v>
      </c>
      <c r="M375" s="66">
        <f t="shared" ref="M375" si="349">SUM(M367)</f>
        <v>0</v>
      </c>
      <c r="N375" s="66">
        <f t="shared" ref="N375:O375" si="350">SUM(N367)</f>
        <v>0</v>
      </c>
      <c r="O375" s="66">
        <f t="shared" si="350"/>
        <v>42544</v>
      </c>
      <c r="P375" s="66">
        <f t="shared" si="306"/>
        <v>42544</v>
      </c>
      <c r="Q375" s="66">
        <f t="shared" si="307"/>
        <v>10.64933829621601</v>
      </c>
    </row>
    <row r="376" spans="1:17" x14ac:dyDescent="0.25">
      <c r="A376" s="23" t="s">
        <v>1</v>
      </c>
      <c r="B376" s="23" t="s">
        <v>1</v>
      </c>
      <c r="C376" s="23" t="s">
        <v>1</v>
      </c>
      <c r="D376" s="49" t="s">
        <v>1</v>
      </c>
      <c r="E376" s="49" t="s">
        <v>1</v>
      </c>
      <c r="F376" s="49" t="s">
        <v>1</v>
      </c>
      <c r="G376" s="49" t="s">
        <v>1</v>
      </c>
      <c r="H376" s="11" t="s">
        <v>64</v>
      </c>
      <c r="I376" s="67">
        <f t="shared" ref="I376" si="351">I368</f>
        <v>8</v>
      </c>
      <c r="J376" s="67">
        <f t="shared" ref="J376:K376" si="352">J368</f>
        <v>8</v>
      </c>
      <c r="K376" s="67">
        <f t="shared" si="352"/>
        <v>0</v>
      </c>
      <c r="L376" s="67"/>
      <c r="M376" s="67">
        <f t="shared" ref="M376" si="353">M368</f>
        <v>0</v>
      </c>
      <c r="N376" s="67">
        <f t="shared" ref="N376:O376" si="354">N368</f>
        <v>0</v>
      </c>
      <c r="O376" s="67">
        <f t="shared" si="354"/>
        <v>0</v>
      </c>
      <c r="P376" s="67">
        <f t="shared" si="306"/>
        <v>0</v>
      </c>
      <c r="Q376" s="67">
        <f t="shared" si="307"/>
        <v>0</v>
      </c>
    </row>
    <row r="377" spans="1:17" x14ac:dyDescent="0.25">
      <c r="A377" s="23" t="s">
        <v>1</v>
      </c>
      <c r="B377" s="23" t="s">
        <v>1</v>
      </c>
      <c r="C377" s="23" t="s">
        <v>1</v>
      </c>
      <c r="D377" s="49" t="s">
        <v>1</v>
      </c>
      <c r="E377" s="49" t="s">
        <v>1</v>
      </c>
      <c r="F377" s="49" t="s">
        <v>1</v>
      </c>
      <c r="G377" s="49" t="s">
        <v>1</v>
      </c>
      <c r="H377" s="13" t="s">
        <v>1</v>
      </c>
      <c r="I377" s="71"/>
      <c r="J377" s="71"/>
      <c r="K377" s="71"/>
      <c r="L377" s="71"/>
      <c r="M377" s="71"/>
      <c r="N377" s="71"/>
      <c r="O377" s="71"/>
      <c r="P377" s="71"/>
      <c r="Q377" s="71"/>
    </row>
    <row r="378" spans="1:17" x14ac:dyDescent="0.25">
      <c r="A378" s="23" t="s">
        <v>1</v>
      </c>
      <c r="B378" s="23" t="s">
        <v>1</v>
      </c>
      <c r="C378" s="23" t="s">
        <v>1</v>
      </c>
      <c r="D378" s="49" t="s">
        <v>1</v>
      </c>
      <c r="E378" s="49" t="s">
        <v>1</v>
      </c>
      <c r="F378" s="49" t="s">
        <v>1</v>
      </c>
      <c r="G378" s="49" t="s">
        <v>1</v>
      </c>
      <c r="H378" s="17" t="s">
        <v>188</v>
      </c>
      <c r="I378" s="72">
        <f t="shared" ref="I378" si="355">SUM(I163,I198,I219,I252,I290,I337,I375)</f>
        <v>9647735</v>
      </c>
      <c r="J378" s="72">
        <f t="shared" ref="J378:K378" si="356">SUM(J163,J198,J219,J252,J290,J337,J375)</f>
        <v>9647735</v>
      </c>
      <c r="K378" s="72">
        <f t="shared" si="356"/>
        <v>0</v>
      </c>
      <c r="L378" s="72">
        <f t="shared" si="303"/>
        <v>689861.70000000007</v>
      </c>
      <c r="M378" s="72">
        <f t="shared" ref="M378" si="357">SUM(M163,M198,M219,M252,M290,M337,M375)</f>
        <v>0</v>
      </c>
      <c r="N378" s="72">
        <f t="shared" ref="N378:O378" si="358">SUM(N163,N198,N219,N252,N290,N337,N375)</f>
        <v>0</v>
      </c>
      <c r="O378" s="72">
        <f t="shared" si="358"/>
        <v>689861.70000000007</v>
      </c>
      <c r="P378" s="72">
        <f t="shared" si="306"/>
        <v>689861.70000000007</v>
      </c>
      <c r="Q378" s="72">
        <f t="shared" si="307"/>
        <v>7.1505042375231085</v>
      </c>
    </row>
    <row r="379" spans="1:17" x14ac:dyDescent="0.25">
      <c r="A379" s="23" t="s">
        <v>1</v>
      </c>
      <c r="B379" s="23" t="s">
        <v>1</v>
      </c>
      <c r="C379" s="23" t="s">
        <v>1</v>
      </c>
      <c r="D379" s="49" t="s">
        <v>1</v>
      </c>
      <c r="E379" s="49" t="s">
        <v>1</v>
      </c>
      <c r="F379" s="49" t="s">
        <v>1</v>
      </c>
      <c r="G379" s="49" t="s">
        <v>1</v>
      </c>
      <c r="H379" s="11" t="s">
        <v>99</v>
      </c>
      <c r="I379" s="67">
        <f t="shared" ref="I379" si="359">I164+I199+I253+I291+I338+I376</f>
        <v>181</v>
      </c>
      <c r="J379" s="67">
        <f t="shared" ref="J379:K379" si="360">J164+J199+J253+J291+J338+J376</f>
        <v>181</v>
      </c>
      <c r="K379" s="67">
        <f t="shared" si="360"/>
        <v>0</v>
      </c>
      <c r="L379" s="67"/>
      <c r="M379" s="67">
        <f t="shared" ref="M379" si="361">M164+M199+M253+M291+M338+M376</f>
        <v>0</v>
      </c>
      <c r="N379" s="67">
        <f t="shared" ref="N379:O379" si="362">N164+N199+N253+N291+N338+N376</f>
        <v>0</v>
      </c>
      <c r="O379" s="67">
        <f t="shared" si="362"/>
        <v>0</v>
      </c>
      <c r="P379" s="67">
        <f t="shared" si="306"/>
        <v>0</v>
      </c>
      <c r="Q379" s="67">
        <f t="shared" si="307"/>
        <v>0</v>
      </c>
    </row>
    <row r="380" spans="1:17" x14ac:dyDescent="0.25">
      <c r="A380" s="14" t="s">
        <v>189</v>
      </c>
      <c r="B380" s="11" t="s">
        <v>1</v>
      </c>
      <c r="C380" s="11" t="s">
        <v>1</v>
      </c>
      <c r="D380" s="42" t="s">
        <v>1</v>
      </c>
      <c r="E380" s="42" t="s">
        <v>1</v>
      </c>
      <c r="F380" s="42" t="s">
        <v>1</v>
      </c>
      <c r="G380" s="42" t="s">
        <v>1</v>
      </c>
      <c r="H380" s="11" t="s">
        <v>190</v>
      </c>
      <c r="I380" s="63"/>
      <c r="J380" s="63"/>
      <c r="K380" s="63"/>
      <c r="L380" s="63"/>
      <c r="M380" s="63"/>
      <c r="N380" s="63"/>
      <c r="O380" s="63"/>
      <c r="P380" s="63"/>
      <c r="Q380" s="63"/>
    </row>
    <row r="381" spans="1:17" ht="15.75" thickBot="1" x14ac:dyDescent="0.3">
      <c r="A381" s="14" t="s">
        <v>189</v>
      </c>
      <c r="B381" s="14" t="s">
        <v>3</v>
      </c>
      <c r="C381" s="12" t="s">
        <v>1</v>
      </c>
      <c r="D381" s="43" t="s">
        <v>1</v>
      </c>
      <c r="E381" s="42" t="s">
        <v>1</v>
      </c>
      <c r="F381" s="42" t="s">
        <v>1</v>
      </c>
      <c r="G381" s="42" t="s">
        <v>1</v>
      </c>
      <c r="H381" s="11" t="s">
        <v>1</v>
      </c>
      <c r="I381" s="63"/>
      <c r="J381" s="63"/>
      <c r="K381" s="63"/>
      <c r="L381" s="63"/>
      <c r="M381" s="63"/>
      <c r="N381" s="63"/>
      <c r="O381" s="63"/>
      <c r="P381" s="63"/>
      <c r="Q381" s="63"/>
    </row>
    <row r="382" spans="1:17" ht="34.5" thickBot="1" x14ac:dyDescent="0.3">
      <c r="A382" s="22" t="s">
        <v>4</v>
      </c>
      <c r="B382" s="22" t="s">
        <v>5</v>
      </c>
      <c r="C382" s="22" t="s">
        <v>6</v>
      </c>
      <c r="D382" s="44" t="s">
        <v>2891</v>
      </c>
      <c r="E382" s="44" t="s">
        <v>2895</v>
      </c>
      <c r="F382" s="44" t="s">
        <v>7</v>
      </c>
      <c r="G382" s="44" t="s">
        <v>8</v>
      </c>
      <c r="H382" s="22" t="s">
        <v>9</v>
      </c>
      <c r="I382" s="64" t="s">
        <v>2718</v>
      </c>
      <c r="J382" s="64" t="s">
        <v>2879</v>
      </c>
      <c r="K382" s="64" t="s">
        <v>2942</v>
      </c>
      <c r="L382" s="64" t="s">
        <v>2942</v>
      </c>
      <c r="M382" s="64" t="s">
        <v>2950</v>
      </c>
      <c r="N382" s="64" t="s">
        <v>2949</v>
      </c>
      <c r="O382" s="64" t="s">
        <v>2948</v>
      </c>
      <c r="P382" s="64" t="s">
        <v>2942</v>
      </c>
      <c r="Q382" s="64" t="s">
        <v>2944</v>
      </c>
    </row>
    <row r="383" spans="1:17" x14ac:dyDescent="0.25">
      <c r="A383" s="15" t="s">
        <v>1</v>
      </c>
      <c r="B383" s="15" t="s">
        <v>1</v>
      </c>
      <c r="C383" s="15" t="s">
        <v>1</v>
      </c>
      <c r="D383" s="45" t="s">
        <v>1</v>
      </c>
      <c r="E383" s="45" t="s">
        <v>1</v>
      </c>
      <c r="F383" s="46" t="s">
        <v>1</v>
      </c>
      <c r="G383" s="47" t="s">
        <v>1</v>
      </c>
      <c r="H383" s="16" t="s">
        <v>1</v>
      </c>
      <c r="I383" s="65">
        <v>1</v>
      </c>
      <c r="J383" s="65" t="s">
        <v>2894</v>
      </c>
      <c r="K383" s="65">
        <v>3</v>
      </c>
      <c r="L383" s="65" t="s">
        <v>2945</v>
      </c>
      <c r="M383" s="65">
        <v>5</v>
      </c>
      <c r="N383" s="65">
        <v>6</v>
      </c>
      <c r="O383" s="65">
        <v>7</v>
      </c>
      <c r="P383" s="65" t="s">
        <v>2946</v>
      </c>
      <c r="Q383" s="65">
        <v>9</v>
      </c>
    </row>
    <row r="384" spans="1:17" x14ac:dyDescent="0.25">
      <c r="A384" s="14" t="s">
        <v>189</v>
      </c>
      <c r="B384" s="14" t="s">
        <v>3</v>
      </c>
      <c r="C384" s="12" t="s">
        <v>11</v>
      </c>
      <c r="D384" s="43" t="s">
        <v>191</v>
      </c>
      <c r="E384" s="42" t="s">
        <v>1</v>
      </c>
      <c r="F384" s="42" t="s">
        <v>1</v>
      </c>
      <c r="G384" s="42" t="s">
        <v>1</v>
      </c>
      <c r="H384" s="11" t="s">
        <v>190</v>
      </c>
      <c r="I384" s="63"/>
      <c r="J384" s="63"/>
      <c r="K384" s="63"/>
      <c r="L384" s="63"/>
      <c r="M384" s="63"/>
      <c r="N384" s="63"/>
      <c r="O384" s="63"/>
      <c r="P384" s="63"/>
      <c r="Q384" s="63"/>
    </row>
    <row r="385" spans="1:17" ht="22.5" x14ac:dyDescent="0.25">
      <c r="A385" s="14" t="s">
        <v>1</v>
      </c>
      <c r="B385" s="14" t="s">
        <v>1</v>
      </c>
      <c r="C385" s="14" t="s">
        <v>1</v>
      </c>
      <c r="D385" s="42" t="s">
        <v>1</v>
      </c>
      <c r="E385" s="42" t="s">
        <v>1</v>
      </c>
      <c r="F385" s="42" t="s">
        <v>1</v>
      </c>
      <c r="G385" s="42" t="s">
        <v>1</v>
      </c>
      <c r="H385" s="17" t="s">
        <v>13</v>
      </c>
      <c r="I385" s="66">
        <f t="shared" ref="I385" si="363">SUM(I386,I393,I395)</f>
        <v>4048506</v>
      </c>
      <c r="J385" s="66">
        <f t="shared" ref="J385:K385" si="364">SUM(J386,J393,J395)</f>
        <v>4048506</v>
      </c>
      <c r="K385" s="66">
        <f t="shared" si="364"/>
        <v>0</v>
      </c>
      <c r="L385" s="66">
        <f t="shared" si="303"/>
        <v>325242</v>
      </c>
      <c r="M385" s="66">
        <f t="shared" ref="M385" si="365">SUM(M386,M393,M395)</f>
        <v>0</v>
      </c>
      <c r="N385" s="66">
        <f t="shared" ref="N385:O385" si="366">SUM(N386,N393,N395)</f>
        <v>0</v>
      </c>
      <c r="O385" s="66">
        <f t="shared" si="366"/>
        <v>325242</v>
      </c>
      <c r="P385" s="66">
        <f t="shared" si="306"/>
        <v>325242</v>
      </c>
      <c r="Q385" s="66">
        <f t="shared" si="307"/>
        <v>8.0336301835788309</v>
      </c>
    </row>
    <row r="386" spans="1:17" x14ac:dyDescent="0.25">
      <c r="A386" s="12" t="s">
        <v>189</v>
      </c>
      <c r="B386" s="12" t="s">
        <v>3</v>
      </c>
      <c r="C386" s="12" t="s">
        <v>11</v>
      </c>
      <c r="D386" s="43" t="s">
        <v>191</v>
      </c>
      <c r="E386" s="42" t="s">
        <v>2709</v>
      </c>
      <c r="F386" s="42" t="s">
        <v>1</v>
      </c>
      <c r="G386" s="42" t="s">
        <v>1</v>
      </c>
      <c r="H386" s="11" t="s">
        <v>15</v>
      </c>
      <c r="I386" s="67">
        <f t="shared" ref="I386" si="367">SUM(I387,I388)</f>
        <v>796690</v>
      </c>
      <c r="J386" s="67">
        <f t="shared" ref="J386:K386" si="368">SUM(J387,J388)</f>
        <v>796690</v>
      </c>
      <c r="K386" s="67">
        <f t="shared" si="368"/>
        <v>0</v>
      </c>
      <c r="L386" s="67">
        <f t="shared" si="303"/>
        <v>54807</v>
      </c>
      <c r="M386" s="67">
        <f t="shared" ref="M386" si="369">SUM(M387,M388)</f>
        <v>0</v>
      </c>
      <c r="N386" s="67">
        <f t="shared" ref="N386:O386" si="370">SUM(N387,N388)</f>
        <v>0</v>
      </c>
      <c r="O386" s="67">
        <f t="shared" si="370"/>
        <v>54807</v>
      </c>
      <c r="P386" s="67">
        <f t="shared" si="306"/>
        <v>54807</v>
      </c>
      <c r="Q386" s="67">
        <f t="shared" si="307"/>
        <v>6.87933826205927</v>
      </c>
    </row>
    <row r="387" spans="1:17" x14ac:dyDescent="0.25">
      <c r="A387" s="12" t="s">
        <v>189</v>
      </c>
      <c r="B387" s="12" t="s">
        <v>3</v>
      </c>
      <c r="C387" s="12" t="s">
        <v>11</v>
      </c>
      <c r="D387" s="43" t="s">
        <v>191</v>
      </c>
      <c r="E387" s="48">
        <v>6111</v>
      </c>
      <c r="F387" s="43"/>
      <c r="G387" s="56" t="s">
        <v>2903</v>
      </c>
      <c r="H387" s="23" t="s">
        <v>16</v>
      </c>
      <c r="I387" s="68">
        <v>718220</v>
      </c>
      <c r="J387" s="68">
        <v>718220</v>
      </c>
      <c r="K387" s="68"/>
      <c r="L387" s="68">
        <f t="shared" si="303"/>
        <v>50000</v>
      </c>
      <c r="M387" s="68"/>
      <c r="N387" s="68"/>
      <c r="O387" s="68">
        <v>50000</v>
      </c>
      <c r="P387" s="68">
        <f t="shared" si="306"/>
        <v>50000</v>
      </c>
      <c r="Q387" s="68">
        <f t="shared" si="307"/>
        <v>6.9616552031410981</v>
      </c>
    </row>
    <row r="388" spans="1:17" x14ac:dyDescent="0.25">
      <c r="A388" s="14" t="s">
        <v>189</v>
      </c>
      <c r="B388" s="14" t="s">
        <v>3</v>
      </c>
      <c r="C388" s="14" t="s">
        <v>11</v>
      </c>
      <c r="D388" s="50" t="s">
        <v>191</v>
      </c>
      <c r="E388" s="50" t="s">
        <v>2719</v>
      </c>
      <c r="F388" s="43" t="s">
        <v>1</v>
      </c>
      <c r="G388" s="49" t="s">
        <v>1</v>
      </c>
      <c r="H388" s="11" t="s">
        <v>19</v>
      </c>
      <c r="I388" s="67">
        <f t="shared" ref="I388:O388" si="371">SUM(I389:I392)</f>
        <v>78470</v>
      </c>
      <c r="J388" s="67">
        <f t="shared" si="371"/>
        <v>78470</v>
      </c>
      <c r="K388" s="67">
        <f t="shared" si="371"/>
        <v>0</v>
      </c>
      <c r="L388" s="67">
        <f t="shared" si="303"/>
        <v>4807</v>
      </c>
      <c r="M388" s="67">
        <f t="shared" si="371"/>
        <v>0</v>
      </c>
      <c r="N388" s="67">
        <f t="shared" si="371"/>
        <v>0</v>
      </c>
      <c r="O388" s="67">
        <f t="shared" si="371"/>
        <v>4807</v>
      </c>
      <c r="P388" s="67">
        <f t="shared" si="306"/>
        <v>4807</v>
      </c>
      <c r="Q388" s="67">
        <f t="shared" si="307"/>
        <v>6.1259079903147695</v>
      </c>
    </row>
    <row r="389" spans="1:17" x14ac:dyDescent="0.25">
      <c r="A389" s="12" t="s">
        <v>189</v>
      </c>
      <c r="B389" s="12" t="s">
        <v>3</v>
      </c>
      <c r="C389" s="12" t="s">
        <v>11</v>
      </c>
      <c r="D389" s="43" t="s">
        <v>191</v>
      </c>
      <c r="E389" s="48">
        <v>6112</v>
      </c>
      <c r="F389" s="43" t="s">
        <v>192</v>
      </c>
      <c r="G389" s="56" t="s">
        <v>2903</v>
      </c>
      <c r="H389" s="23" t="s">
        <v>73</v>
      </c>
      <c r="I389" s="68">
        <v>10812</v>
      </c>
      <c r="J389" s="68">
        <v>10812</v>
      </c>
      <c r="K389" s="68"/>
      <c r="L389" s="68">
        <f t="shared" si="303"/>
        <v>901</v>
      </c>
      <c r="M389" s="68"/>
      <c r="N389" s="68"/>
      <c r="O389" s="68">
        <v>901</v>
      </c>
      <c r="P389" s="68">
        <f t="shared" si="306"/>
        <v>901</v>
      </c>
      <c r="Q389" s="68">
        <f t="shared" si="307"/>
        <v>8.3333333333333321</v>
      </c>
    </row>
    <row r="390" spans="1:17" x14ac:dyDescent="0.25">
      <c r="A390" s="12" t="s">
        <v>189</v>
      </c>
      <c r="B390" s="12" t="s">
        <v>3</v>
      </c>
      <c r="C390" s="12" t="s">
        <v>11</v>
      </c>
      <c r="D390" s="43" t="s">
        <v>191</v>
      </c>
      <c r="E390" s="48">
        <v>6112</v>
      </c>
      <c r="F390" s="43" t="s">
        <v>193</v>
      </c>
      <c r="G390" s="56" t="s">
        <v>2903</v>
      </c>
      <c r="H390" s="23" t="s">
        <v>22</v>
      </c>
      <c r="I390" s="68">
        <v>46883</v>
      </c>
      <c r="J390" s="68">
        <v>46883</v>
      </c>
      <c r="K390" s="68"/>
      <c r="L390" s="68">
        <f t="shared" si="303"/>
        <v>3906</v>
      </c>
      <c r="M390" s="68"/>
      <c r="N390" s="68"/>
      <c r="O390" s="68">
        <v>3906</v>
      </c>
      <c r="P390" s="68">
        <f t="shared" si="306"/>
        <v>3906</v>
      </c>
      <c r="Q390" s="68">
        <f t="shared" si="307"/>
        <v>8.3313781114689753</v>
      </c>
    </row>
    <row r="391" spans="1:17" x14ac:dyDescent="0.25">
      <c r="A391" s="12" t="s">
        <v>189</v>
      </c>
      <c r="B391" s="12" t="s">
        <v>3</v>
      </c>
      <c r="C391" s="12" t="s">
        <v>11</v>
      </c>
      <c r="D391" s="43" t="s">
        <v>191</v>
      </c>
      <c r="E391" s="48">
        <v>6112</v>
      </c>
      <c r="F391" s="43" t="s">
        <v>194</v>
      </c>
      <c r="G391" s="56" t="s">
        <v>2903</v>
      </c>
      <c r="H391" s="23" t="s">
        <v>24</v>
      </c>
      <c r="I391" s="68">
        <v>9975</v>
      </c>
      <c r="J391" s="68">
        <v>9975</v>
      </c>
      <c r="K391" s="68"/>
      <c r="L391" s="68">
        <f t="shared" si="303"/>
        <v>0</v>
      </c>
      <c r="M391" s="68"/>
      <c r="N391" s="68"/>
      <c r="O391" s="68"/>
      <c r="P391" s="68">
        <f t="shared" si="306"/>
        <v>0</v>
      </c>
      <c r="Q391" s="68">
        <f t="shared" si="307"/>
        <v>0</v>
      </c>
    </row>
    <row r="392" spans="1:17" x14ac:dyDescent="0.25">
      <c r="A392" s="12" t="s">
        <v>189</v>
      </c>
      <c r="B392" s="12" t="s">
        <v>3</v>
      </c>
      <c r="C392" s="12" t="s">
        <v>11</v>
      </c>
      <c r="D392" s="43" t="s">
        <v>191</v>
      </c>
      <c r="E392" s="48">
        <v>6112</v>
      </c>
      <c r="F392" s="43" t="s">
        <v>195</v>
      </c>
      <c r="G392" s="56" t="s">
        <v>2903</v>
      </c>
      <c r="H392" s="23" t="s">
        <v>26</v>
      </c>
      <c r="I392" s="68">
        <v>10800</v>
      </c>
      <c r="J392" s="68">
        <v>10800</v>
      </c>
      <c r="K392" s="68"/>
      <c r="L392" s="68">
        <f t="shared" si="303"/>
        <v>0</v>
      </c>
      <c r="M392" s="68"/>
      <c r="N392" s="68"/>
      <c r="O392" s="68">
        <v>0</v>
      </c>
      <c r="P392" s="68">
        <f t="shared" si="306"/>
        <v>0</v>
      </c>
      <c r="Q392" s="68">
        <f t="shared" si="307"/>
        <v>0</v>
      </c>
    </row>
    <row r="393" spans="1:17" x14ac:dyDescent="0.25">
      <c r="A393" s="12" t="s">
        <v>189</v>
      </c>
      <c r="B393" s="12" t="s">
        <v>3</v>
      </c>
      <c r="C393" s="12" t="s">
        <v>11</v>
      </c>
      <c r="D393" s="43" t="s">
        <v>191</v>
      </c>
      <c r="E393" s="42" t="s">
        <v>2710</v>
      </c>
      <c r="F393" s="42" t="s">
        <v>1</v>
      </c>
      <c r="G393" s="42" t="s">
        <v>1</v>
      </c>
      <c r="H393" s="11" t="s">
        <v>28</v>
      </c>
      <c r="I393" s="67">
        <f t="shared" ref="I393:O393" si="372">SUM(I394)</f>
        <v>75415</v>
      </c>
      <c r="J393" s="67">
        <f t="shared" si="372"/>
        <v>75415</v>
      </c>
      <c r="K393" s="67">
        <f t="shared" si="372"/>
        <v>0</v>
      </c>
      <c r="L393" s="67">
        <f t="shared" si="303"/>
        <v>5200</v>
      </c>
      <c r="M393" s="67">
        <f t="shared" si="372"/>
        <v>0</v>
      </c>
      <c r="N393" s="67">
        <f t="shared" si="372"/>
        <v>0</v>
      </c>
      <c r="O393" s="67">
        <f t="shared" si="372"/>
        <v>5200</v>
      </c>
      <c r="P393" s="67">
        <f t="shared" si="306"/>
        <v>5200</v>
      </c>
      <c r="Q393" s="67">
        <f t="shared" si="307"/>
        <v>6.8951800039779885</v>
      </c>
    </row>
    <row r="394" spans="1:17" x14ac:dyDescent="0.25">
      <c r="A394" s="12" t="s">
        <v>189</v>
      </c>
      <c r="B394" s="12" t="s">
        <v>3</v>
      </c>
      <c r="C394" s="12" t="s">
        <v>11</v>
      </c>
      <c r="D394" s="43" t="s">
        <v>191</v>
      </c>
      <c r="E394" s="48">
        <v>6121</v>
      </c>
      <c r="F394" s="43"/>
      <c r="G394" s="56" t="s">
        <v>2903</v>
      </c>
      <c r="H394" s="23" t="s">
        <v>29</v>
      </c>
      <c r="I394" s="68">
        <v>75415</v>
      </c>
      <c r="J394" s="68">
        <v>75415</v>
      </c>
      <c r="K394" s="68"/>
      <c r="L394" s="68">
        <f t="shared" si="303"/>
        <v>5200</v>
      </c>
      <c r="M394" s="68"/>
      <c r="N394" s="68"/>
      <c r="O394" s="68">
        <v>5200</v>
      </c>
      <c r="P394" s="68">
        <f t="shared" si="306"/>
        <v>5200</v>
      </c>
      <c r="Q394" s="68">
        <f t="shared" si="307"/>
        <v>6.8951800039779885</v>
      </c>
    </row>
    <row r="395" spans="1:17" x14ac:dyDescent="0.25">
      <c r="A395" s="12" t="s">
        <v>189</v>
      </c>
      <c r="B395" s="12" t="s">
        <v>3</v>
      </c>
      <c r="C395" s="12" t="s">
        <v>11</v>
      </c>
      <c r="D395" s="43" t="s">
        <v>191</v>
      </c>
      <c r="E395" s="42" t="s">
        <v>2711</v>
      </c>
      <c r="F395" s="42" t="s">
        <v>1</v>
      </c>
      <c r="G395" s="42" t="s">
        <v>1</v>
      </c>
      <c r="H395" s="11" t="s">
        <v>32</v>
      </c>
      <c r="I395" s="67">
        <f t="shared" ref="I395:O395" si="373">SUM(I396,I397)</f>
        <v>3176401</v>
      </c>
      <c r="J395" s="67">
        <f t="shared" si="373"/>
        <v>3176401</v>
      </c>
      <c r="K395" s="67">
        <f t="shared" si="373"/>
        <v>0</v>
      </c>
      <c r="L395" s="67">
        <f t="shared" si="303"/>
        <v>265235</v>
      </c>
      <c r="M395" s="67">
        <f t="shared" si="373"/>
        <v>0</v>
      </c>
      <c r="N395" s="67">
        <f t="shared" si="373"/>
        <v>0</v>
      </c>
      <c r="O395" s="67">
        <f t="shared" si="373"/>
        <v>265235</v>
      </c>
      <c r="P395" s="67">
        <f t="shared" si="306"/>
        <v>265235</v>
      </c>
      <c r="Q395" s="67">
        <f t="shared" si="307"/>
        <v>8.3501736713972825</v>
      </c>
    </row>
    <row r="396" spans="1:17" x14ac:dyDescent="0.25">
      <c r="A396" s="12" t="s">
        <v>189</v>
      </c>
      <c r="B396" s="12" t="s">
        <v>3</v>
      </c>
      <c r="C396" s="12" t="s">
        <v>11</v>
      </c>
      <c r="D396" s="43" t="s">
        <v>191</v>
      </c>
      <c r="E396" s="48">
        <v>6131</v>
      </c>
      <c r="F396" s="43"/>
      <c r="G396" s="56" t="s">
        <v>2903</v>
      </c>
      <c r="H396" s="23" t="s">
        <v>33</v>
      </c>
      <c r="I396" s="68">
        <v>5000</v>
      </c>
      <c r="J396" s="68">
        <v>5000</v>
      </c>
      <c r="K396" s="68"/>
      <c r="L396" s="68">
        <f t="shared" ref="L396:L459" si="374">SUM(M396:O396)</f>
        <v>1000</v>
      </c>
      <c r="M396" s="68"/>
      <c r="N396" s="68"/>
      <c r="O396" s="68">
        <v>1000</v>
      </c>
      <c r="P396" s="68">
        <f t="shared" ref="P396:P459" si="375">K396+L396</f>
        <v>1000</v>
      </c>
      <c r="Q396" s="68">
        <f t="shared" ref="Q396:Q459" si="376">IF(J396=0,"-",P396/J396*100)</f>
        <v>20</v>
      </c>
    </row>
    <row r="397" spans="1:17" x14ac:dyDescent="0.25">
      <c r="A397" s="14" t="s">
        <v>189</v>
      </c>
      <c r="B397" s="14" t="s">
        <v>3</v>
      </c>
      <c r="C397" s="14" t="s">
        <v>11</v>
      </c>
      <c r="D397" s="50" t="s">
        <v>191</v>
      </c>
      <c r="E397" s="50" t="s">
        <v>2720</v>
      </c>
      <c r="F397" s="43" t="s">
        <v>1</v>
      </c>
      <c r="G397" s="49" t="s">
        <v>1</v>
      </c>
      <c r="H397" s="11" t="s">
        <v>35</v>
      </c>
      <c r="I397" s="67">
        <f t="shared" ref="I397:O397" si="377">SUM(I398:I401)</f>
        <v>3171401</v>
      </c>
      <c r="J397" s="67">
        <f t="shared" si="377"/>
        <v>3171401</v>
      </c>
      <c r="K397" s="67">
        <f t="shared" si="377"/>
        <v>0</v>
      </c>
      <c r="L397" s="67">
        <f t="shared" si="374"/>
        <v>264235</v>
      </c>
      <c r="M397" s="67">
        <f t="shared" si="377"/>
        <v>0</v>
      </c>
      <c r="N397" s="67">
        <f t="shared" si="377"/>
        <v>0</v>
      </c>
      <c r="O397" s="67">
        <f t="shared" si="377"/>
        <v>264235</v>
      </c>
      <c r="P397" s="67">
        <f t="shared" si="375"/>
        <v>264235</v>
      </c>
      <c r="Q397" s="67">
        <f t="shared" si="376"/>
        <v>8.3318066684093246</v>
      </c>
    </row>
    <row r="398" spans="1:17" x14ac:dyDescent="0.25">
      <c r="A398" s="12" t="s">
        <v>189</v>
      </c>
      <c r="B398" s="12" t="s">
        <v>3</v>
      </c>
      <c r="C398" s="12" t="s">
        <v>11</v>
      </c>
      <c r="D398" s="43" t="s">
        <v>191</v>
      </c>
      <c r="E398" s="48">
        <v>6139</v>
      </c>
      <c r="F398" s="43" t="s">
        <v>196</v>
      </c>
      <c r="G398" s="56" t="s">
        <v>2903</v>
      </c>
      <c r="H398" s="23" t="s">
        <v>43</v>
      </c>
      <c r="I398" s="68">
        <v>2355</v>
      </c>
      <c r="J398" s="68">
        <v>2355</v>
      </c>
      <c r="K398" s="68"/>
      <c r="L398" s="68">
        <f t="shared" si="374"/>
        <v>150</v>
      </c>
      <c r="M398" s="68"/>
      <c r="N398" s="68"/>
      <c r="O398" s="68">
        <v>150</v>
      </c>
      <c r="P398" s="68">
        <f t="shared" si="375"/>
        <v>150</v>
      </c>
      <c r="Q398" s="68">
        <f t="shared" si="376"/>
        <v>6.369426751592357</v>
      </c>
    </row>
    <row r="399" spans="1:17" x14ac:dyDescent="0.25">
      <c r="A399" s="12" t="s">
        <v>189</v>
      </c>
      <c r="B399" s="12" t="s">
        <v>3</v>
      </c>
      <c r="C399" s="12" t="s">
        <v>11</v>
      </c>
      <c r="D399" s="43" t="s">
        <v>191</v>
      </c>
      <c r="E399" s="48">
        <v>6139</v>
      </c>
      <c r="F399" s="43" t="s">
        <v>197</v>
      </c>
      <c r="G399" s="56" t="s">
        <v>2904</v>
      </c>
      <c r="H399" s="23" t="s">
        <v>198</v>
      </c>
      <c r="I399" s="68">
        <v>2908006</v>
      </c>
      <c r="J399" s="68">
        <v>2908006</v>
      </c>
      <c r="K399" s="68"/>
      <c r="L399" s="68">
        <f t="shared" si="374"/>
        <v>242333</v>
      </c>
      <c r="M399" s="68"/>
      <c r="N399" s="68"/>
      <c r="O399" s="68">
        <v>242333</v>
      </c>
      <c r="P399" s="68">
        <f t="shared" si="375"/>
        <v>242333</v>
      </c>
      <c r="Q399" s="68">
        <f t="shared" si="376"/>
        <v>8.3333046768129098</v>
      </c>
    </row>
    <row r="400" spans="1:17" x14ac:dyDescent="0.25">
      <c r="A400" s="12" t="s">
        <v>189</v>
      </c>
      <c r="B400" s="12" t="s">
        <v>3</v>
      </c>
      <c r="C400" s="12" t="s">
        <v>11</v>
      </c>
      <c r="D400" s="43" t="s">
        <v>191</v>
      </c>
      <c r="E400" s="48">
        <v>6139</v>
      </c>
      <c r="F400" s="43" t="s">
        <v>199</v>
      </c>
      <c r="G400" s="56" t="s">
        <v>2903</v>
      </c>
      <c r="H400" s="23" t="s">
        <v>200</v>
      </c>
      <c r="I400" s="68">
        <v>257890</v>
      </c>
      <c r="J400" s="68">
        <v>257890</v>
      </c>
      <c r="K400" s="68"/>
      <c r="L400" s="68">
        <f t="shared" si="374"/>
        <v>21490</v>
      </c>
      <c r="M400" s="68"/>
      <c r="N400" s="68"/>
      <c r="O400" s="68">
        <v>21490</v>
      </c>
      <c r="P400" s="68">
        <f t="shared" si="375"/>
        <v>21490</v>
      </c>
      <c r="Q400" s="68">
        <f t="shared" si="376"/>
        <v>8.3330101981464964</v>
      </c>
    </row>
    <row r="401" spans="1:17" ht="22.5" x14ac:dyDescent="0.25">
      <c r="A401" s="12" t="s">
        <v>189</v>
      </c>
      <c r="B401" s="12" t="s">
        <v>3</v>
      </c>
      <c r="C401" s="12" t="s">
        <v>11</v>
      </c>
      <c r="D401" s="43" t="s">
        <v>191</v>
      </c>
      <c r="E401" s="48">
        <v>6139</v>
      </c>
      <c r="F401" s="43" t="s">
        <v>201</v>
      </c>
      <c r="G401" s="56" t="s">
        <v>2903</v>
      </c>
      <c r="H401" s="23" t="s">
        <v>202</v>
      </c>
      <c r="I401" s="68">
        <v>3150</v>
      </c>
      <c r="J401" s="68">
        <v>3150</v>
      </c>
      <c r="K401" s="68"/>
      <c r="L401" s="68">
        <f t="shared" si="374"/>
        <v>262</v>
      </c>
      <c r="M401" s="68"/>
      <c r="N401" s="68"/>
      <c r="O401" s="68">
        <v>262</v>
      </c>
      <c r="P401" s="68">
        <f t="shared" si="375"/>
        <v>262</v>
      </c>
      <c r="Q401" s="68">
        <f t="shared" si="376"/>
        <v>8.3174603174603181</v>
      </c>
    </row>
    <row r="402" spans="1:17" ht="22.5" x14ac:dyDescent="0.25">
      <c r="A402" s="14" t="s">
        <v>1</v>
      </c>
      <c r="B402" s="14" t="s">
        <v>1</v>
      </c>
      <c r="C402" s="14" t="s">
        <v>1</v>
      </c>
      <c r="D402" s="42"/>
      <c r="E402" s="42"/>
      <c r="F402" s="42"/>
      <c r="G402" s="42"/>
      <c r="H402" s="17" t="s">
        <v>50</v>
      </c>
      <c r="I402" s="66">
        <f t="shared" ref="I402:O402" si="378">SUM(I403)</f>
        <v>4030100</v>
      </c>
      <c r="J402" s="66">
        <f t="shared" si="378"/>
        <v>4030100</v>
      </c>
      <c r="K402" s="66">
        <f t="shared" si="378"/>
        <v>0</v>
      </c>
      <c r="L402" s="66">
        <f t="shared" si="374"/>
        <v>329175</v>
      </c>
      <c r="M402" s="66">
        <f t="shared" si="378"/>
        <v>0</v>
      </c>
      <c r="N402" s="66">
        <f t="shared" si="378"/>
        <v>0</v>
      </c>
      <c r="O402" s="66">
        <f t="shared" si="378"/>
        <v>329175</v>
      </c>
      <c r="P402" s="66">
        <f t="shared" si="375"/>
        <v>329175</v>
      </c>
      <c r="Q402" s="66">
        <f t="shared" si="376"/>
        <v>8.1679114662167187</v>
      </c>
    </row>
    <row r="403" spans="1:17" x14ac:dyDescent="0.25">
      <c r="A403" s="12" t="s">
        <v>189</v>
      </c>
      <c r="B403" s="12" t="s">
        <v>3</v>
      </c>
      <c r="C403" s="12" t="s">
        <v>11</v>
      </c>
      <c r="D403" s="43" t="s">
        <v>191</v>
      </c>
      <c r="E403" s="42" t="s">
        <v>2712</v>
      </c>
      <c r="F403" s="42" t="s">
        <v>1</v>
      </c>
      <c r="G403" s="42" t="s">
        <v>1</v>
      </c>
      <c r="H403" s="11" t="s">
        <v>52</v>
      </c>
      <c r="I403" s="67">
        <f t="shared" ref="I403" si="379">SUM(I404,I406,I409,I411)</f>
        <v>4030100</v>
      </c>
      <c r="J403" s="67">
        <f t="shared" ref="J403:K403" si="380">SUM(J404,J406,J409,J411)</f>
        <v>4030100</v>
      </c>
      <c r="K403" s="67">
        <f t="shared" si="380"/>
        <v>0</v>
      </c>
      <c r="L403" s="67">
        <f t="shared" si="374"/>
        <v>329175</v>
      </c>
      <c r="M403" s="67">
        <f t="shared" ref="M403" si="381">SUM(M404,M406,M409,M411)</f>
        <v>0</v>
      </c>
      <c r="N403" s="67">
        <f t="shared" ref="N403:O403" si="382">SUM(N404,N406,N409,N411)</f>
        <v>0</v>
      </c>
      <c r="O403" s="67">
        <f t="shared" si="382"/>
        <v>329175</v>
      </c>
      <c r="P403" s="67">
        <f t="shared" si="375"/>
        <v>329175</v>
      </c>
      <c r="Q403" s="67">
        <f t="shared" si="376"/>
        <v>8.1679114662167187</v>
      </c>
    </row>
    <row r="404" spans="1:17" x14ac:dyDescent="0.25">
      <c r="A404" s="14" t="s">
        <v>189</v>
      </c>
      <c r="B404" s="14" t="s">
        <v>3</v>
      </c>
      <c r="C404" s="14" t="s">
        <v>11</v>
      </c>
      <c r="D404" s="50" t="s">
        <v>191</v>
      </c>
      <c r="E404" s="50" t="s">
        <v>2732</v>
      </c>
      <c r="F404" s="43" t="s">
        <v>1</v>
      </c>
      <c r="G404" s="49" t="s">
        <v>1</v>
      </c>
      <c r="H404" s="11" t="s">
        <v>203</v>
      </c>
      <c r="I404" s="67">
        <f t="shared" ref="I404:O404" si="383">SUM(I405)</f>
        <v>70000</v>
      </c>
      <c r="J404" s="67">
        <f t="shared" si="383"/>
        <v>70000</v>
      </c>
      <c r="K404" s="67">
        <f t="shared" si="383"/>
        <v>0</v>
      </c>
      <c r="L404" s="67">
        <f t="shared" si="374"/>
        <v>0</v>
      </c>
      <c r="M404" s="67">
        <f t="shared" si="383"/>
        <v>0</v>
      </c>
      <c r="N404" s="67">
        <f t="shared" si="383"/>
        <v>0</v>
      </c>
      <c r="O404" s="67">
        <f t="shared" si="383"/>
        <v>0</v>
      </c>
      <c r="P404" s="67">
        <f t="shared" si="375"/>
        <v>0</v>
      </c>
      <c r="Q404" s="67">
        <f t="shared" si="376"/>
        <v>0</v>
      </c>
    </row>
    <row r="405" spans="1:17" x14ac:dyDescent="0.25">
      <c r="A405" s="12" t="s">
        <v>189</v>
      </c>
      <c r="B405" s="12" t="s">
        <v>3</v>
      </c>
      <c r="C405" s="12" t="s">
        <v>11</v>
      </c>
      <c r="D405" s="43" t="s">
        <v>191</v>
      </c>
      <c r="E405" s="48">
        <v>6141</v>
      </c>
      <c r="F405" s="43" t="s">
        <v>2733</v>
      </c>
      <c r="G405" s="56" t="s">
        <v>2903</v>
      </c>
      <c r="H405" s="23" t="s">
        <v>203</v>
      </c>
      <c r="I405" s="68">
        <v>70000</v>
      </c>
      <c r="J405" s="68">
        <v>70000</v>
      </c>
      <c r="K405" s="68"/>
      <c r="L405" s="68">
        <f t="shared" si="374"/>
        <v>0</v>
      </c>
      <c r="M405" s="68"/>
      <c r="N405" s="68"/>
      <c r="O405" s="68">
        <v>0</v>
      </c>
      <c r="P405" s="68">
        <f t="shared" si="375"/>
        <v>0</v>
      </c>
      <c r="Q405" s="68">
        <f t="shared" si="376"/>
        <v>0</v>
      </c>
    </row>
    <row r="406" spans="1:17" x14ac:dyDescent="0.25">
      <c r="A406" s="14" t="s">
        <v>189</v>
      </c>
      <c r="B406" s="14" t="s">
        <v>3</v>
      </c>
      <c r="C406" s="14" t="s">
        <v>11</v>
      </c>
      <c r="D406" s="50" t="s">
        <v>191</v>
      </c>
      <c r="E406" s="50" t="s">
        <v>2721</v>
      </c>
      <c r="F406" s="43" t="s">
        <v>1</v>
      </c>
      <c r="G406" s="49" t="s">
        <v>1</v>
      </c>
      <c r="H406" s="11" t="s">
        <v>53</v>
      </c>
      <c r="I406" s="67">
        <f t="shared" ref="I406:O406" si="384">SUM(I407:I408)</f>
        <v>10000</v>
      </c>
      <c r="J406" s="67">
        <f t="shared" si="384"/>
        <v>10000</v>
      </c>
      <c r="K406" s="67">
        <f t="shared" si="384"/>
        <v>0</v>
      </c>
      <c r="L406" s="67">
        <f t="shared" si="374"/>
        <v>0</v>
      </c>
      <c r="M406" s="67">
        <f t="shared" si="384"/>
        <v>0</v>
      </c>
      <c r="N406" s="67">
        <f t="shared" si="384"/>
        <v>0</v>
      </c>
      <c r="O406" s="67">
        <f t="shared" si="384"/>
        <v>0</v>
      </c>
      <c r="P406" s="67">
        <f t="shared" si="375"/>
        <v>0</v>
      </c>
      <c r="Q406" s="67">
        <f t="shared" si="376"/>
        <v>0</v>
      </c>
    </row>
    <row r="407" spans="1:17" x14ac:dyDescent="0.25">
      <c r="A407" s="12" t="s">
        <v>189</v>
      </c>
      <c r="B407" s="12" t="s">
        <v>3</v>
      </c>
      <c r="C407" s="12" t="s">
        <v>11</v>
      </c>
      <c r="D407" s="43" t="s">
        <v>191</v>
      </c>
      <c r="E407" s="48">
        <v>6143</v>
      </c>
      <c r="F407" s="43" t="s">
        <v>2734</v>
      </c>
      <c r="G407" s="56" t="s">
        <v>2903</v>
      </c>
      <c r="H407" s="23" t="s">
        <v>2735</v>
      </c>
      <c r="I407" s="68">
        <v>1000</v>
      </c>
      <c r="J407" s="68">
        <v>1000</v>
      </c>
      <c r="K407" s="68"/>
      <c r="L407" s="68">
        <f t="shared" si="374"/>
        <v>0</v>
      </c>
      <c r="M407" s="68"/>
      <c r="N407" s="68"/>
      <c r="O407" s="68">
        <v>0</v>
      </c>
      <c r="P407" s="68">
        <f t="shared" si="375"/>
        <v>0</v>
      </c>
      <c r="Q407" s="68">
        <f t="shared" si="376"/>
        <v>0</v>
      </c>
    </row>
    <row r="408" spans="1:17" x14ac:dyDescent="0.25">
      <c r="A408" s="12" t="s">
        <v>189</v>
      </c>
      <c r="B408" s="12" t="s">
        <v>3</v>
      </c>
      <c r="C408" s="12" t="s">
        <v>11</v>
      </c>
      <c r="D408" s="43" t="s">
        <v>191</v>
      </c>
      <c r="E408" s="48">
        <v>6143</v>
      </c>
      <c r="F408" s="43" t="s">
        <v>205</v>
      </c>
      <c r="G408" s="56" t="s">
        <v>2903</v>
      </c>
      <c r="H408" s="23" t="s">
        <v>2736</v>
      </c>
      <c r="I408" s="68">
        <v>9000</v>
      </c>
      <c r="J408" s="68">
        <v>9000</v>
      </c>
      <c r="K408" s="68"/>
      <c r="L408" s="68">
        <f t="shared" si="374"/>
        <v>0</v>
      </c>
      <c r="M408" s="68"/>
      <c r="N408" s="68"/>
      <c r="O408" s="68">
        <v>0</v>
      </c>
      <c r="P408" s="68">
        <f t="shared" si="375"/>
        <v>0</v>
      </c>
      <c r="Q408" s="68">
        <f t="shared" si="376"/>
        <v>0</v>
      </c>
    </row>
    <row r="409" spans="1:17" x14ac:dyDescent="0.25">
      <c r="A409" s="14" t="s">
        <v>189</v>
      </c>
      <c r="B409" s="14" t="s">
        <v>3</v>
      </c>
      <c r="C409" s="14" t="s">
        <v>11</v>
      </c>
      <c r="D409" s="50" t="s">
        <v>191</v>
      </c>
      <c r="E409" s="50" t="s">
        <v>2737</v>
      </c>
      <c r="F409" s="43" t="s">
        <v>1</v>
      </c>
      <c r="G409" s="49" t="s">
        <v>1</v>
      </c>
      <c r="H409" s="11" t="s">
        <v>206</v>
      </c>
      <c r="I409" s="67">
        <f t="shared" ref="I409:O409" si="385">SUM(I410)</f>
        <v>3450000</v>
      </c>
      <c r="J409" s="67">
        <f t="shared" si="385"/>
        <v>3450000</v>
      </c>
      <c r="K409" s="67">
        <f t="shared" si="385"/>
        <v>0</v>
      </c>
      <c r="L409" s="67">
        <f t="shared" si="374"/>
        <v>287500</v>
      </c>
      <c r="M409" s="67">
        <f t="shared" si="385"/>
        <v>0</v>
      </c>
      <c r="N409" s="67">
        <f t="shared" si="385"/>
        <v>0</v>
      </c>
      <c r="O409" s="67">
        <f t="shared" si="385"/>
        <v>287500</v>
      </c>
      <c r="P409" s="67">
        <f t="shared" si="375"/>
        <v>287500</v>
      </c>
      <c r="Q409" s="67">
        <f t="shared" si="376"/>
        <v>8.3333333333333321</v>
      </c>
    </row>
    <row r="410" spans="1:17" x14ac:dyDescent="0.25">
      <c r="A410" s="12" t="s">
        <v>189</v>
      </c>
      <c r="B410" s="12" t="s">
        <v>3</v>
      </c>
      <c r="C410" s="12" t="s">
        <v>11</v>
      </c>
      <c r="D410" s="43" t="s">
        <v>191</v>
      </c>
      <c r="E410" s="48">
        <v>6144</v>
      </c>
      <c r="F410" s="43" t="s">
        <v>2738</v>
      </c>
      <c r="G410" s="56" t="s">
        <v>2905</v>
      </c>
      <c r="H410" s="23" t="s">
        <v>2651</v>
      </c>
      <c r="I410" s="68">
        <v>3450000</v>
      </c>
      <c r="J410" s="68">
        <v>3450000</v>
      </c>
      <c r="K410" s="68"/>
      <c r="L410" s="68">
        <f t="shared" si="374"/>
        <v>287500</v>
      </c>
      <c r="M410" s="68"/>
      <c r="N410" s="68"/>
      <c r="O410" s="68">
        <v>287500</v>
      </c>
      <c r="P410" s="68">
        <f t="shared" si="375"/>
        <v>287500</v>
      </c>
      <c r="Q410" s="68">
        <f t="shared" si="376"/>
        <v>8.3333333333333321</v>
      </c>
    </row>
    <row r="411" spans="1:17" x14ac:dyDescent="0.25">
      <c r="A411" s="14" t="s">
        <v>189</v>
      </c>
      <c r="B411" s="14" t="s">
        <v>3</v>
      </c>
      <c r="C411" s="14" t="s">
        <v>11</v>
      </c>
      <c r="D411" s="50" t="s">
        <v>191</v>
      </c>
      <c r="E411" s="50" t="s">
        <v>2739</v>
      </c>
      <c r="F411" s="43" t="s">
        <v>1</v>
      </c>
      <c r="G411" s="49" t="s">
        <v>1</v>
      </c>
      <c r="H411" s="11" t="s">
        <v>58</v>
      </c>
      <c r="I411" s="67">
        <f t="shared" ref="I411:O411" si="386">SUM(I412)</f>
        <v>500100</v>
      </c>
      <c r="J411" s="67">
        <f t="shared" si="386"/>
        <v>500100</v>
      </c>
      <c r="K411" s="67">
        <f t="shared" si="386"/>
        <v>0</v>
      </c>
      <c r="L411" s="67">
        <f t="shared" si="374"/>
        <v>41675</v>
      </c>
      <c r="M411" s="67">
        <f t="shared" si="386"/>
        <v>0</v>
      </c>
      <c r="N411" s="67">
        <f t="shared" si="386"/>
        <v>0</v>
      </c>
      <c r="O411" s="67">
        <f t="shared" si="386"/>
        <v>41675</v>
      </c>
      <c r="P411" s="67">
        <f t="shared" si="375"/>
        <v>41675</v>
      </c>
      <c r="Q411" s="67">
        <f t="shared" si="376"/>
        <v>8.3333333333333321</v>
      </c>
    </row>
    <row r="412" spans="1:17" x14ac:dyDescent="0.25">
      <c r="A412" s="12" t="s">
        <v>189</v>
      </c>
      <c r="B412" s="12" t="s">
        <v>3</v>
      </c>
      <c r="C412" s="12" t="s">
        <v>11</v>
      </c>
      <c r="D412" s="43" t="s">
        <v>191</v>
      </c>
      <c r="E412" s="48">
        <v>6148</v>
      </c>
      <c r="F412" s="43" t="s">
        <v>2740</v>
      </c>
      <c r="G412" s="56" t="s">
        <v>2903</v>
      </c>
      <c r="H412" s="23" t="s">
        <v>58</v>
      </c>
      <c r="I412" s="68">
        <v>500100</v>
      </c>
      <c r="J412" s="68">
        <v>500100</v>
      </c>
      <c r="K412" s="68"/>
      <c r="L412" s="68">
        <f t="shared" si="374"/>
        <v>41675</v>
      </c>
      <c r="M412" s="68"/>
      <c r="N412" s="68"/>
      <c r="O412" s="68">
        <v>41675</v>
      </c>
      <c r="P412" s="68">
        <f t="shared" si="375"/>
        <v>41675</v>
      </c>
      <c r="Q412" s="68">
        <f t="shared" si="376"/>
        <v>8.3333333333333321</v>
      </c>
    </row>
    <row r="413" spans="1:17" ht="22.5" x14ac:dyDescent="0.25">
      <c r="A413" s="14" t="s">
        <v>1</v>
      </c>
      <c r="B413" s="14" t="s">
        <v>1</v>
      </c>
      <c r="C413" s="14" t="s">
        <v>1</v>
      </c>
      <c r="D413" s="42" t="s">
        <v>1</v>
      </c>
      <c r="E413" s="42" t="s">
        <v>1</v>
      </c>
      <c r="F413" s="42" t="s">
        <v>1</v>
      </c>
      <c r="G413" s="42" t="s">
        <v>1</v>
      </c>
      <c r="H413" s="17" t="s">
        <v>92</v>
      </c>
      <c r="I413" s="66">
        <f t="shared" ref="I413:O413" si="387">SUM(I414)</f>
        <v>125100</v>
      </c>
      <c r="J413" s="66">
        <f t="shared" si="387"/>
        <v>125100</v>
      </c>
      <c r="K413" s="66">
        <f t="shared" si="387"/>
        <v>0</v>
      </c>
      <c r="L413" s="66">
        <f t="shared" si="374"/>
        <v>0</v>
      </c>
      <c r="M413" s="66">
        <f t="shared" si="387"/>
        <v>0</v>
      </c>
      <c r="N413" s="66">
        <f t="shared" si="387"/>
        <v>0</v>
      </c>
      <c r="O413" s="66">
        <f t="shared" si="387"/>
        <v>0</v>
      </c>
      <c r="P413" s="66">
        <f t="shared" si="375"/>
        <v>0</v>
      </c>
      <c r="Q413" s="66">
        <f t="shared" si="376"/>
        <v>0</v>
      </c>
    </row>
    <row r="414" spans="1:17" x14ac:dyDescent="0.25">
      <c r="A414" s="12" t="s">
        <v>189</v>
      </c>
      <c r="B414" s="12" t="s">
        <v>3</v>
      </c>
      <c r="C414" s="12" t="s">
        <v>11</v>
      </c>
      <c r="D414" s="43" t="s">
        <v>191</v>
      </c>
      <c r="E414" s="42" t="s">
        <v>2713</v>
      </c>
      <c r="F414" s="42" t="s">
        <v>1</v>
      </c>
      <c r="G414" s="42" t="s">
        <v>1</v>
      </c>
      <c r="H414" s="11" t="s">
        <v>94</v>
      </c>
      <c r="I414" s="67">
        <f t="shared" ref="I414" si="388">SUM(I415,I417,I419)</f>
        <v>125100</v>
      </c>
      <c r="J414" s="67">
        <f t="shared" ref="J414:K414" si="389">SUM(J415,J417,J419)</f>
        <v>125100</v>
      </c>
      <c r="K414" s="67">
        <f t="shared" si="389"/>
        <v>0</v>
      </c>
      <c r="L414" s="67">
        <f t="shared" si="374"/>
        <v>0</v>
      </c>
      <c r="M414" s="67">
        <f t="shared" ref="M414" si="390">SUM(M415,M417,M419)</f>
        <v>0</v>
      </c>
      <c r="N414" s="67">
        <f t="shared" ref="N414:O414" si="391">SUM(N415,N417,N419)</f>
        <v>0</v>
      </c>
      <c r="O414" s="67">
        <f t="shared" si="391"/>
        <v>0</v>
      </c>
      <c r="P414" s="67">
        <f t="shared" si="375"/>
        <v>0</v>
      </c>
      <c r="Q414" s="67">
        <f t="shared" si="376"/>
        <v>0</v>
      </c>
    </row>
    <row r="415" spans="1:17" x14ac:dyDescent="0.25">
      <c r="A415" s="14" t="s">
        <v>189</v>
      </c>
      <c r="B415" s="14" t="s">
        <v>3</v>
      </c>
      <c r="C415" s="14" t="s">
        <v>11</v>
      </c>
      <c r="D415" s="50" t="s">
        <v>191</v>
      </c>
      <c r="E415" s="50" t="s">
        <v>2741</v>
      </c>
      <c r="F415" s="43" t="s">
        <v>1</v>
      </c>
      <c r="G415" s="49" t="s">
        <v>1</v>
      </c>
      <c r="H415" s="11" t="s">
        <v>110</v>
      </c>
      <c r="I415" s="67">
        <f t="shared" ref="I415:O415" si="392">SUM(I416)</f>
        <v>100</v>
      </c>
      <c r="J415" s="67">
        <f t="shared" si="392"/>
        <v>100</v>
      </c>
      <c r="K415" s="67">
        <f t="shared" si="392"/>
        <v>0</v>
      </c>
      <c r="L415" s="67">
        <f t="shared" si="374"/>
        <v>0</v>
      </c>
      <c r="M415" s="67">
        <f t="shared" si="392"/>
        <v>0</v>
      </c>
      <c r="N415" s="67">
        <f t="shared" si="392"/>
        <v>0</v>
      </c>
      <c r="O415" s="67">
        <f t="shared" si="392"/>
        <v>0</v>
      </c>
      <c r="P415" s="67">
        <f t="shared" si="375"/>
        <v>0</v>
      </c>
      <c r="Q415" s="67">
        <f t="shared" si="376"/>
        <v>0</v>
      </c>
    </row>
    <row r="416" spans="1:17" x14ac:dyDescent="0.25">
      <c r="A416" s="12" t="s">
        <v>189</v>
      </c>
      <c r="B416" s="12" t="s">
        <v>3</v>
      </c>
      <c r="C416" s="12" t="s">
        <v>11</v>
      </c>
      <c r="D416" s="43" t="s">
        <v>191</v>
      </c>
      <c r="E416" s="48">
        <v>6151</v>
      </c>
      <c r="F416" s="43" t="s">
        <v>208</v>
      </c>
      <c r="G416" s="56" t="s">
        <v>2903</v>
      </c>
      <c r="H416" s="23" t="s">
        <v>209</v>
      </c>
      <c r="I416" s="68">
        <v>100</v>
      </c>
      <c r="J416" s="68">
        <v>100</v>
      </c>
      <c r="K416" s="68"/>
      <c r="L416" s="68">
        <f t="shared" si="374"/>
        <v>0</v>
      </c>
      <c r="M416" s="68"/>
      <c r="N416" s="68"/>
      <c r="O416" s="68">
        <v>0</v>
      </c>
      <c r="P416" s="68">
        <f t="shared" si="375"/>
        <v>0</v>
      </c>
      <c r="Q416" s="68">
        <f t="shared" si="376"/>
        <v>0</v>
      </c>
    </row>
    <row r="417" spans="1:17" x14ac:dyDescent="0.25">
      <c r="A417" s="14" t="s">
        <v>189</v>
      </c>
      <c r="B417" s="14" t="s">
        <v>3</v>
      </c>
      <c r="C417" s="14" t="s">
        <v>11</v>
      </c>
      <c r="D417" s="50" t="s">
        <v>191</v>
      </c>
      <c r="E417" s="50" t="s">
        <v>2742</v>
      </c>
      <c r="F417" s="43" t="s">
        <v>1</v>
      </c>
      <c r="G417" s="49" t="s">
        <v>1</v>
      </c>
      <c r="H417" s="11" t="s">
        <v>95</v>
      </c>
      <c r="I417" s="67">
        <f t="shared" ref="I417:O417" si="393">SUM(I418)</f>
        <v>25000</v>
      </c>
      <c r="J417" s="67">
        <f t="shared" si="393"/>
        <v>25000</v>
      </c>
      <c r="K417" s="67">
        <f t="shared" si="393"/>
        <v>0</v>
      </c>
      <c r="L417" s="67">
        <f t="shared" si="374"/>
        <v>0</v>
      </c>
      <c r="M417" s="67">
        <f t="shared" si="393"/>
        <v>0</v>
      </c>
      <c r="N417" s="67">
        <f t="shared" si="393"/>
        <v>0</v>
      </c>
      <c r="O417" s="67">
        <f t="shared" si="393"/>
        <v>0</v>
      </c>
      <c r="P417" s="67">
        <f t="shared" si="375"/>
        <v>0</v>
      </c>
      <c r="Q417" s="67">
        <f t="shared" si="376"/>
        <v>0</v>
      </c>
    </row>
    <row r="418" spans="1:17" x14ac:dyDescent="0.25">
      <c r="A418" s="12" t="s">
        <v>189</v>
      </c>
      <c r="B418" s="12" t="s">
        <v>3</v>
      </c>
      <c r="C418" s="12" t="s">
        <v>11</v>
      </c>
      <c r="D418" s="43" t="s">
        <v>191</v>
      </c>
      <c r="E418" s="48">
        <v>6153</v>
      </c>
      <c r="F418" s="43" t="s">
        <v>210</v>
      </c>
      <c r="G418" s="56" t="s">
        <v>2903</v>
      </c>
      <c r="H418" s="23" t="s">
        <v>211</v>
      </c>
      <c r="I418" s="68">
        <v>25000</v>
      </c>
      <c r="J418" s="68">
        <v>25000</v>
      </c>
      <c r="K418" s="68"/>
      <c r="L418" s="68">
        <f t="shared" si="374"/>
        <v>0</v>
      </c>
      <c r="M418" s="68"/>
      <c r="N418" s="68"/>
      <c r="O418" s="68">
        <v>0</v>
      </c>
      <c r="P418" s="68">
        <f t="shared" si="375"/>
        <v>0</v>
      </c>
      <c r="Q418" s="68">
        <f t="shared" si="376"/>
        <v>0</v>
      </c>
    </row>
    <row r="419" spans="1:17" x14ac:dyDescent="0.25">
      <c r="A419" s="14" t="s">
        <v>189</v>
      </c>
      <c r="B419" s="14" t="s">
        <v>3</v>
      </c>
      <c r="C419" s="14" t="s">
        <v>11</v>
      </c>
      <c r="D419" s="50" t="s">
        <v>191</v>
      </c>
      <c r="E419" s="50" t="s">
        <v>2743</v>
      </c>
      <c r="F419" s="43" t="s">
        <v>1</v>
      </c>
      <c r="G419" s="49" t="s">
        <v>1</v>
      </c>
      <c r="H419" s="11" t="s">
        <v>212</v>
      </c>
      <c r="I419" s="67">
        <f t="shared" ref="I419:O419" si="394">SUM(I420)</f>
        <v>100000</v>
      </c>
      <c r="J419" s="67">
        <f t="shared" si="394"/>
        <v>100000</v>
      </c>
      <c r="K419" s="67">
        <f t="shared" si="394"/>
        <v>0</v>
      </c>
      <c r="L419" s="67">
        <f t="shared" si="374"/>
        <v>0</v>
      </c>
      <c r="M419" s="67">
        <f t="shared" si="394"/>
        <v>0</v>
      </c>
      <c r="N419" s="67">
        <f t="shared" si="394"/>
        <v>0</v>
      </c>
      <c r="O419" s="67">
        <f t="shared" si="394"/>
        <v>0</v>
      </c>
      <c r="P419" s="67">
        <f t="shared" si="375"/>
        <v>0</v>
      </c>
      <c r="Q419" s="67">
        <f t="shared" si="376"/>
        <v>0</v>
      </c>
    </row>
    <row r="420" spans="1:17" x14ac:dyDescent="0.25">
      <c r="A420" s="12" t="s">
        <v>189</v>
      </c>
      <c r="B420" s="12" t="s">
        <v>3</v>
      </c>
      <c r="C420" s="12" t="s">
        <v>11</v>
      </c>
      <c r="D420" s="43" t="s">
        <v>191</v>
      </c>
      <c r="E420" s="48">
        <v>6154</v>
      </c>
      <c r="F420" s="43" t="s">
        <v>213</v>
      </c>
      <c r="G420" s="56" t="s">
        <v>2905</v>
      </c>
      <c r="H420" s="23" t="s">
        <v>214</v>
      </c>
      <c r="I420" s="68">
        <v>100000</v>
      </c>
      <c r="J420" s="68">
        <v>100000</v>
      </c>
      <c r="K420" s="68"/>
      <c r="L420" s="68">
        <f t="shared" si="374"/>
        <v>0</v>
      </c>
      <c r="M420" s="68"/>
      <c r="N420" s="68"/>
      <c r="O420" s="68">
        <v>0</v>
      </c>
      <c r="P420" s="68">
        <f t="shared" si="375"/>
        <v>0</v>
      </c>
      <c r="Q420" s="68">
        <f t="shared" si="376"/>
        <v>0</v>
      </c>
    </row>
    <row r="421" spans="1:17" ht="22.5" x14ac:dyDescent="0.25">
      <c r="A421" s="14" t="s">
        <v>1</v>
      </c>
      <c r="B421" s="14" t="s">
        <v>1</v>
      </c>
      <c r="C421" s="14" t="s">
        <v>1</v>
      </c>
      <c r="D421" s="42" t="s">
        <v>1</v>
      </c>
      <c r="E421" s="42" t="s">
        <v>1</v>
      </c>
      <c r="F421" s="42" t="s">
        <v>1</v>
      </c>
      <c r="G421" s="42" t="s">
        <v>1</v>
      </c>
      <c r="H421" s="17" t="s">
        <v>59</v>
      </c>
      <c r="I421" s="66">
        <f t="shared" ref="I421:O422" si="395">SUM(I422)</f>
        <v>8000</v>
      </c>
      <c r="J421" s="66">
        <f t="shared" si="395"/>
        <v>8000</v>
      </c>
      <c r="K421" s="66">
        <f t="shared" si="395"/>
        <v>0</v>
      </c>
      <c r="L421" s="66">
        <f t="shared" si="374"/>
        <v>0</v>
      </c>
      <c r="M421" s="66">
        <f t="shared" si="395"/>
        <v>0</v>
      </c>
      <c r="N421" s="66">
        <f t="shared" si="395"/>
        <v>0</v>
      </c>
      <c r="O421" s="66">
        <f t="shared" si="395"/>
        <v>0</v>
      </c>
      <c r="P421" s="66">
        <f t="shared" si="375"/>
        <v>0</v>
      </c>
      <c r="Q421" s="66">
        <f t="shared" si="376"/>
        <v>0</v>
      </c>
    </row>
    <row r="422" spans="1:17" x14ac:dyDescent="0.25">
      <c r="A422" s="12" t="s">
        <v>189</v>
      </c>
      <c r="B422" s="12" t="s">
        <v>3</v>
      </c>
      <c r="C422" s="12" t="s">
        <v>11</v>
      </c>
      <c r="D422" s="43" t="s">
        <v>191</v>
      </c>
      <c r="E422" s="42" t="s">
        <v>2715</v>
      </c>
      <c r="F422" s="42" t="s">
        <v>1</v>
      </c>
      <c r="G422" s="42" t="s">
        <v>1</v>
      </c>
      <c r="H422" s="11" t="s">
        <v>61</v>
      </c>
      <c r="I422" s="67">
        <f t="shared" si="395"/>
        <v>8000</v>
      </c>
      <c r="J422" s="67">
        <f t="shared" si="395"/>
        <v>8000</v>
      </c>
      <c r="K422" s="67">
        <f t="shared" si="395"/>
        <v>0</v>
      </c>
      <c r="L422" s="67">
        <f t="shared" si="374"/>
        <v>0</v>
      </c>
      <c r="M422" s="67">
        <f t="shared" si="395"/>
        <v>0</v>
      </c>
      <c r="N422" s="67">
        <f t="shared" si="395"/>
        <v>0</v>
      </c>
      <c r="O422" s="67">
        <f t="shared" si="395"/>
        <v>0</v>
      </c>
      <c r="P422" s="67">
        <f t="shared" si="375"/>
        <v>0</v>
      </c>
      <c r="Q422" s="67">
        <f t="shared" si="376"/>
        <v>0</v>
      </c>
    </row>
    <row r="423" spans="1:17" x14ac:dyDescent="0.25">
      <c r="A423" s="12" t="s">
        <v>189</v>
      </c>
      <c r="B423" s="12" t="s">
        <v>3</v>
      </c>
      <c r="C423" s="12" t="s">
        <v>11</v>
      </c>
      <c r="D423" s="43" t="s">
        <v>191</v>
      </c>
      <c r="E423" s="48">
        <v>8213</v>
      </c>
      <c r="F423" s="43"/>
      <c r="G423" s="56" t="s">
        <v>2903</v>
      </c>
      <c r="H423" s="23" t="s">
        <v>62</v>
      </c>
      <c r="I423" s="68">
        <v>8000</v>
      </c>
      <c r="J423" s="68">
        <v>8000</v>
      </c>
      <c r="K423" s="68"/>
      <c r="L423" s="68">
        <f t="shared" si="374"/>
        <v>0</v>
      </c>
      <c r="M423" s="68"/>
      <c r="N423" s="68"/>
      <c r="O423" s="68">
        <v>0</v>
      </c>
      <c r="P423" s="68">
        <f t="shared" si="375"/>
        <v>0</v>
      </c>
      <c r="Q423" s="68">
        <f t="shared" si="376"/>
        <v>0</v>
      </c>
    </row>
    <row r="424" spans="1:17" x14ac:dyDescent="0.25">
      <c r="A424" s="23" t="s">
        <v>1</v>
      </c>
      <c r="B424" s="23" t="s">
        <v>1</v>
      </c>
      <c r="C424" s="23" t="s">
        <v>1</v>
      </c>
      <c r="D424" s="49" t="s">
        <v>1</v>
      </c>
      <c r="E424" s="49" t="s">
        <v>1</v>
      </c>
      <c r="F424" s="49" t="s">
        <v>1</v>
      </c>
      <c r="G424" s="49" t="s">
        <v>1</v>
      </c>
      <c r="H424" s="17" t="s">
        <v>215</v>
      </c>
      <c r="I424" s="66">
        <f t="shared" ref="I424:O424" si="396">SUM(I385,I402,I413,I421)</f>
        <v>8211706</v>
      </c>
      <c r="J424" s="66">
        <f t="shared" si="396"/>
        <v>8211706</v>
      </c>
      <c r="K424" s="66">
        <f t="shared" si="396"/>
        <v>0</v>
      </c>
      <c r="L424" s="66">
        <f t="shared" si="374"/>
        <v>654417</v>
      </c>
      <c r="M424" s="66">
        <f t="shared" si="396"/>
        <v>0</v>
      </c>
      <c r="N424" s="66">
        <f t="shared" si="396"/>
        <v>0</v>
      </c>
      <c r="O424" s="66">
        <f t="shared" si="396"/>
        <v>654417</v>
      </c>
      <c r="P424" s="66">
        <f t="shared" si="375"/>
        <v>654417</v>
      </c>
      <c r="Q424" s="66">
        <f t="shared" si="376"/>
        <v>7.9693184339527017</v>
      </c>
    </row>
    <row r="425" spans="1:17" ht="15.75" thickBot="1" x14ac:dyDescent="0.3">
      <c r="A425" s="23" t="s">
        <v>1</v>
      </c>
      <c r="B425" s="23" t="s">
        <v>1</v>
      </c>
      <c r="C425" s="23" t="s">
        <v>1</v>
      </c>
      <c r="D425" s="49" t="s">
        <v>1</v>
      </c>
      <c r="E425" s="49" t="s">
        <v>1</v>
      </c>
      <c r="F425" s="49" t="s">
        <v>1</v>
      </c>
      <c r="G425" s="49" t="s">
        <v>1</v>
      </c>
      <c r="H425" s="11" t="s">
        <v>64</v>
      </c>
      <c r="I425" s="67">
        <v>17</v>
      </c>
      <c r="J425" s="67">
        <v>17</v>
      </c>
      <c r="K425" s="67"/>
      <c r="L425" s="67"/>
      <c r="M425" s="67"/>
      <c r="N425" s="67"/>
      <c r="O425" s="67"/>
      <c r="P425" s="67">
        <f t="shared" si="375"/>
        <v>0</v>
      </c>
      <c r="Q425" s="67">
        <f t="shared" si="376"/>
        <v>0</v>
      </c>
    </row>
    <row r="426" spans="1:17" ht="34.5" thickBot="1" x14ac:dyDescent="0.3">
      <c r="A426" s="23" t="s">
        <v>1</v>
      </c>
      <c r="B426" s="23" t="s">
        <v>1</v>
      </c>
      <c r="C426" s="23" t="s">
        <v>1</v>
      </c>
      <c r="D426" s="49" t="s">
        <v>1</v>
      </c>
      <c r="E426" s="49" t="s">
        <v>1</v>
      </c>
      <c r="F426" s="49" t="s">
        <v>1</v>
      </c>
      <c r="G426" s="49" t="s">
        <v>1</v>
      </c>
      <c r="H426" s="22" t="s">
        <v>65</v>
      </c>
      <c r="I426" s="64" t="s">
        <v>2718</v>
      </c>
      <c r="J426" s="64" t="s">
        <v>2879</v>
      </c>
      <c r="K426" s="64" t="s">
        <v>2942</v>
      </c>
      <c r="L426" s="64" t="s">
        <v>2942</v>
      </c>
      <c r="M426" s="64" t="s">
        <v>2950</v>
      </c>
      <c r="N426" s="64" t="s">
        <v>2949</v>
      </c>
      <c r="O426" s="64" t="s">
        <v>2948</v>
      </c>
      <c r="P426" s="64" t="s">
        <v>2942</v>
      </c>
      <c r="Q426" s="64" t="s">
        <v>2944</v>
      </c>
    </row>
    <row r="427" spans="1:17" x14ac:dyDescent="0.25">
      <c r="A427" s="24"/>
      <c r="B427" s="24"/>
      <c r="C427" s="24"/>
      <c r="D427" s="51"/>
      <c r="E427" s="51"/>
      <c r="F427" s="51"/>
      <c r="G427" s="51"/>
      <c r="H427" s="18" t="s">
        <v>1</v>
      </c>
      <c r="I427" s="65">
        <v>1</v>
      </c>
      <c r="J427" s="65" t="s">
        <v>2894</v>
      </c>
      <c r="K427" s="65">
        <v>3</v>
      </c>
      <c r="L427" s="65" t="s">
        <v>2945</v>
      </c>
      <c r="M427" s="65">
        <v>5</v>
      </c>
      <c r="N427" s="65">
        <v>6</v>
      </c>
      <c r="O427" s="65">
        <v>7</v>
      </c>
      <c r="P427" s="65" t="s">
        <v>2946</v>
      </c>
      <c r="Q427" s="65">
        <v>9</v>
      </c>
    </row>
    <row r="428" spans="1:17" x14ac:dyDescent="0.25">
      <c r="A428" s="24"/>
      <c r="B428" s="24"/>
      <c r="C428" s="24"/>
      <c r="D428" s="51"/>
      <c r="E428" s="52"/>
      <c r="F428" s="52"/>
      <c r="G428" s="52"/>
      <c r="H428" s="19" t="s">
        <v>216</v>
      </c>
      <c r="I428" s="69">
        <f t="shared" ref="I428" si="397">SUM(I399)</f>
        <v>2908006</v>
      </c>
      <c r="J428" s="69">
        <f t="shared" ref="J428:K428" si="398">SUM(J399)</f>
        <v>2908006</v>
      </c>
      <c r="K428" s="69">
        <f t="shared" si="398"/>
        <v>0</v>
      </c>
      <c r="L428" s="69">
        <f t="shared" si="374"/>
        <v>242333</v>
      </c>
      <c r="M428" s="69">
        <f t="shared" ref="M428" si="399">SUM(M399)</f>
        <v>0</v>
      </c>
      <c r="N428" s="69">
        <f t="shared" ref="N428:O428" si="400">SUM(N399)</f>
        <v>0</v>
      </c>
      <c r="O428" s="69">
        <f t="shared" si="400"/>
        <v>242333</v>
      </c>
      <c r="P428" s="69">
        <f t="shared" si="375"/>
        <v>242333</v>
      </c>
      <c r="Q428" s="69">
        <f t="shared" si="376"/>
        <v>8.3333046768129098</v>
      </c>
    </row>
    <row r="429" spans="1:17" x14ac:dyDescent="0.25">
      <c r="A429" s="24"/>
      <c r="B429" s="24"/>
      <c r="C429" s="24"/>
      <c r="D429" s="51"/>
      <c r="E429" s="52"/>
      <c r="F429" s="52"/>
      <c r="G429" s="52"/>
      <c r="H429" s="19" t="s">
        <v>217</v>
      </c>
      <c r="I429" s="69">
        <f t="shared" ref="I429" si="401">SUM(I387,I389,I390,I391,I392,I394,I396,I398,I400,I401,I405,I407,I408,I412,I416,I418,I423)</f>
        <v>1753700</v>
      </c>
      <c r="J429" s="69">
        <f t="shared" ref="J429:K429" si="402">SUM(J387,J389,J390,J391,J392,J394,J396,J398,J400,J401,J405,J407,J408,J412,J416,J418,J423)</f>
        <v>1753700</v>
      </c>
      <c r="K429" s="69">
        <f t="shared" si="402"/>
        <v>0</v>
      </c>
      <c r="L429" s="69">
        <f t="shared" si="374"/>
        <v>124584</v>
      </c>
      <c r="M429" s="69">
        <f t="shared" ref="M429" si="403">SUM(M387,M389,M390,M391,M392,M394,M396,M398,M400,M401,M405,M407,M408,M412,M416,M418,M423)</f>
        <v>0</v>
      </c>
      <c r="N429" s="69">
        <f t="shared" ref="N429:O429" si="404">SUM(N387,N389,N390,N391,N392,N394,N396,N398,N400,N401,N405,N407,N408,N412,N416,N418,N423)</f>
        <v>0</v>
      </c>
      <c r="O429" s="69">
        <f t="shared" si="404"/>
        <v>124584</v>
      </c>
      <c r="P429" s="69">
        <f t="shared" si="375"/>
        <v>124584</v>
      </c>
      <c r="Q429" s="69">
        <f t="shared" si="376"/>
        <v>7.104065689684667</v>
      </c>
    </row>
    <row r="430" spans="1:17" x14ac:dyDescent="0.25">
      <c r="A430" s="24"/>
      <c r="B430" s="24"/>
      <c r="C430" s="24"/>
      <c r="D430" s="51"/>
      <c r="E430" s="52"/>
      <c r="F430" s="52"/>
      <c r="G430" s="52"/>
      <c r="H430" s="19" t="s">
        <v>218</v>
      </c>
      <c r="I430" s="69">
        <f t="shared" ref="I430" si="405">SUM(I420,I410)</f>
        <v>3550000</v>
      </c>
      <c r="J430" s="69">
        <f t="shared" ref="J430:K430" si="406">SUM(J420,J410)</f>
        <v>3550000</v>
      </c>
      <c r="K430" s="69">
        <f t="shared" si="406"/>
        <v>0</v>
      </c>
      <c r="L430" s="69">
        <f t="shared" si="374"/>
        <v>287500</v>
      </c>
      <c r="M430" s="69">
        <f t="shared" ref="M430" si="407">SUM(M420,M410)</f>
        <v>0</v>
      </c>
      <c r="N430" s="69">
        <f t="shared" ref="N430:O430" si="408">SUM(N420,N410)</f>
        <v>0</v>
      </c>
      <c r="O430" s="69">
        <f t="shared" si="408"/>
        <v>287500</v>
      </c>
      <c r="P430" s="69">
        <f t="shared" si="375"/>
        <v>287500</v>
      </c>
      <c r="Q430" s="69">
        <f t="shared" si="376"/>
        <v>8.0985915492957758</v>
      </c>
    </row>
    <row r="431" spans="1:17" x14ac:dyDescent="0.25">
      <c r="A431" s="25"/>
      <c r="B431" s="25"/>
      <c r="C431" s="25"/>
      <c r="D431" s="53"/>
      <c r="E431" s="53"/>
      <c r="F431" s="53"/>
      <c r="G431" s="53"/>
      <c r="H431" s="20" t="s">
        <v>67</v>
      </c>
      <c r="I431" s="69">
        <f t="shared" ref="I431" si="409">SUM(I428:I430)</f>
        <v>8211706</v>
      </c>
      <c r="J431" s="69">
        <f t="shared" ref="J431:K431" si="410">SUM(J428:J430)</f>
        <v>8211706</v>
      </c>
      <c r="K431" s="69">
        <f t="shared" si="410"/>
        <v>0</v>
      </c>
      <c r="L431" s="69">
        <f t="shared" si="374"/>
        <v>654417</v>
      </c>
      <c r="M431" s="69">
        <f t="shared" ref="M431" si="411">SUM(M428:M430)</f>
        <v>0</v>
      </c>
      <c r="N431" s="69">
        <f t="shared" ref="N431:O431" si="412">SUM(N428:N430)</f>
        <v>0</v>
      </c>
      <c r="O431" s="69">
        <f t="shared" si="412"/>
        <v>654417</v>
      </c>
      <c r="P431" s="69">
        <f t="shared" si="375"/>
        <v>654417</v>
      </c>
      <c r="Q431" s="69">
        <f t="shared" si="376"/>
        <v>7.9693184339527017</v>
      </c>
    </row>
    <row r="432" spans="1:17" x14ac:dyDescent="0.25">
      <c r="A432" s="23" t="s">
        <v>1</v>
      </c>
      <c r="B432" s="23" t="s">
        <v>1</v>
      </c>
      <c r="C432" s="23" t="s">
        <v>1</v>
      </c>
      <c r="D432" s="49" t="s">
        <v>1</v>
      </c>
      <c r="E432" s="49" t="s">
        <v>1</v>
      </c>
      <c r="F432" s="49" t="s">
        <v>1</v>
      </c>
      <c r="G432" s="49" t="s">
        <v>1</v>
      </c>
      <c r="H432" s="26" t="s">
        <v>1</v>
      </c>
      <c r="I432" s="70"/>
      <c r="J432" s="70"/>
      <c r="K432" s="70"/>
      <c r="L432" s="70"/>
      <c r="M432" s="70"/>
      <c r="N432" s="70"/>
      <c r="O432" s="70"/>
      <c r="P432" s="70"/>
      <c r="Q432" s="70"/>
    </row>
    <row r="433" spans="1:17" x14ac:dyDescent="0.25">
      <c r="A433" s="23" t="s">
        <v>1</v>
      </c>
      <c r="B433" s="23" t="s">
        <v>1</v>
      </c>
      <c r="C433" s="23" t="s">
        <v>1</v>
      </c>
      <c r="D433" s="49" t="s">
        <v>1</v>
      </c>
      <c r="E433" s="49" t="s">
        <v>1</v>
      </c>
      <c r="F433" s="49" t="s">
        <v>1</v>
      </c>
      <c r="G433" s="49" t="s">
        <v>1</v>
      </c>
      <c r="H433" s="17" t="s">
        <v>219</v>
      </c>
      <c r="I433" s="66">
        <f t="shared" ref="I433" si="413">SUM(I424)</f>
        <v>8211706</v>
      </c>
      <c r="J433" s="66">
        <f t="shared" ref="J433:K433" si="414">SUM(J424)</f>
        <v>8211706</v>
      </c>
      <c r="K433" s="66">
        <f t="shared" si="414"/>
        <v>0</v>
      </c>
      <c r="L433" s="66">
        <f t="shared" si="374"/>
        <v>654417</v>
      </c>
      <c r="M433" s="66">
        <f t="shared" ref="M433" si="415">SUM(M424)</f>
        <v>0</v>
      </c>
      <c r="N433" s="66">
        <f t="shared" ref="N433:O433" si="416">SUM(N424)</f>
        <v>0</v>
      </c>
      <c r="O433" s="66">
        <f t="shared" si="416"/>
        <v>654417</v>
      </c>
      <c r="P433" s="66">
        <f t="shared" si="375"/>
        <v>654417</v>
      </c>
      <c r="Q433" s="66">
        <f t="shared" si="376"/>
        <v>7.9693184339527017</v>
      </c>
    </row>
    <row r="434" spans="1:17" x14ac:dyDescent="0.25">
      <c r="A434" s="23" t="s">
        <v>1</v>
      </c>
      <c r="B434" s="23" t="s">
        <v>1</v>
      </c>
      <c r="C434" s="23" t="s">
        <v>1</v>
      </c>
      <c r="D434" s="49" t="s">
        <v>1</v>
      </c>
      <c r="E434" s="49" t="s">
        <v>1</v>
      </c>
      <c r="F434" s="49" t="s">
        <v>1</v>
      </c>
      <c r="G434" s="49" t="s">
        <v>1</v>
      </c>
      <c r="H434" s="11" t="s">
        <v>64</v>
      </c>
      <c r="I434" s="67">
        <f t="shared" ref="I434" si="417">I425</f>
        <v>17</v>
      </c>
      <c r="J434" s="67">
        <f t="shared" ref="J434:K434" si="418">J425</f>
        <v>17</v>
      </c>
      <c r="K434" s="67">
        <f t="shared" si="418"/>
        <v>0</v>
      </c>
      <c r="L434" s="67"/>
      <c r="M434" s="67">
        <f t="shared" ref="M434" si="419">M425</f>
        <v>0</v>
      </c>
      <c r="N434" s="67">
        <f t="shared" ref="N434:O434" si="420">N425</f>
        <v>0</v>
      </c>
      <c r="O434" s="67">
        <f t="shared" si="420"/>
        <v>0</v>
      </c>
      <c r="P434" s="67">
        <f t="shared" si="375"/>
        <v>0</v>
      </c>
      <c r="Q434" s="67">
        <f t="shared" si="376"/>
        <v>0</v>
      </c>
    </row>
    <row r="435" spans="1:17" x14ac:dyDescent="0.25">
      <c r="A435" s="23" t="s">
        <v>1</v>
      </c>
      <c r="B435" s="23" t="s">
        <v>1</v>
      </c>
      <c r="C435" s="23" t="s">
        <v>1</v>
      </c>
      <c r="D435" s="49" t="s">
        <v>1</v>
      </c>
      <c r="E435" s="49" t="s">
        <v>1</v>
      </c>
      <c r="F435" s="49" t="s">
        <v>1</v>
      </c>
      <c r="G435" s="49" t="s">
        <v>1</v>
      </c>
      <c r="H435" s="13" t="s">
        <v>1</v>
      </c>
      <c r="I435" s="71"/>
      <c r="J435" s="71"/>
      <c r="K435" s="71"/>
      <c r="L435" s="71"/>
      <c r="M435" s="71"/>
      <c r="N435" s="71"/>
      <c r="O435" s="71"/>
      <c r="P435" s="71"/>
      <c r="Q435" s="71"/>
    </row>
    <row r="436" spans="1:17" ht="15.75" thickBot="1" x14ac:dyDescent="0.3">
      <c r="A436" s="14" t="s">
        <v>189</v>
      </c>
      <c r="B436" s="14" t="s">
        <v>69</v>
      </c>
      <c r="C436" s="12" t="s">
        <v>1</v>
      </c>
      <c r="D436" s="43" t="s">
        <v>1</v>
      </c>
      <c r="E436" s="42" t="s">
        <v>1</v>
      </c>
      <c r="F436" s="42" t="s">
        <v>1</v>
      </c>
      <c r="G436" s="42" t="s">
        <v>1</v>
      </c>
      <c r="H436" s="11" t="s">
        <v>1</v>
      </c>
      <c r="I436" s="63"/>
      <c r="J436" s="63"/>
      <c r="K436" s="63"/>
      <c r="L436" s="63"/>
      <c r="M436" s="63"/>
      <c r="N436" s="63"/>
      <c r="O436" s="63"/>
      <c r="P436" s="63"/>
      <c r="Q436" s="63"/>
    </row>
    <row r="437" spans="1:17" ht="34.5" thickBot="1" x14ac:dyDescent="0.3">
      <c r="A437" s="22" t="s">
        <v>4</v>
      </c>
      <c r="B437" s="22" t="s">
        <v>5</v>
      </c>
      <c r="C437" s="22" t="s">
        <v>6</v>
      </c>
      <c r="D437" s="44" t="s">
        <v>2891</v>
      </c>
      <c r="E437" s="44" t="s">
        <v>2895</v>
      </c>
      <c r="F437" s="44" t="s">
        <v>7</v>
      </c>
      <c r="G437" s="44" t="s">
        <v>8</v>
      </c>
      <c r="H437" s="22" t="s">
        <v>9</v>
      </c>
      <c r="I437" s="64" t="s">
        <v>2718</v>
      </c>
      <c r="J437" s="64" t="s">
        <v>2879</v>
      </c>
      <c r="K437" s="64" t="s">
        <v>2942</v>
      </c>
      <c r="L437" s="64" t="s">
        <v>2942</v>
      </c>
      <c r="M437" s="64" t="s">
        <v>2950</v>
      </c>
      <c r="N437" s="64" t="s">
        <v>2949</v>
      </c>
      <c r="O437" s="64" t="s">
        <v>2948</v>
      </c>
      <c r="P437" s="64" t="s">
        <v>2942</v>
      </c>
      <c r="Q437" s="64" t="s">
        <v>2944</v>
      </c>
    </row>
    <row r="438" spans="1:17" x14ac:dyDescent="0.25">
      <c r="A438" s="15" t="s">
        <v>1</v>
      </c>
      <c r="B438" s="15" t="s">
        <v>1</v>
      </c>
      <c r="C438" s="15" t="s">
        <v>1</v>
      </c>
      <c r="D438" s="45" t="s">
        <v>1</v>
      </c>
      <c r="E438" s="45" t="s">
        <v>1</v>
      </c>
      <c r="F438" s="46" t="s">
        <v>1</v>
      </c>
      <c r="G438" s="47" t="s">
        <v>1</v>
      </c>
      <c r="H438" s="16" t="s">
        <v>1</v>
      </c>
      <c r="I438" s="65">
        <v>1</v>
      </c>
      <c r="J438" s="65" t="s">
        <v>2894</v>
      </c>
      <c r="K438" s="65">
        <v>3</v>
      </c>
      <c r="L438" s="65" t="s">
        <v>2945</v>
      </c>
      <c r="M438" s="65">
        <v>5</v>
      </c>
      <c r="N438" s="65">
        <v>6</v>
      </c>
      <c r="O438" s="65">
        <v>7</v>
      </c>
      <c r="P438" s="65" t="s">
        <v>2946</v>
      </c>
      <c r="Q438" s="65">
        <v>9</v>
      </c>
    </row>
    <row r="439" spans="1:17" x14ac:dyDescent="0.25">
      <c r="A439" s="14" t="s">
        <v>189</v>
      </c>
      <c r="B439" s="14" t="s">
        <v>69</v>
      </c>
      <c r="C439" s="12" t="s">
        <v>11</v>
      </c>
      <c r="D439" s="43" t="s">
        <v>220</v>
      </c>
      <c r="E439" s="42" t="s">
        <v>1</v>
      </c>
      <c r="F439" s="42" t="s">
        <v>1</v>
      </c>
      <c r="G439" s="42" t="s">
        <v>1</v>
      </c>
      <c r="H439" s="11" t="s">
        <v>221</v>
      </c>
      <c r="I439" s="63"/>
      <c r="J439" s="63"/>
      <c r="K439" s="63"/>
      <c r="L439" s="63"/>
      <c r="M439" s="63"/>
      <c r="N439" s="63"/>
      <c r="O439" s="63"/>
      <c r="P439" s="63"/>
      <c r="Q439" s="63"/>
    </row>
    <row r="440" spans="1:17" ht="22.5" x14ac:dyDescent="0.25">
      <c r="A440" s="14" t="s">
        <v>1</v>
      </c>
      <c r="B440" s="14" t="s">
        <v>1</v>
      </c>
      <c r="C440" s="14" t="s">
        <v>1</v>
      </c>
      <c r="D440" s="42" t="s">
        <v>1</v>
      </c>
      <c r="E440" s="42" t="s">
        <v>1</v>
      </c>
      <c r="F440" s="42" t="s">
        <v>1</v>
      </c>
      <c r="G440" s="42" t="s">
        <v>1</v>
      </c>
      <c r="H440" s="17" t="s">
        <v>13</v>
      </c>
      <c r="I440" s="66">
        <f t="shared" ref="I440" si="421">SUM(I441,I449,I451)</f>
        <v>8956957</v>
      </c>
      <c r="J440" s="66">
        <f t="shared" ref="J440:K440" si="422">SUM(J441,J449,J451)</f>
        <v>8763857</v>
      </c>
      <c r="K440" s="66">
        <f t="shared" si="422"/>
        <v>0</v>
      </c>
      <c r="L440" s="66">
        <f t="shared" si="374"/>
        <v>667675</v>
      </c>
      <c r="M440" s="66">
        <f t="shared" ref="M440" si="423">SUM(M441,M449,M451)</f>
        <v>0</v>
      </c>
      <c r="N440" s="66">
        <f t="shared" ref="N440:O440" si="424">SUM(N441,N449,N451)</f>
        <v>0</v>
      </c>
      <c r="O440" s="66">
        <f t="shared" si="424"/>
        <v>667675</v>
      </c>
      <c r="P440" s="66">
        <f t="shared" si="375"/>
        <v>667675</v>
      </c>
      <c r="Q440" s="66">
        <f t="shared" si="376"/>
        <v>7.6185063266093911</v>
      </c>
    </row>
    <row r="441" spans="1:17" x14ac:dyDescent="0.25">
      <c r="A441" s="12" t="s">
        <v>189</v>
      </c>
      <c r="B441" s="12" t="s">
        <v>69</v>
      </c>
      <c r="C441" s="12" t="s">
        <v>11</v>
      </c>
      <c r="D441" s="43" t="s">
        <v>220</v>
      </c>
      <c r="E441" s="42" t="s">
        <v>2709</v>
      </c>
      <c r="F441" s="42" t="s">
        <v>1</v>
      </c>
      <c r="G441" s="42" t="s">
        <v>1</v>
      </c>
      <c r="H441" s="11" t="s">
        <v>15</v>
      </c>
      <c r="I441" s="67">
        <f t="shared" ref="I441" si="425">SUM(I442,I443)</f>
        <v>6679985</v>
      </c>
      <c r="J441" s="67">
        <f t="shared" ref="J441:K441" si="426">SUM(J442,J443)</f>
        <v>6508885</v>
      </c>
      <c r="K441" s="67">
        <f t="shared" si="426"/>
        <v>0</v>
      </c>
      <c r="L441" s="67">
        <f t="shared" si="374"/>
        <v>527000</v>
      </c>
      <c r="M441" s="67">
        <f t="shared" ref="M441" si="427">SUM(M442,M443)</f>
        <v>0</v>
      </c>
      <c r="N441" s="67">
        <f t="shared" ref="N441:O441" si="428">SUM(N442,N443)</f>
        <v>0</v>
      </c>
      <c r="O441" s="67">
        <f t="shared" si="428"/>
        <v>527000</v>
      </c>
      <c r="P441" s="67">
        <f t="shared" si="375"/>
        <v>527000</v>
      </c>
      <c r="Q441" s="67">
        <f t="shared" si="376"/>
        <v>8.0966248443473798</v>
      </c>
    </row>
    <row r="442" spans="1:17" x14ac:dyDescent="0.25">
      <c r="A442" s="12" t="s">
        <v>189</v>
      </c>
      <c r="B442" s="12" t="s">
        <v>69</v>
      </c>
      <c r="C442" s="12" t="s">
        <v>11</v>
      </c>
      <c r="D442" s="43" t="s">
        <v>220</v>
      </c>
      <c r="E442" s="48">
        <v>6111</v>
      </c>
      <c r="F442" s="43"/>
      <c r="G442" s="56" t="s">
        <v>2906</v>
      </c>
      <c r="H442" s="23" t="s">
        <v>16</v>
      </c>
      <c r="I442" s="68">
        <v>5954985</v>
      </c>
      <c r="J442" s="68">
        <v>5805985</v>
      </c>
      <c r="K442" s="68"/>
      <c r="L442" s="68">
        <f t="shared" si="374"/>
        <v>480000</v>
      </c>
      <c r="M442" s="68"/>
      <c r="N442" s="68"/>
      <c r="O442" s="68">
        <v>480000</v>
      </c>
      <c r="P442" s="68">
        <f t="shared" si="375"/>
        <v>480000</v>
      </c>
      <c r="Q442" s="68">
        <f t="shared" si="376"/>
        <v>8.2673310385748504</v>
      </c>
    </row>
    <row r="443" spans="1:17" x14ac:dyDescent="0.25">
      <c r="A443" s="14" t="s">
        <v>189</v>
      </c>
      <c r="B443" s="14" t="s">
        <v>69</v>
      </c>
      <c r="C443" s="14" t="s">
        <v>11</v>
      </c>
      <c r="D443" s="50" t="s">
        <v>220</v>
      </c>
      <c r="E443" s="50" t="s">
        <v>2719</v>
      </c>
      <c r="F443" s="43" t="s">
        <v>1</v>
      </c>
      <c r="G443" s="49" t="s">
        <v>1</v>
      </c>
      <c r="H443" s="11" t="s">
        <v>19</v>
      </c>
      <c r="I443" s="67">
        <f t="shared" ref="I443:O443" si="429">SUM(I444:I448)</f>
        <v>725000</v>
      </c>
      <c r="J443" s="67">
        <f t="shared" si="429"/>
        <v>702900</v>
      </c>
      <c r="K443" s="67">
        <f t="shared" si="429"/>
        <v>0</v>
      </c>
      <c r="L443" s="67">
        <f t="shared" si="374"/>
        <v>47000</v>
      </c>
      <c r="M443" s="67">
        <f t="shared" si="429"/>
        <v>0</v>
      </c>
      <c r="N443" s="67">
        <f t="shared" si="429"/>
        <v>0</v>
      </c>
      <c r="O443" s="67">
        <f t="shared" si="429"/>
        <v>47000</v>
      </c>
      <c r="P443" s="67">
        <f t="shared" si="375"/>
        <v>47000</v>
      </c>
      <c r="Q443" s="67">
        <f t="shared" si="376"/>
        <v>6.686584151372883</v>
      </c>
    </row>
    <row r="444" spans="1:17" x14ac:dyDescent="0.25">
      <c r="A444" s="12" t="s">
        <v>189</v>
      </c>
      <c r="B444" s="12" t="s">
        <v>69</v>
      </c>
      <c r="C444" s="12" t="s">
        <v>11</v>
      </c>
      <c r="D444" s="43" t="s">
        <v>220</v>
      </c>
      <c r="E444" s="48">
        <v>6112</v>
      </c>
      <c r="F444" s="43" t="s">
        <v>222</v>
      </c>
      <c r="G444" s="56" t="s">
        <v>2906</v>
      </c>
      <c r="H444" s="23" t="s">
        <v>73</v>
      </c>
      <c r="I444" s="68">
        <v>140400</v>
      </c>
      <c r="J444" s="68">
        <v>136500</v>
      </c>
      <c r="K444" s="68"/>
      <c r="L444" s="68">
        <f t="shared" si="374"/>
        <v>11000</v>
      </c>
      <c r="M444" s="68"/>
      <c r="N444" s="68"/>
      <c r="O444" s="68">
        <v>11000</v>
      </c>
      <c r="P444" s="68">
        <f t="shared" si="375"/>
        <v>11000</v>
      </c>
      <c r="Q444" s="68">
        <f t="shared" si="376"/>
        <v>8.0586080586080584</v>
      </c>
    </row>
    <row r="445" spans="1:17" x14ac:dyDescent="0.25">
      <c r="A445" s="12" t="s">
        <v>189</v>
      </c>
      <c r="B445" s="12" t="s">
        <v>69</v>
      </c>
      <c r="C445" s="12" t="s">
        <v>11</v>
      </c>
      <c r="D445" s="43" t="s">
        <v>220</v>
      </c>
      <c r="E445" s="48">
        <v>6112</v>
      </c>
      <c r="F445" s="43" t="s">
        <v>223</v>
      </c>
      <c r="G445" s="56" t="s">
        <v>2906</v>
      </c>
      <c r="H445" s="23" t="s">
        <v>22</v>
      </c>
      <c r="I445" s="68">
        <v>400200</v>
      </c>
      <c r="J445" s="68">
        <v>385000</v>
      </c>
      <c r="K445" s="68"/>
      <c r="L445" s="68">
        <f t="shared" si="374"/>
        <v>30000</v>
      </c>
      <c r="M445" s="68"/>
      <c r="N445" s="68"/>
      <c r="O445" s="68">
        <v>30000</v>
      </c>
      <c r="P445" s="68">
        <f t="shared" si="375"/>
        <v>30000</v>
      </c>
      <c r="Q445" s="68">
        <f t="shared" si="376"/>
        <v>7.7922077922077921</v>
      </c>
    </row>
    <row r="446" spans="1:17" x14ac:dyDescent="0.25">
      <c r="A446" s="12" t="s">
        <v>189</v>
      </c>
      <c r="B446" s="12" t="s">
        <v>69</v>
      </c>
      <c r="C446" s="12" t="s">
        <v>11</v>
      </c>
      <c r="D446" s="43" t="s">
        <v>220</v>
      </c>
      <c r="E446" s="48">
        <v>6112</v>
      </c>
      <c r="F446" s="43" t="s">
        <v>224</v>
      </c>
      <c r="G446" s="56" t="s">
        <v>2906</v>
      </c>
      <c r="H446" s="23" t="s">
        <v>24</v>
      </c>
      <c r="I446" s="68">
        <v>122900</v>
      </c>
      <c r="J446" s="68">
        <v>119900</v>
      </c>
      <c r="K446" s="68"/>
      <c r="L446" s="68">
        <f t="shared" si="374"/>
        <v>0</v>
      </c>
      <c r="M446" s="68"/>
      <c r="N446" s="68"/>
      <c r="O446" s="68"/>
      <c r="P446" s="68">
        <f t="shared" si="375"/>
        <v>0</v>
      </c>
      <c r="Q446" s="68">
        <f t="shared" si="376"/>
        <v>0</v>
      </c>
    </row>
    <row r="447" spans="1:17" x14ac:dyDescent="0.25">
      <c r="A447" s="12" t="s">
        <v>189</v>
      </c>
      <c r="B447" s="12" t="s">
        <v>69</v>
      </c>
      <c r="C447" s="12" t="s">
        <v>11</v>
      </c>
      <c r="D447" s="43" t="s">
        <v>220</v>
      </c>
      <c r="E447" s="48">
        <v>6112</v>
      </c>
      <c r="F447" s="43" t="s">
        <v>225</v>
      </c>
      <c r="G447" s="56" t="s">
        <v>2906</v>
      </c>
      <c r="H447" s="23" t="s">
        <v>76</v>
      </c>
      <c r="I447" s="68">
        <v>16500</v>
      </c>
      <c r="J447" s="68">
        <v>16500</v>
      </c>
      <c r="K447" s="68"/>
      <c r="L447" s="68">
        <f t="shared" si="374"/>
        <v>0</v>
      </c>
      <c r="M447" s="68"/>
      <c r="N447" s="68"/>
      <c r="O447" s="68">
        <v>0</v>
      </c>
      <c r="P447" s="68">
        <f t="shared" si="375"/>
        <v>0</v>
      </c>
      <c r="Q447" s="68">
        <f t="shared" si="376"/>
        <v>0</v>
      </c>
    </row>
    <row r="448" spans="1:17" x14ac:dyDescent="0.25">
      <c r="A448" s="12" t="s">
        <v>189</v>
      </c>
      <c r="B448" s="12" t="s">
        <v>69</v>
      </c>
      <c r="C448" s="12" t="s">
        <v>11</v>
      </c>
      <c r="D448" s="43" t="s">
        <v>220</v>
      </c>
      <c r="E448" s="48">
        <v>6112</v>
      </c>
      <c r="F448" s="43" t="s">
        <v>226</v>
      </c>
      <c r="G448" s="56" t="s">
        <v>2906</v>
      </c>
      <c r="H448" s="23" t="s">
        <v>26</v>
      </c>
      <c r="I448" s="68">
        <v>45000</v>
      </c>
      <c r="J448" s="68">
        <v>45000</v>
      </c>
      <c r="K448" s="68"/>
      <c r="L448" s="68">
        <f t="shared" si="374"/>
        <v>6000</v>
      </c>
      <c r="M448" s="68"/>
      <c r="N448" s="68"/>
      <c r="O448" s="68">
        <v>6000</v>
      </c>
      <c r="P448" s="68">
        <f t="shared" si="375"/>
        <v>6000</v>
      </c>
      <c r="Q448" s="68">
        <f t="shared" si="376"/>
        <v>13.333333333333334</v>
      </c>
    </row>
    <row r="449" spans="1:17" x14ac:dyDescent="0.25">
      <c r="A449" s="12" t="s">
        <v>189</v>
      </c>
      <c r="B449" s="12" t="s">
        <v>69</v>
      </c>
      <c r="C449" s="12" t="s">
        <v>11</v>
      </c>
      <c r="D449" s="43" t="s">
        <v>220</v>
      </c>
      <c r="E449" s="42" t="s">
        <v>2710</v>
      </c>
      <c r="F449" s="42" t="s">
        <v>1</v>
      </c>
      <c r="G449" s="42" t="s">
        <v>1</v>
      </c>
      <c r="H449" s="11" t="s">
        <v>28</v>
      </c>
      <c r="I449" s="67">
        <f t="shared" ref="I449:O449" si="430">SUM(I450)</f>
        <v>630972</v>
      </c>
      <c r="J449" s="67">
        <f t="shared" si="430"/>
        <v>614972</v>
      </c>
      <c r="K449" s="67">
        <f t="shared" si="430"/>
        <v>0</v>
      </c>
      <c r="L449" s="67">
        <f t="shared" si="374"/>
        <v>50000</v>
      </c>
      <c r="M449" s="67">
        <f t="shared" si="430"/>
        <v>0</v>
      </c>
      <c r="N449" s="67">
        <f t="shared" si="430"/>
        <v>0</v>
      </c>
      <c r="O449" s="67">
        <f t="shared" si="430"/>
        <v>50000</v>
      </c>
      <c r="P449" s="67">
        <f t="shared" si="375"/>
        <v>50000</v>
      </c>
      <c r="Q449" s="67">
        <f t="shared" si="376"/>
        <v>8.1304514677090989</v>
      </c>
    </row>
    <row r="450" spans="1:17" x14ac:dyDescent="0.25">
      <c r="A450" s="12" t="s">
        <v>189</v>
      </c>
      <c r="B450" s="12" t="s">
        <v>69</v>
      </c>
      <c r="C450" s="12" t="s">
        <v>11</v>
      </c>
      <c r="D450" s="43" t="s">
        <v>220</v>
      </c>
      <c r="E450" s="48">
        <v>6121</v>
      </c>
      <c r="F450" s="43"/>
      <c r="G450" s="56" t="s">
        <v>2906</v>
      </c>
      <c r="H450" s="23" t="s">
        <v>29</v>
      </c>
      <c r="I450" s="68">
        <v>630972</v>
      </c>
      <c r="J450" s="68">
        <v>614972</v>
      </c>
      <c r="K450" s="68"/>
      <c r="L450" s="68">
        <f t="shared" si="374"/>
        <v>50000</v>
      </c>
      <c r="M450" s="68"/>
      <c r="N450" s="68"/>
      <c r="O450" s="68">
        <v>50000</v>
      </c>
      <c r="P450" s="68">
        <f t="shared" si="375"/>
        <v>50000</v>
      </c>
      <c r="Q450" s="68">
        <f t="shared" si="376"/>
        <v>8.1304514677090989</v>
      </c>
    </row>
    <row r="451" spans="1:17" x14ac:dyDescent="0.25">
      <c r="A451" s="12" t="s">
        <v>189</v>
      </c>
      <c r="B451" s="12" t="s">
        <v>69</v>
      </c>
      <c r="C451" s="12" t="s">
        <v>11</v>
      </c>
      <c r="D451" s="43" t="s">
        <v>220</v>
      </c>
      <c r="E451" s="42" t="s">
        <v>2711</v>
      </c>
      <c r="F451" s="42" t="s">
        <v>1</v>
      </c>
      <c r="G451" s="42" t="s">
        <v>1</v>
      </c>
      <c r="H451" s="11" t="s">
        <v>32</v>
      </c>
      <c r="I451" s="67">
        <f t="shared" ref="I451:O451" si="431">SUM(I452:I460)</f>
        <v>1646000</v>
      </c>
      <c r="J451" s="67">
        <f t="shared" si="431"/>
        <v>1640000</v>
      </c>
      <c r="K451" s="67">
        <f t="shared" si="431"/>
        <v>0</v>
      </c>
      <c r="L451" s="67">
        <f t="shared" si="374"/>
        <v>90675</v>
      </c>
      <c r="M451" s="67">
        <f t="shared" si="431"/>
        <v>0</v>
      </c>
      <c r="N451" s="67">
        <f t="shared" si="431"/>
        <v>0</v>
      </c>
      <c r="O451" s="67">
        <f t="shared" si="431"/>
        <v>90675</v>
      </c>
      <c r="P451" s="67">
        <f t="shared" si="375"/>
        <v>90675</v>
      </c>
      <c r="Q451" s="67">
        <f t="shared" si="376"/>
        <v>5.5289634146341466</v>
      </c>
    </row>
    <row r="452" spans="1:17" x14ac:dyDescent="0.25">
      <c r="A452" s="12" t="s">
        <v>189</v>
      </c>
      <c r="B452" s="12" t="s">
        <v>69</v>
      </c>
      <c r="C452" s="12" t="s">
        <v>11</v>
      </c>
      <c r="D452" s="43" t="s">
        <v>220</v>
      </c>
      <c r="E452" s="48">
        <v>6131</v>
      </c>
      <c r="F452" s="43"/>
      <c r="G452" s="56" t="s">
        <v>2906</v>
      </c>
      <c r="H452" s="23" t="s">
        <v>33</v>
      </c>
      <c r="I452" s="68">
        <v>4000</v>
      </c>
      <c r="J452" s="68">
        <v>4000</v>
      </c>
      <c r="K452" s="68"/>
      <c r="L452" s="68">
        <f t="shared" si="374"/>
        <v>1200</v>
      </c>
      <c r="M452" s="68"/>
      <c r="N452" s="68"/>
      <c r="O452" s="68">
        <v>1200</v>
      </c>
      <c r="P452" s="68">
        <f t="shared" si="375"/>
        <v>1200</v>
      </c>
      <c r="Q452" s="68">
        <f t="shared" si="376"/>
        <v>30</v>
      </c>
    </row>
    <row r="453" spans="1:17" x14ac:dyDescent="0.25">
      <c r="A453" s="12" t="s">
        <v>189</v>
      </c>
      <c r="B453" s="12" t="s">
        <v>69</v>
      </c>
      <c r="C453" s="12" t="s">
        <v>11</v>
      </c>
      <c r="D453" s="43" t="s">
        <v>220</v>
      </c>
      <c r="E453" s="48">
        <v>6132</v>
      </c>
      <c r="F453" s="43"/>
      <c r="G453" s="56" t="s">
        <v>2906</v>
      </c>
      <c r="H453" s="23" t="s">
        <v>227</v>
      </c>
      <c r="I453" s="68">
        <v>240000</v>
      </c>
      <c r="J453" s="68">
        <v>240000</v>
      </c>
      <c r="K453" s="68"/>
      <c r="L453" s="68">
        <f t="shared" si="374"/>
        <v>25000</v>
      </c>
      <c r="M453" s="68"/>
      <c r="N453" s="68"/>
      <c r="O453" s="68">
        <v>25000</v>
      </c>
      <c r="P453" s="68">
        <f t="shared" si="375"/>
        <v>25000</v>
      </c>
      <c r="Q453" s="68">
        <f t="shared" si="376"/>
        <v>10.416666666666668</v>
      </c>
    </row>
    <row r="454" spans="1:17" x14ac:dyDescent="0.25">
      <c r="A454" s="12" t="s">
        <v>189</v>
      </c>
      <c r="B454" s="12" t="s">
        <v>69</v>
      </c>
      <c r="C454" s="12" t="s">
        <v>11</v>
      </c>
      <c r="D454" s="43" t="s">
        <v>220</v>
      </c>
      <c r="E454" s="48">
        <v>6133</v>
      </c>
      <c r="F454" s="43"/>
      <c r="G454" s="56" t="s">
        <v>2906</v>
      </c>
      <c r="H454" s="23" t="s">
        <v>229</v>
      </c>
      <c r="I454" s="68">
        <v>180000</v>
      </c>
      <c r="J454" s="68">
        <v>180000</v>
      </c>
      <c r="K454" s="68"/>
      <c r="L454" s="68">
        <f t="shared" si="374"/>
        <v>14000</v>
      </c>
      <c r="M454" s="68"/>
      <c r="N454" s="68"/>
      <c r="O454" s="68">
        <v>14000</v>
      </c>
      <c r="P454" s="68">
        <f t="shared" si="375"/>
        <v>14000</v>
      </c>
      <c r="Q454" s="68">
        <f t="shared" si="376"/>
        <v>7.7777777777777777</v>
      </c>
    </row>
    <row r="455" spans="1:17" x14ac:dyDescent="0.25">
      <c r="A455" s="12" t="s">
        <v>189</v>
      </c>
      <c r="B455" s="12" t="s">
        <v>69</v>
      </c>
      <c r="C455" s="12" t="s">
        <v>11</v>
      </c>
      <c r="D455" s="43" t="s">
        <v>220</v>
      </c>
      <c r="E455" s="48">
        <v>6134</v>
      </c>
      <c r="F455" s="43"/>
      <c r="G455" s="56" t="s">
        <v>2906</v>
      </c>
      <c r="H455" s="23" t="s">
        <v>169</v>
      </c>
      <c r="I455" s="68">
        <v>109000</v>
      </c>
      <c r="J455" s="68">
        <v>104000</v>
      </c>
      <c r="K455" s="68"/>
      <c r="L455" s="68">
        <f t="shared" si="374"/>
        <v>10000</v>
      </c>
      <c r="M455" s="68"/>
      <c r="N455" s="68"/>
      <c r="O455" s="68">
        <v>10000</v>
      </c>
      <c r="P455" s="68">
        <f t="shared" si="375"/>
        <v>10000</v>
      </c>
      <c r="Q455" s="68">
        <f t="shared" si="376"/>
        <v>9.6153846153846168</v>
      </c>
    </row>
    <row r="456" spans="1:17" x14ac:dyDescent="0.25">
      <c r="A456" s="12" t="s">
        <v>189</v>
      </c>
      <c r="B456" s="12" t="s">
        <v>69</v>
      </c>
      <c r="C456" s="12" t="s">
        <v>11</v>
      </c>
      <c r="D456" s="43" t="s">
        <v>220</v>
      </c>
      <c r="E456" s="48">
        <v>6135</v>
      </c>
      <c r="F456" s="43"/>
      <c r="G456" s="56" t="s">
        <v>2906</v>
      </c>
      <c r="H456" s="23" t="s">
        <v>231</v>
      </c>
      <c r="I456" s="68">
        <v>5000</v>
      </c>
      <c r="J456" s="68">
        <v>5000</v>
      </c>
      <c r="K456" s="68"/>
      <c r="L456" s="68">
        <f t="shared" si="374"/>
        <v>500</v>
      </c>
      <c r="M456" s="68"/>
      <c r="N456" s="68"/>
      <c r="O456" s="68">
        <v>500</v>
      </c>
      <c r="P456" s="68">
        <f t="shared" si="375"/>
        <v>500</v>
      </c>
      <c r="Q456" s="68">
        <f t="shared" si="376"/>
        <v>10</v>
      </c>
    </row>
    <row r="457" spans="1:17" x14ac:dyDescent="0.25">
      <c r="A457" s="12" t="s">
        <v>189</v>
      </c>
      <c r="B457" s="12" t="s">
        <v>69</v>
      </c>
      <c r="C457" s="12" t="s">
        <v>11</v>
      </c>
      <c r="D457" s="43" t="s">
        <v>220</v>
      </c>
      <c r="E457" s="48">
        <v>6136</v>
      </c>
      <c r="F457" s="43"/>
      <c r="G457" s="56" t="s">
        <v>2906</v>
      </c>
      <c r="H457" s="23" t="s">
        <v>233</v>
      </c>
      <c r="I457" s="68">
        <v>100</v>
      </c>
      <c r="J457" s="68">
        <v>100</v>
      </c>
      <c r="K457" s="68"/>
      <c r="L457" s="68">
        <f t="shared" si="374"/>
        <v>0</v>
      </c>
      <c r="M457" s="68"/>
      <c r="N457" s="68"/>
      <c r="O457" s="68">
        <v>0</v>
      </c>
      <c r="P457" s="68">
        <f t="shared" si="375"/>
        <v>0</v>
      </c>
      <c r="Q457" s="68">
        <f t="shared" si="376"/>
        <v>0</v>
      </c>
    </row>
    <row r="458" spans="1:17" x14ac:dyDescent="0.25">
      <c r="A458" s="12" t="s">
        <v>189</v>
      </c>
      <c r="B458" s="12" t="s">
        <v>69</v>
      </c>
      <c r="C458" s="12" t="s">
        <v>11</v>
      </c>
      <c r="D458" s="43" t="s">
        <v>220</v>
      </c>
      <c r="E458" s="48">
        <v>6137</v>
      </c>
      <c r="F458" s="43"/>
      <c r="G458" s="56" t="s">
        <v>2906</v>
      </c>
      <c r="H458" s="23" t="s">
        <v>235</v>
      </c>
      <c r="I458" s="68">
        <v>140000</v>
      </c>
      <c r="J458" s="68">
        <v>140000</v>
      </c>
      <c r="K458" s="68"/>
      <c r="L458" s="68">
        <f t="shared" si="374"/>
        <v>3000</v>
      </c>
      <c r="M458" s="68"/>
      <c r="N458" s="68"/>
      <c r="O458" s="68">
        <v>3000</v>
      </c>
      <c r="P458" s="68">
        <f t="shared" si="375"/>
        <v>3000</v>
      </c>
      <c r="Q458" s="68">
        <f t="shared" si="376"/>
        <v>2.1428571428571428</v>
      </c>
    </row>
    <row r="459" spans="1:17" x14ac:dyDescent="0.25">
      <c r="A459" s="12" t="s">
        <v>189</v>
      </c>
      <c r="B459" s="12" t="s">
        <v>69</v>
      </c>
      <c r="C459" s="12" t="s">
        <v>11</v>
      </c>
      <c r="D459" s="43" t="s">
        <v>220</v>
      </c>
      <c r="E459" s="48">
        <v>6138</v>
      </c>
      <c r="F459" s="43"/>
      <c r="G459" s="56" t="s">
        <v>2906</v>
      </c>
      <c r="H459" s="23" t="s">
        <v>237</v>
      </c>
      <c r="I459" s="68">
        <v>15000</v>
      </c>
      <c r="J459" s="68">
        <v>15000</v>
      </c>
      <c r="K459" s="68"/>
      <c r="L459" s="68">
        <f t="shared" si="374"/>
        <v>5500</v>
      </c>
      <c r="M459" s="68"/>
      <c r="N459" s="68"/>
      <c r="O459" s="68">
        <v>5500</v>
      </c>
      <c r="P459" s="68">
        <f t="shared" si="375"/>
        <v>5500</v>
      </c>
      <c r="Q459" s="68">
        <f t="shared" si="376"/>
        <v>36.666666666666664</v>
      </c>
    </row>
    <row r="460" spans="1:17" x14ac:dyDescent="0.25">
      <c r="A460" s="14" t="s">
        <v>189</v>
      </c>
      <c r="B460" s="14" t="s">
        <v>69</v>
      </c>
      <c r="C460" s="14" t="s">
        <v>11</v>
      </c>
      <c r="D460" s="50" t="s">
        <v>220</v>
      </c>
      <c r="E460" s="50" t="s">
        <v>2720</v>
      </c>
      <c r="F460" s="43" t="s">
        <v>1</v>
      </c>
      <c r="G460" s="49" t="s">
        <v>1</v>
      </c>
      <c r="H460" s="11" t="s">
        <v>35</v>
      </c>
      <c r="I460" s="67">
        <f t="shared" ref="I460:O460" si="432">SUM(I461:I465)</f>
        <v>952900</v>
      </c>
      <c r="J460" s="67">
        <f t="shared" si="432"/>
        <v>951900</v>
      </c>
      <c r="K460" s="67">
        <f t="shared" si="432"/>
        <v>0</v>
      </c>
      <c r="L460" s="67">
        <f t="shared" ref="L460:L523" si="433">SUM(M460:O460)</f>
        <v>31475</v>
      </c>
      <c r="M460" s="67">
        <f t="shared" si="432"/>
        <v>0</v>
      </c>
      <c r="N460" s="67">
        <f t="shared" si="432"/>
        <v>0</v>
      </c>
      <c r="O460" s="67">
        <f t="shared" si="432"/>
        <v>31475</v>
      </c>
      <c r="P460" s="67">
        <f t="shared" ref="P460:P523" si="434">K460+L460</f>
        <v>31475</v>
      </c>
      <c r="Q460" s="67">
        <f t="shared" ref="Q460:Q523" si="435">IF(J460=0,"-",P460/J460*100)</f>
        <v>3.3065448051265891</v>
      </c>
    </row>
    <row r="461" spans="1:17" x14ac:dyDescent="0.25">
      <c r="A461" s="12" t="s">
        <v>189</v>
      </c>
      <c r="B461" s="12" t="s">
        <v>69</v>
      </c>
      <c r="C461" s="12" t="s">
        <v>11</v>
      </c>
      <c r="D461" s="43" t="s">
        <v>220</v>
      </c>
      <c r="E461" s="48">
        <v>6139</v>
      </c>
      <c r="F461" s="43" t="s">
        <v>239</v>
      </c>
      <c r="G461" s="56" t="s">
        <v>2906</v>
      </c>
      <c r="H461" s="23" t="s">
        <v>240</v>
      </c>
      <c r="I461" s="68">
        <v>725500</v>
      </c>
      <c r="J461" s="68">
        <v>725500</v>
      </c>
      <c r="K461" s="68"/>
      <c r="L461" s="68">
        <f t="shared" si="433"/>
        <v>0</v>
      </c>
      <c r="M461" s="68"/>
      <c r="N461" s="68"/>
      <c r="O461" s="68">
        <v>0</v>
      </c>
      <c r="P461" s="68">
        <f t="shared" si="434"/>
        <v>0</v>
      </c>
      <c r="Q461" s="68">
        <f t="shared" si="435"/>
        <v>0</v>
      </c>
    </row>
    <row r="462" spans="1:17" x14ac:dyDescent="0.25">
      <c r="A462" s="12" t="s">
        <v>189</v>
      </c>
      <c r="B462" s="12" t="s">
        <v>69</v>
      </c>
      <c r="C462" s="12" t="s">
        <v>11</v>
      </c>
      <c r="D462" s="43" t="s">
        <v>220</v>
      </c>
      <c r="E462" s="48">
        <v>6139</v>
      </c>
      <c r="F462" s="43" t="s">
        <v>241</v>
      </c>
      <c r="G462" s="56" t="s">
        <v>2906</v>
      </c>
      <c r="H462" s="23" t="s">
        <v>242</v>
      </c>
      <c r="I462" s="68">
        <v>40000</v>
      </c>
      <c r="J462" s="68">
        <v>40000</v>
      </c>
      <c r="K462" s="68"/>
      <c r="L462" s="68">
        <f t="shared" si="433"/>
        <v>3300</v>
      </c>
      <c r="M462" s="68"/>
      <c r="N462" s="68"/>
      <c r="O462" s="68">
        <v>3300</v>
      </c>
      <c r="P462" s="68">
        <f t="shared" si="434"/>
        <v>3300</v>
      </c>
      <c r="Q462" s="68">
        <f t="shared" si="435"/>
        <v>8.25</v>
      </c>
    </row>
    <row r="463" spans="1:17" x14ac:dyDescent="0.25">
      <c r="A463" s="12" t="s">
        <v>189</v>
      </c>
      <c r="B463" s="12" t="s">
        <v>69</v>
      </c>
      <c r="C463" s="12" t="s">
        <v>11</v>
      </c>
      <c r="D463" s="43" t="s">
        <v>220</v>
      </c>
      <c r="E463" s="48">
        <v>6139</v>
      </c>
      <c r="F463" s="43" t="s">
        <v>243</v>
      </c>
      <c r="G463" s="56" t="s">
        <v>2906</v>
      </c>
      <c r="H463" s="23" t="s">
        <v>244</v>
      </c>
      <c r="I463" s="68">
        <v>150000</v>
      </c>
      <c r="J463" s="68">
        <v>150000</v>
      </c>
      <c r="K463" s="68"/>
      <c r="L463" s="68">
        <f t="shared" si="433"/>
        <v>24500</v>
      </c>
      <c r="M463" s="68"/>
      <c r="N463" s="68"/>
      <c r="O463" s="68">
        <v>24500</v>
      </c>
      <c r="P463" s="68">
        <f t="shared" si="434"/>
        <v>24500</v>
      </c>
      <c r="Q463" s="68">
        <f t="shared" si="435"/>
        <v>16.333333333333332</v>
      </c>
    </row>
    <row r="464" spans="1:17" x14ac:dyDescent="0.25">
      <c r="A464" s="12" t="s">
        <v>189</v>
      </c>
      <c r="B464" s="12" t="s">
        <v>69</v>
      </c>
      <c r="C464" s="12" t="s">
        <v>11</v>
      </c>
      <c r="D464" s="43" t="s">
        <v>220</v>
      </c>
      <c r="E464" s="48">
        <v>6139</v>
      </c>
      <c r="F464" s="43" t="s">
        <v>245</v>
      </c>
      <c r="G464" s="56" t="s">
        <v>2906</v>
      </c>
      <c r="H464" s="23" t="s">
        <v>246</v>
      </c>
      <c r="I464" s="68">
        <v>21000</v>
      </c>
      <c r="J464" s="68">
        <v>20000</v>
      </c>
      <c r="K464" s="68"/>
      <c r="L464" s="68">
        <f t="shared" si="433"/>
        <v>2000</v>
      </c>
      <c r="M464" s="68"/>
      <c r="N464" s="68"/>
      <c r="O464" s="68">
        <v>2000</v>
      </c>
      <c r="P464" s="68">
        <f t="shared" si="434"/>
        <v>2000</v>
      </c>
      <c r="Q464" s="68">
        <f t="shared" si="435"/>
        <v>10</v>
      </c>
    </row>
    <row r="465" spans="1:17" ht="22.5" x14ac:dyDescent="0.25">
      <c r="A465" s="12" t="s">
        <v>189</v>
      </c>
      <c r="B465" s="12" t="s">
        <v>69</v>
      </c>
      <c r="C465" s="12" t="s">
        <v>11</v>
      </c>
      <c r="D465" s="43" t="s">
        <v>220</v>
      </c>
      <c r="E465" s="48">
        <v>6139</v>
      </c>
      <c r="F465" s="43" t="s">
        <v>247</v>
      </c>
      <c r="G465" s="56" t="s">
        <v>2906</v>
      </c>
      <c r="H465" s="23" t="s">
        <v>49</v>
      </c>
      <c r="I465" s="68">
        <v>16400</v>
      </c>
      <c r="J465" s="68">
        <v>16400</v>
      </c>
      <c r="K465" s="68"/>
      <c r="L465" s="68">
        <f t="shared" si="433"/>
        <v>1675</v>
      </c>
      <c r="M465" s="68"/>
      <c r="N465" s="68"/>
      <c r="O465" s="68">
        <v>1675</v>
      </c>
      <c r="P465" s="68">
        <f t="shared" si="434"/>
        <v>1675</v>
      </c>
      <c r="Q465" s="68">
        <f t="shared" si="435"/>
        <v>10.213414634146341</v>
      </c>
    </row>
    <row r="466" spans="1:17" ht="22.5" x14ac:dyDescent="0.25">
      <c r="A466" s="14" t="s">
        <v>1</v>
      </c>
      <c r="B466" s="14" t="s">
        <v>1</v>
      </c>
      <c r="C466" s="14" t="s">
        <v>1</v>
      </c>
      <c r="D466" s="42" t="s">
        <v>1</v>
      </c>
      <c r="E466" s="42" t="s">
        <v>1</v>
      </c>
      <c r="F466" s="42" t="s">
        <v>1</v>
      </c>
      <c r="G466" s="42" t="s">
        <v>1</v>
      </c>
      <c r="H466" s="17" t="s">
        <v>59</v>
      </c>
      <c r="I466" s="66">
        <f t="shared" ref="I466:O466" si="436">SUM(I467)</f>
        <v>121000</v>
      </c>
      <c r="J466" s="66">
        <f t="shared" si="436"/>
        <v>121000</v>
      </c>
      <c r="K466" s="66">
        <f t="shared" si="436"/>
        <v>0</v>
      </c>
      <c r="L466" s="66">
        <f t="shared" si="433"/>
        <v>0</v>
      </c>
      <c r="M466" s="66">
        <f t="shared" si="436"/>
        <v>0</v>
      </c>
      <c r="N466" s="66">
        <f t="shared" si="436"/>
        <v>0</v>
      </c>
      <c r="O466" s="66">
        <f t="shared" si="436"/>
        <v>0</v>
      </c>
      <c r="P466" s="66">
        <f t="shared" si="434"/>
        <v>0</v>
      </c>
      <c r="Q466" s="66">
        <f t="shared" si="435"/>
        <v>0</v>
      </c>
    </row>
    <row r="467" spans="1:17" x14ac:dyDescent="0.25">
      <c r="A467" s="12" t="s">
        <v>189</v>
      </c>
      <c r="B467" s="12" t="s">
        <v>69</v>
      </c>
      <c r="C467" s="12" t="s">
        <v>11</v>
      </c>
      <c r="D467" s="43" t="s">
        <v>220</v>
      </c>
      <c r="E467" s="42" t="s">
        <v>2715</v>
      </c>
      <c r="F467" s="42" t="s">
        <v>1</v>
      </c>
      <c r="G467" s="42" t="s">
        <v>1</v>
      </c>
      <c r="H467" s="11" t="s">
        <v>61</v>
      </c>
      <c r="I467" s="67">
        <f t="shared" ref="I467" si="437">SUM(I468:I470)</f>
        <v>121000</v>
      </c>
      <c r="J467" s="67">
        <f t="shared" ref="J467:K467" si="438">SUM(J468:J470)</f>
        <v>121000</v>
      </c>
      <c r="K467" s="67">
        <f t="shared" si="438"/>
        <v>0</v>
      </c>
      <c r="L467" s="67">
        <f t="shared" si="433"/>
        <v>0</v>
      </c>
      <c r="M467" s="67">
        <f t="shared" ref="M467" si="439">SUM(M468:M470)</f>
        <v>0</v>
      </c>
      <c r="N467" s="67">
        <f t="shared" ref="N467:O467" si="440">SUM(N468:N470)</f>
        <v>0</v>
      </c>
      <c r="O467" s="67">
        <f t="shared" si="440"/>
        <v>0</v>
      </c>
      <c r="P467" s="67">
        <f t="shared" si="434"/>
        <v>0</v>
      </c>
      <c r="Q467" s="67">
        <f t="shared" si="435"/>
        <v>0</v>
      </c>
    </row>
    <row r="468" spans="1:17" x14ac:dyDescent="0.25">
      <c r="A468" s="12" t="s">
        <v>189</v>
      </c>
      <c r="B468" s="12" t="s">
        <v>69</v>
      </c>
      <c r="C468" s="12" t="s">
        <v>11</v>
      </c>
      <c r="D468" s="43" t="s">
        <v>220</v>
      </c>
      <c r="E468" s="48">
        <v>8213</v>
      </c>
      <c r="F468" s="43"/>
      <c r="G468" s="56" t="s">
        <v>2906</v>
      </c>
      <c r="H468" s="23" t="s">
        <v>62</v>
      </c>
      <c r="I468" s="68">
        <v>40000</v>
      </c>
      <c r="J468" s="68">
        <v>40000</v>
      </c>
      <c r="K468" s="68"/>
      <c r="L468" s="68">
        <f t="shared" si="433"/>
        <v>0</v>
      </c>
      <c r="M468" s="68"/>
      <c r="N468" s="68"/>
      <c r="O468" s="68"/>
      <c r="P468" s="68">
        <f t="shared" si="434"/>
        <v>0</v>
      </c>
      <c r="Q468" s="68">
        <f t="shared" si="435"/>
        <v>0</v>
      </c>
    </row>
    <row r="469" spans="1:17" x14ac:dyDescent="0.25">
      <c r="A469" s="12" t="s">
        <v>189</v>
      </c>
      <c r="B469" s="12" t="s">
        <v>69</v>
      </c>
      <c r="C469" s="12" t="s">
        <v>11</v>
      </c>
      <c r="D469" s="43" t="s">
        <v>220</v>
      </c>
      <c r="E469" s="48">
        <v>8215</v>
      </c>
      <c r="F469" s="43"/>
      <c r="G469" s="56" t="s">
        <v>2906</v>
      </c>
      <c r="H469" s="23" t="s">
        <v>183</v>
      </c>
      <c r="I469" s="68">
        <v>80000</v>
      </c>
      <c r="J469" s="68">
        <v>80000</v>
      </c>
      <c r="K469" s="68"/>
      <c r="L469" s="68">
        <f t="shared" si="433"/>
        <v>0</v>
      </c>
      <c r="M469" s="68"/>
      <c r="N469" s="68"/>
      <c r="O469" s="68"/>
      <c r="P469" s="68">
        <f t="shared" si="434"/>
        <v>0</v>
      </c>
      <c r="Q469" s="68">
        <f t="shared" si="435"/>
        <v>0</v>
      </c>
    </row>
    <row r="470" spans="1:17" x14ac:dyDescent="0.25">
      <c r="A470" s="12" t="s">
        <v>189</v>
      </c>
      <c r="B470" s="12" t="s">
        <v>69</v>
      </c>
      <c r="C470" s="12" t="s">
        <v>11</v>
      </c>
      <c r="D470" s="43" t="s">
        <v>220</v>
      </c>
      <c r="E470" s="48">
        <v>8216</v>
      </c>
      <c r="F470" s="43"/>
      <c r="G470" s="56" t="s">
        <v>2906</v>
      </c>
      <c r="H470" s="23" t="s">
        <v>248</v>
      </c>
      <c r="I470" s="68">
        <v>1000</v>
      </c>
      <c r="J470" s="68">
        <v>1000</v>
      </c>
      <c r="K470" s="68"/>
      <c r="L470" s="68">
        <f t="shared" si="433"/>
        <v>0</v>
      </c>
      <c r="M470" s="68"/>
      <c r="N470" s="68"/>
      <c r="O470" s="68"/>
      <c r="P470" s="68">
        <f t="shared" si="434"/>
        <v>0</v>
      </c>
      <c r="Q470" s="68">
        <f t="shared" si="435"/>
        <v>0</v>
      </c>
    </row>
    <row r="471" spans="1:17" x14ac:dyDescent="0.25">
      <c r="A471" s="23" t="s">
        <v>1</v>
      </c>
      <c r="B471" s="23" t="s">
        <v>1</v>
      </c>
      <c r="C471" s="23" t="s">
        <v>1</v>
      </c>
      <c r="D471" s="49" t="s">
        <v>1</v>
      </c>
      <c r="E471" s="49" t="s">
        <v>1</v>
      </c>
      <c r="F471" s="49" t="s">
        <v>1</v>
      </c>
      <c r="G471" s="49" t="s">
        <v>1</v>
      </c>
      <c r="H471" s="17" t="s">
        <v>250</v>
      </c>
      <c r="I471" s="66">
        <f t="shared" ref="I471:O471" si="441">SUM(I440,I466)</f>
        <v>9077957</v>
      </c>
      <c r="J471" s="66">
        <f t="shared" si="441"/>
        <v>8884857</v>
      </c>
      <c r="K471" s="66">
        <f t="shared" si="441"/>
        <v>0</v>
      </c>
      <c r="L471" s="66">
        <f t="shared" si="433"/>
        <v>667675</v>
      </c>
      <c r="M471" s="66">
        <f t="shared" si="441"/>
        <v>0</v>
      </c>
      <c r="N471" s="66">
        <f t="shared" si="441"/>
        <v>0</v>
      </c>
      <c r="O471" s="66">
        <f t="shared" si="441"/>
        <v>667675</v>
      </c>
      <c r="P471" s="66">
        <f t="shared" si="434"/>
        <v>667675</v>
      </c>
      <c r="Q471" s="66">
        <f t="shared" si="435"/>
        <v>7.5147523477305258</v>
      </c>
    </row>
    <row r="472" spans="1:17" ht="15.75" thickBot="1" x14ac:dyDescent="0.3">
      <c r="A472" s="23" t="s">
        <v>1</v>
      </c>
      <c r="B472" s="23" t="s">
        <v>1</v>
      </c>
      <c r="C472" s="23" t="s">
        <v>1</v>
      </c>
      <c r="D472" s="49" t="s">
        <v>1</v>
      </c>
      <c r="E472" s="49" t="s">
        <v>1</v>
      </c>
      <c r="F472" s="49" t="s">
        <v>1</v>
      </c>
      <c r="G472" s="49" t="s">
        <v>1</v>
      </c>
      <c r="H472" s="11" t="s">
        <v>64</v>
      </c>
      <c r="I472" s="67">
        <v>163</v>
      </c>
      <c r="J472" s="67">
        <v>163</v>
      </c>
      <c r="K472" s="67"/>
      <c r="L472" s="67"/>
      <c r="M472" s="67"/>
      <c r="N472" s="67"/>
      <c r="O472" s="67"/>
      <c r="P472" s="67"/>
      <c r="Q472" s="67"/>
    </row>
    <row r="473" spans="1:17" ht="34.5" thickBot="1" x14ac:dyDescent="0.3">
      <c r="A473" s="23" t="s">
        <v>1</v>
      </c>
      <c r="B473" s="23" t="s">
        <v>1</v>
      </c>
      <c r="C473" s="23" t="s">
        <v>1</v>
      </c>
      <c r="D473" s="49" t="s">
        <v>1</v>
      </c>
      <c r="E473" s="49" t="s">
        <v>1</v>
      </c>
      <c r="F473" s="49" t="s">
        <v>1</v>
      </c>
      <c r="G473" s="49" t="s">
        <v>1</v>
      </c>
      <c r="H473" s="22" t="s">
        <v>65</v>
      </c>
      <c r="I473" s="64" t="s">
        <v>2718</v>
      </c>
      <c r="J473" s="64" t="s">
        <v>2879</v>
      </c>
      <c r="K473" s="64" t="s">
        <v>2942</v>
      </c>
      <c r="L473" s="64" t="s">
        <v>2942</v>
      </c>
      <c r="M473" s="64" t="s">
        <v>2950</v>
      </c>
      <c r="N473" s="64" t="s">
        <v>2949</v>
      </c>
      <c r="O473" s="64" t="s">
        <v>2948</v>
      </c>
      <c r="P473" s="64" t="s">
        <v>2942</v>
      </c>
      <c r="Q473" s="64" t="s">
        <v>2944</v>
      </c>
    </row>
    <row r="474" spans="1:17" x14ac:dyDescent="0.25">
      <c r="A474" s="24"/>
      <c r="B474" s="24"/>
      <c r="C474" s="24"/>
      <c r="D474" s="51"/>
      <c r="E474" s="51"/>
      <c r="F474" s="51"/>
      <c r="G474" s="51"/>
      <c r="H474" s="18" t="s">
        <v>1</v>
      </c>
      <c r="I474" s="65">
        <v>1</v>
      </c>
      <c r="J474" s="65" t="s">
        <v>2894</v>
      </c>
      <c r="K474" s="65">
        <v>3</v>
      </c>
      <c r="L474" s="65" t="s">
        <v>2945</v>
      </c>
      <c r="M474" s="65">
        <v>5</v>
      </c>
      <c r="N474" s="65">
        <v>6</v>
      </c>
      <c r="O474" s="65">
        <v>7</v>
      </c>
      <c r="P474" s="65" t="s">
        <v>2946</v>
      </c>
      <c r="Q474" s="65">
        <v>9</v>
      </c>
    </row>
    <row r="475" spans="1:17" x14ac:dyDescent="0.25">
      <c r="A475" s="24"/>
      <c r="B475" s="24"/>
      <c r="C475" s="24"/>
      <c r="D475" s="51"/>
      <c r="E475" s="52"/>
      <c r="F475" s="52"/>
      <c r="G475" s="52"/>
      <c r="H475" s="19" t="s">
        <v>251</v>
      </c>
      <c r="I475" s="69">
        <f t="shared" ref="I475" si="442">SUM(I471)</f>
        <v>9077957</v>
      </c>
      <c r="J475" s="69">
        <f t="shared" ref="J475:K475" si="443">SUM(J471)</f>
        <v>8884857</v>
      </c>
      <c r="K475" s="69">
        <f t="shared" si="443"/>
        <v>0</v>
      </c>
      <c r="L475" s="69">
        <f t="shared" si="433"/>
        <v>667675</v>
      </c>
      <c r="M475" s="69">
        <f t="shared" ref="M475" si="444">SUM(M471)</f>
        <v>0</v>
      </c>
      <c r="N475" s="69">
        <f t="shared" ref="N475:O475" si="445">SUM(N471)</f>
        <v>0</v>
      </c>
      <c r="O475" s="69">
        <f t="shared" si="445"/>
        <v>667675</v>
      </c>
      <c r="P475" s="69">
        <f t="shared" si="434"/>
        <v>667675</v>
      </c>
      <c r="Q475" s="69">
        <f t="shared" si="435"/>
        <v>7.5147523477305258</v>
      </c>
    </row>
    <row r="476" spans="1:17" x14ac:dyDescent="0.25">
      <c r="A476" s="24"/>
      <c r="B476" s="24"/>
      <c r="C476" s="24"/>
      <c r="D476" s="51"/>
      <c r="E476" s="51"/>
      <c r="F476" s="51"/>
      <c r="G476" s="51"/>
      <c r="H476" s="20" t="s">
        <v>67</v>
      </c>
      <c r="I476" s="69">
        <f t="shared" ref="I476" si="446">SUM(I475)</f>
        <v>9077957</v>
      </c>
      <c r="J476" s="69">
        <f t="shared" ref="J476:K476" si="447">SUM(J475)</f>
        <v>8884857</v>
      </c>
      <c r="K476" s="69">
        <f t="shared" si="447"/>
        <v>0</v>
      </c>
      <c r="L476" s="69">
        <f t="shared" si="433"/>
        <v>667675</v>
      </c>
      <c r="M476" s="69">
        <f t="shared" ref="M476" si="448">SUM(M475)</f>
        <v>0</v>
      </c>
      <c r="N476" s="69">
        <f t="shared" ref="N476:O476" si="449">SUM(N475)</f>
        <v>0</v>
      </c>
      <c r="O476" s="69">
        <f t="shared" si="449"/>
        <v>667675</v>
      </c>
      <c r="P476" s="69">
        <f t="shared" si="434"/>
        <v>667675</v>
      </c>
      <c r="Q476" s="69">
        <f t="shared" si="435"/>
        <v>7.5147523477305258</v>
      </c>
    </row>
    <row r="477" spans="1:17" x14ac:dyDescent="0.25">
      <c r="A477" s="25"/>
      <c r="B477" s="25"/>
      <c r="C477" s="25"/>
      <c r="D477" s="53"/>
      <c r="E477" s="53"/>
      <c r="F477" s="53"/>
      <c r="G477" s="53"/>
    </row>
    <row r="478" spans="1:17" ht="15.75" thickBot="1" x14ac:dyDescent="0.3">
      <c r="A478" s="23" t="s">
        <v>1</v>
      </c>
      <c r="B478" s="23" t="s">
        <v>1</v>
      </c>
      <c r="C478" s="23" t="s">
        <v>1</v>
      </c>
      <c r="D478" s="49" t="s">
        <v>1</v>
      </c>
      <c r="E478" s="49" t="s">
        <v>1</v>
      </c>
      <c r="F478" s="49" t="s">
        <v>1</v>
      </c>
      <c r="G478" s="49" t="s">
        <v>1</v>
      </c>
      <c r="H478" s="26" t="s">
        <v>1</v>
      </c>
      <c r="I478" s="70"/>
      <c r="J478" s="70"/>
      <c r="K478" s="70"/>
      <c r="L478" s="70"/>
      <c r="M478" s="70"/>
      <c r="N478" s="70"/>
      <c r="O478" s="70"/>
      <c r="P478" s="70"/>
      <c r="Q478" s="70"/>
    </row>
    <row r="479" spans="1:17" ht="34.5" thickBot="1" x14ac:dyDescent="0.3">
      <c r="A479" s="22" t="s">
        <v>4</v>
      </c>
      <c r="B479" s="22" t="s">
        <v>5</v>
      </c>
      <c r="C479" s="22" t="s">
        <v>6</v>
      </c>
      <c r="D479" s="44" t="s">
        <v>2891</v>
      </c>
      <c r="E479" s="44" t="s">
        <v>2895</v>
      </c>
      <c r="F479" s="44" t="s">
        <v>7</v>
      </c>
      <c r="G479" s="44" t="s">
        <v>8</v>
      </c>
      <c r="H479" s="22" t="s">
        <v>9</v>
      </c>
      <c r="I479" s="64" t="s">
        <v>2718</v>
      </c>
      <c r="J479" s="64" t="s">
        <v>2879</v>
      </c>
      <c r="K479" s="64" t="s">
        <v>2942</v>
      </c>
      <c r="L479" s="64" t="s">
        <v>2942</v>
      </c>
      <c r="M479" s="64" t="s">
        <v>2950</v>
      </c>
      <c r="N479" s="64" t="s">
        <v>2949</v>
      </c>
      <c r="O479" s="64" t="s">
        <v>2948</v>
      </c>
      <c r="P479" s="64" t="s">
        <v>2942</v>
      </c>
      <c r="Q479" s="64" t="s">
        <v>2944</v>
      </c>
    </row>
    <row r="480" spans="1:17" x14ac:dyDescent="0.25">
      <c r="A480" s="15" t="s">
        <v>1</v>
      </c>
      <c r="B480" s="15" t="s">
        <v>1</v>
      </c>
      <c r="C480" s="15" t="s">
        <v>1</v>
      </c>
      <c r="D480" s="45" t="s">
        <v>1</v>
      </c>
      <c r="E480" s="45" t="s">
        <v>1</v>
      </c>
      <c r="F480" s="46" t="s">
        <v>1</v>
      </c>
      <c r="G480" s="47" t="s">
        <v>1</v>
      </c>
      <c r="H480" s="16" t="s">
        <v>1</v>
      </c>
      <c r="I480" s="65">
        <v>1</v>
      </c>
      <c r="J480" s="65" t="s">
        <v>2894</v>
      </c>
      <c r="K480" s="65">
        <v>3</v>
      </c>
      <c r="L480" s="65" t="s">
        <v>2945</v>
      </c>
      <c r="M480" s="65">
        <v>5</v>
      </c>
      <c r="N480" s="65">
        <v>6</v>
      </c>
      <c r="O480" s="65">
        <v>7</v>
      </c>
      <c r="P480" s="65" t="s">
        <v>2946</v>
      </c>
      <c r="Q480" s="65">
        <v>9</v>
      </c>
    </row>
    <row r="481" spans="1:17" x14ac:dyDescent="0.25">
      <c r="A481" s="14" t="s">
        <v>189</v>
      </c>
      <c r="B481" s="14" t="s">
        <v>69</v>
      </c>
      <c r="C481" s="12" t="s">
        <v>252</v>
      </c>
      <c r="D481" s="43" t="s">
        <v>253</v>
      </c>
      <c r="E481" s="42" t="s">
        <v>1</v>
      </c>
      <c r="F481" s="42" t="s">
        <v>1</v>
      </c>
      <c r="G481" s="42" t="s">
        <v>1</v>
      </c>
      <c r="H481" s="11" t="s">
        <v>254</v>
      </c>
      <c r="I481" s="63"/>
      <c r="J481" s="63"/>
      <c r="K481" s="63"/>
      <c r="L481" s="63"/>
      <c r="M481" s="63"/>
      <c r="N481" s="63"/>
      <c r="O481" s="63"/>
      <c r="P481" s="63">
        <f t="shared" si="434"/>
        <v>0</v>
      </c>
      <c r="Q481" s="63" t="str">
        <f t="shared" si="435"/>
        <v>-</v>
      </c>
    </row>
    <row r="482" spans="1:17" ht="22.5" x14ac:dyDescent="0.25">
      <c r="A482" s="14" t="s">
        <v>1</v>
      </c>
      <c r="B482" s="14" t="s">
        <v>1</v>
      </c>
      <c r="C482" s="14" t="s">
        <v>1</v>
      </c>
      <c r="D482" s="42" t="s">
        <v>1</v>
      </c>
      <c r="E482" s="42" t="s">
        <v>1</v>
      </c>
      <c r="F482" s="42" t="s">
        <v>1</v>
      </c>
      <c r="G482" s="42" t="s">
        <v>1</v>
      </c>
      <c r="H482" s="17" t="s">
        <v>13</v>
      </c>
      <c r="I482" s="66">
        <f t="shared" ref="I482" si="450">SUM(I483,I491,I493)</f>
        <v>20871611</v>
      </c>
      <c r="J482" s="66">
        <f t="shared" ref="J482:K482" si="451">SUM(J483,J491,J493)</f>
        <v>20863259</v>
      </c>
      <c r="K482" s="66">
        <f t="shared" si="451"/>
        <v>0</v>
      </c>
      <c r="L482" s="66">
        <f t="shared" si="433"/>
        <v>1009200</v>
      </c>
      <c r="M482" s="66">
        <f t="shared" ref="M482" si="452">SUM(M483,M491,M493)</f>
        <v>0</v>
      </c>
      <c r="N482" s="66">
        <f t="shared" ref="N482:O482" si="453">SUM(N483,N491,N493)</f>
        <v>0</v>
      </c>
      <c r="O482" s="66">
        <f t="shared" si="453"/>
        <v>1009200</v>
      </c>
      <c r="P482" s="66">
        <f t="shared" si="434"/>
        <v>1009200</v>
      </c>
      <c r="Q482" s="66">
        <f t="shared" si="435"/>
        <v>4.8372116743601756</v>
      </c>
    </row>
    <row r="483" spans="1:17" x14ac:dyDescent="0.25">
      <c r="A483" s="12" t="s">
        <v>189</v>
      </c>
      <c r="B483" s="12" t="s">
        <v>69</v>
      </c>
      <c r="C483" s="12" t="s">
        <v>252</v>
      </c>
      <c r="D483" s="43" t="s">
        <v>253</v>
      </c>
      <c r="E483" s="42" t="s">
        <v>2709</v>
      </c>
      <c r="F483" s="42" t="s">
        <v>1</v>
      </c>
      <c r="G483" s="42" t="s">
        <v>1</v>
      </c>
      <c r="H483" s="11" t="s">
        <v>15</v>
      </c>
      <c r="I483" s="67">
        <f t="shared" ref="I483" si="454">SUM(I484,I485)</f>
        <v>15664179</v>
      </c>
      <c r="J483" s="67">
        <f t="shared" ref="J483:K483" si="455">SUM(J484,J485)</f>
        <v>15664179</v>
      </c>
      <c r="K483" s="67">
        <f t="shared" si="455"/>
        <v>0</v>
      </c>
      <c r="L483" s="67">
        <f t="shared" si="433"/>
        <v>825100</v>
      </c>
      <c r="M483" s="67">
        <f t="shared" ref="M483" si="456">SUM(M484,M485)</f>
        <v>0</v>
      </c>
      <c r="N483" s="67">
        <f t="shared" ref="N483:O483" si="457">SUM(N484,N485)</f>
        <v>0</v>
      </c>
      <c r="O483" s="67">
        <f t="shared" si="457"/>
        <v>825100</v>
      </c>
      <c r="P483" s="67">
        <f t="shared" si="434"/>
        <v>825100</v>
      </c>
      <c r="Q483" s="67">
        <f t="shared" si="435"/>
        <v>5.2674321456617674</v>
      </c>
    </row>
    <row r="484" spans="1:17" x14ac:dyDescent="0.25">
      <c r="A484" s="12" t="s">
        <v>189</v>
      </c>
      <c r="B484" s="12" t="s">
        <v>69</v>
      </c>
      <c r="C484" s="12" t="s">
        <v>252</v>
      </c>
      <c r="D484" s="43" t="s">
        <v>253</v>
      </c>
      <c r="E484" s="48">
        <v>6111</v>
      </c>
      <c r="F484" s="43"/>
      <c r="G484" s="56" t="s">
        <v>2906</v>
      </c>
      <c r="H484" s="23" t="s">
        <v>16</v>
      </c>
      <c r="I484" s="68">
        <v>13823185</v>
      </c>
      <c r="J484" s="68">
        <v>13823185</v>
      </c>
      <c r="K484" s="68"/>
      <c r="L484" s="68">
        <f t="shared" si="433"/>
        <v>800000</v>
      </c>
      <c r="M484" s="68"/>
      <c r="N484" s="68"/>
      <c r="O484" s="68">
        <v>800000</v>
      </c>
      <c r="P484" s="68">
        <f t="shared" si="434"/>
        <v>800000</v>
      </c>
      <c r="Q484" s="68">
        <f t="shared" si="435"/>
        <v>5.7873782344662246</v>
      </c>
    </row>
    <row r="485" spans="1:17" x14ac:dyDescent="0.25">
      <c r="A485" s="14" t="s">
        <v>189</v>
      </c>
      <c r="B485" s="14" t="s">
        <v>69</v>
      </c>
      <c r="C485" s="14" t="s">
        <v>252</v>
      </c>
      <c r="D485" s="50" t="s">
        <v>253</v>
      </c>
      <c r="E485" s="50" t="s">
        <v>2719</v>
      </c>
      <c r="F485" s="43" t="s">
        <v>1</v>
      </c>
      <c r="G485" s="49" t="s">
        <v>1</v>
      </c>
      <c r="H485" s="11" t="s">
        <v>19</v>
      </c>
      <c r="I485" s="67">
        <f t="shared" ref="I485:O485" si="458">SUM(I486:I490)</f>
        <v>1840994</v>
      </c>
      <c r="J485" s="67">
        <f t="shared" si="458"/>
        <v>1840994</v>
      </c>
      <c r="K485" s="67">
        <f t="shared" si="458"/>
        <v>0</v>
      </c>
      <c r="L485" s="67">
        <f t="shared" si="433"/>
        <v>25100</v>
      </c>
      <c r="M485" s="67">
        <f t="shared" si="458"/>
        <v>0</v>
      </c>
      <c r="N485" s="67">
        <f t="shared" si="458"/>
        <v>0</v>
      </c>
      <c r="O485" s="67">
        <f t="shared" si="458"/>
        <v>25100</v>
      </c>
      <c r="P485" s="67">
        <f t="shared" si="434"/>
        <v>25100</v>
      </c>
      <c r="Q485" s="67">
        <f t="shared" si="435"/>
        <v>1.3633939056835602</v>
      </c>
    </row>
    <row r="486" spans="1:17" x14ac:dyDescent="0.25">
      <c r="A486" s="12" t="s">
        <v>189</v>
      </c>
      <c r="B486" s="12" t="s">
        <v>69</v>
      </c>
      <c r="C486" s="12" t="s">
        <v>252</v>
      </c>
      <c r="D486" s="43" t="s">
        <v>253</v>
      </c>
      <c r="E486" s="48">
        <v>6112</v>
      </c>
      <c r="F486" s="43" t="s">
        <v>255</v>
      </c>
      <c r="G486" s="56" t="s">
        <v>2906</v>
      </c>
      <c r="H486" s="23" t="s">
        <v>73</v>
      </c>
      <c r="I486" s="68">
        <v>385000</v>
      </c>
      <c r="J486" s="68">
        <v>385000</v>
      </c>
      <c r="K486" s="68"/>
      <c r="L486" s="68">
        <f t="shared" si="433"/>
        <v>0</v>
      </c>
      <c r="M486" s="68"/>
      <c r="N486" s="68"/>
      <c r="O486" s="68">
        <v>0</v>
      </c>
      <c r="P486" s="68">
        <f t="shared" si="434"/>
        <v>0</v>
      </c>
      <c r="Q486" s="68">
        <f t="shared" si="435"/>
        <v>0</v>
      </c>
    </row>
    <row r="487" spans="1:17" x14ac:dyDescent="0.25">
      <c r="A487" s="12" t="s">
        <v>189</v>
      </c>
      <c r="B487" s="12" t="s">
        <v>69</v>
      </c>
      <c r="C487" s="12" t="s">
        <v>252</v>
      </c>
      <c r="D487" s="43" t="s">
        <v>253</v>
      </c>
      <c r="E487" s="48">
        <v>6112</v>
      </c>
      <c r="F487" s="43" t="s">
        <v>256</v>
      </c>
      <c r="G487" s="56" t="s">
        <v>2906</v>
      </c>
      <c r="H487" s="23" t="s">
        <v>22</v>
      </c>
      <c r="I487" s="68">
        <v>955998</v>
      </c>
      <c r="J487" s="68">
        <v>955998</v>
      </c>
      <c r="K487" s="68"/>
      <c r="L487" s="68">
        <f t="shared" si="433"/>
        <v>15000</v>
      </c>
      <c r="M487" s="68"/>
      <c r="N487" s="68"/>
      <c r="O487" s="68">
        <v>15000</v>
      </c>
      <c r="P487" s="68">
        <f t="shared" si="434"/>
        <v>15000</v>
      </c>
      <c r="Q487" s="68">
        <f t="shared" si="435"/>
        <v>1.5690409394161913</v>
      </c>
    </row>
    <row r="488" spans="1:17" x14ac:dyDescent="0.25">
      <c r="A488" s="12" t="s">
        <v>189</v>
      </c>
      <c r="B488" s="12" t="s">
        <v>69</v>
      </c>
      <c r="C488" s="12" t="s">
        <v>252</v>
      </c>
      <c r="D488" s="43" t="s">
        <v>253</v>
      </c>
      <c r="E488" s="48">
        <v>6112</v>
      </c>
      <c r="F488" s="43" t="s">
        <v>257</v>
      </c>
      <c r="G488" s="56" t="s">
        <v>2906</v>
      </c>
      <c r="H488" s="23" t="s">
        <v>24</v>
      </c>
      <c r="I488" s="68">
        <v>339696</v>
      </c>
      <c r="J488" s="68">
        <v>339696</v>
      </c>
      <c r="K488" s="68"/>
      <c r="L488" s="68">
        <f t="shared" si="433"/>
        <v>0</v>
      </c>
      <c r="M488" s="68"/>
      <c r="N488" s="68"/>
      <c r="O488" s="68"/>
      <c r="P488" s="68">
        <f t="shared" si="434"/>
        <v>0</v>
      </c>
      <c r="Q488" s="68">
        <f t="shared" si="435"/>
        <v>0</v>
      </c>
    </row>
    <row r="489" spans="1:17" x14ac:dyDescent="0.25">
      <c r="A489" s="12" t="s">
        <v>189</v>
      </c>
      <c r="B489" s="12" t="s">
        <v>69</v>
      </c>
      <c r="C489" s="12" t="s">
        <v>252</v>
      </c>
      <c r="D489" s="43" t="s">
        <v>253</v>
      </c>
      <c r="E489" s="48">
        <v>6112</v>
      </c>
      <c r="F489" s="43" t="s">
        <v>258</v>
      </c>
      <c r="G489" s="56" t="s">
        <v>2906</v>
      </c>
      <c r="H489" s="23" t="s">
        <v>76</v>
      </c>
      <c r="I489" s="68">
        <v>50300</v>
      </c>
      <c r="J489" s="68">
        <v>50300</v>
      </c>
      <c r="K489" s="68"/>
      <c r="L489" s="68">
        <f t="shared" si="433"/>
        <v>10100</v>
      </c>
      <c r="M489" s="68"/>
      <c r="N489" s="68"/>
      <c r="O489" s="68">
        <v>10100</v>
      </c>
      <c r="P489" s="68">
        <f t="shared" si="434"/>
        <v>10100</v>
      </c>
      <c r="Q489" s="68">
        <f t="shared" si="435"/>
        <v>20.079522862823062</v>
      </c>
    </row>
    <row r="490" spans="1:17" x14ac:dyDescent="0.25">
      <c r="A490" s="12" t="s">
        <v>189</v>
      </c>
      <c r="B490" s="12" t="s">
        <v>69</v>
      </c>
      <c r="C490" s="12" t="s">
        <v>252</v>
      </c>
      <c r="D490" s="43" t="s">
        <v>253</v>
      </c>
      <c r="E490" s="48">
        <v>6112</v>
      </c>
      <c r="F490" s="43" t="s">
        <v>259</v>
      </c>
      <c r="G490" s="56" t="s">
        <v>2906</v>
      </c>
      <c r="H490" s="23" t="s">
        <v>26</v>
      </c>
      <c r="I490" s="68">
        <v>110000</v>
      </c>
      <c r="J490" s="68">
        <v>110000</v>
      </c>
      <c r="K490" s="68"/>
      <c r="L490" s="68">
        <f t="shared" si="433"/>
        <v>0</v>
      </c>
      <c r="M490" s="68"/>
      <c r="N490" s="68"/>
      <c r="O490" s="68">
        <v>0</v>
      </c>
      <c r="P490" s="68">
        <f t="shared" si="434"/>
        <v>0</v>
      </c>
      <c r="Q490" s="68">
        <f t="shared" si="435"/>
        <v>0</v>
      </c>
    </row>
    <row r="491" spans="1:17" x14ac:dyDescent="0.25">
      <c r="A491" s="12" t="s">
        <v>189</v>
      </c>
      <c r="B491" s="12" t="s">
        <v>69</v>
      </c>
      <c r="C491" s="12" t="s">
        <v>252</v>
      </c>
      <c r="D491" s="43" t="s">
        <v>253</v>
      </c>
      <c r="E491" s="42" t="s">
        <v>2710</v>
      </c>
      <c r="F491" s="42" t="s">
        <v>1</v>
      </c>
      <c r="G491" s="42" t="s">
        <v>1</v>
      </c>
      <c r="H491" s="11" t="s">
        <v>28</v>
      </c>
      <c r="I491" s="67">
        <f t="shared" ref="I491:O491" si="459">SUM(I492)</f>
        <v>1441200</v>
      </c>
      <c r="J491" s="67">
        <f t="shared" si="459"/>
        <v>1441200</v>
      </c>
      <c r="K491" s="67">
        <f t="shared" si="459"/>
        <v>0</v>
      </c>
      <c r="L491" s="67">
        <f t="shared" si="433"/>
        <v>100000</v>
      </c>
      <c r="M491" s="67">
        <f t="shared" si="459"/>
        <v>0</v>
      </c>
      <c r="N491" s="67">
        <f t="shared" si="459"/>
        <v>0</v>
      </c>
      <c r="O491" s="67">
        <f t="shared" si="459"/>
        <v>100000</v>
      </c>
      <c r="P491" s="67">
        <f t="shared" si="434"/>
        <v>100000</v>
      </c>
      <c r="Q491" s="67">
        <f t="shared" si="435"/>
        <v>6.9386622259228421</v>
      </c>
    </row>
    <row r="492" spans="1:17" x14ac:dyDescent="0.25">
      <c r="A492" s="12" t="s">
        <v>189</v>
      </c>
      <c r="B492" s="12" t="s">
        <v>69</v>
      </c>
      <c r="C492" s="12" t="s">
        <v>252</v>
      </c>
      <c r="D492" s="43" t="s">
        <v>253</v>
      </c>
      <c r="E492" s="48">
        <v>6121</v>
      </c>
      <c r="F492" s="43"/>
      <c r="G492" s="56" t="s">
        <v>2906</v>
      </c>
      <c r="H492" s="23" t="s">
        <v>29</v>
      </c>
      <c r="I492" s="68">
        <v>1441200</v>
      </c>
      <c r="J492" s="68">
        <v>1441200</v>
      </c>
      <c r="K492" s="68"/>
      <c r="L492" s="68">
        <f t="shared" si="433"/>
        <v>100000</v>
      </c>
      <c r="M492" s="68"/>
      <c r="N492" s="68"/>
      <c r="O492" s="68">
        <v>100000</v>
      </c>
      <c r="P492" s="68">
        <f t="shared" si="434"/>
        <v>100000</v>
      </c>
      <c r="Q492" s="68">
        <f t="shared" si="435"/>
        <v>6.9386622259228421</v>
      </c>
    </row>
    <row r="493" spans="1:17" x14ac:dyDescent="0.25">
      <c r="A493" s="12" t="s">
        <v>189</v>
      </c>
      <c r="B493" s="12" t="s">
        <v>69</v>
      </c>
      <c r="C493" s="12" t="s">
        <v>252</v>
      </c>
      <c r="D493" s="43" t="s">
        <v>253</v>
      </c>
      <c r="E493" s="42" t="s">
        <v>2711</v>
      </c>
      <c r="F493" s="42" t="s">
        <v>1</v>
      </c>
      <c r="G493" s="42" t="s">
        <v>1</v>
      </c>
      <c r="H493" s="11" t="s">
        <v>32</v>
      </c>
      <c r="I493" s="67">
        <f t="shared" ref="I493:O493" si="460">SUM(I494:I502)</f>
        <v>3766232</v>
      </c>
      <c r="J493" s="67">
        <f t="shared" si="460"/>
        <v>3757880</v>
      </c>
      <c r="K493" s="67">
        <f t="shared" si="460"/>
        <v>0</v>
      </c>
      <c r="L493" s="67">
        <f t="shared" si="433"/>
        <v>84100</v>
      </c>
      <c r="M493" s="67">
        <f t="shared" si="460"/>
        <v>0</v>
      </c>
      <c r="N493" s="67">
        <f t="shared" si="460"/>
        <v>0</v>
      </c>
      <c r="O493" s="67">
        <f t="shared" si="460"/>
        <v>84100</v>
      </c>
      <c r="P493" s="67">
        <f t="shared" si="434"/>
        <v>84100</v>
      </c>
      <c r="Q493" s="67">
        <f t="shared" si="435"/>
        <v>2.2379639584020774</v>
      </c>
    </row>
    <row r="494" spans="1:17" x14ac:dyDescent="0.25">
      <c r="A494" s="12" t="s">
        <v>189</v>
      </c>
      <c r="B494" s="12" t="s">
        <v>69</v>
      </c>
      <c r="C494" s="12" t="s">
        <v>252</v>
      </c>
      <c r="D494" s="43" t="s">
        <v>253</v>
      </c>
      <c r="E494" s="48">
        <v>6131</v>
      </c>
      <c r="F494" s="43"/>
      <c r="G494" s="56" t="s">
        <v>2906</v>
      </c>
      <c r="H494" s="23" t="s">
        <v>33</v>
      </c>
      <c r="I494" s="68">
        <v>4200</v>
      </c>
      <c r="J494" s="68">
        <v>1200</v>
      </c>
      <c r="K494" s="68"/>
      <c r="L494" s="68">
        <f t="shared" si="433"/>
        <v>0</v>
      </c>
      <c r="M494" s="68"/>
      <c r="N494" s="68"/>
      <c r="O494" s="68">
        <v>0</v>
      </c>
      <c r="P494" s="68">
        <f t="shared" si="434"/>
        <v>0</v>
      </c>
      <c r="Q494" s="68">
        <f t="shared" si="435"/>
        <v>0</v>
      </c>
    </row>
    <row r="495" spans="1:17" x14ac:dyDescent="0.25">
      <c r="A495" s="12" t="s">
        <v>189</v>
      </c>
      <c r="B495" s="12" t="s">
        <v>69</v>
      </c>
      <c r="C495" s="12" t="s">
        <v>252</v>
      </c>
      <c r="D495" s="43" t="s">
        <v>253</v>
      </c>
      <c r="E495" s="48">
        <v>6132</v>
      </c>
      <c r="F495" s="43"/>
      <c r="G495" s="56" t="s">
        <v>2906</v>
      </c>
      <c r="H495" s="23" t="s">
        <v>227</v>
      </c>
      <c r="I495" s="68">
        <v>315000</v>
      </c>
      <c r="J495" s="68">
        <v>315000</v>
      </c>
      <c r="K495" s="68"/>
      <c r="L495" s="68">
        <f t="shared" si="433"/>
        <v>45000</v>
      </c>
      <c r="M495" s="68"/>
      <c r="N495" s="68"/>
      <c r="O495" s="68">
        <v>45000</v>
      </c>
      <c r="P495" s="68">
        <f t="shared" si="434"/>
        <v>45000</v>
      </c>
      <c r="Q495" s="68">
        <f t="shared" si="435"/>
        <v>14.285714285714285</v>
      </c>
    </row>
    <row r="496" spans="1:17" x14ac:dyDescent="0.25">
      <c r="A496" s="12" t="s">
        <v>189</v>
      </c>
      <c r="B496" s="12" t="s">
        <v>69</v>
      </c>
      <c r="C496" s="12" t="s">
        <v>252</v>
      </c>
      <c r="D496" s="43" t="s">
        <v>253</v>
      </c>
      <c r="E496" s="48">
        <v>6133</v>
      </c>
      <c r="F496" s="43"/>
      <c r="G496" s="56" t="s">
        <v>2906</v>
      </c>
      <c r="H496" s="23" t="s">
        <v>229</v>
      </c>
      <c r="I496" s="68">
        <v>1522500</v>
      </c>
      <c r="J496" s="68">
        <v>1522500</v>
      </c>
      <c r="K496" s="68"/>
      <c r="L496" s="68">
        <f t="shared" si="433"/>
        <v>0</v>
      </c>
      <c r="M496" s="68"/>
      <c r="N496" s="68"/>
      <c r="O496" s="68">
        <v>0</v>
      </c>
      <c r="P496" s="68">
        <f t="shared" si="434"/>
        <v>0</v>
      </c>
      <c r="Q496" s="68">
        <f t="shared" si="435"/>
        <v>0</v>
      </c>
    </row>
    <row r="497" spans="1:17" x14ac:dyDescent="0.25">
      <c r="A497" s="12" t="s">
        <v>189</v>
      </c>
      <c r="B497" s="12" t="s">
        <v>69</v>
      </c>
      <c r="C497" s="12" t="s">
        <v>252</v>
      </c>
      <c r="D497" s="43" t="s">
        <v>253</v>
      </c>
      <c r="E497" s="48">
        <v>6134</v>
      </c>
      <c r="F497" s="43"/>
      <c r="G497" s="56" t="s">
        <v>2906</v>
      </c>
      <c r="H497" s="23" t="s">
        <v>169</v>
      </c>
      <c r="I497" s="68">
        <v>495700</v>
      </c>
      <c r="J497" s="68">
        <v>495700</v>
      </c>
      <c r="K497" s="68"/>
      <c r="L497" s="68">
        <f t="shared" si="433"/>
        <v>10000</v>
      </c>
      <c r="M497" s="68"/>
      <c r="N497" s="68"/>
      <c r="O497" s="68">
        <v>10000</v>
      </c>
      <c r="P497" s="68">
        <f t="shared" si="434"/>
        <v>10000</v>
      </c>
      <c r="Q497" s="68">
        <f t="shared" si="435"/>
        <v>2.0173492031470648</v>
      </c>
    </row>
    <row r="498" spans="1:17" x14ac:dyDescent="0.25">
      <c r="A498" s="12" t="s">
        <v>189</v>
      </c>
      <c r="B498" s="12" t="s">
        <v>69</v>
      </c>
      <c r="C498" s="12" t="s">
        <v>252</v>
      </c>
      <c r="D498" s="43" t="s">
        <v>253</v>
      </c>
      <c r="E498" s="48">
        <v>6135</v>
      </c>
      <c r="F498" s="43"/>
      <c r="G498" s="56" t="s">
        <v>2906</v>
      </c>
      <c r="H498" s="23" t="s">
        <v>231</v>
      </c>
      <c r="I498" s="68">
        <v>11000</v>
      </c>
      <c r="J498" s="68">
        <v>11000</v>
      </c>
      <c r="K498" s="68"/>
      <c r="L498" s="68">
        <f t="shared" si="433"/>
        <v>0</v>
      </c>
      <c r="M498" s="68"/>
      <c r="N498" s="68"/>
      <c r="O498" s="68">
        <v>0</v>
      </c>
      <c r="P498" s="68">
        <f t="shared" si="434"/>
        <v>0</v>
      </c>
      <c r="Q498" s="68">
        <f t="shared" si="435"/>
        <v>0</v>
      </c>
    </row>
    <row r="499" spans="1:17" x14ac:dyDescent="0.25">
      <c r="A499" s="12" t="s">
        <v>189</v>
      </c>
      <c r="B499" s="12" t="s">
        <v>69</v>
      </c>
      <c r="C499" s="12" t="s">
        <v>252</v>
      </c>
      <c r="D499" s="43" t="s">
        <v>253</v>
      </c>
      <c r="E499" s="48">
        <v>6136</v>
      </c>
      <c r="F499" s="43"/>
      <c r="G499" s="56" t="s">
        <v>2906</v>
      </c>
      <c r="H499" s="23" t="s">
        <v>233</v>
      </c>
      <c r="I499" s="68">
        <v>60800</v>
      </c>
      <c r="J499" s="68">
        <v>60800</v>
      </c>
      <c r="K499" s="68"/>
      <c r="L499" s="68">
        <f t="shared" si="433"/>
        <v>5100</v>
      </c>
      <c r="M499" s="68"/>
      <c r="N499" s="68"/>
      <c r="O499" s="68">
        <v>5100</v>
      </c>
      <c r="P499" s="68">
        <f t="shared" si="434"/>
        <v>5100</v>
      </c>
      <c r="Q499" s="68">
        <f t="shared" si="435"/>
        <v>8.3881578947368425</v>
      </c>
    </row>
    <row r="500" spans="1:17" x14ac:dyDescent="0.25">
      <c r="A500" s="12" t="s">
        <v>189</v>
      </c>
      <c r="B500" s="12" t="s">
        <v>69</v>
      </c>
      <c r="C500" s="12" t="s">
        <v>252</v>
      </c>
      <c r="D500" s="43" t="s">
        <v>253</v>
      </c>
      <c r="E500" s="48">
        <v>6137</v>
      </c>
      <c r="F500" s="43"/>
      <c r="G500" s="56" t="s">
        <v>2906</v>
      </c>
      <c r="H500" s="23" t="s">
        <v>235</v>
      </c>
      <c r="I500" s="68">
        <v>33952</v>
      </c>
      <c r="J500" s="68">
        <v>28600</v>
      </c>
      <c r="K500" s="68"/>
      <c r="L500" s="68">
        <f t="shared" si="433"/>
        <v>2000</v>
      </c>
      <c r="M500" s="68"/>
      <c r="N500" s="68"/>
      <c r="O500" s="68">
        <v>2000</v>
      </c>
      <c r="P500" s="68">
        <f t="shared" si="434"/>
        <v>2000</v>
      </c>
      <c r="Q500" s="68">
        <f t="shared" si="435"/>
        <v>6.9930069930069934</v>
      </c>
    </row>
    <row r="501" spans="1:17" x14ac:dyDescent="0.25">
      <c r="A501" s="12" t="s">
        <v>189</v>
      </c>
      <c r="B501" s="12" t="s">
        <v>69</v>
      </c>
      <c r="C501" s="12" t="s">
        <v>252</v>
      </c>
      <c r="D501" s="43" t="s">
        <v>253</v>
      </c>
      <c r="E501" s="48">
        <v>6138</v>
      </c>
      <c r="F501" s="43"/>
      <c r="G501" s="56" t="s">
        <v>2906</v>
      </c>
      <c r="H501" s="23" t="s">
        <v>237</v>
      </c>
      <c r="I501" s="68">
        <v>31000</v>
      </c>
      <c r="J501" s="68">
        <v>31000</v>
      </c>
      <c r="K501" s="68"/>
      <c r="L501" s="68">
        <f t="shared" si="433"/>
        <v>0</v>
      </c>
      <c r="M501" s="68"/>
      <c r="N501" s="68"/>
      <c r="O501" s="68">
        <v>0</v>
      </c>
      <c r="P501" s="68">
        <f t="shared" si="434"/>
        <v>0</v>
      </c>
      <c r="Q501" s="68">
        <f t="shared" si="435"/>
        <v>0</v>
      </c>
    </row>
    <row r="502" spans="1:17" x14ac:dyDescent="0.25">
      <c r="A502" s="14" t="s">
        <v>189</v>
      </c>
      <c r="B502" s="14" t="s">
        <v>69</v>
      </c>
      <c r="C502" s="14" t="s">
        <v>252</v>
      </c>
      <c r="D502" s="50" t="s">
        <v>253</v>
      </c>
      <c r="E502" s="50" t="s">
        <v>2720</v>
      </c>
      <c r="F502" s="43" t="s">
        <v>1</v>
      </c>
      <c r="G502" s="49" t="s">
        <v>1</v>
      </c>
      <c r="H502" s="11" t="s">
        <v>35</v>
      </c>
      <c r="I502" s="67">
        <f t="shared" ref="I502:O502" si="461">SUM(I503:I507)</f>
        <v>1292080</v>
      </c>
      <c r="J502" s="67">
        <f t="shared" si="461"/>
        <v>1292080</v>
      </c>
      <c r="K502" s="67">
        <f t="shared" si="461"/>
        <v>0</v>
      </c>
      <c r="L502" s="67">
        <f t="shared" si="433"/>
        <v>22000</v>
      </c>
      <c r="M502" s="67">
        <f t="shared" si="461"/>
        <v>0</v>
      </c>
      <c r="N502" s="67">
        <f t="shared" si="461"/>
        <v>0</v>
      </c>
      <c r="O502" s="67">
        <f t="shared" si="461"/>
        <v>22000</v>
      </c>
      <c r="P502" s="67">
        <f t="shared" si="434"/>
        <v>22000</v>
      </c>
      <c r="Q502" s="67">
        <f t="shared" si="435"/>
        <v>1.7026809485480774</v>
      </c>
    </row>
    <row r="503" spans="1:17" x14ac:dyDescent="0.25">
      <c r="A503" s="12" t="s">
        <v>189</v>
      </c>
      <c r="B503" s="12" t="s">
        <v>69</v>
      </c>
      <c r="C503" s="12" t="s">
        <v>252</v>
      </c>
      <c r="D503" s="43" t="s">
        <v>253</v>
      </c>
      <c r="E503" s="48">
        <v>6139</v>
      </c>
      <c r="F503" s="43" t="s">
        <v>260</v>
      </c>
      <c r="G503" s="56" t="s">
        <v>2906</v>
      </c>
      <c r="H503" s="23" t="s">
        <v>240</v>
      </c>
      <c r="I503" s="68">
        <v>883300</v>
      </c>
      <c r="J503" s="68">
        <v>883300</v>
      </c>
      <c r="K503" s="68"/>
      <c r="L503" s="68">
        <f t="shared" si="433"/>
        <v>0</v>
      </c>
      <c r="M503" s="68"/>
      <c r="N503" s="68"/>
      <c r="O503" s="68">
        <v>0</v>
      </c>
      <c r="P503" s="68">
        <f t="shared" si="434"/>
        <v>0</v>
      </c>
      <c r="Q503" s="68">
        <f t="shared" si="435"/>
        <v>0</v>
      </c>
    </row>
    <row r="504" spans="1:17" x14ac:dyDescent="0.25">
      <c r="A504" s="12" t="s">
        <v>189</v>
      </c>
      <c r="B504" s="12" t="s">
        <v>69</v>
      </c>
      <c r="C504" s="12" t="s">
        <v>252</v>
      </c>
      <c r="D504" s="43" t="s">
        <v>253</v>
      </c>
      <c r="E504" s="48">
        <v>6139</v>
      </c>
      <c r="F504" s="43" t="s">
        <v>261</v>
      </c>
      <c r="G504" s="56" t="s">
        <v>2906</v>
      </c>
      <c r="H504" s="23" t="s">
        <v>242</v>
      </c>
      <c r="I504" s="68">
        <v>80930</v>
      </c>
      <c r="J504" s="68">
        <v>80930</v>
      </c>
      <c r="K504" s="68"/>
      <c r="L504" s="68">
        <f t="shared" si="433"/>
        <v>3000</v>
      </c>
      <c r="M504" s="68"/>
      <c r="N504" s="68"/>
      <c r="O504" s="68">
        <v>3000</v>
      </c>
      <c r="P504" s="68">
        <f t="shared" si="434"/>
        <v>3000</v>
      </c>
      <c r="Q504" s="68">
        <f t="shared" si="435"/>
        <v>3.7069072037563329</v>
      </c>
    </row>
    <row r="505" spans="1:17" x14ac:dyDescent="0.25">
      <c r="A505" s="12" t="s">
        <v>189</v>
      </c>
      <c r="B505" s="12" t="s">
        <v>69</v>
      </c>
      <c r="C505" s="12" t="s">
        <v>252</v>
      </c>
      <c r="D505" s="43" t="s">
        <v>253</v>
      </c>
      <c r="E505" s="48">
        <v>6139</v>
      </c>
      <c r="F505" s="43" t="s">
        <v>262</v>
      </c>
      <c r="G505" s="56" t="s">
        <v>2906</v>
      </c>
      <c r="H505" s="23" t="s">
        <v>244</v>
      </c>
      <c r="I505" s="68">
        <v>239500</v>
      </c>
      <c r="J505" s="68">
        <v>239500</v>
      </c>
      <c r="K505" s="68"/>
      <c r="L505" s="68">
        <f t="shared" si="433"/>
        <v>16000</v>
      </c>
      <c r="M505" s="68"/>
      <c r="N505" s="68"/>
      <c r="O505" s="68">
        <v>16000</v>
      </c>
      <c r="P505" s="68">
        <f t="shared" si="434"/>
        <v>16000</v>
      </c>
      <c r="Q505" s="68">
        <f t="shared" si="435"/>
        <v>6.6805845511482245</v>
      </c>
    </row>
    <row r="506" spans="1:17" x14ac:dyDescent="0.25">
      <c r="A506" s="12" t="s">
        <v>189</v>
      </c>
      <c r="B506" s="12" t="s">
        <v>69</v>
      </c>
      <c r="C506" s="12" t="s">
        <v>252</v>
      </c>
      <c r="D506" s="43" t="s">
        <v>253</v>
      </c>
      <c r="E506" s="48">
        <v>6139</v>
      </c>
      <c r="F506" s="43" t="s">
        <v>263</v>
      </c>
      <c r="G506" s="56" t="s">
        <v>2906</v>
      </c>
      <c r="H506" s="23" t="s">
        <v>43</v>
      </c>
      <c r="I506" s="68">
        <v>49400</v>
      </c>
      <c r="J506" s="68">
        <v>49400</v>
      </c>
      <c r="K506" s="68"/>
      <c r="L506" s="68">
        <f t="shared" si="433"/>
        <v>2000</v>
      </c>
      <c r="M506" s="68"/>
      <c r="N506" s="68"/>
      <c r="O506" s="68">
        <v>2000</v>
      </c>
      <c r="P506" s="68">
        <f t="shared" si="434"/>
        <v>2000</v>
      </c>
      <c r="Q506" s="68">
        <f t="shared" si="435"/>
        <v>4.048582995951417</v>
      </c>
    </row>
    <row r="507" spans="1:17" ht="22.5" x14ac:dyDescent="0.25">
      <c r="A507" s="12" t="s">
        <v>189</v>
      </c>
      <c r="B507" s="12" t="s">
        <v>69</v>
      </c>
      <c r="C507" s="12" t="s">
        <v>252</v>
      </c>
      <c r="D507" s="43" t="s">
        <v>253</v>
      </c>
      <c r="E507" s="48">
        <v>6139</v>
      </c>
      <c r="F507" s="43" t="s">
        <v>264</v>
      </c>
      <c r="G507" s="56" t="s">
        <v>2906</v>
      </c>
      <c r="H507" s="23" t="s">
        <v>49</v>
      </c>
      <c r="I507" s="68">
        <v>38950</v>
      </c>
      <c r="J507" s="68">
        <v>38950</v>
      </c>
      <c r="K507" s="68"/>
      <c r="L507" s="68">
        <f t="shared" si="433"/>
        <v>1000</v>
      </c>
      <c r="M507" s="68"/>
      <c r="N507" s="68"/>
      <c r="O507" s="68">
        <v>1000</v>
      </c>
      <c r="P507" s="68">
        <f t="shared" si="434"/>
        <v>1000</v>
      </c>
      <c r="Q507" s="68">
        <f t="shared" si="435"/>
        <v>2.5673940949935816</v>
      </c>
    </row>
    <row r="508" spans="1:17" ht="22.5" x14ac:dyDescent="0.25">
      <c r="A508" s="14" t="s">
        <v>1</v>
      </c>
      <c r="B508" s="14" t="s">
        <v>1</v>
      </c>
      <c r="C508" s="14" t="s">
        <v>1</v>
      </c>
      <c r="D508" s="42" t="s">
        <v>1</v>
      </c>
      <c r="E508" s="42" t="s">
        <v>1</v>
      </c>
      <c r="F508" s="42" t="s">
        <v>1</v>
      </c>
      <c r="G508" s="42" t="s">
        <v>1</v>
      </c>
      <c r="H508" s="17" t="s">
        <v>50</v>
      </c>
      <c r="I508" s="66">
        <f t="shared" ref="I508:O509" si="462">SUM(I509)</f>
        <v>100</v>
      </c>
      <c r="J508" s="66">
        <f t="shared" si="462"/>
        <v>100</v>
      </c>
      <c r="K508" s="66">
        <f t="shared" si="462"/>
        <v>0</v>
      </c>
      <c r="L508" s="66">
        <f t="shared" si="433"/>
        <v>0</v>
      </c>
      <c r="M508" s="66">
        <f t="shared" si="462"/>
        <v>0</v>
      </c>
      <c r="N508" s="66">
        <f t="shared" si="462"/>
        <v>0</v>
      </c>
      <c r="O508" s="66">
        <f t="shared" si="462"/>
        <v>0</v>
      </c>
      <c r="P508" s="66">
        <f t="shared" si="434"/>
        <v>0</v>
      </c>
      <c r="Q508" s="66">
        <f t="shared" si="435"/>
        <v>0</v>
      </c>
    </row>
    <row r="509" spans="1:17" x14ac:dyDescent="0.25">
      <c r="A509" s="12" t="s">
        <v>189</v>
      </c>
      <c r="B509" s="12" t="s">
        <v>69</v>
      </c>
      <c r="C509" s="12" t="s">
        <v>252</v>
      </c>
      <c r="D509" s="43" t="s">
        <v>253</v>
      </c>
      <c r="E509" s="42" t="s">
        <v>2712</v>
      </c>
      <c r="F509" s="42" t="s">
        <v>1</v>
      </c>
      <c r="G509" s="42" t="s">
        <v>1</v>
      </c>
      <c r="H509" s="11" t="s">
        <v>52</v>
      </c>
      <c r="I509" s="67">
        <f t="shared" si="462"/>
        <v>100</v>
      </c>
      <c r="J509" s="67">
        <f t="shared" si="462"/>
        <v>100</v>
      </c>
      <c r="K509" s="67">
        <f t="shared" si="462"/>
        <v>0</v>
      </c>
      <c r="L509" s="67">
        <f t="shared" si="433"/>
        <v>0</v>
      </c>
      <c r="M509" s="67">
        <f t="shared" si="462"/>
        <v>0</v>
      </c>
      <c r="N509" s="67">
        <f t="shared" si="462"/>
        <v>0</v>
      </c>
      <c r="O509" s="67">
        <f t="shared" si="462"/>
        <v>0</v>
      </c>
      <c r="P509" s="67">
        <f t="shared" si="434"/>
        <v>0</v>
      </c>
      <c r="Q509" s="67">
        <f t="shared" si="435"/>
        <v>0</v>
      </c>
    </row>
    <row r="510" spans="1:17" x14ac:dyDescent="0.25">
      <c r="A510" s="12" t="s">
        <v>189</v>
      </c>
      <c r="B510" s="12" t="s">
        <v>69</v>
      </c>
      <c r="C510" s="12" t="s">
        <v>252</v>
      </c>
      <c r="D510" s="43" t="s">
        <v>253</v>
      </c>
      <c r="E510" s="48">
        <v>6148</v>
      </c>
      <c r="F510" s="43"/>
      <c r="G510" s="56" t="s">
        <v>2906</v>
      </c>
      <c r="H510" s="23" t="s">
        <v>58</v>
      </c>
      <c r="I510" s="68">
        <v>100</v>
      </c>
      <c r="J510" s="68">
        <v>100</v>
      </c>
      <c r="K510" s="68"/>
      <c r="L510" s="68">
        <f t="shared" si="433"/>
        <v>0</v>
      </c>
      <c r="M510" s="68"/>
      <c r="N510" s="68"/>
      <c r="O510" s="68"/>
      <c r="P510" s="68">
        <f t="shared" si="434"/>
        <v>0</v>
      </c>
      <c r="Q510" s="68">
        <f t="shared" si="435"/>
        <v>0</v>
      </c>
    </row>
    <row r="511" spans="1:17" ht="22.5" x14ac:dyDescent="0.25">
      <c r="A511" s="14" t="s">
        <v>1</v>
      </c>
      <c r="B511" s="14" t="s">
        <v>1</v>
      </c>
      <c r="C511" s="14" t="s">
        <v>1</v>
      </c>
      <c r="D511" s="42" t="s">
        <v>1</v>
      </c>
      <c r="E511" s="42" t="s">
        <v>1</v>
      </c>
      <c r="F511" s="42" t="s">
        <v>1</v>
      </c>
      <c r="G511" s="42" t="s">
        <v>1</v>
      </c>
      <c r="H511" s="17" t="s">
        <v>59</v>
      </c>
      <c r="I511" s="66">
        <f t="shared" ref="I511:O511" si="463">SUM(I512)</f>
        <v>234500</v>
      </c>
      <c r="J511" s="66">
        <f t="shared" si="463"/>
        <v>234500</v>
      </c>
      <c r="K511" s="66">
        <f t="shared" si="463"/>
        <v>0</v>
      </c>
      <c r="L511" s="66">
        <f t="shared" si="433"/>
        <v>1800</v>
      </c>
      <c r="M511" s="66">
        <f t="shared" si="463"/>
        <v>0</v>
      </c>
      <c r="N511" s="66">
        <f t="shared" si="463"/>
        <v>0</v>
      </c>
      <c r="O511" s="66">
        <f t="shared" si="463"/>
        <v>1800</v>
      </c>
      <c r="P511" s="66">
        <f t="shared" si="434"/>
        <v>1800</v>
      </c>
      <c r="Q511" s="66">
        <f t="shared" si="435"/>
        <v>0.76759061833688702</v>
      </c>
    </row>
    <row r="512" spans="1:17" x14ac:dyDescent="0.25">
      <c r="A512" s="12" t="s">
        <v>189</v>
      </c>
      <c r="B512" s="12" t="s">
        <v>69</v>
      </c>
      <c r="C512" s="12" t="s">
        <v>252</v>
      </c>
      <c r="D512" s="43" t="s">
        <v>253</v>
      </c>
      <c r="E512" s="42" t="s">
        <v>2715</v>
      </c>
      <c r="F512" s="42" t="s">
        <v>1</v>
      </c>
      <c r="G512" s="42" t="s">
        <v>1</v>
      </c>
      <c r="H512" s="11" t="s">
        <v>61</v>
      </c>
      <c r="I512" s="67">
        <f t="shared" ref="I512" si="464">SUM(I513:I514)</f>
        <v>234500</v>
      </c>
      <c r="J512" s="67">
        <f t="shared" ref="J512:K512" si="465">SUM(J513:J514)</f>
        <v>234500</v>
      </c>
      <c r="K512" s="67">
        <f t="shared" si="465"/>
        <v>0</v>
      </c>
      <c r="L512" s="67">
        <f t="shared" si="433"/>
        <v>1800</v>
      </c>
      <c r="M512" s="67">
        <f t="shared" ref="M512" si="466">SUM(M513:M514)</f>
        <v>0</v>
      </c>
      <c r="N512" s="67">
        <f t="shared" ref="N512:O512" si="467">SUM(N513:N514)</f>
        <v>0</v>
      </c>
      <c r="O512" s="67">
        <f t="shared" si="467"/>
        <v>1800</v>
      </c>
      <c r="P512" s="67">
        <f t="shared" si="434"/>
        <v>1800</v>
      </c>
      <c r="Q512" s="67">
        <f t="shared" si="435"/>
        <v>0.76759061833688702</v>
      </c>
    </row>
    <row r="513" spans="1:17" x14ac:dyDescent="0.25">
      <c r="A513" s="12" t="s">
        <v>189</v>
      </c>
      <c r="B513" s="12" t="s">
        <v>69</v>
      </c>
      <c r="C513" s="12" t="s">
        <v>252</v>
      </c>
      <c r="D513" s="43" t="s">
        <v>253</v>
      </c>
      <c r="E513" s="48">
        <v>8213</v>
      </c>
      <c r="F513" s="43"/>
      <c r="G513" s="56" t="s">
        <v>2906</v>
      </c>
      <c r="H513" s="23" t="s">
        <v>62</v>
      </c>
      <c r="I513" s="68">
        <v>96000</v>
      </c>
      <c r="J513" s="68">
        <v>96000</v>
      </c>
      <c r="K513" s="68"/>
      <c r="L513" s="68">
        <f t="shared" si="433"/>
        <v>1800</v>
      </c>
      <c r="M513" s="68"/>
      <c r="N513" s="68"/>
      <c r="O513" s="68">
        <v>1800</v>
      </c>
      <c r="P513" s="68">
        <f t="shared" si="434"/>
        <v>1800</v>
      </c>
      <c r="Q513" s="68">
        <f t="shared" si="435"/>
        <v>1.875</v>
      </c>
    </row>
    <row r="514" spans="1:17" x14ac:dyDescent="0.25">
      <c r="A514" s="12" t="s">
        <v>189</v>
      </c>
      <c r="B514" s="12" t="s">
        <v>69</v>
      </c>
      <c r="C514" s="12" t="s">
        <v>252</v>
      </c>
      <c r="D514" s="43" t="s">
        <v>253</v>
      </c>
      <c r="E514" s="48">
        <v>8215</v>
      </c>
      <c r="F514" s="43"/>
      <c r="G514" s="56" t="s">
        <v>2906</v>
      </c>
      <c r="H514" s="23" t="s">
        <v>183</v>
      </c>
      <c r="I514" s="68">
        <v>138500</v>
      </c>
      <c r="J514" s="68">
        <v>138500</v>
      </c>
      <c r="K514" s="68"/>
      <c r="L514" s="68">
        <f t="shared" si="433"/>
        <v>0</v>
      </c>
      <c r="M514" s="68"/>
      <c r="N514" s="68"/>
      <c r="O514" s="68"/>
      <c r="P514" s="68">
        <f t="shared" si="434"/>
        <v>0</v>
      </c>
      <c r="Q514" s="68">
        <f t="shared" si="435"/>
        <v>0</v>
      </c>
    </row>
    <row r="515" spans="1:17" x14ac:dyDescent="0.25">
      <c r="A515" s="23" t="s">
        <v>1</v>
      </c>
      <c r="B515" s="23" t="s">
        <v>1</v>
      </c>
      <c r="C515" s="23" t="s">
        <v>1</v>
      </c>
      <c r="D515" s="49" t="s">
        <v>1</v>
      </c>
      <c r="E515" s="49" t="s">
        <v>1</v>
      </c>
      <c r="F515" s="49" t="s">
        <v>1</v>
      </c>
      <c r="G515" s="49" t="s">
        <v>1</v>
      </c>
      <c r="H515" s="17" t="s">
        <v>265</v>
      </c>
      <c r="I515" s="66">
        <f t="shared" ref="I515:O515" si="468">SUM(I482,I508,I511)</f>
        <v>21106211</v>
      </c>
      <c r="J515" s="66">
        <f t="shared" si="468"/>
        <v>21097859</v>
      </c>
      <c r="K515" s="66">
        <f t="shared" si="468"/>
        <v>0</v>
      </c>
      <c r="L515" s="66">
        <f t="shared" si="433"/>
        <v>1011000</v>
      </c>
      <c r="M515" s="66">
        <f t="shared" si="468"/>
        <v>0</v>
      </c>
      <c r="N515" s="66">
        <f t="shared" si="468"/>
        <v>0</v>
      </c>
      <c r="O515" s="66">
        <f t="shared" si="468"/>
        <v>1011000</v>
      </c>
      <c r="P515" s="66">
        <f t="shared" si="434"/>
        <v>1011000</v>
      </c>
      <c r="Q515" s="66">
        <f t="shared" si="435"/>
        <v>4.7919554301694784</v>
      </c>
    </row>
    <row r="516" spans="1:17" ht="15.75" thickBot="1" x14ac:dyDescent="0.3">
      <c r="A516" s="23" t="s">
        <v>1</v>
      </c>
      <c r="B516" s="23" t="s">
        <v>1</v>
      </c>
      <c r="C516" s="23" t="s">
        <v>1</v>
      </c>
      <c r="D516" s="49" t="s">
        <v>1</v>
      </c>
      <c r="E516" s="49" t="s">
        <v>1</v>
      </c>
      <c r="F516" s="49" t="s">
        <v>1</v>
      </c>
      <c r="G516" s="49" t="s">
        <v>1</v>
      </c>
      <c r="H516" s="11" t="s">
        <v>64</v>
      </c>
      <c r="I516" s="67">
        <v>519</v>
      </c>
      <c r="J516" s="67">
        <v>519</v>
      </c>
      <c r="K516" s="67"/>
      <c r="L516" s="67"/>
      <c r="M516" s="67"/>
      <c r="N516" s="67"/>
      <c r="O516" s="67"/>
      <c r="P516" s="67"/>
      <c r="Q516" s="67"/>
    </row>
    <row r="517" spans="1:17" ht="34.5" thickBot="1" x14ac:dyDescent="0.3">
      <c r="A517" s="23" t="s">
        <v>1</v>
      </c>
      <c r="B517" s="23" t="s">
        <v>1</v>
      </c>
      <c r="C517" s="23" t="s">
        <v>1</v>
      </c>
      <c r="D517" s="49" t="s">
        <v>1</v>
      </c>
      <c r="E517" s="49" t="s">
        <v>1</v>
      </c>
      <c r="F517" s="49" t="s">
        <v>1</v>
      </c>
      <c r="G517" s="49" t="s">
        <v>1</v>
      </c>
      <c r="H517" s="22" t="s">
        <v>65</v>
      </c>
      <c r="I517" s="64" t="s">
        <v>2718</v>
      </c>
      <c r="J517" s="64" t="s">
        <v>2879</v>
      </c>
      <c r="K517" s="64" t="s">
        <v>2942</v>
      </c>
      <c r="L517" s="64" t="s">
        <v>2942</v>
      </c>
      <c r="M517" s="64" t="s">
        <v>2950</v>
      </c>
      <c r="N517" s="64" t="s">
        <v>2949</v>
      </c>
      <c r="O517" s="64" t="s">
        <v>2948</v>
      </c>
      <c r="P517" s="64" t="s">
        <v>2942</v>
      </c>
      <c r="Q517" s="64" t="s">
        <v>2944</v>
      </c>
    </row>
    <row r="518" spans="1:17" x14ac:dyDescent="0.25">
      <c r="A518" s="24"/>
      <c r="B518" s="24"/>
      <c r="C518" s="24"/>
      <c r="D518" s="51"/>
      <c r="E518" s="51"/>
      <c r="F518" s="51"/>
      <c r="G518" s="51"/>
      <c r="H518" s="18" t="s">
        <v>1</v>
      </c>
      <c r="I518" s="65">
        <v>1</v>
      </c>
      <c r="J518" s="65" t="s">
        <v>2894</v>
      </c>
      <c r="K518" s="65">
        <v>3</v>
      </c>
      <c r="L518" s="65" t="s">
        <v>2945</v>
      </c>
      <c r="M518" s="65">
        <v>5</v>
      </c>
      <c r="N518" s="65">
        <v>6</v>
      </c>
      <c r="O518" s="65">
        <v>7</v>
      </c>
      <c r="P518" s="65" t="s">
        <v>2946</v>
      </c>
      <c r="Q518" s="65">
        <v>9</v>
      </c>
    </row>
    <row r="519" spans="1:17" x14ac:dyDescent="0.25">
      <c r="A519" s="24"/>
      <c r="B519" s="24"/>
      <c r="C519" s="24"/>
      <c r="D519" s="51"/>
      <c r="E519" s="52"/>
      <c r="F519" s="52"/>
      <c r="G519" s="52"/>
      <c r="H519" s="19" t="s">
        <v>251</v>
      </c>
      <c r="I519" s="69">
        <f t="shared" ref="I519" si="469">SUM(I515)</f>
        <v>21106211</v>
      </c>
      <c r="J519" s="69">
        <f t="shared" ref="J519:K519" si="470">SUM(J515)</f>
        <v>21097859</v>
      </c>
      <c r="K519" s="69">
        <f t="shared" si="470"/>
        <v>0</v>
      </c>
      <c r="L519" s="69">
        <f t="shared" si="433"/>
        <v>1011000</v>
      </c>
      <c r="M519" s="69">
        <f t="shared" ref="M519" si="471">SUM(M515)</f>
        <v>0</v>
      </c>
      <c r="N519" s="69">
        <f t="shared" ref="N519:O519" si="472">SUM(N515)</f>
        <v>0</v>
      </c>
      <c r="O519" s="69">
        <f t="shared" si="472"/>
        <v>1011000</v>
      </c>
      <c r="P519" s="69">
        <f t="shared" si="434"/>
        <v>1011000</v>
      </c>
      <c r="Q519" s="69">
        <f t="shared" si="435"/>
        <v>4.7919554301694784</v>
      </c>
    </row>
    <row r="520" spans="1:17" x14ac:dyDescent="0.25">
      <c r="A520" s="24"/>
      <c r="B520" s="24"/>
      <c r="C520" s="24"/>
      <c r="D520" s="51"/>
      <c r="E520" s="51"/>
      <c r="F520" s="51"/>
      <c r="G520" s="51"/>
      <c r="H520" s="20" t="s">
        <v>67</v>
      </c>
      <c r="I520" s="69">
        <f t="shared" ref="I520" si="473">SUM(I519)</f>
        <v>21106211</v>
      </c>
      <c r="J520" s="69">
        <f t="shared" ref="J520:K520" si="474">SUM(J519)</f>
        <v>21097859</v>
      </c>
      <c r="K520" s="69">
        <f t="shared" si="474"/>
        <v>0</v>
      </c>
      <c r="L520" s="69">
        <f t="shared" si="433"/>
        <v>1011000</v>
      </c>
      <c r="M520" s="69">
        <f t="shared" ref="M520" si="475">SUM(M519)</f>
        <v>0</v>
      </c>
      <c r="N520" s="69">
        <f t="shared" ref="N520:O520" si="476">SUM(N519)</f>
        <v>0</v>
      </c>
      <c r="O520" s="69">
        <f t="shared" si="476"/>
        <v>1011000</v>
      </c>
      <c r="P520" s="69">
        <f t="shared" si="434"/>
        <v>1011000</v>
      </c>
      <c r="Q520" s="69">
        <f t="shared" si="435"/>
        <v>4.7919554301694784</v>
      </c>
    </row>
    <row r="521" spans="1:17" x14ac:dyDescent="0.25">
      <c r="A521" s="25"/>
      <c r="B521" s="25"/>
      <c r="C521" s="25"/>
      <c r="D521" s="53"/>
      <c r="E521" s="53"/>
      <c r="F521" s="53"/>
      <c r="G521" s="53"/>
    </row>
    <row r="522" spans="1:17" x14ac:dyDescent="0.25">
      <c r="A522" s="23" t="s">
        <v>1</v>
      </c>
      <c r="B522" s="23" t="s">
        <v>1</v>
      </c>
      <c r="C522" s="23" t="s">
        <v>1</v>
      </c>
      <c r="D522" s="49" t="s">
        <v>1</v>
      </c>
      <c r="E522" s="49" t="s">
        <v>1</v>
      </c>
      <c r="F522" s="49" t="s">
        <v>1</v>
      </c>
      <c r="G522" s="49" t="s">
        <v>1</v>
      </c>
      <c r="H522" s="26" t="s">
        <v>1</v>
      </c>
      <c r="I522" s="70"/>
      <c r="J522" s="70"/>
      <c r="K522" s="70"/>
      <c r="L522" s="70"/>
      <c r="M522" s="70"/>
      <c r="N522" s="70"/>
      <c r="O522" s="70"/>
      <c r="P522" s="70"/>
      <c r="Q522" s="70"/>
    </row>
    <row r="523" spans="1:17" x14ac:dyDescent="0.25">
      <c r="A523" s="23" t="s">
        <v>1</v>
      </c>
      <c r="B523" s="23" t="s">
        <v>1</v>
      </c>
      <c r="C523" s="23" t="s">
        <v>1</v>
      </c>
      <c r="D523" s="49" t="s">
        <v>1</v>
      </c>
      <c r="E523" s="49" t="s">
        <v>1</v>
      </c>
      <c r="F523" s="49" t="s">
        <v>1</v>
      </c>
      <c r="G523" s="49" t="s">
        <v>1</v>
      </c>
      <c r="H523" s="17" t="s">
        <v>266</v>
      </c>
      <c r="I523" s="66">
        <f t="shared" ref="I523" si="477">SUM(I471,I515)</f>
        <v>30184168</v>
      </c>
      <c r="J523" s="66">
        <f t="shared" ref="J523:K523" si="478">SUM(J471,J515)</f>
        <v>29982716</v>
      </c>
      <c r="K523" s="66">
        <f t="shared" si="478"/>
        <v>0</v>
      </c>
      <c r="L523" s="66">
        <f t="shared" si="433"/>
        <v>1678675</v>
      </c>
      <c r="M523" s="66">
        <f t="shared" ref="M523" si="479">SUM(M471,M515)</f>
        <v>0</v>
      </c>
      <c r="N523" s="66">
        <f t="shared" ref="N523:O523" si="480">SUM(N471,N515)</f>
        <v>0</v>
      </c>
      <c r="O523" s="66">
        <f t="shared" si="480"/>
        <v>1678675</v>
      </c>
      <c r="P523" s="66">
        <f t="shared" si="434"/>
        <v>1678675</v>
      </c>
      <c r="Q523" s="66">
        <f t="shared" si="435"/>
        <v>5.5988089938216401</v>
      </c>
    </row>
    <row r="524" spans="1:17" x14ac:dyDescent="0.25">
      <c r="A524" s="23" t="s">
        <v>1</v>
      </c>
      <c r="B524" s="23" t="s">
        <v>1</v>
      </c>
      <c r="C524" s="23" t="s">
        <v>1</v>
      </c>
      <c r="D524" s="49" t="s">
        <v>1</v>
      </c>
      <c r="E524" s="49" t="s">
        <v>1</v>
      </c>
      <c r="F524" s="49" t="s">
        <v>1</v>
      </c>
      <c r="G524" s="49" t="s">
        <v>1</v>
      </c>
      <c r="H524" s="11" t="s">
        <v>64</v>
      </c>
      <c r="I524" s="67">
        <f t="shared" ref="I524" si="481">I472+I516</f>
        <v>682</v>
      </c>
      <c r="J524" s="67">
        <f t="shared" ref="J524:K524" si="482">J472+J516</f>
        <v>682</v>
      </c>
      <c r="K524" s="67">
        <f t="shared" si="482"/>
        <v>0</v>
      </c>
      <c r="L524" s="67"/>
      <c r="M524" s="67">
        <f t="shared" ref="M524" si="483">M472+M516</f>
        <v>0</v>
      </c>
      <c r="N524" s="67">
        <f t="shared" ref="N524:O524" si="484">N472+N516</f>
        <v>0</v>
      </c>
      <c r="O524" s="67">
        <f t="shared" si="484"/>
        <v>0</v>
      </c>
      <c r="P524" s="67">
        <f t="shared" ref="P524:P587" si="485">K524+L524</f>
        <v>0</v>
      </c>
      <c r="Q524" s="67">
        <f t="shared" ref="Q524:Q587" si="486">IF(J524=0,"-",P524/J524*100)</f>
        <v>0</v>
      </c>
    </row>
    <row r="525" spans="1:17" x14ac:dyDescent="0.25">
      <c r="A525" s="23" t="s">
        <v>1</v>
      </c>
      <c r="B525" s="23" t="s">
        <v>1</v>
      </c>
      <c r="C525" s="23" t="s">
        <v>1</v>
      </c>
      <c r="D525" s="49" t="s">
        <v>1</v>
      </c>
      <c r="E525" s="49" t="s">
        <v>1</v>
      </c>
      <c r="F525" s="49" t="s">
        <v>1</v>
      </c>
      <c r="G525" s="49" t="s">
        <v>1</v>
      </c>
      <c r="H525" s="13" t="s">
        <v>1</v>
      </c>
      <c r="I525" s="71"/>
      <c r="J525" s="71"/>
      <c r="K525" s="71"/>
      <c r="L525" s="71"/>
      <c r="M525" s="71"/>
      <c r="N525" s="71"/>
      <c r="O525" s="71"/>
      <c r="P525" s="71"/>
      <c r="Q525" s="71"/>
    </row>
    <row r="526" spans="1:17" ht="15.75" thickBot="1" x14ac:dyDescent="0.3">
      <c r="A526" s="14" t="s">
        <v>189</v>
      </c>
      <c r="B526" s="14" t="s">
        <v>82</v>
      </c>
      <c r="C526" s="12" t="s">
        <v>1</v>
      </c>
      <c r="D526" s="43" t="s">
        <v>1</v>
      </c>
      <c r="E526" s="42" t="s">
        <v>1</v>
      </c>
      <c r="F526" s="42" t="s">
        <v>1</v>
      </c>
      <c r="G526" s="42" t="s">
        <v>1</v>
      </c>
      <c r="H526" s="11" t="s">
        <v>1</v>
      </c>
      <c r="I526" s="63"/>
      <c r="J526" s="63"/>
      <c r="K526" s="63"/>
      <c r="L526" s="63"/>
      <c r="M526" s="63"/>
      <c r="N526" s="63"/>
      <c r="O526" s="63"/>
      <c r="P526" s="63"/>
      <c r="Q526" s="63"/>
    </row>
    <row r="527" spans="1:17" ht="34.5" thickBot="1" x14ac:dyDescent="0.3">
      <c r="A527" s="22" t="s">
        <v>4</v>
      </c>
      <c r="B527" s="22" t="s">
        <v>5</v>
      </c>
      <c r="C527" s="22" t="s">
        <v>6</v>
      </c>
      <c r="D527" s="44" t="s">
        <v>2891</v>
      </c>
      <c r="E527" s="44" t="s">
        <v>2895</v>
      </c>
      <c r="F527" s="44" t="s">
        <v>7</v>
      </c>
      <c r="G527" s="44" t="s">
        <v>8</v>
      </c>
      <c r="H527" s="22" t="s">
        <v>9</v>
      </c>
      <c r="I527" s="64" t="s">
        <v>2718</v>
      </c>
      <c r="J527" s="64" t="s">
        <v>2879</v>
      </c>
      <c r="K527" s="64" t="s">
        <v>2942</v>
      </c>
      <c r="L527" s="64" t="s">
        <v>2942</v>
      </c>
      <c r="M527" s="64" t="s">
        <v>2950</v>
      </c>
      <c r="N527" s="64" t="s">
        <v>2949</v>
      </c>
      <c r="O527" s="64" t="s">
        <v>2948</v>
      </c>
      <c r="P527" s="64" t="s">
        <v>2942</v>
      </c>
      <c r="Q527" s="64" t="s">
        <v>2944</v>
      </c>
    </row>
    <row r="528" spans="1:17" x14ac:dyDescent="0.25">
      <c r="A528" s="15" t="s">
        <v>1</v>
      </c>
      <c r="B528" s="15" t="s">
        <v>1</v>
      </c>
      <c r="C528" s="15" t="s">
        <v>1</v>
      </c>
      <c r="D528" s="45" t="s">
        <v>1</v>
      </c>
      <c r="E528" s="45" t="s">
        <v>1</v>
      </c>
      <c r="F528" s="46" t="s">
        <v>1</v>
      </c>
      <c r="G528" s="47" t="s">
        <v>1</v>
      </c>
      <c r="H528" s="16" t="s">
        <v>1</v>
      </c>
      <c r="I528" s="65">
        <v>1</v>
      </c>
      <c r="J528" s="65" t="s">
        <v>2894</v>
      </c>
      <c r="K528" s="65">
        <v>3</v>
      </c>
      <c r="L528" s="65" t="s">
        <v>2945</v>
      </c>
      <c r="M528" s="65">
        <v>5</v>
      </c>
      <c r="N528" s="65">
        <v>6</v>
      </c>
      <c r="O528" s="65">
        <v>7</v>
      </c>
      <c r="P528" s="65" t="s">
        <v>2946</v>
      </c>
      <c r="Q528" s="65">
        <v>9</v>
      </c>
    </row>
    <row r="529" spans="1:17" x14ac:dyDescent="0.25">
      <c r="A529" s="14" t="s">
        <v>189</v>
      </c>
      <c r="B529" s="14" t="s">
        <v>82</v>
      </c>
      <c r="C529" s="12" t="s">
        <v>11</v>
      </c>
      <c r="D529" s="43" t="s">
        <v>267</v>
      </c>
      <c r="E529" s="42" t="s">
        <v>1</v>
      </c>
      <c r="F529" s="42" t="s">
        <v>1</v>
      </c>
      <c r="G529" s="42" t="s">
        <v>1</v>
      </c>
      <c r="H529" s="11" t="s">
        <v>268</v>
      </c>
      <c r="I529" s="63"/>
      <c r="J529" s="63"/>
      <c r="K529" s="63"/>
      <c r="L529" s="63"/>
      <c r="M529" s="63"/>
      <c r="N529" s="63"/>
      <c r="O529" s="63"/>
      <c r="P529" s="63"/>
      <c r="Q529" s="63"/>
    </row>
    <row r="530" spans="1:17" ht="22.5" x14ac:dyDescent="0.25">
      <c r="A530" s="14" t="s">
        <v>1</v>
      </c>
      <c r="B530" s="14" t="s">
        <v>1</v>
      </c>
      <c r="C530" s="14" t="s">
        <v>1</v>
      </c>
      <c r="D530" s="42" t="s">
        <v>1</v>
      </c>
      <c r="E530" s="42" t="s">
        <v>1</v>
      </c>
      <c r="F530" s="42" t="s">
        <v>1</v>
      </c>
      <c r="G530" s="42" t="s">
        <v>1</v>
      </c>
      <c r="H530" s="17" t="s">
        <v>13</v>
      </c>
      <c r="I530" s="66">
        <f t="shared" ref="I530" si="487">SUM(I531,I539,I541)</f>
        <v>8047562</v>
      </c>
      <c r="J530" s="66">
        <f t="shared" ref="J530:K530" si="488">SUM(J531,J539,J541)</f>
        <v>7871562</v>
      </c>
      <c r="K530" s="66">
        <f t="shared" si="488"/>
        <v>0</v>
      </c>
      <c r="L530" s="66">
        <f t="shared" ref="L530:L593" si="489">SUM(M530:O530)</f>
        <v>667150</v>
      </c>
      <c r="M530" s="66">
        <f t="shared" ref="M530" si="490">SUM(M531,M539,M541)</f>
        <v>0</v>
      </c>
      <c r="N530" s="66">
        <f t="shared" ref="N530:O530" si="491">SUM(N531,N539,N541)</f>
        <v>0</v>
      </c>
      <c r="O530" s="66">
        <f t="shared" si="491"/>
        <v>667150</v>
      </c>
      <c r="P530" s="66">
        <f t="shared" si="485"/>
        <v>667150</v>
      </c>
      <c r="Q530" s="66">
        <f t="shared" si="486"/>
        <v>8.4754461693879826</v>
      </c>
    </row>
    <row r="531" spans="1:17" x14ac:dyDescent="0.25">
      <c r="A531" s="12" t="s">
        <v>189</v>
      </c>
      <c r="B531" s="12" t="s">
        <v>82</v>
      </c>
      <c r="C531" s="12" t="s">
        <v>11</v>
      </c>
      <c r="D531" s="43" t="s">
        <v>267</v>
      </c>
      <c r="E531" s="42" t="s">
        <v>2709</v>
      </c>
      <c r="F531" s="42" t="s">
        <v>1</v>
      </c>
      <c r="G531" s="42" t="s">
        <v>1</v>
      </c>
      <c r="H531" s="11" t="s">
        <v>15</v>
      </c>
      <c r="I531" s="67">
        <f t="shared" ref="I531" si="492">SUM(I532,I533)</f>
        <v>6463668</v>
      </c>
      <c r="J531" s="67">
        <f t="shared" ref="J531:K531" si="493">SUM(J532,J533)</f>
        <v>6303788</v>
      </c>
      <c r="K531" s="67">
        <f t="shared" si="493"/>
        <v>0</v>
      </c>
      <c r="L531" s="67">
        <f t="shared" si="489"/>
        <v>521100</v>
      </c>
      <c r="M531" s="67">
        <f t="shared" ref="M531" si="494">SUM(M532,M533)</f>
        <v>0</v>
      </c>
      <c r="N531" s="67">
        <f t="shared" ref="N531:O531" si="495">SUM(N532,N533)</f>
        <v>0</v>
      </c>
      <c r="O531" s="67">
        <f t="shared" si="495"/>
        <v>521100</v>
      </c>
      <c r="P531" s="67">
        <f t="shared" si="485"/>
        <v>521100</v>
      </c>
      <c r="Q531" s="67">
        <f t="shared" si="486"/>
        <v>8.2664581994191426</v>
      </c>
    </row>
    <row r="532" spans="1:17" x14ac:dyDescent="0.25">
      <c r="A532" s="12" t="s">
        <v>189</v>
      </c>
      <c r="B532" s="12" t="s">
        <v>82</v>
      </c>
      <c r="C532" s="12" t="s">
        <v>11</v>
      </c>
      <c r="D532" s="43" t="s">
        <v>267</v>
      </c>
      <c r="E532" s="48">
        <v>6111</v>
      </c>
      <c r="F532" s="43"/>
      <c r="G532" s="56" t="s">
        <v>2906</v>
      </c>
      <c r="H532" s="23" t="s">
        <v>16</v>
      </c>
      <c r="I532" s="68">
        <v>5742800</v>
      </c>
      <c r="J532" s="68">
        <v>5608300</v>
      </c>
      <c r="K532" s="68"/>
      <c r="L532" s="68">
        <f t="shared" si="489"/>
        <v>460000</v>
      </c>
      <c r="M532" s="68"/>
      <c r="N532" s="68"/>
      <c r="O532" s="68">
        <v>460000</v>
      </c>
      <c r="P532" s="68">
        <f t="shared" si="485"/>
        <v>460000</v>
      </c>
      <c r="Q532" s="68">
        <f t="shared" si="486"/>
        <v>8.2021289873936833</v>
      </c>
    </row>
    <row r="533" spans="1:17" x14ac:dyDescent="0.25">
      <c r="A533" s="14" t="s">
        <v>189</v>
      </c>
      <c r="B533" s="14" t="s">
        <v>82</v>
      </c>
      <c r="C533" s="14" t="s">
        <v>11</v>
      </c>
      <c r="D533" s="50" t="s">
        <v>267</v>
      </c>
      <c r="E533" s="50" t="s">
        <v>2719</v>
      </c>
      <c r="F533" s="43" t="s">
        <v>1</v>
      </c>
      <c r="G533" s="49" t="s">
        <v>1</v>
      </c>
      <c r="H533" s="11" t="s">
        <v>19</v>
      </c>
      <c r="I533" s="67">
        <f t="shared" ref="I533:O533" si="496">SUM(I534:I538)</f>
        <v>720868</v>
      </c>
      <c r="J533" s="67">
        <f t="shared" si="496"/>
        <v>695488</v>
      </c>
      <c r="K533" s="67">
        <f t="shared" si="496"/>
        <v>0</v>
      </c>
      <c r="L533" s="67">
        <f t="shared" si="489"/>
        <v>61100</v>
      </c>
      <c r="M533" s="67">
        <f t="shared" si="496"/>
        <v>0</v>
      </c>
      <c r="N533" s="67">
        <f t="shared" si="496"/>
        <v>0</v>
      </c>
      <c r="O533" s="67">
        <f t="shared" si="496"/>
        <v>61100</v>
      </c>
      <c r="P533" s="67">
        <f t="shared" si="485"/>
        <v>61100</v>
      </c>
      <c r="Q533" s="67">
        <f t="shared" si="486"/>
        <v>8.7851983068004049</v>
      </c>
    </row>
    <row r="534" spans="1:17" x14ac:dyDescent="0.25">
      <c r="A534" s="12" t="s">
        <v>189</v>
      </c>
      <c r="B534" s="12" t="s">
        <v>82</v>
      </c>
      <c r="C534" s="12" t="s">
        <v>11</v>
      </c>
      <c r="D534" s="43" t="s">
        <v>267</v>
      </c>
      <c r="E534" s="48">
        <v>6112</v>
      </c>
      <c r="F534" s="43" t="s">
        <v>269</v>
      </c>
      <c r="G534" s="56" t="s">
        <v>2906</v>
      </c>
      <c r="H534" s="23" t="s">
        <v>73</v>
      </c>
      <c r="I534" s="68">
        <v>135188</v>
      </c>
      <c r="J534" s="68">
        <v>131688</v>
      </c>
      <c r="K534" s="68"/>
      <c r="L534" s="68">
        <f t="shared" si="489"/>
        <v>10000</v>
      </c>
      <c r="M534" s="68"/>
      <c r="N534" s="68"/>
      <c r="O534" s="68">
        <v>10000</v>
      </c>
      <c r="P534" s="68">
        <f t="shared" si="485"/>
        <v>10000</v>
      </c>
      <c r="Q534" s="68">
        <f t="shared" si="486"/>
        <v>7.5937063361885677</v>
      </c>
    </row>
    <row r="535" spans="1:17" x14ac:dyDescent="0.25">
      <c r="A535" s="12" t="s">
        <v>189</v>
      </c>
      <c r="B535" s="12" t="s">
        <v>82</v>
      </c>
      <c r="C535" s="12" t="s">
        <v>11</v>
      </c>
      <c r="D535" s="43" t="s">
        <v>267</v>
      </c>
      <c r="E535" s="48">
        <v>6112</v>
      </c>
      <c r="F535" s="43" t="s">
        <v>270</v>
      </c>
      <c r="G535" s="56" t="s">
        <v>2906</v>
      </c>
      <c r="H535" s="23" t="s">
        <v>22</v>
      </c>
      <c r="I535" s="68">
        <v>372880</v>
      </c>
      <c r="J535" s="68">
        <v>354000</v>
      </c>
      <c r="K535" s="68"/>
      <c r="L535" s="68">
        <f t="shared" si="489"/>
        <v>29000</v>
      </c>
      <c r="M535" s="68"/>
      <c r="N535" s="68"/>
      <c r="O535" s="68">
        <v>29000</v>
      </c>
      <c r="P535" s="68">
        <f t="shared" si="485"/>
        <v>29000</v>
      </c>
      <c r="Q535" s="68">
        <f t="shared" si="486"/>
        <v>8.1920903954802249</v>
      </c>
    </row>
    <row r="536" spans="1:17" x14ac:dyDescent="0.25">
      <c r="A536" s="12" t="s">
        <v>189</v>
      </c>
      <c r="B536" s="12" t="s">
        <v>82</v>
      </c>
      <c r="C536" s="12" t="s">
        <v>11</v>
      </c>
      <c r="D536" s="43" t="s">
        <v>267</v>
      </c>
      <c r="E536" s="48">
        <v>6112</v>
      </c>
      <c r="F536" s="43" t="s">
        <v>271</v>
      </c>
      <c r="G536" s="56" t="s">
        <v>2906</v>
      </c>
      <c r="H536" s="23" t="s">
        <v>24</v>
      </c>
      <c r="I536" s="68">
        <v>137800</v>
      </c>
      <c r="J536" s="68">
        <v>134800</v>
      </c>
      <c r="K536" s="68"/>
      <c r="L536" s="68">
        <f t="shared" si="489"/>
        <v>0</v>
      </c>
      <c r="M536" s="68"/>
      <c r="N536" s="68"/>
      <c r="O536" s="68"/>
      <c r="P536" s="68">
        <f t="shared" si="485"/>
        <v>0</v>
      </c>
      <c r="Q536" s="68">
        <f t="shared" si="486"/>
        <v>0</v>
      </c>
    </row>
    <row r="537" spans="1:17" x14ac:dyDescent="0.25">
      <c r="A537" s="12" t="s">
        <v>189</v>
      </c>
      <c r="B537" s="12" t="s">
        <v>82</v>
      </c>
      <c r="C537" s="12" t="s">
        <v>11</v>
      </c>
      <c r="D537" s="43" t="s">
        <v>267</v>
      </c>
      <c r="E537" s="48">
        <v>6112</v>
      </c>
      <c r="F537" s="43" t="s">
        <v>272</v>
      </c>
      <c r="G537" s="56" t="s">
        <v>2906</v>
      </c>
      <c r="H537" s="23" t="s">
        <v>76</v>
      </c>
      <c r="I537" s="68">
        <v>45000</v>
      </c>
      <c r="J537" s="68">
        <v>45000</v>
      </c>
      <c r="K537" s="68"/>
      <c r="L537" s="68">
        <f t="shared" si="489"/>
        <v>15500</v>
      </c>
      <c r="M537" s="68"/>
      <c r="N537" s="68"/>
      <c r="O537" s="68">
        <v>15500</v>
      </c>
      <c r="P537" s="68">
        <f t="shared" si="485"/>
        <v>15500</v>
      </c>
      <c r="Q537" s="68">
        <f t="shared" si="486"/>
        <v>34.444444444444443</v>
      </c>
    </row>
    <row r="538" spans="1:17" x14ac:dyDescent="0.25">
      <c r="A538" s="12" t="s">
        <v>189</v>
      </c>
      <c r="B538" s="12" t="s">
        <v>82</v>
      </c>
      <c r="C538" s="12" t="s">
        <v>11</v>
      </c>
      <c r="D538" s="43" t="s">
        <v>267</v>
      </c>
      <c r="E538" s="48">
        <v>6112</v>
      </c>
      <c r="F538" s="43" t="s">
        <v>273</v>
      </c>
      <c r="G538" s="56" t="s">
        <v>2906</v>
      </c>
      <c r="H538" s="23" t="s">
        <v>26</v>
      </c>
      <c r="I538" s="68">
        <v>30000</v>
      </c>
      <c r="J538" s="68">
        <v>30000</v>
      </c>
      <c r="K538" s="68"/>
      <c r="L538" s="68">
        <f t="shared" si="489"/>
        <v>6600</v>
      </c>
      <c r="M538" s="68"/>
      <c r="N538" s="68"/>
      <c r="O538" s="68">
        <v>6600</v>
      </c>
      <c r="P538" s="68">
        <f t="shared" si="485"/>
        <v>6600</v>
      </c>
      <c r="Q538" s="68">
        <f t="shared" si="486"/>
        <v>22</v>
      </c>
    </row>
    <row r="539" spans="1:17" x14ac:dyDescent="0.25">
      <c r="A539" s="12" t="s">
        <v>189</v>
      </c>
      <c r="B539" s="12" t="s">
        <v>82</v>
      </c>
      <c r="C539" s="12" t="s">
        <v>11</v>
      </c>
      <c r="D539" s="43" t="s">
        <v>267</v>
      </c>
      <c r="E539" s="42" t="s">
        <v>2710</v>
      </c>
      <c r="F539" s="42" t="s">
        <v>1</v>
      </c>
      <c r="G539" s="42" t="s">
        <v>1</v>
      </c>
      <c r="H539" s="11" t="s">
        <v>28</v>
      </c>
      <c r="I539" s="67">
        <f t="shared" ref="I539:O539" si="497">SUM(I540)</f>
        <v>604600</v>
      </c>
      <c r="J539" s="67">
        <f t="shared" si="497"/>
        <v>589000</v>
      </c>
      <c r="K539" s="67">
        <f t="shared" si="497"/>
        <v>0</v>
      </c>
      <c r="L539" s="67">
        <f t="shared" si="489"/>
        <v>48300</v>
      </c>
      <c r="M539" s="67">
        <f t="shared" si="497"/>
        <v>0</v>
      </c>
      <c r="N539" s="67">
        <f t="shared" si="497"/>
        <v>0</v>
      </c>
      <c r="O539" s="67">
        <f t="shared" si="497"/>
        <v>48300</v>
      </c>
      <c r="P539" s="67">
        <f t="shared" si="485"/>
        <v>48300</v>
      </c>
      <c r="Q539" s="67">
        <f t="shared" si="486"/>
        <v>8.2003395585738534</v>
      </c>
    </row>
    <row r="540" spans="1:17" x14ac:dyDescent="0.25">
      <c r="A540" s="12" t="s">
        <v>189</v>
      </c>
      <c r="B540" s="12" t="s">
        <v>82</v>
      </c>
      <c r="C540" s="12" t="s">
        <v>11</v>
      </c>
      <c r="D540" s="43" t="s">
        <v>267</v>
      </c>
      <c r="E540" s="48">
        <v>6121</v>
      </c>
      <c r="F540" s="43"/>
      <c r="G540" s="56" t="s">
        <v>2906</v>
      </c>
      <c r="H540" s="23" t="s">
        <v>29</v>
      </c>
      <c r="I540" s="68">
        <v>604600</v>
      </c>
      <c r="J540" s="68">
        <v>589000</v>
      </c>
      <c r="K540" s="68"/>
      <c r="L540" s="68">
        <f t="shared" si="489"/>
        <v>48300</v>
      </c>
      <c r="M540" s="68"/>
      <c r="N540" s="68"/>
      <c r="O540" s="68">
        <v>48300</v>
      </c>
      <c r="P540" s="68">
        <f t="shared" si="485"/>
        <v>48300</v>
      </c>
      <c r="Q540" s="68">
        <f t="shared" si="486"/>
        <v>8.2003395585738534</v>
      </c>
    </row>
    <row r="541" spans="1:17" x14ac:dyDescent="0.25">
      <c r="A541" s="12" t="s">
        <v>189</v>
      </c>
      <c r="B541" s="12" t="s">
        <v>82</v>
      </c>
      <c r="C541" s="12" t="s">
        <v>11</v>
      </c>
      <c r="D541" s="43" t="s">
        <v>267</v>
      </c>
      <c r="E541" s="42" t="s">
        <v>2711</v>
      </c>
      <c r="F541" s="42" t="s">
        <v>1</v>
      </c>
      <c r="G541" s="42" t="s">
        <v>1</v>
      </c>
      <c r="H541" s="11" t="s">
        <v>32</v>
      </c>
      <c r="I541" s="67">
        <f t="shared" ref="I541:O541" si="498">SUM(I542:I549)</f>
        <v>979294</v>
      </c>
      <c r="J541" s="67">
        <f t="shared" si="498"/>
        <v>978774</v>
      </c>
      <c r="K541" s="67">
        <f t="shared" si="498"/>
        <v>0</v>
      </c>
      <c r="L541" s="67">
        <f t="shared" si="489"/>
        <v>97750</v>
      </c>
      <c r="M541" s="67">
        <f t="shared" si="498"/>
        <v>0</v>
      </c>
      <c r="N541" s="67">
        <f t="shared" si="498"/>
        <v>0</v>
      </c>
      <c r="O541" s="67">
        <f t="shared" si="498"/>
        <v>97750</v>
      </c>
      <c r="P541" s="67">
        <f t="shared" si="485"/>
        <v>97750</v>
      </c>
      <c r="Q541" s="67">
        <f t="shared" si="486"/>
        <v>9.9869837163635324</v>
      </c>
    </row>
    <row r="542" spans="1:17" x14ac:dyDescent="0.25">
      <c r="A542" s="12" t="s">
        <v>189</v>
      </c>
      <c r="B542" s="12" t="s">
        <v>82</v>
      </c>
      <c r="C542" s="12" t="s">
        <v>11</v>
      </c>
      <c r="D542" s="43" t="s">
        <v>267</v>
      </c>
      <c r="E542" s="48">
        <v>6131</v>
      </c>
      <c r="F542" s="43"/>
      <c r="G542" s="56" t="s">
        <v>2906</v>
      </c>
      <c r="H542" s="23" t="s">
        <v>33</v>
      </c>
      <c r="I542" s="68">
        <v>11000</v>
      </c>
      <c r="J542" s="68">
        <v>11000</v>
      </c>
      <c r="K542" s="68"/>
      <c r="L542" s="68">
        <f t="shared" si="489"/>
        <v>500</v>
      </c>
      <c r="M542" s="68"/>
      <c r="N542" s="68"/>
      <c r="O542" s="68">
        <v>500</v>
      </c>
      <c r="P542" s="68">
        <f t="shared" si="485"/>
        <v>500</v>
      </c>
      <c r="Q542" s="68">
        <f t="shared" si="486"/>
        <v>4.5454545454545459</v>
      </c>
    </row>
    <row r="543" spans="1:17" x14ac:dyDescent="0.25">
      <c r="A543" s="12" t="s">
        <v>189</v>
      </c>
      <c r="B543" s="12" t="s">
        <v>82</v>
      </c>
      <c r="C543" s="12" t="s">
        <v>11</v>
      </c>
      <c r="D543" s="43" t="s">
        <v>267</v>
      </c>
      <c r="E543" s="48">
        <v>6132</v>
      </c>
      <c r="F543" s="43"/>
      <c r="G543" s="56" t="s">
        <v>2906</v>
      </c>
      <c r="H543" s="23" t="s">
        <v>227</v>
      </c>
      <c r="I543" s="68">
        <v>80000</v>
      </c>
      <c r="J543" s="68">
        <v>80000</v>
      </c>
      <c r="K543" s="68"/>
      <c r="L543" s="68">
        <f t="shared" si="489"/>
        <v>11000</v>
      </c>
      <c r="M543" s="68"/>
      <c r="N543" s="68"/>
      <c r="O543" s="68">
        <v>11000</v>
      </c>
      <c r="P543" s="68">
        <f t="shared" si="485"/>
        <v>11000</v>
      </c>
      <c r="Q543" s="68">
        <f t="shared" si="486"/>
        <v>13.750000000000002</v>
      </c>
    </row>
    <row r="544" spans="1:17" x14ac:dyDescent="0.25">
      <c r="A544" s="12" t="s">
        <v>189</v>
      </c>
      <c r="B544" s="12" t="s">
        <v>82</v>
      </c>
      <c r="C544" s="12" t="s">
        <v>11</v>
      </c>
      <c r="D544" s="43" t="s">
        <v>267</v>
      </c>
      <c r="E544" s="48">
        <v>6133</v>
      </c>
      <c r="F544" s="43"/>
      <c r="G544" s="56" t="s">
        <v>2906</v>
      </c>
      <c r="H544" s="23" t="s">
        <v>229</v>
      </c>
      <c r="I544" s="68">
        <v>160000</v>
      </c>
      <c r="J544" s="68">
        <v>160000</v>
      </c>
      <c r="K544" s="68"/>
      <c r="L544" s="68">
        <f t="shared" si="489"/>
        <v>15000</v>
      </c>
      <c r="M544" s="68"/>
      <c r="N544" s="68"/>
      <c r="O544" s="68">
        <v>15000</v>
      </c>
      <c r="P544" s="68">
        <f t="shared" si="485"/>
        <v>15000</v>
      </c>
      <c r="Q544" s="68">
        <f t="shared" si="486"/>
        <v>9.375</v>
      </c>
    </row>
    <row r="545" spans="1:17" x14ac:dyDescent="0.25">
      <c r="A545" s="12" t="s">
        <v>189</v>
      </c>
      <c r="B545" s="12" t="s">
        <v>82</v>
      </c>
      <c r="C545" s="12" t="s">
        <v>11</v>
      </c>
      <c r="D545" s="43" t="s">
        <v>267</v>
      </c>
      <c r="E545" s="48">
        <v>6134</v>
      </c>
      <c r="F545" s="43"/>
      <c r="G545" s="56" t="s">
        <v>2906</v>
      </c>
      <c r="H545" s="23" t="s">
        <v>169</v>
      </c>
      <c r="I545" s="68">
        <v>75274</v>
      </c>
      <c r="J545" s="68">
        <v>75274</v>
      </c>
      <c r="K545" s="68"/>
      <c r="L545" s="68">
        <f t="shared" si="489"/>
        <v>6500</v>
      </c>
      <c r="M545" s="68"/>
      <c r="N545" s="68"/>
      <c r="O545" s="68">
        <v>6500</v>
      </c>
      <c r="P545" s="68">
        <f t="shared" si="485"/>
        <v>6500</v>
      </c>
      <c r="Q545" s="68">
        <f t="shared" si="486"/>
        <v>8.6351196960437875</v>
      </c>
    </row>
    <row r="546" spans="1:17" x14ac:dyDescent="0.25">
      <c r="A546" s="12" t="s">
        <v>189</v>
      </c>
      <c r="B546" s="12" t="s">
        <v>82</v>
      </c>
      <c r="C546" s="12" t="s">
        <v>11</v>
      </c>
      <c r="D546" s="43" t="s">
        <v>267</v>
      </c>
      <c r="E546" s="48">
        <v>6135</v>
      </c>
      <c r="F546" s="43"/>
      <c r="G546" s="56" t="s">
        <v>2906</v>
      </c>
      <c r="H546" s="23" t="s">
        <v>231</v>
      </c>
      <c r="I546" s="68">
        <v>6000</v>
      </c>
      <c r="J546" s="68">
        <v>6000</v>
      </c>
      <c r="K546" s="68"/>
      <c r="L546" s="68">
        <f t="shared" si="489"/>
        <v>500</v>
      </c>
      <c r="M546" s="68"/>
      <c r="N546" s="68"/>
      <c r="O546" s="68">
        <v>500</v>
      </c>
      <c r="P546" s="68">
        <f t="shared" si="485"/>
        <v>500</v>
      </c>
      <c r="Q546" s="68">
        <f t="shared" si="486"/>
        <v>8.3333333333333321</v>
      </c>
    </row>
    <row r="547" spans="1:17" x14ac:dyDescent="0.25">
      <c r="A547" s="12" t="s">
        <v>189</v>
      </c>
      <c r="B547" s="12" t="s">
        <v>82</v>
      </c>
      <c r="C547" s="12" t="s">
        <v>11</v>
      </c>
      <c r="D547" s="43" t="s">
        <v>267</v>
      </c>
      <c r="E547" s="48">
        <v>6137</v>
      </c>
      <c r="F547" s="43"/>
      <c r="G547" s="56" t="s">
        <v>2906</v>
      </c>
      <c r="H547" s="23" t="s">
        <v>235</v>
      </c>
      <c r="I547" s="68">
        <v>20000</v>
      </c>
      <c r="J547" s="68">
        <v>20000</v>
      </c>
      <c r="K547" s="68"/>
      <c r="L547" s="68">
        <f t="shared" si="489"/>
        <v>2500</v>
      </c>
      <c r="M547" s="68"/>
      <c r="N547" s="68"/>
      <c r="O547" s="68">
        <v>2500</v>
      </c>
      <c r="P547" s="68">
        <f t="shared" si="485"/>
        <v>2500</v>
      </c>
      <c r="Q547" s="68">
        <f t="shared" si="486"/>
        <v>12.5</v>
      </c>
    </row>
    <row r="548" spans="1:17" x14ac:dyDescent="0.25">
      <c r="A548" s="12" t="s">
        <v>189</v>
      </c>
      <c r="B548" s="12" t="s">
        <v>82</v>
      </c>
      <c r="C548" s="12" t="s">
        <v>11</v>
      </c>
      <c r="D548" s="43" t="s">
        <v>267</v>
      </c>
      <c r="E548" s="48">
        <v>6138</v>
      </c>
      <c r="F548" s="43"/>
      <c r="G548" s="56" t="s">
        <v>2906</v>
      </c>
      <c r="H548" s="23" t="s">
        <v>237</v>
      </c>
      <c r="I548" s="68">
        <v>12000</v>
      </c>
      <c r="J548" s="68">
        <v>12000</v>
      </c>
      <c r="K548" s="68"/>
      <c r="L548" s="68">
        <f t="shared" si="489"/>
        <v>3850</v>
      </c>
      <c r="M548" s="68"/>
      <c r="N548" s="68"/>
      <c r="O548" s="68">
        <v>3850</v>
      </c>
      <c r="P548" s="68">
        <f t="shared" si="485"/>
        <v>3850</v>
      </c>
      <c r="Q548" s="68">
        <f t="shared" si="486"/>
        <v>32.083333333333336</v>
      </c>
    </row>
    <row r="549" spans="1:17" x14ac:dyDescent="0.25">
      <c r="A549" s="14" t="s">
        <v>189</v>
      </c>
      <c r="B549" s="14" t="s">
        <v>82</v>
      </c>
      <c r="C549" s="14" t="s">
        <v>11</v>
      </c>
      <c r="D549" s="50" t="s">
        <v>267</v>
      </c>
      <c r="E549" s="50" t="s">
        <v>2720</v>
      </c>
      <c r="F549" s="43" t="s">
        <v>1</v>
      </c>
      <c r="G549" s="49" t="s">
        <v>1</v>
      </c>
      <c r="H549" s="11" t="s">
        <v>35</v>
      </c>
      <c r="I549" s="67">
        <f t="shared" ref="I549:O549" si="499">SUM(I550:I552)</f>
        <v>615020</v>
      </c>
      <c r="J549" s="67">
        <f t="shared" si="499"/>
        <v>614500</v>
      </c>
      <c r="K549" s="67">
        <f t="shared" si="499"/>
        <v>0</v>
      </c>
      <c r="L549" s="67">
        <f t="shared" si="489"/>
        <v>57900</v>
      </c>
      <c r="M549" s="67">
        <f t="shared" si="499"/>
        <v>0</v>
      </c>
      <c r="N549" s="67">
        <f t="shared" si="499"/>
        <v>0</v>
      </c>
      <c r="O549" s="67">
        <f t="shared" si="499"/>
        <v>57900</v>
      </c>
      <c r="P549" s="67">
        <f t="shared" si="485"/>
        <v>57900</v>
      </c>
      <c r="Q549" s="67">
        <f t="shared" si="486"/>
        <v>9.422294548413344</v>
      </c>
    </row>
    <row r="550" spans="1:17" x14ac:dyDescent="0.25">
      <c r="A550" s="12" t="s">
        <v>189</v>
      </c>
      <c r="B550" s="12" t="s">
        <v>82</v>
      </c>
      <c r="C550" s="12" t="s">
        <v>11</v>
      </c>
      <c r="D550" s="43" t="s">
        <v>267</v>
      </c>
      <c r="E550" s="48">
        <v>6139</v>
      </c>
      <c r="F550" s="43"/>
      <c r="G550" s="56" t="s">
        <v>2906</v>
      </c>
      <c r="H550" s="23" t="s">
        <v>35</v>
      </c>
      <c r="I550" s="68">
        <v>580000</v>
      </c>
      <c r="J550" s="68">
        <v>580000</v>
      </c>
      <c r="K550" s="68"/>
      <c r="L550" s="68">
        <f t="shared" si="489"/>
        <v>55000</v>
      </c>
      <c r="M550" s="68"/>
      <c r="N550" s="68"/>
      <c r="O550" s="68">
        <v>55000</v>
      </c>
      <c r="P550" s="68">
        <f t="shared" si="485"/>
        <v>55000</v>
      </c>
      <c r="Q550" s="68">
        <f t="shared" si="486"/>
        <v>9.4827586206896548</v>
      </c>
    </row>
    <row r="551" spans="1:17" x14ac:dyDescent="0.25">
      <c r="A551" s="12" t="s">
        <v>189</v>
      </c>
      <c r="B551" s="12" t="s">
        <v>82</v>
      </c>
      <c r="C551" s="12" t="s">
        <v>11</v>
      </c>
      <c r="D551" s="43" t="s">
        <v>267</v>
      </c>
      <c r="E551" s="48">
        <v>6139</v>
      </c>
      <c r="F551" s="43" t="s">
        <v>274</v>
      </c>
      <c r="G551" s="56" t="s">
        <v>2906</v>
      </c>
      <c r="H551" s="23" t="s">
        <v>246</v>
      </c>
      <c r="I551" s="68">
        <v>18520</v>
      </c>
      <c r="J551" s="68">
        <v>18000</v>
      </c>
      <c r="K551" s="68"/>
      <c r="L551" s="68">
        <f t="shared" si="489"/>
        <v>1400</v>
      </c>
      <c r="M551" s="68"/>
      <c r="N551" s="68"/>
      <c r="O551" s="68">
        <v>1400</v>
      </c>
      <c r="P551" s="68">
        <f t="shared" si="485"/>
        <v>1400</v>
      </c>
      <c r="Q551" s="68">
        <f t="shared" si="486"/>
        <v>7.7777777777777777</v>
      </c>
    </row>
    <row r="552" spans="1:17" ht="22.5" x14ac:dyDescent="0.25">
      <c r="A552" s="12" t="s">
        <v>189</v>
      </c>
      <c r="B552" s="12" t="s">
        <v>82</v>
      </c>
      <c r="C552" s="12" t="s">
        <v>11</v>
      </c>
      <c r="D552" s="43" t="s">
        <v>267</v>
      </c>
      <c r="E552" s="48">
        <v>6139</v>
      </c>
      <c r="F552" s="43" t="s">
        <v>275</v>
      </c>
      <c r="G552" s="56" t="s">
        <v>2906</v>
      </c>
      <c r="H552" s="23" t="s">
        <v>49</v>
      </c>
      <c r="I552" s="68">
        <v>16500</v>
      </c>
      <c r="J552" s="68">
        <v>16500</v>
      </c>
      <c r="K552" s="68"/>
      <c r="L552" s="68">
        <f t="shared" si="489"/>
        <v>1500</v>
      </c>
      <c r="M552" s="68"/>
      <c r="N552" s="68"/>
      <c r="O552" s="68">
        <v>1500</v>
      </c>
      <c r="P552" s="68">
        <f t="shared" si="485"/>
        <v>1500</v>
      </c>
      <c r="Q552" s="68">
        <f t="shared" si="486"/>
        <v>9.0909090909090917</v>
      </c>
    </row>
    <row r="553" spans="1:17" ht="22.5" x14ac:dyDescent="0.25">
      <c r="A553" s="14" t="s">
        <v>1</v>
      </c>
      <c r="B553" s="14" t="s">
        <v>1</v>
      </c>
      <c r="C553" s="14" t="s">
        <v>1</v>
      </c>
      <c r="D553" s="42" t="s">
        <v>1</v>
      </c>
      <c r="E553" s="42" t="s">
        <v>1</v>
      </c>
      <c r="F553" s="42" t="s">
        <v>1</v>
      </c>
      <c r="G553" s="42" t="s">
        <v>1</v>
      </c>
      <c r="H553" s="17" t="s">
        <v>59</v>
      </c>
      <c r="I553" s="66">
        <f t="shared" ref="I553:O553" si="500">SUM(I554)</f>
        <v>139000</v>
      </c>
      <c r="J553" s="66">
        <f t="shared" si="500"/>
        <v>139000</v>
      </c>
      <c r="K553" s="66">
        <f t="shared" si="500"/>
        <v>0</v>
      </c>
      <c r="L553" s="66">
        <f t="shared" si="489"/>
        <v>0</v>
      </c>
      <c r="M553" s="66">
        <f t="shared" si="500"/>
        <v>0</v>
      </c>
      <c r="N553" s="66">
        <f t="shared" si="500"/>
        <v>0</v>
      </c>
      <c r="O553" s="66">
        <f t="shared" si="500"/>
        <v>0</v>
      </c>
      <c r="P553" s="66">
        <f t="shared" si="485"/>
        <v>0</v>
      </c>
      <c r="Q553" s="66">
        <f t="shared" si="486"/>
        <v>0</v>
      </c>
    </row>
    <row r="554" spans="1:17" x14ac:dyDescent="0.25">
      <c r="A554" s="12" t="s">
        <v>189</v>
      </c>
      <c r="B554" s="12" t="s">
        <v>82</v>
      </c>
      <c r="C554" s="12" t="s">
        <v>11</v>
      </c>
      <c r="D554" s="43" t="s">
        <v>267</v>
      </c>
      <c r="E554" s="42" t="s">
        <v>2715</v>
      </c>
      <c r="F554" s="42" t="s">
        <v>1</v>
      </c>
      <c r="G554" s="42" t="s">
        <v>1</v>
      </c>
      <c r="H554" s="11" t="s">
        <v>61</v>
      </c>
      <c r="I554" s="67">
        <f t="shared" ref="I554" si="501">SUM(I555:I557)</f>
        <v>139000</v>
      </c>
      <c r="J554" s="67">
        <f t="shared" ref="J554:K554" si="502">SUM(J555:J557)</f>
        <v>139000</v>
      </c>
      <c r="K554" s="67">
        <f t="shared" si="502"/>
        <v>0</v>
      </c>
      <c r="L554" s="67">
        <f t="shared" si="489"/>
        <v>0</v>
      </c>
      <c r="M554" s="67">
        <f t="shared" ref="M554" si="503">SUM(M555:M557)</f>
        <v>0</v>
      </c>
      <c r="N554" s="67">
        <f t="shared" ref="N554:O554" si="504">SUM(N555:N557)</f>
        <v>0</v>
      </c>
      <c r="O554" s="67">
        <f t="shared" si="504"/>
        <v>0</v>
      </c>
      <c r="P554" s="67">
        <f t="shared" si="485"/>
        <v>0</v>
      </c>
      <c r="Q554" s="67">
        <f t="shared" si="486"/>
        <v>0</v>
      </c>
    </row>
    <row r="555" spans="1:17" x14ac:dyDescent="0.25">
      <c r="A555" s="12" t="s">
        <v>189</v>
      </c>
      <c r="B555" s="12" t="s">
        <v>82</v>
      </c>
      <c r="C555" s="12" t="s">
        <v>11</v>
      </c>
      <c r="D555" s="43" t="s">
        <v>267</v>
      </c>
      <c r="E555" s="48">
        <v>8213</v>
      </c>
      <c r="F555" s="43"/>
      <c r="G555" s="56" t="s">
        <v>2906</v>
      </c>
      <c r="H555" s="23" t="s">
        <v>62</v>
      </c>
      <c r="I555" s="68">
        <v>31000</v>
      </c>
      <c r="J555" s="68">
        <v>31000</v>
      </c>
      <c r="K555" s="68"/>
      <c r="L555" s="68">
        <f t="shared" si="489"/>
        <v>0</v>
      </c>
      <c r="M555" s="68"/>
      <c r="N555" s="68"/>
      <c r="O555" s="68"/>
      <c r="P555" s="68">
        <f t="shared" si="485"/>
        <v>0</v>
      </c>
      <c r="Q555" s="68">
        <f t="shared" si="486"/>
        <v>0</v>
      </c>
    </row>
    <row r="556" spans="1:17" x14ac:dyDescent="0.25">
      <c r="A556" s="12" t="s">
        <v>189</v>
      </c>
      <c r="B556" s="12" t="s">
        <v>82</v>
      </c>
      <c r="C556" s="12" t="s">
        <v>11</v>
      </c>
      <c r="D556" s="43" t="s">
        <v>267</v>
      </c>
      <c r="E556" s="48">
        <v>8215</v>
      </c>
      <c r="F556" s="43"/>
      <c r="G556" s="56" t="s">
        <v>2906</v>
      </c>
      <c r="H556" s="23" t="s">
        <v>183</v>
      </c>
      <c r="I556" s="68">
        <v>65000</v>
      </c>
      <c r="J556" s="68">
        <v>65000</v>
      </c>
      <c r="K556" s="68"/>
      <c r="L556" s="68">
        <f t="shared" si="489"/>
        <v>0</v>
      </c>
      <c r="M556" s="68"/>
      <c r="N556" s="68"/>
      <c r="O556" s="68"/>
      <c r="P556" s="68">
        <f t="shared" si="485"/>
        <v>0</v>
      </c>
      <c r="Q556" s="68">
        <f t="shared" si="486"/>
        <v>0</v>
      </c>
    </row>
    <row r="557" spans="1:17" x14ac:dyDescent="0.25">
      <c r="A557" s="12" t="s">
        <v>189</v>
      </c>
      <c r="B557" s="12" t="s">
        <v>82</v>
      </c>
      <c r="C557" s="12" t="s">
        <v>11</v>
      </c>
      <c r="D557" s="43" t="s">
        <v>267</v>
      </c>
      <c r="E557" s="48">
        <v>8216</v>
      </c>
      <c r="F557" s="43"/>
      <c r="G557" s="56" t="s">
        <v>2906</v>
      </c>
      <c r="H557" s="23" t="s">
        <v>248</v>
      </c>
      <c r="I557" s="68">
        <v>43000</v>
      </c>
      <c r="J557" s="68">
        <v>43000</v>
      </c>
      <c r="K557" s="68"/>
      <c r="L557" s="68">
        <f t="shared" si="489"/>
        <v>0</v>
      </c>
      <c r="M557" s="68"/>
      <c r="N557" s="68"/>
      <c r="O557" s="68"/>
      <c r="P557" s="68">
        <f t="shared" si="485"/>
        <v>0</v>
      </c>
      <c r="Q557" s="68">
        <f t="shared" si="486"/>
        <v>0</v>
      </c>
    </row>
    <row r="558" spans="1:17" x14ac:dyDescent="0.25">
      <c r="A558" s="23" t="s">
        <v>1</v>
      </c>
      <c r="B558" s="23" t="s">
        <v>1</v>
      </c>
      <c r="C558" s="23" t="s">
        <v>1</v>
      </c>
      <c r="D558" s="49" t="s">
        <v>1</v>
      </c>
      <c r="E558" s="49" t="s">
        <v>1</v>
      </c>
      <c r="F558" s="49" t="s">
        <v>1</v>
      </c>
      <c r="G558" s="49" t="s">
        <v>1</v>
      </c>
      <c r="H558" s="17" t="s">
        <v>276</v>
      </c>
      <c r="I558" s="66">
        <f t="shared" ref="I558:O558" si="505">SUM(I530,I553)</f>
        <v>8186562</v>
      </c>
      <c r="J558" s="66">
        <f t="shared" si="505"/>
        <v>8010562</v>
      </c>
      <c r="K558" s="66">
        <f t="shared" si="505"/>
        <v>0</v>
      </c>
      <c r="L558" s="66">
        <f t="shared" si="489"/>
        <v>667150</v>
      </c>
      <c r="M558" s="66">
        <f t="shared" si="505"/>
        <v>0</v>
      </c>
      <c r="N558" s="66">
        <f t="shared" si="505"/>
        <v>0</v>
      </c>
      <c r="O558" s="66">
        <f t="shared" si="505"/>
        <v>667150</v>
      </c>
      <c r="P558" s="66">
        <f t="shared" si="485"/>
        <v>667150</v>
      </c>
      <c r="Q558" s="66">
        <f t="shared" si="486"/>
        <v>8.3283794570218674</v>
      </c>
    </row>
    <row r="559" spans="1:17" ht="15.75" thickBot="1" x14ac:dyDescent="0.3">
      <c r="A559" s="23" t="s">
        <v>1</v>
      </c>
      <c r="B559" s="23" t="s">
        <v>1</v>
      </c>
      <c r="C559" s="23" t="s">
        <v>1</v>
      </c>
      <c r="D559" s="49" t="s">
        <v>1</v>
      </c>
      <c r="E559" s="49" t="s">
        <v>1</v>
      </c>
      <c r="F559" s="49" t="s">
        <v>1</v>
      </c>
      <c r="G559" s="49" t="s">
        <v>1</v>
      </c>
      <c r="H559" s="11" t="s">
        <v>64</v>
      </c>
      <c r="I559" s="67">
        <v>177</v>
      </c>
      <c r="J559" s="67">
        <v>177</v>
      </c>
      <c r="K559" s="67"/>
      <c r="L559" s="67"/>
      <c r="M559" s="67"/>
      <c r="N559" s="67"/>
      <c r="O559" s="67"/>
      <c r="P559" s="67"/>
      <c r="Q559" s="67"/>
    </row>
    <row r="560" spans="1:17" ht="34.5" thickBot="1" x14ac:dyDescent="0.3">
      <c r="A560" s="23" t="s">
        <v>1</v>
      </c>
      <c r="B560" s="23" t="s">
        <v>1</v>
      </c>
      <c r="C560" s="23" t="s">
        <v>1</v>
      </c>
      <c r="D560" s="49" t="s">
        <v>1</v>
      </c>
      <c r="E560" s="49" t="s">
        <v>1</v>
      </c>
      <c r="F560" s="49" t="s">
        <v>1</v>
      </c>
      <c r="G560" s="49" t="s">
        <v>1</v>
      </c>
      <c r="H560" s="22" t="s">
        <v>65</v>
      </c>
      <c r="I560" s="64" t="s">
        <v>2718</v>
      </c>
      <c r="J560" s="64" t="s">
        <v>2879</v>
      </c>
      <c r="K560" s="64" t="s">
        <v>2942</v>
      </c>
      <c r="L560" s="64" t="s">
        <v>2942</v>
      </c>
      <c r="M560" s="64" t="s">
        <v>2950</v>
      </c>
      <c r="N560" s="64" t="s">
        <v>2949</v>
      </c>
      <c r="O560" s="64" t="s">
        <v>2948</v>
      </c>
      <c r="P560" s="64" t="s">
        <v>2942</v>
      </c>
      <c r="Q560" s="64" t="s">
        <v>2944</v>
      </c>
    </row>
    <row r="561" spans="1:17" x14ac:dyDescent="0.25">
      <c r="A561" s="24"/>
      <c r="B561" s="24"/>
      <c r="C561" s="24"/>
      <c r="D561" s="51"/>
      <c r="E561" s="51"/>
      <c r="F561" s="51"/>
      <c r="G561" s="51"/>
      <c r="H561" s="18" t="s">
        <v>1</v>
      </c>
      <c r="I561" s="65">
        <v>1</v>
      </c>
      <c r="J561" s="65" t="s">
        <v>2894</v>
      </c>
      <c r="K561" s="65">
        <v>3</v>
      </c>
      <c r="L561" s="65" t="s">
        <v>2945</v>
      </c>
      <c r="M561" s="65">
        <v>5</v>
      </c>
      <c r="N561" s="65">
        <v>6</v>
      </c>
      <c r="O561" s="65">
        <v>7</v>
      </c>
      <c r="P561" s="65" t="s">
        <v>2946</v>
      </c>
      <c r="Q561" s="65">
        <v>9</v>
      </c>
    </row>
    <row r="562" spans="1:17" x14ac:dyDescent="0.25">
      <c r="A562" s="24"/>
      <c r="B562" s="24"/>
      <c r="C562" s="24"/>
      <c r="D562" s="51"/>
      <c r="E562" s="52"/>
      <c r="F562" s="52"/>
      <c r="G562" s="52"/>
      <c r="H562" s="19" t="s">
        <v>251</v>
      </c>
      <c r="I562" s="69">
        <f t="shared" ref="I562" si="506">SUM(I558)</f>
        <v>8186562</v>
      </c>
      <c r="J562" s="69">
        <f t="shared" ref="J562:K562" si="507">SUM(J558)</f>
        <v>8010562</v>
      </c>
      <c r="K562" s="69">
        <f t="shared" si="507"/>
        <v>0</v>
      </c>
      <c r="L562" s="69">
        <f t="shared" si="489"/>
        <v>667150</v>
      </c>
      <c r="M562" s="69">
        <f t="shared" ref="M562" si="508">SUM(M558)</f>
        <v>0</v>
      </c>
      <c r="N562" s="69">
        <f t="shared" ref="N562:O562" si="509">SUM(N558)</f>
        <v>0</v>
      </c>
      <c r="O562" s="69">
        <f t="shared" si="509"/>
        <v>667150</v>
      </c>
      <c r="P562" s="69">
        <f t="shared" si="485"/>
        <v>667150</v>
      </c>
      <c r="Q562" s="69">
        <f t="shared" si="486"/>
        <v>8.3283794570218674</v>
      </c>
    </row>
    <row r="563" spans="1:17" x14ac:dyDescent="0.25">
      <c r="A563" s="24"/>
      <c r="B563" s="24"/>
      <c r="C563" s="24"/>
      <c r="D563" s="51"/>
      <c r="E563" s="51"/>
      <c r="F563" s="51"/>
      <c r="G563" s="51"/>
      <c r="H563" s="20" t="s">
        <v>67</v>
      </c>
      <c r="I563" s="69">
        <f t="shared" ref="I563" si="510">SUM(I562)</f>
        <v>8186562</v>
      </c>
      <c r="J563" s="69">
        <f t="shared" ref="J563:K563" si="511">SUM(J562)</f>
        <v>8010562</v>
      </c>
      <c r="K563" s="69">
        <f t="shared" si="511"/>
        <v>0</v>
      </c>
      <c r="L563" s="69">
        <f t="shared" si="489"/>
        <v>667150</v>
      </c>
      <c r="M563" s="69">
        <f t="shared" ref="M563" si="512">SUM(M562)</f>
        <v>0</v>
      </c>
      <c r="N563" s="69">
        <f t="shared" ref="N563:O563" si="513">SUM(N562)</f>
        <v>0</v>
      </c>
      <c r="O563" s="69">
        <f t="shared" si="513"/>
        <v>667150</v>
      </c>
      <c r="P563" s="69">
        <f t="shared" si="485"/>
        <v>667150</v>
      </c>
      <c r="Q563" s="69">
        <f t="shared" si="486"/>
        <v>8.3283794570218674</v>
      </c>
    </row>
    <row r="564" spans="1:17" x14ac:dyDescent="0.25">
      <c r="A564" s="25"/>
      <c r="B564" s="25"/>
      <c r="C564" s="25"/>
      <c r="D564" s="53"/>
      <c r="E564" s="53"/>
      <c r="F564" s="53"/>
      <c r="G564" s="53"/>
    </row>
    <row r="565" spans="1:17" x14ac:dyDescent="0.25">
      <c r="A565" s="23" t="s">
        <v>1</v>
      </c>
      <c r="B565" s="23" t="s">
        <v>1</v>
      </c>
      <c r="C565" s="23" t="s">
        <v>1</v>
      </c>
      <c r="D565" s="49" t="s">
        <v>1</v>
      </c>
      <c r="E565" s="49" t="s">
        <v>1</v>
      </c>
      <c r="F565" s="49" t="s">
        <v>1</v>
      </c>
      <c r="G565" s="49" t="s">
        <v>1</v>
      </c>
      <c r="H565" s="26" t="s">
        <v>1</v>
      </c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1:17" x14ac:dyDescent="0.25">
      <c r="A566" s="23" t="s">
        <v>1</v>
      </c>
      <c r="B566" s="23" t="s">
        <v>1</v>
      </c>
      <c r="C566" s="23" t="s">
        <v>1</v>
      </c>
      <c r="D566" s="49" t="s">
        <v>1</v>
      </c>
      <c r="E566" s="49" t="s">
        <v>1</v>
      </c>
      <c r="F566" s="49" t="s">
        <v>1</v>
      </c>
      <c r="G566" s="49" t="s">
        <v>1</v>
      </c>
      <c r="H566" s="17" t="s">
        <v>277</v>
      </c>
      <c r="I566" s="66">
        <f t="shared" ref="I566" si="514">SUM(I558)</f>
        <v>8186562</v>
      </c>
      <c r="J566" s="66">
        <f t="shared" ref="J566:K566" si="515">SUM(J558)</f>
        <v>8010562</v>
      </c>
      <c r="K566" s="66">
        <f t="shared" si="515"/>
        <v>0</v>
      </c>
      <c r="L566" s="66">
        <f t="shared" si="489"/>
        <v>667150</v>
      </c>
      <c r="M566" s="66">
        <f t="shared" ref="M566" si="516">SUM(M558)</f>
        <v>0</v>
      </c>
      <c r="N566" s="66">
        <f t="shared" ref="N566:O566" si="517">SUM(N558)</f>
        <v>0</v>
      </c>
      <c r="O566" s="66">
        <f t="shared" si="517"/>
        <v>667150</v>
      </c>
      <c r="P566" s="66">
        <f t="shared" si="485"/>
        <v>667150</v>
      </c>
      <c r="Q566" s="66">
        <f t="shared" si="486"/>
        <v>8.3283794570218674</v>
      </c>
    </row>
    <row r="567" spans="1:17" x14ac:dyDescent="0.25">
      <c r="A567" s="23" t="s">
        <v>1</v>
      </c>
      <c r="B567" s="23" t="s">
        <v>1</v>
      </c>
      <c r="C567" s="23" t="s">
        <v>1</v>
      </c>
      <c r="D567" s="49" t="s">
        <v>1</v>
      </c>
      <c r="E567" s="49" t="s">
        <v>1</v>
      </c>
      <c r="F567" s="49" t="s">
        <v>1</v>
      </c>
      <c r="G567" s="49" t="s">
        <v>1</v>
      </c>
      <c r="H567" s="11" t="s">
        <v>64</v>
      </c>
      <c r="I567" s="67">
        <f t="shared" ref="I567" si="518">I559</f>
        <v>177</v>
      </c>
      <c r="J567" s="67">
        <f t="shared" ref="J567:K567" si="519">J559</f>
        <v>177</v>
      </c>
      <c r="K567" s="67">
        <f t="shared" si="519"/>
        <v>0</v>
      </c>
      <c r="L567" s="67"/>
      <c r="M567" s="67">
        <f t="shared" ref="M567" si="520">M559</f>
        <v>0</v>
      </c>
      <c r="N567" s="67">
        <f t="shared" ref="N567:O567" si="521">N559</f>
        <v>0</v>
      </c>
      <c r="O567" s="67">
        <f t="shared" si="521"/>
        <v>0</v>
      </c>
      <c r="P567" s="67">
        <f t="shared" si="485"/>
        <v>0</v>
      </c>
      <c r="Q567" s="67">
        <f t="shared" si="486"/>
        <v>0</v>
      </c>
    </row>
    <row r="568" spans="1:17" x14ac:dyDescent="0.25">
      <c r="A568" s="23" t="s">
        <v>1</v>
      </c>
      <c r="B568" s="23" t="s">
        <v>1</v>
      </c>
      <c r="C568" s="23" t="s">
        <v>1</v>
      </c>
      <c r="D568" s="49" t="s">
        <v>1</v>
      </c>
      <c r="E568" s="49" t="s">
        <v>1</v>
      </c>
      <c r="F568" s="49" t="s">
        <v>1</v>
      </c>
      <c r="G568" s="49" t="s">
        <v>1</v>
      </c>
      <c r="H568" s="13" t="s">
        <v>1</v>
      </c>
      <c r="I568" s="71"/>
      <c r="J568" s="71"/>
      <c r="K568" s="71"/>
      <c r="L568" s="71"/>
      <c r="M568" s="71"/>
      <c r="N568" s="71"/>
      <c r="O568" s="71"/>
      <c r="P568" s="71"/>
      <c r="Q568" s="71"/>
    </row>
    <row r="569" spans="1:17" ht="15.75" thickBot="1" x14ac:dyDescent="0.3">
      <c r="A569" s="14" t="s">
        <v>189</v>
      </c>
      <c r="B569" s="14" t="s">
        <v>135</v>
      </c>
      <c r="C569" s="12" t="s">
        <v>1</v>
      </c>
      <c r="D569" s="43" t="s">
        <v>1</v>
      </c>
      <c r="E569" s="42" t="s">
        <v>1</v>
      </c>
      <c r="F569" s="42" t="s">
        <v>1</v>
      </c>
      <c r="G569" s="42" t="s">
        <v>1</v>
      </c>
      <c r="H569" s="11" t="s">
        <v>1</v>
      </c>
      <c r="I569" s="63"/>
      <c r="J569" s="63"/>
      <c r="K569" s="63"/>
      <c r="L569" s="63"/>
      <c r="M569" s="63"/>
      <c r="N569" s="63"/>
      <c r="O569" s="63"/>
      <c r="P569" s="63"/>
      <c r="Q569" s="63"/>
    </row>
    <row r="570" spans="1:17" ht="34.5" thickBot="1" x14ac:dyDescent="0.3">
      <c r="A570" s="22" t="s">
        <v>4</v>
      </c>
      <c r="B570" s="22" t="s">
        <v>5</v>
      </c>
      <c r="C570" s="22" t="s">
        <v>6</v>
      </c>
      <c r="D570" s="44" t="s">
        <v>2891</v>
      </c>
      <c r="E570" s="44" t="s">
        <v>2895</v>
      </c>
      <c r="F570" s="44" t="s">
        <v>7</v>
      </c>
      <c r="G570" s="44" t="s">
        <v>8</v>
      </c>
      <c r="H570" s="22" t="s">
        <v>9</v>
      </c>
      <c r="I570" s="64" t="s">
        <v>2718</v>
      </c>
      <c r="J570" s="64" t="s">
        <v>2879</v>
      </c>
      <c r="K570" s="64" t="s">
        <v>2942</v>
      </c>
      <c r="L570" s="64" t="s">
        <v>2942</v>
      </c>
      <c r="M570" s="64" t="s">
        <v>2950</v>
      </c>
      <c r="N570" s="64" t="s">
        <v>2949</v>
      </c>
      <c r="O570" s="64" t="s">
        <v>2948</v>
      </c>
      <c r="P570" s="64" t="s">
        <v>2942</v>
      </c>
      <c r="Q570" s="64" t="s">
        <v>2944</v>
      </c>
    </row>
    <row r="571" spans="1:17" x14ac:dyDescent="0.25">
      <c r="A571" s="15" t="s">
        <v>1</v>
      </c>
      <c r="B571" s="15" t="s">
        <v>1</v>
      </c>
      <c r="C571" s="15" t="s">
        <v>1</v>
      </c>
      <c r="D571" s="45" t="s">
        <v>1</v>
      </c>
      <c r="E571" s="45" t="s">
        <v>1</v>
      </c>
      <c r="F571" s="46" t="s">
        <v>1</v>
      </c>
      <c r="G571" s="47" t="s">
        <v>1</v>
      </c>
      <c r="H571" s="16" t="s">
        <v>1</v>
      </c>
      <c r="I571" s="65">
        <v>1</v>
      </c>
      <c r="J571" s="65" t="s">
        <v>2894</v>
      </c>
      <c r="K571" s="65">
        <v>3</v>
      </c>
      <c r="L571" s="65" t="s">
        <v>2945</v>
      </c>
      <c r="M571" s="65">
        <v>5</v>
      </c>
      <c r="N571" s="65">
        <v>6</v>
      </c>
      <c r="O571" s="65">
        <v>7</v>
      </c>
      <c r="P571" s="65" t="s">
        <v>2946</v>
      </c>
      <c r="Q571" s="65">
        <v>9</v>
      </c>
    </row>
    <row r="572" spans="1:17" x14ac:dyDescent="0.25">
      <c r="A572" s="14" t="s">
        <v>189</v>
      </c>
      <c r="B572" s="14" t="s">
        <v>135</v>
      </c>
      <c r="C572" s="12" t="s">
        <v>11</v>
      </c>
      <c r="D572" s="43" t="s">
        <v>278</v>
      </c>
      <c r="E572" s="42" t="s">
        <v>1</v>
      </c>
      <c r="F572" s="42" t="s">
        <v>1</v>
      </c>
      <c r="G572" s="42" t="s">
        <v>1</v>
      </c>
      <c r="H572" s="11" t="s">
        <v>279</v>
      </c>
      <c r="I572" s="63"/>
      <c r="J572" s="63"/>
      <c r="K572" s="63"/>
      <c r="L572" s="63"/>
      <c r="M572" s="63"/>
      <c r="N572" s="63"/>
      <c r="O572" s="63"/>
      <c r="P572" s="63">
        <f t="shared" si="485"/>
        <v>0</v>
      </c>
      <c r="Q572" s="63" t="str">
        <f t="shared" si="486"/>
        <v>-</v>
      </c>
    </row>
    <row r="573" spans="1:17" ht="22.5" x14ac:dyDescent="0.25">
      <c r="A573" s="14" t="s">
        <v>1</v>
      </c>
      <c r="B573" s="14" t="s">
        <v>1</v>
      </c>
      <c r="C573" s="14" t="s">
        <v>1</v>
      </c>
      <c r="D573" s="42" t="s">
        <v>1</v>
      </c>
      <c r="E573" s="42" t="s">
        <v>1</v>
      </c>
      <c r="F573" s="42" t="s">
        <v>1</v>
      </c>
      <c r="G573" s="42" t="s">
        <v>1</v>
      </c>
      <c r="H573" s="17" t="s">
        <v>13</v>
      </c>
      <c r="I573" s="66">
        <f t="shared" ref="I573" si="522">SUM(I574,I582,I584)</f>
        <v>1014057</v>
      </c>
      <c r="J573" s="66">
        <f t="shared" ref="J573:K573" si="523">SUM(J574,J582,J584)</f>
        <v>990057</v>
      </c>
      <c r="K573" s="66">
        <f t="shared" si="523"/>
        <v>0</v>
      </c>
      <c r="L573" s="66">
        <f t="shared" si="489"/>
        <v>78699</v>
      </c>
      <c r="M573" s="66">
        <f t="shared" ref="M573" si="524">SUM(M574,M582,M584)</f>
        <v>0</v>
      </c>
      <c r="N573" s="66">
        <f t="shared" ref="N573:O573" si="525">SUM(N574,N582,N584)</f>
        <v>0</v>
      </c>
      <c r="O573" s="66">
        <f t="shared" si="525"/>
        <v>78699</v>
      </c>
      <c r="P573" s="66">
        <f t="shared" si="485"/>
        <v>78699</v>
      </c>
      <c r="Q573" s="66">
        <f t="shared" si="486"/>
        <v>7.9489362733660789</v>
      </c>
    </row>
    <row r="574" spans="1:17" x14ac:dyDescent="0.25">
      <c r="A574" s="12" t="s">
        <v>189</v>
      </c>
      <c r="B574" s="12" t="s">
        <v>135</v>
      </c>
      <c r="C574" s="12" t="s">
        <v>11</v>
      </c>
      <c r="D574" s="43" t="s">
        <v>278</v>
      </c>
      <c r="E574" s="42" t="s">
        <v>2709</v>
      </c>
      <c r="F574" s="42" t="s">
        <v>1</v>
      </c>
      <c r="G574" s="42" t="s">
        <v>1</v>
      </c>
      <c r="H574" s="11" t="s">
        <v>15</v>
      </c>
      <c r="I574" s="67">
        <f t="shared" ref="I574" si="526">SUM(I575,I576)</f>
        <v>771403</v>
      </c>
      <c r="J574" s="67">
        <f t="shared" ref="J574:K574" si="527">SUM(J575,J576)</f>
        <v>747403</v>
      </c>
      <c r="K574" s="67">
        <f t="shared" si="527"/>
        <v>0</v>
      </c>
      <c r="L574" s="67">
        <f t="shared" si="489"/>
        <v>56370</v>
      </c>
      <c r="M574" s="67">
        <f t="shared" ref="M574" si="528">SUM(M575,M576)</f>
        <v>0</v>
      </c>
      <c r="N574" s="67">
        <f t="shared" ref="N574:O574" si="529">SUM(N575,N576)</f>
        <v>0</v>
      </c>
      <c r="O574" s="67">
        <f t="shared" si="529"/>
        <v>56370</v>
      </c>
      <c r="P574" s="67">
        <f t="shared" si="485"/>
        <v>56370</v>
      </c>
      <c r="Q574" s="67">
        <f t="shared" si="486"/>
        <v>7.5421158330913842</v>
      </c>
    </row>
    <row r="575" spans="1:17" x14ac:dyDescent="0.25">
      <c r="A575" s="12" t="s">
        <v>189</v>
      </c>
      <c r="B575" s="12" t="s">
        <v>135</v>
      </c>
      <c r="C575" s="12" t="s">
        <v>11</v>
      </c>
      <c r="D575" s="43" t="s">
        <v>278</v>
      </c>
      <c r="E575" s="48">
        <v>6111</v>
      </c>
      <c r="F575" s="43"/>
      <c r="G575" s="56" t="s">
        <v>2906</v>
      </c>
      <c r="H575" s="23" t="s">
        <v>16</v>
      </c>
      <c r="I575" s="68">
        <v>683403</v>
      </c>
      <c r="J575" s="68">
        <v>659403</v>
      </c>
      <c r="K575" s="68"/>
      <c r="L575" s="68">
        <f t="shared" si="489"/>
        <v>50000</v>
      </c>
      <c r="M575" s="68"/>
      <c r="N575" s="68"/>
      <c r="O575" s="68">
        <v>50000</v>
      </c>
      <c r="P575" s="68">
        <f t="shared" si="485"/>
        <v>50000</v>
      </c>
      <c r="Q575" s="68">
        <f t="shared" si="486"/>
        <v>7.5826163969530018</v>
      </c>
    </row>
    <row r="576" spans="1:17" x14ac:dyDescent="0.25">
      <c r="A576" s="14" t="s">
        <v>189</v>
      </c>
      <c r="B576" s="14" t="s">
        <v>135</v>
      </c>
      <c r="C576" s="14" t="s">
        <v>11</v>
      </c>
      <c r="D576" s="50" t="s">
        <v>278</v>
      </c>
      <c r="E576" s="50" t="s">
        <v>2719</v>
      </c>
      <c r="F576" s="43" t="s">
        <v>1</v>
      </c>
      <c r="G576" s="49" t="s">
        <v>1</v>
      </c>
      <c r="H576" s="11" t="s">
        <v>19</v>
      </c>
      <c r="I576" s="67">
        <f t="shared" ref="I576:O576" si="530">SUM(I577:I581)</f>
        <v>88000</v>
      </c>
      <c r="J576" s="67">
        <f t="shared" si="530"/>
        <v>88000</v>
      </c>
      <c r="K576" s="67">
        <f t="shared" si="530"/>
        <v>0</v>
      </c>
      <c r="L576" s="67">
        <f t="shared" si="489"/>
        <v>6370</v>
      </c>
      <c r="M576" s="67">
        <f t="shared" si="530"/>
        <v>0</v>
      </c>
      <c r="N576" s="67">
        <f t="shared" si="530"/>
        <v>0</v>
      </c>
      <c r="O576" s="67">
        <f t="shared" si="530"/>
        <v>6370</v>
      </c>
      <c r="P576" s="67">
        <f t="shared" si="485"/>
        <v>6370</v>
      </c>
      <c r="Q576" s="67">
        <f t="shared" si="486"/>
        <v>7.2386363636363633</v>
      </c>
    </row>
    <row r="577" spans="1:17" x14ac:dyDescent="0.25">
      <c r="A577" s="12" t="s">
        <v>189</v>
      </c>
      <c r="B577" s="12" t="s">
        <v>135</v>
      </c>
      <c r="C577" s="12" t="s">
        <v>11</v>
      </c>
      <c r="D577" s="43" t="s">
        <v>278</v>
      </c>
      <c r="E577" s="48">
        <v>6112</v>
      </c>
      <c r="F577" s="43" t="s">
        <v>280</v>
      </c>
      <c r="G577" s="56" t="s">
        <v>2906</v>
      </c>
      <c r="H577" s="23" t="s">
        <v>73</v>
      </c>
      <c r="I577" s="68">
        <v>14900</v>
      </c>
      <c r="J577" s="68">
        <v>14900</v>
      </c>
      <c r="K577" s="68"/>
      <c r="L577" s="68">
        <f t="shared" si="489"/>
        <v>0</v>
      </c>
      <c r="M577" s="68"/>
      <c r="N577" s="68"/>
      <c r="O577" s="68"/>
      <c r="P577" s="68">
        <f t="shared" si="485"/>
        <v>0</v>
      </c>
      <c r="Q577" s="68">
        <f t="shared" si="486"/>
        <v>0</v>
      </c>
    </row>
    <row r="578" spans="1:17" x14ac:dyDescent="0.25">
      <c r="A578" s="12" t="s">
        <v>189</v>
      </c>
      <c r="B578" s="12" t="s">
        <v>135</v>
      </c>
      <c r="C578" s="12" t="s">
        <v>11</v>
      </c>
      <c r="D578" s="43" t="s">
        <v>278</v>
      </c>
      <c r="E578" s="48">
        <v>6112</v>
      </c>
      <c r="F578" s="43" t="s">
        <v>281</v>
      </c>
      <c r="G578" s="56" t="s">
        <v>2906</v>
      </c>
      <c r="H578" s="23" t="s">
        <v>22</v>
      </c>
      <c r="I578" s="68">
        <v>46400</v>
      </c>
      <c r="J578" s="68">
        <v>46400</v>
      </c>
      <c r="K578" s="68"/>
      <c r="L578" s="68">
        <f t="shared" si="489"/>
        <v>3870</v>
      </c>
      <c r="M578" s="68"/>
      <c r="N578" s="68"/>
      <c r="O578" s="68">
        <v>3870</v>
      </c>
      <c r="P578" s="68">
        <f t="shared" si="485"/>
        <v>3870</v>
      </c>
      <c r="Q578" s="68">
        <f t="shared" si="486"/>
        <v>8.3405172413793096</v>
      </c>
    </row>
    <row r="579" spans="1:17" x14ac:dyDescent="0.25">
      <c r="A579" s="12" t="s">
        <v>189</v>
      </c>
      <c r="B579" s="12" t="s">
        <v>135</v>
      </c>
      <c r="C579" s="12" t="s">
        <v>11</v>
      </c>
      <c r="D579" s="43" t="s">
        <v>278</v>
      </c>
      <c r="E579" s="48">
        <v>6112</v>
      </c>
      <c r="F579" s="43" t="s">
        <v>282</v>
      </c>
      <c r="G579" s="56" t="s">
        <v>2906</v>
      </c>
      <c r="H579" s="23" t="s">
        <v>24</v>
      </c>
      <c r="I579" s="68">
        <v>10700</v>
      </c>
      <c r="J579" s="68">
        <v>10700</v>
      </c>
      <c r="K579" s="68"/>
      <c r="L579" s="68">
        <f t="shared" si="489"/>
        <v>0</v>
      </c>
      <c r="M579" s="68"/>
      <c r="N579" s="68"/>
      <c r="O579" s="68"/>
      <c r="P579" s="68">
        <f t="shared" si="485"/>
        <v>0</v>
      </c>
      <c r="Q579" s="68">
        <f t="shared" si="486"/>
        <v>0</v>
      </c>
    </row>
    <row r="580" spans="1:17" x14ac:dyDescent="0.25">
      <c r="A580" s="12" t="s">
        <v>189</v>
      </c>
      <c r="B580" s="12" t="s">
        <v>135</v>
      </c>
      <c r="C580" s="12" t="s">
        <v>11</v>
      </c>
      <c r="D580" s="43" t="s">
        <v>278</v>
      </c>
      <c r="E580" s="48">
        <v>6112</v>
      </c>
      <c r="F580" s="43" t="s">
        <v>283</v>
      </c>
      <c r="G580" s="56" t="s">
        <v>2906</v>
      </c>
      <c r="H580" s="23" t="s">
        <v>76</v>
      </c>
      <c r="I580" s="68">
        <v>13500</v>
      </c>
      <c r="J580" s="68">
        <v>13500</v>
      </c>
      <c r="K580" s="68"/>
      <c r="L580" s="68">
        <f t="shared" si="489"/>
        <v>0</v>
      </c>
      <c r="M580" s="68"/>
      <c r="N580" s="68"/>
      <c r="O580" s="68"/>
      <c r="P580" s="68">
        <f t="shared" si="485"/>
        <v>0</v>
      </c>
      <c r="Q580" s="68">
        <f t="shared" si="486"/>
        <v>0</v>
      </c>
    </row>
    <row r="581" spans="1:17" x14ac:dyDescent="0.25">
      <c r="A581" s="12" t="s">
        <v>189</v>
      </c>
      <c r="B581" s="12" t="s">
        <v>135</v>
      </c>
      <c r="C581" s="12" t="s">
        <v>11</v>
      </c>
      <c r="D581" s="43" t="s">
        <v>278</v>
      </c>
      <c r="E581" s="48">
        <v>6112</v>
      </c>
      <c r="F581" s="43" t="s">
        <v>284</v>
      </c>
      <c r="G581" s="56" t="s">
        <v>2906</v>
      </c>
      <c r="H581" s="23" t="s">
        <v>26</v>
      </c>
      <c r="I581" s="68">
        <v>2500</v>
      </c>
      <c r="J581" s="68">
        <v>2500</v>
      </c>
      <c r="K581" s="68"/>
      <c r="L581" s="68">
        <f t="shared" si="489"/>
        <v>2500</v>
      </c>
      <c r="M581" s="68"/>
      <c r="N581" s="68"/>
      <c r="O581" s="68">
        <v>2500</v>
      </c>
      <c r="P581" s="68">
        <f t="shared" si="485"/>
        <v>2500</v>
      </c>
      <c r="Q581" s="68">
        <f t="shared" si="486"/>
        <v>100</v>
      </c>
    </row>
    <row r="582" spans="1:17" x14ac:dyDescent="0.25">
      <c r="A582" s="12" t="s">
        <v>189</v>
      </c>
      <c r="B582" s="12" t="s">
        <v>135</v>
      </c>
      <c r="C582" s="12" t="s">
        <v>11</v>
      </c>
      <c r="D582" s="43" t="s">
        <v>278</v>
      </c>
      <c r="E582" s="42" t="s">
        <v>2710</v>
      </c>
      <c r="F582" s="42" t="s">
        <v>1</v>
      </c>
      <c r="G582" s="42" t="s">
        <v>1</v>
      </c>
      <c r="H582" s="11" t="s">
        <v>28</v>
      </c>
      <c r="I582" s="67">
        <f t="shared" ref="I582:O582" si="531">SUM(I583)</f>
        <v>71700</v>
      </c>
      <c r="J582" s="67">
        <f t="shared" si="531"/>
        <v>71700</v>
      </c>
      <c r="K582" s="67">
        <f t="shared" si="531"/>
        <v>0</v>
      </c>
      <c r="L582" s="67">
        <f t="shared" si="489"/>
        <v>5500</v>
      </c>
      <c r="M582" s="67">
        <f t="shared" si="531"/>
        <v>0</v>
      </c>
      <c r="N582" s="67">
        <f t="shared" si="531"/>
        <v>0</v>
      </c>
      <c r="O582" s="67">
        <f t="shared" si="531"/>
        <v>5500</v>
      </c>
      <c r="P582" s="67">
        <f t="shared" si="485"/>
        <v>5500</v>
      </c>
      <c r="Q582" s="67">
        <f t="shared" si="486"/>
        <v>7.670850767085077</v>
      </c>
    </row>
    <row r="583" spans="1:17" x14ac:dyDescent="0.25">
      <c r="A583" s="12" t="s">
        <v>189</v>
      </c>
      <c r="B583" s="12" t="s">
        <v>135</v>
      </c>
      <c r="C583" s="12" t="s">
        <v>11</v>
      </c>
      <c r="D583" s="43" t="s">
        <v>278</v>
      </c>
      <c r="E583" s="48">
        <v>6121</v>
      </c>
      <c r="F583" s="43"/>
      <c r="G583" s="56" t="s">
        <v>2906</v>
      </c>
      <c r="H583" s="23" t="s">
        <v>29</v>
      </c>
      <c r="I583" s="68">
        <v>71700</v>
      </c>
      <c r="J583" s="68">
        <v>71700</v>
      </c>
      <c r="K583" s="68"/>
      <c r="L583" s="68">
        <f t="shared" si="489"/>
        <v>5500</v>
      </c>
      <c r="M583" s="68"/>
      <c r="N583" s="68"/>
      <c r="O583" s="68">
        <v>5500</v>
      </c>
      <c r="P583" s="68">
        <f t="shared" si="485"/>
        <v>5500</v>
      </c>
      <c r="Q583" s="68">
        <f t="shared" si="486"/>
        <v>7.670850767085077</v>
      </c>
    </row>
    <row r="584" spans="1:17" x14ac:dyDescent="0.25">
      <c r="A584" s="12" t="s">
        <v>189</v>
      </c>
      <c r="B584" s="12" t="s">
        <v>135</v>
      </c>
      <c r="C584" s="12" t="s">
        <v>11</v>
      </c>
      <c r="D584" s="43" t="s">
        <v>278</v>
      </c>
      <c r="E584" s="42" t="s">
        <v>2711</v>
      </c>
      <c r="F584" s="42" t="s">
        <v>1</v>
      </c>
      <c r="G584" s="42" t="s">
        <v>1</v>
      </c>
      <c r="H584" s="11" t="s">
        <v>32</v>
      </c>
      <c r="I584" s="67">
        <f t="shared" ref="I584:O584" si="532">SUM(I585:I593)</f>
        <v>170954</v>
      </c>
      <c r="J584" s="67">
        <f t="shared" si="532"/>
        <v>170954</v>
      </c>
      <c r="K584" s="67">
        <f t="shared" si="532"/>
        <v>0</v>
      </c>
      <c r="L584" s="67">
        <f t="shared" si="489"/>
        <v>16829</v>
      </c>
      <c r="M584" s="67">
        <f t="shared" si="532"/>
        <v>0</v>
      </c>
      <c r="N584" s="67">
        <f t="shared" si="532"/>
        <v>0</v>
      </c>
      <c r="O584" s="67">
        <f t="shared" si="532"/>
        <v>16829</v>
      </c>
      <c r="P584" s="67">
        <f t="shared" si="485"/>
        <v>16829</v>
      </c>
      <c r="Q584" s="67">
        <f t="shared" si="486"/>
        <v>9.8441686067597143</v>
      </c>
    </row>
    <row r="585" spans="1:17" x14ac:dyDescent="0.25">
      <c r="A585" s="12" t="s">
        <v>189</v>
      </c>
      <c r="B585" s="12" t="s">
        <v>135</v>
      </c>
      <c r="C585" s="12" t="s">
        <v>11</v>
      </c>
      <c r="D585" s="43" t="s">
        <v>278</v>
      </c>
      <c r="E585" s="48">
        <v>6131</v>
      </c>
      <c r="F585" s="43"/>
      <c r="G585" s="56" t="s">
        <v>2906</v>
      </c>
      <c r="H585" s="23" t="s">
        <v>33</v>
      </c>
      <c r="I585" s="68">
        <v>1000</v>
      </c>
      <c r="J585" s="68">
        <v>1000</v>
      </c>
      <c r="K585" s="68"/>
      <c r="L585" s="68">
        <f t="shared" si="489"/>
        <v>0</v>
      </c>
      <c r="M585" s="68"/>
      <c r="N585" s="68"/>
      <c r="O585" s="68">
        <v>0</v>
      </c>
      <c r="P585" s="68">
        <f t="shared" si="485"/>
        <v>0</v>
      </c>
      <c r="Q585" s="68">
        <f t="shared" si="486"/>
        <v>0</v>
      </c>
    </row>
    <row r="586" spans="1:17" x14ac:dyDescent="0.25">
      <c r="A586" s="12" t="s">
        <v>189</v>
      </c>
      <c r="B586" s="12" t="s">
        <v>135</v>
      </c>
      <c r="C586" s="12" t="s">
        <v>11</v>
      </c>
      <c r="D586" s="43" t="s">
        <v>278</v>
      </c>
      <c r="E586" s="48">
        <v>6132</v>
      </c>
      <c r="F586" s="43"/>
      <c r="G586" s="56" t="s">
        <v>2906</v>
      </c>
      <c r="H586" s="23" t="s">
        <v>227</v>
      </c>
      <c r="I586" s="68">
        <v>11608</v>
      </c>
      <c r="J586" s="68">
        <v>11608</v>
      </c>
      <c r="K586" s="68"/>
      <c r="L586" s="68">
        <f t="shared" si="489"/>
        <v>960</v>
      </c>
      <c r="M586" s="68"/>
      <c r="N586" s="68"/>
      <c r="O586" s="68">
        <v>960</v>
      </c>
      <c r="P586" s="68">
        <f t="shared" si="485"/>
        <v>960</v>
      </c>
      <c r="Q586" s="68">
        <f t="shared" si="486"/>
        <v>8.2701585113714682</v>
      </c>
    </row>
    <row r="587" spans="1:17" x14ac:dyDescent="0.25">
      <c r="A587" s="12" t="s">
        <v>189</v>
      </c>
      <c r="B587" s="12" t="s">
        <v>135</v>
      </c>
      <c r="C587" s="12" t="s">
        <v>11</v>
      </c>
      <c r="D587" s="43" t="s">
        <v>278</v>
      </c>
      <c r="E587" s="48">
        <v>6133</v>
      </c>
      <c r="F587" s="43"/>
      <c r="G587" s="56" t="s">
        <v>2906</v>
      </c>
      <c r="H587" s="23" t="s">
        <v>229</v>
      </c>
      <c r="I587" s="68">
        <v>29810</v>
      </c>
      <c r="J587" s="68">
        <v>29810</v>
      </c>
      <c r="K587" s="68"/>
      <c r="L587" s="68">
        <f t="shared" si="489"/>
        <v>2480</v>
      </c>
      <c r="M587" s="68"/>
      <c r="N587" s="68"/>
      <c r="O587" s="68">
        <v>2480</v>
      </c>
      <c r="P587" s="68">
        <f t="shared" si="485"/>
        <v>2480</v>
      </c>
      <c r="Q587" s="68">
        <f t="shared" si="486"/>
        <v>8.3193559208319368</v>
      </c>
    </row>
    <row r="588" spans="1:17" x14ac:dyDescent="0.25">
      <c r="A588" s="12" t="s">
        <v>189</v>
      </c>
      <c r="B588" s="12" t="s">
        <v>135</v>
      </c>
      <c r="C588" s="12" t="s">
        <v>11</v>
      </c>
      <c r="D588" s="43" t="s">
        <v>278</v>
      </c>
      <c r="E588" s="48">
        <v>6134</v>
      </c>
      <c r="F588" s="43"/>
      <c r="G588" s="56" t="s">
        <v>2906</v>
      </c>
      <c r="H588" s="23" t="s">
        <v>169</v>
      </c>
      <c r="I588" s="68">
        <v>4079</v>
      </c>
      <c r="J588" s="68">
        <v>4079</v>
      </c>
      <c r="K588" s="68"/>
      <c r="L588" s="68">
        <f t="shared" si="489"/>
        <v>340</v>
      </c>
      <c r="M588" s="68"/>
      <c r="N588" s="68"/>
      <c r="O588" s="68">
        <v>340</v>
      </c>
      <c r="P588" s="68">
        <f t="shared" ref="P588:P651" si="533">K588+L588</f>
        <v>340</v>
      </c>
      <c r="Q588" s="68">
        <f t="shared" ref="Q588:Q651" si="534">IF(J588=0,"-",P588/J588*100)</f>
        <v>8.3353763177249327</v>
      </c>
    </row>
    <row r="589" spans="1:17" x14ac:dyDescent="0.25">
      <c r="A589" s="12" t="s">
        <v>189</v>
      </c>
      <c r="B589" s="12" t="s">
        <v>135</v>
      </c>
      <c r="C589" s="12" t="s">
        <v>11</v>
      </c>
      <c r="D589" s="43" t="s">
        <v>278</v>
      </c>
      <c r="E589" s="48">
        <v>6135</v>
      </c>
      <c r="F589" s="43"/>
      <c r="G589" s="56" t="s">
        <v>2906</v>
      </c>
      <c r="H589" s="23" t="s">
        <v>231</v>
      </c>
      <c r="I589" s="68">
        <v>7400</v>
      </c>
      <c r="J589" s="68">
        <v>7400</v>
      </c>
      <c r="K589" s="68"/>
      <c r="L589" s="68">
        <f t="shared" si="489"/>
        <v>250</v>
      </c>
      <c r="M589" s="68"/>
      <c r="N589" s="68"/>
      <c r="O589" s="68">
        <v>250</v>
      </c>
      <c r="P589" s="68">
        <f t="shared" si="533"/>
        <v>250</v>
      </c>
      <c r="Q589" s="68">
        <f t="shared" si="534"/>
        <v>3.3783783783783785</v>
      </c>
    </row>
    <row r="590" spans="1:17" x14ac:dyDescent="0.25">
      <c r="A590" s="12" t="s">
        <v>189</v>
      </c>
      <c r="B590" s="12" t="s">
        <v>135</v>
      </c>
      <c r="C590" s="12" t="s">
        <v>11</v>
      </c>
      <c r="D590" s="43" t="s">
        <v>278</v>
      </c>
      <c r="E590" s="48">
        <v>6136</v>
      </c>
      <c r="F590" s="43"/>
      <c r="G590" s="56" t="s">
        <v>2906</v>
      </c>
      <c r="H590" s="23" t="s">
        <v>233</v>
      </c>
      <c r="I590" s="68">
        <v>88121</v>
      </c>
      <c r="J590" s="68">
        <v>88121</v>
      </c>
      <c r="K590" s="68"/>
      <c r="L590" s="68">
        <f t="shared" si="489"/>
        <v>7345</v>
      </c>
      <c r="M590" s="68"/>
      <c r="N590" s="68"/>
      <c r="O590" s="68">
        <v>7345</v>
      </c>
      <c r="P590" s="68">
        <f t="shared" si="533"/>
        <v>7345</v>
      </c>
      <c r="Q590" s="68">
        <f t="shared" si="534"/>
        <v>8.3351301051962636</v>
      </c>
    </row>
    <row r="591" spans="1:17" x14ac:dyDescent="0.25">
      <c r="A591" s="12" t="s">
        <v>189</v>
      </c>
      <c r="B591" s="12" t="s">
        <v>135</v>
      </c>
      <c r="C591" s="12" t="s">
        <v>11</v>
      </c>
      <c r="D591" s="43" t="s">
        <v>278</v>
      </c>
      <c r="E591" s="48">
        <v>6137</v>
      </c>
      <c r="F591" s="43"/>
      <c r="G591" s="56" t="s">
        <v>2906</v>
      </c>
      <c r="H591" s="23" t="s">
        <v>235</v>
      </c>
      <c r="I591" s="68">
        <v>6000</v>
      </c>
      <c r="J591" s="68">
        <v>6000</v>
      </c>
      <c r="K591" s="68"/>
      <c r="L591" s="68">
        <f t="shared" si="489"/>
        <v>200</v>
      </c>
      <c r="M591" s="68"/>
      <c r="N591" s="68"/>
      <c r="O591" s="68">
        <v>200</v>
      </c>
      <c r="P591" s="68">
        <f t="shared" si="533"/>
        <v>200</v>
      </c>
      <c r="Q591" s="68">
        <f t="shared" si="534"/>
        <v>3.3333333333333335</v>
      </c>
    </row>
    <row r="592" spans="1:17" x14ac:dyDescent="0.25">
      <c r="A592" s="12" t="s">
        <v>189</v>
      </c>
      <c r="B592" s="12" t="s">
        <v>135</v>
      </c>
      <c r="C592" s="12" t="s">
        <v>11</v>
      </c>
      <c r="D592" s="43" t="s">
        <v>278</v>
      </c>
      <c r="E592" s="48">
        <v>6138</v>
      </c>
      <c r="F592" s="43"/>
      <c r="G592" s="56" t="s">
        <v>2906</v>
      </c>
      <c r="H592" s="23" t="s">
        <v>237</v>
      </c>
      <c r="I592" s="68">
        <v>1600</v>
      </c>
      <c r="J592" s="68">
        <v>1600</v>
      </c>
      <c r="K592" s="68"/>
      <c r="L592" s="68">
        <f t="shared" si="489"/>
        <v>84</v>
      </c>
      <c r="M592" s="68"/>
      <c r="N592" s="68"/>
      <c r="O592" s="68">
        <v>84</v>
      </c>
      <c r="P592" s="68">
        <f t="shared" si="533"/>
        <v>84</v>
      </c>
      <c r="Q592" s="68">
        <f t="shared" si="534"/>
        <v>5.25</v>
      </c>
    </row>
    <row r="593" spans="1:17" x14ac:dyDescent="0.25">
      <c r="A593" s="14" t="s">
        <v>189</v>
      </c>
      <c r="B593" s="14" t="s">
        <v>135</v>
      </c>
      <c r="C593" s="14" t="s">
        <v>11</v>
      </c>
      <c r="D593" s="50" t="s">
        <v>278</v>
      </c>
      <c r="E593" s="50" t="s">
        <v>2720</v>
      </c>
      <c r="F593" s="43" t="s">
        <v>1</v>
      </c>
      <c r="G593" s="49" t="s">
        <v>1</v>
      </c>
      <c r="H593" s="11" t="s">
        <v>35</v>
      </c>
      <c r="I593" s="67">
        <f t="shared" ref="I593:O593" si="535">SUM(I594:I596)</f>
        <v>21336</v>
      </c>
      <c r="J593" s="67">
        <f t="shared" si="535"/>
        <v>21336</v>
      </c>
      <c r="K593" s="67">
        <f t="shared" si="535"/>
        <v>0</v>
      </c>
      <c r="L593" s="67">
        <f t="shared" si="489"/>
        <v>5170</v>
      </c>
      <c r="M593" s="67">
        <f t="shared" si="535"/>
        <v>0</v>
      </c>
      <c r="N593" s="67">
        <f t="shared" si="535"/>
        <v>0</v>
      </c>
      <c r="O593" s="67">
        <f t="shared" si="535"/>
        <v>5170</v>
      </c>
      <c r="P593" s="67">
        <f t="shared" si="533"/>
        <v>5170</v>
      </c>
      <c r="Q593" s="67">
        <f t="shared" si="534"/>
        <v>24.231346081739783</v>
      </c>
    </row>
    <row r="594" spans="1:17" x14ac:dyDescent="0.25">
      <c r="A594" s="12" t="s">
        <v>189</v>
      </c>
      <c r="B594" s="12" t="s">
        <v>135</v>
      </c>
      <c r="C594" s="12" t="s">
        <v>11</v>
      </c>
      <c r="D594" s="43" t="s">
        <v>278</v>
      </c>
      <c r="E594" s="48">
        <v>6139</v>
      </c>
      <c r="F594" s="43"/>
      <c r="G594" s="56" t="s">
        <v>2906</v>
      </c>
      <c r="H594" s="23" t="s">
        <v>35</v>
      </c>
      <c r="I594" s="68">
        <v>19236</v>
      </c>
      <c r="J594" s="68">
        <v>19236</v>
      </c>
      <c r="K594" s="68"/>
      <c r="L594" s="68">
        <f t="shared" ref="L594:L657" si="536">SUM(M594:O594)</f>
        <v>5000</v>
      </c>
      <c r="M594" s="68"/>
      <c r="N594" s="68"/>
      <c r="O594" s="68">
        <v>5000</v>
      </c>
      <c r="P594" s="68">
        <f t="shared" si="533"/>
        <v>5000</v>
      </c>
      <c r="Q594" s="68">
        <f t="shared" si="534"/>
        <v>25.992929923060927</v>
      </c>
    </row>
    <row r="595" spans="1:17" x14ac:dyDescent="0.25">
      <c r="A595" s="12" t="s">
        <v>189</v>
      </c>
      <c r="B595" s="12" t="s">
        <v>135</v>
      </c>
      <c r="C595" s="12" t="s">
        <v>11</v>
      </c>
      <c r="D595" s="43" t="s">
        <v>278</v>
      </c>
      <c r="E595" s="48">
        <v>6139</v>
      </c>
      <c r="F595" s="43" t="s">
        <v>285</v>
      </c>
      <c r="G595" s="56" t="s">
        <v>2906</v>
      </c>
      <c r="H595" s="23" t="s">
        <v>43</v>
      </c>
      <c r="I595" s="68">
        <v>2000</v>
      </c>
      <c r="J595" s="68">
        <v>2000</v>
      </c>
      <c r="K595" s="68"/>
      <c r="L595" s="68">
        <f t="shared" si="536"/>
        <v>170</v>
      </c>
      <c r="M595" s="68"/>
      <c r="N595" s="68"/>
      <c r="O595" s="68">
        <v>170</v>
      </c>
      <c r="P595" s="68">
        <f t="shared" si="533"/>
        <v>170</v>
      </c>
      <c r="Q595" s="68">
        <f t="shared" si="534"/>
        <v>8.5</v>
      </c>
    </row>
    <row r="596" spans="1:17" ht="22.5" x14ac:dyDescent="0.25">
      <c r="A596" s="12" t="s">
        <v>189</v>
      </c>
      <c r="B596" s="12" t="s">
        <v>135</v>
      </c>
      <c r="C596" s="12" t="s">
        <v>11</v>
      </c>
      <c r="D596" s="43" t="s">
        <v>278</v>
      </c>
      <c r="E596" s="48">
        <v>6139</v>
      </c>
      <c r="F596" s="43" t="s">
        <v>286</v>
      </c>
      <c r="G596" s="56" t="s">
        <v>2906</v>
      </c>
      <c r="H596" s="23" t="s">
        <v>49</v>
      </c>
      <c r="I596" s="68">
        <v>100</v>
      </c>
      <c r="J596" s="68">
        <v>100</v>
      </c>
      <c r="K596" s="68"/>
      <c r="L596" s="68">
        <f t="shared" si="536"/>
        <v>0</v>
      </c>
      <c r="M596" s="68"/>
      <c r="N596" s="68"/>
      <c r="O596" s="68"/>
      <c r="P596" s="68">
        <f t="shared" si="533"/>
        <v>0</v>
      </c>
      <c r="Q596" s="68">
        <f t="shared" si="534"/>
        <v>0</v>
      </c>
    </row>
    <row r="597" spans="1:17" ht="22.5" x14ac:dyDescent="0.25">
      <c r="A597" s="14" t="s">
        <v>1</v>
      </c>
      <c r="B597" s="14" t="s">
        <v>1</v>
      </c>
      <c r="C597" s="14" t="s">
        <v>1</v>
      </c>
      <c r="D597" s="42" t="s">
        <v>1</v>
      </c>
      <c r="E597" s="42" t="s">
        <v>1</v>
      </c>
      <c r="F597" s="42" t="s">
        <v>1</v>
      </c>
      <c r="G597" s="42" t="s">
        <v>1</v>
      </c>
      <c r="H597" s="17" t="s">
        <v>50</v>
      </c>
      <c r="I597" s="66">
        <f t="shared" ref="I597:O598" si="537">SUM(I598)</f>
        <v>100</v>
      </c>
      <c r="J597" s="66">
        <f t="shared" si="537"/>
        <v>100</v>
      </c>
      <c r="K597" s="66">
        <f t="shared" si="537"/>
        <v>0</v>
      </c>
      <c r="L597" s="66">
        <f t="shared" si="536"/>
        <v>0</v>
      </c>
      <c r="M597" s="66">
        <f t="shared" si="537"/>
        <v>0</v>
      </c>
      <c r="N597" s="66">
        <f t="shared" si="537"/>
        <v>0</v>
      </c>
      <c r="O597" s="66">
        <f t="shared" si="537"/>
        <v>0</v>
      </c>
      <c r="P597" s="66">
        <f t="shared" si="533"/>
        <v>0</v>
      </c>
      <c r="Q597" s="66">
        <f t="shared" si="534"/>
        <v>0</v>
      </c>
    </row>
    <row r="598" spans="1:17" x14ac:dyDescent="0.25">
      <c r="A598" s="12" t="s">
        <v>189</v>
      </c>
      <c r="B598" s="12" t="s">
        <v>135</v>
      </c>
      <c r="C598" s="12" t="s">
        <v>11</v>
      </c>
      <c r="D598" s="43" t="s">
        <v>278</v>
      </c>
      <c r="E598" s="42" t="s">
        <v>2712</v>
      </c>
      <c r="F598" s="42" t="s">
        <v>1</v>
      </c>
      <c r="G598" s="42" t="s">
        <v>1</v>
      </c>
      <c r="H598" s="11" t="s">
        <v>52</v>
      </c>
      <c r="I598" s="67">
        <f t="shared" si="537"/>
        <v>100</v>
      </c>
      <c r="J598" s="67">
        <f t="shared" si="537"/>
        <v>100</v>
      </c>
      <c r="K598" s="67">
        <f t="shared" si="537"/>
        <v>0</v>
      </c>
      <c r="L598" s="67">
        <f t="shared" si="536"/>
        <v>0</v>
      </c>
      <c r="M598" s="67">
        <f t="shared" si="537"/>
        <v>0</v>
      </c>
      <c r="N598" s="67">
        <f t="shared" si="537"/>
        <v>0</v>
      </c>
      <c r="O598" s="67">
        <f t="shared" si="537"/>
        <v>0</v>
      </c>
      <c r="P598" s="67">
        <f t="shared" si="533"/>
        <v>0</v>
      </c>
      <c r="Q598" s="67">
        <f t="shared" si="534"/>
        <v>0</v>
      </c>
    </row>
    <row r="599" spans="1:17" x14ac:dyDescent="0.25">
      <c r="A599" s="12" t="s">
        <v>189</v>
      </c>
      <c r="B599" s="12" t="s">
        <v>135</v>
      </c>
      <c r="C599" s="12" t="s">
        <v>11</v>
      </c>
      <c r="D599" s="43" t="s">
        <v>278</v>
      </c>
      <c r="E599" s="48">
        <v>6148</v>
      </c>
      <c r="F599" s="43"/>
      <c r="G599" s="56" t="s">
        <v>2906</v>
      </c>
      <c r="H599" s="23" t="s">
        <v>58</v>
      </c>
      <c r="I599" s="68">
        <v>100</v>
      </c>
      <c r="J599" s="68">
        <v>100</v>
      </c>
      <c r="K599" s="68"/>
      <c r="L599" s="68">
        <f t="shared" si="536"/>
        <v>0</v>
      </c>
      <c r="M599" s="68"/>
      <c r="N599" s="68"/>
      <c r="O599" s="68"/>
      <c r="P599" s="68">
        <f t="shared" si="533"/>
        <v>0</v>
      </c>
      <c r="Q599" s="68">
        <f t="shared" si="534"/>
        <v>0</v>
      </c>
    </row>
    <row r="600" spans="1:17" ht="22.5" x14ac:dyDescent="0.25">
      <c r="A600" s="14" t="s">
        <v>1</v>
      </c>
      <c r="B600" s="14" t="s">
        <v>1</v>
      </c>
      <c r="C600" s="14" t="s">
        <v>1</v>
      </c>
      <c r="D600" s="42" t="s">
        <v>1</v>
      </c>
      <c r="E600" s="42" t="s">
        <v>1</v>
      </c>
      <c r="F600" s="42" t="s">
        <v>1</v>
      </c>
      <c r="G600" s="42" t="s">
        <v>1</v>
      </c>
      <c r="H600" s="17" t="s">
        <v>59</v>
      </c>
      <c r="I600" s="66">
        <f t="shared" ref="I600:O601" si="538">SUM(I601)</f>
        <v>10000</v>
      </c>
      <c r="J600" s="66">
        <f t="shared" si="538"/>
        <v>10000</v>
      </c>
      <c r="K600" s="66">
        <f t="shared" si="538"/>
        <v>0</v>
      </c>
      <c r="L600" s="66">
        <f t="shared" si="536"/>
        <v>3000</v>
      </c>
      <c r="M600" s="66">
        <f t="shared" si="538"/>
        <v>0</v>
      </c>
      <c r="N600" s="66">
        <f t="shared" si="538"/>
        <v>0</v>
      </c>
      <c r="O600" s="66">
        <f t="shared" si="538"/>
        <v>3000</v>
      </c>
      <c r="P600" s="66">
        <f t="shared" si="533"/>
        <v>3000</v>
      </c>
      <c r="Q600" s="66">
        <f t="shared" si="534"/>
        <v>30</v>
      </c>
    </row>
    <row r="601" spans="1:17" x14ac:dyDescent="0.25">
      <c r="A601" s="12" t="s">
        <v>189</v>
      </c>
      <c r="B601" s="12" t="s">
        <v>135</v>
      </c>
      <c r="C601" s="12" t="s">
        <v>11</v>
      </c>
      <c r="D601" s="43" t="s">
        <v>278</v>
      </c>
      <c r="E601" s="42" t="s">
        <v>2715</v>
      </c>
      <c r="F601" s="42" t="s">
        <v>1</v>
      </c>
      <c r="G601" s="42" t="s">
        <v>1</v>
      </c>
      <c r="H601" s="11" t="s">
        <v>61</v>
      </c>
      <c r="I601" s="67">
        <f t="shared" si="538"/>
        <v>10000</v>
      </c>
      <c r="J601" s="67">
        <f t="shared" si="538"/>
        <v>10000</v>
      </c>
      <c r="K601" s="67">
        <f t="shared" si="538"/>
        <v>0</v>
      </c>
      <c r="L601" s="67">
        <f t="shared" si="536"/>
        <v>3000</v>
      </c>
      <c r="M601" s="67">
        <f t="shared" si="538"/>
        <v>0</v>
      </c>
      <c r="N601" s="67">
        <f t="shared" si="538"/>
        <v>0</v>
      </c>
      <c r="O601" s="67">
        <f t="shared" si="538"/>
        <v>3000</v>
      </c>
      <c r="P601" s="67">
        <f t="shared" si="533"/>
        <v>3000</v>
      </c>
      <c r="Q601" s="67">
        <f t="shared" si="534"/>
        <v>30</v>
      </c>
    </row>
    <row r="602" spans="1:17" x14ac:dyDescent="0.25">
      <c r="A602" s="12" t="s">
        <v>189</v>
      </c>
      <c r="B602" s="12" t="s">
        <v>135</v>
      </c>
      <c r="C602" s="12" t="s">
        <v>11</v>
      </c>
      <c r="D602" s="43" t="s">
        <v>278</v>
      </c>
      <c r="E602" s="48">
        <v>8213</v>
      </c>
      <c r="F602" s="43"/>
      <c r="G602" s="56" t="s">
        <v>2906</v>
      </c>
      <c r="H602" s="23" t="s">
        <v>62</v>
      </c>
      <c r="I602" s="68">
        <v>10000</v>
      </c>
      <c r="J602" s="68">
        <v>10000</v>
      </c>
      <c r="K602" s="68"/>
      <c r="L602" s="68">
        <f t="shared" si="536"/>
        <v>3000</v>
      </c>
      <c r="M602" s="68"/>
      <c r="N602" s="68"/>
      <c r="O602" s="68">
        <v>3000</v>
      </c>
      <c r="P602" s="68">
        <f t="shared" si="533"/>
        <v>3000</v>
      </c>
      <c r="Q602" s="68">
        <f t="shared" si="534"/>
        <v>30</v>
      </c>
    </row>
    <row r="603" spans="1:17" x14ac:dyDescent="0.25">
      <c r="A603" s="23" t="s">
        <v>1</v>
      </c>
      <c r="B603" s="23" t="s">
        <v>1</v>
      </c>
      <c r="C603" s="23" t="s">
        <v>1</v>
      </c>
      <c r="D603" s="49" t="s">
        <v>1</v>
      </c>
      <c r="E603" s="49" t="s">
        <v>1</v>
      </c>
      <c r="F603" s="49" t="s">
        <v>1</v>
      </c>
      <c r="G603" s="49" t="s">
        <v>1</v>
      </c>
      <c r="H603" s="17" t="s">
        <v>287</v>
      </c>
      <c r="I603" s="66">
        <f t="shared" ref="I603:O603" si="539">SUM(I573,I597,I600)</f>
        <v>1024157</v>
      </c>
      <c r="J603" s="66">
        <f t="shared" si="539"/>
        <v>1000157</v>
      </c>
      <c r="K603" s="66">
        <f t="shared" si="539"/>
        <v>0</v>
      </c>
      <c r="L603" s="66">
        <f t="shared" si="536"/>
        <v>81699</v>
      </c>
      <c r="M603" s="66">
        <f t="shared" si="539"/>
        <v>0</v>
      </c>
      <c r="N603" s="66">
        <f t="shared" si="539"/>
        <v>0</v>
      </c>
      <c r="O603" s="66">
        <f t="shared" si="539"/>
        <v>81699</v>
      </c>
      <c r="P603" s="66">
        <f t="shared" si="533"/>
        <v>81699</v>
      </c>
      <c r="Q603" s="66">
        <f t="shared" si="534"/>
        <v>8.1686175270482533</v>
      </c>
    </row>
    <row r="604" spans="1:17" ht="15.75" thickBot="1" x14ac:dyDescent="0.3">
      <c r="A604" s="23" t="s">
        <v>1</v>
      </c>
      <c r="B604" s="23" t="s">
        <v>1</v>
      </c>
      <c r="C604" s="23" t="s">
        <v>1</v>
      </c>
      <c r="D604" s="49" t="s">
        <v>1</v>
      </c>
      <c r="E604" s="49" t="s">
        <v>1</v>
      </c>
      <c r="F604" s="49" t="s">
        <v>1</v>
      </c>
      <c r="G604" s="49" t="s">
        <v>1</v>
      </c>
      <c r="H604" s="11" t="s">
        <v>64</v>
      </c>
      <c r="I604" s="67">
        <v>23</v>
      </c>
      <c r="J604" s="67">
        <v>23</v>
      </c>
      <c r="K604" s="67"/>
      <c r="L604" s="67"/>
      <c r="M604" s="67"/>
      <c r="N604" s="67"/>
      <c r="O604" s="67"/>
      <c r="P604" s="67">
        <f t="shared" si="533"/>
        <v>0</v>
      </c>
      <c r="Q604" s="67">
        <f t="shared" si="534"/>
        <v>0</v>
      </c>
    </row>
    <row r="605" spans="1:17" ht="34.5" thickBot="1" x14ac:dyDescent="0.3">
      <c r="A605" s="23" t="s">
        <v>1</v>
      </c>
      <c r="B605" s="23" t="s">
        <v>1</v>
      </c>
      <c r="C605" s="23" t="s">
        <v>1</v>
      </c>
      <c r="D605" s="49" t="s">
        <v>1</v>
      </c>
      <c r="E605" s="49" t="s">
        <v>1</v>
      </c>
      <c r="F605" s="49" t="s">
        <v>1</v>
      </c>
      <c r="G605" s="49" t="s">
        <v>1</v>
      </c>
      <c r="H605" s="22" t="s">
        <v>65</v>
      </c>
      <c r="I605" s="64" t="s">
        <v>2718</v>
      </c>
      <c r="J605" s="64" t="s">
        <v>2879</v>
      </c>
      <c r="K605" s="64" t="s">
        <v>2942</v>
      </c>
      <c r="L605" s="64" t="s">
        <v>2942</v>
      </c>
      <c r="M605" s="64" t="s">
        <v>2950</v>
      </c>
      <c r="N605" s="64" t="s">
        <v>2949</v>
      </c>
      <c r="O605" s="64" t="s">
        <v>2948</v>
      </c>
      <c r="P605" s="64" t="s">
        <v>2942</v>
      </c>
      <c r="Q605" s="64" t="s">
        <v>2944</v>
      </c>
    </row>
    <row r="606" spans="1:17" x14ac:dyDescent="0.25">
      <c r="A606" s="24"/>
      <c r="B606" s="24"/>
      <c r="C606" s="24"/>
      <c r="D606" s="51"/>
      <c r="E606" s="51"/>
      <c r="F606" s="51"/>
      <c r="G606" s="51"/>
      <c r="H606" s="18" t="s">
        <v>1</v>
      </c>
      <c r="I606" s="65">
        <v>1</v>
      </c>
      <c r="J606" s="65" t="s">
        <v>2894</v>
      </c>
      <c r="K606" s="65">
        <v>3</v>
      </c>
      <c r="L606" s="65" t="s">
        <v>2945</v>
      </c>
      <c r="M606" s="65">
        <v>5</v>
      </c>
      <c r="N606" s="65">
        <v>6</v>
      </c>
      <c r="O606" s="65">
        <v>7</v>
      </c>
      <c r="P606" s="65" t="s">
        <v>2946</v>
      </c>
      <c r="Q606" s="65">
        <v>9</v>
      </c>
    </row>
    <row r="607" spans="1:17" x14ac:dyDescent="0.25">
      <c r="A607" s="24"/>
      <c r="B607" s="24"/>
      <c r="C607" s="24"/>
      <c r="D607" s="51"/>
      <c r="E607" s="52"/>
      <c r="F607" s="52"/>
      <c r="G607" s="52"/>
      <c r="H607" s="19" t="s">
        <v>251</v>
      </c>
      <c r="I607" s="69">
        <f t="shared" ref="I607" si="540">SUM(I603)</f>
        <v>1024157</v>
      </c>
      <c r="J607" s="69">
        <f t="shared" ref="J607:K607" si="541">SUM(J603)</f>
        <v>1000157</v>
      </c>
      <c r="K607" s="69">
        <f t="shared" si="541"/>
        <v>0</v>
      </c>
      <c r="L607" s="69">
        <f t="shared" si="536"/>
        <v>81699</v>
      </c>
      <c r="M607" s="69">
        <f t="shared" ref="M607" si="542">SUM(M603)</f>
        <v>0</v>
      </c>
      <c r="N607" s="69">
        <f t="shared" ref="N607:O607" si="543">SUM(N603)</f>
        <v>0</v>
      </c>
      <c r="O607" s="69">
        <f t="shared" si="543"/>
        <v>81699</v>
      </c>
      <c r="P607" s="69">
        <f t="shared" si="533"/>
        <v>81699</v>
      </c>
      <c r="Q607" s="69">
        <f t="shared" si="534"/>
        <v>8.1686175270482533</v>
      </c>
    </row>
    <row r="608" spans="1:17" x14ac:dyDescent="0.25">
      <c r="A608" s="24"/>
      <c r="B608" s="24"/>
      <c r="C608" s="24"/>
      <c r="D608" s="51"/>
      <c r="E608" s="51"/>
      <c r="F608" s="51"/>
      <c r="G608" s="51"/>
      <c r="H608" s="20" t="s">
        <v>67</v>
      </c>
      <c r="I608" s="69">
        <f t="shared" ref="I608" si="544">SUM(I607)</f>
        <v>1024157</v>
      </c>
      <c r="J608" s="69">
        <f t="shared" ref="J608:K608" si="545">SUM(J607)</f>
        <v>1000157</v>
      </c>
      <c r="K608" s="69">
        <f t="shared" si="545"/>
        <v>0</v>
      </c>
      <c r="L608" s="69">
        <f t="shared" si="536"/>
        <v>81699</v>
      </c>
      <c r="M608" s="69">
        <f t="shared" ref="M608" si="546">SUM(M607)</f>
        <v>0</v>
      </c>
      <c r="N608" s="69">
        <f t="shared" ref="N608:O608" si="547">SUM(N607)</f>
        <v>0</v>
      </c>
      <c r="O608" s="69">
        <f t="shared" si="547"/>
        <v>81699</v>
      </c>
      <c r="P608" s="69">
        <f t="shared" si="533"/>
        <v>81699</v>
      </c>
      <c r="Q608" s="69">
        <f t="shared" si="534"/>
        <v>8.1686175270482533</v>
      </c>
    </row>
    <row r="609" spans="1:17" x14ac:dyDescent="0.25">
      <c r="A609" s="25"/>
      <c r="B609" s="25"/>
      <c r="C609" s="25"/>
      <c r="D609" s="53"/>
      <c r="E609" s="53"/>
      <c r="F609" s="53"/>
      <c r="G609" s="53"/>
    </row>
    <row r="610" spans="1:17" x14ac:dyDescent="0.25">
      <c r="A610" s="23" t="s">
        <v>1</v>
      </c>
      <c r="B610" s="23" t="s">
        <v>1</v>
      </c>
      <c r="C610" s="23" t="s">
        <v>1</v>
      </c>
      <c r="D610" s="49" t="s">
        <v>1</v>
      </c>
      <c r="E610" s="49" t="s">
        <v>1</v>
      </c>
      <c r="F610" s="49" t="s">
        <v>1</v>
      </c>
      <c r="G610" s="49" t="s">
        <v>1</v>
      </c>
      <c r="H610" s="26" t="s">
        <v>1</v>
      </c>
      <c r="I610" s="70"/>
      <c r="J610" s="70"/>
      <c r="K610" s="70"/>
      <c r="L610" s="70"/>
      <c r="M610" s="70"/>
      <c r="N610" s="70"/>
      <c r="O610" s="70"/>
      <c r="P610" s="70"/>
      <c r="Q610" s="70"/>
    </row>
    <row r="611" spans="1:17" x14ac:dyDescent="0.25">
      <c r="A611" s="23" t="s">
        <v>1</v>
      </c>
      <c r="B611" s="23" t="s">
        <v>1</v>
      </c>
      <c r="C611" s="23" t="s">
        <v>1</v>
      </c>
      <c r="D611" s="49" t="s">
        <v>1</v>
      </c>
      <c r="E611" s="49" t="s">
        <v>1</v>
      </c>
      <c r="F611" s="49" t="s">
        <v>1</v>
      </c>
      <c r="G611" s="49" t="s">
        <v>1</v>
      </c>
      <c r="H611" s="17" t="s">
        <v>288</v>
      </c>
      <c r="I611" s="66">
        <f t="shared" ref="I611" si="548">SUM(I603)</f>
        <v>1024157</v>
      </c>
      <c r="J611" s="66">
        <f t="shared" ref="J611:K611" si="549">SUM(J603)</f>
        <v>1000157</v>
      </c>
      <c r="K611" s="66">
        <f t="shared" si="549"/>
        <v>0</v>
      </c>
      <c r="L611" s="66">
        <f t="shared" si="536"/>
        <v>81699</v>
      </c>
      <c r="M611" s="66">
        <f t="shared" ref="M611" si="550">SUM(M603)</f>
        <v>0</v>
      </c>
      <c r="N611" s="66">
        <f t="shared" ref="N611:O611" si="551">SUM(N603)</f>
        <v>0</v>
      </c>
      <c r="O611" s="66">
        <f t="shared" si="551"/>
        <v>81699</v>
      </c>
      <c r="P611" s="66">
        <f t="shared" si="533"/>
        <v>81699</v>
      </c>
      <c r="Q611" s="66">
        <f t="shared" si="534"/>
        <v>8.1686175270482533</v>
      </c>
    </row>
    <row r="612" spans="1:17" x14ac:dyDescent="0.25">
      <c r="A612" s="23" t="s">
        <v>1</v>
      </c>
      <c r="B612" s="23" t="s">
        <v>1</v>
      </c>
      <c r="C612" s="23" t="s">
        <v>1</v>
      </c>
      <c r="D612" s="49" t="s">
        <v>1</v>
      </c>
      <c r="E612" s="49" t="s">
        <v>1</v>
      </c>
      <c r="F612" s="49" t="s">
        <v>1</v>
      </c>
      <c r="G612" s="49" t="s">
        <v>1</v>
      </c>
      <c r="H612" s="11" t="s">
        <v>64</v>
      </c>
      <c r="I612" s="67">
        <f t="shared" ref="I612" si="552">I604</f>
        <v>23</v>
      </c>
      <c r="J612" s="67">
        <f t="shared" ref="J612:K612" si="553">J604</f>
        <v>23</v>
      </c>
      <c r="K612" s="67">
        <f t="shared" si="553"/>
        <v>0</v>
      </c>
      <c r="L612" s="67"/>
      <c r="M612" s="67">
        <f t="shared" ref="M612" si="554">M604</f>
        <v>0</v>
      </c>
      <c r="N612" s="67">
        <f t="shared" ref="N612:O612" si="555">N604</f>
        <v>0</v>
      </c>
      <c r="O612" s="67">
        <f t="shared" si="555"/>
        <v>0</v>
      </c>
      <c r="P612" s="67">
        <f t="shared" si="533"/>
        <v>0</v>
      </c>
      <c r="Q612" s="67">
        <f t="shared" si="534"/>
        <v>0</v>
      </c>
    </row>
    <row r="613" spans="1:17" x14ac:dyDescent="0.25">
      <c r="A613" s="23" t="s">
        <v>1</v>
      </c>
      <c r="B613" s="23" t="s">
        <v>1</v>
      </c>
      <c r="C613" s="23" t="s">
        <v>1</v>
      </c>
      <c r="D613" s="49" t="s">
        <v>1</v>
      </c>
      <c r="E613" s="49" t="s">
        <v>1</v>
      </c>
      <c r="F613" s="49" t="s">
        <v>1</v>
      </c>
      <c r="G613" s="49" t="s">
        <v>1</v>
      </c>
      <c r="H613" s="13" t="s">
        <v>1</v>
      </c>
      <c r="I613" s="71"/>
      <c r="J613" s="71"/>
      <c r="K613" s="71"/>
      <c r="L613" s="71"/>
      <c r="M613" s="71"/>
      <c r="N613" s="71"/>
      <c r="O613" s="71"/>
      <c r="P613" s="71"/>
      <c r="Q613" s="71"/>
    </row>
    <row r="614" spans="1:17" x14ac:dyDescent="0.25">
      <c r="A614" s="23" t="s">
        <v>1</v>
      </c>
      <c r="B614" s="23" t="s">
        <v>1</v>
      </c>
      <c r="C614" s="23" t="s">
        <v>1</v>
      </c>
      <c r="D614" s="49" t="s">
        <v>1</v>
      </c>
      <c r="E614" s="49" t="s">
        <v>1</v>
      </c>
      <c r="F614" s="49" t="s">
        <v>1</v>
      </c>
      <c r="G614" s="49" t="s">
        <v>1</v>
      </c>
      <c r="H614" s="17" t="s">
        <v>289</v>
      </c>
      <c r="I614" s="72">
        <f t="shared" ref="I614" si="556">SUM(I433,I523,I566,I611)</f>
        <v>47606593</v>
      </c>
      <c r="J614" s="72">
        <f t="shared" ref="J614:K614" si="557">SUM(J433,J523,J566,J611)</f>
        <v>47205141</v>
      </c>
      <c r="K614" s="72">
        <f t="shared" si="557"/>
        <v>0</v>
      </c>
      <c r="L614" s="72">
        <f t="shared" si="536"/>
        <v>3081941</v>
      </c>
      <c r="M614" s="72">
        <f t="shared" ref="M614:O614" si="558">SUM(M433,M523,M566,M611)</f>
        <v>0</v>
      </c>
      <c r="N614" s="72">
        <f t="shared" si="558"/>
        <v>0</v>
      </c>
      <c r="O614" s="72">
        <f t="shared" si="558"/>
        <v>3081941</v>
      </c>
      <c r="P614" s="72">
        <f t="shared" si="533"/>
        <v>3081941</v>
      </c>
      <c r="Q614" s="72">
        <f t="shared" si="534"/>
        <v>6.5288249006607142</v>
      </c>
    </row>
    <row r="615" spans="1:17" x14ac:dyDescent="0.25">
      <c r="A615" s="23" t="s">
        <v>1</v>
      </c>
      <c r="B615" s="23" t="s">
        <v>1</v>
      </c>
      <c r="C615" s="23" t="s">
        <v>1</v>
      </c>
      <c r="D615" s="49" t="s">
        <v>1</v>
      </c>
      <c r="E615" s="49" t="s">
        <v>1</v>
      </c>
      <c r="F615" s="49" t="s">
        <v>1</v>
      </c>
      <c r="G615" s="49" t="s">
        <v>1</v>
      </c>
      <c r="H615" s="11" t="s">
        <v>99</v>
      </c>
      <c r="I615" s="67">
        <f t="shared" ref="I615" si="559">I434+I524+I567+I612</f>
        <v>899</v>
      </c>
      <c r="J615" s="67">
        <f t="shared" ref="J615" si="560">J434+J524+J567+J612</f>
        <v>899</v>
      </c>
      <c r="K615" s="67"/>
      <c r="L615" s="67"/>
      <c r="M615" s="67"/>
      <c r="N615" s="67"/>
      <c r="O615" s="67"/>
      <c r="P615" s="67"/>
      <c r="Q615" s="67"/>
    </row>
    <row r="616" spans="1:17" x14ac:dyDescent="0.25">
      <c r="A616" s="14" t="s">
        <v>290</v>
      </c>
      <c r="B616" s="11" t="s">
        <v>1</v>
      </c>
      <c r="C616" s="11" t="s">
        <v>1</v>
      </c>
      <c r="D616" s="42" t="s">
        <v>1</v>
      </c>
      <c r="E616" s="42" t="s">
        <v>1</v>
      </c>
      <c r="F616" s="42" t="s">
        <v>1</v>
      </c>
      <c r="G616" s="42" t="s">
        <v>1</v>
      </c>
      <c r="H616" s="11" t="s">
        <v>291</v>
      </c>
      <c r="I616" s="63"/>
      <c r="J616" s="63"/>
      <c r="K616" s="63"/>
      <c r="L616" s="63"/>
      <c r="M616" s="63"/>
      <c r="N616" s="63"/>
      <c r="O616" s="63"/>
      <c r="P616" s="63"/>
      <c r="Q616" s="63"/>
    </row>
    <row r="617" spans="1:17" ht="15.75" thickBot="1" x14ac:dyDescent="0.3">
      <c r="A617" s="14" t="s">
        <v>290</v>
      </c>
      <c r="B617" s="14" t="s">
        <v>3</v>
      </c>
      <c r="C617" s="12" t="s">
        <v>1</v>
      </c>
      <c r="D617" s="43" t="s">
        <v>1</v>
      </c>
      <c r="E617" s="42" t="s">
        <v>1</v>
      </c>
      <c r="F617" s="42" t="s">
        <v>1</v>
      </c>
      <c r="G617" s="42" t="s">
        <v>1</v>
      </c>
      <c r="H617" s="11" t="s">
        <v>1</v>
      </c>
      <c r="I617" s="63"/>
      <c r="J617" s="63"/>
      <c r="K617" s="63"/>
      <c r="L617" s="63"/>
      <c r="M617" s="63"/>
      <c r="N617" s="63"/>
      <c r="O617" s="63"/>
      <c r="P617" s="63"/>
      <c r="Q617" s="63"/>
    </row>
    <row r="618" spans="1:17" ht="34.5" thickBot="1" x14ac:dyDescent="0.3">
      <c r="A618" s="22" t="s">
        <v>4</v>
      </c>
      <c r="B618" s="22" t="s">
        <v>5</v>
      </c>
      <c r="C618" s="22" t="s">
        <v>6</v>
      </c>
      <c r="D618" s="44" t="s">
        <v>2891</v>
      </c>
      <c r="E618" s="44" t="s">
        <v>2895</v>
      </c>
      <c r="F618" s="44" t="s">
        <v>7</v>
      </c>
      <c r="G618" s="44" t="s">
        <v>8</v>
      </c>
      <c r="H618" s="22" t="s">
        <v>9</v>
      </c>
      <c r="I618" s="64" t="s">
        <v>2718</v>
      </c>
      <c r="J618" s="64" t="s">
        <v>2879</v>
      </c>
      <c r="K618" s="64" t="s">
        <v>2942</v>
      </c>
      <c r="L618" s="64" t="s">
        <v>2942</v>
      </c>
      <c r="M618" s="64" t="s">
        <v>2950</v>
      </c>
      <c r="N618" s="64" t="s">
        <v>2949</v>
      </c>
      <c r="O618" s="64" t="s">
        <v>2948</v>
      </c>
      <c r="P618" s="64" t="s">
        <v>2942</v>
      </c>
      <c r="Q618" s="64" t="s">
        <v>2944</v>
      </c>
    </row>
    <row r="619" spans="1:17" x14ac:dyDescent="0.25">
      <c r="A619" s="15" t="s">
        <v>1</v>
      </c>
      <c r="B619" s="15" t="s">
        <v>1</v>
      </c>
      <c r="C619" s="15" t="s">
        <v>1</v>
      </c>
      <c r="D619" s="45" t="s">
        <v>1</v>
      </c>
      <c r="E619" s="45" t="s">
        <v>1</v>
      </c>
      <c r="F619" s="46" t="s">
        <v>1</v>
      </c>
      <c r="G619" s="47" t="s">
        <v>1</v>
      </c>
      <c r="H619" s="16" t="s">
        <v>1</v>
      </c>
      <c r="I619" s="65">
        <v>1</v>
      </c>
      <c r="J619" s="65" t="s">
        <v>2894</v>
      </c>
      <c r="K619" s="65">
        <v>3</v>
      </c>
      <c r="L619" s="65" t="s">
        <v>2945</v>
      </c>
      <c r="M619" s="65">
        <v>5</v>
      </c>
      <c r="N619" s="65">
        <v>6</v>
      </c>
      <c r="O619" s="65">
        <v>7</v>
      </c>
      <c r="P619" s="65" t="s">
        <v>2946</v>
      </c>
      <c r="Q619" s="65">
        <v>9</v>
      </c>
    </row>
    <row r="620" spans="1:17" x14ac:dyDescent="0.25">
      <c r="A620" s="14" t="s">
        <v>290</v>
      </c>
      <c r="B620" s="14" t="s">
        <v>3</v>
      </c>
      <c r="C620" s="12" t="s">
        <v>11</v>
      </c>
      <c r="D620" s="43" t="s">
        <v>292</v>
      </c>
      <c r="E620" s="42" t="s">
        <v>1</v>
      </c>
      <c r="F620" s="42" t="s">
        <v>1</v>
      </c>
      <c r="G620" s="42" t="s">
        <v>1</v>
      </c>
      <c r="H620" s="11" t="s">
        <v>291</v>
      </c>
      <c r="I620" s="63"/>
      <c r="J620" s="63"/>
      <c r="K620" s="63"/>
      <c r="L620" s="63"/>
      <c r="M620" s="63"/>
      <c r="N620" s="63"/>
      <c r="O620" s="63"/>
      <c r="P620" s="63">
        <f t="shared" si="533"/>
        <v>0</v>
      </c>
      <c r="Q620" s="63" t="str">
        <f t="shared" si="534"/>
        <v>-</v>
      </c>
    </row>
    <row r="621" spans="1:17" ht="22.5" x14ac:dyDescent="0.25">
      <c r="A621" s="14" t="s">
        <v>1</v>
      </c>
      <c r="B621" s="14" t="s">
        <v>1</v>
      </c>
      <c r="C621" s="14" t="s">
        <v>1</v>
      </c>
      <c r="D621" s="42" t="s">
        <v>1</v>
      </c>
      <c r="E621" s="42" t="s">
        <v>1</v>
      </c>
      <c r="F621" s="42" t="s">
        <v>1</v>
      </c>
      <c r="G621" s="42" t="s">
        <v>1</v>
      </c>
      <c r="H621" s="17" t="s">
        <v>13</v>
      </c>
      <c r="I621" s="66">
        <f t="shared" ref="I621" si="561">SUM(I622,I629,I631)</f>
        <v>1054139</v>
      </c>
      <c r="J621" s="66">
        <f t="shared" ref="J621:K621" si="562">SUM(J622,J629,J631)</f>
        <v>1054139</v>
      </c>
      <c r="K621" s="66">
        <f t="shared" si="562"/>
        <v>0</v>
      </c>
      <c r="L621" s="66">
        <f t="shared" si="536"/>
        <v>96500</v>
      </c>
      <c r="M621" s="66">
        <f t="shared" ref="M621" si="563">SUM(M622,M629,M631)</f>
        <v>0</v>
      </c>
      <c r="N621" s="66">
        <f t="shared" ref="N621:O621" si="564">SUM(N622,N629,N631)</f>
        <v>0</v>
      </c>
      <c r="O621" s="66">
        <f t="shared" si="564"/>
        <v>96500</v>
      </c>
      <c r="P621" s="66">
        <f t="shared" si="533"/>
        <v>96500</v>
      </c>
      <c r="Q621" s="66">
        <f t="shared" si="534"/>
        <v>9.1543904551487039</v>
      </c>
    </row>
    <row r="622" spans="1:17" x14ac:dyDescent="0.25">
      <c r="A622" s="12" t="s">
        <v>290</v>
      </c>
      <c r="B622" s="12" t="s">
        <v>3</v>
      </c>
      <c r="C622" s="12" t="s">
        <v>11</v>
      </c>
      <c r="D622" s="43" t="s">
        <v>292</v>
      </c>
      <c r="E622" s="42" t="s">
        <v>2709</v>
      </c>
      <c r="F622" s="42" t="s">
        <v>1</v>
      </c>
      <c r="G622" s="42" t="s">
        <v>1</v>
      </c>
      <c r="H622" s="11" t="s">
        <v>15</v>
      </c>
      <c r="I622" s="67">
        <f t="shared" ref="I622" si="565">SUM(I623,I624)</f>
        <v>627230</v>
      </c>
      <c r="J622" s="67">
        <f t="shared" ref="J622:K622" si="566">SUM(J623,J624)</f>
        <v>627230</v>
      </c>
      <c r="K622" s="67">
        <f t="shared" si="566"/>
        <v>0</v>
      </c>
      <c r="L622" s="67">
        <f t="shared" si="536"/>
        <v>38900</v>
      </c>
      <c r="M622" s="67">
        <f t="shared" ref="M622" si="567">SUM(M623,M624)</f>
        <v>0</v>
      </c>
      <c r="N622" s="67">
        <f t="shared" ref="N622:O622" si="568">SUM(N623,N624)</f>
        <v>0</v>
      </c>
      <c r="O622" s="67">
        <f t="shared" si="568"/>
        <v>38900</v>
      </c>
      <c r="P622" s="67">
        <f t="shared" si="533"/>
        <v>38900</v>
      </c>
      <c r="Q622" s="67">
        <f t="shared" si="534"/>
        <v>6.2018717216969854</v>
      </c>
    </row>
    <row r="623" spans="1:17" x14ac:dyDescent="0.25">
      <c r="A623" s="12" t="s">
        <v>290</v>
      </c>
      <c r="B623" s="12" t="s">
        <v>3</v>
      </c>
      <c r="C623" s="12" t="s">
        <v>11</v>
      </c>
      <c r="D623" s="43" t="s">
        <v>292</v>
      </c>
      <c r="E623" s="48">
        <v>6111</v>
      </c>
      <c r="F623" s="43"/>
      <c r="G623" s="56" t="s">
        <v>2898</v>
      </c>
      <c r="H623" s="23" t="s">
        <v>16</v>
      </c>
      <c r="I623" s="68">
        <v>556950</v>
      </c>
      <c r="J623" s="68">
        <v>556950</v>
      </c>
      <c r="K623" s="68"/>
      <c r="L623" s="68">
        <f t="shared" si="536"/>
        <v>35000</v>
      </c>
      <c r="M623" s="68"/>
      <c r="N623" s="68"/>
      <c r="O623" s="68">
        <v>35000</v>
      </c>
      <c r="P623" s="68">
        <f t="shared" si="533"/>
        <v>35000</v>
      </c>
      <c r="Q623" s="68">
        <f t="shared" si="534"/>
        <v>6.2842265912559476</v>
      </c>
    </row>
    <row r="624" spans="1:17" x14ac:dyDescent="0.25">
      <c r="A624" s="14" t="s">
        <v>290</v>
      </c>
      <c r="B624" s="14" t="s">
        <v>3</v>
      </c>
      <c r="C624" s="14" t="s">
        <v>11</v>
      </c>
      <c r="D624" s="50" t="s">
        <v>292</v>
      </c>
      <c r="E624" s="50" t="s">
        <v>2719</v>
      </c>
      <c r="F624" s="43" t="s">
        <v>1</v>
      </c>
      <c r="G624" s="49" t="s">
        <v>1</v>
      </c>
      <c r="H624" s="11" t="s">
        <v>19</v>
      </c>
      <c r="I624" s="67">
        <f t="shared" ref="I624:O624" si="569">SUM(I625:I628)</f>
        <v>70280</v>
      </c>
      <c r="J624" s="67">
        <f t="shared" si="569"/>
        <v>70280</v>
      </c>
      <c r="K624" s="67">
        <f t="shared" si="569"/>
        <v>0</v>
      </c>
      <c r="L624" s="67">
        <f t="shared" si="536"/>
        <v>3900</v>
      </c>
      <c r="M624" s="67">
        <f t="shared" si="569"/>
        <v>0</v>
      </c>
      <c r="N624" s="67">
        <f t="shared" si="569"/>
        <v>0</v>
      </c>
      <c r="O624" s="67">
        <f t="shared" si="569"/>
        <v>3900</v>
      </c>
      <c r="P624" s="67">
        <f t="shared" si="533"/>
        <v>3900</v>
      </c>
      <c r="Q624" s="67">
        <f t="shared" si="534"/>
        <v>5.5492316448491747</v>
      </c>
    </row>
    <row r="625" spans="1:17" x14ac:dyDescent="0.25">
      <c r="A625" s="12" t="s">
        <v>290</v>
      </c>
      <c r="B625" s="12" t="s">
        <v>3</v>
      </c>
      <c r="C625" s="12" t="s">
        <v>11</v>
      </c>
      <c r="D625" s="43" t="s">
        <v>292</v>
      </c>
      <c r="E625" s="48">
        <v>6112</v>
      </c>
      <c r="F625" s="43" t="s">
        <v>293</v>
      </c>
      <c r="G625" s="56" t="s">
        <v>2898</v>
      </c>
      <c r="H625" s="23" t="s">
        <v>73</v>
      </c>
      <c r="I625" s="68">
        <v>10820</v>
      </c>
      <c r="J625" s="68">
        <v>10820</v>
      </c>
      <c r="K625" s="68"/>
      <c r="L625" s="68">
        <f t="shared" si="536"/>
        <v>900</v>
      </c>
      <c r="M625" s="68"/>
      <c r="N625" s="68"/>
      <c r="O625" s="68">
        <v>900</v>
      </c>
      <c r="P625" s="68">
        <f t="shared" si="533"/>
        <v>900</v>
      </c>
      <c r="Q625" s="68">
        <f t="shared" si="534"/>
        <v>8.317929759704251</v>
      </c>
    </row>
    <row r="626" spans="1:17" x14ac:dyDescent="0.25">
      <c r="A626" s="12" t="s">
        <v>290</v>
      </c>
      <c r="B626" s="12" t="s">
        <v>3</v>
      </c>
      <c r="C626" s="12" t="s">
        <v>11</v>
      </c>
      <c r="D626" s="43" t="s">
        <v>292</v>
      </c>
      <c r="E626" s="48">
        <v>6112</v>
      </c>
      <c r="F626" s="43" t="s">
        <v>294</v>
      </c>
      <c r="G626" s="56" t="s">
        <v>2898</v>
      </c>
      <c r="H626" s="23" t="s">
        <v>22</v>
      </c>
      <c r="I626" s="68">
        <v>39510</v>
      </c>
      <c r="J626" s="68">
        <v>39510</v>
      </c>
      <c r="K626" s="68"/>
      <c r="L626" s="68">
        <f t="shared" si="536"/>
        <v>3000</v>
      </c>
      <c r="M626" s="68"/>
      <c r="N626" s="68"/>
      <c r="O626" s="68">
        <v>3000</v>
      </c>
      <c r="P626" s="68">
        <f t="shared" si="533"/>
        <v>3000</v>
      </c>
      <c r="Q626" s="68">
        <f t="shared" si="534"/>
        <v>7.5930144267274109</v>
      </c>
    </row>
    <row r="627" spans="1:17" x14ac:dyDescent="0.25">
      <c r="A627" s="12" t="s">
        <v>290</v>
      </c>
      <c r="B627" s="12" t="s">
        <v>3</v>
      </c>
      <c r="C627" s="12" t="s">
        <v>11</v>
      </c>
      <c r="D627" s="43" t="s">
        <v>292</v>
      </c>
      <c r="E627" s="48">
        <v>6112</v>
      </c>
      <c r="F627" s="43" t="s">
        <v>295</v>
      </c>
      <c r="G627" s="56" t="s">
        <v>2898</v>
      </c>
      <c r="H627" s="23" t="s">
        <v>24</v>
      </c>
      <c r="I627" s="68">
        <v>8550</v>
      </c>
      <c r="J627" s="68">
        <v>8550</v>
      </c>
      <c r="K627" s="68"/>
      <c r="L627" s="68">
        <f t="shared" si="536"/>
        <v>0</v>
      </c>
      <c r="M627" s="68"/>
      <c r="N627" s="68"/>
      <c r="O627" s="68"/>
      <c r="P627" s="68">
        <f t="shared" si="533"/>
        <v>0</v>
      </c>
      <c r="Q627" s="68">
        <f t="shared" si="534"/>
        <v>0</v>
      </c>
    </row>
    <row r="628" spans="1:17" x14ac:dyDescent="0.25">
      <c r="A628" s="12" t="s">
        <v>290</v>
      </c>
      <c r="B628" s="12" t="s">
        <v>3</v>
      </c>
      <c r="C628" s="12" t="s">
        <v>11</v>
      </c>
      <c r="D628" s="43" t="s">
        <v>292</v>
      </c>
      <c r="E628" s="48">
        <v>6112</v>
      </c>
      <c r="F628" s="43" t="s">
        <v>296</v>
      </c>
      <c r="G628" s="56" t="s">
        <v>2898</v>
      </c>
      <c r="H628" s="23" t="s">
        <v>26</v>
      </c>
      <c r="I628" s="68">
        <v>11400</v>
      </c>
      <c r="J628" s="68">
        <v>11400</v>
      </c>
      <c r="K628" s="68"/>
      <c r="L628" s="68">
        <f t="shared" si="536"/>
        <v>0</v>
      </c>
      <c r="M628" s="68"/>
      <c r="N628" s="68"/>
      <c r="O628" s="68"/>
      <c r="P628" s="68">
        <f t="shared" si="533"/>
        <v>0</v>
      </c>
      <c r="Q628" s="68">
        <f t="shared" si="534"/>
        <v>0</v>
      </c>
    </row>
    <row r="629" spans="1:17" x14ac:dyDescent="0.25">
      <c r="A629" s="12" t="s">
        <v>290</v>
      </c>
      <c r="B629" s="12" t="s">
        <v>3</v>
      </c>
      <c r="C629" s="12" t="s">
        <v>11</v>
      </c>
      <c r="D629" s="43" t="s">
        <v>292</v>
      </c>
      <c r="E629" s="42" t="s">
        <v>2710</v>
      </c>
      <c r="F629" s="42" t="s">
        <v>1</v>
      </c>
      <c r="G629" s="42" t="s">
        <v>1</v>
      </c>
      <c r="H629" s="11" t="s">
        <v>28</v>
      </c>
      <c r="I629" s="67">
        <f t="shared" ref="I629:O629" si="570">SUM(I630)</f>
        <v>58480</v>
      </c>
      <c r="J629" s="67">
        <f t="shared" si="570"/>
        <v>58480</v>
      </c>
      <c r="K629" s="67">
        <f t="shared" si="570"/>
        <v>0</v>
      </c>
      <c r="L629" s="67">
        <f t="shared" si="536"/>
        <v>5000</v>
      </c>
      <c r="M629" s="67">
        <f t="shared" si="570"/>
        <v>0</v>
      </c>
      <c r="N629" s="67">
        <f t="shared" si="570"/>
        <v>0</v>
      </c>
      <c r="O629" s="67">
        <f t="shared" si="570"/>
        <v>5000</v>
      </c>
      <c r="P629" s="67">
        <f t="shared" si="533"/>
        <v>5000</v>
      </c>
      <c r="Q629" s="67">
        <f t="shared" si="534"/>
        <v>8.5499316005471968</v>
      </c>
    </row>
    <row r="630" spans="1:17" x14ac:dyDescent="0.25">
      <c r="A630" s="12" t="s">
        <v>290</v>
      </c>
      <c r="B630" s="12" t="s">
        <v>3</v>
      </c>
      <c r="C630" s="12" t="s">
        <v>11</v>
      </c>
      <c r="D630" s="43" t="s">
        <v>292</v>
      </c>
      <c r="E630" s="48">
        <v>6121</v>
      </c>
      <c r="F630" s="43"/>
      <c r="G630" s="56" t="s">
        <v>2898</v>
      </c>
      <c r="H630" s="23" t="s">
        <v>29</v>
      </c>
      <c r="I630" s="68">
        <v>58480</v>
      </c>
      <c r="J630" s="68">
        <v>58480</v>
      </c>
      <c r="K630" s="68"/>
      <c r="L630" s="68">
        <f t="shared" si="536"/>
        <v>5000</v>
      </c>
      <c r="M630" s="68"/>
      <c r="N630" s="68"/>
      <c r="O630" s="68">
        <v>5000</v>
      </c>
      <c r="P630" s="68">
        <f t="shared" si="533"/>
        <v>5000</v>
      </c>
      <c r="Q630" s="68">
        <f t="shared" si="534"/>
        <v>8.5499316005471968</v>
      </c>
    </row>
    <row r="631" spans="1:17" x14ac:dyDescent="0.25">
      <c r="A631" s="12" t="s">
        <v>290</v>
      </c>
      <c r="B631" s="12" t="s">
        <v>3</v>
      </c>
      <c r="C631" s="12" t="s">
        <v>11</v>
      </c>
      <c r="D631" s="43" t="s">
        <v>292</v>
      </c>
      <c r="E631" s="42" t="s">
        <v>2711</v>
      </c>
      <c r="F631" s="42" t="s">
        <v>1</v>
      </c>
      <c r="G631" s="42" t="s">
        <v>1</v>
      </c>
      <c r="H631" s="11" t="s">
        <v>32</v>
      </c>
      <c r="I631" s="67">
        <f t="shared" ref="I631:O631" si="571">SUM(I632:I634)</f>
        <v>368429</v>
      </c>
      <c r="J631" s="67">
        <f t="shared" si="571"/>
        <v>368429</v>
      </c>
      <c r="K631" s="67">
        <f t="shared" si="571"/>
        <v>0</v>
      </c>
      <c r="L631" s="67">
        <f t="shared" si="536"/>
        <v>52600</v>
      </c>
      <c r="M631" s="67">
        <f t="shared" si="571"/>
        <v>0</v>
      </c>
      <c r="N631" s="67">
        <f t="shared" si="571"/>
        <v>0</v>
      </c>
      <c r="O631" s="67">
        <f t="shared" si="571"/>
        <v>52600</v>
      </c>
      <c r="P631" s="67">
        <f t="shared" si="533"/>
        <v>52600</v>
      </c>
      <c r="Q631" s="67">
        <f t="shared" si="534"/>
        <v>14.276834885418902</v>
      </c>
    </row>
    <row r="632" spans="1:17" x14ac:dyDescent="0.25">
      <c r="A632" s="12" t="s">
        <v>290</v>
      </c>
      <c r="B632" s="12" t="s">
        <v>3</v>
      </c>
      <c r="C632" s="12" t="s">
        <v>11</v>
      </c>
      <c r="D632" s="43" t="s">
        <v>292</v>
      </c>
      <c r="E632" s="48">
        <v>6131</v>
      </c>
      <c r="F632" s="43"/>
      <c r="G632" s="56" t="s">
        <v>2898</v>
      </c>
      <c r="H632" s="23" t="s">
        <v>33</v>
      </c>
      <c r="I632" s="68">
        <v>5000</v>
      </c>
      <c r="J632" s="68">
        <v>5000</v>
      </c>
      <c r="K632" s="68"/>
      <c r="L632" s="68">
        <f t="shared" si="536"/>
        <v>2500</v>
      </c>
      <c r="M632" s="68"/>
      <c r="N632" s="68"/>
      <c r="O632" s="68">
        <v>2500</v>
      </c>
      <c r="P632" s="68">
        <f t="shared" si="533"/>
        <v>2500</v>
      </c>
      <c r="Q632" s="68">
        <f t="shared" si="534"/>
        <v>50</v>
      </c>
    </row>
    <row r="633" spans="1:17" x14ac:dyDescent="0.25">
      <c r="A633" s="12" t="s">
        <v>290</v>
      </c>
      <c r="B633" s="12" t="s">
        <v>3</v>
      </c>
      <c r="C633" s="12" t="s">
        <v>11</v>
      </c>
      <c r="D633" s="43" t="s">
        <v>292</v>
      </c>
      <c r="E633" s="48">
        <v>6138</v>
      </c>
      <c r="F633" s="43"/>
      <c r="G633" s="56" t="s">
        <v>2898</v>
      </c>
      <c r="H633" s="23" t="s">
        <v>237</v>
      </c>
      <c r="I633" s="68">
        <v>200000</v>
      </c>
      <c r="J633" s="68">
        <v>200000</v>
      </c>
      <c r="K633" s="68"/>
      <c r="L633" s="68">
        <f t="shared" si="536"/>
        <v>40000</v>
      </c>
      <c r="M633" s="68"/>
      <c r="N633" s="68"/>
      <c r="O633" s="68">
        <v>40000</v>
      </c>
      <c r="P633" s="68">
        <f t="shared" si="533"/>
        <v>40000</v>
      </c>
      <c r="Q633" s="68">
        <f t="shared" si="534"/>
        <v>20</v>
      </c>
    </row>
    <row r="634" spans="1:17" x14ac:dyDescent="0.25">
      <c r="A634" s="14" t="s">
        <v>290</v>
      </c>
      <c r="B634" s="14" t="s">
        <v>3</v>
      </c>
      <c r="C634" s="14" t="s">
        <v>11</v>
      </c>
      <c r="D634" s="50" t="s">
        <v>292</v>
      </c>
      <c r="E634" s="50" t="s">
        <v>2720</v>
      </c>
      <c r="F634" s="43" t="s">
        <v>1</v>
      </c>
      <c r="G634" s="49" t="s">
        <v>1</v>
      </c>
      <c r="H634" s="11" t="s">
        <v>35</v>
      </c>
      <c r="I634" s="67">
        <f t="shared" ref="I634:O634" si="572">SUM(I635:I637)</f>
        <v>163429</v>
      </c>
      <c r="J634" s="67">
        <f t="shared" si="572"/>
        <v>163429</v>
      </c>
      <c r="K634" s="67">
        <f t="shared" si="572"/>
        <v>0</v>
      </c>
      <c r="L634" s="67">
        <f t="shared" si="536"/>
        <v>10100</v>
      </c>
      <c r="M634" s="67">
        <f t="shared" si="572"/>
        <v>0</v>
      </c>
      <c r="N634" s="67">
        <f t="shared" si="572"/>
        <v>0</v>
      </c>
      <c r="O634" s="67">
        <f t="shared" si="572"/>
        <v>10100</v>
      </c>
      <c r="P634" s="67">
        <f t="shared" si="533"/>
        <v>10100</v>
      </c>
      <c r="Q634" s="67">
        <f t="shared" si="534"/>
        <v>6.1800537236353401</v>
      </c>
    </row>
    <row r="635" spans="1:17" x14ac:dyDescent="0.25">
      <c r="A635" s="12" t="s">
        <v>290</v>
      </c>
      <c r="B635" s="12" t="s">
        <v>3</v>
      </c>
      <c r="C635" s="12" t="s">
        <v>11</v>
      </c>
      <c r="D635" s="43" t="s">
        <v>292</v>
      </c>
      <c r="E635" s="48">
        <v>6139</v>
      </c>
      <c r="F635" s="43"/>
      <c r="G635" s="56" t="s">
        <v>2898</v>
      </c>
      <c r="H635" s="23" t="s">
        <v>35</v>
      </c>
      <c r="I635" s="68">
        <v>161519</v>
      </c>
      <c r="J635" s="68">
        <v>161519</v>
      </c>
      <c r="K635" s="68"/>
      <c r="L635" s="68">
        <f t="shared" si="536"/>
        <v>10000</v>
      </c>
      <c r="M635" s="68"/>
      <c r="N635" s="68"/>
      <c r="O635" s="68">
        <v>10000</v>
      </c>
      <c r="P635" s="68">
        <f t="shared" si="533"/>
        <v>10000</v>
      </c>
      <c r="Q635" s="68">
        <f t="shared" si="534"/>
        <v>6.1912220853274222</v>
      </c>
    </row>
    <row r="636" spans="1:17" x14ac:dyDescent="0.25">
      <c r="A636" s="12" t="s">
        <v>290</v>
      </c>
      <c r="B636" s="12" t="s">
        <v>3</v>
      </c>
      <c r="C636" s="12" t="s">
        <v>11</v>
      </c>
      <c r="D636" s="43" t="s">
        <v>292</v>
      </c>
      <c r="E636" s="48">
        <v>6139</v>
      </c>
      <c r="F636" s="43" t="s">
        <v>297</v>
      </c>
      <c r="G636" s="56" t="s">
        <v>2898</v>
      </c>
      <c r="H636" s="23" t="s">
        <v>43</v>
      </c>
      <c r="I636" s="68">
        <v>1810</v>
      </c>
      <c r="J636" s="68">
        <v>1810</v>
      </c>
      <c r="K636" s="68"/>
      <c r="L636" s="68">
        <f t="shared" si="536"/>
        <v>100</v>
      </c>
      <c r="M636" s="68"/>
      <c r="N636" s="68"/>
      <c r="O636" s="68">
        <v>100</v>
      </c>
      <c r="P636" s="68">
        <f t="shared" si="533"/>
        <v>100</v>
      </c>
      <c r="Q636" s="68">
        <f t="shared" si="534"/>
        <v>5.5248618784530388</v>
      </c>
    </row>
    <row r="637" spans="1:17" ht="22.5" x14ac:dyDescent="0.25">
      <c r="A637" s="12" t="s">
        <v>290</v>
      </c>
      <c r="B637" s="12" t="s">
        <v>3</v>
      </c>
      <c r="C637" s="12" t="s">
        <v>11</v>
      </c>
      <c r="D637" s="43" t="s">
        <v>292</v>
      </c>
      <c r="E637" s="48">
        <v>6139</v>
      </c>
      <c r="F637" s="43" t="s">
        <v>298</v>
      </c>
      <c r="G637" s="56" t="s">
        <v>2898</v>
      </c>
      <c r="H637" s="23" t="s">
        <v>49</v>
      </c>
      <c r="I637" s="68">
        <v>100</v>
      </c>
      <c r="J637" s="68">
        <v>100</v>
      </c>
      <c r="K637" s="68"/>
      <c r="L637" s="68">
        <f t="shared" si="536"/>
        <v>0</v>
      </c>
      <c r="M637" s="68"/>
      <c r="N637" s="68"/>
      <c r="O637" s="68"/>
      <c r="P637" s="68">
        <f t="shared" si="533"/>
        <v>0</v>
      </c>
      <c r="Q637" s="68">
        <f t="shared" si="534"/>
        <v>0</v>
      </c>
    </row>
    <row r="638" spans="1:17" ht="22.5" x14ac:dyDescent="0.25">
      <c r="A638" s="14" t="s">
        <v>1</v>
      </c>
      <c r="B638" s="14" t="s">
        <v>1</v>
      </c>
      <c r="C638" s="14" t="s">
        <v>1</v>
      </c>
      <c r="D638" s="42" t="s">
        <v>1</v>
      </c>
      <c r="E638" s="42" t="s">
        <v>1</v>
      </c>
      <c r="F638" s="42" t="s">
        <v>1</v>
      </c>
      <c r="G638" s="42" t="s">
        <v>1</v>
      </c>
      <c r="H638" s="17" t="s">
        <v>50</v>
      </c>
      <c r="I638" s="66">
        <f t="shared" ref="I638:O638" si="573">SUM(I639)</f>
        <v>19996300</v>
      </c>
      <c r="J638" s="66">
        <f t="shared" si="573"/>
        <v>19996300</v>
      </c>
      <c r="K638" s="66">
        <f t="shared" si="573"/>
        <v>0</v>
      </c>
      <c r="L638" s="66">
        <f t="shared" si="536"/>
        <v>2717100</v>
      </c>
      <c r="M638" s="66">
        <f t="shared" si="573"/>
        <v>0</v>
      </c>
      <c r="N638" s="66">
        <f t="shared" si="573"/>
        <v>0</v>
      </c>
      <c r="O638" s="66">
        <f t="shared" si="573"/>
        <v>2717100</v>
      </c>
      <c r="P638" s="66">
        <f t="shared" si="533"/>
        <v>2717100</v>
      </c>
      <c r="Q638" s="66">
        <f t="shared" si="534"/>
        <v>13.588013782549771</v>
      </c>
    </row>
    <row r="639" spans="1:17" x14ac:dyDescent="0.25">
      <c r="A639" s="12" t="s">
        <v>290</v>
      </c>
      <c r="B639" s="12" t="s">
        <v>3</v>
      </c>
      <c r="C639" s="12" t="s">
        <v>11</v>
      </c>
      <c r="D639" s="43" t="s">
        <v>292</v>
      </c>
      <c r="E639" s="42" t="s">
        <v>2712</v>
      </c>
      <c r="F639" s="42" t="s">
        <v>1</v>
      </c>
      <c r="G639" s="42" t="s">
        <v>1</v>
      </c>
      <c r="H639" s="11" t="s">
        <v>52</v>
      </c>
      <c r="I639" s="67">
        <f t="shared" ref="I639" si="574">SUM(I640,I642,I649,I654)</f>
        <v>19996300</v>
      </c>
      <c r="J639" s="67">
        <f t="shared" ref="J639:K639" si="575">SUM(J640,J642,J649,J654)</f>
        <v>19996300</v>
      </c>
      <c r="K639" s="67">
        <f t="shared" si="575"/>
        <v>0</v>
      </c>
      <c r="L639" s="67">
        <f t="shared" si="536"/>
        <v>2717100</v>
      </c>
      <c r="M639" s="67">
        <f t="shared" ref="M639" si="576">SUM(M640,M642,M649,M654)</f>
        <v>0</v>
      </c>
      <c r="N639" s="67">
        <f t="shared" ref="N639:O639" si="577">SUM(N640,N642,N649,N654)</f>
        <v>0</v>
      </c>
      <c r="O639" s="67">
        <f t="shared" si="577"/>
        <v>2717100</v>
      </c>
      <c r="P639" s="67">
        <f t="shared" si="533"/>
        <v>2717100</v>
      </c>
      <c r="Q639" s="67">
        <f t="shared" si="534"/>
        <v>13.588013782549771</v>
      </c>
    </row>
    <row r="640" spans="1:17" x14ac:dyDescent="0.25">
      <c r="A640" s="14" t="s">
        <v>290</v>
      </c>
      <c r="B640" s="14" t="s">
        <v>3</v>
      </c>
      <c r="C640" s="14" t="s">
        <v>11</v>
      </c>
      <c r="D640" s="50" t="s">
        <v>292</v>
      </c>
      <c r="E640" s="50" t="s">
        <v>2732</v>
      </c>
      <c r="F640" s="43" t="s">
        <v>1</v>
      </c>
      <c r="G640" s="49" t="s">
        <v>1</v>
      </c>
      <c r="H640" s="11" t="s">
        <v>203</v>
      </c>
      <c r="I640" s="67">
        <f t="shared" ref="I640:O640" si="578">SUM(I641)</f>
        <v>100</v>
      </c>
      <c r="J640" s="67">
        <f t="shared" si="578"/>
        <v>100</v>
      </c>
      <c r="K640" s="67">
        <f t="shared" si="578"/>
        <v>0</v>
      </c>
      <c r="L640" s="67">
        <f t="shared" si="536"/>
        <v>0</v>
      </c>
      <c r="M640" s="67">
        <f t="shared" si="578"/>
        <v>0</v>
      </c>
      <c r="N640" s="67">
        <f t="shared" si="578"/>
        <v>0</v>
      </c>
      <c r="O640" s="67">
        <f t="shared" si="578"/>
        <v>0</v>
      </c>
      <c r="P640" s="67">
        <f t="shared" si="533"/>
        <v>0</v>
      </c>
      <c r="Q640" s="67">
        <f t="shared" si="534"/>
        <v>0</v>
      </c>
    </row>
    <row r="641" spans="1:17" x14ac:dyDescent="0.25">
      <c r="A641" s="12" t="s">
        <v>290</v>
      </c>
      <c r="B641" s="12" t="s">
        <v>3</v>
      </c>
      <c r="C641" s="12" t="s">
        <v>11</v>
      </c>
      <c r="D641" s="43" t="s">
        <v>292</v>
      </c>
      <c r="E641" s="48">
        <v>6141</v>
      </c>
      <c r="F641" s="43" t="s">
        <v>299</v>
      </c>
      <c r="G641" s="56" t="s">
        <v>2907</v>
      </c>
      <c r="H641" s="23" t="s">
        <v>204</v>
      </c>
      <c r="I641" s="68">
        <v>100</v>
      </c>
      <c r="J641" s="68">
        <v>100</v>
      </c>
      <c r="K641" s="68"/>
      <c r="L641" s="68">
        <f t="shared" si="536"/>
        <v>0</v>
      </c>
      <c r="M641" s="68"/>
      <c r="N641" s="68"/>
      <c r="O641" s="68"/>
      <c r="P641" s="68">
        <f t="shared" si="533"/>
        <v>0</v>
      </c>
      <c r="Q641" s="68">
        <f t="shared" si="534"/>
        <v>0</v>
      </c>
    </row>
    <row r="642" spans="1:17" x14ac:dyDescent="0.25">
      <c r="A642" s="14" t="s">
        <v>290</v>
      </c>
      <c r="B642" s="14" t="s">
        <v>3</v>
      </c>
      <c r="C642" s="14" t="s">
        <v>11</v>
      </c>
      <c r="D642" s="50" t="s">
        <v>292</v>
      </c>
      <c r="E642" s="50" t="s">
        <v>2744</v>
      </c>
      <c r="F642" s="43" t="s">
        <v>1</v>
      </c>
      <c r="G642" s="49" t="s">
        <v>1</v>
      </c>
      <c r="H642" s="11" t="s">
        <v>91</v>
      </c>
      <c r="I642" s="67">
        <f t="shared" ref="I642:O642" si="579">SUM(I643:I648)</f>
        <v>16574100</v>
      </c>
      <c r="J642" s="67">
        <f t="shared" si="579"/>
        <v>16574100</v>
      </c>
      <c r="K642" s="67">
        <f t="shared" si="579"/>
        <v>0</v>
      </c>
      <c r="L642" s="67">
        <f t="shared" si="536"/>
        <v>2169600</v>
      </c>
      <c r="M642" s="67">
        <f t="shared" si="579"/>
        <v>0</v>
      </c>
      <c r="N642" s="67">
        <f t="shared" si="579"/>
        <v>0</v>
      </c>
      <c r="O642" s="67">
        <f t="shared" si="579"/>
        <v>2169600</v>
      </c>
      <c r="P642" s="67">
        <f t="shared" si="533"/>
        <v>2169600</v>
      </c>
      <c r="Q642" s="67">
        <f t="shared" si="534"/>
        <v>13.090303545893894</v>
      </c>
    </row>
    <row r="643" spans="1:17" x14ac:dyDescent="0.25">
      <c r="A643" s="12" t="s">
        <v>290</v>
      </c>
      <c r="B643" s="12" t="s">
        <v>3</v>
      </c>
      <c r="C643" s="12" t="s">
        <v>11</v>
      </c>
      <c r="D643" s="43" t="s">
        <v>292</v>
      </c>
      <c r="E643" s="48">
        <v>6142</v>
      </c>
      <c r="F643" s="43" t="s">
        <v>300</v>
      </c>
      <c r="G643" s="56" t="s">
        <v>2907</v>
      </c>
      <c r="H643" s="23" t="s">
        <v>301</v>
      </c>
      <c r="I643" s="68">
        <v>1737000</v>
      </c>
      <c r="J643" s="68">
        <v>1737000</v>
      </c>
      <c r="K643" s="68"/>
      <c r="L643" s="68">
        <f t="shared" si="536"/>
        <v>193000</v>
      </c>
      <c r="M643" s="68"/>
      <c r="N643" s="68"/>
      <c r="O643" s="68">
        <v>193000</v>
      </c>
      <c r="P643" s="68">
        <f t="shared" si="533"/>
        <v>193000</v>
      </c>
      <c r="Q643" s="68">
        <f t="shared" si="534"/>
        <v>11.111111111111111</v>
      </c>
    </row>
    <row r="644" spans="1:17" x14ac:dyDescent="0.25">
      <c r="A644" s="12" t="s">
        <v>290</v>
      </c>
      <c r="B644" s="12" t="s">
        <v>3</v>
      </c>
      <c r="C644" s="12" t="s">
        <v>11</v>
      </c>
      <c r="D644" s="43" t="s">
        <v>292</v>
      </c>
      <c r="E644" s="48">
        <v>6142</v>
      </c>
      <c r="F644" s="43" t="s">
        <v>302</v>
      </c>
      <c r="G644" s="56" t="s">
        <v>2907</v>
      </c>
      <c r="H644" s="23" t="s">
        <v>303</v>
      </c>
      <c r="I644" s="68">
        <v>300000</v>
      </c>
      <c r="J644" s="68">
        <v>300000</v>
      </c>
      <c r="K644" s="68"/>
      <c r="L644" s="68">
        <f t="shared" si="536"/>
        <v>0</v>
      </c>
      <c r="M644" s="68"/>
      <c r="N644" s="68"/>
      <c r="O644" s="68"/>
      <c r="P644" s="68">
        <f t="shared" si="533"/>
        <v>0</v>
      </c>
      <c r="Q644" s="68">
        <f t="shared" si="534"/>
        <v>0</v>
      </c>
    </row>
    <row r="645" spans="1:17" x14ac:dyDescent="0.25">
      <c r="A645" s="12" t="s">
        <v>290</v>
      </c>
      <c r="B645" s="12" t="s">
        <v>3</v>
      </c>
      <c r="C645" s="12" t="s">
        <v>11</v>
      </c>
      <c r="D645" s="43" t="s">
        <v>292</v>
      </c>
      <c r="E645" s="48">
        <v>6142</v>
      </c>
      <c r="F645" s="43" t="s">
        <v>2745</v>
      </c>
      <c r="G645" s="56" t="s">
        <v>2907</v>
      </c>
      <c r="H645" s="23" t="s">
        <v>304</v>
      </c>
      <c r="I645" s="68">
        <v>4020100</v>
      </c>
      <c r="J645" s="68">
        <v>4020100</v>
      </c>
      <c r="K645" s="68"/>
      <c r="L645" s="68">
        <f t="shared" si="536"/>
        <v>0</v>
      </c>
      <c r="M645" s="68"/>
      <c r="N645" s="68"/>
      <c r="O645" s="68"/>
      <c r="P645" s="68">
        <f t="shared" si="533"/>
        <v>0</v>
      </c>
      <c r="Q645" s="68">
        <f t="shared" si="534"/>
        <v>0</v>
      </c>
    </row>
    <row r="646" spans="1:17" x14ac:dyDescent="0.25">
      <c r="A646" s="12" t="s">
        <v>290</v>
      </c>
      <c r="B646" s="12" t="s">
        <v>3</v>
      </c>
      <c r="C646" s="12" t="s">
        <v>11</v>
      </c>
      <c r="D646" s="43" t="s">
        <v>292</v>
      </c>
      <c r="E646" s="48">
        <v>6142</v>
      </c>
      <c r="F646" s="43" t="s">
        <v>2746</v>
      </c>
      <c r="G646" s="56" t="s">
        <v>2907</v>
      </c>
      <c r="H646" s="23" t="s">
        <v>2652</v>
      </c>
      <c r="I646" s="68">
        <v>5905000</v>
      </c>
      <c r="J646" s="68">
        <v>5905000</v>
      </c>
      <c r="K646" s="68"/>
      <c r="L646" s="68">
        <f t="shared" si="536"/>
        <v>1100000</v>
      </c>
      <c r="M646" s="68"/>
      <c r="N646" s="68"/>
      <c r="O646" s="68">
        <v>1100000</v>
      </c>
      <c r="P646" s="68">
        <f t="shared" si="533"/>
        <v>1100000</v>
      </c>
      <c r="Q646" s="68">
        <f t="shared" si="534"/>
        <v>18.628281117696869</v>
      </c>
    </row>
    <row r="647" spans="1:17" x14ac:dyDescent="0.25">
      <c r="A647" s="12" t="s">
        <v>290</v>
      </c>
      <c r="B647" s="12" t="s">
        <v>3</v>
      </c>
      <c r="C647" s="12" t="s">
        <v>11</v>
      </c>
      <c r="D647" s="43" t="s">
        <v>292</v>
      </c>
      <c r="E647" s="48">
        <v>6142</v>
      </c>
      <c r="F647" s="43" t="s">
        <v>2747</v>
      </c>
      <c r="G647" s="56" t="s">
        <v>2907</v>
      </c>
      <c r="H647" s="23" t="s">
        <v>2653</v>
      </c>
      <c r="I647" s="68">
        <v>3252000</v>
      </c>
      <c r="J647" s="68">
        <v>3252000</v>
      </c>
      <c r="K647" s="68"/>
      <c r="L647" s="68">
        <f t="shared" si="536"/>
        <v>786600</v>
      </c>
      <c r="M647" s="68"/>
      <c r="N647" s="68"/>
      <c r="O647" s="68">
        <v>786600</v>
      </c>
      <c r="P647" s="68">
        <f t="shared" si="533"/>
        <v>786600</v>
      </c>
      <c r="Q647" s="68">
        <f t="shared" si="534"/>
        <v>24.188191881918819</v>
      </c>
    </row>
    <row r="648" spans="1:17" x14ac:dyDescent="0.25">
      <c r="A648" s="12" t="s">
        <v>290</v>
      </c>
      <c r="B648" s="12" t="s">
        <v>3</v>
      </c>
      <c r="C648" s="12" t="s">
        <v>11</v>
      </c>
      <c r="D648" s="43" t="s">
        <v>292</v>
      </c>
      <c r="E648" s="48">
        <v>6142</v>
      </c>
      <c r="F648" s="43" t="s">
        <v>2748</v>
      </c>
      <c r="G648" s="56" t="s">
        <v>2907</v>
      </c>
      <c r="H648" s="23" t="s">
        <v>2654</v>
      </c>
      <c r="I648" s="68">
        <v>1360000</v>
      </c>
      <c r="J648" s="68">
        <v>1360000</v>
      </c>
      <c r="K648" s="68"/>
      <c r="L648" s="68">
        <f t="shared" si="536"/>
        <v>90000</v>
      </c>
      <c r="M648" s="68"/>
      <c r="N648" s="68"/>
      <c r="O648" s="68">
        <v>90000</v>
      </c>
      <c r="P648" s="68">
        <f t="shared" si="533"/>
        <v>90000</v>
      </c>
      <c r="Q648" s="68">
        <f t="shared" si="534"/>
        <v>6.6176470588235299</v>
      </c>
    </row>
    <row r="649" spans="1:17" x14ac:dyDescent="0.25">
      <c r="A649" s="14" t="s">
        <v>290</v>
      </c>
      <c r="B649" s="14" t="s">
        <v>3</v>
      </c>
      <c r="C649" s="14" t="s">
        <v>11</v>
      </c>
      <c r="D649" s="50" t="s">
        <v>292</v>
      </c>
      <c r="E649" s="50" t="s">
        <v>2721</v>
      </c>
      <c r="F649" s="43" t="s">
        <v>1</v>
      </c>
      <c r="G649" s="49" t="s">
        <v>1</v>
      </c>
      <c r="H649" s="11" t="s">
        <v>53</v>
      </c>
      <c r="I649" s="67">
        <f t="shared" ref="I649:O649" si="580">SUM(I650:I653)</f>
        <v>3420000</v>
      </c>
      <c r="J649" s="67">
        <f t="shared" si="580"/>
        <v>3420000</v>
      </c>
      <c r="K649" s="67">
        <f t="shared" si="580"/>
        <v>0</v>
      </c>
      <c r="L649" s="67">
        <f t="shared" si="536"/>
        <v>547500</v>
      </c>
      <c r="M649" s="67">
        <f t="shared" si="580"/>
        <v>0</v>
      </c>
      <c r="N649" s="67">
        <f t="shared" si="580"/>
        <v>0</v>
      </c>
      <c r="O649" s="67">
        <f t="shared" si="580"/>
        <v>547500</v>
      </c>
      <c r="P649" s="67">
        <f t="shared" si="533"/>
        <v>547500</v>
      </c>
      <c r="Q649" s="67">
        <f t="shared" si="534"/>
        <v>16.008771929824562</v>
      </c>
    </row>
    <row r="650" spans="1:17" x14ac:dyDescent="0.25">
      <c r="A650" s="12" t="s">
        <v>290</v>
      </c>
      <c r="B650" s="12" t="s">
        <v>3</v>
      </c>
      <c r="C650" s="12" t="s">
        <v>11</v>
      </c>
      <c r="D650" s="43" t="s">
        <v>292</v>
      </c>
      <c r="E650" s="48">
        <v>6143</v>
      </c>
      <c r="F650" s="43" t="s">
        <v>305</v>
      </c>
      <c r="G650" s="56" t="s">
        <v>2907</v>
      </c>
      <c r="H650" s="23" t="s">
        <v>306</v>
      </c>
      <c r="I650" s="68">
        <v>630000</v>
      </c>
      <c r="J650" s="68">
        <v>630000</v>
      </c>
      <c r="K650" s="68"/>
      <c r="L650" s="68">
        <f t="shared" si="536"/>
        <v>52500</v>
      </c>
      <c r="M650" s="68"/>
      <c r="N650" s="68"/>
      <c r="O650" s="68">
        <v>52500</v>
      </c>
      <c r="P650" s="68">
        <f t="shared" si="533"/>
        <v>52500</v>
      </c>
      <c r="Q650" s="68">
        <f t="shared" si="534"/>
        <v>8.3333333333333321</v>
      </c>
    </row>
    <row r="651" spans="1:17" x14ac:dyDescent="0.25">
      <c r="A651" s="12" t="s">
        <v>290</v>
      </c>
      <c r="B651" s="12" t="s">
        <v>3</v>
      </c>
      <c r="C651" s="12" t="s">
        <v>11</v>
      </c>
      <c r="D651" s="43" t="s">
        <v>292</v>
      </c>
      <c r="E651" s="48">
        <v>6143</v>
      </c>
      <c r="F651" s="43" t="s">
        <v>307</v>
      </c>
      <c r="G651" s="56" t="s">
        <v>2907</v>
      </c>
      <c r="H651" s="23" t="s">
        <v>2655</v>
      </c>
      <c r="I651" s="68">
        <v>1250000</v>
      </c>
      <c r="J651" s="68">
        <v>1250000</v>
      </c>
      <c r="K651" s="68"/>
      <c r="L651" s="68">
        <f t="shared" si="536"/>
        <v>250000</v>
      </c>
      <c r="M651" s="68"/>
      <c r="N651" s="68"/>
      <c r="O651" s="68">
        <v>250000</v>
      </c>
      <c r="P651" s="68">
        <f t="shared" si="533"/>
        <v>250000</v>
      </c>
      <c r="Q651" s="68">
        <f t="shared" si="534"/>
        <v>20</v>
      </c>
    </row>
    <row r="652" spans="1:17" x14ac:dyDescent="0.25">
      <c r="A652" s="12" t="s">
        <v>290</v>
      </c>
      <c r="B652" s="12" t="s">
        <v>3</v>
      </c>
      <c r="C652" s="12" t="s">
        <v>11</v>
      </c>
      <c r="D652" s="43" t="s">
        <v>292</v>
      </c>
      <c r="E652" s="48">
        <v>6143</v>
      </c>
      <c r="F652" s="43" t="s">
        <v>2749</v>
      </c>
      <c r="G652" s="56" t="s">
        <v>2899</v>
      </c>
      <c r="H652" s="23" t="s">
        <v>2656</v>
      </c>
      <c r="I652" s="68">
        <v>310000</v>
      </c>
      <c r="J652" s="68">
        <v>310000</v>
      </c>
      <c r="K652" s="68"/>
      <c r="L652" s="68">
        <f t="shared" si="536"/>
        <v>30000</v>
      </c>
      <c r="M652" s="68"/>
      <c r="N652" s="68"/>
      <c r="O652" s="68">
        <v>30000</v>
      </c>
      <c r="P652" s="68">
        <f t="shared" ref="P652:P715" si="581">K652+L652</f>
        <v>30000</v>
      </c>
      <c r="Q652" s="68">
        <f t="shared" ref="Q652:Q715" si="582">IF(J652=0,"-",P652/J652*100)</f>
        <v>9.67741935483871</v>
      </c>
    </row>
    <row r="653" spans="1:17" ht="22.5" x14ac:dyDescent="0.25">
      <c r="A653" s="12" t="s">
        <v>290</v>
      </c>
      <c r="B653" s="12" t="s">
        <v>3</v>
      </c>
      <c r="C653" s="12" t="s">
        <v>11</v>
      </c>
      <c r="D653" s="43" t="s">
        <v>292</v>
      </c>
      <c r="E653" s="48">
        <v>6143</v>
      </c>
      <c r="F653" s="43" t="s">
        <v>2750</v>
      </c>
      <c r="G653" s="56" t="s">
        <v>2907</v>
      </c>
      <c r="H653" s="23" t="s">
        <v>2657</v>
      </c>
      <c r="I653" s="68">
        <v>1230000</v>
      </c>
      <c r="J653" s="68">
        <v>1230000</v>
      </c>
      <c r="K653" s="68"/>
      <c r="L653" s="68">
        <f t="shared" si="536"/>
        <v>215000</v>
      </c>
      <c r="M653" s="68"/>
      <c r="N653" s="68"/>
      <c r="O653" s="68">
        <v>215000</v>
      </c>
      <c r="P653" s="68">
        <f t="shared" si="581"/>
        <v>215000</v>
      </c>
      <c r="Q653" s="68">
        <f t="shared" si="582"/>
        <v>17.479674796747968</v>
      </c>
    </row>
    <row r="654" spans="1:17" x14ac:dyDescent="0.25">
      <c r="A654" s="14" t="s">
        <v>290</v>
      </c>
      <c r="B654" s="14" t="s">
        <v>3</v>
      </c>
      <c r="C654" s="14" t="s">
        <v>11</v>
      </c>
      <c r="D654" s="50" t="s">
        <v>292</v>
      </c>
      <c r="E654" s="50" t="s">
        <v>2739</v>
      </c>
      <c r="F654" s="43" t="s">
        <v>1</v>
      </c>
      <c r="G654" s="49" t="s">
        <v>1</v>
      </c>
      <c r="H654" s="11" t="s">
        <v>58</v>
      </c>
      <c r="I654" s="67">
        <f t="shared" ref="I654:O654" si="583">SUM(I655:I656)</f>
        <v>2100</v>
      </c>
      <c r="J654" s="67">
        <f t="shared" si="583"/>
        <v>2100</v>
      </c>
      <c r="K654" s="67">
        <f t="shared" si="583"/>
        <v>0</v>
      </c>
      <c r="L654" s="67">
        <f t="shared" si="536"/>
        <v>0</v>
      </c>
      <c r="M654" s="67">
        <f t="shared" si="583"/>
        <v>0</v>
      </c>
      <c r="N654" s="67">
        <f t="shared" si="583"/>
        <v>0</v>
      </c>
      <c r="O654" s="67">
        <f t="shared" si="583"/>
        <v>0</v>
      </c>
      <c r="P654" s="67">
        <f t="shared" si="581"/>
        <v>0</v>
      </c>
      <c r="Q654" s="67">
        <f t="shared" si="582"/>
        <v>0</v>
      </c>
    </row>
    <row r="655" spans="1:17" x14ac:dyDescent="0.25">
      <c r="A655" s="12" t="s">
        <v>290</v>
      </c>
      <c r="B655" s="12" t="s">
        <v>3</v>
      </c>
      <c r="C655" s="12" t="s">
        <v>11</v>
      </c>
      <c r="D655" s="43" t="s">
        <v>292</v>
      </c>
      <c r="E655" s="48">
        <v>6148</v>
      </c>
      <c r="F655" s="43"/>
      <c r="G655" s="56" t="s">
        <v>2898</v>
      </c>
      <c r="H655" s="23" t="s">
        <v>58</v>
      </c>
      <c r="I655" s="68">
        <v>2000</v>
      </c>
      <c r="J655" s="68">
        <v>2000</v>
      </c>
      <c r="K655" s="68"/>
      <c r="L655" s="68">
        <f t="shared" si="536"/>
        <v>0</v>
      </c>
      <c r="M655" s="68"/>
      <c r="N655" s="68"/>
      <c r="O655" s="68"/>
      <c r="P655" s="68">
        <f t="shared" si="581"/>
        <v>0</v>
      </c>
      <c r="Q655" s="68">
        <f t="shared" si="582"/>
        <v>0</v>
      </c>
    </row>
    <row r="656" spans="1:17" x14ac:dyDescent="0.25">
      <c r="A656" s="12" t="s">
        <v>290</v>
      </c>
      <c r="B656" s="12" t="s">
        <v>3</v>
      </c>
      <c r="C656" s="12" t="s">
        <v>11</v>
      </c>
      <c r="D656" s="43" t="s">
        <v>292</v>
      </c>
      <c r="E656" s="48">
        <v>6148</v>
      </c>
      <c r="F656" s="43" t="s">
        <v>308</v>
      </c>
      <c r="G656" s="56" t="s">
        <v>2898</v>
      </c>
      <c r="H656" s="23" t="s">
        <v>207</v>
      </c>
      <c r="I656" s="68">
        <v>100</v>
      </c>
      <c r="J656" s="68">
        <v>100</v>
      </c>
      <c r="K656" s="68"/>
      <c r="L656" s="68">
        <f t="shared" si="536"/>
        <v>0</v>
      </c>
      <c r="M656" s="68"/>
      <c r="N656" s="68"/>
      <c r="O656" s="68"/>
      <c r="P656" s="68">
        <f t="shared" si="581"/>
        <v>0</v>
      </c>
      <c r="Q656" s="68">
        <f t="shared" si="582"/>
        <v>0</v>
      </c>
    </row>
    <row r="657" spans="1:17" ht="22.5" x14ac:dyDescent="0.25">
      <c r="A657" s="14" t="s">
        <v>1</v>
      </c>
      <c r="B657" s="14" t="s">
        <v>1</v>
      </c>
      <c r="C657" s="14" t="s">
        <v>1</v>
      </c>
      <c r="D657" s="42" t="s">
        <v>1</v>
      </c>
      <c r="E657" s="42" t="s">
        <v>1</v>
      </c>
      <c r="F657" s="42" t="s">
        <v>1</v>
      </c>
      <c r="G657" s="42" t="s">
        <v>1</v>
      </c>
      <c r="H657" s="17" t="s">
        <v>92</v>
      </c>
      <c r="I657" s="66">
        <f t="shared" ref="I657:O657" si="584">SUM(I658)</f>
        <v>5792100</v>
      </c>
      <c r="J657" s="66">
        <f t="shared" si="584"/>
        <v>1792100</v>
      </c>
      <c r="K657" s="66">
        <f t="shared" si="584"/>
        <v>0</v>
      </c>
      <c r="L657" s="66">
        <f t="shared" si="536"/>
        <v>0</v>
      </c>
      <c r="M657" s="66">
        <f t="shared" si="584"/>
        <v>0</v>
      </c>
      <c r="N657" s="66">
        <f t="shared" si="584"/>
        <v>0</v>
      </c>
      <c r="O657" s="66">
        <f t="shared" si="584"/>
        <v>0</v>
      </c>
      <c r="P657" s="66">
        <f t="shared" si="581"/>
        <v>0</v>
      </c>
      <c r="Q657" s="66">
        <f t="shared" si="582"/>
        <v>0</v>
      </c>
    </row>
    <row r="658" spans="1:17" x14ac:dyDescent="0.25">
      <c r="A658" s="12" t="s">
        <v>290</v>
      </c>
      <c r="B658" s="12" t="s">
        <v>3</v>
      </c>
      <c r="C658" s="12" t="s">
        <v>11</v>
      </c>
      <c r="D658" s="43" t="s">
        <v>292</v>
      </c>
      <c r="E658" s="42" t="s">
        <v>2713</v>
      </c>
      <c r="F658" s="42" t="s">
        <v>1</v>
      </c>
      <c r="G658" s="42" t="s">
        <v>1</v>
      </c>
      <c r="H658" s="11" t="s">
        <v>94</v>
      </c>
      <c r="I658" s="67">
        <f t="shared" ref="I658" si="585">SUM(I659,I661,I664)</f>
        <v>5792100</v>
      </c>
      <c r="J658" s="67">
        <f t="shared" ref="J658:K658" si="586">SUM(J659,J661,J664)</f>
        <v>1792100</v>
      </c>
      <c r="K658" s="67">
        <f t="shared" si="586"/>
        <v>0</v>
      </c>
      <c r="L658" s="67">
        <f t="shared" ref="L658:L721" si="587">SUM(M658:O658)</f>
        <v>0</v>
      </c>
      <c r="M658" s="67">
        <f t="shared" ref="M658" si="588">SUM(M659,M661,M664)</f>
        <v>0</v>
      </c>
      <c r="N658" s="67">
        <f t="shared" ref="N658:O658" si="589">SUM(N659,N661,N664)</f>
        <v>0</v>
      </c>
      <c r="O658" s="67">
        <f t="shared" si="589"/>
        <v>0</v>
      </c>
      <c r="P658" s="67">
        <f t="shared" si="581"/>
        <v>0</v>
      </c>
      <c r="Q658" s="67">
        <f t="shared" si="582"/>
        <v>0</v>
      </c>
    </row>
    <row r="659" spans="1:17" x14ac:dyDescent="0.25">
      <c r="A659" s="14" t="s">
        <v>290</v>
      </c>
      <c r="B659" s="14" t="s">
        <v>3</v>
      </c>
      <c r="C659" s="14" t="s">
        <v>11</v>
      </c>
      <c r="D659" s="50" t="s">
        <v>292</v>
      </c>
      <c r="E659" s="50" t="s">
        <v>2741</v>
      </c>
      <c r="F659" s="43" t="s">
        <v>1</v>
      </c>
      <c r="G659" s="49" t="s">
        <v>1</v>
      </c>
      <c r="H659" s="11" t="s">
        <v>110</v>
      </c>
      <c r="I659" s="67">
        <f t="shared" ref="I659:O659" si="590">SUM(I660)</f>
        <v>1202100</v>
      </c>
      <c r="J659" s="67">
        <f t="shared" si="590"/>
        <v>202100</v>
      </c>
      <c r="K659" s="67">
        <f t="shared" si="590"/>
        <v>0</v>
      </c>
      <c r="L659" s="67">
        <f t="shared" si="587"/>
        <v>0</v>
      </c>
      <c r="M659" s="67">
        <f t="shared" si="590"/>
        <v>0</v>
      </c>
      <c r="N659" s="67">
        <f t="shared" si="590"/>
        <v>0</v>
      </c>
      <c r="O659" s="67">
        <f t="shared" si="590"/>
        <v>0</v>
      </c>
      <c r="P659" s="67">
        <f t="shared" si="581"/>
        <v>0</v>
      </c>
      <c r="Q659" s="67">
        <f t="shared" si="582"/>
        <v>0</v>
      </c>
    </row>
    <row r="660" spans="1:17" x14ac:dyDescent="0.25">
      <c r="A660" s="12" t="s">
        <v>290</v>
      </c>
      <c r="B660" s="12" t="s">
        <v>3</v>
      </c>
      <c r="C660" s="12" t="s">
        <v>11</v>
      </c>
      <c r="D660" s="43" t="s">
        <v>292</v>
      </c>
      <c r="E660" s="48">
        <v>6151</v>
      </c>
      <c r="F660" s="43" t="s">
        <v>2751</v>
      </c>
      <c r="G660" s="56" t="s">
        <v>2899</v>
      </c>
      <c r="H660" s="23" t="s">
        <v>2658</v>
      </c>
      <c r="I660" s="68">
        <v>1202100</v>
      </c>
      <c r="J660" s="68">
        <v>202100</v>
      </c>
      <c r="K660" s="68"/>
      <c r="L660" s="68">
        <f t="shared" si="587"/>
        <v>0</v>
      </c>
      <c r="M660" s="68"/>
      <c r="N660" s="68"/>
      <c r="O660" s="68"/>
      <c r="P660" s="68">
        <f t="shared" si="581"/>
        <v>0</v>
      </c>
      <c r="Q660" s="68">
        <f t="shared" si="582"/>
        <v>0</v>
      </c>
    </row>
    <row r="661" spans="1:17" x14ac:dyDescent="0.25">
      <c r="A661" s="14" t="s">
        <v>290</v>
      </c>
      <c r="B661" s="14" t="s">
        <v>3</v>
      </c>
      <c r="C661" s="14" t="s">
        <v>11</v>
      </c>
      <c r="D661" s="50" t="s">
        <v>292</v>
      </c>
      <c r="E661" s="50" t="s">
        <v>2752</v>
      </c>
      <c r="F661" s="43" t="s">
        <v>1</v>
      </c>
      <c r="G661" s="49" t="s">
        <v>1</v>
      </c>
      <c r="H661" s="11" t="s">
        <v>309</v>
      </c>
      <c r="I661" s="67">
        <f t="shared" ref="I661:O661" si="591">SUM(I662:I663)</f>
        <v>4390000</v>
      </c>
      <c r="J661" s="67">
        <f t="shared" si="591"/>
        <v>1390000</v>
      </c>
      <c r="K661" s="67">
        <f t="shared" si="591"/>
        <v>0</v>
      </c>
      <c r="L661" s="67">
        <f t="shared" si="587"/>
        <v>0</v>
      </c>
      <c r="M661" s="67">
        <f t="shared" si="591"/>
        <v>0</v>
      </c>
      <c r="N661" s="67">
        <f t="shared" si="591"/>
        <v>0</v>
      </c>
      <c r="O661" s="67">
        <f t="shared" si="591"/>
        <v>0</v>
      </c>
      <c r="P661" s="67">
        <f t="shared" si="581"/>
        <v>0</v>
      </c>
      <c r="Q661" s="67">
        <f t="shared" si="582"/>
        <v>0</v>
      </c>
    </row>
    <row r="662" spans="1:17" x14ac:dyDescent="0.25">
      <c r="A662" s="12" t="s">
        <v>290</v>
      </c>
      <c r="B662" s="12" t="s">
        <v>3</v>
      </c>
      <c r="C662" s="12" t="s">
        <v>11</v>
      </c>
      <c r="D662" s="43" t="s">
        <v>292</v>
      </c>
      <c r="E662" s="48">
        <v>6152</v>
      </c>
      <c r="F662" s="43" t="s">
        <v>310</v>
      </c>
      <c r="G662" s="56" t="s">
        <v>2907</v>
      </c>
      <c r="H662" s="23" t="s">
        <v>311</v>
      </c>
      <c r="I662" s="68">
        <v>3000000</v>
      </c>
      <c r="J662" s="68">
        <v>0</v>
      </c>
      <c r="K662" s="68"/>
      <c r="L662" s="68">
        <f t="shared" si="587"/>
        <v>0</v>
      </c>
      <c r="M662" s="68"/>
      <c r="N662" s="68"/>
      <c r="O662" s="68"/>
      <c r="P662" s="68">
        <f t="shared" si="581"/>
        <v>0</v>
      </c>
      <c r="Q662" s="68" t="str">
        <f t="shared" si="582"/>
        <v>-</v>
      </c>
    </row>
    <row r="663" spans="1:17" x14ac:dyDescent="0.25">
      <c r="A663" s="12" t="s">
        <v>290</v>
      </c>
      <c r="B663" s="12" t="s">
        <v>3</v>
      </c>
      <c r="C663" s="12" t="s">
        <v>11</v>
      </c>
      <c r="D663" s="43" t="s">
        <v>292</v>
      </c>
      <c r="E663" s="48">
        <v>6152</v>
      </c>
      <c r="F663" s="43" t="s">
        <v>2753</v>
      </c>
      <c r="G663" s="56" t="s">
        <v>2907</v>
      </c>
      <c r="H663" s="23" t="s">
        <v>2659</v>
      </c>
      <c r="I663" s="68">
        <v>1390000</v>
      </c>
      <c r="J663" s="68">
        <v>1390000</v>
      </c>
      <c r="K663" s="68"/>
      <c r="L663" s="68">
        <f t="shared" si="587"/>
        <v>0</v>
      </c>
      <c r="M663" s="68"/>
      <c r="N663" s="68"/>
      <c r="O663" s="68"/>
      <c r="P663" s="68">
        <f t="shared" si="581"/>
        <v>0</v>
      </c>
      <c r="Q663" s="68">
        <f t="shared" si="582"/>
        <v>0</v>
      </c>
    </row>
    <row r="664" spans="1:17" x14ac:dyDescent="0.25">
      <c r="A664" s="14" t="s">
        <v>290</v>
      </c>
      <c r="B664" s="14" t="s">
        <v>3</v>
      </c>
      <c r="C664" s="14" t="s">
        <v>11</v>
      </c>
      <c r="D664" s="50" t="s">
        <v>292</v>
      </c>
      <c r="E664" s="50" t="s">
        <v>2743</v>
      </c>
      <c r="F664" s="43" t="s">
        <v>1</v>
      </c>
      <c r="G664" s="49" t="s">
        <v>1</v>
      </c>
      <c r="H664" s="11" t="s">
        <v>212</v>
      </c>
      <c r="I664" s="67">
        <f t="shared" ref="I664:O664" si="592">SUM(I665)</f>
        <v>200000</v>
      </c>
      <c r="J664" s="67">
        <f t="shared" si="592"/>
        <v>200000</v>
      </c>
      <c r="K664" s="67">
        <f t="shared" si="592"/>
        <v>0</v>
      </c>
      <c r="L664" s="67">
        <f t="shared" si="587"/>
        <v>0</v>
      </c>
      <c r="M664" s="67">
        <f t="shared" si="592"/>
        <v>0</v>
      </c>
      <c r="N664" s="67">
        <f t="shared" si="592"/>
        <v>0</v>
      </c>
      <c r="O664" s="67">
        <f t="shared" si="592"/>
        <v>0</v>
      </c>
      <c r="P664" s="67">
        <f t="shared" si="581"/>
        <v>0</v>
      </c>
      <c r="Q664" s="67">
        <f t="shared" si="582"/>
        <v>0</v>
      </c>
    </row>
    <row r="665" spans="1:17" ht="23.25" thickBot="1" x14ac:dyDescent="0.3">
      <c r="A665" s="12" t="s">
        <v>290</v>
      </c>
      <c r="B665" s="12" t="s">
        <v>3</v>
      </c>
      <c r="C665" s="12" t="s">
        <v>11</v>
      </c>
      <c r="D665" s="43" t="s">
        <v>292</v>
      </c>
      <c r="E665" s="48">
        <v>6154</v>
      </c>
      <c r="F665" s="43" t="s">
        <v>312</v>
      </c>
      <c r="G665" s="56" t="s">
        <v>2907</v>
      </c>
      <c r="H665" s="23" t="s">
        <v>313</v>
      </c>
      <c r="I665" s="68">
        <v>200000</v>
      </c>
      <c r="J665" s="68">
        <v>200000</v>
      </c>
      <c r="K665" s="68"/>
      <c r="L665" s="68">
        <f t="shared" si="587"/>
        <v>0</v>
      </c>
      <c r="M665" s="68"/>
      <c r="N665" s="68"/>
      <c r="O665" s="68"/>
      <c r="P665" s="68">
        <f t="shared" si="581"/>
        <v>0</v>
      </c>
      <c r="Q665" s="68">
        <f t="shared" si="582"/>
        <v>0</v>
      </c>
    </row>
    <row r="666" spans="1:17" ht="34.5" thickBot="1" x14ac:dyDescent="0.3">
      <c r="A666" s="22" t="s">
        <v>4</v>
      </c>
      <c r="B666" s="22" t="s">
        <v>5</v>
      </c>
      <c r="C666" s="22" t="s">
        <v>6</v>
      </c>
      <c r="D666" s="44" t="s">
        <v>2891</v>
      </c>
      <c r="E666" s="44" t="s">
        <v>2895</v>
      </c>
      <c r="F666" s="44" t="s">
        <v>7</v>
      </c>
      <c r="G666" s="44" t="s">
        <v>8</v>
      </c>
      <c r="H666" s="22" t="s">
        <v>9</v>
      </c>
      <c r="I666" s="64" t="s">
        <v>2718</v>
      </c>
      <c r="J666" s="64" t="s">
        <v>2879</v>
      </c>
      <c r="K666" s="64" t="s">
        <v>2942</v>
      </c>
      <c r="L666" s="64" t="s">
        <v>2942</v>
      </c>
      <c r="M666" s="64" t="s">
        <v>2950</v>
      </c>
      <c r="N666" s="64" t="s">
        <v>2949</v>
      </c>
      <c r="O666" s="64" t="s">
        <v>2951</v>
      </c>
      <c r="P666" s="64" t="s">
        <v>2942</v>
      </c>
      <c r="Q666" s="64" t="s">
        <v>2944</v>
      </c>
    </row>
    <row r="667" spans="1:17" x14ac:dyDescent="0.25">
      <c r="A667" s="15" t="s">
        <v>1</v>
      </c>
      <c r="B667" s="15" t="s">
        <v>1</v>
      </c>
      <c r="C667" s="15" t="s">
        <v>1</v>
      </c>
      <c r="D667" s="45" t="s">
        <v>1</v>
      </c>
      <c r="E667" s="45" t="s">
        <v>1</v>
      </c>
      <c r="F667" s="46" t="s">
        <v>1</v>
      </c>
      <c r="G667" s="47" t="s">
        <v>1</v>
      </c>
      <c r="H667" s="16" t="s">
        <v>1</v>
      </c>
      <c r="I667" s="65">
        <v>1</v>
      </c>
      <c r="J667" s="65" t="s">
        <v>2894</v>
      </c>
      <c r="K667" s="65">
        <v>3</v>
      </c>
      <c r="L667" s="65" t="s">
        <v>2945</v>
      </c>
      <c r="M667" s="65">
        <v>5</v>
      </c>
      <c r="N667" s="65">
        <v>6</v>
      </c>
      <c r="O667" s="65">
        <v>7</v>
      </c>
      <c r="P667" s="65" t="s">
        <v>2946</v>
      </c>
      <c r="Q667" s="65">
        <v>9</v>
      </c>
    </row>
    <row r="668" spans="1:17" x14ac:dyDescent="0.25">
      <c r="A668" s="14" t="s">
        <v>290</v>
      </c>
      <c r="B668" s="14" t="s">
        <v>3</v>
      </c>
      <c r="C668" s="12" t="s">
        <v>11</v>
      </c>
      <c r="D668" s="43" t="s">
        <v>292</v>
      </c>
      <c r="E668" s="42" t="s">
        <v>1</v>
      </c>
      <c r="F668" s="42" t="s">
        <v>1</v>
      </c>
      <c r="G668" s="42" t="s">
        <v>1</v>
      </c>
      <c r="H668" s="11" t="s">
        <v>291</v>
      </c>
      <c r="I668" s="63"/>
      <c r="J668" s="63"/>
      <c r="K668" s="63"/>
      <c r="L668" s="63"/>
      <c r="M668" s="63"/>
      <c r="N668" s="63"/>
      <c r="O668" s="63"/>
      <c r="P668" s="63">
        <f t="shared" si="581"/>
        <v>0</v>
      </c>
      <c r="Q668" s="63" t="str">
        <f t="shared" si="582"/>
        <v>-</v>
      </c>
    </row>
    <row r="669" spans="1:17" ht="22.5" x14ac:dyDescent="0.25">
      <c r="A669" s="14" t="s">
        <v>1</v>
      </c>
      <c r="B669" s="14" t="s">
        <v>1</v>
      </c>
      <c r="C669" s="14" t="s">
        <v>1</v>
      </c>
      <c r="D669" s="42" t="s">
        <v>1</v>
      </c>
      <c r="E669" s="42" t="s">
        <v>1</v>
      </c>
      <c r="F669" s="42" t="s">
        <v>1</v>
      </c>
      <c r="G669" s="42" t="s">
        <v>1</v>
      </c>
      <c r="H669" s="17" t="s">
        <v>59</v>
      </c>
      <c r="I669" s="66">
        <f t="shared" ref="I669:O669" si="593">SUM(I670)</f>
        <v>104000</v>
      </c>
      <c r="J669" s="66">
        <f t="shared" si="593"/>
        <v>104000</v>
      </c>
      <c r="K669" s="66">
        <f t="shared" si="593"/>
        <v>0</v>
      </c>
      <c r="L669" s="66">
        <f t="shared" si="587"/>
        <v>0</v>
      </c>
      <c r="M669" s="66">
        <f t="shared" si="593"/>
        <v>0</v>
      </c>
      <c r="N669" s="66">
        <f t="shared" si="593"/>
        <v>0</v>
      </c>
      <c r="O669" s="66">
        <f t="shared" si="593"/>
        <v>0</v>
      </c>
      <c r="P669" s="66">
        <f t="shared" si="581"/>
        <v>0</v>
      </c>
      <c r="Q669" s="66">
        <f t="shared" si="582"/>
        <v>0</v>
      </c>
    </row>
    <row r="670" spans="1:17" x14ac:dyDescent="0.25">
      <c r="A670" s="12" t="s">
        <v>290</v>
      </c>
      <c r="B670" s="12" t="s">
        <v>3</v>
      </c>
      <c r="C670" s="12" t="s">
        <v>11</v>
      </c>
      <c r="D670" s="43" t="s">
        <v>292</v>
      </c>
      <c r="E670" s="42" t="s">
        <v>2715</v>
      </c>
      <c r="F670" s="42" t="s">
        <v>1</v>
      </c>
      <c r="G670" s="42" t="s">
        <v>1</v>
      </c>
      <c r="H670" s="11" t="s">
        <v>61</v>
      </c>
      <c r="I670" s="67">
        <f t="shared" ref="I670" si="594">SUM(I671,I672)</f>
        <v>104000</v>
      </c>
      <c r="J670" s="67">
        <f t="shared" ref="J670:K670" si="595">SUM(J671,J672)</f>
        <v>104000</v>
      </c>
      <c r="K670" s="67">
        <f t="shared" si="595"/>
        <v>0</v>
      </c>
      <c r="L670" s="67">
        <f t="shared" si="587"/>
        <v>0</v>
      </c>
      <c r="M670" s="67">
        <f t="shared" ref="M670" si="596">SUM(M671,M672)</f>
        <v>0</v>
      </c>
      <c r="N670" s="67">
        <f t="shared" ref="N670:O670" si="597">SUM(N671,N672)</f>
        <v>0</v>
      </c>
      <c r="O670" s="67">
        <f t="shared" si="597"/>
        <v>0</v>
      </c>
      <c r="P670" s="67">
        <f t="shared" si="581"/>
        <v>0</v>
      </c>
      <c r="Q670" s="67">
        <f t="shared" si="582"/>
        <v>0</v>
      </c>
    </row>
    <row r="671" spans="1:17" x14ac:dyDescent="0.25">
      <c r="A671" s="12" t="s">
        <v>290</v>
      </c>
      <c r="B671" s="12" t="s">
        <v>3</v>
      </c>
      <c r="C671" s="12" t="s">
        <v>11</v>
      </c>
      <c r="D671" s="43" t="s">
        <v>292</v>
      </c>
      <c r="E671" s="48">
        <v>8212</v>
      </c>
      <c r="F671" s="43"/>
      <c r="G671" s="56" t="s">
        <v>2907</v>
      </c>
      <c r="H671" s="23" t="s">
        <v>314</v>
      </c>
      <c r="I671" s="68">
        <v>100000</v>
      </c>
      <c r="J671" s="68">
        <v>100000</v>
      </c>
      <c r="K671" s="68"/>
      <c r="L671" s="68">
        <f t="shared" si="587"/>
        <v>0</v>
      </c>
      <c r="M671" s="68"/>
      <c r="N671" s="68"/>
      <c r="O671" s="68"/>
      <c r="P671" s="68">
        <f t="shared" si="581"/>
        <v>0</v>
      </c>
      <c r="Q671" s="68">
        <f t="shared" si="582"/>
        <v>0</v>
      </c>
    </row>
    <row r="672" spans="1:17" x14ac:dyDescent="0.25">
      <c r="A672" s="14" t="s">
        <v>290</v>
      </c>
      <c r="B672" s="14" t="s">
        <v>3</v>
      </c>
      <c r="C672" s="14" t="s">
        <v>11</v>
      </c>
      <c r="D672" s="50" t="s">
        <v>292</v>
      </c>
      <c r="E672" s="50" t="s">
        <v>2724</v>
      </c>
      <c r="F672" s="43" t="s">
        <v>1</v>
      </c>
      <c r="G672" s="49" t="s">
        <v>1</v>
      </c>
      <c r="H672" s="11" t="s">
        <v>62</v>
      </c>
      <c r="I672" s="67">
        <f t="shared" ref="I672:O672" si="598">SUM(I673)</f>
        <v>4000</v>
      </c>
      <c r="J672" s="67">
        <f t="shared" si="598"/>
        <v>4000</v>
      </c>
      <c r="K672" s="67">
        <f t="shared" si="598"/>
        <v>0</v>
      </c>
      <c r="L672" s="67">
        <f t="shared" si="587"/>
        <v>0</v>
      </c>
      <c r="M672" s="67">
        <f t="shared" si="598"/>
        <v>0</v>
      </c>
      <c r="N672" s="67">
        <f t="shared" si="598"/>
        <v>0</v>
      </c>
      <c r="O672" s="67">
        <f t="shared" si="598"/>
        <v>0</v>
      </c>
      <c r="P672" s="67">
        <f t="shared" si="581"/>
        <v>0</v>
      </c>
      <c r="Q672" s="67">
        <f t="shared" si="582"/>
        <v>0</v>
      </c>
    </row>
    <row r="673" spans="1:17" x14ac:dyDescent="0.25">
      <c r="A673" s="12" t="s">
        <v>290</v>
      </c>
      <c r="B673" s="12" t="s">
        <v>3</v>
      </c>
      <c r="C673" s="12" t="s">
        <v>11</v>
      </c>
      <c r="D673" s="43" t="s">
        <v>292</v>
      </c>
      <c r="E673" s="48">
        <v>8213</v>
      </c>
      <c r="F673" s="43" t="s">
        <v>315</v>
      </c>
      <c r="G673" s="56" t="s">
        <v>2898</v>
      </c>
      <c r="H673" s="23" t="s">
        <v>316</v>
      </c>
      <c r="I673" s="68">
        <v>4000</v>
      </c>
      <c r="J673" s="68">
        <v>4000</v>
      </c>
      <c r="K673" s="68"/>
      <c r="L673" s="68">
        <f t="shared" si="587"/>
        <v>0</v>
      </c>
      <c r="M673" s="68"/>
      <c r="N673" s="68"/>
      <c r="O673" s="68"/>
      <c r="P673" s="68">
        <f t="shared" si="581"/>
        <v>0</v>
      </c>
      <c r="Q673" s="68">
        <f t="shared" si="582"/>
        <v>0</v>
      </c>
    </row>
    <row r="674" spans="1:17" ht="22.5" x14ac:dyDescent="0.25">
      <c r="A674" s="14" t="s">
        <v>1</v>
      </c>
      <c r="B674" s="14" t="s">
        <v>1</v>
      </c>
      <c r="C674" s="14" t="s">
        <v>1</v>
      </c>
      <c r="D674" s="42" t="s">
        <v>1</v>
      </c>
      <c r="E674" s="42" t="s">
        <v>1</v>
      </c>
      <c r="F674" s="42" t="s">
        <v>1</v>
      </c>
      <c r="G674" s="42" t="s">
        <v>1</v>
      </c>
      <c r="H674" s="17" t="s">
        <v>317</v>
      </c>
      <c r="I674" s="66">
        <f t="shared" ref="I674:O674" si="599">SUM(I675)</f>
        <v>1420000</v>
      </c>
      <c r="J674" s="66">
        <f t="shared" si="599"/>
        <v>20000</v>
      </c>
      <c r="K674" s="66">
        <f t="shared" si="599"/>
        <v>0</v>
      </c>
      <c r="L674" s="66">
        <f t="shared" si="587"/>
        <v>0</v>
      </c>
      <c r="M674" s="66">
        <f t="shared" si="599"/>
        <v>0</v>
      </c>
      <c r="N674" s="66">
        <f t="shared" si="599"/>
        <v>0</v>
      </c>
      <c r="O674" s="66">
        <f t="shared" si="599"/>
        <v>0</v>
      </c>
      <c r="P674" s="66">
        <f t="shared" si="581"/>
        <v>0</v>
      </c>
      <c r="Q674" s="66">
        <f t="shared" si="582"/>
        <v>0</v>
      </c>
    </row>
    <row r="675" spans="1:17" x14ac:dyDescent="0.25">
      <c r="A675" s="12" t="s">
        <v>290</v>
      </c>
      <c r="B675" s="12" t="s">
        <v>3</v>
      </c>
      <c r="C675" s="12" t="s">
        <v>11</v>
      </c>
      <c r="D675" s="43" t="s">
        <v>292</v>
      </c>
      <c r="E675" s="42" t="s">
        <v>2716</v>
      </c>
      <c r="F675" s="42" t="s">
        <v>1</v>
      </c>
      <c r="G675" s="42" t="s">
        <v>1</v>
      </c>
      <c r="H675" s="11" t="s">
        <v>318</v>
      </c>
      <c r="I675" s="67">
        <f t="shared" ref="I675" si="600">SUM(I676,I678)</f>
        <v>1420000</v>
      </c>
      <c r="J675" s="67">
        <f t="shared" ref="J675:K675" si="601">SUM(J676,J678)</f>
        <v>20000</v>
      </c>
      <c r="K675" s="67">
        <f t="shared" si="601"/>
        <v>0</v>
      </c>
      <c r="L675" s="67">
        <f t="shared" si="587"/>
        <v>0</v>
      </c>
      <c r="M675" s="67">
        <f t="shared" ref="M675" si="602">SUM(M676,M678)</f>
        <v>0</v>
      </c>
      <c r="N675" s="67">
        <f t="shared" ref="N675:O675" si="603">SUM(N676,N678)</f>
        <v>0</v>
      </c>
      <c r="O675" s="67">
        <f t="shared" si="603"/>
        <v>0</v>
      </c>
      <c r="P675" s="67">
        <f t="shared" si="581"/>
        <v>0</v>
      </c>
      <c r="Q675" s="67">
        <f t="shared" si="582"/>
        <v>0</v>
      </c>
    </row>
    <row r="676" spans="1:17" ht="22.5" x14ac:dyDescent="0.25">
      <c r="A676" s="14" t="s">
        <v>290</v>
      </c>
      <c r="B676" s="14" t="s">
        <v>3</v>
      </c>
      <c r="C676" s="14" t="s">
        <v>11</v>
      </c>
      <c r="D676" s="50" t="s">
        <v>292</v>
      </c>
      <c r="E676" s="50" t="s">
        <v>2754</v>
      </c>
      <c r="F676" s="43" t="s">
        <v>1</v>
      </c>
      <c r="G676" s="49" t="s">
        <v>1</v>
      </c>
      <c r="H676" s="11" t="s">
        <v>319</v>
      </c>
      <c r="I676" s="67">
        <f t="shared" ref="I676:O676" si="604">SUM(I677)</f>
        <v>1110000</v>
      </c>
      <c r="J676" s="67">
        <f t="shared" si="604"/>
        <v>10000</v>
      </c>
      <c r="K676" s="67">
        <f t="shared" si="604"/>
        <v>0</v>
      </c>
      <c r="L676" s="67">
        <f t="shared" si="587"/>
        <v>0</v>
      </c>
      <c r="M676" s="67">
        <f t="shared" si="604"/>
        <v>0</v>
      </c>
      <c r="N676" s="67">
        <f t="shared" si="604"/>
        <v>0</v>
      </c>
      <c r="O676" s="67">
        <f t="shared" si="604"/>
        <v>0</v>
      </c>
      <c r="P676" s="67">
        <f t="shared" si="581"/>
        <v>0</v>
      </c>
      <c r="Q676" s="67">
        <f t="shared" si="582"/>
        <v>0</v>
      </c>
    </row>
    <row r="677" spans="1:17" x14ac:dyDescent="0.25">
      <c r="A677" s="12" t="s">
        <v>290</v>
      </c>
      <c r="B677" s="12" t="s">
        <v>3</v>
      </c>
      <c r="C677" s="12" t="s">
        <v>11</v>
      </c>
      <c r="D677" s="43" t="s">
        <v>292</v>
      </c>
      <c r="E677" s="48">
        <v>8222</v>
      </c>
      <c r="F677" s="43" t="s">
        <v>320</v>
      </c>
      <c r="G677" s="56" t="s">
        <v>2907</v>
      </c>
      <c r="H677" s="23" t="s">
        <v>321</v>
      </c>
      <c r="I677" s="68">
        <v>1110000</v>
      </c>
      <c r="J677" s="68">
        <v>10000</v>
      </c>
      <c r="K677" s="68"/>
      <c r="L677" s="68">
        <f t="shared" si="587"/>
        <v>0</v>
      </c>
      <c r="M677" s="68"/>
      <c r="N677" s="68"/>
      <c r="O677" s="68"/>
      <c r="P677" s="68">
        <f t="shared" si="581"/>
        <v>0</v>
      </c>
      <c r="Q677" s="68">
        <f t="shared" si="582"/>
        <v>0</v>
      </c>
    </row>
    <row r="678" spans="1:17" x14ac:dyDescent="0.25">
      <c r="A678" s="14" t="s">
        <v>290</v>
      </c>
      <c r="B678" s="14" t="s">
        <v>3</v>
      </c>
      <c r="C678" s="14" t="s">
        <v>11</v>
      </c>
      <c r="D678" s="50" t="s">
        <v>292</v>
      </c>
      <c r="E678" s="50" t="s">
        <v>2755</v>
      </c>
      <c r="F678" s="43" t="s">
        <v>1</v>
      </c>
      <c r="G678" s="49" t="s">
        <v>1</v>
      </c>
      <c r="H678" s="11" t="s">
        <v>322</v>
      </c>
      <c r="I678" s="67">
        <f t="shared" ref="I678:O678" si="605">SUM(I679)</f>
        <v>310000</v>
      </c>
      <c r="J678" s="67">
        <f t="shared" si="605"/>
        <v>10000</v>
      </c>
      <c r="K678" s="67">
        <f t="shared" si="605"/>
        <v>0</v>
      </c>
      <c r="L678" s="67">
        <f t="shared" si="587"/>
        <v>0</v>
      </c>
      <c r="M678" s="67">
        <f t="shared" si="605"/>
        <v>0</v>
      </c>
      <c r="N678" s="67">
        <f t="shared" si="605"/>
        <v>0</v>
      </c>
      <c r="O678" s="67">
        <f t="shared" si="605"/>
        <v>0</v>
      </c>
      <c r="P678" s="67">
        <f t="shared" si="581"/>
        <v>0</v>
      </c>
      <c r="Q678" s="67">
        <f t="shared" si="582"/>
        <v>0</v>
      </c>
    </row>
    <row r="679" spans="1:17" ht="22.5" x14ac:dyDescent="0.25">
      <c r="A679" s="12" t="s">
        <v>290</v>
      </c>
      <c r="B679" s="12" t="s">
        <v>3</v>
      </c>
      <c r="C679" s="12" t="s">
        <v>11</v>
      </c>
      <c r="D679" s="43" t="s">
        <v>292</v>
      </c>
      <c r="E679" s="48">
        <v>8226</v>
      </c>
      <c r="F679" s="43" t="s">
        <v>323</v>
      </c>
      <c r="G679" s="56" t="s">
        <v>2907</v>
      </c>
      <c r="H679" s="23" t="s">
        <v>324</v>
      </c>
      <c r="I679" s="68">
        <v>310000</v>
      </c>
      <c r="J679" s="68">
        <v>10000</v>
      </c>
      <c r="K679" s="68"/>
      <c r="L679" s="68">
        <f t="shared" si="587"/>
        <v>0</v>
      </c>
      <c r="M679" s="68"/>
      <c r="N679" s="68"/>
      <c r="O679" s="68"/>
      <c r="P679" s="68">
        <f t="shared" si="581"/>
        <v>0</v>
      </c>
      <c r="Q679" s="68">
        <f t="shared" si="582"/>
        <v>0</v>
      </c>
    </row>
    <row r="680" spans="1:17" x14ac:dyDescent="0.25">
      <c r="A680" s="23" t="s">
        <v>1</v>
      </c>
      <c r="B680" s="23" t="s">
        <v>1</v>
      </c>
      <c r="C680" s="23" t="s">
        <v>1</v>
      </c>
      <c r="D680" s="49" t="s">
        <v>1</v>
      </c>
      <c r="E680" s="49" t="s">
        <v>1</v>
      </c>
      <c r="F680" s="49" t="s">
        <v>1</v>
      </c>
      <c r="G680" s="49" t="s">
        <v>1</v>
      </c>
      <c r="H680" s="17" t="s">
        <v>325</v>
      </c>
      <c r="I680" s="66">
        <f t="shared" ref="I680:O680" si="606">SUM(I621,I638,I657,I669,I674)</f>
        <v>28366539</v>
      </c>
      <c r="J680" s="66">
        <f t="shared" si="606"/>
        <v>22966539</v>
      </c>
      <c r="K680" s="66">
        <f t="shared" si="606"/>
        <v>0</v>
      </c>
      <c r="L680" s="66">
        <f t="shared" si="587"/>
        <v>2813600</v>
      </c>
      <c r="M680" s="66">
        <f t="shared" si="606"/>
        <v>0</v>
      </c>
      <c r="N680" s="66">
        <f t="shared" si="606"/>
        <v>0</v>
      </c>
      <c r="O680" s="66">
        <f t="shared" si="606"/>
        <v>2813600</v>
      </c>
      <c r="P680" s="66">
        <f t="shared" si="581"/>
        <v>2813600</v>
      </c>
      <c r="Q680" s="66">
        <f t="shared" si="582"/>
        <v>12.250866358226636</v>
      </c>
    </row>
    <row r="681" spans="1:17" ht="15.75" thickBot="1" x14ac:dyDescent="0.3">
      <c r="A681" s="23" t="s">
        <v>1</v>
      </c>
      <c r="B681" s="23" t="s">
        <v>1</v>
      </c>
      <c r="C681" s="23" t="s">
        <v>1</v>
      </c>
      <c r="D681" s="49" t="s">
        <v>1</v>
      </c>
      <c r="E681" s="49" t="s">
        <v>1</v>
      </c>
      <c r="F681" s="49" t="s">
        <v>1</v>
      </c>
      <c r="G681" s="49" t="s">
        <v>1</v>
      </c>
      <c r="H681" s="11" t="s">
        <v>64</v>
      </c>
      <c r="I681" s="67">
        <v>18</v>
      </c>
      <c r="J681" s="67">
        <v>18</v>
      </c>
      <c r="K681" s="67"/>
      <c r="L681" s="67"/>
      <c r="M681" s="67"/>
      <c r="N681" s="67"/>
      <c r="O681" s="67"/>
      <c r="P681" s="67"/>
      <c r="Q681" s="67"/>
    </row>
    <row r="682" spans="1:17" ht="34.5" thickBot="1" x14ac:dyDescent="0.3">
      <c r="A682" s="23" t="s">
        <v>1</v>
      </c>
      <c r="B682" s="23" t="s">
        <v>1</v>
      </c>
      <c r="C682" s="23" t="s">
        <v>1</v>
      </c>
      <c r="D682" s="49" t="s">
        <v>1</v>
      </c>
      <c r="E682" s="49" t="s">
        <v>1</v>
      </c>
      <c r="F682" s="49" t="s">
        <v>1</v>
      </c>
      <c r="G682" s="49" t="s">
        <v>1</v>
      </c>
      <c r="H682" s="22" t="s">
        <v>65</v>
      </c>
      <c r="I682" s="64" t="s">
        <v>2718</v>
      </c>
      <c r="J682" s="64" t="s">
        <v>2879</v>
      </c>
      <c r="K682" s="64" t="s">
        <v>2942</v>
      </c>
      <c r="L682" s="64" t="s">
        <v>2942</v>
      </c>
      <c r="M682" s="64" t="s">
        <v>2950</v>
      </c>
      <c r="N682" s="64" t="s">
        <v>2949</v>
      </c>
      <c r="O682" s="64" t="s">
        <v>2948</v>
      </c>
      <c r="P682" s="64" t="s">
        <v>2942</v>
      </c>
      <c r="Q682" s="64" t="s">
        <v>2944</v>
      </c>
    </row>
    <row r="683" spans="1:17" x14ac:dyDescent="0.25">
      <c r="A683" s="24"/>
      <c r="B683" s="24"/>
      <c r="C683" s="24"/>
      <c r="D683" s="51"/>
      <c r="E683" s="51"/>
      <c r="F683" s="51"/>
      <c r="G683" s="51"/>
      <c r="H683" s="18" t="s">
        <v>1</v>
      </c>
      <c r="I683" s="65">
        <v>1</v>
      </c>
      <c r="J683" s="65" t="s">
        <v>2894</v>
      </c>
      <c r="K683" s="65">
        <v>3</v>
      </c>
      <c r="L683" s="65" t="s">
        <v>2945</v>
      </c>
      <c r="M683" s="65">
        <v>5</v>
      </c>
      <c r="N683" s="65">
        <v>6</v>
      </c>
      <c r="O683" s="65">
        <v>7</v>
      </c>
      <c r="P683" s="65" t="s">
        <v>2946</v>
      </c>
      <c r="Q683" s="65">
        <v>9</v>
      </c>
    </row>
    <row r="684" spans="1:17" x14ac:dyDescent="0.25">
      <c r="A684" s="24"/>
      <c r="B684" s="24"/>
      <c r="C684" s="24"/>
      <c r="D684" s="51"/>
      <c r="E684" s="52"/>
      <c r="F684" s="52"/>
      <c r="G684" s="52"/>
      <c r="H684" s="19" t="s">
        <v>66</v>
      </c>
      <c r="I684" s="69">
        <f t="shared" ref="I684" si="607">SUM(I623,I625,I626,I627,I628,I630,I632,I633,I635,I636,I637,I655,I656,I673)</f>
        <v>1060239</v>
      </c>
      <c r="J684" s="69">
        <f t="shared" ref="J684:K684" si="608">SUM(J623,J625,J626,J627,J628,J630,J632,J633,J635,J636,J637,J655,J656,J673)</f>
        <v>1060239</v>
      </c>
      <c r="K684" s="69">
        <f t="shared" si="608"/>
        <v>0</v>
      </c>
      <c r="L684" s="69">
        <f t="shared" si="587"/>
        <v>96500</v>
      </c>
      <c r="M684" s="69">
        <f t="shared" ref="M684" si="609">SUM(M623,M625,M626,M627,M628,M630,M632,M633,M635,M636,M637,M655,M656,M673)</f>
        <v>0</v>
      </c>
      <c r="N684" s="69">
        <f t="shared" ref="N684:O684" si="610">SUM(N623,N625,N626,N627,N628,N630,N632,N633,N635,N636,N637,N655,N656,N673)</f>
        <v>0</v>
      </c>
      <c r="O684" s="69">
        <f t="shared" si="610"/>
        <v>96500</v>
      </c>
      <c r="P684" s="69">
        <f t="shared" si="581"/>
        <v>96500</v>
      </c>
      <c r="Q684" s="69">
        <f t="shared" si="582"/>
        <v>9.1017214043248735</v>
      </c>
    </row>
    <row r="685" spans="1:17" x14ac:dyDescent="0.25">
      <c r="A685" s="24"/>
      <c r="B685" s="24"/>
      <c r="C685" s="24"/>
      <c r="D685" s="51"/>
      <c r="E685" s="52"/>
      <c r="F685" s="52"/>
      <c r="G685" s="52"/>
      <c r="H685" s="19" t="s">
        <v>132</v>
      </c>
      <c r="I685" s="69">
        <f t="shared" ref="I685" si="611">SUM(I652,I660)</f>
        <v>1512100</v>
      </c>
      <c r="J685" s="69">
        <f t="shared" ref="J685:K685" si="612">SUM(J652,J660)</f>
        <v>512100</v>
      </c>
      <c r="K685" s="69">
        <f t="shared" si="612"/>
        <v>0</v>
      </c>
      <c r="L685" s="69">
        <f t="shared" si="587"/>
        <v>30000</v>
      </c>
      <c r="M685" s="69">
        <f t="shared" ref="M685" si="613">SUM(M652,M660)</f>
        <v>0</v>
      </c>
      <c r="N685" s="69">
        <f t="shared" ref="N685:O685" si="614">SUM(N652,N660)</f>
        <v>0</v>
      </c>
      <c r="O685" s="69">
        <f t="shared" si="614"/>
        <v>30000</v>
      </c>
      <c r="P685" s="69">
        <f t="shared" si="581"/>
        <v>30000</v>
      </c>
      <c r="Q685" s="69">
        <f t="shared" si="582"/>
        <v>5.8582308142940835</v>
      </c>
    </row>
    <row r="686" spans="1:17" x14ac:dyDescent="0.25">
      <c r="A686" s="24"/>
      <c r="B686" s="24"/>
      <c r="C686" s="24"/>
      <c r="D686" s="51"/>
      <c r="E686" s="52"/>
      <c r="F686" s="52"/>
      <c r="G686" s="52"/>
      <c r="H686" s="19" t="s">
        <v>336</v>
      </c>
      <c r="I686" s="69">
        <f t="shared" ref="I686" si="615">SUM(I641,I643,I644,I645,I646,I647,I648,I650,I651,I653,I662,I663,I665,I671,I677,I679)</f>
        <v>25794200</v>
      </c>
      <c r="J686" s="69">
        <f t="shared" ref="J686:K686" si="616">SUM(J641,J643,J644,J645,J646,J647,J648,J650,J651,J653,J662,J663,J665,J671,J677,J679)</f>
        <v>21394200</v>
      </c>
      <c r="K686" s="69">
        <f t="shared" si="616"/>
        <v>0</v>
      </c>
      <c r="L686" s="69">
        <f t="shared" si="587"/>
        <v>2687100</v>
      </c>
      <c r="M686" s="69">
        <f t="shared" ref="M686" si="617">SUM(M641,M643,M644,M645,M646,M647,M648,M650,M651,M653,M662,M663,M665,M671,M677,M679)</f>
        <v>0</v>
      </c>
      <c r="N686" s="69">
        <f t="shared" ref="N686:O686" si="618">SUM(N641,N643,N644,N645,N646,N647,N648,N650,N651,N653,N662,N663,N665,N671,N677,N679)</f>
        <v>0</v>
      </c>
      <c r="O686" s="69">
        <f t="shared" si="618"/>
        <v>2687100</v>
      </c>
      <c r="P686" s="69">
        <f t="shared" si="581"/>
        <v>2687100</v>
      </c>
      <c r="Q686" s="69">
        <f t="shared" si="582"/>
        <v>12.559946153630422</v>
      </c>
    </row>
    <row r="687" spans="1:17" x14ac:dyDescent="0.25">
      <c r="A687" s="25"/>
      <c r="B687" s="25"/>
      <c r="C687" s="25"/>
      <c r="D687" s="53"/>
      <c r="E687" s="53"/>
      <c r="F687" s="53"/>
      <c r="G687" s="53"/>
      <c r="H687" s="20" t="s">
        <v>67</v>
      </c>
      <c r="I687" s="69">
        <f t="shared" ref="I687" si="619">SUM(I684:I686)</f>
        <v>28366539</v>
      </c>
      <c r="J687" s="69">
        <f t="shared" ref="J687:K687" si="620">SUM(J684:J686)</f>
        <v>22966539</v>
      </c>
      <c r="K687" s="69">
        <f t="shared" si="620"/>
        <v>0</v>
      </c>
      <c r="L687" s="69">
        <f t="shared" si="587"/>
        <v>2813600</v>
      </c>
      <c r="M687" s="69">
        <f t="shared" ref="M687" si="621">SUM(M684:M686)</f>
        <v>0</v>
      </c>
      <c r="N687" s="69">
        <f t="shared" ref="N687:O687" si="622">SUM(N684:N686)</f>
        <v>0</v>
      </c>
      <c r="O687" s="69">
        <f t="shared" si="622"/>
        <v>2813600</v>
      </c>
      <c r="P687" s="69">
        <f t="shared" si="581"/>
        <v>2813600</v>
      </c>
      <c r="Q687" s="69">
        <f t="shared" si="582"/>
        <v>12.250866358226636</v>
      </c>
    </row>
    <row r="688" spans="1:17" x14ac:dyDescent="0.25">
      <c r="A688" s="23" t="s">
        <v>1</v>
      </c>
      <c r="B688" s="23" t="s">
        <v>1</v>
      </c>
      <c r="C688" s="23" t="s">
        <v>1</v>
      </c>
      <c r="D688" s="49" t="s">
        <v>1</v>
      </c>
      <c r="E688" s="49" t="s">
        <v>1</v>
      </c>
      <c r="F688" s="49" t="s">
        <v>1</v>
      </c>
      <c r="G688" s="49" t="s">
        <v>1</v>
      </c>
      <c r="H688" s="26" t="s">
        <v>1</v>
      </c>
      <c r="I688" s="70"/>
      <c r="J688" s="70"/>
      <c r="K688" s="70"/>
      <c r="L688" s="70"/>
      <c r="M688" s="70"/>
      <c r="N688" s="70"/>
      <c r="O688" s="70"/>
      <c r="P688" s="70"/>
      <c r="Q688" s="70"/>
    </row>
    <row r="689" spans="1:17" x14ac:dyDescent="0.25">
      <c r="A689" s="23" t="s">
        <v>1</v>
      </c>
      <c r="B689" s="23" t="s">
        <v>1</v>
      </c>
      <c r="C689" s="23" t="s">
        <v>1</v>
      </c>
      <c r="D689" s="49" t="s">
        <v>1</v>
      </c>
      <c r="E689" s="49" t="s">
        <v>1</v>
      </c>
      <c r="F689" s="49" t="s">
        <v>1</v>
      </c>
      <c r="G689" s="49" t="s">
        <v>1</v>
      </c>
      <c r="H689" s="17" t="s">
        <v>338</v>
      </c>
      <c r="I689" s="66">
        <f t="shared" ref="I689" si="623">SUM(I680)</f>
        <v>28366539</v>
      </c>
      <c r="J689" s="66">
        <f t="shared" ref="J689:K689" si="624">SUM(J680)</f>
        <v>22966539</v>
      </c>
      <c r="K689" s="66">
        <f t="shared" si="624"/>
        <v>0</v>
      </c>
      <c r="L689" s="66">
        <f t="shared" si="587"/>
        <v>2813600</v>
      </c>
      <c r="M689" s="66">
        <f t="shared" ref="M689:O689" si="625">SUM(M680)</f>
        <v>0</v>
      </c>
      <c r="N689" s="66">
        <f t="shared" si="625"/>
        <v>0</v>
      </c>
      <c r="O689" s="66">
        <f t="shared" si="625"/>
        <v>2813600</v>
      </c>
      <c r="P689" s="66">
        <f t="shared" si="581"/>
        <v>2813600</v>
      </c>
      <c r="Q689" s="66">
        <f t="shared" si="582"/>
        <v>12.250866358226636</v>
      </c>
    </row>
    <row r="690" spans="1:17" x14ac:dyDescent="0.25">
      <c r="A690" s="23" t="s">
        <v>1</v>
      </c>
      <c r="B690" s="23" t="s">
        <v>1</v>
      </c>
      <c r="C690" s="23" t="s">
        <v>1</v>
      </c>
      <c r="D690" s="49" t="s">
        <v>1</v>
      </c>
      <c r="E690" s="49" t="s">
        <v>1</v>
      </c>
      <c r="F690" s="49" t="s">
        <v>1</v>
      </c>
      <c r="G690" s="49" t="s">
        <v>1</v>
      </c>
      <c r="H690" s="11" t="s">
        <v>64</v>
      </c>
      <c r="I690" s="67">
        <f t="shared" ref="I690" si="626">I681</f>
        <v>18</v>
      </c>
      <c r="J690" s="67">
        <f t="shared" ref="J690" si="627">J681</f>
        <v>18</v>
      </c>
      <c r="K690" s="67"/>
      <c r="L690" s="67"/>
      <c r="M690" s="67"/>
      <c r="N690" s="67"/>
      <c r="O690" s="67"/>
      <c r="P690" s="67"/>
      <c r="Q690" s="67"/>
    </row>
    <row r="691" spans="1:17" x14ac:dyDescent="0.25">
      <c r="A691" s="23" t="s">
        <v>1</v>
      </c>
      <c r="B691" s="23" t="s">
        <v>1</v>
      </c>
      <c r="C691" s="23" t="s">
        <v>1</v>
      </c>
      <c r="D691" s="49" t="s">
        <v>1</v>
      </c>
      <c r="E691" s="49" t="s">
        <v>1</v>
      </c>
      <c r="F691" s="49" t="s">
        <v>1</v>
      </c>
      <c r="G691" s="49" t="s">
        <v>1</v>
      </c>
      <c r="H691" s="13" t="s">
        <v>1</v>
      </c>
      <c r="I691" s="71"/>
      <c r="J691" s="71"/>
      <c r="K691" s="71"/>
      <c r="L691" s="71"/>
      <c r="M691" s="71"/>
      <c r="N691" s="71"/>
      <c r="O691" s="71"/>
      <c r="P691" s="71"/>
      <c r="Q691" s="71"/>
    </row>
    <row r="692" spans="1:17" ht="15.75" thickBot="1" x14ac:dyDescent="0.3">
      <c r="A692" s="14" t="s">
        <v>290</v>
      </c>
      <c r="B692" s="14" t="s">
        <v>69</v>
      </c>
      <c r="C692" s="12" t="s">
        <v>1</v>
      </c>
      <c r="D692" s="43" t="s">
        <v>1</v>
      </c>
      <c r="E692" s="42" t="s">
        <v>1</v>
      </c>
      <c r="F692" s="42" t="s">
        <v>1</v>
      </c>
      <c r="G692" s="42" t="s">
        <v>1</v>
      </c>
      <c r="H692" s="11" t="s">
        <v>1</v>
      </c>
      <c r="I692" s="63"/>
      <c r="J692" s="63"/>
      <c r="K692" s="63"/>
      <c r="L692" s="63"/>
      <c r="M692" s="63"/>
      <c r="N692" s="63"/>
      <c r="O692" s="63"/>
      <c r="P692" s="63"/>
      <c r="Q692" s="63"/>
    </row>
    <row r="693" spans="1:17" ht="34.5" thickBot="1" x14ac:dyDescent="0.3">
      <c r="A693" s="22" t="s">
        <v>4</v>
      </c>
      <c r="B693" s="22" t="s">
        <v>5</v>
      </c>
      <c r="C693" s="22" t="s">
        <v>6</v>
      </c>
      <c r="D693" s="44" t="s">
        <v>2891</v>
      </c>
      <c r="E693" s="44" t="s">
        <v>2895</v>
      </c>
      <c r="F693" s="44" t="s">
        <v>7</v>
      </c>
      <c r="G693" s="44" t="s">
        <v>8</v>
      </c>
      <c r="H693" s="22" t="s">
        <v>9</v>
      </c>
      <c r="I693" s="64" t="s">
        <v>2718</v>
      </c>
      <c r="J693" s="64" t="s">
        <v>2879</v>
      </c>
      <c r="K693" s="64" t="s">
        <v>2942</v>
      </c>
      <c r="L693" s="64" t="s">
        <v>2942</v>
      </c>
      <c r="M693" s="64" t="s">
        <v>2950</v>
      </c>
      <c r="N693" s="64" t="s">
        <v>2949</v>
      </c>
      <c r="O693" s="64" t="s">
        <v>2948</v>
      </c>
      <c r="P693" s="64" t="s">
        <v>2942</v>
      </c>
      <c r="Q693" s="64" t="s">
        <v>2944</v>
      </c>
    </row>
    <row r="694" spans="1:17" x14ac:dyDescent="0.25">
      <c r="A694" s="15" t="s">
        <v>1</v>
      </c>
      <c r="B694" s="15" t="s">
        <v>1</v>
      </c>
      <c r="C694" s="15" t="s">
        <v>1</v>
      </c>
      <c r="D694" s="45" t="s">
        <v>1</v>
      </c>
      <c r="E694" s="45" t="s">
        <v>1</v>
      </c>
      <c r="F694" s="46" t="s">
        <v>1</v>
      </c>
      <c r="G694" s="47" t="s">
        <v>1</v>
      </c>
      <c r="H694" s="16" t="s">
        <v>1</v>
      </c>
      <c r="I694" s="65">
        <v>1</v>
      </c>
      <c r="J694" s="65" t="s">
        <v>2894</v>
      </c>
      <c r="K694" s="65">
        <v>3</v>
      </c>
      <c r="L694" s="65" t="s">
        <v>2945</v>
      </c>
      <c r="M694" s="65">
        <v>5</v>
      </c>
      <c r="N694" s="65">
        <v>6</v>
      </c>
      <c r="O694" s="65">
        <v>7</v>
      </c>
      <c r="P694" s="65" t="s">
        <v>2946</v>
      </c>
      <c r="Q694" s="65">
        <v>9</v>
      </c>
    </row>
    <row r="695" spans="1:17" x14ac:dyDescent="0.25">
      <c r="A695" s="14" t="s">
        <v>290</v>
      </c>
      <c r="B695" s="14" t="s">
        <v>69</v>
      </c>
      <c r="C695" s="12" t="s">
        <v>11</v>
      </c>
      <c r="D695" s="43" t="s">
        <v>339</v>
      </c>
      <c r="E695" s="42" t="s">
        <v>1</v>
      </c>
      <c r="F695" s="42" t="s">
        <v>1</v>
      </c>
      <c r="G695" s="42" t="s">
        <v>1</v>
      </c>
      <c r="H695" s="11" t="s">
        <v>340</v>
      </c>
      <c r="I695" s="63"/>
      <c r="J695" s="63"/>
      <c r="K695" s="63"/>
      <c r="L695" s="63"/>
      <c r="M695" s="63"/>
      <c r="N695" s="63"/>
      <c r="O695" s="63"/>
      <c r="P695" s="63">
        <f t="shared" si="581"/>
        <v>0</v>
      </c>
      <c r="Q695" s="63" t="str">
        <f t="shared" si="582"/>
        <v>-</v>
      </c>
    </row>
    <row r="696" spans="1:17" ht="22.5" x14ac:dyDescent="0.25">
      <c r="A696" s="14" t="s">
        <v>1</v>
      </c>
      <c r="B696" s="14" t="s">
        <v>1</v>
      </c>
      <c r="C696" s="14" t="s">
        <v>1</v>
      </c>
      <c r="D696" s="42" t="s">
        <v>1</v>
      </c>
      <c r="E696" s="42" t="s">
        <v>1</v>
      </c>
      <c r="F696" s="42" t="s">
        <v>1</v>
      </c>
      <c r="G696" s="42" t="s">
        <v>1</v>
      </c>
      <c r="H696" s="17" t="s">
        <v>13</v>
      </c>
      <c r="I696" s="66">
        <f t="shared" ref="I696" si="628">SUM(I697,I705,I707)</f>
        <v>2672041</v>
      </c>
      <c r="J696" s="66">
        <f t="shared" ref="J696:K696" si="629">SUM(J697,J705,J707)</f>
        <v>2478041</v>
      </c>
      <c r="K696" s="66">
        <f t="shared" si="629"/>
        <v>0</v>
      </c>
      <c r="L696" s="66">
        <f t="shared" si="587"/>
        <v>230700</v>
      </c>
      <c r="M696" s="66">
        <f t="shared" ref="M696" si="630">SUM(M697,M705,M707)</f>
        <v>0</v>
      </c>
      <c r="N696" s="66">
        <f t="shared" ref="N696:O696" si="631">SUM(N697,N705,N707)</f>
        <v>0</v>
      </c>
      <c r="O696" s="66">
        <f t="shared" si="631"/>
        <v>230700</v>
      </c>
      <c r="P696" s="66">
        <f t="shared" si="581"/>
        <v>230700</v>
      </c>
      <c r="Q696" s="66">
        <f t="shared" si="582"/>
        <v>9.3097733249772698</v>
      </c>
    </row>
    <row r="697" spans="1:17" x14ac:dyDescent="0.25">
      <c r="A697" s="12" t="s">
        <v>290</v>
      </c>
      <c r="B697" s="12" t="s">
        <v>69</v>
      </c>
      <c r="C697" s="12" t="s">
        <v>11</v>
      </c>
      <c r="D697" s="43" t="s">
        <v>339</v>
      </c>
      <c r="E697" s="42" t="s">
        <v>2709</v>
      </c>
      <c r="F697" s="42" t="s">
        <v>1</v>
      </c>
      <c r="G697" s="42" t="s">
        <v>1</v>
      </c>
      <c r="H697" s="11" t="s">
        <v>15</v>
      </c>
      <c r="I697" s="67">
        <f t="shared" ref="I697" si="632">SUM(I698,I699)</f>
        <v>1970900</v>
      </c>
      <c r="J697" s="67">
        <f t="shared" ref="J697:K697" si="633">SUM(J698,J699)</f>
        <v>1970900</v>
      </c>
      <c r="K697" s="67">
        <f t="shared" si="633"/>
        <v>0</v>
      </c>
      <c r="L697" s="67">
        <f t="shared" si="587"/>
        <v>169300</v>
      </c>
      <c r="M697" s="67">
        <f t="shared" ref="M697" si="634">SUM(M698,M699)</f>
        <v>0</v>
      </c>
      <c r="N697" s="67">
        <f t="shared" ref="N697:O697" si="635">SUM(N698,N699)</f>
        <v>0</v>
      </c>
      <c r="O697" s="67">
        <f t="shared" si="635"/>
        <v>169300</v>
      </c>
      <c r="P697" s="67">
        <f t="shared" si="581"/>
        <v>169300</v>
      </c>
      <c r="Q697" s="67">
        <f t="shared" si="582"/>
        <v>8.5899842711451626</v>
      </c>
    </row>
    <row r="698" spans="1:17" x14ac:dyDescent="0.25">
      <c r="A698" s="12" t="s">
        <v>290</v>
      </c>
      <c r="B698" s="12" t="s">
        <v>69</v>
      </c>
      <c r="C698" s="12" t="s">
        <v>11</v>
      </c>
      <c r="D698" s="43" t="s">
        <v>339</v>
      </c>
      <c r="E698" s="48">
        <v>6111</v>
      </c>
      <c r="F698" s="43"/>
      <c r="G698" s="56" t="s">
        <v>2899</v>
      </c>
      <c r="H698" s="23" t="s">
        <v>16</v>
      </c>
      <c r="I698" s="68">
        <v>1698900</v>
      </c>
      <c r="J698" s="68">
        <v>1698900</v>
      </c>
      <c r="K698" s="68"/>
      <c r="L698" s="68">
        <f t="shared" si="587"/>
        <v>142000</v>
      </c>
      <c r="M698" s="68"/>
      <c r="N698" s="68"/>
      <c r="O698" s="68">
        <v>142000</v>
      </c>
      <c r="P698" s="68">
        <f t="shared" si="581"/>
        <v>142000</v>
      </c>
      <c r="Q698" s="68">
        <f t="shared" si="582"/>
        <v>8.3583495202778266</v>
      </c>
    </row>
    <row r="699" spans="1:17" x14ac:dyDescent="0.25">
      <c r="A699" s="14" t="s">
        <v>290</v>
      </c>
      <c r="B699" s="14" t="s">
        <v>69</v>
      </c>
      <c r="C699" s="14" t="s">
        <v>11</v>
      </c>
      <c r="D699" s="50" t="s">
        <v>339</v>
      </c>
      <c r="E699" s="50" t="s">
        <v>2719</v>
      </c>
      <c r="F699" s="43" t="s">
        <v>1</v>
      </c>
      <c r="G699" s="49" t="s">
        <v>1</v>
      </c>
      <c r="H699" s="11" t="s">
        <v>19</v>
      </c>
      <c r="I699" s="67">
        <f t="shared" ref="I699:O699" si="636">SUM(I700:I704)</f>
        <v>272000</v>
      </c>
      <c r="J699" s="67">
        <f t="shared" si="636"/>
        <v>272000</v>
      </c>
      <c r="K699" s="67">
        <f t="shared" si="636"/>
        <v>0</v>
      </c>
      <c r="L699" s="67">
        <f t="shared" si="587"/>
        <v>27300</v>
      </c>
      <c r="M699" s="67">
        <f t="shared" si="636"/>
        <v>0</v>
      </c>
      <c r="N699" s="67">
        <f t="shared" si="636"/>
        <v>0</v>
      </c>
      <c r="O699" s="67">
        <f t="shared" si="636"/>
        <v>27300</v>
      </c>
      <c r="P699" s="67">
        <f t="shared" si="581"/>
        <v>27300</v>
      </c>
      <c r="Q699" s="67">
        <f t="shared" si="582"/>
        <v>10.036764705882353</v>
      </c>
    </row>
    <row r="700" spans="1:17" x14ac:dyDescent="0.25">
      <c r="A700" s="12" t="s">
        <v>290</v>
      </c>
      <c r="B700" s="12" t="s">
        <v>69</v>
      </c>
      <c r="C700" s="12" t="s">
        <v>11</v>
      </c>
      <c r="D700" s="43" t="s">
        <v>339</v>
      </c>
      <c r="E700" s="48">
        <v>6112</v>
      </c>
      <c r="F700" s="43" t="s">
        <v>341</v>
      </c>
      <c r="G700" s="56" t="s">
        <v>2899</v>
      </c>
      <c r="H700" s="23" t="s">
        <v>73</v>
      </c>
      <c r="I700" s="68">
        <v>55200</v>
      </c>
      <c r="J700" s="68">
        <v>55200</v>
      </c>
      <c r="K700" s="68"/>
      <c r="L700" s="68">
        <f t="shared" si="587"/>
        <v>4300</v>
      </c>
      <c r="M700" s="68"/>
      <c r="N700" s="68"/>
      <c r="O700" s="68">
        <v>4300</v>
      </c>
      <c r="P700" s="68">
        <f t="shared" si="581"/>
        <v>4300</v>
      </c>
      <c r="Q700" s="68">
        <f t="shared" si="582"/>
        <v>7.7898550724637676</v>
      </c>
    </row>
    <row r="701" spans="1:17" x14ac:dyDescent="0.25">
      <c r="A701" s="12" t="s">
        <v>290</v>
      </c>
      <c r="B701" s="12" t="s">
        <v>69</v>
      </c>
      <c r="C701" s="12" t="s">
        <v>11</v>
      </c>
      <c r="D701" s="43" t="s">
        <v>339</v>
      </c>
      <c r="E701" s="48">
        <v>6112</v>
      </c>
      <c r="F701" s="43" t="s">
        <v>342</v>
      </c>
      <c r="G701" s="56" t="s">
        <v>2899</v>
      </c>
      <c r="H701" s="23" t="s">
        <v>22</v>
      </c>
      <c r="I701" s="68">
        <v>160000</v>
      </c>
      <c r="J701" s="68">
        <v>160000</v>
      </c>
      <c r="K701" s="68"/>
      <c r="L701" s="68">
        <f t="shared" si="587"/>
        <v>15000</v>
      </c>
      <c r="M701" s="68"/>
      <c r="N701" s="68"/>
      <c r="O701" s="68">
        <v>15000</v>
      </c>
      <c r="P701" s="68">
        <f t="shared" si="581"/>
        <v>15000</v>
      </c>
      <c r="Q701" s="68">
        <f t="shared" si="582"/>
        <v>9.375</v>
      </c>
    </row>
    <row r="702" spans="1:17" x14ac:dyDescent="0.25">
      <c r="A702" s="12" t="s">
        <v>290</v>
      </c>
      <c r="B702" s="12" t="s">
        <v>69</v>
      </c>
      <c r="C702" s="12" t="s">
        <v>11</v>
      </c>
      <c r="D702" s="43" t="s">
        <v>339</v>
      </c>
      <c r="E702" s="48">
        <v>6112</v>
      </c>
      <c r="F702" s="43" t="s">
        <v>343</v>
      </c>
      <c r="G702" s="56" t="s">
        <v>2899</v>
      </c>
      <c r="H702" s="23" t="s">
        <v>24</v>
      </c>
      <c r="I702" s="68">
        <v>36800</v>
      </c>
      <c r="J702" s="68">
        <v>36800</v>
      </c>
      <c r="K702" s="68"/>
      <c r="L702" s="68">
        <f t="shared" si="587"/>
        <v>0</v>
      </c>
      <c r="M702" s="68"/>
      <c r="N702" s="68"/>
      <c r="O702" s="68"/>
      <c r="P702" s="68">
        <f t="shared" si="581"/>
        <v>0</v>
      </c>
      <c r="Q702" s="68">
        <f t="shared" si="582"/>
        <v>0</v>
      </c>
    </row>
    <row r="703" spans="1:17" x14ac:dyDescent="0.25">
      <c r="A703" s="12" t="s">
        <v>290</v>
      </c>
      <c r="B703" s="12" t="s">
        <v>69</v>
      </c>
      <c r="C703" s="12" t="s">
        <v>11</v>
      </c>
      <c r="D703" s="43" t="s">
        <v>339</v>
      </c>
      <c r="E703" s="48">
        <v>6112</v>
      </c>
      <c r="F703" s="43" t="s">
        <v>344</v>
      </c>
      <c r="G703" s="56" t="s">
        <v>2899</v>
      </c>
      <c r="H703" s="23" t="s">
        <v>76</v>
      </c>
      <c r="I703" s="68">
        <v>0</v>
      </c>
      <c r="J703" s="68">
        <v>0</v>
      </c>
      <c r="K703" s="68"/>
      <c r="L703" s="68">
        <f t="shared" si="587"/>
        <v>0</v>
      </c>
      <c r="M703" s="68"/>
      <c r="N703" s="68"/>
      <c r="O703" s="68">
        <v>0</v>
      </c>
      <c r="P703" s="68">
        <f t="shared" si="581"/>
        <v>0</v>
      </c>
      <c r="Q703" s="68" t="str">
        <f t="shared" si="582"/>
        <v>-</v>
      </c>
    </row>
    <row r="704" spans="1:17" x14ac:dyDescent="0.25">
      <c r="A704" s="12" t="s">
        <v>290</v>
      </c>
      <c r="B704" s="12" t="s">
        <v>69</v>
      </c>
      <c r="C704" s="12" t="s">
        <v>11</v>
      </c>
      <c r="D704" s="43" t="s">
        <v>339</v>
      </c>
      <c r="E704" s="48">
        <v>6112</v>
      </c>
      <c r="F704" s="43" t="s">
        <v>345</v>
      </c>
      <c r="G704" s="56" t="s">
        <v>2899</v>
      </c>
      <c r="H704" s="23" t="s">
        <v>26</v>
      </c>
      <c r="I704" s="68">
        <v>20000</v>
      </c>
      <c r="J704" s="68">
        <v>20000</v>
      </c>
      <c r="K704" s="68"/>
      <c r="L704" s="68">
        <f t="shared" si="587"/>
        <v>8000</v>
      </c>
      <c r="M704" s="68"/>
      <c r="N704" s="68"/>
      <c r="O704" s="68">
        <v>8000</v>
      </c>
      <c r="P704" s="68">
        <f t="shared" si="581"/>
        <v>8000</v>
      </c>
      <c r="Q704" s="68">
        <f t="shared" si="582"/>
        <v>40</v>
      </c>
    </row>
    <row r="705" spans="1:17" x14ac:dyDescent="0.25">
      <c r="A705" s="12" t="s">
        <v>290</v>
      </c>
      <c r="B705" s="12" t="s">
        <v>69</v>
      </c>
      <c r="C705" s="12" t="s">
        <v>11</v>
      </c>
      <c r="D705" s="43" t="s">
        <v>339</v>
      </c>
      <c r="E705" s="42" t="s">
        <v>2710</v>
      </c>
      <c r="F705" s="42" t="s">
        <v>1</v>
      </c>
      <c r="G705" s="42" t="s">
        <v>1</v>
      </c>
      <c r="H705" s="11" t="s">
        <v>28</v>
      </c>
      <c r="I705" s="67">
        <f t="shared" ref="I705:O705" si="637">SUM(I706)</f>
        <v>179000</v>
      </c>
      <c r="J705" s="67">
        <f t="shared" si="637"/>
        <v>179000</v>
      </c>
      <c r="K705" s="67">
        <f t="shared" si="637"/>
        <v>0</v>
      </c>
      <c r="L705" s="67">
        <f t="shared" si="587"/>
        <v>16000</v>
      </c>
      <c r="M705" s="67">
        <f t="shared" si="637"/>
        <v>0</v>
      </c>
      <c r="N705" s="67">
        <f t="shared" si="637"/>
        <v>0</v>
      </c>
      <c r="O705" s="67">
        <f t="shared" si="637"/>
        <v>16000</v>
      </c>
      <c r="P705" s="67">
        <f t="shared" si="581"/>
        <v>16000</v>
      </c>
      <c r="Q705" s="67">
        <f t="shared" si="582"/>
        <v>8.938547486033519</v>
      </c>
    </row>
    <row r="706" spans="1:17" x14ac:dyDescent="0.25">
      <c r="A706" s="12" t="s">
        <v>290</v>
      </c>
      <c r="B706" s="12" t="s">
        <v>69</v>
      </c>
      <c r="C706" s="12" t="s">
        <v>11</v>
      </c>
      <c r="D706" s="43" t="s">
        <v>339</v>
      </c>
      <c r="E706" s="48">
        <v>6121</v>
      </c>
      <c r="F706" s="43"/>
      <c r="G706" s="56" t="s">
        <v>2899</v>
      </c>
      <c r="H706" s="23" t="s">
        <v>29</v>
      </c>
      <c r="I706" s="68">
        <v>179000</v>
      </c>
      <c r="J706" s="68">
        <v>179000</v>
      </c>
      <c r="K706" s="68"/>
      <c r="L706" s="68">
        <f t="shared" si="587"/>
        <v>16000</v>
      </c>
      <c r="M706" s="68"/>
      <c r="N706" s="68"/>
      <c r="O706" s="68">
        <v>16000</v>
      </c>
      <c r="P706" s="68">
        <f t="shared" si="581"/>
        <v>16000</v>
      </c>
      <c r="Q706" s="68">
        <f t="shared" si="582"/>
        <v>8.938547486033519</v>
      </c>
    </row>
    <row r="707" spans="1:17" x14ac:dyDescent="0.25">
      <c r="A707" s="12" t="s">
        <v>290</v>
      </c>
      <c r="B707" s="12" t="s">
        <v>69</v>
      </c>
      <c r="C707" s="12" t="s">
        <v>11</v>
      </c>
      <c r="D707" s="43" t="s">
        <v>339</v>
      </c>
      <c r="E707" s="42" t="s">
        <v>2711</v>
      </c>
      <c r="F707" s="42" t="s">
        <v>1</v>
      </c>
      <c r="G707" s="42" t="s">
        <v>1</v>
      </c>
      <c r="H707" s="11" t="s">
        <v>32</v>
      </c>
      <c r="I707" s="67">
        <f t="shared" ref="I707:O707" si="638">SUM(I708:I710,I714,I717,I718,I719,I723,I724)</f>
        <v>522141</v>
      </c>
      <c r="J707" s="67">
        <f t="shared" si="638"/>
        <v>328141</v>
      </c>
      <c r="K707" s="67">
        <f t="shared" si="638"/>
        <v>0</v>
      </c>
      <c r="L707" s="67">
        <f t="shared" si="587"/>
        <v>45400</v>
      </c>
      <c r="M707" s="67">
        <f t="shared" si="638"/>
        <v>0</v>
      </c>
      <c r="N707" s="67">
        <f t="shared" si="638"/>
        <v>0</v>
      </c>
      <c r="O707" s="67">
        <f t="shared" si="638"/>
        <v>45400</v>
      </c>
      <c r="P707" s="67">
        <f t="shared" si="581"/>
        <v>45400</v>
      </c>
      <c r="Q707" s="67">
        <f t="shared" si="582"/>
        <v>13.835515830085237</v>
      </c>
    </row>
    <row r="708" spans="1:17" x14ac:dyDescent="0.25">
      <c r="A708" s="12" t="s">
        <v>290</v>
      </c>
      <c r="B708" s="12" t="s">
        <v>69</v>
      </c>
      <c r="C708" s="12" t="s">
        <v>11</v>
      </c>
      <c r="D708" s="43" t="s">
        <v>339</v>
      </c>
      <c r="E708" s="48">
        <v>6131</v>
      </c>
      <c r="F708" s="43"/>
      <c r="G708" s="56" t="s">
        <v>2899</v>
      </c>
      <c r="H708" s="23" t="s">
        <v>33</v>
      </c>
      <c r="I708" s="68">
        <v>10000</v>
      </c>
      <c r="J708" s="68">
        <v>10000</v>
      </c>
      <c r="K708" s="68"/>
      <c r="L708" s="68">
        <f t="shared" si="587"/>
        <v>0</v>
      </c>
      <c r="M708" s="68"/>
      <c r="N708" s="68"/>
      <c r="O708" s="68">
        <v>0</v>
      </c>
      <c r="P708" s="68">
        <f t="shared" si="581"/>
        <v>0</v>
      </c>
      <c r="Q708" s="68">
        <f t="shared" si="582"/>
        <v>0</v>
      </c>
    </row>
    <row r="709" spans="1:17" x14ac:dyDescent="0.25">
      <c r="A709" s="12" t="s">
        <v>290</v>
      </c>
      <c r="B709" s="12" t="s">
        <v>69</v>
      </c>
      <c r="C709" s="12" t="s">
        <v>11</v>
      </c>
      <c r="D709" s="43" t="s">
        <v>339</v>
      </c>
      <c r="E709" s="48">
        <v>6132</v>
      </c>
      <c r="F709" s="43"/>
      <c r="G709" s="56" t="s">
        <v>2899</v>
      </c>
      <c r="H709" s="23" t="s">
        <v>227</v>
      </c>
      <c r="I709" s="68">
        <v>39000</v>
      </c>
      <c r="J709" s="68">
        <v>28000</v>
      </c>
      <c r="K709" s="68"/>
      <c r="L709" s="68">
        <f t="shared" si="587"/>
        <v>4500</v>
      </c>
      <c r="M709" s="68"/>
      <c r="N709" s="68"/>
      <c r="O709" s="68">
        <v>4500</v>
      </c>
      <c r="P709" s="68">
        <f t="shared" si="581"/>
        <v>4500</v>
      </c>
      <c r="Q709" s="68">
        <f t="shared" si="582"/>
        <v>16.071428571428573</v>
      </c>
    </row>
    <row r="710" spans="1:17" x14ac:dyDescent="0.25">
      <c r="A710" s="14" t="s">
        <v>290</v>
      </c>
      <c r="B710" s="14" t="s">
        <v>69</v>
      </c>
      <c r="C710" s="14" t="s">
        <v>11</v>
      </c>
      <c r="D710" s="50" t="s">
        <v>339</v>
      </c>
      <c r="E710" s="50" t="s">
        <v>2756</v>
      </c>
      <c r="F710" s="43" t="s">
        <v>1</v>
      </c>
      <c r="G710" s="49" t="s">
        <v>1</v>
      </c>
      <c r="H710" s="11" t="s">
        <v>229</v>
      </c>
      <c r="I710" s="67">
        <f t="shared" ref="I710:O710" si="639">SUM(I711:I713)</f>
        <v>49800</v>
      </c>
      <c r="J710" s="67">
        <f t="shared" si="639"/>
        <v>44800</v>
      </c>
      <c r="K710" s="67">
        <f t="shared" si="639"/>
        <v>0</v>
      </c>
      <c r="L710" s="67">
        <f t="shared" si="587"/>
        <v>2600</v>
      </c>
      <c r="M710" s="67">
        <f t="shared" si="639"/>
        <v>0</v>
      </c>
      <c r="N710" s="67">
        <f t="shared" si="639"/>
        <v>0</v>
      </c>
      <c r="O710" s="67">
        <f t="shared" si="639"/>
        <v>2600</v>
      </c>
      <c r="P710" s="67">
        <f t="shared" si="581"/>
        <v>2600</v>
      </c>
      <c r="Q710" s="67">
        <f t="shared" si="582"/>
        <v>5.8035714285714288</v>
      </c>
    </row>
    <row r="711" spans="1:17" x14ac:dyDescent="0.25">
      <c r="A711" s="12" t="s">
        <v>290</v>
      </c>
      <c r="B711" s="12" t="s">
        <v>69</v>
      </c>
      <c r="C711" s="12" t="s">
        <v>11</v>
      </c>
      <c r="D711" s="43" t="s">
        <v>339</v>
      </c>
      <c r="E711" s="48">
        <v>6133</v>
      </c>
      <c r="F711" s="43" t="s">
        <v>346</v>
      </c>
      <c r="G711" s="56" t="s">
        <v>2899</v>
      </c>
      <c r="H711" s="23" t="s">
        <v>347</v>
      </c>
      <c r="I711" s="68">
        <v>25000</v>
      </c>
      <c r="J711" s="68">
        <v>20000</v>
      </c>
      <c r="K711" s="68"/>
      <c r="L711" s="68">
        <f t="shared" si="587"/>
        <v>2000</v>
      </c>
      <c r="M711" s="68"/>
      <c r="N711" s="68"/>
      <c r="O711" s="68">
        <v>2000</v>
      </c>
      <c r="P711" s="68">
        <f t="shared" si="581"/>
        <v>2000</v>
      </c>
      <c r="Q711" s="68">
        <f t="shared" si="582"/>
        <v>10</v>
      </c>
    </row>
    <row r="712" spans="1:17" ht="22.5" x14ac:dyDescent="0.25">
      <c r="A712" s="12" t="s">
        <v>290</v>
      </c>
      <c r="B712" s="12" t="s">
        <v>69</v>
      </c>
      <c r="C712" s="12" t="s">
        <v>11</v>
      </c>
      <c r="D712" s="43" t="s">
        <v>339</v>
      </c>
      <c r="E712" s="48">
        <v>6133</v>
      </c>
      <c r="F712" s="43" t="s">
        <v>348</v>
      </c>
      <c r="G712" s="56" t="s">
        <v>2899</v>
      </c>
      <c r="H712" s="23" t="s">
        <v>349</v>
      </c>
      <c r="I712" s="68">
        <v>17600</v>
      </c>
      <c r="J712" s="68">
        <v>17600</v>
      </c>
      <c r="K712" s="68"/>
      <c r="L712" s="68">
        <f t="shared" si="587"/>
        <v>0</v>
      </c>
      <c r="M712" s="68"/>
      <c r="N712" s="68"/>
      <c r="O712" s="68">
        <v>0</v>
      </c>
      <c r="P712" s="68">
        <f t="shared" si="581"/>
        <v>0</v>
      </c>
      <c r="Q712" s="68">
        <f t="shared" si="582"/>
        <v>0</v>
      </c>
    </row>
    <row r="713" spans="1:17" x14ac:dyDescent="0.25">
      <c r="A713" s="12" t="s">
        <v>290</v>
      </c>
      <c r="B713" s="12" t="s">
        <v>69</v>
      </c>
      <c r="C713" s="12" t="s">
        <v>11</v>
      </c>
      <c r="D713" s="43" t="s">
        <v>339</v>
      </c>
      <c r="E713" s="48">
        <v>6133</v>
      </c>
      <c r="F713" s="43" t="s">
        <v>350</v>
      </c>
      <c r="G713" s="56" t="s">
        <v>2899</v>
      </c>
      <c r="H713" s="23" t="s">
        <v>351</v>
      </c>
      <c r="I713" s="68">
        <v>7200</v>
      </c>
      <c r="J713" s="68">
        <v>7200</v>
      </c>
      <c r="K713" s="68"/>
      <c r="L713" s="68">
        <f t="shared" si="587"/>
        <v>600</v>
      </c>
      <c r="M713" s="68"/>
      <c r="N713" s="68"/>
      <c r="O713" s="68">
        <v>600</v>
      </c>
      <c r="P713" s="68">
        <f t="shared" si="581"/>
        <v>600</v>
      </c>
      <c r="Q713" s="68">
        <f t="shared" si="582"/>
        <v>8.3333333333333321</v>
      </c>
    </row>
    <row r="714" spans="1:17" x14ac:dyDescent="0.25">
      <c r="A714" s="14" t="s">
        <v>290</v>
      </c>
      <c r="B714" s="14" t="s">
        <v>69</v>
      </c>
      <c r="C714" s="14" t="s">
        <v>11</v>
      </c>
      <c r="D714" s="50" t="s">
        <v>339</v>
      </c>
      <c r="E714" s="50" t="s">
        <v>2757</v>
      </c>
      <c r="F714" s="43" t="s">
        <v>1</v>
      </c>
      <c r="G714" s="49" t="s">
        <v>1</v>
      </c>
      <c r="H714" s="11" t="s">
        <v>169</v>
      </c>
      <c r="I714" s="67">
        <f t="shared" ref="I714:O714" si="640">SUM(I715:I716)</f>
        <v>46000</v>
      </c>
      <c r="J714" s="67">
        <f t="shared" si="640"/>
        <v>32000</v>
      </c>
      <c r="K714" s="67">
        <f t="shared" si="640"/>
        <v>0</v>
      </c>
      <c r="L714" s="67">
        <f t="shared" si="587"/>
        <v>2500</v>
      </c>
      <c r="M714" s="67">
        <f t="shared" si="640"/>
        <v>0</v>
      </c>
      <c r="N714" s="67">
        <f t="shared" si="640"/>
        <v>0</v>
      </c>
      <c r="O714" s="67">
        <f t="shared" si="640"/>
        <v>2500</v>
      </c>
      <c r="P714" s="67">
        <f t="shared" si="581"/>
        <v>2500</v>
      </c>
      <c r="Q714" s="67">
        <f t="shared" si="582"/>
        <v>7.8125</v>
      </c>
    </row>
    <row r="715" spans="1:17" x14ac:dyDescent="0.25">
      <c r="A715" s="12" t="s">
        <v>290</v>
      </c>
      <c r="B715" s="12" t="s">
        <v>69</v>
      </c>
      <c r="C715" s="12" t="s">
        <v>11</v>
      </c>
      <c r="D715" s="43" t="s">
        <v>339</v>
      </c>
      <c r="E715" s="48">
        <v>6134</v>
      </c>
      <c r="F715" s="43" t="s">
        <v>352</v>
      </c>
      <c r="G715" s="56" t="s">
        <v>2899</v>
      </c>
      <c r="H715" s="23" t="s">
        <v>353</v>
      </c>
      <c r="I715" s="68">
        <v>31000</v>
      </c>
      <c r="J715" s="68">
        <v>17000</v>
      </c>
      <c r="K715" s="68"/>
      <c r="L715" s="68">
        <f t="shared" si="587"/>
        <v>2500</v>
      </c>
      <c r="M715" s="68"/>
      <c r="N715" s="68"/>
      <c r="O715" s="68">
        <v>2500</v>
      </c>
      <c r="P715" s="68">
        <f t="shared" si="581"/>
        <v>2500</v>
      </c>
      <c r="Q715" s="68">
        <f t="shared" si="582"/>
        <v>14.705882352941178</v>
      </c>
    </row>
    <row r="716" spans="1:17" x14ac:dyDescent="0.25">
      <c r="A716" s="12" t="s">
        <v>290</v>
      </c>
      <c r="B716" s="12" t="s">
        <v>69</v>
      </c>
      <c r="C716" s="12" t="s">
        <v>11</v>
      </c>
      <c r="D716" s="43" t="s">
        <v>339</v>
      </c>
      <c r="E716" s="48">
        <v>6134</v>
      </c>
      <c r="F716" s="43" t="s">
        <v>354</v>
      </c>
      <c r="G716" s="56" t="s">
        <v>2899</v>
      </c>
      <c r="H716" s="23" t="s">
        <v>355</v>
      </c>
      <c r="I716" s="68">
        <v>15000</v>
      </c>
      <c r="J716" s="68">
        <v>15000</v>
      </c>
      <c r="K716" s="68"/>
      <c r="L716" s="68">
        <f t="shared" si="587"/>
        <v>0</v>
      </c>
      <c r="M716" s="68"/>
      <c r="N716" s="68"/>
      <c r="O716" s="68">
        <v>0</v>
      </c>
      <c r="P716" s="68">
        <f t="shared" ref="P716:P779" si="641">K716+L716</f>
        <v>0</v>
      </c>
      <c r="Q716" s="68">
        <f t="shared" ref="Q716:Q779" si="642">IF(J716=0,"-",P716/J716*100)</f>
        <v>0</v>
      </c>
    </row>
    <row r="717" spans="1:17" x14ac:dyDescent="0.25">
      <c r="A717" s="12" t="s">
        <v>290</v>
      </c>
      <c r="B717" s="12" t="s">
        <v>69</v>
      </c>
      <c r="C717" s="12" t="s">
        <v>11</v>
      </c>
      <c r="D717" s="43" t="s">
        <v>339</v>
      </c>
      <c r="E717" s="48">
        <v>6135</v>
      </c>
      <c r="F717" s="43"/>
      <c r="G717" s="56" t="s">
        <v>2899</v>
      </c>
      <c r="H717" s="23" t="s">
        <v>231</v>
      </c>
      <c r="I717" s="68">
        <v>18000</v>
      </c>
      <c r="J717" s="68">
        <v>12000</v>
      </c>
      <c r="K717" s="68"/>
      <c r="L717" s="68">
        <f t="shared" si="587"/>
        <v>2000</v>
      </c>
      <c r="M717" s="68"/>
      <c r="N717" s="68"/>
      <c r="O717" s="68">
        <v>2000</v>
      </c>
      <c r="P717" s="68">
        <f t="shared" si="641"/>
        <v>2000</v>
      </c>
      <c r="Q717" s="68">
        <f t="shared" si="642"/>
        <v>16.666666666666664</v>
      </c>
    </row>
    <row r="718" spans="1:17" x14ac:dyDescent="0.25">
      <c r="A718" s="12" t="s">
        <v>290</v>
      </c>
      <c r="B718" s="12" t="s">
        <v>69</v>
      </c>
      <c r="C718" s="12" t="s">
        <v>11</v>
      </c>
      <c r="D718" s="43" t="s">
        <v>339</v>
      </c>
      <c r="E718" s="48">
        <v>6136</v>
      </c>
      <c r="F718" s="43"/>
      <c r="G718" s="56" t="s">
        <v>2899</v>
      </c>
      <c r="H718" s="23" t="s">
        <v>233</v>
      </c>
      <c r="I718" s="68">
        <v>3341</v>
      </c>
      <c r="J718" s="68">
        <v>3341</v>
      </c>
      <c r="K718" s="68"/>
      <c r="L718" s="68">
        <f t="shared" si="587"/>
        <v>300</v>
      </c>
      <c r="M718" s="68"/>
      <c r="N718" s="68"/>
      <c r="O718" s="68">
        <v>300</v>
      </c>
      <c r="P718" s="68">
        <f t="shared" si="641"/>
        <v>300</v>
      </c>
      <c r="Q718" s="68">
        <f t="shared" si="642"/>
        <v>8.979347500748279</v>
      </c>
    </row>
    <row r="719" spans="1:17" x14ac:dyDescent="0.25">
      <c r="A719" s="14" t="s">
        <v>290</v>
      </c>
      <c r="B719" s="14" t="s">
        <v>69</v>
      </c>
      <c r="C719" s="14" t="s">
        <v>11</v>
      </c>
      <c r="D719" s="50" t="s">
        <v>339</v>
      </c>
      <c r="E719" s="50" t="s">
        <v>2758</v>
      </c>
      <c r="F719" s="43" t="s">
        <v>1</v>
      </c>
      <c r="G719" s="49" t="s">
        <v>1</v>
      </c>
      <c r="H719" s="11" t="s">
        <v>235</v>
      </c>
      <c r="I719" s="67">
        <f t="shared" ref="I719:O719" si="643">SUM(I720:I722)</f>
        <v>103000</v>
      </c>
      <c r="J719" s="67">
        <f t="shared" si="643"/>
        <v>67000</v>
      </c>
      <c r="K719" s="67">
        <f t="shared" si="643"/>
        <v>0</v>
      </c>
      <c r="L719" s="67">
        <f t="shared" si="587"/>
        <v>13000</v>
      </c>
      <c r="M719" s="67">
        <f t="shared" si="643"/>
        <v>0</v>
      </c>
      <c r="N719" s="67">
        <f t="shared" si="643"/>
        <v>0</v>
      </c>
      <c r="O719" s="67">
        <f t="shared" si="643"/>
        <v>13000</v>
      </c>
      <c r="P719" s="67">
        <f t="shared" si="641"/>
        <v>13000</v>
      </c>
      <c r="Q719" s="67">
        <f t="shared" si="642"/>
        <v>19.402985074626866</v>
      </c>
    </row>
    <row r="720" spans="1:17" x14ac:dyDescent="0.25">
      <c r="A720" s="12" t="s">
        <v>290</v>
      </c>
      <c r="B720" s="12" t="s">
        <v>69</v>
      </c>
      <c r="C720" s="12" t="s">
        <v>11</v>
      </c>
      <c r="D720" s="43" t="s">
        <v>339</v>
      </c>
      <c r="E720" s="48">
        <v>6137</v>
      </c>
      <c r="F720" s="43" t="s">
        <v>356</v>
      </c>
      <c r="G720" s="56" t="s">
        <v>2899</v>
      </c>
      <c r="H720" s="23" t="s">
        <v>357</v>
      </c>
      <c r="I720" s="68">
        <v>18000</v>
      </c>
      <c r="J720" s="68">
        <v>14000</v>
      </c>
      <c r="K720" s="68"/>
      <c r="L720" s="68">
        <f t="shared" si="587"/>
        <v>3000</v>
      </c>
      <c r="M720" s="68"/>
      <c r="N720" s="68"/>
      <c r="O720" s="68">
        <v>3000</v>
      </c>
      <c r="P720" s="68">
        <f t="shared" si="641"/>
        <v>3000</v>
      </c>
      <c r="Q720" s="68">
        <f t="shared" si="642"/>
        <v>21.428571428571427</v>
      </c>
    </row>
    <row r="721" spans="1:17" ht="22.5" x14ac:dyDescent="0.25">
      <c r="A721" s="12" t="s">
        <v>290</v>
      </c>
      <c r="B721" s="12" t="s">
        <v>69</v>
      </c>
      <c r="C721" s="12" t="s">
        <v>11</v>
      </c>
      <c r="D721" s="43" t="s">
        <v>339</v>
      </c>
      <c r="E721" s="48">
        <v>6137</v>
      </c>
      <c r="F721" s="43" t="s">
        <v>358</v>
      </c>
      <c r="G721" s="56" t="s">
        <v>2899</v>
      </c>
      <c r="H721" s="23" t="s">
        <v>359</v>
      </c>
      <c r="I721" s="68">
        <v>70000</v>
      </c>
      <c r="J721" s="68">
        <v>38000</v>
      </c>
      <c r="K721" s="68"/>
      <c r="L721" s="68">
        <f t="shared" si="587"/>
        <v>10000</v>
      </c>
      <c r="M721" s="68"/>
      <c r="N721" s="68"/>
      <c r="O721" s="68">
        <v>10000</v>
      </c>
      <c r="P721" s="68">
        <f t="shared" si="641"/>
        <v>10000</v>
      </c>
      <c r="Q721" s="68">
        <f t="shared" si="642"/>
        <v>26.315789473684209</v>
      </c>
    </row>
    <row r="722" spans="1:17" x14ac:dyDescent="0.25">
      <c r="A722" s="12" t="s">
        <v>290</v>
      </c>
      <c r="B722" s="12" t="s">
        <v>69</v>
      </c>
      <c r="C722" s="12" t="s">
        <v>11</v>
      </c>
      <c r="D722" s="43" t="s">
        <v>339</v>
      </c>
      <c r="E722" s="48">
        <v>6137</v>
      </c>
      <c r="F722" s="43" t="s">
        <v>360</v>
      </c>
      <c r="G722" s="56" t="s">
        <v>2899</v>
      </c>
      <c r="H722" s="23" t="s">
        <v>361</v>
      </c>
      <c r="I722" s="68">
        <v>15000</v>
      </c>
      <c r="J722" s="68">
        <v>15000</v>
      </c>
      <c r="K722" s="68"/>
      <c r="L722" s="68">
        <f t="shared" ref="L722:L785" si="644">SUM(M722:O722)</f>
        <v>0</v>
      </c>
      <c r="M722" s="68"/>
      <c r="N722" s="68"/>
      <c r="O722" s="68">
        <v>0</v>
      </c>
      <c r="P722" s="68">
        <f t="shared" si="641"/>
        <v>0</v>
      </c>
      <c r="Q722" s="68">
        <f t="shared" si="642"/>
        <v>0</v>
      </c>
    </row>
    <row r="723" spans="1:17" x14ac:dyDescent="0.25">
      <c r="A723" s="12" t="s">
        <v>290</v>
      </c>
      <c r="B723" s="12" t="s">
        <v>69</v>
      </c>
      <c r="C723" s="12" t="s">
        <v>11</v>
      </c>
      <c r="D723" s="43" t="s">
        <v>339</v>
      </c>
      <c r="E723" s="48">
        <v>6138</v>
      </c>
      <c r="F723" s="43"/>
      <c r="G723" s="56" t="s">
        <v>2899</v>
      </c>
      <c r="H723" s="23" t="s">
        <v>237</v>
      </c>
      <c r="I723" s="68">
        <v>13000</v>
      </c>
      <c r="J723" s="68">
        <v>9000</v>
      </c>
      <c r="K723" s="68"/>
      <c r="L723" s="68">
        <f t="shared" si="644"/>
        <v>1500</v>
      </c>
      <c r="M723" s="68"/>
      <c r="N723" s="68"/>
      <c r="O723" s="68">
        <v>1500</v>
      </c>
      <c r="P723" s="68">
        <f t="shared" si="641"/>
        <v>1500</v>
      </c>
      <c r="Q723" s="68">
        <f t="shared" si="642"/>
        <v>16.666666666666664</v>
      </c>
    </row>
    <row r="724" spans="1:17" x14ac:dyDescent="0.25">
      <c r="A724" s="14" t="s">
        <v>290</v>
      </c>
      <c r="B724" s="14" t="s">
        <v>69</v>
      </c>
      <c r="C724" s="14" t="s">
        <v>11</v>
      </c>
      <c r="D724" s="50" t="s">
        <v>339</v>
      </c>
      <c r="E724" s="50" t="s">
        <v>2720</v>
      </c>
      <c r="F724" s="43" t="s">
        <v>1</v>
      </c>
      <c r="G724" s="49" t="s">
        <v>1</v>
      </c>
      <c r="H724" s="11" t="s">
        <v>35</v>
      </c>
      <c r="I724" s="67">
        <f t="shared" ref="I724:O724" si="645">SUM(I725:I729)</f>
        <v>240000</v>
      </c>
      <c r="J724" s="67">
        <f t="shared" si="645"/>
        <v>122000</v>
      </c>
      <c r="K724" s="67">
        <f t="shared" si="645"/>
        <v>0</v>
      </c>
      <c r="L724" s="67">
        <f t="shared" si="644"/>
        <v>19000</v>
      </c>
      <c r="M724" s="67">
        <f t="shared" si="645"/>
        <v>0</v>
      </c>
      <c r="N724" s="67">
        <f t="shared" si="645"/>
        <v>0</v>
      </c>
      <c r="O724" s="67">
        <f t="shared" si="645"/>
        <v>19000</v>
      </c>
      <c r="P724" s="67">
        <f t="shared" si="641"/>
        <v>19000</v>
      </c>
      <c r="Q724" s="67">
        <f t="shared" si="642"/>
        <v>15.573770491803279</v>
      </c>
    </row>
    <row r="725" spans="1:17" x14ac:dyDescent="0.25">
      <c r="A725" s="12" t="s">
        <v>290</v>
      </c>
      <c r="B725" s="12" t="s">
        <v>69</v>
      </c>
      <c r="C725" s="12" t="s">
        <v>11</v>
      </c>
      <c r="D725" s="43" t="s">
        <v>339</v>
      </c>
      <c r="E725" s="48">
        <v>6139</v>
      </c>
      <c r="F725" s="43" t="s">
        <v>362</v>
      </c>
      <c r="G725" s="56" t="s">
        <v>2899</v>
      </c>
      <c r="H725" s="23" t="s">
        <v>363</v>
      </c>
      <c r="I725" s="68">
        <v>100000</v>
      </c>
      <c r="J725" s="68">
        <v>45000</v>
      </c>
      <c r="K725" s="68"/>
      <c r="L725" s="68">
        <f t="shared" si="644"/>
        <v>8500</v>
      </c>
      <c r="M725" s="68"/>
      <c r="N725" s="68"/>
      <c r="O725" s="68">
        <v>8500</v>
      </c>
      <c r="P725" s="68">
        <f t="shared" si="641"/>
        <v>8500</v>
      </c>
      <c r="Q725" s="68">
        <f t="shared" si="642"/>
        <v>18.888888888888889</v>
      </c>
    </row>
    <row r="726" spans="1:17" ht="22.5" x14ac:dyDescent="0.25">
      <c r="A726" s="12" t="s">
        <v>290</v>
      </c>
      <c r="B726" s="12" t="s">
        <v>69</v>
      </c>
      <c r="C726" s="12" t="s">
        <v>11</v>
      </c>
      <c r="D726" s="43" t="s">
        <v>339</v>
      </c>
      <c r="E726" s="48">
        <v>6139</v>
      </c>
      <c r="F726" s="43" t="s">
        <v>364</v>
      </c>
      <c r="G726" s="56" t="s">
        <v>2899</v>
      </c>
      <c r="H726" s="23" t="s">
        <v>365</v>
      </c>
      <c r="I726" s="68">
        <v>33000</v>
      </c>
      <c r="J726" s="68">
        <v>10000</v>
      </c>
      <c r="K726" s="68"/>
      <c r="L726" s="68">
        <f t="shared" si="644"/>
        <v>0</v>
      </c>
      <c r="M726" s="68"/>
      <c r="N726" s="68"/>
      <c r="O726" s="68">
        <v>0</v>
      </c>
      <c r="P726" s="68">
        <f t="shared" si="641"/>
        <v>0</v>
      </c>
      <c r="Q726" s="68">
        <f t="shared" si="642"/>
        <v>0</v>
      </c>
    </row>
    <row r="727" spans="1:17" x14ac:dyDescent="0.25">
      <c r="A727" s="12" t="s">
        <v>290</v>
      </c>
      <c r="B727" s="12" t="s">
        <v>69</v>
      </c>
      <c r="C727" s="12" t="s">
        <v>11</v>
      </c>
      <c r="D727" s="43" t="s">
        <v>339</v>
      </c>
      <c r="E727" s="48">
        <v>6139</v>
      </c>
      <c r="F727" s="43" t="s">
        <v>366</v>
      </c>
      <c r="G727" s="56" t="s">
        <v>2899</v>
      </c>
      <c r="H727" s="23" t="s">
        <v>367</v>
      </c>
      <c r="I727" s="68">
        <v>90000</v>
      </c>
      <c r="J727" s="68">
        <v>50000</v>
      </c>
      <c r="K727" s="68"/>
      <c r="L727" s="68">
        <f t="shared" si="644"/>
        <v>10000</v>
      </c>
      <c r="M727" s="68"/>
      <c r="N727" s="68"/>
      <c r="O727" s="68">
        <v>10000</v>
      </c>
      <c r="P727" s="68">
        <f t="shared" si="641"/>
        <v>10000</v>
      </c>
      <c r="Q727" s="68">
        <f t="shared" si="642"/>
        <v>20</v>
      </c>
    </row>
    <row r="728" spans="1:17" x14ac:dyDescent="0.25">
      <c r="A728" s="12" t="s">
        <v>290</v>
      </c>
      <c r="B728" s="12" t="s">
        <v>69</v>
      </c>
      <c r="C728" s="12" t="s">
        <v>11</v>
      </c>
      <c r="D728" s="43" t="s">
        <v>339</v>
      </c>
      <c r="E728" s="48">
        <v>6139</v>
      </c>
      <c r="F728" s="43" t="s">
        <v>368</v>
      </c>
      <c r="G728" s="56" t="s">
        <v>2899</v>
      </c>
      <c r="H728" s="23" t="s">
        <v>43</v>
      </c>
      <c r="I728" s="68">
        <v>6000</v>
      </c>
      <c r="J728" s="68">
        <v>6000</v>
      </c>
      <c r="K728" s="68"/>
      <c r="L728" s="68">
        <f t="shared" si="644"/>
        <v>500</v>
      </c>
      <c r="M728" s="68"/>
      <c r="N728" s="68"/>
      <c r="O728" s="68">
        <v>500</v>
      </c>
      <c r="P728" s="68">
        <f t="shared" si="641"/>
        <v>500</v>
      </c>
      <c r="Q728" s="68">
        <f t="shared" si="642"/>
        <v>8.3333333333333321</v>
      </c>
    </row>
    <row r="729" spans="1:17" ht="22.5" x14ac:dyDescent="0.25">
      <c r="A729" s="12" t="s">
        <v>290</v>
      </c>
      <c r="B729" s="12" t="s">
        <v>69</v>
      </c>
      <c r="C729" s="12" t="s">
        <v>11</v>
      </c>
      <c r="D729" s="43" t="s">
        <v>339</v>
      </c>
      <c r="E729" s="48">
        <v>6139</v>
      </c>
      <c r="F729" s="43" t="s">
        <v>369</v>
      </c>
      <c r="G729" s="56" t="s">
        <v>2899</v>
      </c>
      <c r="H729" s="23" t="s">
        <v>49</v>
      </c>
      <c r="I729" s="68">
        <v>11000</v>
      </c>
      <c r="J729" s="68">
        <v>11000</v>
      </c>
      <c r="K729" s="68"/>
      <c r="L729" s="68">
        <f t="shared" si="644"/>
        <v>0</v>
      </c>
      <c r="M729" s="68"/>
      <c r="N729" s="68"/>
      <c r="O729" s="68">
        <v>0</v>
      </c>
      <c r="P729" s="68">
        <f t="shared" si="641"/>
        <v>0</v>
      </c>
      <c r="Q729" s="68">
        <f t="shared" si="642"/>
        <v>0</v>
      </c>
    </row>
    <row r="730" spans="1:17" ht="22.5" x14ac:dyDescent="0.25">
      <c r="A730" s="14" t="s">
        <v>1</v>
      </c>
      <c r="B730" s="14" t="s">
        <v>1</v>
      </c>
      <c r="C730" s="14" t="s">
        <v>1</v>
      </c>
      <c r="D730" s="42" t="s">
        <v>1</v>
      </c>
      <c r="E730" s="42" t="s">
        <v>1</v>
      </c>
      <c r="F730" s="42" t="s">
        <v>1</v>
      </c>
      <c r="G730" s="42" t="s">
        <v>1</v>
      </c>
      <c r="H730" s="17" t="s">
        <v>50</v>
      </c>
      <c r="I730" s="66">
        <f t="shared" ref="I730:O730" si="646">SUM(I731)</f>
        <v>120100</v>
      </c>
      <c r="J730" s="66">
        <f t="shared" si="646"/>
        <v>90100</v>
      </c>
      <c r="K730" s="66">
        <f t="shared" si="646"/>
        <v>0</v>
      </c>
      <c r="L730" s="66">
        <f t="shared" si="644"/>
        <v>0</v>
      </c>
      <c r="M730" s="66">
        <f t="shared" si="646"/>
        <v>0</v>
      </c>
      <c r="N730" s="66">
        <f t="shared" si="646"/>
        <v>0</v>
      </c>
      <c r="O730" s="66">
        <f t="shared" si="646"/>
        <v>0</v>
      </c>
      <c r="P730" s="66">
        <f t="shared" si="641"/>
        <v>0</v>
      </c>
      <c r="Q730" s="66">
        <f t="shared" si="642"/>
        <v>0</v>
      </c>
    </row>
    <row r="731" spans="1:17" x14ac:dyDescent="0.25">
      <c r="A731" s="12" t="s">
        <v>290</v>
      </c>
      <c r="B731" s="12" t="s">
        <v>69</v>
      </c>
      <c r="C731" s="12" t="s">
        <v>11</v>
      </c>
      <c r="D731" s="43" t="s">
        <v>339</v>
      </c>
      <c r="E731" s="42" t="s">
        <v>2712</v>
      </c>
      <c r="F731" s="42" t="s">
        <v>1</v>
      </c>
      <c r="G731" s="42" t="s">
        <v>1</v>
      </c>
      <c r="H731" s="11" t="s">
        <v>52</v>
      </c>
      <c r="I731" s="67">
        <f t="shared" ref="I731" si="647">SUM(I732,I734)</f>
        <v>120100</v>
      </c>
      <c r="J731" s="67">
        <f t="shared" ref="J731:K731" si="648">SUM(J732,J734)</f>
        <v>90100</v>
      </c>
      <c r="K731" s="67">
        <f t="shared" si="648"/>
        <v>0</v>
      </c>
      <c r="L731" s="67">
        <f t="shared" si="644"/>
        <v>0</v>
      </c>
      <c r="M731" s="67">
        <f t="shared" ref="M731" si="649">SUM(M732,M734)</f>
        <v>0</v>
      </c>
      <c r="N731" s="67">
        <f t="shared" ref="N731:O731" si="650">SUM(N732,N734)</f>
        <v>0</v>
      </c>
      <c r="O731" s="67">
        <f t="shared" si="650"/>
        <v>0</v>
      </c>
      <c r="P731" s="67">
        <f t="shared" si="641"/>
        <v>0</v>
      </c>
      <c r="Q731" s="67">
        <f t="shared" si="642"/>
        <v>0</v>
      </c>
    </row>
    <row r="732" spans="1:17" x14ac:dyDescent="0.25">
      <c r="A732" s="14" t="s">
        <v>290</v>
      </c>
      <c r="B732" s="14" t="s">
        <v>69</v>
      </c>
      <c r="C732" s="14" t="s">
        <v>11</v>
      </c>
      <c r="D732" s="50" t="s">
        <v>339</v>
      </c>
      <c r="E732" s="50" t="s">
        <v>2721</v>
      </c>
      <c r="F732" s="43" t="s">
        <v>1</v>
      </c>
      <c r="G732" s="49" t="s">
        <v>1</v>
      </c>
      <c r="H732" s="11" t="s">
        <v>53</v>
      </c>
      <c r="I732" s="67">
        <f t="shared" ref="I732:O732" si="651">SUM(I733)</f>
        <v>120000</v>
      </c>
      <c r="J732" s="67">
        <f t="shared" si="651"/>
        <v>90000</v>
      </c>
      <c r="K732" s="67">
        <f t="shared" si="651"/>
        <v>0</v>
      </c>
      <c r="L732" s="67">
        <f t="shared" si="644"/>
        <v>0</v>
      </c>
      <c r="M732" s="67">
        <f t="shared" si="651"/>
        <v>0</v>
      </c>
      <c r="N732" s="67">
        <f t="shared" si="651"/>
        <v>0</v>
      </c>
      <c r="O732" s="67">
        <f t="shared" si="651"/>
        <v>0</v>
      </c>
      <c r="P732" s="67">
        <f t="shared" si="641"/>
        <v>0</v>
      </c>
      <c r="Q732" s="67">
        <f t="shared" si="642"/>
        <v>0</v>
      </c>
    </row>
    <row r="733" spans="1:17" x14ac:dyDescent="0.25">
      <c r="A733" s="12" t="s">
        <v>290</v>
      </c>
      <c r="B733" s="12" t="s">
        <v>69</v>
      </c>
      <c r="C733" s="12" t="s">
        <v>11</v>
      </c>
      <c r="D733" s="43" t="s">
        <v>339</v>
      </c>
      <c r="E733" s="48">
        <v>6143</v>
      </c>
      <c r="F733" s="43" t="s">
        <v>370</v>
      </c>
      <c r="G733" s="56" t="s">
        <v>2899</v>
      </c>
      <c r="H733" s="23" t="s">
        <v>371</v>
      </c>
      <c r="I733" s="68">
        <v>120000</v>
      </c>
      <c r="J733" s="68">
        <v>90000</v>
      </c>
      <c r="K733" s="68"/>
      <c r="L733" s="68">
        <f t="shared" si="644"/>
        <v>0</v>
      </c>
      <c r="M733" s="68"/>
      <c r="N733" s="68"/>
      <c r="O733" s="68">
        <v>0</v>
      </c>
      <c r="P733" s="68">
        <f t="shared" si="641"/>
        <v>0</v>
      </c>
      <c r="Q733" s="68">
        <f t="shared" si="642"/>
        <v>0</v>
      </c>
    </row>
    <row r="734" spans="1:17" x14ac:dyDescent="0.25">
      <c r="A734" s="14" t="s">
        <v>290</v>
      </c>
      <c r="B734" s="14" t="s">
        <v>69</v>
      </c>
      <c r="C734" s="14" t="s">
        <v>11</v>
      </c>
      <c r="D734" s="50" t="s">
        <v>339</v>
      </c>
      <c r="E734" s="50" t="s">
        <v>2739</v>
      </c>
      <c r="F734" s="43" t="s">
        <v>1</v>
      </c>
      <c r="G734" s="49" t="s">
        <v>1</v>
      </c>
      <c r="H734" s="11" t="s">
        <v>58</v>
      </c>
      <c r="I734" s="67">
        <f t="shared" ref="I734:O734" si="652">SUM(I735)</f>
        <v>100</v>
      </c>
      <c r="J734" s="67">
        <f t="shared" si="652"/>
        <v>100</v>
      </c>
      <c r="K734" s="67">
        <f t="shared" si="652"/>
        <v>0</v>
      </c>
      <c r="L734" s="67">
        <f t="shared" si="644"/>
        <v>0</v>
      </c>
      <c r="M734" s="67">
        <f t="shared" si="652"/>
        <v>0</v>
      </c>
      <c r="N734" s="67">
        <f t="shared" si="652"/>
        <v>0</v>
      </c>
      <c r="O734" s="67">
        <f t="shared" si="652"/>
        <v>0</v>
      </c>
      <c r="P734" s="67">
        <f t="shared" si="641"/>
        <v>0</v>
      </c>
      <c r="Q734" s="67">
        <f t="shared" si="642"/>
        <v>0</v>
      </c>
    </row>
    <row r="735" spans="1:17" x14ac:dyDescent="0.25">
      <c r="A735" s="12" t="s">
        <v>290</v>
      </c>
      <c r="B735" s="12" t="s">
        <v>69</v>
      </c>
      <c r="C735" s="12" t="s">
        <v>11</v>
      </c>
      <c r="D735" s="43" t="s">
        <v>339</v>
      </c>
      <c r="E735" s="48">
        <v>6148</v>
      </c>
      <c r="F735" s="43" t="s">
        <v>372</v>
      </c>
      <c r="G735" s="56" t="s">
        <v>2899</v>
      </c>
      <c r="H735" s="23" t="s">
        <v>207</v>
      </c>
      <c r="I735" s="68">
        <v>100</v>
      </c>
      <c r="J735" s="68">
        <v>100</v>
      </c>
      <c r="K735" s="68"/>
      <c r="L735" s="68">
        <f t="shared" si="644"/>
        <v>0</v>
      </c>
      <c r="M735" s="68"/>
      <c r="N735" s="68"/>
      <c r="O735" s="68"/>
      <c r="P735" s="68">
        <f t="shared" si="641"/>
        <v>0</v>
      </c>
      <c r="Q735" s="68">
        <f t="shared" si="642"/>
        <v>0</v>
      </c>
    </row>
    <row r="736" spans="1:17" ht="22.5" x14ac:dyDescent="0.25">
      <c r="A736" s="14" t="s">
        <v>1</v>
      </c>
      <c r="B736" s="14" t="s">
        <v>1</v>
      </c>
      <c r="C736" s="14" t="s">
        <v>1</v>
      </c>
      <c r="D736" s="42" t="s">
        <v>1</v>
      </c>
      <c r="E736" s="42" t="s">
        <v>1</v>
      </c>
      <c r="F736" s="42" t="s">
        <v>1</v>
      </c>
      <c r="G736" s="42" t="s">
        <v>1</v>
      </c>
      <c r="H736" s="17" t="s">
        <v>92</v>
      </c>
      <c r="I736" s="66">
        <f t="shared" ref="I736:O738" si="653">SUM(I737)</f>
        <v>520000</v>
      </c>
      <c r="J736" s="66">
        <f t="shared" si="653"/>
        <v>65000</v>
      </c>
      <c r="K736" s="66">
        <f t="shared" si="653"/>
        <v>0</v>
      </c>
      <c r="L736" s="66">
        <f t="shared" si="644"/>
        <v>65000</v>
      </c>
      <c r="M736" s="66">
        <f t="shared" si="653"/>
        <v>0</v>
      </c>
      <c r="N736" s="66">
        <f t="shared" si="653"/>
        <v>0</v>
      </c>
      <c r="O736" s="66">
        <f t="shared" si="653"/>
        <v>65000</v>
      </c>
      <c r="P736" s="66">
        <f t="shared" si="641"/>
        <v>65000</v>
      </c>
      <c r="Q736" s="66">
        <f t="shared" si="642"/>
        <v>100</v>
      </c>
    </row>
    <row r="737" spans="1:17" x14ac:dyDescent="0.25">
      <c r="A737" s="12" t="s">
        <v>290</v>
      </c>
      <c r="B737" s="12" t="s">
        <v>69</v>
      </c>
      <c r="C737" s="12" t="s">
        <v>11</v>
      </c>
      <c r="D737" s="43" t="s">
        <v>339</v>
      </c>
      <c r="E737" s="42" t="s">
        <v>2713</v>
      </c>
      <c r="F737" s="42" t="s">
        <v>1</v>
      </c>
      <c r="G737" s="42" t="s">
        <v>1</v>
      </c>
      <c r="H737" s="11" t="s">
        <v>94</v>
      </c>
      <c r="I737" s="67">
        <f t="shared" si="653"/>
        <v>520000</v>
      </c>
      <c r="J737" s="67">
        <f t="shared" si="653"/>
        <v>65000</v>
      </c>
      <c r="K737" s="67">
        <f t="shared" si="653"/>
        <v>0</v>
      </c>
      <c r="L737" s="67">
        <f t="shared" si="644"/>
        <v>65000</v>
      </c>
      <c r="M737" s="67">
        <f t="shared" si="653"/>
        <v>0</v>
      </c>
      <c r="N737" s="67">
        <f t="shared" si="653"/>
        <v>0</v>
      </c>
      <c r="O737" s="67">
        <f t="shared" si="653"/>
        <v>65000</v>
      </c>
      <c r="P737" s="67">
        <f t="shared" si="641"/>
        <v>65000</v>
      </c>
      <c r="Q737" s="67">
        <f t="shared" si="642"/>
        <v>100</v>
      </c>
    </row>
    <row r="738" spans="1:17" x14ac:dyDescent="0.25">
      <c r="A738" s="14" t="s">
        <v>290</v>
      </c>
      <c r="B738" s="14" t="s">
        <v>69</v>
      </c>
      <c r="C738" s="14" t="s">
        <v>11</v>
      </c>
      <c r="D738" s="50" t="s">
        <v>339</v>
      </c>
      <c r="E738" s="50" t="s">
        <v>2752</v>
      </c>
      <c r="F738" s="43" t="s">
        <v>1</v>
      </c>
      <c r="G738" s="49" t="s">
        <v>1</v>
      </c>
      <c r="H738" s="11" t="s">
        <v>309</v>
      </c>
      <c r="I738" s="67">
        <f t="shared" si="653"/>
        <v>520000</v>
      </c>
      <c r="J738" s="67">
        <f t="shared" si="653"/>
        <v>65000</v>
      </c>
      <c r="K738" s="67">
        <f t="shared" si="653"/>
        <v>0</v>
      </c>
      <c r="L738" s="67">
        <f t="shared" si="644"/>
        <v>65000</v>
      </c>
      <c r="M738" s="67">
        <f t="shared" si="653"/>
        <v>0</v>
      </c>
      <c r="N738" s="67">
        <f t="shared" si="653"/>
        <v>0</v>
      </c>
      <c r="O738" s="67">
        <f t="shared" si="653"/>
        <v>65000</v>
      </c>
      <c r="P738" s="67">
        <f t="shared" si="641"/>
        <v>65000</v>
      </c>
      <c r="Q738" s="67">
        <f t="shared" si="642"/>
        <v>100</v>
      </c>
    </row>
    <row r="739" spans="1:17" ht="15.75" thickBot="1" x14ac:dyDescent="0.3">
      <c r="A739" s="12" t="s">
        <v>290</v>
      </c>
      <c r="B739" s="12" t="s">
        <v>69</v>
      </c>
      <c r="C739" s="12" t="s">
        <v>11</v>
      </c>
      <c r="D739" s="43" t="s">
        <v>339</v>
      </c>
      <c r="E739" s="48">
        <v>6152</v>
      </c>
      <c r="F739" s="43" t="s">
        <v>373</v>
      </c>
      <c r="G739" s="56" t="s">
        <v>2899</v>
      </c>
      <c r="H739" s="23" t="s">
        <v>374</v>
      </c>
      <c r="I739" s="68">
        <v>520000</v>
      </c>
      <c r="J739" s="68">
        <v>65000</v>
      </c>
      <c r="K739" s="68"/>
      <c r="L739" s="68">
        <f t="shared" si="644"/>
        <v>65000</v>
      </c>
      <c r="M739" s="68"/>
      <c r="N739" s="68"/>
      <c r="O739" s="68">
        <v>65000</v>
      </c>
      <c r="P739" s="68">
        <f t="shared" si="641"/>
        <v>65000</v>
      </c>
      <c r="Q739" s="68">
        <f t="shared" si="642"/>
        <v>100</v>
      </c>
    </row>
    <row r="740" spans="1:17" ht="34.5" thickBot="1" x14ac:dyDescent="0.3">
      <c r="A740" s="22" t="s">
        <v>4</v>
      </c>
      <c r="B740" s="22" t="s">
        <v>5</v>
      </c>
      <c r="C740" s="22" t="s">
        <v>6</v>
      </c>
      <c r="D740" s="44" t="s">
        <v>2891</v>
      </c>
      <c r="E740" s="44" t="s">
        <v>2895</v>
      </c>
      <c r="F740" s="44" t="s">
        <v>7</v>
      </c>
      <c r="G740" s="44" t="s">
        <v>8</v>
      </c>
      <c r="H740" s="22" t="s">
        <v>9</v>
      </c>
      <c r="I740" s="64" t="s">
        <v>2718</v>
      </c>
      <c r="J740" s="64" t="s">
        <v>2879</v>
      </c>
      <c r="K740" s="64" t="s">
        <v>2942</v>
      </c>
      <c r="L740" s="64" t="s">
        <v>2942</v>
      </c>
      <c r="M740" s="64" t="s">
        <v>2950</v>
      </c>
      <c r="N740" s="64" t="s">
        <v>2949</v>
      </c>
      <c r="O740" s="64" t="s">
        <v>2951</v>
      </c>
      <c r="P740" s="64" t="s">
        <v>2942</v>
      </c>
      <c r="Q740" s="64" t="s">
        <v>2944</v>
      </c>
    </row>
    <row r="741" spans="1:17" x14ac:dyDescent="0.25">
      <c r="A741" s="15" t="s">
        <v>1</v>
      </c>
      <c r="B741" s="15" t="s">
        <v>1</v>
      </c>
      <c r="C741" s="15" t="s">
        <v>1</v>
      </c>
      <c r="D741" s="45" t="s">
        <v>1</v>
      </c>
      <c r="E741" s="45" t="s">
        <v>1</v>
      </c>
      <c r="F741" s="46" t="s">
        <v>1</v>
      </c>
      <c r="G741" s="47" t="s">
        <v>1</v>
      </c>
      <c r="H741" s="16" t="s">
        <v>1</v>
      </c>
      <c r="I741" s="65">
        <v>1</v>
      </c>
      <c r="J741" s="65" t="s">
        <v>2894</v>
      </c>
      <c r="K741" s="65">
        <v>3</v>
      </c>
      <c r="L741" s="65" t="s">
        <v>2945</v>
      </c>
      <c r="M741" s="65">
        <v>5</v>
      </c>
      <c r="N741" s="65">
        <v>6</v>
      </c>
      <c r="O741" s="65">
        <v>7</v>
      </c>
      <c r="P741" s="65" t="s">
        <v>2946</v>
      </c>
      <c r="Q741" s="65">
        <v>9</v>
      </c>
    </row>
    <row r="742" spans="1:17" x14ac:dyDescent="0.25">
      <c r="A742" s="14" t="s">
        <v>290</v>
      </c>
      <c r="B742" s="14" t="s">
        <v>69</v>
      </c>
      <c r="C742" s="12" t="s">
        <v>11</v>
      </c>
      <c r="D742" s="43" t="s">
        <v>339</v>
      </c>
      <c r="E742" s="42" t="s">
        <v>1</v>
      </c>
      <c r="F742" s="42" t="s">
        <v>1</v>
      </c>
      <c r="G742" s="42" t="s">
        <v>1</v>
      </c>
      <c r="H742" s="11" t="s">
        <v>340</v>
      </c>
      <c r="I742" s="63"/>
      <c r="J742" s="63"/>
      <c r="K742" s="63"/>
      <c r="L742" s="63"/>
      <c r="M742" s="63"/>
      <c r="N742" s="63"/>
      <c r="O742" s="63"/>
      <c r="P742" s="63">
        <f t="shared" si="641"/>
        <v>0</v>
      </c>
      <c r="Q742" s="63" t="str">
        <f t="shared" si="642"/>
        <v>-</v>
      </c>
    </row>
    <row r="743" spans="1:17" ht="22.5" x14ac:dyDescent="0.25">
      <c r="A743" s="14" t="s">
        <v>1</v>
      </c>
      <c r="B743" s="14" t="s">
        <v>1</v>
      </c>
      <c r="C743" s="14" t="s">
        <v>1</v>
      </c>
      <c r="D743" s="42" t="s">
        <v>1</v>
      </c>
      <c r="E743" s="42" t="s">
        <v>1</v>
      </c>
      <c r="F743" s="42" t="s">
        <v>1</v>
      </c>
      <c r="G743" s="42" t="s">
        <v>1</v>
      </c>
      <c r="H743" s="17" t="s">
        <v>59</v>
      </c>
      <c r="I743" s="66">
        <f t="shared" ref="I743:O743" si="654">SUM(I744)</f>
        <v>917000</v>
      </c>
      <c r="J743" s="66">
        <f t="shared" si="654"/>
        <v>411000</v>
      </c>
      <c r="K743" s="66">
        <f t="shared" si="654"/>
        <v>0</v>
      </c>
      <c r="L743" s="66">
        <f t="shared" si="644"/>
        <v>35000</v>
      </c>
      <c r="M743" s="66">
        <f t="shared" si="654"/>
        <v>0</v>
      </c>
      <c r="N743" s="66">
        <f t="shared" si="654"/>
        <v>0</v>
      </c>
      <c r="O743" s="66">
        <f t="shared" si="654"/>
        <v>35000</v>
      </c>
      <c r="P743" s="66">
        <f t="shared" si="641"/>
        <v>35000</v>
      </c>
      <c r="Q743" s="66">
        <f t="shared" si="642"/>
        <v>8.5158150851581507</v>
      </c>
    </row>
    <row r="744" spans="1:17" x14ac:dyDescent="0.25">
      <c r="A744" s="12" t="s">
        <v>290</v>
      </c>
      <c r="B744" s="12" t="s">
        <v>69</v>
      </c>
      <c r="C744" s="12" t="s">
        <v>11</v>
      </c>
      <c r="D744" s="43" t="s">
        <v>339</v>
      </c>
      <c r="E744" s="42" t="s">
        <v>2715</v>
      </c>
      <c r="F744" s="42" t="s">
        <v>1</v>
      </c>
      <c r="G744" s="42" t="s">
        <v>1</v>
      </c>
      <c r="H744" s="11" t="s">
        <v>61</v>
      </c>
      <c r="I744" s="67">
        <f t="shared" ref="I744" si="655">SUM(I745,I747,I749,I751,I752)</f>
        <v>917000</v>
      </c>
      <c r="J744" s="67">
        <f t="shared" ref="J744:K744" si="656">SUM(J745,J747,J749,J751,J752)</f>
        <v>411000</v>
      </c>
      <c r="K744" s="67">
        <f t="shared" si="656"/>
        <v>0</v>
      </c>
      <c r="L744" s="67">
        <f t="shared" si="644"/>
        <v>35000</v>
      </c>
      <c r="M744" s="67">
        <f t="shared" ref="M744" si="657">SUM(M745,M747,M749,M751,M752)</f>
        <v>0</v>
      </c>
      <c r="N744" s="67">
        <f t="shared" ref="N744:O744" si="658">SUM(N745,N747,N749,N751,N752)</f>
        <v>0</v>
      </c>
      <c r="O744" s="67">
        <f t="shared" si="658"/>
        <v>35000</v>
      </c>
      <c r="P744" s="67">
        <f t="shared" si="641"/>
        <v>35000</v>
      </c>
      <c r="Q744" s="67">
        <f t="shared" si="642"/>
        <v>8.5158150851581507</v>
      </c>
    </row>
    <row r="745" spans="1:17" x14ac:dyDescent="0.25">
      <c r="A745" s="14" t="s">
        <v>290</v>
      </c>
      <c r="B745" s="14" t="s">
        <v>69</v>
      </c>
      <c r="C745" s="14" t="s">
        <v>11</v>
      </c>
      <c r="D745" s="50" t="s">
        <v>339</v>
      </c>
      <c r="E745" s="50" t="s">
        <v>2759</v>
      </c>
      <c r="F745" s="43" t="s">
        <v>1</v>
      </c>
      <c r="G745" s="49" t="s">
        <v>1</v>
      </c>
      <c r="H745" s="11" t="s">
        <v>375</v>
      </c>
      <c r="I745" s="67">
        <f t="shared" ref="I745:O745" si="659">SUM(I746)</f>
        <v>250000</v>
      </c>
      <c r="J745" s="67">
        <f t="shared" si="659"/>
        <v>250000</v>
      </c>
      <c r="K745" s="67">
        <f t="shared" si="659"/>
        <v>0</v>
      </c>
      <c r="L745" s="67">
        <f t="shared" si="644"/>
        <v>0</v>
      </c>
      <c r="M745" s="67">
        <f t="shared" si="659"/>
        <v>0</v>
      </c>
      <c r="N745" s="67">
        <f t="shared" si="659"/>
        <v>0</v>
      </c>
      <c r="O745" s="67">
        <f t="shared" si="659"/>
        <v>0</v>
      </c>
      <c r="P745" s="67">
        <f t="shared" si="641"/>
        <v>0</v>
      </c>
      <c r="Q745" s="67">
        <f t="shared" si="642"/>
        <v>0</v>
      </c>
    </row>
    <row r="746" spans="1:17" x14ac:dyDescent="0.25">
      <c r="A746" s="12" t="s">
        <v>290</v>
      </c>
      <c r="B746" s="12" t="s">
        <v>69</v>
      </c>
      <c r="C746" s="12" t="s">
        <v>11</v>
      </c>
      <c r="D746" s="43" t="s">
        <v>339</v>
      </c>
      <c r="E746" s="48">
        <v>8211</v>
      </c>
      <c r="F746" s="43" t="s">
        <v>2760</v>
      </c>
      <c r="G746" s="56" t="s">
        <v>2899</v>
      </c>
      <c r="H746" s="23" t="s">
        <v>2660</v>
      </c>
      <c r="I746" s="68">
        <v>250000</v>
      </c>
      <c r="J746" s="68">
        <v>250000</v>
      </c>
      <c r="K746" s="68"/>
      <c r="L746" s="68">
        <f t="shared" si="644"/>
        <v>0</v>
      </c>
      <c r="M746" s="68"/>
      <c r="N746" s="68"/>
      <c r="O746" s="68">
        <v>0</v>
      </c>
      <c r="P746" s="68">
        <f t="shared" si="641"/>
        <v>0</v>
      </c>
      <c r="Q746" s="68">
        <f t="shared" si="642"/>
        <v>0</v>
      </c>
    </row>
    <row r="747" spans="1:17" x14ac:dyDescent="0.25">
      <c r="A747" s="14" t="s">
        <v>290</v>
      </c>
      <c r="B747" s="14" t="s">
        <v>69</v>
      </c>
      <c r="C747" s="14" t="s">
        <v>11</v>
      </c>
      <c r="D747" s="50" t="s">
        <v>339</v>
      </c>
      <c r="E747" s="50" t="s">
        <v>2761</v>
      </c>
      <c r="F747" s="43" t="s">
        <v>1</v>
      </c>
      <c r="G747" s="49" t="s">
        <v>1</v>
      </c>
      <c r="H747" s="11" t="s">
        <v>314</v>
      </c>
      <c r="I747" s="67">
        <f t="shared" ref="I747:O747" si="660">SUM(I748)</f>
        <v>142000</v>
      </c>
      <c r="J747" s="67">
        <f t="shared" si="660"/>
        <v>46000</v>
      </c>
      <c r="K747" s="67">
        <f t="shared" si="660"/>
        <v>0</v>
      </c>
      <c r="L747" s="67">
        <f t="shared" si="644"/>
        <v>0</v>
      </c>
      <c r="M747" s="67">
        <f t="shared" si="660"/>
        <v>0</v>
      </c>
      <c r="N747" s="67">
        <f t="shared" si="660"/>
        <v>0</v>
      </c>
      <c r="O747" s="67">
        <f t="shared" si="660"/>
        <v>0</v>
      </c>
      <c r="P747" s="67">
        <f t="shared" si="641"/>
        <v>0</v>
      </c>
      <c r="Q747" s="67">
        <f t="shared" si="642"/>
        <v>0</v>
      </c>
    </row>
    <row r="748" spans="1:17" x14ac:dyDescent="0.25">
      <c r="A748" s="12" t="s">
        <v>290</v>
      </c>
      <c r="B748" s="12" t="s">
        <v>69</v>
      </c>
      <c r="C748" s="12" t="s">
        <v>11</v>
      </c>
      <c r="D748" s="43" t="s">
        <v>339</v>
      </c>
      <c r="E748" s="48">
        <v>8212</v>
      </c>
      <c r="F748" s="43" t="s">
        <v>2762</v>
      </c>
      <c r="G748" s="56" t="s">
        <v>2899</v>
      </c>
      <c r="H748" s="23" t="s">
        <v>2661</v>
      </c>
      <c r="I748" s="68">
        <v>142000</v>
      </c>
      <c r="J748" s="68">
        <v>46000</v>
      </c>
      <c r="K748" s="68"/>
      <c r="L748" s="68">
        <f t="shared" si="644"/>
        <v>0</v>
      </c>
      <c r="M748" s="68"/>
      <c r="N748" s="68"/>
      <c r="O748" s="68">
        <v>0</v>
      </c>
      <c r="P748" s="68">
        <f t="shared" si="641"/>
        <v>0</v>
      </c>
      <c r="Q748" s="68">
        <f t="shared" si="642"/>
        <v>0</v>
      </c>
    </row>
    <row r="749" spans="1:17" x14ac:dyDescent="0.25">
      <c r="A749" s="14" t="s">
        <v>290</v>
      </c>
      <c r="B749" s="14" t="s">
        <v>69</v>
      </c>
      <c r="C749" s="14" t="s">
        <v>11</v>
      </c>
      <c r="D749" s="50" t="s">
        <v>339</v>
      </c>
      <c r="E749" s="50" t="s">
        <v>2724</v>
      </c>
      <c r="F749" s="43" t="s">
        <v>1</v>
      </c>
      <c r="G749" s="49" t="s">
        <v>1</v>
      </c>
      <c r="H749" s="11" t="s">
        <v>62</v>
      </c>
      <c r="I749" s="67">
        <f t="shared" ref="I749:O749" si="661">SUM(I750)</f>
        <v>70000</v>
      </c>
      <c r="J749" s="67">
        <f t="shared" si="661"/>
        <v>15000</v>
      </c>
      <c r="K749" s="67">
        <f t="shared" si="661"/>
        <v>0</v>
      </c>
      <c r="L749" s="67">
        <f t="shared" si="644"/>
        <v>5000</v>
      </c>
      <c r="M749" s="67">
        <f t="shared" si="661"/>
        <v>0</v>
      </c>
      <c r="N749" s="67">
        <f t="shared" si="661"/>
        <v>0</v>
      </c>
      <c r="O749" s="67">
        <f t="shared" si="661"/>
        <v>5000</v>
      </c>
      <c r="P749" s="67">
        <f t="shared" si="641"/>
        <v>5000</v>
      </c>
      <c r="Q749" s="67">
        <f t="shared" si="642"/>
        <v>33.333333333333329</v>
      </c>
    </row>
    <row r="750" spans="1:17" x14ac:dyDescent="0.25">
      <c r="A750" s="12" t="s">
        <v>290</v>
      </c>
      <c r="B750" s="12" t="s">
        <v>69</v>
      </c>
      <c r="C750" s="12" t="s">
        <v>11</v>
      </c>
      <c r="D750" s="43" t="s">
        <v>339</v>
      </c>
      <c r="E750" s="48">
        <v>8213</v>
      </c>
      <c r="F750" s="43" t="s">
        <v>376</v>
      </c>
      <c r="G750" s="56" t="s">
        <v>2899</v>
      </c>
      <c r="H750" s="23" t="s">
        <v>2662</v>
      </c>
      <c r="I750" s="68">
        <v>70000</v>
      </c>
      <c r="J750" s="68">
        <v>15000</v>
      </c>
      <c r="K750" s="68"/>
      <c r="L750" s="68">
        <f t="shared" si="644"/>
        <v>5000</v>
      </c>
      <c r="M750" s="68"/>
      <c r="N750" s="68"/>
      <c r="O750" s="68">
        <v>5000</v>
      </c>
      <c r="P750" s="68">
        <f t="shared" si="641"/>
        <v>5000</v>
      </c>
      <c r="Q750" s="68">
        <f t="shared" si="642"/>
        <v>33.333333333333329</v>
      </c>
    </row>
    <row r="751" spans="1:17" x14ac:dyDescent="0.25">
      <c r="A751" s="12" t="s">
        <v>290</v>
      </c>
      <c r="B751" s="12" t="s">
        <v>69</v>
      </c>
      <c r="C751" s="12" t="s">
        <v>11</v>
      </c>
      <c r="D751" s="43" t="s">
        <v>339</v>
      </c>
      <c r="E751" s="48">
        <v>8215</v>
      </c>
      <c r="F751" s="43"/>
      <c r="G751" s="56" t="s">
        <v>2899</v>
      </c>
      <c r="H751" s="23" t="s">
        <v>183</v>
      </c>
      <c r="I751" s="68">
        <v>85000</v>
      </c>
      <c r="J751" s="68">
        <v>40000</v>
      </c>
      <c r="K751" s="68"/>
      <c r="L751" s="68">
        <f t="shared" si="644"/>
        <v>0</v>
      </c>
      <c r="M751" s="68"/>
      <c r="N751" s="68"/>
      <c r="O751" s="68">
        <v>0</v>
      </c>
      <c r="P751" s="68">
        <f t="shared" si="641"/>
        <v>0</v>
      </c>
      <c r="Q751" s="68">
        <f t="shared" si="642"/>
        <v>0</v>
      </c>
    </row>
    <row r="752" spans="1:17" x14ac:dyDescent="0.25">
      <c r="A752" s="14" t="s">
        <v>290</v>
      </c>
      <c r="B752" s="14" t="s">
        <v>69</v>
      </c>
      <c r="C752" s="14" t="s">
        <v>11</v>
      </c>
      <c r="D752" s="50" t="s">
        <v>339</v>
      </c>
      <c r="E752" s="50" t="s">
        <v>2763</v>
      </c>
      <c r="F752" s="43" t="s">
        <v>1</v>
      </c>
      <c r="G752" s="49" t="s">
        <v>1</v>
      </c>
      <c r="H752" s="11" t="s">
        <v>248</v>
      </c>
      <c r="I752" s="67">
        <f t="shared" ref="I752:O752" si="662">SUM(I753)</f>
        <v>370000</v>
      </c>
      <c r="J752" s="67">
        <f t="shared" si="662"/>
        <v>60000</v>
      </c>
      <c r="K752" s="67">
        <f t="shared" si="662"/>
        <v>0</v>
      </c>
      <c r="L752" s="67">
        <f t="shared" si="644"/>
        <v>30000</v>
      </c>
      <c r="M752" s="67">
        <f t="shared" si="662"/>
        <v>0</v>
      </c>
      <c r="N752" s="67">
        <f t="shared" si="662"/>
        <v>0</v>
      </c>
      <c r="O752" s="67">
        <f t="shared" si="662"/>
        <v>30000</v>
      </c>
      <c r="P752" s="67">
        <f t="shared" si="641"/>
        <v>30000</v>
      </c>
      <c r="Q752" s="67">
        <f t="shared" si="642"/>
        <v>50</v>
      </c>
    </row>
    <row r="753" spans="1:17" ht="22.5" x14ac:dyDescent="0.25">
      <c r="A753" s="12" t="s">
        <v>290</v>
      </c>
      <c r="B753" s="12" t="s">
        <v>69</v>
      </c>
      <c r="C753" s="12" t="s">
        <v>11</v>
      </c>
      <c r="D753" s="43" t="s">
        <v>339</v>
      </c>
      <c r="E753" s="48">
        <v>8216</v>
      </c>
      <c r="F753" s="43" t="s">
        <v>2764</v>
      </c>
      <c r="G753" s="56" t="s">
        <v>2899</v>
      </c>
      <c r="H753" s="23" t="s">
        <v>2663</v>
      </c>
      <c r="I753" s="68">
        <v>370000</v>
      </c>
      <c r="J753" s="68">
        <v>60000</v>
      </c>
      <c r="K753" s="68"/>
      <c r="L753" s="68">
        <f t="shared" si="644"/>
        <v>30000</v>
      </c>
      <c r="M753" s="68"/>
      <c r="N753" s="68"/>
      <c r="O753" s="68">
        <v>30000</v>
      </c>
      <c r="P753" s="68">
        <f t="shared" si="641"/>
        <v>30000</v>
      </c>
      <c r="Q753" s="68">
        <f t="shared" si="642"/>
        <v>50</v>
      </c>
    </row>
    <row r="754" spans="1:17" x14ac:dyDescent="0.25">
      <c r="A754" s="23" t="s">
        <v>1</v>
      </c>
      <c r="B754" s="23" t="s">
        <v>1</v>
      </c>
      <c r="C754" s="23" t="s">
        <v>1</v>
      </c>
      <c r="D754" s="49" t="s">
        <v>1</v>
      </c>
      <c r="E754" s="49" t="s">
        <v>1</v>
      </c>
      <c r="F754" s="49" t="s">
        <v>1</v>
      </c>
      <c r="G754" s="49" t="s">
        <v>1</v>
      </c>
      <c r="H754" s="17" t="s">
        <v>377</v>
      </c>
      <c r="I754" s="66">
        <f t="shared" ref="I754:O754" si="663">SUM(I696,I730,I736,I743)</f>
        <v>4229141</v>
      </c>
      <c r="J754" s="66">
        <f t="shared" si="663"/>
        <v>3044141</v>
      </c>
      <c r="K754" s="66">
        <f t="shared" si="663"/>
        <v>0</v>
      </c>
      <c r="L754" s="66">
        <f t="shared" si="644"/>
        <v>330700</v>
      </c>
      <c r="M754" s="66">
        <f t="shared" si="663"/>
        <v>0</v>
      </c>
      <c r="N754" s="66">
        <f t="shared" si="663"/>
        <v>0</v>
      </c>
      <c r="O754" s="66">
        <f t="shared" si="663"/>
        <v>330700</v>
      </c>
      <c r="P754" s="66">
        <f t="shared" si="641"/>
        <v>330700</v>
      </c>
      <c r="Q754" s="66">
        <f t="shared" si="642"/>
        <v>10.863491539977945</v>
      </c>
    </row>
    <row r="755" spans="1:17" ht="15.75" thickBot="1" x14ac:dyDescent="0.3">
      <c r="A755" s="23" t="s">
        <v>1</v>
      </c>
      <c r="B755" s="23" t="s">
        <v>1</v>
      </c>
      <c r="C755" s="23" t="s">
        <v>1</v>
      </c>
      <c r="D755" s="49" t="s">
        <v>1</v>
      </c>
      <c r="E755" s="49" t="s">
        <v>1</v>
      </c>
      <c r="F755" s="49" t="s">
        <v>1</v>
      </c>
      <c r="G755" s="49" t="s">
        <v>1</v>
      </c>
      <c r="H755" s="11" t="s">
        <v>64</v>
      </c>
      <c r="I755" s="67">
        <v>80</v>
      </c>
      <c r="J755" s="67">
        <v>80</v>
      </c>
      <c r="K755" s="67"/>
      <c r="L755" s="67"/>
      <c r="M755" s="67"/>
      <c r="N755" s="67"/>
      <c r="O755" s="67"/>
      <c r="P755" s="67">
        <f t="shared" si="641"/>
        <v>0</v>
      </c>
      <c r="Q755" s="67">
        <f t="shared" si="642"/>
        <v>0</v>
      </c>
    </row>
    <row r="756" spans="1:17" ht="34.5" thickBot="1" x14ac:dyDescent="0.3">
      <c r="A756" s="23" t="s">
        <v>1</v>
      </c>
      <c r="B756" s="23" t="s">
        <v>1</v>
      </c>
      <c r="C756" s="23" t="s">
        <v>1</v>
      </c>
      <c r="D756" s="49" t="s">
        <v>1</v>
      </c>
      <c r="E756" s="49" t="s">
        <v>1</v>
      </c>
      <c r="F756" s="49" t="s">
        <v>1</v>
      </c>
      <c r="G756" s="49" t="s">
        <v>1</v>
      </c>
      <c r="H756" s="22" t="s">
        <v>65</v>
      </c>
      <c r="I756" s="64" t="s">
        <v>2718</v>
      </c>
      <c r="J756" s="64" t="s">
        <v>2879</v>
      </c>
      <c r="K756" s="64" t="s">
        <v>2942</v>
      </c>
      <c r="L756" s="64" t="s">
        <v>2942</v>
      </c>
      <c r="M756" s="64" t="s">
        <v>2950</v>
      </c>
      <c r="N756" s="64" t="s">
        <v>2949</v>
      </c>
      <c r="O756" s="64" t="s">
        <v>2948</v>
      </c>
      <c r="P756" s="64" t="s">
        <v>2942</v>
      </c>
      <c r="Q756" s="64" t="s">
        <v>2944</v>
      </c>
    </row>
    <row r="757" spans="1:17" x14ac:dyDescent="0.25">
      <c r="A757" s="24"/>
      <c r="B757" s="24"/>
      <c r="C757" s="24"/>
      <c r="D757" s="51"/>
      <c r="E757" s="51"/>
      <c r="F757" s="51"/>
      <c r="G757" s="51"/>
      <c r="H757" s="18" t="s">
        <v>1</v>
      </c>
      <c r="I757" s="65">
        <v>1</v>
      </c>
      <c r="J757" s="65" t="s">
        <v>2894</v>
      </c>
      <c r="K757" s="65">
        <v>3</v>
      </c>
      <c r="L757" s="65" t="s">
        <v>2945</v>
      </c>
      <c r="M757" s="65">
        <v>5</v>
      </c>
      <c r="N757" s="65">
        <v>6</v>
      </c>
      <c r="O757" s="65">
        <v>7</v>
      </c>
      <c r="P757" s="65" t="s">
        <v>2946</v>
      </c>
      <c r="Q757" s="65">
        <v>9</v>
      </c>
    </row>
    <row r="758" spans="1:17" x14ac:dyDescent="0.25">
      <c r="A758" s="24"/>
      <c r="B758" s="24"/>
      <c r="C758" s="24"/>
      <c r="D758" s="51"/>
      <c r="E758" s="52"/>
      <c r="F758" s="52"/>
      <c r="G758" s="52"/>
      <c r="H758" s="19" t="s">
        <v>132</v>
      </c>
      <c r="I758" s="69">
        <f t="shared" ref="I758" si="664">SUM(I754)</f>
        <v>4229141</v>
      </c>
      <c r="J758" s="69">
        <f t="shared" ref="J758:K758" si="665">SUM(J754)</f>
        <v>3044141</v>
      </c>
      <c r="K758" s="69">
        <f t="shared" si="665"/>
        <v>0</v>
      </c>
      <c r="L758" s="69">
        <f t="shared" si="644"/>
        <v>330700</v>
      </c>
      <c r="M758" s="69">
        <f t="shared" ref="M758" si="666">SUM(M754)</f>
        <v>0</v>
      </c>
      <c r="N758" s="69">
        <f t="shared" ref="N758:O758" si="667">SUM(N754)</f>
        <v>0</v>
      </c>
      <c r="O758" s="69">
        <f t="shared" si="667"/>
        <v>330700</v>
      </c>
      <c r="P758" s="69">
        <f t="shared" si="641"/>
        <v>330700</v>
      </c>
      <c r="Q758" s="69">
        <f t="shared" si="642"/>
        <v>10.863491539977945</v>
      </c>
    </row>
    <row r="759" spans="1:17" x14ac:dyDescent="0.25">
      <c r="A759" s="24"/>
      <c r="B759" s="24"/>
      <c r="C759" s="24"/>
      <c r="D759" s="51"/>
      <c r="E759" s="51"/>
      <c r="F759" s="51"/>
      <c r="G759" s="51"/>
      <c r="H759" s="20" t="s">
        <v>67</v>
      </c>
      <c r="I759" s="69">
        <f t="shared" ref="I759" si="668">SUM(I758)</f>
        <v>4229141</v>
      </c>
      <c r="J759" s="69">
        <f t="shared" ref="J759:K759" si="669">SUM(J758)</f>
        <v>3044141</v>
      </c>
      <c r="K759" s="69">
        <f t="shared" si="669"/>
        <v>0</v>
      </c>
      <c r="L759" s="69">
        <f t="shared" si="644"/>
        <v>330700</v>
      </c>
      <c r="M759" s="69">
        <f t="shared" ref="M759" si="670">SUM(M758)</f>
        <v>0</v>
      </c>
      <c r="N759" s="69">
        <f t="shared" ref="N759:O759" si="671">SUM(N758)</f>
        <v>0</v>
      </c>
      <c r="O759" s="69">
        <f t="shared" si="671"/>
        <v>330700</v>
      </c>
      <c r="P759" s="69">
        <f t="shared" si="641"/>
        <v>330700</v>
      </c>
      <c r="Q759" s="69">
        <f t="shared" si="642"/>
        <v>10.863491539977945</v>
      </c>
    </row>
    <row r="760" spans="1:17" x14ac:dyDescent="0.25">
      <c r="A760" s="25"/>
      <c r="B760" s="25"/>
      <c r="C760" s="25"/>
      <c r="D760" s="53"/>
      <c r="E760" s="53"/>
      <c r="F760" s="53"/>
      <c r="G760" s="53"/>
    </row>
    <row r="761" spans="1:17" x14ac:dyDescent="0.25">
      <c r="A761" s="23" t="s">
        <v>1</v>
      </c>
      <c r="B761" s="23" t="s">
        <v>1</v>
      </c>
      <c r="C761" s="23" t="s">
        <v>1</v>
      </c>
      <c r="D761" s="49" t="s">
        <v>1</v>
      </c>
      <c r="E761" s="49" t="s">
        <v>1</v>
      </c>
      <c r="F761" s="49" t="s">
        <v>1</v>
      </c>
      <c r="G761" s="49" t="s">
        <v>1</v>
      </c>
      <c r="H761" s="26" t="s">
        <v>1</v>
      </c>
      <c r="I761" s="70"/>
      <c r="J761" s="70"/>
      <c r="K761" s="70"/>
      <c r="L761" s="70"/>
      <c r="M761" s="70"/>
      <c r="N761" s="70"/>
      <c r="O761" s="70"/>
      <c r="P761" s="70"/>
      <c r="Q761" s="70"/>
    </row>
    <row r="762" spans="1:17" x14ac:dyDescent="0.25">
      <c r="A762" s="23" t="s">
        <v>1</v>
      </c>
      <c r="B762" s="23" t="s">
        <v>1</v>
      </c>
      <c r="C762" s="23" t="s">
        <v>1</v>
      </c>
      <c r="D762" s="49" t="s">
        <v>1</v>
      </c>
      <c r="E762" s="49" t="s">
        <v>1</v>
      </c>
      <c r="F762" s="49" t="s">
        <v>1</v>
      </c>
      <c r="G762" s="49" t="s">
        <v>1</v>
      </c>
      <c r="H762" s="17" t="s">
        <v>378</v>
      </c>
      <c r="I762" s="66">
        <f t="shared" ref="I762" si="672">SUM(I754)</f>
        <v>4229141</v>
      </c>
      <c r="J762" s="66">
        <f t="shared" ref="J762:K762" si="673">SUM(J754)</f>
        <v>3044141</v>
      </c>
      <c r="K762" s="66">
        <f t="shared" si="673"/>
        <v>0</v>
      </c>
      <c r="L762" s="66">
        <f t="shared" si="644"/>
        <v>330700</v>
      </c>
      <c r="M762" s="66">
        <f t="shared" ref="M762" si="674">SUM(M754)</f>
        <v>0</v>
      </c>
      <c r="N762" s="66">
        <f t="shared" ref="N762:O762" si="675">SUM(N754)</f>
        <v>0</v>
      </c>
      <c r="O762" s="66">
        <f t="shared" si="675"/>
        <v>330700</v>
      </c>
      <c r="P762" s="66">
        <f t="shared" si="641"/>
        <v>330700</v>
      </c>
      <c r="Q762" s="66">
        <f t="shared" si="642"/>
        <v>10.863491539977945</v>
      </c>
    </row>
    <row r="763" spans="1:17" x14ac:dyDescent="0.25">
      <c r="A763" s="23" t="s">
        <v>1</v>
      </c>
      <c r="B763" s="23" t="s">
        <v>1</v>
      </c>
      <c r="C763" s="23" t="s">
        <v>1</v>
      </c>
      <c r="D763" s="49" t="s">
        <v>1</v>
      </c>
      <c r="E763" s="49" t="s">
        <v>1</v>
      </c>
      <c r="F763" s="49" t="s">
        <v>1</v>
      </c>
      <c r="G763" s="49" t="s">
        <v>1</v>
      </c>
      <c r="H763" s="11" t="s">
        <v>64</v>
      </c>
      <c r="I763" s="67">
        <f t="shared" ref="I763" si="676">I755</f>
        <v>80</v>
      </c>
      <c r="J763" s="67">
        <f t="shared" ref="J763:K763" si="677">J755</f>
        <v>80</v>
      </c>
      <c r="K763" s="67">
        <f t="shared" si="677"/>
        <v>0</v>
      </c>
      <c r="L763" s="67"/>
      <c r="M763" s="67">
        <f t="shared" ref="M763" si="678">M755</f>
        <v>0</v>
      </c>
      <c r="N763" s="67">
        <f t="shared" ref="N763:O763" si="679">N755</f>
        <v>0</v>
      </c>
      <c r="O763" s="67">
        <f t="shared" si="679"/>
        <v>0</v>
      </c>
      <c r="P763" s="67">
        <f t="shared" si="641"/>
        <v>0</v>
      </c>
      <c r="Q763" s="67">
        <f t="shared" si="642"/>
        <v>0</v>
      </c>
    </row>
    <row r="764" spans="1:17" x14ac:dyDescent="0.25">
      <c r="A764" s="23" t="s">
        <v>1</v>
      </c>
      <c r="B764" s="23" t="s">
        <v>1</v>
      </c>
      <c r="C764" s="23" t="s">
        <v>1</v>
      </c>
      <c r="D764" s="49" t="s">
        <v>1</v>
      </c>
      <c r="E764" s="49" t="s">
        <v>1</v>
      </c>
      <c r="F764" s="49" t="s">
        <v>1</v>
      </c>
      <c r="G764" s="49" t="s">
        <v>1</v>
      </c>
      <c r="H764" s="13" t="s">
        <v>1</v>
      </c>
      <c r="I764" s="71"/>
      <c r="J764" s="71"/>
      <c r="K764" s="71"/>
      <c r="L764" s="71"/>
      <c r="M764" s="71"/>
      <c r="N764" s="71"/>
      <c r="O764" s="71"/>
      <c r="P764" s="71"/>
      <c r="Q764" s="71"/>
    </row>
    <row r="765" spans="1:17" x14ac:dyDescent="0.25">
      <c r="A765" s="23" t="s">
        <v>1</v>
      </c>
      <c r="B765" s="23" t="s">
        <v>1</v>
      </c>
      <c r="C765" s="23" t="s">
        <v>1</v>
      </c>
      <c r="D765" s="49" t="s">
        <v>1</v>
      </c>
      <c r="E765" s="49" t="s">
        <v>1</v>
      </c>
      <c r="F765" s="49" t="s">
        <v>1</v>
      </c>
      <c r="G765" s="49" t="s">
        <v>1</v>
      </c>
      <c r="H765" s="17" t="s">
        <v>379</v>
      </c>
      <c r="I765" s="72">
        <f t="shared" ref="I765" si="680">SUM(I689,I762)</f>
        <v>32595680</v>
      </c>
      <c r="J765" s="72">
        <f t="shared" ref="J765:K765" si="681">SUM(J689,J762)</f>
        <v>26010680</v>
      </c>
      <c r="K765" s="72">
        <f t="shared" si="681"/>
        <v>0</v>
      </c>
      <c r="L765" s="72">
        <f t="shared" si="644"/>
        <v>3144300</v>
      </c>
      <c r="M765" s="72">
        <f t="shared" ref="M765:O765" si="682">SUM(M689,M762)</f>
        <v>0</v>
      </c>
      <c r="N765" s="72">
        <f t="shared" si="682"/>
        <v>0</v>
      </c>
      <c r="O765" s="72">
        <f t="shared" si="682"/>
        <v>3144300</v>
      </c>
      <c r="P765" s="72">
        <f t="shared" si="641"/>
        <v>3144300</v>
      </c>
      <c r="Q765" s="72">
        <f t="shared" si="642"/>
        <v>12.088495956276422</v>
      </c>
    </row>
    <row r="766" spans="1:17" x14ac:dyDescent="0.25">
      <c r="A766" s="23" t="s">
        <v>1</v>
      </c>
      <c r="B766" s="23" t="s">
        <v>1</v>
      </c>
      <c r="C766" s="23" t="s">
        <v>1</v>
      </c>
      <c r="D766" s="49" t="s">
        <v>1</v>
      </c>
      <c r="E766" s="49" t="s">
        <v>1</v>
      </c>
      <c r="F766" s="49" t="s">
        <v>1</v>
      </c>
      <c r="G766" s="49" t="s">
        <v>1</v>
      </c>
      <c r="H766" s="11" t="s">
        <v>99</v>
      </c>
      <c r="I766" s="67">
        <f t="shared" ref="I766" si="683">I690+I763</f>
        <v>98</v>
      </c>
      <c r="J766" s="67">
        <f t="shared" ref="J766" si="684">J690+J763</f>
        <v>98</v>
      </c>
      <c r="K766" s="67"/>
      <c r="L766" s="67"/>
      <c r="M766" s="67"/>
      <c r="N766" s="67"/>
      <c r="O766" s="67"/>
      <c r="P766" s="67"/>
      <c r="Q766" s="67"/>
    </row>
    <row r="767" spans="1:17" x14ac:dyDescent="0.25">
      <c r="A767" s="14" t="s">
        <v>380</v>
      </c>
      <c r="B767" s="11" t="s">
        <v>1</v>
      </c>
      <c r="C767" s="11" t="s">
        <v>1</v>
      </c>
      <c r="D767" s="42" t="s">
        <v>1</v>
      </c>
      <c r="E767" s="42" t="s">
        <v>1</v>
      </c>
      <c r="F767" s="42" t="s">
        <v>1</v>
      </c>
      <c r="G767" s="42" t="s">
        <v>1</v>
      </c>
      <c r="H767" s="11" t="s">
        <v>381</v>
      </c>
      <c r="I767" s="63"/>
      <c r="J767" s="63"/>
      <c r="K767" s="63"/>
      <c r="L767" s="63"/>
      <c r="M767" s="63"/>
      <c r="N767" s="63"/>
      <c r="O767" s="63"/>
      <c r="P767" s="63"/>
      <c r="Q767" s="63"/>
    </row>
    <row r="768" spans="1:17" ht="15.75" thickBot="1" x14ac:dyDescent="0.3">
      <c r="A768" s="14" t="s">
        <v>380</v>
      </c>
      <c r="B768" s="14" t="s">
        <v>3</v>
      </c>
      <c r="C768" s="12" t="s">
        <v>1</v>
      </c>
      <c r="D768" s="43" t="s">
        <v>1</v>
      </c>
      <c r="E768" s="42" t="s">
        <v>1</v>
      </c>
      <c r="F768" s="42" t="s">
        <v>1</v>
      </c>
      <c r="G768" s="42" t="s">
        <v>1</v>
      </c>
      <c r="H768" s="11" t="s">
        <v>1</v>
      </c>
      <c r="I768" s="63"/>
      <c r="J768" s="63"/>
      <c r="K768" s="63"/>
      <c r="L768" s="63"/>
      <c r="M768" s="63"/>
      <c r="N768" s="63"/>
      <c r="O768" s="63"/>
      <c r="P768" s="63"/>
      <c r="Q768" s="63"/>
    </row>
    <row r="769" spans="1:17" ht="34.5" thickBot="1" x14ac:dyDescent="0.3">
      <c r="A769" s="22" t="s">
        <v>4</v>
      </c>
      <c r="B769" s="22" t="s">
        <v>5</v>
      </c>
      <c r="C769" s="22" t="s">
        <v>6</v>
      </c>
      <c r="D769" s="44" t="s">
        <v>2891</v>
      </c>
      <c r="E769" s="44" t="s">
        <v>2895</v>
      </c>
      <c r="F769" s="44" t="s">
        <v>7</v>
      </c>
      <c r="G769" s="44" t="s">
        <v>8</v>
      </c>
      <c r="H769" s="22" t="s">
        <v>9</v>
      </c>
      <c r="I769" s="64" t="s">
        <v>2718</v>
      </c>
      <c r="J769" s="64" t="s">
        <v>2879</v>
      </c>
      <c r="K769" s="64" t="s">
        <v>2942</v>
      </c>
      <c r="L769" s="64" t="s">
        <v>2942</v>
      </c>
      <c r="M769" s="64" t="s">
        <v>2950</v>
      </c>
      <c r="N769" s="64" t="s">
        <v>2949</v>
      </c>
      <c r="O769" s="64" t="s">
        <v>2948</v>
      </c>
      <c r="P769" s="64" t="s">
        <v>2942</v>
      </c>
      <c r="Q769" s="64" t="s">
        <v>2944</v>
      </c>
    </row>
    <row r="770" spans="1:17" x14ac:dyDescent="0.25">
      <c r="A770" s="15" t="s">
        <v>1</v>
      </c>
      <c r="B770" s="15" t="s">
        <v>1</v>
      </c>
      <c r="C770" s="15" t="s">
        <v>1</v>
      </c>
      <c r="D770" s="45" t="s">
        <v>1</v>
      </c>
      <c r="E770" s="45" t="s">
        <v>1</v>
      </c>
      <c r="F770" s="46" t="s">
        <v>1</v>
      </c>
      <c r="G770" s="47" t="s">
        <v>1</v>
      </c>
      <c r="H770" s="16" t="s">
        <v>1</v>
      </c>
      <c r="I770" s="65">
        <v>1</v>
      </c>
      <c r="J770" s="65" t="s">
        <v>2894</v>
      </c>
      <c r="K770" s="65">
        <v>3</v>
      </c>
      <c r="L770" s="65" t="s">
        <v>2945</v>
      </c>
      <c r="M770" s="65">
        <v>5</v>
      </c>
      <c r="N770" s="65">
        <v>6</v>
      </c>
      <c r="O770" s="65">
        <v>7</v>
      </c>
      <c r="P770" s="65" t="s">
        <v>2946</v>
      </c>
      <c r="Q770" s="65">
        <v>9</v>
      </c>
    </row>
    <row r="771" spans="1:17" x14ac:dyDescent="0.25">
      <c r="A771" s="14" t="s">
        <v>380</v>
      </c>
      <c r="B771" s="14" t="s">
        <v>3</v>
      </c>
      <c r="C771" s="12" t="s">
        <v>11</v>
      </c>
      <c r="D771" s="43" t="s">
        <v>382</v>
      </c>
      <c r="E771" s="42" t="s">
        <v>1</v>
      </c>
      <c r="F771" s="42" t="s">
        <v>1</v>
      </c>
      <c r="G771" s="42" t="s">
        <v>1</v>
      </c>
      <c r="H771" s="11" t="s">
        <v>381</v>
      </c>
      <c r="I771" s="63"/>
      <c r="J771" s="63"/>
      <c r="K771" s="63"/>
      <c r="L771" s="63"/>
      <c r="M771" s="63"/>
      <c r="N771" s="63"/>
      <c r="O771" s="63"/>
      <c r="P771" s="63">
        <f t="shared" si="641"/>
        <v>0</v>
      </c>
      <c r="Q771" s="63" t="str">
        <f t="shared" si="642"/>
        <v>-</v>
      </c>
    </row>
    <row r="772" spans="1:17" ht="22.5" x14ac:dyDescent="0.25">
      <c r="A772" s="14" t="s">
        <v>1</v>
      </c>
      <c r="B772" s="14" t="s">
        <v>1</v>
      </c>
      <c r="C772" s="14" t="s">
        <v>1</v>
      </c>
      <c r="D772" s="42" t="s">
        <v>1</v>
      </c>
      <c r="E772" s="42" t="s">
        <v>1</v>
      </c>
      <c r="F772" s="42" t="s">
        <v>1</v>
      </c>
      <c r="G772" s="42" t="s">
        <v>1</v>
      </c>
      <c r="H772" s="17" t="s">
        <v>13</v>
      </c>
      <c r="I772" s="66">
        <f t="shared" ref="I772" si="685">SUM(I773,I781,I783)</f>
        <v>1585942</v>
      </c>
      <c r="J772" s="66">
        <f t="shared" ref="J772:K772" si="686">SUM(J773,J781,J783)</f>
        <v>1475942</v>
      </c>
      <c r="K772" s="66">
        <f t="shared" si="686"/>
        <v>0</v>
      </c>
      <c r="L772" s="66">
        <f t="shared" si="644"/>
        <v>115373.34</v>
      </c>
      <c r="M772" s="66">
        <f t="shared" ref="M772" si="687">SUM(M773,M781,M783)</f>
        <v>0</v>
      </c>
      <c r="N772" s="66">
        <f t="shared" ref="N772:O772" si="688">SUM(N773,N781,N783)</f>
        <v>0</v>
      </c>
      <c r="O772" s="66">
        <f t="shared" si="688"/>
        <v>115373.34</v>
      </c>
      <c r="P772" s="66">
        <f t="shared" si="641"/>
        <v>115373.34</v>
      </c>
      <c r="Q772" s="66">
        <f t="shared" si="642"/>
        <v>7.8169291205209959</v>
      </c>
    </row>
    <row r="773" spans="1:17" x14ac:dyDescent="0.25">
      <c r="A773" s="12" t="s">
        <v>380</v>
      </c>
      <c r="B773" s="12" t="s">
        <v>3</v>
      </c>
      <c r="C773" s="12" t="s">
        <v>11</v>
      </c>
      <c r="D773" s="43" t="s">
        <v>382</v>
      </c>
      <c r="E773" s="42" t="s">
        <v>2709</v>
      </c>
      <c r="F773" s="42" t="s">
        <v>1</v>
      </c>
      <c r="G773" s="42" t="s">
        <v>1</v>
      </c>
      <c r="H773" s="11" t="s">
        <v>15</v>
      </c>
      <c r="I773" s="67">
        <f t="shared" ref="I773" si="689">SUM(I774,I775)</f>
        <v>742850</v>
      </c>
      <c r="J773" s="67">
        <f t="shared" ref="J773:K773" si="690">SUM(J774,J775)</f>
        <v>742850</v>
      </c>
      <c r="K773" s="67">
        <f t="shared" si="690"/>
        <v>0</v>
      </c>
      <c r="L773" s="67">
        <f t="shared" si="644"/>
        <v>57631</v>
      </c>
      <c r="M773" s="67">
        <f t="shared" ref="M773" si="691">SUM(M774,M775)</f>
        <v>0</v>
      </c>
      <c r="N773" s="67">
        <f t="shared" ref="N773:O773" si="692">SUM(N774,N775)</f>
        <v>0</v>
      </c>
      <c r="O773" s="67">
        <f t="shared" si="692"/>
        <v>57631</v>
      </c>
      <c r="P773" s="67">
        <f t="shared" si="641"/>
        <v>57631</v>
      </c>
      <c r="Q773" s="67">
        <f t="shared" si="642"/>
        <v>7.7580938278252676</v>
      </c>
    </row>
    <row r="774" spans="1:17" x14ac:dyDescent="0.25">
      <c r="A774" s="12" t="s">
        <v>380</v>
      </c>
      <c r="B774" s="12" t="s">
        <v>3</v>
      </c>
      <c r="C774" s="12" t="s">
        <v>11</v>
      </c>
      <c r="D774" s="43" t="s">
        <v>382</v>
      </c>
      <c r="E774" s="48">
        <v>6111</v>
      </c>
      <c r="F774" s="43"/>
      <c r="G774" s="56" t="s">
        <v>2908</v>
      </c>
      <c r="H774" s="23" t="s">
        <v>16</v>
      </c>
      <c r="I774" s="68">
        <v>630100</v>
      </c>
      <c r="J774" s="68">
        <v>630100</v>
      </c>
      <c r="K774" s="68"/>
      <c r="L774" s="68">
        <f t="shared" si="644"/>
        <v>53000</v>
      </c>
      <c r="M774" s="68"/>
      <c r="N774" s="68"/>
      <c r="O774" s="68">
        <v>53000</v>
      </c>
      <c r="P774" s="68">
        <f t="shared" si="641"/>
        <v>53000</v>
      </c>
      <c r="Q774" s="68">
        <f t="shared" si="642"/>
        <v>8.4113632756705297</v>
      </c>
    </row>
    <row r="775" spans="1:17" x14ac:dyDescent="0.25">
      <c r="A775" s="14" t="s">
        <v>380</v>
      </c>
      <c r="B775" s="14" t="s">
        <v>3</v>
      </c>
      <c r="C775" s="14" t="s">
        <v>11</v>
      </c>
      <c r="D775" s="50" t="s">
        <v>382</v>
      </c>
      <c r="E775" s="50" t="s">
        <v>2719</v>
      </c>
      <c r="F775" s="43" t="s">
        <v>1</v>
      </c>
      <c r="G775" s="49" t="s">
        <v>1</v>
      </c>
      <c r="H775" s="11" t="s">
        <v>19</v>
      </c>
      <c r="I775" s="67">
        <f t="shared" ref="I775:O775" si="693">SUM(I776:I780)</f>
        <v>112750</v>
      </c>
      <c r="J775" s="67">
        <f t="shared" si="693"/>
        <v>112750</v>
      </c>
      <c r="K775" s="67">
        <f t="shared" si="693"/>
        <v>0</v>
      </c>
      <c r="L775" s="67">
        <f t="shared" si="644"/>
        <v>4631</v>
      </c>
      <c r="M775" s="67">
        <f t="shared" si="693"/>
        <v>0</v>
      </c>
      <c r="N775" s="67">
        <f t="shared" si="693"/>
        <v>0</v>
      </c>
      <c r="O775" s="67">
        <f t="shared" si="693"/>
        <v>4631</v>
      </c>
      <c r="P775" s="67">
        <f t="shared" si="641"/>
        <v>4631</v>
      </c>
      <c r="Q775" s="67">
        <f t="shared" si="642"/>
        <v>4.1073170731707318</v>
      </c>
    </row>
    <row r="776" spans="1:17" x14ac:dyDescent="0.25">
      <c r="A776" s="12" t="s">
        <v>380</v>
      </c>
      <c r="B776" s="12" t="s">
        <v>3</v>
      </c>
      <c r="C776" s="12" t="s">
        <v>11</v>
      </c>
      <c r="D776" s="43" t="s">
        <v>382</v>
      </c>
      <c r="E776" s="48">
        <v>6112</v>
      </c>
      <c r="F776" s="43" t="s">
        <v>383</v>
      </c>
      <c r="G776" s="56" t="s">
        <v>2908</v>
      </c>
      <c r="H776" s="23" t="s">
        <v>73</v>
      </c>
      <c r="I776" s="68">
        <v>19000</v>
      </c>
      <c r="J776" s="68">
        <v>19000</v>
      </c>
      <c r="K776" s="68"/>
      <c r="L776" s="68">
        <f t="shared" si="644"/>
        <v>931</v>
      </c>
      <c r="M776" s="68"/>
      <c r="N776" s="68"/>
      <c r="O776" s="68">
        <v>931</v>
      </c>
      <c r="P776" s="68">
        <f t="shared" si="641"/>
        <v>931</v>
      </c>
      <c r="Q776" s="68">
        <f t="shared" si="642"/>
        <v>4.9000000000000004</v>
      </c>
    </row>
    <row r="777" spans="1:17" x14ac:dyDescent="0.25">
      <c r="A777" s="12" t="s">
        <v>380</v>
      </c>
      <c r="B777" s="12" t="s">
        <v>3</v>
      </c>
      <c r="C777" s="12" t="s">
        <v>11</v>
      </c>
      <c r="D777" s="43" t="s">
        <v>382</v>
      </c>
      <c r="E777" s="48">
        <v>6112</v>
      </c>
      <c r="F777" s="43" t="s">
        <v>384</v>
      </c>
      <c r="G777" s="56" t="s">
        <v>2908</v>
      </c>
      <c r="H777" s="23" t="s">
        <v>22</v>
      </c>
      <c r="I777" s="68">
        <v>65000</v>
      </c>
      <c r="J777" s="68">
        <v>65000</v>
      </c>
      <c r="K777" s="68"/>
      <c r="L777" s="68">
        <f t="shared" si="644"/>
        <v>3700</v>
      </c>
      <c r="M777" s="68"/>
      <c r="N777" s="68"/>
      <c r="O777" s="68">
        <v>3700</v>
      </c>
      <c r="P777" s="68">
        <f t="shared" si="641"/>
        <v>3700</v>
      </c>
      <c r="Q777" s="68">
        <f t="shared" si="642"/>
        <v>5.6923076923076925</v>
      </c>
    </row>
    <row r="778" spans="1:17" x14ac:dyDescent="0.25">
      <c r="A778" s="12" t="s">
        <v>380</v>
      </c>
      <c r="B778" s="12" t="s">
        <v>3</v>
      </c>
      <c r="C778" s="12" t="s">
        <v>11</v>
      </c>
      <c r="D778" s="43" t="s">
        <v>382</v>
      </c>
      <c r="E778" s="48">
        <v>6112</v>
      </c>
      <c r="F778" s="43" t="s">
        <v>385</v>
      </c>
      <c r="G778" s="56" t="s">
        <v>2908</v>
      </c>
      <c r="H778" s="23" t="s">
        <v>24</v>
      </c>
      <c r="I778" s="68">
        <v>11250</v>
      </c>
      <c r="J778" s="68">
        <v>11250</v>
      </c>
      <c r="K778" s="68"/>
      <c r="L778" s="68">
        <f t="shared" si="644"/>
        <v>0</v>
      </c>
      <c r="M778" s="68"/>
      <c r="N778" s="68"/>
      <c r="O778" s="68"/>
      <c r="P778" s="68">
        <f t="shared" si="641"/>
        <v>0</v>
      </c>
      <c r="Q778" s="68">
        <f t="shared" si="642"/>
        <v>0</v>
      </c>
    </row>
    <row r="779" spans="1:17" x14ac:dyDescent="0.25">
      <c r="A779" s="12" t="s">
        <v>380</v>
      </c>
      <c r="B779" s="12" t="s">
        <v>3</v>
      </c>
      <c r="C779" s="12" t="s">
        <v>11</v>
      </c>
      <c r="D779" s="43" t="s">
        <v>382</v>
      </c>
      <c r="E779" s="48">
        <v>6112</v>
      </c>
      <c r="F779" s="43" t="s">
        <v>386</v>
      </c>
      <c r="G779" s="56" t="s">
        <v>2908</v>
      </c>
      <c r="H779" s="23" t="s">
        <v>76</v>
      </c>
      <c r="I779" s="68">
        <v>6500</v>
      </c>
      <c r="J779" s="68">
        <v>6500</v>
      </c>
      <c r="K779" s="68"/>
      <c r="L779" s="68">
        <f t="shared" si="644"/>
        <v>0</v>
      </c>
      <c r="M779" s="68"/>
      <c r="N779" s="68"/>
      <c r="O779" s="68"/>
      <c r="P779" s="68">
        <f t="shared" si="641"/>
        <v>0</v>
      </c>
      <c r="Q779" s="68">
        <f t="shared" si="642"/>
        <v>0</v>
      </c>
    </row>
    <row r="780" spans="1:17" x14ac:dyDescent="0.25">
      <c r="A780" s="12" t="s">
        <v>380</v>
      </c>
      <c r="B780" s="12" t="s">
        <v>3</v>
      </c>
      <c r="C780" s="12" t="s">
        <v>11</v>
      </c>
      <c r="D780" s="43" t="s">
        <v>382</v>
      </c>
      <c r="E780" s="48">
        <v>6112</v>
      </c>
      <c r="F780" s="43" t="s">
        <v>387</v>
      </c>
      <c r="G780" s="56" t="s">
        <v>2908</v>
      </c>
      <c r="H780" s="23" t="s">
        <v>26</v>
      </c>
      <c r="I780" s="68">
        <v>11000</v>
      </c>
      <c r="J780" s="68">
        <v>11000</v>
      </c>
      <c r="K780" s="68"/>
      <c r="L780" s="68">
        <f t="shared" si="644"/>
        <v>0</v>
      </c>
      <c r="M780" s="68"/>
      <c r="N780" s="68"/>
      <c r="O780" s="68"/>
      <c r="P780" s="68">
        <f t="shared" ref="P780:P843" si="694">K780+L780</f>
        <v>0</v>
      </c>
      <c r="Q780" s="68">
        <f t="shared" ref="Q780:Q843" si="695">IF(J780=0,"-",P780/J780*100)</f>
        <v>0</v>
      </c>
    </row>
    <row r="781" spans="1:17" x14ac:dyDescent="0.25">
      <c r="A781" s="12" t="s">
        <v>380</v>
      </c>
      <c r="B781" s="12" t="s">
        <v>3</v>
      </c>
      <c r="C781" s="12" t="s">
        <v>11</v>
      </c>
      <c r="D781" s="43" t="s">
        <v>382</v>
      </c>
      <c r="E781" s="42" t="s">
        <v>2710</v>
      </c>
      <c r="F781" s="42" t="s">
        <v>1</v>
      </c>
      <c r="G781" s="42" t="s">
        <v>1</v>
      </c>
      <c r="H781" s="11" t="s">
        <v>28</v>
      </c>
      <c r="I781" s="67">
        <f t="shared" ref="I781:O781" si="696">SUM(I782)</f>
        <v>68000</v>
      </c>
      <c r="J781" s="67">
        <f t="shared" si="696"/>
        <v>68000</v>
      </c>
      <c r="K781" s="67">
        <f t="shared" si="696"/>
        <v>0</v>
      </c>
      <c r="L781" s="67">
        <f t="shared" si="644"/>
        <v>5600</v>
      </c>
      <c r="M781" s="67">
        <f t="shared" si="696"/>
        <v>0</v>
      </c>
      <c r="N781" s="67">
        <f t="shared" si="696"/>
        <v>0</v>
      </c>
      <c r="O781" s="67">
        <f t="shared" si="696"/>
        <v>5600</v>
      </c>
      <c r="P781" s="67">
        <f t="shared" si="694"/>
        <v>5600</v>
      </c>
      <c r="Q781" s="67">
        <f t="shared" si="695"/>
        <v>8.235294117647058</v>
      </c>
    </row>
    <row r="782" spans="1:17" x14ac:dyDescent="0.25">
      <c r="A782" s="12" t="s">
        <v>380</v>
      </c>
      <c r="B782" s="12" t="s">
        <v>3</v>
      </c>
      <c r="C782" s="12" t="s">
        <v>11</v>
      </c>
      <c r="D782" s="43" t="s">
        <v>382</v>
      </c>
      <c r="E782" s="48">
        <v>6121</v>
      </c>
      <c r="F782" s="43"/>
      <c r="G782" s="56" t="s">
        <v>2908</v>
      </c>
      <c r="H782" s="23" t="s">
        <v>29</v>
      </c>
      <c r="I782" s="68">
        <v>68000</v>
      </c>
      <c r="J782" s="68">
        <v>68000</v>
      </c>
      <c r="K782" s="68"/>
      <c r="L782" s="68">
        <f t="shared" si="644"/>
        <v>5600</v>
      </c>
      <c r="M782" s="68"/>
      <c r="N782" s="68"/>
      <c r="O782" s="68">
        <v>5600</v>
      </c>
      <c r="P782" s="68">
        <f t="shared" si="694"/>
        <v>5600</v>
      </c>
      <c r="Q782" s="68">
        <f t="shared" si="695"/>
        <v>8.235294117647058</v>
      </c>
    </row>
    <row r="783" spans="1:17" x14ac:dyDescent="0.25">
      <c r="A783" s="12" t="s">
        <v>380</v>
      </c>
      <c r="B783" s="12" t="s">
        <v>3</v>
      </c>
      <c r="C783" s="12" t="s">
        <v>11</v>
      </c>
      <c r="D783" s="43" t="s">
        <v>382</v>
      </c>
      <c r="E783" s="42" t="s">
        <v>2711</v>
      </c>
      <c r="F783" s="42" t="s">
        <v>1</v>
      </c>
      <c r="G783" s="42" t="s">
        <v>1</v>
      </c>
      <c r="H783" s="11" t="s">
        <v>32</v>
      </c>
      <c r="I783" s="67">
        <f t="shared" ref="I783:O783" si="697">SUM(I784:I785,I787,I790,I791)</f>
        <v>775092</v>
      </c>
      <c r="J783" s="67">
        <f t="shared" si="697"/>
        <v>665092</v>
      </c>
      <c r="K783" s="67">
        <f t="shared" si="697"/>
        <v>0</v>
      </c>
      <c r="L783" s="67">
        <f t="shared" si="644"/>
        <v>52142.34</v>
      </c>
      <c r="M783" s="67">
        <f t="shared" si="697"/>
        <v>0</v>
      </c>
      <c r="N783" s="67">
        <f t="shared" si="697"/>
        <v>0</v>
      </c>
      <c r="O783" s="67">
        <f t="shared" si="697"/>
        <v>52142.34</v>
      </c>
      <c r="P783" s="67">
        <f t="shared" si="694"/>
        <v>52142.34</v>
      </c>
      <c r="Q783" s="67">
        <f t="shared" si="695"/>
        <v>7.8398687700348217</v>
      </c>
    </row>
    <row r="784" spans="1:17" x14ac:dyDescent="0.25">
      <c r="A784" s="12" t="s">
        <v>380</v>
      </c>
      <c r="B784" s="12" t="s">
        <v>3</v>
      </c>
      <c r="C784" s="12" t="s">
        <v>11</v>
      </c>
      <c r="D784" s="43" t="s">
        <v>382</v>
      </c>
      <c r="E784" s="48">
        <v>6131</v>
      </c>
      <c r="F784" s="43"/>
      <c r="G784" s="56" t="s">
        <v>2908</v>
      </c>
      <c r="H784" s="23" t="s">
        <v>33</v>
      </c>
      <c r="I784" s="68">
        <v>25000</v>
      </c>
      <c r="J784" s="68">
        <v>15000</v>
      </c>
      <c r="K784" s="68"/>
      <c r="L784" s="68">
        <f t="shared" si="644"/>
        <v>5580</v>
      </c>
      <c r="M784" s="68"/>
      <c r="N784" s="68"/>
      <c r="O784" s="68">
        <v>5580</v>
      </c>
      <c r="P784" s="68">
        <f t="shared" si="694"/>
        <v>5580</v>
      </c>
      <c r="Q784" s="68">
        <f t="shared" si="695"/>
        <v>37.200000000000003</v>
      </c>
    </row>
    <row r="785" spans="1:17" x14ac:dyDescent="0.25">
      <c r="A785" s="14" t="s">
        <v>380</v>
      </c>
      <c r="B785" s="14" t="s">
        <v>3</v>
      </c>
      <c r="C785" s="14" t="s">
        <v>11</v>
      </c>
      <c r="D785" s="50" t="s">
        <v>382</v>
      </c>
      <c r="E785" s="50" t="s">
        <v>2765</v>
      </c>
      <c r="F785" s="43" t="s">
        <v>1</v>
      </c>
      <c r="G785" s="49" t="s">
        <v>1</v>
      </c>
      <c r="H785" s="11" t="s">
        <v>227</v>
      </c>
      <c r="I785" s="67">
        <f t="shared" ref="I785:O785" si="698">SUM(I786)</f>
        <v>175000</v>
      </c>
      <c r="J785" s="67">
        <f t="shared" si="698"/>
        <v>175000</v>
      </c>
      <c r="K785" s="67">
        <f t="shared" si="698"/>
        <v>0</v>
      </c>
      <c r="L785" s="67">
        <f t="shared" si="644"/>
        <v>14892.34</v>
      </c>
      <c r="M785" s="67">
        <f t="shared" si="698"/>
        <v>0</v>
      </c>
      <c r="N785" s="67">
        <f t="shared" si="698"/>
        <v>0</v>
      </c>
      <c r="O785" s="67">
        <f t="shared" si="698"/>
        <v>14892.34</v>
      </c>
      <c r="P785" s="67">
        <f t="shared" si="694"/>
        <v>14892.34</v>
      </c>
      <c r="Q785" s="67">
        <f t="shared" si="695"/>
        <v>8.5099085714285714</v>
      </c>
    </row>
    <row r="786" spans="1:17" x14ac:dyDescent="0.25">
      <c r="A786" s="12" t="s">
        <v>380</v>
      </c>
      <c r="B786" s="12" t="s">
        <v>3</v>
      </c>
      <c r="C786" s="12" t="s">
        <v>11</v>
      </c>
      <c r="D786" s="43" t="s">
        <v>382</v>
      </c>
      <c r="E786" s="48">
        <v>6132</v>
      </c>
      <c r="F786" s="43" t="s">
        <v>388</v>
      </c>
      <c r="G786" s="56" t="s">
        <v>2908</v>
      </c>
      <c r="H786" s="23" t="s">
        <v>389</v>
      </c>
      <c r="I786" s="68">
        <v>175000</v>
      </c>
      <c r="J786" s="68">
        <v>175000</v>
      </c>
      <c r="K786" s="68"/>
      <c r="L786" s="68">
        <f t="shared" ref="L786:L843" si="699">SUM(M786:O786)</f>
        <v>14892.34</v>
      </c>
      <c r="M786" s="68"/>
      <c r="N786" s="68"/>
      <c r="O786" s="68">
        <v>14892.34</v>
      </c>
      <c r="P786" s="68">
        <f t="shared" si="694"/>
        <v>14892.34</v>
      </c>
      <c r="Q786" s="68">
        <f t="shared" si="695"/>
        <v>8.5099085714285714</v>
      </c>
    </row>
    <row r="787" spans="1:17" x14ac:dyDescent="0.25">
      <c r="A787" s="14" t="s">
        <v>380</v>
      </c>
      <c r="B787" s="14" t="s">
        <v>3</v>
      </c>
      <c r="C787" s="14" t="s">
        <v>11</v>
      </c>
      <c r="D787" s="50" t="s">
        <v>382</v>
      </c>
      <c r="E787" s="50" t="s">
        <v>2758</v>
      </c>
      <c r="F787" s="43" t="s">
        <v>1</v>
      </c>
      <c r="G787" s="49" t="s">
        <v>1</v>
      </c>
      <c r="H787" s="11" t="s">
        <v>235</v>
      </c>
      <c r="I787" s="67">
        <f t="shared" ref="I787:O787" si="700">SUM(I788:I789)</f>
        <v>305000</v>
      </c>
      <c r="J787" s="67">
        <f t="shared" si="700"/>
        <v>225000</v>
      </c>
      <c r="K787" s="67">
        <f t="shared" si="700"/>
        <v>0</v>
      </c>
      <c r="L787" s="67">
        <f t="shared" si="699"/>
        <v>0</v>
      </c>
      <c r="M787" s="67">
        <f t="shared" si="700"/>
        <v>0</v>
      </c>
      <c r="N787" s="67">
        <f t="shared" si="700"/>
        <v>0</v>
      </c>
      <c r="O787" s="67">
        <f t="shared" si="700"/>
        <v>0</v>
      </c>
      <c r="P787" s="67">
        <f t="shared" si="694"/>
        <v>0</v>
      </c>
      <c r="Q787" s="67">
        <f t="shared" si="695"/>
        <v>0</v>
      </c>
    </row>
    <row r="788" spans="1:17" x14ac:dyDescent="0.25">
      <c r="A788" s="12" t="s">
        <v>380</v>
      </c>
      <c r="B788" s="12" t="s">
        <v>3</v>
      </c>
      <c r="C788" s="12" t="s">
        <v>11</v>
      </c>
      <c r="D788" s="43" t="s">
        <v>382</v>
      </c>
      <c r="E788" s="48">
        <v>6137</v>
      </c>
      <c r="F788" s="43"/>
      <c r="G788" s="56" t="s">
        <v>2908</v>
      </c>
      <c r="H788" s="23" t="s">
        <v>235</v>
      </c>
      <c r="I788" s="68">
        <v>80000</v>
      </c>
      <c r="J788" s="68">
        <v>0</v>
      </c>
      <c r="K788" s="68"/>
      <c r="L788" s="68">
        <f t="shared" si="699"/>
        <v>0</v>
      </c>
      <c r="M788" s="68"/>
      <c r="N788" s="68"/>
      <c r="O788" s="68"/>
      <c r="P788" s="68">
        <f t="shared" si="694"/>
        <v>0</v>
      </c>
      <c r="Q788" s="68" t="str">
        <f t="shared" si="695"/>
        <v>-</v>
      </c>
    </row>
    <row r="789" spans="1:17" x14ac:dyDescent="0.25">
      <c r="A789" s="12" t="s">
        <v>380</v>
      </c>
      <c r="B789" s="12" t="s">
        <v>3</v>
      </c>
      <c r="C789" s="12" t="s">
        <v>11</v>
      </c>
      <c r="D789" s="43" t="s">
        <v>382</v>
      </c>
      <c r="E789" s="48">
        <v>6137</v>
      </c>
      <c r="F789" s="43" t="s">
        <v>390</v>
      </c>
      <c r="G789" s="56" t="s">
        <v>2908</v>
      </c>
      <c r="H789" s="23" t="s">
        <v>391</v>
      </c>
      <c r="I789" s="68">
        <v>225000</v>
      </c>
      <c r="J789" s="68">
        <v>225000</v>
      </c>
      <c r="K789" s="68"/>
      <c r="L789" s="68">
        <f t="shared" si="699"/>
        <v>0</v>
      </c>
      <c r="M789" s="68"/>
      <c r="N789" s="68"/>
      <c r="O789" s="68"/>
      <c r="P789" s="68">
        <f t="shared" si="694"/>
        <v>0</v>
      </c>
      <c r="Q789" s="68">
        <f t="shared" si="695"/>
        <v>0</v>
      </c>
    </row>
    <row r="790" spans="1:17" x14ac:dyDescent="0.25">
      <c r="A790" s="12" t="s">
        <v>380</v>
      </c>
      <c r="B790" s="12" t="s">
        <v>3</v>
      </c>
      <c r="C790" s="12" t="s">
        <v>11</v>
      </c>
      <c r="D790" s="43" t="s">
        <v>382</v>
      </c>
      <c r="E790" s="48">
        <v>6138</v>
      </c>
      <c r="F790" s="43"/>
      <c r="G790" s="56" t="s">
        <v>2908</v>
      </c>
      <c r="H790" s="23" t="s">
        <v>237</v>
      </c>
      <c r="I790" s="68">
        <v>100</v>
      </c>
      <c r="J790" s="68">
        <v>100</v>
      </c>
      <c r="K790" s="68"/>
      <c r="L790" s="68">
        <f t="shared" si="699"/>
        <v>0</v>
      </c>
      <c r="M790" s="68"/>
      <c r="N790" s="68"/>
      <c r="O790" s="68"/>
      <c r="P790" s="68">
        <f t="shared" si="694"/>
        <v>0</v>
      </c>
      <c r="Q790" s="68">
        <f t="shared" si="695"/>
        <v>0</v>
      </c>
    </row>
    <row r="791" spans="1:17" x14ac:dyDescent="0.25">
      <c r="A791" s="14" t="s">
        <v>380</v>
      </c>
      <c r="B791" s="14" t="s">
        <v>3</v>
      </c>
      <c r="C791" s="14" t="s">
        <v>11</v>
      </c>
      <c r="D791" s="50" t="s">
        <v>382</v>
      </c>
      <c r="E791" s="50" t="s">
        <v>2720</v>
      </c>
      <c r="F791" s="43" t="s">
        <v>1</v>
      </c>
      <c r="G791" s="49" t="s">
        <v>1</v>
      </c>
      <c r="H791" s="11" t="s">
        <v>35</v>
      </c>
      <c r="I791" s="67">
        <f t="shared" ref="I791:O791" si="701">SUM(I792:I797)</f>
        <v>269992</v>
      </c>
      <c r="J791" s="67">
        <f t="shared" si="701"/>
        <v>249992</v>
      </c>
      <c r="K791" s="67">
        <f t="shared" si="701"/>
        <v>0</v>
      </c>
      <c r="L791" s="67">
        <f t="shared" si="699"/>
        <v>31670</v>
      </c>
      <c r="M791" s="67">
        <f t="shared" si="701"/>
        <v>0</v>
      </c>
      <c r="N791" s="67">
        <f t="shared" si="701"/>
        <v>0</v>
      </c>
      <c r="O791" s="67">
        <f t="shared" si="701"/>
        <v>31670</v>
      </c>
      <c r="P791" s="67">
        <f t="shared" si="694"/>
        <v>31670</v>
      </c>
      <c r="Q791" s="67">
        <f t="shared" si="695"/>
        <v>12.668405388972449</v>
      </c>
    </row>
    <row r="792" spans="1:17" x14ac:dyDescent="0.25">
      <c r="A792" s="12" t="s">
        <v>380</v>
      </c>
      <c r="B792" s="12" t="s">
        <v>3</v>
      </c>
      <c r="C792" s="12" t="s">
        <v>11</v>
      </c>
      <c r="D792" s="43" t="s">
        <v>382</v>
      </c>
      <c r="E792" s="48">
        <v>6139</v>
      </c>
      <c r="F792" s="43" t="s">
        <v>392</v>
      </c>
      <c r="G792" s="56" t="s">
        <v>2908</v>
      </c>
      <c r="H792" s="23" t="s">
        <v>393</v>
      </c>
      <c r="I792" s="68">
        <v>168292</v>
      </c>
      <c r="J792" s="68">
        <v>168292</v>
      </c>
      <c r="K792" s="68"/>
      <c r="L792" s="68">
        <f t="shared" si="699"/>
        <v>31500</v>
      </c>
      <c r="M792" s="68"/>
      <c r="N792" s="68"/>
      <c r="O792" s="68">
        <v>31500</v>
      </c>
      <c r="P792" s="68">
        <f t="shared" si="694"/>
        <v>31500</v>
      </c>
      <c r="Q792" s="68">
        <f t="shared" si="695"/>
        <v>18.717467259287428</v>
      </c>
    </row>
    <row r="793" spans="1:17" x14ac:dyDescent="0.25">
      <c r="A793" s="12" t="s">
        <v>380</v>
      </c>
      <c r="B793" s="12" t="s">
        <v>3</v>
      </c>
      <c r="C793" s="12" t="s">
        <v>11</v>
      </c>
      <c r="D793" s="43" t="s">
        <v>382</v>
      </c>
      <c r="E793" s="48">
        <v>6139</v>
      </c>
      <c r="F793" s="43" t="s">
        <v>394</v>
      </c>
      <c r="G793" s="56" t="s">
        <v>2908</v>
      </c>
      <c r="H793" s="23" t="s">
        <v>246</v>
      </c>
      <c r="I793" s="68">
        <v>1600</v>
      </c>
      <c r="J793" s="68">
        <v>1600</v>
      </c>
      <c r="K793" s="68"/>
      <c r="L793" s="68">
        <f t="shared" si="699"/>
        <v>170</v>
      </c>
      <c r="M793" s="68"/>
      <c r="N793" s="68"/>
      <c r="O793" s="68">
        <v>170</v>
      </c>
      <c r="P793" s="68">
        <f t="shared" si="694"/>
        <v>170</v>
      </c>
      <c r="Q793" s="68">
        <f t="shared" si="695"/>
        <v>10.625</v>
      </c>
    </row>
    <row r="794" spans="1:17" x14ac:dyDescent="0.25">
      <c r="A794" s="12" t="s">
        <v>380</v>
      </c>
      <c r="B794" s="12" t="s">
        <v>3</v>
      </c>
      <c r="C794" s="12" t="s">
        <v>11</v>
      </c>
      <c r="D794" s="43" t="s">
        <v>382</v>
      </c>
      <c r="E794" s="48">
        <v>6139</v>
      </c>
      <c r="F794" s="43" t="s">
        <v>395</v>
      </c>
      <c r="G794" s="56" t="s">
        <v>2908</v>
      </c>
      <c r="H794" s="23" t="s">
        <v>396</v>
      </c>
      <c r="I794" s="68">
        <v>20000</v>
      </c>
      <c r="J794" s="68">
        <v>0</v>
      </c>
      <c r="K794" s="68"/>
      <c r="L794" s="68">
        <f t="shared" si="699"/>
        <v>0</v>
      </c>
      <c r="M794" s="68"/>
      <c r="N794" s="68"/>
      <c r="O794" s="68"/>
      <c r="P794" s="68">
        <f t="shared" si="694"/>
        <v>0</v>
      </c>
      <c r="Q794" s="68" t="str">
        <f t="shared" si="695"/>
        <v>-</v>
      </c>
    </row>
    <row r="795" spans="1:17" ht="22.5" x14ac:dyDescent="0.25">
      <c r="A795" s="12" t="s">
        <v>380</v>
      </c>
      <c r="B795" s="12" t="s">
        <v>3</v>
      </c>
      <c r="C795" s="12" t="s">
        <v>11</v>
      </c>
      <c r="D795" s="43" t="s">
        <v>382</v>
      </c>
      <c r="E795" s="48">
        <v>6139</v>
      </c>
      <c r="F795" s="43" t="s">
        <v>397</v>
      </c>
      <c r="G795" s="56" t="s">
        <v>2908</v>
      </c>
      <c r="H795" s="23" t="s">
        <v>49</v>
      </c>
      <c r="I795" s="68">
        <v>100</v>
      </c>
      <c r="J795" s="68">
        <v>100</v>
      </c>
      <c r="K795" s="68"/>
      <c r="L795" s="68">
        <f t="shared" si="699"/>
        <v>0</v>
      </c>
      <c r="M795" s="68"/>
      <c r="N795" s="68"/>
      <c r="O795" s="68"/>
      <c r="P795" s="68">
        <f t="shared" si="694"/>
        <v>0</v>
      </c>
      <c r="Q795" s="68">
        <f t="shared" si="695"/>
        <v>0</v>
      </c>
    </row>
    <row r="796" spans="1:17" x14ac:dyDescent="0.25">
      <c r="A796" s="12" t="s">
        <v>380</v>
      </c>
      <c r="B796" s="12" t="s">
        <v>3</v>
      </c>
      <c r="C796" s="12" t="s">
        <v>11</v>
      </c>
      <c r="D796" s="43" t="s">
        <v>382</v>
      </c>
      <c r="E796" s="48">
        <v>6139</v>
      </c>
      <c r="F796" s="43" t="s">
        <v>398</v>
      </c>
      <c r="G796" s="56" t="s">
        <v>2908</v>
      </c>
      <c r="H796" s="23" t="s">
        <v>399</v>
      </c>
      <c r="I796" s="68">
        <v>30000</v>
      </c>
      <c r="J796" s="68">
        <v>30000</v>
      </c>
      <c r="K796" s="68"/>
      <c r="L796" s="68">
        <f t="shared" si="699"/>
        <v>0</v>
      </c>
      <c r="M796" s="68"/>
      <c r="N796" s="68"/>
      <c r="O796" s="68"/>
      <c r="P796" s="68">
        <f t="shared" si="694"/>
        <v>0</v>
      </c>
      <c r="Q796" s="68">
        <f t="shared" si="695"/>
        <v>0</v>
      </c>
    </row>
    <row r="797" spans="1:17" x14ac:dyDescent="0.25">
      <c r="A797" s="12" t="s">
        <v>380</v>
      </c>
      <c r="B797" s="12" t="s">
        <v>3</v>
      </c>
      <c r="C797" s="12" t="s">
        <v>11</v>
      </c>
      <c r="D797" s="43" t="s">
        <v>382</v>
      </c>
      <c r="E797" s="48">
        <v>6139</v>
      </c>
      <c r="F797" s="43" t="s">
        <v>2766</v>
      </c>
      <c r="G797" s="56" t="s">
        <v>2908</v>
      </c>
      <c r="H797" s="23" t="s">
        <v>2767</v>
      </c>
      <c r="I797" s="68">
        <v>50000</v>
      </c>
      <c r="J797" s="68">
        <v>50000</v>
      </c>
      <c r="K797" s="68"/>
      <c r="L797" s="68">
        <f t="shared" si="699"/>
        <v>0</v>
      </c>
      <c r="M797" s="68"/>
      <c r="N797" s="68"/>
      <c r="O797" s="68"/>
      <c r="P797" s="68">
        <f t="shared" si="694"/>
        <v>0</v>
      </c>
      <c r="Q797" s="68">
        <f t="shared" si="695"/>
        <v>0</v>
      </c>
    </row>
    <row r="798" spans="1:17" ht="22.5" x14ac:dyDescent="0.25">
      <c r="A798" s="14" t="s">
        <v>1</v>
      </c>
      <c r="B798" s="14" t="s">
        <v>1</v>
      </c>
      <c r="C798" s="14" t="s">
        <v>1</v>
      </c>
      <c r="D798" s="42" t="s">
        <v>1</v>
      </c>
      <c r="E798" s="42" t="s">
        <v>1</v>
      </c>
      <c r="F798" s="42" t="s">
        <v>1</v>
      </c>
      <c r="G798" s="42" t="s">
        <v>1</v>
      </c>
      <c r="H798" s="17" t="s">
        <v>50</v>
      </c>
      <c r="I798" s="66">
        <f t="shared" ref="I798:O798" si="702">SUM(I799)</f>
        <v>30926200</v>
      </c>
      <c r="J798" s="66">
        <f t="shared" si="702"/>
        <v>30726200</v>
      </c>
      <c r="K798" s="66">
        <f t="shared" si="702"/>
        <v>0</v>
      </c>
      <c r="L798" s="66">
        <f t="shared" si="699"/>
        <v>2000000</v>
      </c>
      <c r="M798" s="66">
        <f t="shared" si="702"/>
        <v>0</v>
      </c>
      <c r="N798" s="66">
        <f t="shared" si="702"/>
        <v>0</v>
      </c>
      <c r="O798" s="66">
        <f t="shared" si="702"/>
        <v>2000000</v>
      </c>
      <c r="P798" s="66">
        <f t="shared" si="694"/>
        <v>2000000</v>
      </c>
      <c r="Q798" s="66">
        <f t="shared" si="695"/>
        <v>6.5091029805182554</v>
      </c>
    </row>
    <row r="799" spans="1:17" x14ac:dyDescent="0.25">
      <c r="A799" s="12" t="s">
        <v>380</v>
      </c>
      <c r="B799" s="12" t="s">
        <v>3</v>
      </c>
      <c r="C799" s="12" t="s">
        <v>11</v>
      </c>
      <c r="D799" s="43" t="s">
        <v>382</v>
      </c>
      <c r="E799" s="42" t="s">
        <v>2712</v>
      </c>
      <c r="F799" s="42" t="s">
        <v>1</v>
      </c>
      <c r="G799" s="42" t="s">
        <v>1</v>
      </c>
      <c r="H799" s="11" t="s">
        <v>52</v>
      </c>
      <c r="I799" s="67">
        <f t="shared" ref="I799" si="703">SUM(I800,I802,I804,I806)</f>
        <v>30926200</v>
      </c>
      <c r="J799" s="67">
        <f t="shared" ref="J799:K799" si="704">SUM(J800,J802,J804,J806)</f>
        <v>30726200</v>
      </c>
      <c r="K799" s="67">
        <f t="shared" si="704"/>
        <v>0</v>
      </c>
      <c r="L799" s="67">
        <f t="shared" si="699"/>
        <v>2000000</v>
      </c>
      <c r="M799" s="67">
        <f t="shared" ref="M799" si="705">SUM(M800,M802,M804,M806)</f>
        <v>0</v>
      </c>
      <c r="N799" s="67">
        <f t="shared" ref="N799:O799" si="706">SUM(N800,N802,N804,N806)</f>
        <v>0</v>
      </c>
      <c r="O799" s="67">
        <f t="shared" si="706"/>
        <v>2000000</v>
      </c>
      <c r="P799" s="67">
        <f t="shared" si="694"/>
        <v>2000000</v>
      </c>
      <c r="Q799" s="67">
        <f t="shared" si="695"/>
        <v>6.5091029805182554</v>
      </c>
    </row>
    <row r="800" spans="1:17" x14ac:dyDescent="0.25">
      <c r="A800" s="14" t="s">
        <v>380</v>
      </c>
      <c r="B800" s="14" t="s">
        <v>3</v>
      </c>
      <c r="C800" s="14" t="s">
        <v>11</v>
      </c>
      <c r="D800" s="50" t="s">
        <v>382</v>
      </c>
      <c r="E800" s="50" t="s">
        <v>2732</v>
      </c>
      <c r="F800" s="43" t="s">
        <v>1</v>
      </c>
      <c r="G800" s="49" t="s">
        <v>1</v>
      </c>
      <c r="H800" s="11" t="s">
        <v>203</v>
      </c>
      <c r="I800" s="67">
        <f t="shared" ref="I800:O800" si="707">SUM(I801)</f>
        <v>201100</v>
      </c>
      <c r="J800" s="67">
        <f t="shared" si="707"/>
        <v>1100</v>
      </c>
      <c r="K800" s="67">
        <f t="shared" si="707"/>
        <v>0</v>
      </c>
      <c r="L800" s="67">
        <f t="shared" si="699"/>
        <v>0</v>
      </c>
      <c r="M800" s="67">
        <f t="shared" si="707"/>
        <v>0</v>
      </c>
      <c r="N800" s="67">
        <f t="shared" si="707"/>
        <v>0</v>
      </c>
      <c r="O800" s="67">
        <f t="shared" si="707"/>
        <v>0</v>
      </c>
      <c r="P800" s="67">
        <f t="shared" si="694"/>
        <v>0</v>
      </c>
      <c r="Q800" s="67">
        <f t="shared" si="695"/>
        <v>0</v>
      </c>
    </row>
    <row r="801" spans="1:17" x14ac:dyDescent="0.25">
      <c r="A801" s="12" t="s">
        <v>380</v>
      </c>
      <c r="B801" s="12" t="s">
        <v>3</v>
      </c>
      <c r="C801" s="12" t="s">
        <v>11</v>
      </c>
      <c r="D801" s="43" t="s">
        <v>382</v>
      </c>
      <c r="E801" s="48">
        <v>6141</v>
      </c>
      <c r="F801" s="43" t="s">
        <v>2768</v>
      </c>
      <c r="G801" s="56" t="s">
        <v>2909</v>
      </c>
      <c r="H801" s="23" t="s">
        <v>203</v>
      </c>
      <c r="I801" s="68">
        <v>201100</v>
      </c>
      <c r="J801" s="68">
        <v>1100</v>
      </c>
      <c r="K801" s="68"/>
      <c r="L801" s="68">
        <f t="shared" si="699"/>
        <v>0</v>
      </c>
      <c r="M801" s="68"/>
      <c r="N801" s="68"/>
      <c r="O801" s="68"/>
      <c r="P801" s="68">
        <f t="shared" si="694"/>
        <v>0</v>
      </c>
      <c r="Q801" s="68">
        <f t="shared" si="695"/>
        <v>0</v>
      </c>
    </row>
    <row r="802" spans="1:17" x14ac:dyDescent="0.25">
      <c r="A802" s="14" t="s">
        <v>380</v>
      </c>
      <c r="B802" s="14" t="s">
        <v>3</v>
      </c>
      <c r="C802" s="14" t="s">
        <v>11</v>
      </c>
      <c r="D802" s="50" t="s">
        <v>382</v>
      </c>
      <c r="E802" s="50" t="s">
        <v>2744</v>
      </c>
      <c r="F802" s="43" t="s">
        <v>1</v>
      </c>
      <c r="G802" s="49" t="s">
        <v>1</v>
      </c>
      <c r="H802" s="11" t="s">
        <v>91</v>
      </c>
      <c r="I802" s="67">
        <f t="shared" ref="I802:O802" si="708">SUM(I803)</f>
        <v>5000</v>
      </c>
      <c r="J802" s="67">
        <f t="shared" si="708"/>
        <v>5000</v>
      </c>
      <c r="K802" s="67">
        <f t="shared" si="708"/>
        <v>0</v>
      </c>
      <c r="L802" s="67">
        <f t="shared" si="699"/>
        <v>0</v>
      </c>
      <c r="M802" s="67">
        <f t="shared" si="708"/>
        <v>0</v>
      </c>
      <c r="N802" s="67">
        <f t="shared" si="708"/>
        <v>0</v>
      </c>
      <c r="O802" s="67">
        <f t="shared" si="708"/>
        <v>0</v>
      </c>
      <c r="P802" s="67">
        <f t="shared" si="694"/>
        <v>0</v>
      </c>
      <c r="Q802" s="67">
        <f t="shared" si="695"/>
        <v>0</v>
      </c>
    </row>
    <row r="803" spans="1:17" x14ac:dyDescent="0.25">
      <c r="A803" s="12" t="s">
        <v>380</v>
      </c>
      <c r="B803" s="12" t="s">
        <v>3</v>
      </c>
      <c r="C803" s="12" t="s">
        <v>11</v>
      </c>
      <c r="D803" s="43" t="s">
        <v>382</v>
      </c>
      <c r="E803" s="48">
        <v>6142</v>
      </c>
      <c r="F803" s="43" t="s">
        <v>400</v>
      </c>
      <c r="G803" s="56" t="s">
        <v>2908</v>
      </c>
      <c r="H803" s="23" t="s">
        <v>401</v>
      </c>
      <c r="I803" s="68">
        <v>5000</v>
      </c>
      <c r="J803" s="68">
        <v>5000</v>
      </c>
      <c r="K803" s="68"/>
      <c r="L803" s="68">
        <f t="shared" si="699"/>
        <v>0</v>
      </c>
      <c r="M803" s="68"/>
      <c r="N803" s="68"/>
      <c r="O803" s="68"/>
      <c r="P803" s="68">
        <f t="shared" si="694"/>
        <v>0</v>
      </c>
      <c r="Q803" s="68">
        <f t="shared" si="695"/>
        <v>0</v>
      </c>
    </row>
    <row r="804" spans="1:17" x14ac:dyDescent="0.25">
      <c r="A804" s="14" t="s">
        <v>380</v>
      </c>
      <c r="B804" s="14" t="s">
        <v>3</v>
      </c>
      <c r="C804" s="14" t="s">
        <v>11</v>
      </c>
      <c r="D804" s="50" t="s">
        <v>382</v>
      </c>
      <c r="E804" s="50" t="s">
        <v>2737</v>
      </c>
      <c r="F804" s="43" t="s">
        <v>1</v>
      </c>
      <c r="G804" s="49" t="s">
        <v>1</v>
      </c>
      <c r="H804" s="11" t="s">
        <v>206</v>
      </c>
      <c r="I804" s="67">
        <f t="shared" ref="I804:O804" si="709">SUM(I805)</f>
        <v>30720000</v>
      </c>
      <c r="J804" s="67">
        <f t="shared" si="709"/>
        <v>30720000</v>
      </c>
      <c r="K804" s="67">
        <f t="shared" si="709"/>
        <v>0</v>
      </c>
      <c r="L804" s="67">
        <f t="shared" si="699"/>
        <v>2000000</v>
      </c>
      <c r="M804" s="67">
        <f t="shared" si="709"/>
        <v>0</v>
      </c>
      <c r="N804" s="67">
        <f t="shared" si="709"/>
        <v>0</v>
      </c>
      <c r="O804" s="67">
        <f t="shared" si="709"/>
        <v>2000000</v>
      </c>
      <c r="P804" s="67">
        <f t="shared" si="694"/>
        <v>2000000</v>
      </c>
      <c r="Q804" s="67">
        <f t="shared" si="695"/>
        <v>6.510416666666667</v>
      </c>
    </row>
    <row r="805" spans="1:17" x14ac:dyDescent="0.25">
      <c r="A805" s="12" t="s">
        <v>380</v>
      </c>
      <c r="B805" s="12" t="s">
        <v>3</v>
      </c>
      <c r="C805" s="12" t="s">
        <v>11</v>
      </c>
      <c r="D805" s="43" t="s">
        <v>382</v>
      </c>
      <c r="E805" s="48">
        <v>6144</v>
      </c>
      <c r="F805" s="43" t="s">
        <v>2769</v>
      </c>
      <c r="G805" s="56" t="s">
        <v>2907</v>
      </c>
      <c r="H805" s="23" t="s">
        <v>2770</v>
      </c>
      <c r="I805" s="68">
        <v>30720000</v>
      </c>
      <c r="J805" s="68">
        <v>30720000</v>
      </c>
      <c r="K805" s="68"/>
      <c r="L805" s="68">
        <f t="shared" si="699"/>
        <v>2000000</v>
      </c>
      <c r="M805" s="68"/>
      <c r="N805" s="68"/>
      <c r="O805" s="68">
        <v>2000000</v>
      </c>
      <c r="P805" s="68">
        <f t="shared" si="694"/>
        <v>2000000</v>
      </c>
      <c r="Q805" s="68">
        <f t="shared" si="695"/>
        <v>6.510416666666667</v>
      </c>
    </row>
    <row r="806" spans="1:17" x14ac:dyDescent="0.25">
      <c r="A806" s="12" t="s">
        <v>380</v>
      </c>
      <c r="B806" s="12" t="s">
        <v>3</v>
      </c>
      <c r="C806" s="12" t="s">
        <v>11</v>
      </c>
      <c r="D806" s="43" t="s">
        <v>382</v>
      </c>
      <c r="E806" s="48">
        <v>6148</v>
      </c>
      <c r="F806" s="43"/>
      <c r="G806" s="56" t="s">
        <v>2908</v>
      </c>
      <c r="H806" s="23" t="s">
        <v>58</v>
      </c>
      <c r="I806" s="68">
        <v>100</v>
      </c>
      <c r="J806" s="68">
        <v>100</v>
      </c>
      <c r="K806" s="68"/>
      <c r="L806" s="68">
        <f t="shared" si="699"/>
        <v>0</v>
      </c>
      <c r="M806" s="68"/>
      <c r="N806" s="68"/>
      <c r="O806" s="68"/>
      <c r="P806" s="68">
        <f t="shared" si="694"/>
        <v>0</v>
      </c>
      <c r="Q806" s="68">
        <f t="shared" si="695"/>
        <v>0</v>
      </c>
    </row>
    <row r="807" spans="1:17" ht="22.5" x14ac:dyDescent="0.25">
      <c r="A807" s="14" t="s">
        <v>1</v>
      </c>
      <c r="B807" s="14" t="s">
        <v>1</v>
      </c>
      <c r="C807" s="14" t="s">
        <v>1</v>
      </c>
      <c r="D807" s="42" t="s">
        <v>1</v>
      </c>
      <c r="E807" s="42" t="s">
        <v>1</v>
      </c>
      <c r="F807" s="42" t="s">
        <v>1</v>
      </c>
      <c r="G807" s="42" t="s">
        <v>1</v>
      </c>
      <c r="H807" s="17" t="s">
        <v>92</v>
      </c>
      <c r="I807" s="66">
        <f t="shared" ref="I807:O807" si="710">SUM(I808)</f>
        <v>44201100</v>
      </c>
      <c r="J807" s="66">
        <f t="shared" si="710"/>
        <v>12001100</v>
      </c>
      <c r="K807" s="66">
        <f t="shared" si="710"/>
        <v>0</v>
      </c>
      <c r="L807" s="66">
        <f t="shared" si="699"/>
        <v>0</v>
      </c>
      <c r="M807" s="66">
        <f t="shared" si="710"/>
        <v>0</v>
      </c>
      <c r="N807" s="66">
        <f t="shared" si="710"/>
        <v>0</v>
      </c>
      <c r="O807" s="66">
        <f t="shared" si="710"/>
        <v>0</v>
      </c>
      <c r="P807" s="66">
        <f t="shared" si="694"/>
        <v>0</v>
      </c>
      <c r="Q807" s="66">
        <f t="shared" si="695"/>
        <v>0</v>
      </c>
    </row>
    <row r="808" spans="1:17" x14ac:dyDescent="0.25">
      <c r="A808" s="12" t="s">
        <v>380</v>
      </c>
      <c r="B808" s="12" t="s">
        <v>3</v>
      </c>
      <c r="C808" s="12" t="s">
        <v>11</v>
      </c>
      <c r="D808" s="43" t="s">
        <v>382</v>
      </c>
      <c r="E808" s="42" t="s">
        <v>2713</v>
      </c>
      <c r="F808" s="42" t="s">
        <v>1</v>
      </c>
      <c r="G808" s="42" t="s">
        <v>1</v>
      </c>
      <c r="H808" s="11" t="s">
        <v>94</v>
      </c>
      <c r="I808" s="67">
        <f t="shared" ref="I808" si="711">SUM(I809,I811,I820)</f>
        <v>44201100</v>
      </c>
      <c r="J808" s="67">
        <f t="shared" ref="J808:K808" si="712">SUM(J809,J811,J820)</f>
        <v>12001100</v>
      </c>
      <c r="K808" s="67">
        <f t="shared" si="712"/>
        <v>0</v>
      </c>
      <c r="L808" s="67">
        <f t="shared" si="699"/>
        <v>0</v>
      </c>
      <c r="M808" s="67">
        <f t="shared" ref="M808" si="713">SUM(M809,M811,M820)</f>
        <v>0</v>
      </c>
      <c r="N808" s="67">
        <f t="shared" ref="N808:O808" si="714">SUM(N809,N811,N820)</f>
        <v>0</v>
      </c>
      <c r="O808" s="67">
        <f t="shared" si="714"/>
        <v>0</v>
      </c>
      <c r="P808" s="67">
        <f t="shared" si="694"/>
        <v>0</v>
      </c>
      <c r="Q808" s="67">
        <f t="shared" si="695"/>
        <v>0</v>
      </c>
    </row>
    <row r="809" spans="1:17" x14ac:dyDescent="0.25">
      <c r="A809" s="14" t="s">
        <v>380</v>
      </c>
      <c r="B809" s="14" t="s">
        <v>3</v>
      </c>
      <c r="C809" s="14" t="s">
        <v>11</v>
      </c>
      <c r="D809" s="50" t="s">
        <v>382</v>
      </c>
      <c r="E809" s="50" t="s">
        <v>2741</v>
      </c>
      <c r="F809" s="43" t="s">
        <v>1</v>
      </c>
      <c r="G809" s="49" t="s">
        <v>1</v>
      </c>
      <c r="H809" s="11" t="s">
        <v>110</v>
      </c>
      <c r="I809" s="67">
        <f t="shared" ref="I809:O809" si="715">SUM(I810)</f>
        <v>2000100</v>
      </c>
      <c r="J809" s="67">
        <f t="shared" si="715"/>
        <v>2000100</v>
      </c>
      <c r="K809" s="67">
        <f t="shared" si="715"/>
        <v>0</v>
      </c>
      <c r="L809" s="67">
        <f t="shared" si="699"/>
        <v>0</v>
      </c>
      <c r="M809" s="67">
        <f t="shared" si="715"/>
        <v>0</v>
      </c>
      <c r="N809" s="67">
        <f t="shared" si="715"/>
        <v>0</v>
      </c>
      <c r="O809" s="67">
        <f t="shared" si="715"/>
        <v>0</v>
      </c>
      <c r="P809" s="67">
        <f t="shared" si="694"/>
        <v>0</v>
      </c>
      <c r="Q809" s="67">
        <f t="shared" si="695"/>
        <v>0</v>
      </c>
    </row>
    <row r="810" spans="1:17" x14ac:dyDescent="0.25">
      <c r="A810" s="12" t="s">
        <v>380</v>
      </c>
      <c r="B810" s="12" t="s">
        <v>3</v>
      </c>
      <c r="C810" s="12" t="s">
        <v>11</v>
      </c>
      <c r="D810" s="43" t="s">
        <v>382</v>
      </c>
      <c r="E810" s="48">
        <v>6151</v>
      </c>
      <c r="F810" s="43" t="s">
        <v>402</v>
      </c>
      <c r="G810" s="56" t="s">
        <v>2909</v>
      </c>
      <c r="H810" s="23" t="s">
        <v>209</v>
      </c>
      <c r="I810" s="68">
        <v>2000100</v>
      </c>
      <c r="J810" s="68">
        <v>2000100</v>
      </c>
      <c r="K810" s="68"/>
      <c r="L810" s="68">
        <f t="shared" si="699"/>
        <v>0</v>
      </c>
      <c r="M810" s="68"/>
      <c r="N810" s="68"/>
      <c r="O810" s="68"/>
      <c r="P810" s="68">
        <f t="shared" si="694"/>
        <v>0</v>
      </c>
      <c r="Q810" s="68">
        <f t="shared" si="695"/>
        <v>0</v>
      </c>
    </row>
    <row r="811" spans="1:17" x14ac:dyDescent="0.25">
      <c r="A811" s="14" t="s">
        <v>380</v>
      </c>
      <c r="B811" s="14" t="s">
        <v>3</v>
      </c>
      <c r="C811" s="14" t="s">
        <v>11</v>
      </c>
      <c r="D811" s="50" t="s">
        <v>382</v>
      </c>
      <c r="E811" s="50" t="s">
        <v>2742</v>
      </c>
      <c r="F811" s="43" t="s">
        <v>1</v>
      </c>
      <c r="G811" s="49" t="s">
        <v>1</v>
      </c>
      <c r="H811" s="11" t="s">
        <v>95</v>
      </c>
      <c r="I811" s="67">
        <f t="shared" ref="I811:O811" si="716">SUM(I812:I816)</f>
        <v>29651000</v>
      </c>
      <c r="J811" s="67">
        <f t="shared" si="716"/>
        <v>1001000</v>
      </c>
      <c r="K811" s="67">
        <f t="shared" si="716"/>
        <v>0</v>
      </c>
      <c r="L811" s="67">
        <f t="shared" si="699"/>
        <v>0</v>
      </c>
      <c r="M811" s="67">
        <f t="shared" si="716"/>
        <v>0</v>
      </c>
      <c r="N811" s="67">
        <f t="shared" si="716"/>
        <v>0</v>
      </c>
      <c r="O811" s="67">
        <f t="shared" si="716"/>
        <v>0</v>
      </c>
      <c r="P811" s="67">
        <f t="shared" si="694"/>
        <v>0</v>
      </c>
      <c r="Q811" s="67">
        <f t="shared" si="695"/>
        <v>0</v>
      </c>
    </row>
    <row r="812" spans="1:17" ht="22.5" x14ac:dyDescent="0.25">
      <c r="A812" s="12" t="s">
        <v>380</v>
      </c>
      <c r="B812" s="12" t="s">
        <v>3</v>
      </c>
      <c r="C812" s="12" t="s">
        <v>11</v>
      </c>
      <c r="D812" s="43" t="s">
        <v>382</v>
      </c>
      <c r="E812" s="48">
        <v>6153</v>
      </c>
      <c r="F812" s="43" t="s">
        <v>403</v>
      </c>
      <c r="G812" s="56" t="s">
        <v>2909</v>
      </c>
      <c r="H812" s="23" t="s">
        <v>2664</v>
      </c>
      <c r="I812" s="68">
        <v>1650000</v>
      </c>
      <c r="J812" s="68">
        <v>0</v>
      </c>
      <c r="K812" s="68"/>
      <c r="L812" s="68">
        <f t="shared" si="699"/>
        <v>0</v>
      </c>
      <c r="M812" s="68"/>
      <c r="N812" s="68"/>
      <c r="O812" s="68"/>
      <c r="P812" s="68">
        <f t="shared" si="694"/>
        <v>0</v>
      </c>
      <c r="Q812" s="68" t="str">
        <f t="shared" si="695"/>
        <v>-</v>
      </c>
    </row>
    <row r="813" spans="1:17" x14ac:dyDescent="0.25">
      <c r="A813" s="12" t="s">
        <v>380</v>
      </c>
      <c r="B813" s="12" t="s">
        <v>3</v>
      </c>
      <c r="C813" s="12" t="s">
        <v>11</v>
      </c>
      <c r="D813" s="43" t="s">
        <v>382</v>
      </c>
      <c r="E813" s="48">
        <v>6153</v>
      </c>
      <c r="F813" s="43" t="s">
        <v>2771</v>
      </c>
      <c r="G813" s="56" t="s">
        <v>2909</v>
      </c>
      <c r="H813" s="23" t="s">
        <v>2772</v>
      </c>
      <c r="I813" s="68">
        <v>10000000</v>
      </c>
      <c r="J813" s="68">
        <v>0</v>
      </c>
      <c r="K813" s="68"/>
      <c r="L813" s="68">
        <f t="shared" si="699"/>
        <v>0</v>
      </c>
      <c r="M813" s="68"/>
      <c r="N813" s="68"/>
      <c r="O813" s="68"/>
      <c r="P813" s="68">
        <f t="shared" si="694"/>
        <v>0</v>
      </c>
      <c r="Q813" s="68" t="str">
        <f t="shared" si="695"/>
        <v>-</v>
      </c>
    </row>
    <row r="814" spans="1:17" x14ac:dyDescent="0.25">
      <c r="A814" s="12" t="s">
        <v>380</v>
      </c>
      <c r="B814" s="12" t="s">
        <v>3</v>
      </c>
      <c r="C814" s="12" t="s">
        <v>11</v>
      </c>
      <c r="D814" s="43" t="s">
        <v>382</v>
      </c>
      <c r="E814" s="48">
        <v>6153</v>
      </c>
      <c r="F814" s="43" t="s">
        <v>2773</v>
      </c>
      <c r="G814" s="56" t="s">
        <v>2909</v>
      </c>
      <c r="H814" s="23" t="s">
        <v>2774</v>
      </c>
      <c r="I814" s="68">
        <v>10000000</v>
      </c>
      <c r="J814" s="68">
        <v>0</v>
      </c>
      <c r="K814" s="68"/>
      <c r="L814" s="68">
        <f t="shared" si="699"/>
        <v>0</v>
      </c>
      <c r="M814" s="68"/>
      <c r="N814" s="68"/>
      <c r="O814" s="68"/>
      <c r="P814" s="68">
        <f t="shared" si="694"/>
        <v>0</v>
      </c>
      <c r="Q814" s="68" t="str">
        <f t="shared" si="695"/>
        <v>-</v>
      </c>
    </row>
    <row r="815" spans="1:17" x14ac:dyDescent="0.25">
      <c r="A815" s="12" t="s">
        <v>380</v>
      </c>
      <c r="B815" s="12" t="s">
        <v>3</v>
      </c>
      <c r="C815" s="12" t="s">
        <v>11</v>
      </c>
      <c r="D815" s="43" t="s">
        <v>382</v>
      </c>
      <c r="E815" s="48">
        <v>6153</v>
      </c>
      <c r="F815" s="43" t="s">
        <v>2775</v>
      </c>
      <c r="G815" s="56" t="s">
        <v>2909</v>
      </c>
      <c r="H815" s="23" t="s">
        <v>404</v>
      </c>
      <c r="I815" s="68">
        <v>5000000</v>
      </c>
      <c r="J815" s="68">
        <v>0</v>
      </c>
      <c r="K815" s="68"/>
      <c r="L815" s="68">
        <f t="shared" si="699"/>
        <v>0</v>
      </c>
      <c r="M815" s="68"/>
      <c r="N815" s="68"/>
      <c r="O815" s="68"/>
      <c r="P815" s="68">
        <f t="shared" si="694"/>
        <v>0</v>
      </c>
      <c r="Q815" s="68" t="str">
        <f t="shared" si="695"/>
        <v>-</v>
      </c>
    </row>
    <row r="816" spans="1:17" ht="23.25" thickBot="1" x14ac:dyDescent="0.3">
      <c r="A816" s="12" t="s">
        <v>380</v>
      </c>
      <c r="B816" s="12" t="s">
        <v>3</v>
      </c>
      <c r="C816" s="12" t="s">
        <v>11</v>
      </c>
      <c r="D816" s="43" t="s">
        <v>382</v>
      </c>
      <c r="E816" s="48">
        <v>6153</v>
      </c>
      <c r="F816" s="43" t="s">
        <v>2776</v>
      </c>
      <c r="G816" s="56" t="s">
        <v>2909</v>
      </c>
      <c r="H816" s="23" t="s">
        <v>2777</v>
      </c>
      <c r="I816" s="68">
        <v>3001000</v>
      </c>
      <c r="J816" s="68">
        <v>1001000</v>
      </c>
      <c r="K816" s="68"/>
      <c r="L816" s="68">
        <f t="shared" si="699"/>
        <v>0</v>
      </c>
      <c r="M816" s="68"/>
      <c r="N816" s="68"/>
      <c r="O816" s="68"/>
      <c r="P816" s="68">
        <f t="shared" si="694"/>
        <v>0</v>
      </c>
      <c r="Q816" s="68">
        <f t="shared" si="695"/>
        <v>0</v>
      </c>
    </row>
    <row r="817" spans="1:17" ht="34.5" thickBot="1" x14ac:dyDescent="0.3">
      <c r="A817" s="22" t="s">
        <v>4</v>
      </c>
      <c r="B817" s="22" t="s">
        <v>5</v>
      </c>
      <c r="C817" s="22" t="s">
        <v>6</v>
      </c>
      <c r="D817" s="44" t="s">
        <v>2891</v>
      </c>
      <c r="E817" s="44" t="s">
        <v>2895</v>
      </c>
      <c r="F817" s="44" t="s">
        <v>7</v>
      </c>
      <c r="G817" s="44" t="s">
        <v>8</v>
      </c>
      <c r="H817" s="22" t="s">
        <v>9</v>
      </c>
      <c r="I817" s="64" t="s">
        <v>2718</v>
      </c>
      <c r="J817" s="64" t="s">
        <v>2879</v>
      </c>
      <c r="K817" s="64" t="s">
        <v>2942</v>
      </c>
      <c r="L817" s="64" t="s">
        <v>2942</v>
      </c>
      <c r="M817" s="64" t="s">
        <v>2950</v>
      </c>
      <c r="N817" s="64" t="s">
        <v>2949</v>
      </c>
      <c r="O817" s="64" t="s">
        <v>2943</v>
      </c>
      <c r="P817" s="64" t="s">
        <v>2942</v>
      </c>
      <c r="Q817" s="64" t="s">
        <v>2944</v>
      </c>
    </row>
    <row r="818" spans="1:17" x14ac:dyDescent="0.25">
      <c r="A818" s="15" t="s">
        <v>1</v>
      </c>
      <c r="B818" s="15" t="s">
        <v>1</v>
      </c>
      <c r="C818" s="15" t="s">
        <v>1</v>
      </c>
      <c r="D818" s="45" t="s">
        <v>1</v>
      </c>
      <c r="E818" s="45" t="s">
        <v>1</v>
      </c>
      <c r="F818" s="46" t="s">
        <v>1</v>
      </c>
      <c r="G818" s="47" t="s">
        <v>1</v>
      </c>
      <c r="H818" s="16" t="s">
        <v>1</v>
      </c>
      <c r="I818" s="65">
        <v>1</v>
      </c>
      <c r="J818" s="65" t="s">
        <v>2894</v>
      </c>
      <c r="K818" s="65">
        <v>3</v>
      </c>
      <c r="L818" s="65" t="s">
        <v>2945</v>
      </c>
      <c r="M818" s="65">
        <v>5</v>
      </c>
      <c r="N818" s="65">
        <v>6</v>
      </c>
      <c r="O818" s="65">
        <v>6</v>
      </c>
      <c r="P818" s="65" t="s">
        <v>2946</v>
      </c>
      <c r="Q818" s="65">
        <v>9</v>
      </c>
    </row>
    <row r="819" spans="1:17" x14ac:dyDescent="0.25">
      <c r="A819" s="14" t="s">
        <v>380</v>
      </c>
      <c r="B819" s="14" t="s">
        <v>3</v>
      </c>
      <c r="C819" s="12" t="s">
        <v>11</v>
      </c>
      <c r="D819" s="43" t="s">
        <v>382</v>
      </c>
      <c r="E819" s="42" t="s">
        <v>1</v>
      </c>
      <c r="F819" s="42" t="s">
        <v>1</v>
      </c>
      <c r="G819" s="42" t="s">
        <v>1</v>
      </c>
      <c r="H819" s="11" t="s">
        <v>381</v>
      </c>
      <c r="I819" s="63"/>
      <c r="J819" s="63"/>
      <c r="K819" s="63"/>
      <c r="L819" s="63"/>
      <c r="M819" s="63"/>
      <c r="N819" s="63"/>
      <c r="O819" s="63"/>
      <c r="P819" s="63">
        <f t="shared" si="694"/>
        <v>0</v>
      </c>
      <c r="Q819" s="63" t="str">
        <f t="shared" si="695"/>
        <v>-</v>
      </c>
    </row>
    <row r="820" spans="1:17" x14ac:dyDescent="0.25">
      <c r="A820" s="14" t="s">
        <v>380</v>
      </c>
      <c r="B820" s="14" t="s">
        <v>3</v>
      </c>
      <c r="C820" s="14" t="s">
        <v>11</v>
      </c>
      <c r="D820" s="50" t="s">
        <v>382</v>
      </c>
      <c r="E820" s="50" t="s">
        <v>2743</v>
      </c>
      <c r="F820" s="43" t="s">
        <v>1</v>
      </c>
      <c r="G820" s="49" t="s">
        <v>1</v>
      </c>
      <c r="H820" s="11" t="s">
        <v>212</v>
      </c>
      <c r="I820" s="67">
        <f t="shared" ref="I820:O820" si="717">SUM(I821:I823)</f>
        <v>12550000</v>
      </c>
      <c r="J820" s="67">
        <f t="shared" si="717"/>
        <v>9000000</v>
      </c>
      <c r="K820" s="67">
        <f t="shared" si="717"/>
        <v>0</v>
      </c>
      <c r="L820" s="67">
        <f t="shared" si="699"/>
        <v>0</v>
      </c>
      <c r="M820" s="67">
        <f t="shared" si="717"/>
        <v>0</v>
      </c>
      <c r="N820" s="67">
        <f t="shared" si="717"/>
        <v>0</v>
      </c>
      <c r="O820" s="67">
        <f t="shared" si="717"/>
        <v>0</v>
      </c>
      <c r="P820" s="67">
        <f t="shared" si="694"/>
        <v>0</v>
      </c>
      <c r="Q820" s="67">
        <f t="shared" si="695"/>
        <v>0</v>
      </c>
    </row>
    <row r="821" spans="1:17" ht="22.5" x14ac:dyDescent="0.25">
      <c r="A821" s="12" t="s">
        <v>380</v>
      </c>
      <c r="B821" s="12" t="s">
        <v>3</v>
      </c>
      <c r="C821" s="12" t="s">
        <v>11</v>
      </c>
      <c r="D821" s="43" t="s">
        <v>382</v>
      </c>
      <c r="E821" s="48">
        <v>6154</v>
      </c>
      <c r="F821" s="43" t="s">
        <v>405</v>
      </c>
      <c r="G821" s="56" t="s">
        <v>2909</v>
      </c>
      <c r="H821" s="23" t="s">
        <v>406</v>
      </c>
      <c r="I821" s="68">
        <v>3500000</v>
      </c>
      <c r="J821" s="68">
        <v>0</v>
      </c>
      <c r="K821" s="68"/>
      <c r="L821" s="68">
        <f t="shared" si="699"/>
        <v>0</v>
      </c>
      <c r="M821" s="68"/>
      <c r="N821" s="68"/>
      <c r="O821" s="68"/>
      <c r="P821" s="68">
        <f t="shared" si="694"/>
        <v>0</v>
      </c>
      <c r="Q821" s="68" t="str">
        <f t="shared" si="695"/>
        <v>-</v>
      </c>
    </row>
    <row r="822" spans="1:17" x14ac:dyDescent="0.25">
      <c r="A822" s="12" t="s">
        <v>380</v>
      </c>
      <c r="B822" s="12" t="s">
        <v>3</v>
      </c>
      <c r="C822" s="12" t="s">
        <v>11</v>
      </c>
      <c r="D822" s="43" t="s">
        <v>382</v>
      </c>
      <c r="E822" s="48">
        <v>6154</v>
      </c>
      <c r="F822" s="43" t="s">
        <v>407</v>
      </c>
      <c r="G822" s="56" t="s">
        <v>2909</v>
      </c>
      <c r="H822" s="23" t="s">
        <v>408</v>
      </c>
      <c r="I822" s="68">
        <v>50000</v>
      </c>
      <c r="J822" s="68">
        <v>0</v>
      </c>
      <c r="K822" s="68"/>
      <c r="L822" s="68">
        <f t="shared" si="699"/>
        <v>0</v>
      </c>
      <c r="M822" s="68"/>
      <c r="N822" s="68"/>
      <c r="O822" s="68"/>
      <c r="P822" s="68">
        <f t="shared" si="694"/>
        <v>0</v>
      </c>
      <c r="Q822" s="68" t="str">
        <f t="shared" si="695"/>
        <v>-</v>
      </c>
    </row>
    <row r="823" spans="1:17" x14ac:dyDescent="0.25">
      <c r="A823" s="12" t="s">
        <v>380</v>
      </c>
      <c r="B823" s="12" t="s">
        <v>3</v>
      </c>
      <c r="C823" s="12" t="s">
        <v>11</v>
      </c>
      <c r="D823" s="43" t="s">
        <v>382</v>
      </c>
      <c r="E823" s="48">
        <v>6154</v>
      </c>
      <c r="F823" s="43" t="s">
        <v>2778</v>
      </c>
      <c r="G823" s="56" t="s">
        <v>2909</v>
      </c>
      <c r="H823" s="23" t="s">
        <v>212</v>
      </c>
      <c r="I823" s="68">
        <v>9000000</v>
      </c>
      <c r="J823" s="68">
        <v>9000000</v>
      </c>
      <c r="K823" s="68"/>
      <c r="L823" s="68">
        <f t="shared" si="699"/>
        <v>0</v>
      </c>
      <c r="M823" s="68"/>
      <c r="N823" s="68"/>
      <c r="O823" s="68"/>
      <c r="P823" s="68">
        <f t="shared" si="694"/>
        <v>0</v>
      </c>
      <c r="Q823" s="68">
        <f t="shared" si="695"/>
        <v>0</v>
      </c>
    </row>
    <row r="824" spans="1:17" ht="22.5" x14ac:dyDescent="0.25">
      <c r="A824" s="14" t="s">
        <v>1</v>
      </c>
      <c r="B824" s="14" t="s">
        <v>1</v>
      </c>
      <c r="C824" s="14" t="s">
        <v>1</v>
      </c>
      <c r="D824" s="42" t="s">
        <v>1</v>
      </c>
      <c r="E824" s="42" t="s">
        <v>1</v>
      </c>
      <c r="F824" s="42" t="s">
        <v>1</v>
      </c>
      <c r="G824" s="42" t="s">
        <v>1</v>
      </c>
      <c r="H824" s="17" t="s">
        <v>59</v>
      </c>
      <c r="I824" s="66">
        <f t="shared" ref="I824:O824" si="718">SUM(I825)</f>
        <v>9360100</v>
      </c>
      <c r="J824" s="66">
        <f t="shared" si="718"/>
        <v>860100</v>
      </c>
      <c r="K824" s="66">
        <f t="shared" si="718"/>
        <v>0</v>
      </c>
      <c r="L824" s="66">
        <f t="shared" si="699"/>
        <v>0</v>
      </c>
      <c r="M824" s="66">
        <f t="shared" si="718"/>
        <v>0</v>
      </c>
      <c r="N824" s="66">
        <f t="shared" si="718"/>
        <v>0</v>
      </c>
      <c r="O824" s="66">
        <f t="shared" si="718"/>
        <v>0</v>
      </c>
      <c r="P824" s="66">
        <f t="shared" si="694"/>
        <v>0</v>
      </c>
      <c r="Q824" s="66">
        <f t="shared" si="695"/>
        <v>0</v>
      </c>
    </row>
    <row r="825" spans="1:17" x14ac:dyDescent="0.25">
      <c r="A825" s="12" t="s">
        <v>380</v>
      </c>
      <c r="B825" s="12" t="s">
        <v>3</v>
      </c>
      <c r="C825" s="12" t="s">
        <v>11</v>
      </c>
      <c r="D825" s="43" t="s">
        <v>382</v>
      </c>
      <c r="E825" s="42" t="s">
        <v>2715</v>
      </c>
      <c r="F825" s="42" t="s">
        <v>1</v>
      </c>
      <c r="G825" s="42" t="s">
        <v>1</v>
      </c>
      <c r="H825" s="11" t="s">
        <v>61</v>
      </c>
      <c r="I825" s="67">
        <f t="shared" ref="I825" si="719">SUM(I826,I831,I833)</f>
        <v>9360100</v>
      </c>
      <c r="J825" s="67">
        <f t="shared" ref="J825:K825" si="720">SUM(J826,J831,J833)</f>
        <v>860100</v>
      </c>
      <c r="K825" s="67">
        <f t="shared" si="720"/>
        <v>0</v>
      </c>
      <c r="L825" s="67">
        <f t="shared" si="699"/>
        <v>0</v>
      </c>
      <c r="M825" s="67">
        <f t="shared" ref="M825" si="721">SUM(M826,M831,M833)</f>
        <v>0</v>
      </c>
      <c r="N825" s="67">
        <f t="shared" ref="N825:O825" si="722">SUM(N826,N831,N833)</f>
        <v>0</v>
      </c>
      <c r="O825" s="67">
        <f t="shared" si="722"/>
        <v>0</v>
      </c>
      <c r="P825" s="67">
        <f t="shared" si="694"/>
        <v>0</v>
      </c>
      <c r="Q825" s="67">
        <f t="shared" si="695"/>
        <v>0</v>
      </c>
    </row>
    <row r="826" spans="1:17" x14ac:dyDescent="0.25">
      <c r="A826" s="14" t="s">
        <v>380</v>
      </c>
      <c r="B826" s="14" t="s">
        <v>3</v>
      </c>
      <c r="C826" s="14" t="s">
        <v>11</v>
      </c>
      <c r="D826" s="50" t="s">
        <v>382</v>
      </c>
      <c r="E826" s="50" t="s">
        <v>2724</v>
      </c>
      <c r="F826" s="43" t="s">
        <v>1</v>
      </c>
      <c r="G826" s="49" t="s">
        <v>1</v>
      </c>
      <c r="H826" s="11" t="s">
        <v>62</v>
      </c>
      <c r="I826" s="67">
        <f t="shared" ref="I826" si="723">SUM(I827:I830)</f>
        <v>8210000</v>
      </c>
      <c r="J826" s="67">
        <f t="shared" ref="J826:K826" si="724">SUM(J827:J830)</f>
        <v>10000</v>
      </c>
      <c r="K826" s="67">
        <f t="shared" si="724"/>
        <v>0</v>
      </c>
      <c r="L826" s="67">
        <f t="shared" si="699"/>
        <v>0</v>
      </c>
      <c r="M826" s="67">
        <f t="shared" ref="M826" si="725">SUM(M827:M830)</f>
        <v>0</v>
      </c>
      <c r="N826" s="67">
        <f t="shared" ref="N826:O826" si="726">SUM(N827:N830)</f>
        <v>0</v>
      </c>
      <c r="O826" s="67">
        <f t="shared" si="726"/>
        <v>0</v>
      </c>
      <c r="P826" s="67">
        <f t="shared" si="694"/>
        <v>0</v>
      </c>
      <c r="Q826" s="67">
        <f t="shared" si="695"/>
        <v>0</v>
      </c>
    </row>
    <row r="827" spans="1:17" x14ac:dyDescent="0.25">
      <c r="A827" s="12" t="s">
        <v>380</v>
      </c>
      <c r="B827" s="12" t="s">
        <v>3</v>
      </c>
      <c r="C827" s="12" t="s">
        <v>11</v>
      </c>
      <c r="D827" s="43" t="s">
        <v>382</v>
      </c>
      <c r="E827" s="48">
        <v>8213</v>
      </c>
      <c r="F827" s="43" t="s">
        <v>409</v>
      </c>
      <c r="G827" s="56" t="s">
        <v>2908</v>
      </c>
      <c r="H827" s="23" t="s">
        <v>62</v>
      </c>
      <c r="I827" s="68">
        <v>10000</v>
      </c>
      <c r="J827" s="68">
        <v>10000</v>
      </c>
      <c r="K827" s="68"/>
      <c r="L827" s="68">
        <f t="shared" si="699"/>
        <v>0</v>
      </c>
      <c r="M827" s="68"/>
      <c r="N827" s="68"/>
      <c r="O827" s="68"/>
      <c r="P827" s="68">
        <f t="shared" si="694"/>
        <v>0</v>
      </c>
      <c r="Q827" s="68">
        <f t="shared" si="695"/>
        <v>0</v>
      </c>
    </row>
    <row r="828" spans="1:17" x14ac:dyDescent="0.25">
      <c r="A828" s="12" t="s">
        <v>380</v>
      </c>
      <c r="B828" s="12" t="s">
        <v>3</v>
      </c>
      <c r="C828" s="12" t="s">
        <v>11</v>
      </c>
      <c r="D828" s="43" t="s">
        <v>382</v>
      </c>
      <c r="E828" s="48">
        <v>8213</v>
      </c>
      <c r="F828" s="43" t="s">
        <v>410</v>
      </c>
      <c r="G828" s="56" t="s">
        <v>2909</v>
      </c>
      <c r="H828" s="23" t="s">
        <v>411</v>
      </c>
      <c r="I828" s="68">
        <v>100000</v>
      </c>
      <c r="J828" s="68">
        <v>0</v>
      </c>
      <c r="K828" s="68"/>
      <c r="L828" s="68">
        <f t="shared" si="699"/>
        <v>0</v>
      </c>
      <c r="M828" s="68"/>
      <c r="N828" s="68"/>
      <c r="O828" s="68"/>
      <c r="P828" s="68">
        <f t="shared" si="694"/>
        <v>0</v>
      </c>
      <c r="Q828" s="68" t="str">
        <f t="shared" si="695"/>
        <v>-</v>
      </c>
    </row>
    <row r="829" spans="1:17" ht="22.5" x14ac:dyDescent="0.25">
      <c r="A829" s="12" t="s">
        <v>380</v>
      </c>
      <c r="B829" s="12" t="s">
        <v>3</v>
      </c>
      <c r="C829" s="12" t="s">
        <v>11</v>
      </c>
      <c r="D829" s="43" t="s">
        <v>382</v>
      </c>
      <c r="E829" s="48">
        <v>8213</v>
      </c>
      <c r="F829" s="43" t="s">
        <v>412</v>
      </c>
      <c r="G829" s="56" t="s">
        <v>2909</v>
      </c>
      <c r="H829" s="23" t="s">
        <v>413</v>
      </c>
      <c r="I829" s="68">
        <v>100000</v>
      </c>
      <c r="J829" s="68">
        <v>0</v>
      </c>
      <c r="K829" s="68"/>
      <c r="L829" s="68">
        <f t="shared" si="699"/>
        <v>0</v>
      </c>
      <c r="M829" s="68"/>
      <c r="N829" s="68"/>
      <c r="O829" s="68"/>
      <c r="P829" s="68">
        <f t="shared" si="694"/>
        <v>0</v>
      </c>
      <c r="Q829" s="68" t="str">
        <f t="shared" si="695"/>
        <v>-</v>
      </c>
    </row>
    <row r="830" spans="1:17" x14ac:dyDescent="0.25">
      <c r="A830" s="12" t="s">
        <v>380</v>
      </c>
      <c r="B830" s="12" t="s">
        <v>3</v>
      </c>
      <c r="C830" s="12" t="s">
        <v>11</v>
      </c>
      <c r="D830" s="43" t="s">
        <v>382</v>
      </c>
      <c r="E830" s="48">
        <v>8213</v>
      </c>
      <c r="F830" s="43" t="s">
        <v>2779</v>
      </c>
      <c r="G830" s="56" t="s">
        <v>2909</v>
      </c>
      <c r="H830" s="23" t="s">
        <v>414</v>
      </c>
      <c r="I830" s="68">
        <v>8000000</v>
      </c>
      <c r="J830" s="68">
        <v>0</v>
      </c>
      <c r="K830" s="68"/>
      <c r="L830" s="68">
        <f t="shared" si="699"/>
        <v>0</v>
      </c>
      <c r="M830" s="68"/>
      <c r="N830" s="68"/>
      <c r="O830" s="68"/>
      <c r="P830" s="68">
        <f t="shared" si="694"/>
        <v>0</v>
      </c>
      <c r="Q830" s="68" t="str">
        <f t="shared" si="695"/>
        <v>-</v>
      </c>
    </row>
    <row r="831" spans="1:17" x14ac:dyDescent="0.25">
      <c r="A831" s="14" t="s">
        <v>380</v>
      </c>
      <c r="B831" s="14" t="s">
        <v>3</v>
      </c>
      <c r="C831" s="14" t="s">
        <v>11</v>
      </c>
      <c r="D831" s="50" t="s">
        <v>382</v>
      </c>
      <c r="E831" s="50" t="s">
        <v>2780</v>
      </c>
      <c r="F831" s="43" t="s">
        <v>1</v>
      </c>
      <c r="G831" s="49" t="s">
        <v>1</v>
      </c>
      <c r="H831" s="11" t="s">
        <v>183</v>
      </c>
      <c r="I831" s="67">
        <f t="shared" ref="I831:O831" si="727">SUM(I832)</f>
        <v>250100</v>
      </c>
      <c r="J831" s="67">
        <f t="shared" si="727"/>
        <v>150100</v>
      </c>
      <c r="K831" s="67">
        <f t="shared" si="727"/>
        <v>0</v>
      </c>
      <c r="L831" s="67">
        <f t="shared" si="699"/>
        <v>0</v>
      </c>
      <c r="M831" s="67">
        <f t="shared" si="727"/>
        <v>0</v>
      </c>
      <c r="N831" s="67">
        <f t="shared" si="727"/>
        <v>0</v>
      </c>
      <c r="O831" s="67">
        <f t="shared" si="727"/>
        <v>0</v>
      </c>
      <c r="P831" s="67">
        <f t="shared" si="694"/>
        <v>0</v>
      </c>
      <c r="Q831" s="67">
        <f t="shared" si="695"/>
        <v>0</v>
      </c>
    </row>
    <row r="832" spans="1:17" x14ac:dyDescent="0.25">
      <c r="A832" s="12" t="s">
        <v>380</v>
      </c>
      <c r="B832" s="12" t="s">
        <v>3</v>
      </c>
      <c r="C832" s="12" t="s">
        <v>11</v>
      </c>
      <c r="D832" s="43" t="s">
        <v>382</v>
      </c>
      <c r="E832" s="48">
        <v>8215</v>
      </c>
      <c r="F832" s="43" t="s">
        <v>2781</v>
      </c>
      <c r="G832" s="56" t="s">
        <v>2909</v>
      </c>
      <c r="H832" s="23" t="s">
        <v>2665</v>
      </c>
      <c r="I832" s="68">
        <v>250100</v>
      </c>
      <c r="J832" s="68">
        <v>150100</v>
      </c>
      <c r="K832" s="68"/>
      <c r="L832" s="68">
        <f t="shared" si="699"/>
        <v>0</v>
      </c>
      <c r="M832" s="68"/>
      <c r="N832" s="68"/>
      <c r="O832" s="68"/>
      <c r="P832" s="68">
        <f t="shared" si="694"/>
        <v>0</v>
      </c>
      <c r="Q832" s="68">
        <f t="shared" si="695"/>
        <v>0</v>
      </c>
    </row>
    <row r="833" spans="1:17" x14ac:dyDescent="0.25">
      <c r="A833" s="14" t="s">
        <v>380</v>
      </c>
      <c r="B833" s="14" t="s">
        <v>3</v>
      </c>
      <c r="C833" s="14" t="s">
        <v>11</v>
      </c>
      <c r="D833" s="50" t="s">
        <v>382</v>
      </c>
      <c r="E833" s="50" t="s">
        <v>2763</v>
      </c>
      <c r="F833" s="43" t="s">
        <v>1</v>
      </c>
      <c r="G833" s="49" t="s">
        <v>1</v>
      </c>
      <c r="H833" s="11" t="s">
        <v>248</v>
      </c>
      <c r="I833" s="67">
        <f t="shared" ref="I833:O833" si="728">SUM(I834:I835)</f>
        <v>900000</v>
      </c>
      <c r="J833" s="67">
        <f t="shared" si="728"/>
        <v>700000</v>
      </c>
      <c r="K833" s="67">
        <f t="shared" si="728"/>
        <v>0</v>
      </c>
      <c r="L833" s="67">
        <f t="shared" si="699"/>
        <v>0</v>
      </c>
      <c r="M833" s="67">
        <f t="shared" si="728"/>
        <v>0</v>
      </c>
      <c r="N833" s="67">
        <f t="shared" si="728"/>
        <v>0</v>
      </c>
      <c r="O833" s="67">
        <f t="shared" si="728"/>
        <v>0</v>
      </c>
      <c r="P833" s="67">
        <f t="shared" si="694"/>
        <v>0</v>
      </c>
      <c r="Q833" s="67">
        <f t="shared" si="695"/>
        <v>0</v>
      </c>
    </row>
    <row r="834" spans="1:17" x14ac:dyDescent="0.25">
      <c r="A834" s="12" t="s">
        <v>380</v>
      </c>
      <c r="B834" s="12" t="s">
        <v>3</v>
      </c>
      <c r="C834" s="12" t="s">
        <v>11</v>
      </c>
      <c r="D834" s="43" t="s">
        <v>382</v>
      </c>
      <c r="E834" s="48">
        <v>8216</v>
      </c>
      <c r="F834" s="43" t="s">
        <v>415</v>
      </c>
      <c r="G834" s="56" t="s">
        <v>2909</v>
      </c>
      <c r="H834" s="23" t="s">
        <v>416</v>
      </c>
      <c r="I834" s="68">
        <v>400000</v>
      </c>
      <c r="J834" s="68">
        <v>200000</v>
      </c>
      <c r="K834" s="68"/>
      <c r="L834" s="68">
        <f t="shared" si="699"/>
        <v>0</v>
      </c>
      <c r="M834" s="68"/>
      <c r="N834" s="68"/>
      <c r="O834" s="68"/>
      <c r="P834" s="68">
        <f t="shared" si="694"/>
        <v>0</v>
      </c>
      <c r="Q834" s="68">
        <f t="shared" si="695"/>
        <v>0</v>
      </c>
    </row>
    <row r="835" spans="1:17" x14ac:dyDescent="0.25">
      <c r="A835" s="12" t="s">
        <v>380</v>
      </c>
      <c r="B835" s="12" t="s">
        <v>3</v>
      </c>
      <c r="C835" s="12" t="s">
        <v>11</v>
      </c>
      <c r="D835" s="43" t="s">
        <v>382</v>
      </c>
      <c r="E835" s="48">
        <v>8216</v>
      </c>
      <c r="F835" s="43" t="s">
        <v>417</v>
      </c>
      <c r="G835" s="56" t="s">
        <v>2909</v>
      </c>
      <c r="H835" s="23" t="s">
        <v>418</v>
      </c>
      <c r="I835" s="68">
        <v>500000</v>
      </c>
      <c r="J835" s="68">
        <v>500000</v>
      </c>
      <c r="K835" s="68"/>
      <c r="L835" s="68">
        <f t="shared" si="699"/>
        <v>0</v>
      </c>
      <c r="M835" s="68"/>
      <c r="N835" s="68"/>
      <c r="O835" s="68"/>
      <c r="P835" s="68">
        <f t="shared" si="694"/>
        <v>0</v>
      </c>
      <c r="Q835" s="68">
        <f t="shared" si="695"/>
        <v>0</v>
      </c>
    </row>
    <row r="836" spans="1:17" x14ac:dyDescent="0.25">
      <c r="A836" s="23" t="s">
        <v>1</v>
      </c>
      <c r="B836" s="23" t="s">
        <v>1</v>
      </c>
      <c r="C836" s="23" t="s">
        <v>1</v>
      </c>
      <c r="D836" s="49" t="s">
        <v>1</v>
      </c>
      <c r="E836" s="49" t="s">
        <v>1</v>
      </c>
      <c r="F836" s="49" t="s">
        <v>1</v>
      </c>
      <c r="G836" s="49" t="s">
        <v>1</v>
      </c>
      <c r="H836" s="17" t="s">
        <v>419</v>
      </c>
      <c r="I836" s="66">
        <f t="shared" ref="I836:O836" si="729">SUM(I772,I798,I807,I824)</f>
        <v>86073342</v>
      </c>
      <c r="J836" s="66">
        <f t="shared" si="729"/>
        <v>45063342</v>
      </c>
      <c r="K836" s="66">
        <f t="shared" si="729"/>
        <v>0</v>
      </c>
      <c r="L836" s="66">
        <f t="shared" si="699"/>
        <v>2115373.34</v>
      </c>
      <c r="M836" s="66">
        <f t="shared" si="729"/>
        <v>0</v>
      </c>
      <c r="N836" s="66">
        <f t="shared" si="729"/>
        <v>0</v>
      </c>
      <c r="O836" s="66">
        <f t="shared" si="729"/>
        <v>2115373.34</v>
      </c>
      <c r="P836" s="66">
        <f t="shared" si="694"/>
        <v>2115373.34</v>
      </c>
      <c r="Q836" s="66">
        <f t="shared" si="695"/>
        <v>4.69422205747634</v>
      </c>
    </row>
    <row r="837" spans="1:17" ht="15.75" thickBot="1" x14ac:dyDescent="0.3">
      <c r="A837" s="23" t="s">
        <v>1</v>
      </c>
      <c r="B837" s="23" t="s">
        <v>1</v>
      </c>
      <c r="C837" s="23" t="s">
        <v>1</v>
      </c>
      <c r="D837" s="49" t="s">
        <v>1</v>
      </c>
      <c r="E837" s="49" t="s">
        <v>1</v>
      </c>
      <c r="F837" s="49" t="s">
        <v>1</v>
      </c>
      <c r="G837" s="49" t="s">
        <v>1</v>
      </c>
      <c r="H837" s="11" t="s">
        <v>64</v>
      </c>
      <c r="I837" s="67">
        <v>27</v>
      </c>
      <c r="J837" s="67">
        <v>27</v>
      </c>
      <c r="K837" s="67"/>
      <c r="L837" s="67"/>
      <c r="M837" s="67"/>
      <c r="N837" s="67"/>
      <c r="O837" s="67"/>
      <c r="P837" s="67">
        <f t="shared" si="694"/>
        <v>0</v>
      </c>
      <c r="Q837" s="67">
        <f t="shared" si="695"/>
        <v>0</v>
      </c>
    </row>
    <row r="838" spans="1:17" ht="34.5" thickBot="1" x14ac:dyDescent="0.3">
      <c r="A838" s="23" t="s">
        <v>1</v>
      </c>
      <c r="B838" s="23" t="s">
        <v>1</v>
      </c>
      <c r="C838" s="23" t="s">
        <v>1</v>
      </c>
      <c r="D838" s="49" t="s">
        <v>1</v>
      </c>
      <c r="E838" s="49" t="s">
        <v>1</v>
      </c>
      <c r="F838" s="49" t="s">
        <v>1</v>
      </c>
      <c r="G838" s="49" t="s">
        <v>1</v>
      </c>
      <c r="H838" s="22" t="s">
        <v>65</v>
      </c>
      <c r="I838" s="64" t="s">
        <v>2718</v>
      </c>
      <c r="J838" s="64" t="s">
        <v>2879</v>
      </c>
      <c r="K838" s="64" t="s">
        <v>2942</v>
      </c>
      <c r="L838" s="64" t="s">
        <v>2942</v>
      </c>
      <c r="M838" s="64" t="s">
        <v>2950</v>
      </c>
      <c r="N838" s="64" t="s">
        <v>2949</v>
      </c>
      <c r="O838" s="64" t="s">
        <v>2948</v>
      </c>
      <c r="P838" s="64" t="s">
        <v>2942</v>
      </c>
      <c r="Q838" s="64" t="s">
        <v>2944</v>
      </c>
    </row>
    <row r="839" spans="1:17" x14ac:dyDescent="0.25">
      <c r="A839" s="24"/>
      <c r="B839" s="24"/>
      <c r="C839" s="24"/>
      <c r="D839" s="51"/>
      <c r="E839" s="51"/>
      <c r="F839" s="51"/>
      <c r="G839" s="51"/>
      <c r="H839" s="18" t="s">
        <v>1</v>
      </c>
      <c r="I839" s="65">
        <v>1</v>
      </c>
      <c r="J839" s="65" t="s">
        <v>2894</v>
      </c>
      <c r="K839" s="65">
        <v>3</v>
      </c>
      <c r="L839" s="65" t="s">
        <v>2945</v>
      </c>
      <c r="M839" s="65">
        <v>5</v>
      </c>
      <c r="N839" s="65">
        <v>6</v>
      </c>
      <c r="O839" s="65">
        <v>7</v>
      </c>
      <c r="P839" s="65" t="s">
        <v>2946</v>
      </c>
      <c r="Q839" s="65">
        <v>9</v>
      </c>
    </row>
    <row r="840" spans="1:17" x14ac:dyDescent="0.25">
      <c r="A840" s="24"/>
      <c r="B840" s="24"/>
      <c r="C840" s="24"/>
      <c r="D840" s="51"/>
      <c r="E840" s="52"/>
      <c r="F840" s="52"/>
      <c r="G840" s="52"/>
      <c r="H840" s="19" t="s">
        <v>420</v>
      </c>
      <c r="I840" s="69">
        <f t="shared" ref="I840" si="730">SUM(I801,I810,I812,I813,I814,I815,I816,I821,I822,I823,I828,I829,I830,I832,I834,I835)</f>
        <v>53752300</v>
      </c>
      <c r="J840" s="69">
        <f t="shared" ref="J840:K840" si="731">SUM(J801,J810,J812,J813,J814,J815,J816,J821,J822,J823,J828,J829,J830,J832,J834,J835)</f>
        <v>12852300</v>
      </c>
      <c r="K840" s="69">
        <f t="shared" si="731"/>
        <v>0</v>
      </c>
      <c r="L840" s="69">
        <f t="shared" si="699"/>
        <v>0</v>
      </c>
      <c r="M840" s="69">
        <f t="shared" ref="M840" si="732">SUM(M801,M810,M812,M813,M814,M815,M816,M821,M822,M823,M828,M829,M830,M832,M834,M835)</f>
        <v>0</v>
      </c>
      <c r="N840" s="69">
        <f t="shared" ref="N840:O840" si="733">SUM(N801,N810,N812,N813,N814,N815,N816,N821,N822,N823,N828,N829,N830,N832,N834,N835)</f>
        <v>0</v>
      </c>
      <c r="O840" s="69">
        <f t="shared" si="733"/>
        <v>0</v>
      </c>
      <c r="P840" s="69">
        <f t="shared" si="694"/>
        <v>0</v>
      </c>
      <c r="Q840" s="69">
        <f t="shared" si="695"/>
        <v>0</v>
      </c>
    </row>
    <row r="841" spans="1:17" x14ac:dyDescent="0.25">
      <c r="A841" s="24"/>
      <c r="B841" s="24"/>
      <c r="C841" s="24"/>
      <c r="D841" s="51"/>
      <c r="E841" s="52"/>
      <c r="F841" s="52"/>
      <c r="G841" s="52"/>
      <c r="H841" s="19" t="s">
        <v>421</v>
      </c>
      <c r="I841" s="69">
        <f t="shared" ref="I841" si="734">SUM(I774,I776,I777,I778,I779,I780,I782,I784,I786,I788,I789,I790,I792,I793,I794,I795,I796,I797,I803,I806,I827)</f>
        <v>1601042</v>
      </c>
      <c r="J841" s="69">
        <f t="shared" ref="J841:K841" si="735">SUM(J774,J776,J777,J778,J779,J780,J782,J784,J786,J788,J789,J790,J792,J793,J794,J795,J796,J797,J803,J806,J827)</f>
        <v>1491042</v>
      </c>
      <c r="K841" s="69">
        <f t="shared" si="735"/>
        <v>0</v>
      </c>
      <c r="L841" s="69">
        <f t="shared" si="699"/>
        <v>115373.34</v>
      </c>
      <c r="M841" s="69">
        <f t="shared" ref="M841" si="736">SUM(M774,M776,M777,M778,M779,M780,M782,M784,M786,M788,M789,M790,M792,M793,M794,M795,M796,M797,M803,M806,M827)</f>
        <v>0</v>
      </c>
      <c r="N841" s="69">
        <f t="shared" ref="N841:O841" si="737">SUM(N774,N776,N777,N778,N779,N780,N782,N784,N786,N788,N789,N790,N792,N793,N794,N795,N796,N797,N803,N806,N827)</f>
        <v>0</v>
      </c>
      <c r="O841" s="69">
        <f t="shared" si="737"/>
        <v>115373.34</v>
      </c>
      <c r="P841" s="69">
        <f t="shared" si="694"/>
        <v>115373.34</v>
      </c>
      <c r="Q841" s="69">
        <f t="shared" si="695"/>
        <v>7.7377659381828279</v>
      </c>
    </row>
    <row r="842" spans="1:17" x14ac:dyDescent="0.25">
      <c r="A842" s="24"/>
      <c r="B842" s="24"/>
      <c r="C842" s="24"/>
      <c r="D842" s="51"/>
      <c r="E842" s="52"/>
      <c r="F842" s="52"/>
      <c r="G842" s="52"/>
      <c r="H842" s="19" t="s">
        <v>336</v>
      </c>
      <c r="I842" s="69">
        <f t="shared" ref="I842" si="738">SUM(I805)</f>
        <v>30720000</v>
      </c>
      <c r="J842" s="69">
        <f t="shared" ref="J842:K842" si="739">SUM(J805)</f>
        <v>30720000</v>
      </c>
      <c r="K842" s="69">
        <f t="shared" si="739"/>
        <v>0</v>
      </c>
      <c r="L842" s="69">
        <f t="shared" si="699"/>
        <v>2000000</v>
      </c>
      <c r="M842" s="69">
        <f t="shared" ref="M842" si="740">SUM(M805)</f>
        <v>0</v>
      </c>
      <c r="N842" s="69">
        <f t="shared" ref="N842:O842" si="741">SUM(N805)</f>
        <v>0</v>
      </c>
      <c r="O842" s="69">
        <f t="shared" si="741"/>
        <v>2000000</v>
      </c>
      <c r="P842" s="69">
        <f t="shared" si="694"/>
        <v>2000000</v>
      </c>
      <c r="Q842" s="69">
        <f t="shared" si="695"/>
        <v>6.510416666666667</v>
      </c>
    </row>
    <row r="843" spans="1:17" x14ac:dyDescent="0.25">
      <c r="A843" s="25"/>
      <c r="B843" s="25"/>
      <c r="C843" s="25"/>
      <c r="D843" s="53"/>
      <c r="E843" s="53"/>
      <c r="F843" s="53"/>
      <c r="G843" s="53"/>
      <c r="H843" s="20" t="s">
        <v>67</v>
      </c>
      <c r="I843" s="69">
        <f t="shared" ref="I843" si="742">SUM(I840:I842)</f>
        <v>86073342</v>
      </c>
      <c r="J843" s="69">
        <f t="shared" ref="J843:K843" si="743">SUM(J840:J842)</f>
        <v>45063342</v>
      </c>
      <c r="K843" s="69">
        <f t="shared" si="743"/>
        <v>0</v>
      </c>
      <c r="L843" s="69">
        <f t="shared" si="699"/>
        <v>2115373.34</v>
      </c>
      <c r="M843" s="69">
        <f t="shared" ref="M843" si="744">SUM(M840:M842)</f>
        <v>0</v>
      </c>
      <c r="N843" s="69">
        <f t="shared" ref="N843:O843" si="745">SUM(N840:N842)</f>
        <v>0</v>
      </c>
      <c r="O843" s="69">
        <f t="shared" si="745"/>
        <v>2115373.34</v>
      </c>
      <c r="P843" s="69">
        <f t="shared" si="694"/>
        <v>2115373.34</v>
      </c>
      <c r="Q843" s="69">
        <f t="shared" si="695"/>
        <v>4.69422205747634</v>
      </c>
    </row>
    <row r="844" spans="1:17" x14ac:dyDescent="0.25">
      <c r="A844" s="23" t="s">
        <v>1</v>
      </c>
      <c r="B844" s="23" t="s">
        <v>1</v>
      </c>
      <c r="C844" s="23" t="s">
        <v>1</v>
      </c>
      <c r="D844" s="49" t="s">
        <v>1</v>
      </c>
      <c r="E844" s="49" t="s">
        <v>1</v>
      </c>
      <c r="F844" s="49" t="s">
        <v>1</v>
      </c>
      <c r="G844" s="49" t="s">
        <v>1</v>
      </c>
      <c r="H844" s="26" t="s">
        <v>1</v>
      </c>
      <c r="I844" s="70"/>
      <c r="J844" s="70"/>
      <c r="K844" s="70"/>
      <c r="L844" s="70"/>
      <c r="M844" s="70"/>
      <c r="N844" s="70"/>
      <c r="O844" s="70"/>
      <c r="P844" s="70"/>
      <c r="Q844" s="70"/>
    </row>
    <row r="845" spans="1:17" x14ac:dyDescent="0.25">
      <c r="A845" s="23" t="s">
        <v>1</v>
      </c>
      <c r="B845" s="23" t="s">
        <v>1</v>
      </c>
      <c r="C845" s="23" t="s">
        <v>1</v>
      </c>
      <c r="D845" s="49" t="s">
        <v>1</v>
      </c>
      <c r="E845" s="49" t="s">
        <v>1</v>
      </c>
      <c r="F845" s="49" t="s">
        <v>1</v>
      </c>
      <c r="G845" s="49" t="s">
        <v>1</v>
      </c>
      <c r="H845" s="17" t="s">
        <v>422</v>
      </c>
      <c r="I845" s="66">
        <f t="shared" ref="I845" si="746">SUM(I836)</f>
        <v>86073342</v>
      </c>
      <c r="J845" s="66">
        <f t="shared" ref="J845:K845" si="747">SUM(J836)</f>
        <v>45063342</v>
      </c>
      <c r="K845" s="66">
        <f t="shared" si="747"/>
        <v>0</v>
      </c>
      <c r="L845" s="66">
        <f t="shared" ref="L845:L905" si="748">SUM(M845:O845)</f>
        <v>2115373.34</v>
      </c>
      <c r="M845" s="66">
        <f t="shared" ref="M845:O845" si="749">SUM(M836)</f>
        <v>0</v>
      </c>
      <c r="N845" s="66">
        <f t="shared" si="749"/>
        <v>0</v>
      </c>
      <c r="O845" s="66">
        <f t="shared" si="749"/>
        <v>2115373.34</v>
      </c>
      <c r="P845" s="66">
        <f t="shared" ref="P845:P906" si="750">K845+L845</f>
        <v>2115373.34</v>
      </c>
      <c r="Q845" s="66">
        <f t="shared" ref="Q845:Q906" si="751">IF(J845=0,"-",P845/J845*100)</f>
        <v>4.69422205747634</v>
      </c>
    </row>
    <row r="846" spans="1:17" x14ac:dyDescent="0.25">
      <c r="A846" s="23" t="s">
        <v>1</v>
      </c>
      <c r="B846" s="23" t="s">
        <v>1</v>
      </c>
      <c r="C846" s="23" t="s">
        <v>1</v>
      </c>
      <c r="D846" s="49" t="s">
        <v>1</v>
      </c>
      <c r="E846" s="49" t="s">
        <v>1</v>
      </c>
      <c r="F846" s="49" t="s">
        <v>1</v>
      </c>
      <c r="G846" s="49" t="s">
        <v>1</v>
      </c>
      <c r="H846" s="11" t="s">
        <v>64</v>
      </c>
      <c r="I846" s="67">
        <f t="shared" ref="I846" si="752">I837</f>
        <v>27</v>
      </c>
      <c r="J846" s="67">
        <f t="shared" ref="J846" si="753">J837</f>
        <v>27</v>
      </c>
      <c r="K846" s="67"/>
      <c r="L846" s="67"/>
      <c r="M846" s="67"/>
      <c r="N846" s="67"/>
      <c r="O846" s="67"/>
      <c r="P846" s="67"/>
      <c r="Q846" s="67"/>
    </row>
    <row r="847" spans="1:17" x14ac:dyDescent="0.25">
      <c r="A847" s="23" t="s">
        <v>1</v>
      </c>
      <c r="B847" s="23" t="s">
        <v>1</v>
      </c>
      <c r="C847" s="23" t="s">
        <v>1</v>
      </c>
      <c r="D847" s="49" t="s">
        <v>1</v>
      </c>
      <c r="E847" s="49" t="s">
        <v>1</v>
      </c>
      <c r="F847" s="49" t="s">
        <v>1</v>
      </c>
      <c r="G847" s="49" t="s">
        <v>1</v>
      </c>
      <c r="H847" s="13" t="s">
        <v>1</v>
      </c>
      <c r="I847" s="71"/>
      <c r="J847" s="71"/>
      <c r="K847" s="71"/>
      <c r="L847" s="71"/>
      <c r="M847" s="71"/>
      <c r="N847" s="71"/>
      <c r="O847" s="71"/>
      <c r="P847" s="71"/>
      <c r="Q847" s="71"/>
    </row>
    <row r="848" spans="1:17" ht="15.75" thickBot="1" x14ac:dyDescent="0.3">
      <c r="A848" s="14" t="s">
        <v>380</v>
      </c>
      <c r="B848" s="14" t="s">
        <v>69</v>
      </c>
      <c r="C848" s="12" t="s">
        <v>1</v>
      </c>
      <c r="D848" s="43" t="s">
        <v>1</v>
      </c>
      <c r="E848" s="42" t="s">
        <v>1</v>
      </c>
      <c r="F848" s="42" t="s">
        <v>1</v>
      </c>
      <c r="G848" s="42" t="s">
        <v>1</v>
      </c>
      <c r="H848" s="11" t="s">
        <v>1</v>
      </c>
      <c r="I848" s="63"/>
      <c r="J848" s="63"/>
      <c r="K848" s="63"/>
      <c r="L848" s="63"/>
      <c r="M848" s="63"/>
      <c r="N848" s="63"/>
      <c r="O848" s="63"/>
      <c r="P848" s="63"/>
      <c r="Q848" s="63"/>
    </row>
    <row r="849" spans="1:17" ht="34.5" thickBot="1" x14ac:dyDescent="0.3">
      <c r="A849" s="22" t="s">
        <v>4</v>
      </c>
      <c r="B849" s="22" t="s">
        <v>5</v>
      </c>
      <c r="C849" s="22" t="s">
        <v>6</v>
      </c>
      <c r="D849" s="44" t="s">
        <v>2891</v>
      </c>
      <c r="E849" s="44" t="s">
        <v>2895</v>
      </c>
      <c r="F849" s="44" t="s">
        <v>7</v>
      </c>
      <c r="G849" s="44" t="s">
        <v>8</v>
      </c>
      <c r="H849" s="22" t="s">
        <v>9</v>
      </c>
      <c r="I849" s="64" t="s">
        <v>2718</v>
      </c>
      <c r="J849" s="64" t="s">
        <v>2879</v>
      </c>
      <c r="K849" s="64" t="s">
        <v>2942</v>
      </c>
      <c r="L849" s="64" t="s">
        <v>2942</v>
      </c>
      <c r="M849" s="64" t="s">
        <v>2950</v>
      </c>
      <c r="N849" s="64" t="s">
        <v>2949</v>
      </c>
      <c r="O849" s="64" t="s">
        <v>2948</v>
      </c>
      <c r="P849" s="64" t="s">
        <v>2942</v>
      </c>
      <c r="Q849" s="64" t="s">
        <v>2944</v>
      </c>
    </row>
    <row r="850" spans="1:17" x14ac:dyDescent="0.25">
      <c r="A850" s="15" t="s">
        <v>1</v>
      </c>
      <c r="B850" s="15" t="s">
        <v>1</v>
      </c>
      <c r="C850" s="15" t="s">
        <v>1</v>
      </c>
      <c r="D850" s="45" t="s">
        <v>1</v>
      </c>
      <c r="E850" s="45" t="s">
        <v>1</v>
      </c>
      <c r="F850" s="46" t="s">
        <v>1</v>
      </c>
      <c r="G850" s="47" t="s">
        <v>1</v>
      </c>
      <c r="H850" s="16" t="s">
        <v>1</v>
      </c>
      <c r="I850" s="65">
        <v>1</v>
      </c>
      <c r="J850" s="65" t="s">
        <v>2894</v>
      </c>
      <c r="K850" s="65">
        <v>3</v>
      </c>
      <c r="L850" s="65" t="s">
        <v>2945</v>
      </c>
      <c r="M850" s="65">
        <v>5</v>
      </c>
      <c r="N850" s="65">
        <v>6</v>
      </c>
      <c r="O850" s="65">
        <v>7</v>
      </c>
      <c r="P850" s="65" t="s">
        <v>2946</v>
      </c>
      <c r="Q850" s="65">
        <v>9</v>
      </c>
    </row>
    <row r="851" spans="1:17" x14ac:dyDescent="0.25">
      <c r="A851" s="14" t="s">
        <v>380</v>
      </c>
      <c r="B851" s="14" t="s">
        <v>69</v>
      </c>
      <c r="C851" s="12" t="s">
        <v>11</v>
      </c>
      <c r="D851" s="43" t="s">
        <v>423</v>
      </c>
      <c r="E851" s="42" t="s">
        <v>1</v>
      </c>
      <c r="F851" s="42" t="s">
        <v>1</v>
      </c>
      <c r="G851" s="42" t="s">
        <v>1</v>
      </c>
      <c r="H851" s="11" t="s">
        <v>424</v>
      </c>
      <c r="I851" s="63"/>
      <c r="J851" s="63"/>
      <c r="K851" s="63"/>
      <c r="L851" s="63"/>
      <c r="M851" s="63"/>
      <c r="N851" s="63"/>
      <c r="O851" s="63"/>
      <c r="P851" s="63">
        <f t="shared" si="750"/>
        <v>0</v>
      </c>
      <c r="Q851" s="63" t="str">
        <f t="shared" si="751"/>
        <v>-</v>
      </c>
    </row>
    <row r="852" spans="1:17" ht="22.5" x14ac:dyDescent="0.25">
      <c r="A852" s="14" t="s">
        <v>1</v>
      </c>
      <c r="B852" s="14" t="s">
        <v>1</v>
      </c>
      <c r="C852" s="14" t="s">
        <v>1</v>
      </c>
      <c r="D852" s="42" t="s">
        <v>1</v>
      </c>
      <c r="E852" s="42" t="s">
        <v>1</v>
      </c>
      <c r="F852" s="42" t="s">
        <v>1</v>
      </c>
      <c r="G852" s="42" t="s">
        <v>1</v>
      </c>
      <c r="H852" s="17" t="s">
        <v>13</v>
      </c>
      <c r="I852" s="66">
        <f t="shared" ref="I852" si="754">SUM(I853,I860,I862)</f>
        <v>4395631</v>
      </c>
      <c r="J852" s="66">
        <f t="shared" ref="J852:K852" si="755">SUM(J853,J860,J862)</f>
        <v>0</v>
      </c>
      <c r="K852" s="66">
        <f t="shared" si="755"/>
        <v>0</v>
      </c>
      <c r="L852" s="66">
        <f t="shared" si="748"/>
        <v>452184</v>
      </c>
      <c r="M852" s="66">
        <f t="shared" ref="M852" si="756">SUM(M853,M860,M862)</f>
        <v>0</v>
      </c>
      <c r="N852" s="66">
        <f t="shared" ref="N852:O852" si="757">SUM(N853,N860,N862)</f>
        <v>0</v>
      </c>
      <c r="O852" s="66">
        <f t="shared" si="757"/>
        <v>452184</v>
      </c>
      <c r="P852" s="66">
        <f t="shared" si="750"/>
        <v>452184</v>
      </c>
      <c r="Q852" s="66" t="str">
        <f t="shared" si="751"/>
        <v>-</v>
      </c>
    </row>
    <row r="853" spans="1:17" x14ac:dyDescent="0.25">
      <c r="A853" s="12" t="s">
        <v>380</v>
      </c>
      <c r="B853" s="12" t="s">
        <v>69</v>
      </c>
      <c r="C853" s="12" t="s">
        <v>11</v>
      </c>
      <c r="D853" s="43" t="s">
        <v>423</v>
      </c>
      <c r="E853" s="42" t="s">
        <v>2709</v>
      </c>
      <c r="F853" s="42" t="s">
        <v>1</v>
      </c>
      <c r="G853" s="42" t="s">
        <v>1</v>
      </c>
      <c r="H853" s="11" t="s">
        <v>15</v>
      </c>
      <c r="I853" s="67">
        <f t="shared" ref="I853" si="758">SUM(I854,I855)</f>
        <v>502531</v>
      </c>
      <c r="J853" s="67">
        <f t="shared" ref="J853:K853" si="759">SUM(J854,J855)</f>
        <v>0</v>
      </c>
      <c r="K853" s="67">
        <f t="shared" si="759"/>
        <v>0</v>
      </c>
      <c r="L853" s="67">
        <f t="shared" si="748"/>
        <v>40584</v>
      </c>
      <c r="M853" s="67">
        <f t="shared" ref="M853" si="760">SUM(M854,M855)</f>
        <v>0</v>
      </c>
      <c r="N853" s="67">
        <f t="shared" ref="N853:O853" si="761">SUM(N854,N855)</f>
        <v>0</v>
      </c>
      <c r="O853" s="67">
        <f t="shared" si="761"/>
        <v>40584</v>
      </c>
      <c r="P853" s="67">
        <f t="shared" si="750"/>
        <v>40584</v>
      </c>
      <c r="Q853" s="67" t="str">
        <f t="shared" si="751"/>
        <v>-</v>
      </c>
    </row>
    <row r="854" spans="1:17" x14ac:dyDescent="0.25">
      <c r="A854" s="12" t="s">
        <v>380</v>
      </c>
      <c r="B854" s="12" t="s">
        <v>69</v>
      </c>
      <c r="C854" s="12" t="s">
        <v>11</v>
      </c>
      <c r="D854" s="43" t="s">
        <v>423</v>
      </c>
      <c r="E854" s="48">
        <v>6111</v>
      </c>
      <c r="F854" s="43"/>
      <c r="G854" s="56" t="s">
        <v>2909</v>
      </c>
      <c r="H854" s="23" t="s">
        <v>16</v>
      </c>
      <c r="I854" s="68">
        <v>409531</v>
      </c>
      <c r="J854" s="68">
        <v>0</v>
      </c>
      <c r="K854" s="68"/>
      <c r="L854" s="68">
        <f t="shared" si="748"/>
        <v>35000</v>
      </c>
      <c r="M854" s="68"/>
      <c r="N854" s="68"/>
      <c r="O854" s="68">
        <v>35000</v>
      </c>
      <c r="P854" s="68">
        <f t="shared" si="750"/>
        <v>35000</v>
      </c>
      <c r="Q854" s="68" t="str">
        <f t="shared" si="751"/>
        <v>-</v>
      </c>
    </row>
    <row r="855" spans="1:17" x14ac:dyDescent="0.25">
      <c r="A855" s="14" t="s">
        <v>380</v>
      </c>
      <c r="B855" s="14" t="s">
        <v>69</v>
      </c>
      <c r="C855" s="14" t="s">
        <v>11</v>
      </c>
      <c r="D855" s="50" t="s">
        <v>423</v>
      </c>
      <c r="E855" s="50" t="s">
        <v>2719</v>
      </c>
      <c r="F855" s="43" t="s">
        <v>1</v>
      </c>
      <c r="G855" s="49" t="s">
        <v>1</v>
      </c>
      <c r="H855" s="11" t="s">
        <v>19</v>
      </c>
      <c r="I855" s="67">
        <f t="shared" ref="I855:O855" si="762">SUM(I856:I859)</f>
        <v>93000</v>
      </c>
      <c r="J855" s="67">
        <f t="shared" si="762"/>
        <v>0</v>
      </c>
      <c r="K855" s="67">
        <f t="shared" si="762"/>
        <v>0</v>
      </c>
      <c r="L855" s="67">
        <f t="shared" si="748"/>
        <v>5584</v>
      </c>
      <c r="M855" s="67">
        <f t="shared" si="762"/>
        <v>0</v>
      </c>
      <c r="N855" s="67">
        <f t="shared" si="762"/>
        <v>0</v>
      </c>
      <c r="O855" s="67">
        <f t="shared" si="762"/>
        <v>5584</v>
      </c>
      <c r="P855" s="67">
        <f t="shared" si="750"/>
        <v>5584</v>
      </c>
      <c r="Q855" s="67" t="str">
        <f t="shared" si="751"/>
        <v>-</v>
      </c>
    </row>
    <row r="856" spans="1:17" x14ac:dyDescent="0.25">
      <c r="A856" s="12" t="s">
        <v>380</v>
      </c>
      <c r="B856" s="12" t="s">
        <v>69</v>
      </c>
      <c r="C856" s="12" t="s">
        <v>11</v>
      </c>
      <c r="D856" s="43" t="s">
        <v>423</v>
      </c>
      <c r="E856" s="48">
        <v>6112</v>
      </c>
      <c r="F856" s="43" t="s">
        <v>425</v>
      </c>
      <c r="G856" s="56" t="s">
        <v>2909</v>
      </c>
      <c r="H856" s="23" t="s">
        <v>73</v>
      </c>
      <c r="I856" s="68">
        <v>17000</v>
      </c>
      <c r="J856" s="68">
        <v>0</v>
      </c>
      <c r="K856" s="68"/>
      <c r="L856" s="68">
        <f t="shared" si="748"/>
        <v>1417</v>
      </c>
      <c r="M856" s="68"/>
      <c r="N856" s="68"/>
      <c r="O856" s="68">
        <v>1417</v>
      </c>
      <c r="P856" s="68">
        <f t="shared" si="750"/>
        <v>1417</v>
      </c>
      <c r="Q856" s="68" t="str">
        <f t="shared" si="751"/>
        <v>-</v>
      </c>
    </row>
    <row r="857" spans="1:17" x14ac:dyDescent="0.25">
      <c r="A857" s="12" t="s">
        <v>380</v>
      </c>
      <c r="B857" s="12" t="s">
        <v>69</v>
      </c>
      <c r="C857" s="12" t="s">
        <v>11</v>
      </c>
      <c r="D857" s="43" t="s">
        <v>423</v>
      </c>
      <c r="E857" s="48">
        <v>6112</v>
      </c>
      <c r="F857" s="43" t="s">
        <v>426</v>
      </c>
      <c r="G857" s="56" t="s">
        <v>2909</v>
      </c>
      <c r="H857" s="23" t="s">
        <v>22</v>
      </c>
      <c r="I857" s="68">
        <v>50000</v>
      </c>
      <c r="J857" s="68">
        <v>0</v>
      </c>
      <c r="K857" s="68"/>
      <c r="L857" s="68">
        <f t="shared" si="748"/>
        <v>4167</v>
      </c>
      <c r="M857" s="68"/>
      <c r="N857" s="68"/>
      <c r="O857" s="68">
        <v>4167</v>
      </c>
      <c r="P857" s="68">
        <f t="shared" si="750"/>
        <v>4167</v>
      </c>
      <c r="Q857" s="68" t="str">
        <f t="shared" si="751"/>
        <v>-</v>
      </c>
    </row>
    <row r="858" spans="1:17" x14ac:dyDescent="0.25">
      <c r="A858" s="12" t="s">
        <v>380</v>
      </c>
      <c r="B858" s="12" t="s">
        <v>69</v>
      </c>
      <c r="C858" s="12" t="s">
        <v>11</v>
      </c>
      <c r="D858" s="43" t="s">
        <v>423</v>
      </c>
      <c r="E858" s="48">
        <v>6112</v>
      </c>
      <c r="F858" s="43" t="s">
        <v>427</v>
      </c>
      <c r="G858" s="56" t="s">
        <v>2909</v>
      </c>
      <c r="H858" s="23" t="s">
        <v>24</v>
      </c>
      <c r="I858" s="68">
        <v>11000</v>
      </c>
      <c r="J858" s="68">
        <v>0</v>
      </c>
      <c r="K858" s="68"/>
      <c r="L858" s="68">
        <f t="shared" si="748"/>
        <v>0</v>
      </c>
      <c r="M858" s="68"/>
      <c r="N858" s="68"/>
      <c r="O858" s="68"/>
      <c r="P858" s="68">
        <f t="shared" si="750"/>
        <v>0</v>
      </c>
      <c r="Q858" s="68" t="str">
        <f t="shared" si="751"/>
        <v>-</v>
      </c>
    </row>
    <row r="859" spans="1:17" x14ac:dyDescent="0.25">
      <c r="A859" s="12" t="s">
        <v>380</v>
      </c>
      <c r="B859" s="12" t="s">
        <v>69</v>
      </c>
      <c r="C859" s="12" t="s">
        <v>11</v>
      </c>
      <c r="D859" s="43" t="s">
        <v>423</v>
      </c>
      <c r="E859" s="48">
        <v>6112</v>
      </c>
      <c r="F859" s="43" t="s">
        <v>428</v>
      </c>
      <c r="G859" s="56" t="s">
        <v>2909</v>
      </c>
      <c r="H859" s="23" t="s">
        <v>26</v>
      </c>
      <c r="I859" s="68">
        <v>15000</v>
      </c>
      <c r="J859" s="68">
        <v>0</v>
      </c>
      <c r="K859" s="68"/>
      <c r="L859" s="68">
        <f t="shared" si="748"/>
        <v>0</v>
      </c>
      <c r="M859" s="68"/>
      <c r="N859" s="68"/>
      <c r="O859" s="68"/>
      <c r="P859" s="68">
        <f t="shared" si="750"/>
        <v>0</v>
      </c>
      <c r="Q859" s="68" t="str">
        <f t="shared" si="751"/>
        <v>-</v>
      </c>
    </row>
    <row r="860" spans="1:17" x14ac:dyDescent="0.25">
      <c r="A860" s="12" t="s">
        <v>380</v>
      </c>
      <c r="B860" s="12" t="s">
        <v>69</v>
      </c>
      <c r="C860" s="12" t="s">
        <v>11</v>
      </c>
      <c r="D860" s="43" t="s">
        <v>423</v>
      </c>
      <c r="E860" s="42" t="s">
        <v>2710</v>
      </c>
      <c r="F860" s="42" t="s">
        <v>1</v>
      </c>
      <c r="G860" s="42" t="s">
        <v>1</v>
      </c>
      <c r="H860" s="11" t="s">
        <v>28</v>
      </c>
      <c r="I860" s="67">
        <f t="shared" ref="I860:O860" si="763">SUM(I861)</f>
        <v>43000</v>
      </c>
      <c r="J860" s="67">
        <f t="shared" si="763"/>
        <v>0</v>
      </c>
      <c r="K860" s="67">
        <f t="shared" si="763"/>
        <v>0</v>
      </c>
      <c r="L860" s="67">
        <f t="shared" si="748"/>
        <v>3000</v>
      </c>
      <c r="M860" s="67">
        <f t="shared" si="763"/>
        <v>0</v>
      </c>
      <c r="N860" s="67">
        <f t="shared" si="763"/>
        <v>0</v>
      </c>
      <c r="O860" s="67">
        <f t="shared" si="763"/>
        <v>3000</v>
      </c>
      <c r="P860" s="67">
        <f t="shared" si="750"/>
        <v>3000</v>
      </c>
      <c r="Q860" s="67" t="str">
        <f t="shared" si="751"/>
        <v>-</v>
      </c>
    </row>
    <row r="861" spans="1:17" x14ac:dyDescent="0.25">
      <c r="A861" s="12" t="s">
        <v>380</v>
      </c>
      <c r="B861" s="12" t="s">
        <v>69</v>
      </c>
      <c r="C861" s="12" t="s">
        <v>11</v>
      </c>
      <c r="D861" s="43" t="s">
        <v>423</v>
      </c>
      <c r="E861" s="48">
        <v>6121</v>
      </c>
      <c r="F861" s="43"/>
      <c r="G861" s="56" t="s">
        <v>2909</v>
      </c>
      <c r="H861" s="23" t="s">
        <v>29</v>
      </c>
      <c r="I861" s="68">
        <v>43000</v>
      </c>
      <c r="J861" s="68">
        <v>0</v>
      </c>
      <c r="K861" s="68"/>
      <c r="L861" s="68">
        <f t="shared" si="748"/>
        <v>3000</v>
      </c>
      <c r="M861" s="68"/>
      <c r="N861" s="68"/>
      <c r="O861" s="68">
        <v>3000</v>
      </c>
      <c r="P861" s="68">
        <f t="shared" si="750"/>
        <v>3000</v>
      </c>
      <c r="Q861" s="68" t="str">
        <f t="shared" si="751"/>
        <v>-</v>
      </c>
    </row>
    <row r="862" spans="1:17" x14ac:dyDescent="0.25">
      <c r="A862" s="12" t="s">
        <v>380</v>
      </c>
      <c r="B862" s="12" t="s">
        <v>69</v>
      </c>
      <c r="C862" s="12" t="s">
        <v>11</v>
      </c>
      <c r="D862" s="43" t="s">
        <v>423</v>
      </c>
      <c r="E862" s="42" t="s">
        <v>2711</v>
      </c>
      <c r="F862" s="42" t="s">
        <v>1</v>
      </c>
      <c r="G862" s="42" t="s">
        <v>1</v>
      </c>
      <c r="H862" s="11" t="s">
        <v>32</v>
      </c>
      <c r="I862" s="67">
        <f t="shared" ref="I862:O862" si="764">SUM(I863:I868,I873,I874)</f>
        <v>3850100</v>
      </c>
      <c r="J862" s="67">
        <f t="shared" si="764"/>
        <v>0</v>
      </c>
      <c r="K862" s="67">
        <f t="shared" si="764"/>
        <v>0</v>
      </c>
      <c r="L862" s="67">
        <f t="shared" si="748"/>
        <v>408600</v>
      </c>
      <c r="M862" s="67">
        <f t="shared" si="764"/>
        <v>0</v>
      </c>
      <c r="N862" s="67">
        <f t="shared" si="764"/>
        <v>0</v>
      </c>
      <c r="O862" s="67">
        <f t="shared" si="764"/>
        <v>408600</v>
      </c>
      <c r="P862" s="67">
        <f t="shared" si="750"/>
        <v>408600</v>
      </c>
      <c r="Q862" s="67" t="str">
        <f t="shared" si="751"/>
        <v>-</v>
      </c>
    </row>
    <row r="863" spans="1:17" x14ac:dyDescent="0.25">
      <c r="A863" s="12" t="s">
        <v>380</v>
      </c>
      <c r="B863" s="12" t="s">
        <v>69</v>
      </c>
      <c r="C863" s="12" t="s">
        <v>11</v>
      </c>
      <c r="D863" s="43" t="s">
        <v>423</v>
      </c>
      <c r="E863" s="48">
        <v>6131</v>
      </c>
      <c r="F863" s="43"/>
      <c r="G863" s="56" t="s">
        <v>2909</v>
      </c>
      <c r="H863" s="23" t="s">
        <v>33</v>
      </c>
      <c r="I863" s="68">
        <v>20000</v>
      </c>
      <c r="J863" s="68">
        <v>0</v>
      </c>
      <c r="K863" s="68"/>
      <c r="L863" s="68">
        <f t="shared" si="748"/>
        <v>0</v>
      </c>
      <c r="M863" s="68"/>
      <c r="N863" s="68"/>
      <c r="O863" s="68"/>
      <c r="P863" s="68">
        <f t="shared" si="750"/>
        <v>0</v>
      </c>
      <c r="Q863" s="68" t="str">
        <f t="shared" si="751"/>
        <v>-</v>
      </c>
    </row>
    <row r="864" spans="1:17" x14ac:dyDescent="0.25">
      <c r="A864" s="12" t="s">
        <v>380</v>
      </c>
      <c r="B864" s="12" t="s">
        <v>69</v>
      </c>
      <c r="C864" s="12" t="s">
        <v>11</v>
      </c>
      <c r="D864" s="43" t="s">
        <v>423</v>
      </c>
      <c r="E864" s="48">
        <v>6132</v>
      </c>
      <c r="F864" s="43"/>
      <c r="G864" s="56" t="s">
        <v>2909</v>
      </c>
      <c r="H864" s="23" t="s">
        <v>227</v>
      </c>
      <c r="I864" s="68">
        <v>10000</v>
      </c>
      <c r="J864" s="68">
        <v>0</v>
      </c>
      <c r="K864" s="68"/>
      <c r="L864" s="68">
        <f t="shared" si="748"/>
        <v>2000</v>
      </c>
      <c r="M864" s="68"/>
      <c r="N864" s="68"/>
      <c r="O864" s="68">
        <v>2000</v>
      </c>
      <c r="P864" s="68">
        <f t="shared" si="750"/>
        <v>2000</v>
      </c>
      <c r="Q864" s="68" t="str">
        <f t="shared" si="751"/>
        <v>-</v>
      </c>
    </row>
    <row r="865" spans="1:17" x14ac:dyDescent="0.25">
      <c r="A865" s="12" t="s">
        <v>380</v>
      </c>
      <c r="B865" s="12" t="s">
        <v>69</v>
      </c>
      <c r="C865" s="12" t="s">
        <v>11</v>
      </c>
      <c r="D865" s="43" t="s">
        <v>423</v>
      </c>
      <c r="E865" s="48">
        <v>6133</v>
      </c>
      <c r="F865" s="43"/>
      <c r="G865" s="56" t="s">
        <v>2909</v>
      </c>
      <c r="H865" s="23" t="s">
        <v>229</v>
      </c>
      <c r="I865" s="68">
        <v>15000</v>
      </c>
      <c r="J865" s="68">
        <v>0</v>
      </c>
      <c r="K865" s="68"/>
      <c r="L865" s="68">
        <f t="shared" si="748"/>
        <v>2000</v>
      </c>
      <c r="M865" s="68"/>
      <c r="N865" s="68"/>
      <c r="O865" s="68">
        <v>2000</v>
      </c>
      <c r="P865" s="68">
        <f t="shared" si="750"/>
        <v>2000</v>
      </c>
      <c r="Q865" s="68" t="str">
        <f t="shared" si="751"/>
        <v>-</v>
      </c>
    </row>
    <row r="866" spans="1:17" x14ac:dyDescent="0.25">
      <c r="A866" s="12" t="s">
        <v>380</v>
      </c>
      <c r="B866" s="12" t="s">
        <v>69</v>
      </c>
      <c r="C866" s="12" t="s">
        <v>11</v>
      </c>
      <c r="D866" s="43" t="s">
        <v>423</v>
      </c>
      <c r="E866" s="48">
        <v>6134</v>
      </c>
      <c r="F866" s="43"/>
      <c r="G866" s="56" t="s">
        <v>2909</v>
      </c>
      <c r="H866" s="23" t="s">
        <v>169</v>
      </c>
      <c r="I866" s="68">
        <v>15000</v>
      </c>
      <c r="J866" s="68">
        <v>0</v>
      </c>
      <c r="K866" s="68"/>
      <c r="L866" s="68">
        <f t="shared" si="748"/>
        <v>5000</v>
      </c>
      <c r="M866" s="68"/>
      <c r="N866" s="68"/>
      <c r="O866" s="68">
        <v>5000</v>
      </c>
      <c r="P866" s="68">
        <f t="shared" si="750"/>
        <v>5000</v>
      </c>
      <c r="Q866" s="68" t="str">
        <f t="shared" si="751"/>
        <v>-</v>
      </c>
    </row>
    <row r="867" spans="1:17" x14ac:dyDescent="0.25">
      <c r="A867" s="12" t="s">
        <v>380</v>
      </c>
      <c r="B867" s="12" t="s">
        <v>69</v>
      </c>
      <c r="C867" s="12" t="s">
        <v>11</v>
      </c>
      <c r="D867" s="43" t="s">
        <v>423</v>
      </c>
      <c r="E867" s="48">
        <v>6135</v>
      </c>
      <c r="F867" s="43"/>
      <c r="G867" s="56" t="s">
        <v>2909</v>
      </c>
      <c r="H867" s="23" t="s">
        <v>231</v>
      </c>
      <c r="I867" s="68">
        <v>3000</v>
      </c>
      <c r="J867" s="68">
        <v>0</v>
      </c>
      <c r="K867" s="68"/>
      <c r="L867" s="68">
        <f t="shared" si="748"/>
        <v>0</v>
      </c>
      <c r="M867" s="68"/>
      <c r="N867" s="68"/>
      <c r="O867" s="68"/>
      <c r="P867" s="68">
        <f t="shared" si="750"/>
        <v>0</v>
      </c>
      <c r="Q867" s="68" t="str">
        <f t="shared" si="751"/>
        <v>-</v>
      </c>
    </row>
    <row r="868" spans="1:17" x14ac:dyDescent="0.25">
      <c r="A868" s="14" t="s">
        <v>380</v>
      </c>
      <c r="B868" s="14" t="s">
        <v>69</v>
      </c>
      <c r="C868" s="14" t="s">
        <v>11</v>
      </c>
      <c r="D868" s="50" t="s">
        <v>423</v>
      </c>
      <c r="E868" s="50" t="s">
        <v>2758</v>
      </c>
      <c r="F868" s="43" t="s">
        <v>1</v>
      </c>
      <c r="G868" s="49" t="s">
        <v>1</v>
      </c>
      <c r="H868" s="11" t="s">
        <v>235</v>
      </c>
      <c r="I868" s="67">
        <f t="shared" ref="I868:O868" si="765">SUM(I869:I872)</f>
        <v>3285000</v>
      </c>
      <c r="J868" s="67">
        <f t="shared" si="765"/>
        <v>0</v>
      </c>
      <c r="K868" s="67">
        <f t="shared" si="765"/>
        <v>0</v>
      </c>
      <c r="L868" s="67">
        <f t="shared" si="748"/>
        <v>306000</v>
      </c>
      <c r="M868" s="67">
        <f t="shared" si="765"/>
        <v>0</v>
      </c>
      <c r="N868" s="67">
        <f t="shared" si="765"/>
        <v>0</v>
      </c>
      <c r="O868" s="67">
        <f t="shared" si="765"/>
        <v>306000</v>
      </c>
      <c r="P868" s="67">
        <f t="shared" si="750"/>
        <v>306000</v>
      </c>
      <c r="Q868" s="67" t="str">
        <f t="shared" si="751"/>
        <v>-</v>
      </c>
    </row>
    <row r="869" spans="1:17" x14ac:dyDescent="0.25">
      <c r="A869" s="12" t="s">
        <v>380</v>
      </c>
      <c r="B869" s="12" t="s">
        <v>69</v>
      </c>
      <c r="C869" s="12" t="s">
        <v>11</v>
      </c>
      <c r="D869" s="43" t="s">
        <v>423</v>
      </c>
      <c r="E869" s="48">
        <v>6137</v>
      </c>
      <c r="F869" s="43" t="s">
        <v>429</v>
      </c>
      <c r="G869" s="56" t="s">
        <v>2909</v>
      </c>
      <c r="H869" s="23" t="s">
        <v>430</v>
      </c>
      <c r="I869" s="68">
        <v>1700000</v>
      </c>
      <c r="J869" s="68">
        <v>0</v>
      </c>
      <c r="K869" s="68"/>
      <c r="L869" s="68">
        <f t="shared" si="748"/>
        <v>300000</v>
      </c>
      <c r="M869" s="68"/>
      <c r="N869" s="68"/>
      <c r="O869" s="68">
        <v>300000</v>
      </c>
      <c r="P869" s="68">
        <f t="shared" si="750"/>
        <v>300000</v>
      </c>
      <c r="Q869" s="68" t="str">
        <f t="shared" si="751"/>
        <v>-</v>
      </c>
    </row>
    <row r="870" spans="1:17" x14ac:dyDescent="0.25">
      <c r="A870" s="12" t="s">
        <v>380</v>
      </c>
      <c r="B870" s="12" t="s">
        <v>69</v>
      </c>
      <c r="C870" s="12" t="s">
        <v>11</v>
      </c>
      <c r="D870" s="43" t="s">
        <v>423</v>
      </c>
      <c r="E870" s="48">
        <v>6137</v>
      </c>
      <c r="F870" s="43" t="s">
        <v>431</v>
      </c>
      <c r="G870" s="56" t="s">
        <v>2909</v>
      </c>
      <c r="H870" s="23" t="s">
        <v>432</v>
      </c>
      <c r="I870" s="68">
        <v>1500000</v>
      </c>
      <c r="J870" s="68">
        <v>0</v>
      </c>
      <c r="K870" s="68"/>
      <c r="L870" s="68">
        <f t="shared" si="748"/>
        <v>0</v>
      </c>
      <c r="M870" s="68"/>
      <c r="N870" s="68"/>
      <c r="O870" s="68"/>
      <c r="P870" s="68">
        <f t="shared" si="750"/>
        <v>0</v>
      </c>
      <c r="Q870" s="68" t="str">
        <f t="shared" si="751"/>
        <v>-</v>
      </c>
    </row>
    <row r="871" spans="1:17" x14ac:dyDescent="0.25">
      <c r="A871" s="12" t="s">
        <v>380</v>
      </c>
      <c r="B871" s="12" t="s">
        <v>69</v>
      </c>
      <c r="C871" s="12" t="s">
        <v>11</v>
      </c>
      <c r="D871" s="43" t="s">
        <v>423</v>
      </c>
      <c r="E871" s="48">
        <v>6137</v>
      </c>
      <c r="F871" s="43" t="s">
        <v>433</v>
      </c>
      <c r="G871" s="56" t="s">
        <v>2909</v>
      </c>
      <c r="H871" s="23" t="s">
        <v>434</v>
      </c>
      <c r="I871" s="68">
        <v>50000</v>
      </c>
      <c r="J871" s="68">
        <v>0</v>
      </c>
      <c r="K871" s="68"/>
      <c r="L871" s="68">
        <f t="shared" si="748"/>
        <v>3000</v>
      </c>
      <c r="M871" s="68"/>
      <c r="N871" s="68"/>
      <c r="O871" s="68">
        <v>3000</v>
      </c>
      <c r="P871" s="68">
        <f t="shared" si="750"/>
        <v>3000</v>
      </c>
      <c r="Q871" s="68" t="str">
        <f t="shared" si="751"/>
        <v>-</v>
      </c>
    </row>
    <row r="872" spans="1:17" x14ac:dyDescent="0.25">
      <c r="A872" s="12" t="s">
        <v>380</v>
      </c>
      <c r="B872" s="12" t="s">
        <v>69</v>
      </c>
      <c r="C872" s="12" t="s">
        <v>11</v>
      </c>
      <c r="D872" s="43" t="s">
        <v>423</v>
      </c>
      <c r="E872" s="48">
        <v>6137</v>
      </c>
      <c r="F872" s="43" t="s">
        <v>435</v>
      </c>
      <c r="G872" s="56" t="s">
        <v>2909</v>
      </c>
      <c r="H872" s="23" t="s">
        <v>436</v>
      </c>
      <c r="I872" s="68">
        <v>35000</v>
      </c>
      <c r="J872" s="68">
        <v>0</v>
      </c>
      <c r="K872" s="68"/>
      <c r="L872" s="68">
        <f t="shared" si="748"/>
        <v>3000</v>
      </c>
      <c r="M872" s="68"/>
      <c r="N872" s="68"/>
      <c r="O872" s="68">
        <v>3000</v>
      </c>
      <c r="P872" s="68">
        <f t="shared" si="750"/>
        <v>3000</v>
      </c>
      <c r="Q872" s="68" t="str">
        <f t="shared" si="751"/>
        <v>-</v>
      </c>
    </row>
    <row r="873" spans="1:17" x14ac:dyDescent="0.25">
      <c r="A873" s="12" t="s">
        <v>380</v>
      </c>
      <c r="B873" s="12" t="s">
        <v>69</v>
      </c>
      <c r="C873" s="12" t="s">
        <v>11</v>
      </c>
      <c r="D873" s="43" t="s">
        <v>423</v>
      </c>
      <c r="E873" s="48">
        <v>6138</v>
      </c>
      <c r="F873" s="43"/>
      <c r="G873" s="56" t="s">
        <v>2909</v>
      </c>
      <c r="H873" s="23" t="s">
        <v>237</v>
      </c>
      <c r="I873" s="68">
        <v>1000</v>
      </c>
      <c r="J873" s="68">
        <v>0</v>
      </c>
      <c r="K873" s="68"/>
      <c r="L873" s="68">
        <f t="shared" si="748"/>
        <v>500</v>
      </c>
      <c r="M873" s="68"/>
      <c r="N873" s="68"/>
      <c r="O873" s="68">
        <v>500</v>
      </c>
      <c r="P873" s="68">
        <f t="shared" si="750"/>
        <v>500</v>
      </c>
      <c r="Q873" s="68" t="str">
        <f t="shared" si="751"/>
        <v>-</v>
      </c>
    </row>
    <row r="874" spans="1:17" x14ac:dyDescent="0.25">
      <c r="A874" s="14" t="s">
        <v>380</v>
      </c>
      <c r="B874" s="14" t="s">
        <v>69</v>
      </c>
      <c r="C874" s="14" t="s">
        <v>11</v>
      </c>
      <c r="D874" s="50" t="s">
        <v>423</v>
      </c>
      <c r="E874" s="50" t="s">
        <v>2720</v>
      </c>
      <c r="F874" s="43" t="s">
        <v>1</v>
      </c>
      <c r="G874" s="49" t="s">
        <v>1</v>
      </c>
      <c r="H874" s="11" t="s">
        <v>35</v>
      </c>
      <c r="I874" s="67">
        <f t="shared" ref="I874:O874" si="766">SUM(I875:I880)</f>
        <v>501100</v>
      </c>
      <c r="J874" s="67">
        <f t="shared" si="766"/>
        <v>0</v>
      </c>
      <c r="K874" s="67">
        <f t="shared" si="766"/>
        <v>0</v>
      </c>
      <c r="L874" s="67">
        <f t="shared" si="748"/>
        <v>93100</v>
      </c>
      <c r="M874" s="67">
        <f t="shared" si="766"/>
        <v>0</v>
      </c>
      <c r="N874" s="67">
        <f t="shared" si="766"/>
        <v>0</v>
      </c>
      <c r="O874" s="67">
        <f t="shared" si="766"/>
        <v>93100</v>
      </c>
      <c r="P874" s="67">
        <f t="shared" si="750"/>
        <v>93100</v>
      </c>
      <c r="Q874" s="67" t="str">
        <f t="shared" si="751"/>
        <v>-</v>
      </c>
    </row>
    <row r="875" spans="1:17" x14ac:dyDescent="0.25">
      <c r="A875" s="12" t="s">
        <v>380</v>
      </c>
      <c r="B875" s="12" t="s">
        <v>69</v>
      </c>
      <c r="C875" s="12" t="s">
        <v>11</v>
      </c>
      <c r="D875" s="43" t="s">
        <v>423</v>
      </c>
      <c r="E875" s="48">
        <v>6139</v>
      </c>
      <c r="F875" s="43" t="s">
        <v>437</v>
      </c>
      <c r="G875" s="56" t="s">
        <v>2909</v>
      </c>
      <c r="H875" s="23" t="s">
        <v>43</v>
      </c>
      <c r="I875" s="68">
        <v>1000</v>
      </c>
      <c r="J875" s="68">
        <v>0</v>
      </c>
      <c r="K875" s="68"/>
      <c r="L875" s="68">
        <f t="shared" si="748"/>
        <v>100</v>
      </c>
      <c r="M875" s="68"/>
      <c r="N875" s="68"/>
      <c r="O875" s="68">
        <v>100</v>
      </c>
      <c r="P875" s="68">
        <f t="shared" si="750"/>
        <v>100</v>
      </c>
      <c r="Q875" s="68" t="str">
        <f t="shared" si="751"/>
        <v>-</v>
      </c>
    </row>
    <row r="876" spans="1:17" x14ac:dyDescent="0.25">
      <c r="A876" s="12" t="s">
        <v>380</v>
      </c>
      <c r="B876" s="12" t="s">
        <v>69</v>
      </c>
      <c r="C876" s="12" t="s">
        <v>11</v>
      </c>
      <c r="D876" s="43" t="s">
        <v>423</v>
      </c>
      <c r="E876" s="48">
        <v>6139</v>
      </c>
      <c r="F876" s="43" t="s">
        <v>438</v>
      </c>
      <c r="G876" s="56" t="s">
        <v>2909</v>
      </c>
      <c r="H876" s="23" t="s">
        <v>439</v>
      </c>
      <c r="I876" s="68">
        <v>10000</v>
      </c>
      <c r="J876" s="68">
        <v>0</v>
      </c>
      <c r="K876" s="68"/>
      <c r="L876" s="68">
        <f t="shared" si="748"/>
        <v>0</v>
      </c>
      <c r="M876" s="68"/>
      <c r="N876" s="68"/>
      <c r="O876" s="68"/>
      <c r="P876" s="68">
        <f t="shared" si="750"/>
        <v>0</v>
      </c>
      <c r="Q876" s="68" t="str">
        <f t="shared" si="751"/>
        <v>-</v>
      </c>
    </row>
    <row r="877" spans="1:17" x14ac:dyDescent="0.25">
      <c r="A877" s="12" t="s">
        <v>380</v>
      </c>
      <c r="B877" s="12" t="s">
        <v>69</v>
      </c>
      <c r="C877" s="12" t="s">
        <v>11</v>
      </c>
      <c r="D877" s="43" t="s">
        <v>423</v>
      </c>
      <c r="E877" s="48">
        <v>6139</v>
      </c>
      <c r="F877" s="43" t="s">
        <v>440</v>
      </c>
      <c r="G877" s="56" t="s">
        <v>2909</v>
      </c>
      <c r="H877" s="23" t="s">
        <v>441</v>
      </c>
      <c r="I877" s="68">
        <v>160000</v>
      </c>
      <c r="J877" s="68">
        <v>0</v>
      </c>
      <c r="K877" s="68"/>
      <c r="L877" s="68">
        <f t="shared" si="748"/>
        <v>40000</v>
      </c>
      <c r="M877" s="68"/>
      <c r="N877" s="68"/>
      <c r="O877" s="68">
        <v>40000</v>
      </c>
      <c r="P877" s="68">
        <f t="shared" si="750"/>
        <v>40000</v>
      </c>
      <c r="Q877" s="68" t="str">
        <f t="shared" si="751"/>
        <v>-</v>
      </c>
    </row>
    <row r="878" spans="1:17" ht="22.5" x14ac:dyDescent="0.25">
      <c r="A878" s="12" t="s">
        <v>380</v>
      </c>
      <c r="B878" s="12" t="s">
        <v>69</v>
      </c>
      <c r="C878" s="12" t="s">
        <v>11</v>
      </c>
      <c r="D878" s="43" t="s">
        <v>423</v>
      </c>
      <c r="E878" s="48">
        <v>6139</v>
      </c>
      <c r="F878" s="43" t="s">
        <v>442</v>
      </c>
      <c r="G878" s="56" t="s">
        <v>2909</v>
      </c>
      <c r="H878" s="23" t="s">
        <v>49</v>
      </c>
      <c r="I878" s="68">
        <v>100</v>
      </c>
      <c r="J878" s="68">
        <v>0</v>
      </c>
      <c r="K878" s="68"/>
      <c r="L878" s="68">
        <f t="shared" si="748"/>
        <v>0</v>
      </c>
      <c r="M878" s="68"/>
      <c r="N878" s="68"/>
      <c r="O878" s="68"/>
      <c r="P878" s="68">
        <f t="shared" si="750"/>
        <v>0</v>
      </c>
      <c r="Q878" s="68" t="str">
        <f t="shared" si="751"/>
        <v>-</v>
      </c>
    </row>
    <row r="879" spans="1:17" x14ac:dyDescent="0.25">
      <c r="A879" s="12" t="s">
        <v>380</v>
      </c>
      <c r="B879" s="12" t="s">
        <v>69</v>
      </c>
      <c r="C879" s="12" t="s">
        <v>11</v>
      </c>
      <c r="D879" s="43" t="s">
        <v>423</v>
      </c>
      <c r="E879" s="48">
        <v>6139</v>
      </c>
      <c r="F879" s="43" t="s">
        <v>443</v>
      </c>
      <c r="G879" s="56" t="s">
        <v>2909</v>
      </c>
      <c r="H879" s="23" t="s">
        <v>444</v>
      </c>
      <c r="I879" s="68">
        <v>300000</v>
      </c>
      <c r="J879" s="68">
        <v>0</v>
      </c>
      <c r="K879" s="68"/>
      <c r="L879" s="68">
        <f t="shared" si="748"/>
        <v>50000</v>
      </c>
      <c r="M879" s="68"/>
      <c r="N879" s="68"/>
      <c r="O879" s="68">
        <v>50000</v>
      </c>
      <c r="P879" s="68">
        <f t="shared" si="750"/>
        <v>50000</v>
      </c>
      <c r="Q879" s="68" t="str">
        <f t="shared" si="751"/>
        <v>-</v>
      </c>
    </row>
    <row r="880" spans="1:17" x14ac:dyDescent="0.25">
      <c r="A880" s="12" t="s">
        <v>380</v>
      </c>
      <c r="B880" s="12" t="s">
        <v>69</v>
      </c>
      <c r="C880" s="12" t="s">
        <v>11</v>
      </c>
      <c r="D880" s="43" t="s">
        <v>423</v>
      </c>
      <c r="E880" s="48">
        <v>6139</v>
      </c>
      <c r="F880" s="43" t="s">
        <v>445</v>
      </c>
      <c r="G880" s="56" t="s">
        <v>2909</v>
      </c>
      <c r="H880" s="23" t="s">
        <v>446</v>
      </c>
      <c r="I880" s="68">
        <v>30000</v>
      </c>
      <c r="J880" s="68">
        <v>0</v>
      </c>
      <c r="K880" s="68"/>
      <c r="L880" s="68">
        <f t="shared" si="748"/>
        <v>3000</v>
      </c>
      <c r="M880" s="68"/>
      <c r="N880" s="68"/>
      <c r="O880" s="68">
        <v>3000</v>
      </c>
      <c r="P880" s="68">
        <f t="shared" si="750"/>
        <v>3000</v>
      </c>
      <c r="Q880" s="68" t="str">
        <f t="shared" si="751"/>
        <v>-</v>
      </c>
    </row>
    <row r="881" spans="1:17" ht="22.5" x14ac:dyDescent="0.25">
      <c r="A881" s="14" t="s">
        <v>1</v>
      </c>
      <c r="B881" s="14" t="s">
        <v>1</v>
      </c>
      <c r="C881" s="14" t="s">
        <v>1</v>
      </c>
      <c r="D881" s="42" t="s">
        <v>1</v>
      </c>
      <c r="E881" s="42" t="s">
        <v>1</v>
      </c>
      <c r="F881" s="42" t="s">
        <v>1</v>
      </c>
      <c r="G881" s="42" t="s">
        <v>1</v>
      </c>
      <c r="H881" s="17" t="s">
        <v>50</v>
      </c>
      <c r="I881" s="66">
        <f t="shared" ref="I881:O881" si="767">SUM(I882)</f>
        <v>1100</v>
      </c>
      <c r="J881" s="66">
        <f t="shared" si="767"/>
        <v>0</v>
      </c>
      <c r="K881" s="66">
        <f t="shared" si="767"/>
        <v>0</v>
      </c>
      <c r="L881" s="66">
        <f t="shared" si="748"/>
        <v>0</v>
      </c>
      <c r="M881" s="66">
        <f t="shared" si="767"/>
        <v>0</v>
      </c>
      <c r="N881" s="66">
        <f t="shared" si="767"/>
        <v>0</v>
      </c>
      <c r="O881" s="66">
        <f t="shared" si="767"/>
        <v>0</v>
      </c>
      <c r="P881" s="66">
        <f t="shared" si="750"/>
        <v>0</v>
      </c>
      <c r="Q881" s="66" t="str">
        <f t="shared" si="751"/>
        <v>-</v>
      </c>
    </row>
    <row r="882" spans="1:17" x14ac:dyDescent="0.25">
      <c r="A882" s="12" t="s">
        <v>380</v>
      </c>
      <c r="B882" s="12" t="s">
        <v>69</v>
      </c>
      <c r="C882" s="12" t="s">
        <v>11</v>
      </c>
      <c r="D882" s="43" t="s">
        <v>423</v>
      </c>
      <c r="E882" s="42" t="s">
        <v>2712</v>
      </c>
      <c r="F882" s="42" t="s">
        <v>1</v>
      </c>
      <c r="G882" s="42" t="s">
        <v>1</v>
      </c>
      <c r="H882" s="11" t="s">
        <v>52</v>
      </c>
      <c r="I882" s="67">
        <f t="shared" ref="I882" si="768">SUM(I883,I885)</f>
        <v>1100</v>
      </c>
      <c r="J882" s="67">
        <f t="shared" ref="J882:K882" si="769">SUM(J883,J885)</f>
        <v>0</v>
      </c>
      <c r="K882" s="67">
        <f t="shared" si="769"/>
        <v>0</v>
      </c>
      <c r="L882" s="67">
        <f t="shared" si="748"/>
        <v>0</v>
      </c>
      <c r="M882" s="67">
        <f t="shared" ref="M882" si="770">SUM(M883,M885)</f>
        <v>0</v>
      </c>
      <c r="N882" s="67">
        <f t="shared" ref="N882:O882" si="771">SUM(N883,N885)</f>
        <v>0</v>
      </c>
      <c r="O882" s="67">
        <f t="shared" si="771"/>
        <v>0</v>
      </c>
      <c r="P882" s="67">
        <f t="shared" si="750"/>
        <v>0</v>
      </c>
      <c r="Q882" s="67" t="str">
        <f t="shared" si="751"/>
        <v>-</v>
      </c>
    </row>
    <row r="883" spans="1:17" x14ac:dyDescent="0.25">
      <c r="A883" s="14" t="s">
        <v>380</v>
      </c>
      <c r="B883" s="14" t="s">
        <v>69</v>
      </c>
      <c r="C883" s="14" t="s">
        <v>11</v>
      </c>
      <c r="D883" s="50" t="s">
        <v>423</v>
      </c>
      <c r="E883" s="50" t="s">
        <v>2732</v>
      </c>
      <c r="F883" s="43" t="s">
        <v>1</v>
      </c>
      <c r="G883" s="49" t="s">
        <v>1</v>
      </c>
      <c r="H883" s="11" t="s">
        <v>203</v>
      </c>
      <c r="I883" s="67">
        <f t="shared" ref="I883:O883" si="772">SUM(I884)</f>
        <v>1000</v>
      </c>
      <c r="J883" s="67">
        <f t="shared" si="772"/>
        <v>0</v>
      </c>
      <c r="K883" s="67">
        <f t="shared" si="772"/>
        <v>0</v>
      </c>
      <c r="L883" s="67">
        <f t="shared" si="748"/>
        <v>0</v>
      </c>
      <c r="M883" s="67">
        <f t="shared" si="772"/>
        <v>0</v>
      </c>
      <c r="N883" s="67">
        <f t="shared" si="772"/>
        <v>0</v>
      </c>
      <c r="O883" s="67">
        <f t="shared" si="772"/>
        <v>0</v>
      </c>
      <c r="P883" s="67">
        <f t="shared" si="750"/>
        <v>0</v>
      </c>
      <c r="Q883" s="67" t="str">
        <f t="shared" si="751"/>
        <v>-</v>
      </c>
    </row>
    <row r="884" spans="1:17" x14ac:dyDescent="0.25">
      <c r="A884" s="12" t="s">
        <v>380</v>
      </c>
      <c r="B884" s="12" t="s">
        <v>69</v>
      </c>
      <c r="C884" s="12" t="s">
        <v>11</v>
      </c>
      <c r="D884" s="43" t="s">
        <v>423</v>
      </c>
      <c r="E884" s="48">
        <v>6141</v>
      </c>
      <c r="F884" s="43" t="s">
        <v>447</v>
      </c>
      <c r="G884" s="56" t="s">
        <v>2909</v>
      </c>
      <c r="H884" s="23" t="s">
        <v>448</v>
      </c>
      <c r="I884" s="68">
        <v>1000</v>
      </c>
      <c r="J884" s="68">
        <v>0</v>
      </c>
      <c r="K884" s="68"/>
      <c r="L884" s="68">
        <f t="shared" si="748"/>
        <v>0</v>
      </c>
      <c r="M884" s="68"/>
      <c r="N884" s="68"/>
      <c r="O884" s="68"/>
      <c r="P884" s="68">
        <f t="shared" si="750"/>
        <v>0</v>
      </c>
      <c r="Q884" s="68" t="str">
        <f t="shared" si="751"/>
        <v>-</v>
      </c>
    </row>
    <row r="885" spans="1:17" x14ac:dyDescent="0.25">
      <c r="A885" s="14" t="s">
        <v>380</v>
      </c>
      <c r="B885" s="14" t="s">
        <v>69</v>
      </c>
      <c r="C885" s="14" t="s">
        <v>11</v>
      </c>
      <c r="D885" s="50" t="s">
        <v>423</v>
      </c>
      <c r="E885" s="50" t="s">
        <v>2739</v>
      </c>
      <c r="F885" s="43" t="s">
        <v>1</v>
      </c>
      <c r="G885" s="49" t="s">
        <v>1</v>
      </c>
      <c r="H885" s="11" t="s">
        <v>58</v>
      </c>
      <c r="I885" s="67">
        <f t="shared" ref="I885:O885" si="773">SUM(I886)</f>
        <v>100</v>
      </c>
      <c r="J885" s="67">
        <f t="shared" si="773"/>
        <v>0</v>
      </c>
      <c r="K885" s="67">
        <f t="shared" si="773"/>
        <v>0</v>
      </c>
      <c r="L885" s="67">
        <f t="shared" si="748"/>
        <v>0</v>
      </c>
      <c r="M885" s="67">
        <f t="shared" si="773"/>
        <v>0</v>
      </c>
      <c r="N885" s="67">
        <f t="shared" si="773"/>
        <v>0</v>
      </c>
      <c r="O885" s="67">
        <f t="shared" si="773"/>
        <v>0</v>
      </c>
      <c r="P885" s="67">
        <f t="shared" si="750"/>
        <v>0</v>
      </c>
      <c r="Q885" s="67" t="str">
        <f t="shared" si="751"/>
        <v>-</v>
      </c>
    </row>
    <row r="886" spans="1:17" x14ac:dyDescent="0.25">
      <c r="A886" s="12" t="s">
        <v>380</v>
      </c>
      <c r="B886" s="12" t="s">
        <v>69</v>
      </c>
      <c r="C886" s="12" t="s">
        <v>11</v>
      </c>
      <c r="D886" s="43" t="s">
        <v>423</v>
      </c>
      <c r="E886" s="48">
        <v>6148</v>
      </c>
      <c r="F886" s="43" t="s">
        <v>449</v>
      </c>
      <c r="G886" s="56" t="s">
        <v>2909</v>
      </c>
      <c r="H886" s="23" t="s">
        <v>207</v>
      </c>
      <c r="I886" s="68">
        <v>100</v>
      </c>
      <c r="J886" s="68">
        <v>0</v>
      </c>
      <c r="K886" s="68"/>
      <c r="L886" s="68">
        <f t="shared" si="748"/>
        <v>0</v>
      </c>
      <c r="M886" s="68"/>
      <c r="N886" s="68"/>
      <c r="O886" s="68"/>
      <c r="P886" s="68">
        <f t="shared" si="750"/>
        <v>0</v>
      </c>
      <c r="Q886" s="68" t="str">
        <f t="shared" si="751"/>
        <v>-</v>
      </c>
    </row>
    <row r="887" spans="1:17" ht="22.5" x14ac:dyDescent="0.25">
      <c r="A887" s="14" t="s">
        <v>1</v>
      </c>
      <c r="B887" s="14" t="s">
        <v>1</v>
      </c>
      <c r="C887" s="14" t="s">
        <v>1</v>
      </c>
      <c r="D887" s="42" t="s">
        <v>1</v>
      </c>
      <c r="E887" s="42" t="s">
        <v>1</v>
      </c>
      <c r="F887" s="42" t="s">
        <v>1</v>
      </c>
      <c r="G887" s="42" t="s">
        <v>1</v>
      </c>
      <c r="H887" s="17" t="s">
        <v>59</v>
      </c>
      <c r="I887" s="66">
        <f t="shared" ref="I887:O887" si="774">SUM(I888)</f>
        <v>14633478</v>
      </c>
      <c r="J887" s="66">
        <f t="shared" si="774"/>
        <v>0</v>
      </c>
      <c r="K887" s="66">
        <f t="shared" si="774"/>
        <v>0</v>
      </c>
      <c r="L887" s="66">
        <f t="shared" si="748"/>
        <v>3610000</v>
      </c>
      <c r="M887" s="66">
        <f t="shared" si="774"/>
        <v>0</v>
      </c>
      <c r="N887" s="66">
        <f t="shared" si="774"/>
        <v>0</v>
      </c>
      <c r="O887" s="66">
        <f t="shared" si="774"/>
        <v>3610000</v>
      </c>
      <c r="P887" s="66">
        <f t="shared" si="750"/>
        <v>3610000</v>
      </c>
      <c r="Q887" s="66" t="str">
        <f t="shared" si="751"/>
        <v>-</v>
      </c>
    </row>
    <row r="888" spans="1:17" x14ac:dyDescent="0.25">
      <c r="A888" s="12" t="s">
        <v>380</v>
      </c>
      <c r="B888" s="12" t="s">
        <v>69</v>
      </c>
      <c r="C888" s="12" t="s">
        <v>11</v>
      </c>
      <c r="D888" s="43" t="s">
        <v>423</v>
      </c>
      <c r="E888" s="42" t="s">
        <v>2715</v>
      </c>
      <c r="F888" s="42" t="s">
        <v>1</v>
      </c>
      <c r="G888" s="42" t="s">
        <v>1</v>
      </c>
      <c r="H888" s="11" t="s">
        <v>61</v>
      </c>
      <c r="I888" s="67">
        <f t="shared" ref="I888" si="775">SUM(I889,I891,I895,I901,I903)</f>
        <v>14633478</v>
      </c>
      <c r="J888" s="67">
        <f t="shared" ref="J888:K888" si="776">SUM(J889,J891,J895,J901,J903)</f>
        <v>0</v>
      </c>
      <c r="K888" s="67">
        <f t="shared" si="776"/>
        <v>0</v>
      </c>
      <c r="L888" s="67">
        <f t="shared" si="748"/>
        <v>3610000</v>
      </c>
      <c r="M888" s="67">
        <f t="shared" ref="M888" si="777">SUM(M889,M891,M895,M901,M903)</f>
        <v>0</v>
      </c>
      <c r="N888" s="67">
        <f t="shared" ref="N888:O888" si="778">SUM(N889,N891,N895,N901,N903)</f>
        <v>0</v>
      </c>
      <c r="O888" s="67">
        <f t="shared" si="778"/>
        <v>3610000</v>
      </c>
      <c r="P888" s="67">
        <f t="shared" si="750"/>
        <v>3610000</v>
      </c>
      <c r="Q888" s="67" t="str">
        <f t="shared" si="751"/>
        <v>-</v>
      </c>
    </row>
    <row r="889" spans="1:17" x14ac:dyDescent="0.25">
      <c r="A889" s="14" t="s">
        <v>380</v>
      </c>
      <c r="B889" s="14" t="s">
        <v>69</v>
      </c>
      <c r="C889" s="14" t="s">
        <v>11</v>
      </c>
      <c r="D889" s="50" t="s">
        <v>423</v>
      </c>
      <c r="E889" s="50" t="s">
        <v>2759</v>
      </c>
      <c r="F889" s="43" t="s">
        <v>1</v>
      </c>
      <c r="G889" s="49" t="s">
        <v>1</v>
      </c>
      <c r="H889" s="11" t="s">
        <v>375</v>
      </c>
      <c r="I889" s="67">
        <f t="shared" ref="I889:O889" si="779">SUM(I890)</f>
        <v>500</v>
      </c>
      <c r="J889" s="67">
        <f t="shared" si="779"/>
        <v>0</v>
      </c>
      <c r="K889" s="67">
        <f t="shared" si="779"/>
        <v>0</v>
      </c>
      <c r="L889" s="67">
        <f t="shared" si="748"/>
        <v>0</v>
      </c>
      <c r="M889" s="67">
        <f t="shared" si="779"/>
        <v>0</v>
      </c>
      <c r="N889" s="67">
        <f t="shared" si="779"/>
        <v>0</v>
      </c>
      <c r="O889" s="67">
        <f t="shared" si="779"/>
        <v>0</v>
      </c>
      <c r="P889" s="67">
        <f t="shared" si="750"/>
        <v>0</v>
      </c>
      <c r="Q889" s="67" t="str">
        <f t="shared" si="751"/>
        <v>-</v>
      </c>
    </row>
    <row r="890" spans="1:17" x14ac:dyDescent="0.25">
      <c r="A890" s="12" t="s">
        <v>380</v>
      </c>
      <c r="B890" s="12" t="s">
        <v>69</v>
      </c>
      <c r="C890" s="12" t="s">
        <v>11</v>
      </c>
      <c r="D890" s="43" t="s">
        <v>423</v>
      </c>
      <c r="E890" s="48">
        <v>8211</v>
      </c>
      <c r="F890" s="43" t="s">
        <v>450</v>
      </c>
      <c r="G890" s="56" t="s">
        <v>2909</v>
      </c>
      <c r="H890" s="23" t="s">
        <v>451</v>
      </c>
      <c r="I890" s="68">
        <v>500</v>
      </c>
      <c r="J890" s="68">
        <v>0</v>
      </c>
      <c r="K890" s="68"/>
      <c r="L890" s="68">
        <f t="shared" si="748"/>
        <v>0</v>
      </c>
      <c r="M890" s="68"/>
      <c r="N890" s="68"/>
      <c r="O890" s="68"/>
      <c r="P890" s="68">
        <f t="shared" si="750"/>
        <v>0</v>
      </c>
      <c r="Q890" s="68" t="str">
        <f t="shared" si="751"/>
        <v>-</v>
      </c>
    </row>
    <row r="891" spans="1:17" x14ac:dyDescent="0.25">
      <c r="A891" s="14" t="s">
        <v>380</v>
      </c>
      <c r="B891" s="14" t="s">
        <v>69</v>
      </c>
      <c r="C891" s="14" t="s">
        <v>11</v>
      </c>
      <c r="D891" s="50" t="s">
        <v>423</v>
      </c>
      <c r="E891" s="50" t="s">
        <v>2761</v>
      </c>
      <c r="F891" s="43" t="s">
        <v>1</v>
      </c>
      <c r="G891" s="49" t="s">
        <v>1</v>
      </c>
      <c r="H891" s="11" t="s">
        <v>314</v>
      </c>
      <c r="I891" s="67">
        <f t="shared" ref="I891:O891" si="780">SUM(I892:I894)</f>
        <v>2084800</v>
      </c>
      <c r="J891" s="67">
        <f t="shared" si="780"/>
        <v>0</v>
      </c>
      <c r="K891" s="67">
        <f t="shared" si="780"/>
        <v>0</v>
      </c>
      <c r="L891" s="67">
        <f t="shared" si="748"/>
        <v>500000</v>
      </c>
      <c r="M891" s="67">
        <f t="shared" si="780"/>
        <v>0</v>
      </c>
      <c r="N891" s="67">
        <f t="shared" si="780"/>
        <v>0</v>
      </c>
      <c r="O891" s="67">
        <f t="shared" si="780"/>
        <v>500000</v>
      </c>
      <c r="P891" s="67">
        <f t="shared" si="750"/>
        <v>500000</v>
      </c>
      <c r="Q891" s="67" t="str">
        <f t="shared" si="751"/>
        <v>-</v>
      </c>
    </row>
    <row r="892" spans="1:17" x14ac:dyDescent="0.25">
      <c r="A892" s="12" t="s">
        <v>380</v>
      </c>
      <c r="B892" s="12" t="s">
        <v>69</v>
      </c>
      <c r="C892" s="12" t="s">
        <v>11</v>
      </c>
      <c r="D892" s="43" t="s">
        <v>423</v>
      </c>
      <c r="E892" s="48">
        <v>8212</v>
      </c>
      <c r="F892" s="43" t="s">
        <v>452</v>
      </c>
      <c r="G892" s="56" t="s">
        <v>2909</v>
      </c>
      <c r="H892" s="23" t="s">
        <v>453</v>
      </c>
      <c r="I892" s="68">
        <v>15000</v>
      </c>
      <c r="J892" s="68">
        <v>0</v>
      </c>
      <c r="K892" s="68"/>
      <c r="L892" s="68">
        <f t="shared" si="748"/>
        <v>0</v>
      </c>
      <c r="M892" s="68"/>
      <c r="N892" s="68"/>
      <c r="O892" s="68"/>
      <c r="P892" s="68">
        <f t="shared" si="750"/>
        <v>0</v>
      </c>
      <c r="Q892" s="68" t="str">
        <f t="shared" si="751"/>
        <v>-</v>
      </c>
    </row>
    <row r="893" spans="1:17" x14ac:dyDescent="0.25">
      <c r="A893" s="12" t="s">
        <v>380</v>
      </c>
      <c r="B893" s="12" t="s">
        <v>69</v>
      </c>
      <c r="C893" s="12" t="s">
        <v>11</v>
      </c>
      <c r="D893" s="43" t="s">
        <v>423</v>
      </c>
      <c r="E893" s="48">
        <v>8212</v>
      </c>
      <c r="F893" s="43" t="s">
        <v>454</v>
      </c>
      <c r="G893" s="56" t="s">
        <v>2909</v>
      </c>
      <c r="H893" s="23" t="s">
        <v>455</v>
      </c>
      <c r="I893" s="68">
        <v>50000</v>
      </c>
      <c r="J893" s="68">
        <v>0</v>
      </c>
      <c r="K893" s="68"/>
      <c r="L893" s="68">
        <f t="shared" si="748"/>
        <v>0</v>
      </c>
      <c r="M893" s="68"/>
      <c r="N893" s="68"/>
      <c r="O893" s="68"/>
      <c r="P893" s="68">
        <f t="shared" si="750"/>
        <v>0</v>
      </c>
      <c r="Q893" s="68" t="str">
        <f t="shared" si="751"/>
        <v>-</v>
      </c>
    </row>
    <row r="894" spans="1:17" x14ac:dyDescent="0.25">
      <c r="A894" s="12" t="s">
        <v>380</v>
      </c>
      <c r="B894" s="12" t="s">
        <v>69</v>
      </c>
      <c r="C894" s="12" t="s">
        <v>11</v>
      </c>
      <c r="D894" s="43" t="s">
        <v>423</v>
      </c>
      <c r="E894" s="48">
        <v>8212</v>
      </c>
      <c r="F894" s="43" t="s">
        <v>2782</v>
      </c>
      <c r="G894" s="56" t="s">
        <v>2909</v>
      </c>
      <c r="H894" s="23" t="s">
        <v>2666</v>
      </c>
      <c r="I894" s="68">
        <v>2019800</v>
      </c>
      <c r="J894" s="68">
        <v>0</v>
      </c>
      <c r="K894" s="68"/>
      <c r="L894" s="68">
        <f t="shared" si="748"/>
        <v>500000</v>
      </c>
      <c r="M894" s="68"/>
      <c r="N894" s="68"/>
      <c r="O894" s="68">
        <v>500000</v>
      </c>
      <c r="P894" s="68">
        <f t="shared" si="750"/>
        <v>500000</v>
      </c>
      <c r="Q894" s="68" t="str">
        <f t="shared" si="751"/>
        <v>-</v>
      </c>
    </row>
    <row r="895" spans="1:17" x14ac:dyDescent="0.25">
      <c r="A895" s="14" t="s">
        <v>380</v>
      </c>
      <c r="B895" s="14" t="s">
        <v>69</v>
      </c>
      <c r="C895" s="14" t="s">
        <v>11</v>
      </c>
      <c r="D895" s="50" t="s">
        <v>423</v>
      </c>
      <c r="E895" s="50" t="s">
        <v>2724</v>
      </c>
      <c r="F895" s="43" t="s">
        <v>1</v>
      </c>
      <c r="G895" s="49" t="s">
        <v>1</v>
      </c>
      <c r="H895" s="11" t="s">
        <v>62</v>
      </c>
      <c r="I895" s="67">
        <f t="shared" ref="I895:O895" si="781">SUM(I896:I897)</f>
        <v>35100</v>
      </c>
      <c r="J895" s="67">
        <f t="shared" si="781"/>
        <v>0</v>
      </c>
      <c r="K895" s="67">
        <f t="shared" si="781"/>
        <v>0</v>
      </c>
      <c r="L895" s="67">
        <f t="shared" si="748"/>
        <v>10000</v>
      </c>
      <c r="M895" s="67">
        <f t="shared" si="781"/>
        <v>0</v>
      </c>
      <c r="N895" s="67">
        <f t="shared" si="781"/>
        <v>0</v>
      </c>
      <c r="O895" s="67">
        <f t="shared" si="781"/>
        <v>10000</v>
      </c>
      <c r="P895" s="67">
        <f t="shared" si="750"/>
        <v>10000</v>
      </c>
      <c r="Q895" s="67" t="str">
        <f t="shared" si="751"/>
        <v>-</v>
      </c>
    </row>
    <row r="896" spans="1:17" x14ac:dyDescent="0.25">
      <c r="A896" s="12" t="s">
        <v>380</v>
      </c>
      <c r="B896" s="12" t="s">
        <v>69</v>
      </c>
      <c r="C896" s="12" t="s">
        <v>11</v>
      </c>
      <c r="D896" s="43" t="s">
        <v>423</v>
      </c>
      <c r="E896" s="48">
        <v>8213</v>
      </c>
      <c r="F896" s="43" t="s">
        <v>456</v>
      </c>
      <c r="G896" s="56" t="s">
        <v>2909</v>
      </c>
      <c r="H896" s="23" t="s">
        <v>457</v>
      </c>
      <c r="I896" s="68">
        <v>15000</v>
      </c>
      <c r="J896" s="68">
        <v>0</v>
      </c>
      <c r="K896" s="68"/>
      <c r="L896" s="68">
        <f t="shared" si="748"/>
        <v>10000</v>
      </c>
      <c r="M896" s="68"/>
      <c r="N896" s="68"/>
      <c r="O896" s="68">
        <v>10000</v>
      </c>
      <c r="P896" s="68">
        <f t="shared" si="750"/>
        <v>10000</v>
      </c>
      <c r="Q896" s="68" t="str">
        <f t="shared" si="751"/>
        <v>-</v>
      </c>
    </row>
    <row r="897" spans="1:17" ht="15.75" thickBot="1" x14ac:dyDescent="0.3">
      <c r="A897" s="12" t="s">
        <v>380</v>
      </c>
      <c r="B897" s="12" t="s">
        <v>69</v>
      </c>
      <c r="C897" s="12" t="s">
        <v>11</v>
      </c>
      <c r="D897" s="43" t="s">
        <v>423</v>
      </c>
      <c r="E897" s="48">
        <v>8213</v>
      </c>
      <c r="F897" s="43" t="s">
        <v>2783</v>
      </c>
      <c r="G897" s="56" t="s">
        <v>2909</v>
      </c>
      <c r="H897" s="23" t="s">
        <v>2667</v>
      </c>
      <c r="I897" s="68">
        <v>20100</v>
      </c>
      <c r="J897" s="68">
        <v>0</v>
      </c>
      <c r="K897" s="68"/>
      <c r="L897" s="68">
        <f t="shared" si="748"/>
        <v>0</v>
      </c>
      <c r="M897" s="68"/>
      <c r="N897" s="68"/>
      <c r="O897" s="68"/>
      <c r="P897" s="68">
        <f t="shared" si="750"/>
        <v>0</v>
      </c>
      <c r="Q897" s="68" t="str">
        <f t="shared" si="751"/>
        <v>-</v>
      </c>
    </row>
    <row r="898" spans="1:17" ht="34.5" thickBot="1" x14ac:dyDescent="0.3">
      <c r="A898" s="22" t="s">
        <v>4</v>
      </c>
      <c r="B898" s="22" t="s">
        <v>5</v>
      </c>
      <c r="C898" s="22" t="s">
        <v>6</v>
      </c>
      <c r="D898" s="44" t="s">
        <v>2891</v>
      </c>
      <c r="E898" s="44" t="s">
        <v>2895</v>
      </c>
      <c r="F898" s="44" t="s">
        <v>7</v>
      </c>
      <c r="G898" s="44" t="s">
        <v>8</v>
      </c>
      <c r="H898" s="22" t="s">
        <v>9</v>
      </c>
      <c r="I898" s="64" t="s">
        <v>2718</v>
      </c>
      <c r="J898" s="64" t="s">
        <v>2879</v>
      </c>
      <c r="K898" s="64" t="s">
        <v>2942</v>
      </c>
      <c r="L898" s="64" t="s">
        <v>2942</v>
      </c>
      <c r="M898" s="64" t="s">
        <v>2950</v>
      </c>
      <c r="N898" s="64" t="s">
        <v>2949</v>
      </c>
      <c r="O898" s="64" t="s">
        <v>2951</v>
      </c>
      <c r="P898" s="64" t="s">
        <v>2942</v>
      </c>
      <c r="Q898" s="64" t="s">
        <v>2944</v>
      </c>
    </row>
    <row r="899" spans="1:17" x14ac:dyDescent="0.25">
      <c r="A899" s="15" t="s">
        <v>1</v>
      </c>
      <c r="B899" s="15" t="s">
        <v>1</v>
      </c>
      <c r="C899" s="15" t="s">
        <v>1</v>
      </c>
      <c r="D899" s="45" t="s">
        <v>1</v>
      </c>
      <c r="E899" s="45" t="s">
        <v>1</v>
      </c>
      <c r="F899" s="46" t="s">
        <v>1</v>
      </c>
      <c r="G899" s="47" t="s">
        <v>1</v>
      </c>
      <c r="H899" s="16" t="s">
        <v>1</v>
      </c>
      <c r="I899" s="65">
        <v>1</v>
      </c>
      <c r="J899" s="65" t="s">
        <v>2894</v>
      </c>
      <c r="K899" s="65">
        <v>3</v>
      </c>
      <c r="L899" s="65" t="s">
        <v>2945</v>
      </c>
      <c r="M899" s="65">
        <v>5</v>
      </c>
      <c r="N899" s="65">
        <v>6</v>
      </c>
      <c r="O899" s="65">
        <v>7</v>
      </c>
      <c r="P899" s="65" t="s">
        <v>2946</v>
      </c>
      <c r="Q899" s="65">
        <v>9</v>
      </c>
    </row>
    <row r="900" spans="1:17" x14ac:dyDescent="0.25">
      <c r="A900" s="14" t="s">
        <v>380</v>
      </c>
      <c r="B900" s="14" t="s">
        <v>69</v>
      </c>
      <c r="C900" s="12" t="s">
        <v>11</v>
      </c>
      <c r="D900" s="43" t="s">
        <v>423</v>
      </c>
      <c r="E900" s="42" t="s">
        <v>1</v>
      </c>
      <c r="F900" s="42" t="s">
        <v>1</v>
      </c>
      <c r="G900" s="42" t="s">
        <v>1</v>
      </c>
      <c r="H900" s="11" t="s">
        <v>424</v>
      </c>
      <c r="I900" s="63"/>
      <c r="J900" s="63"/>
      <c r="K900" s="63"/>
      <c r="L900" s="63"/>
      <c r="M900" s="63"/>
      <c r="N900" s="63"/>
      <c r="O900" s="63"/>
      <c r="P900" s="63">
        <f t="shared" si="750"/>
        <v>0</v>
      </c>
      <c r="Q900" s="63" t="str">
        <f t="shared" si="751"/>
        <v>-</v>
      </c>
    </row>
    <row r="901" spans="1:17" x14ac:dyDescent="0.25">
      <c r="A901" s="14" t="s">
        <v>380</v>
      </c>
      <c r="B901" s="14" t="s">
        <v>69</v>
      </c>
      <c r="C901" s="14" t="s">
        <v>11</v>
      </c>
      <c r="D901" s="50" t="s">
        <v>423</v>
      </c>
      <c r="E901" s="50" t="s">
        <v>2780</v>
      </c>
      <c r="F901" s="43" t="s">
        <v>1</v>
      </c>
      <c r="G901" s="49" t="s">
        <v>1</v>
      </c>
      <c r="H901" s="11" t="s">
        <v>183</v>
      </c>
      <c r="I901" s="67">
        <f t="shared" ref="I901:O901" si="782">SUM(I902)</f>
        <v>300000</v>
      </c>
      <c r="J901" s="67">
        <f t="shared" si="782"/>
        <v>0</v>
      </c>
      <c r="K901" s="67">
        <f t="shared" si="782"/>
        <v>0</v>
      </c>
      <c r="L901" s="67">
        <f t="shared" si="748"/>
        <v>100000</v>
      </c>
      <c r="M901" s="67">
        <f t="shared" si="782"/>
        <v>0</v>
      </c>
      <c r="N901" s="67">
        <f t="shared" si="782"/>
        <v>0</v>
      </c>
      <c r="O901" s="67">
        <f t="shared" si="782"/>
        <v>100000</v>
      </c>
      <c r="P901" s="67">
        <f t="shared" si="750"/>
        <v>100000</v>
      </c>
      <c r="Q901" s="67" t="str">
        <f t="shared" si="751"/>
        <v>-</v>
      </c>
    </row>
    <row r="902" spans="1:17" x14ac:dyDescent="0.25">
      <c r="A902" s="12" t="s">
        <v>380</v>
      </c>
      <c r="B902" s="12" t="s">
        <v>69</v>
      </c>
      <c r="C902" s="12" t="s">
        <v>11</v>
      </c>
      <c r="D902" s="43" t="s">
        <v>423</v>
      </c>
      <c r="E902" s="48">
        <v>8215</v>
      </c>
      <c r="F902" s="43" t="s">
        <v>458</v>
      </c>
      <c r="G902" s="56" t="s">
        <v>2909</v>
      </c>
      <c r="H902" s="23" t="s">
        <v>459</v>
      </c>
      <c r="I902" s="68">
        <v>300000</v>
      </c>
      <c r="J902" s="68">
        <v>0</v>
      </c>
      <c r="K902" s="68"/>
      <c r="L902" s="68">
        <f t="shared" si="748"/>
        <v>100000</v>
      </c>
      <c r="M902" s="68"/>
      <c r="N902" s="68"/>
      <c r="O902" s="68">
        <v>100000</v>
      </c>
      <c r="P902" s="68">
        <f t="shared" si="750"/>
        <v>100000</v>
      </c>
      <c r="Q902" s="68" t="str">
        <f t="shared" si="751"/>
        <v>-</v>
      </c>
    </row>
    <row r="903" spans="1:17" x14ac:dyDescent="0.25">
      <c r="A903" s="14" t="s">
        <v>380</v>
      </c>
      <c r="B903" s="14" t="s">
        <v>69</v>
      </c>
      <c r="C903" s="14" t="s">
        <v>11</v>
      </c>
      <c r="D903" s="50" t="s">
        <v>423</v>
      </c>
      <c r="E903" s="50" t="s">
        <v>2763</v>
      </c>
      <c r="F903" s="43" t="s">
        <v>1</v>
      </c>
      <c r="G903" s="49" t="s">
        <v>1</v>
      </c>
      <c r="H903" s="11" t="s">
        <v>248</v>
      </c>
      <c r="I903" s="67">
        <f t="shared" ref="I903:O903" si="783">SUM(I904)</f>
        <v>12213078</v>
      </c>
      <c r="J903" s="67">
        <f t="shared" si="783"/>
        <v>0</v>
      </c>
      <c r="K903" s="67">
        <f t="shared" si="783"/>
        <v>0</v>
      </c>
      <c r="L903" s="67">
        <f t="shared" si="748"/>
        <v>3000000</v>
      </c>
      <c r="M903" s="67">
        <f t="shared" si="783"/>
        <v>0</v>
      </c>
      <c r="N903" s="67">
        <f t="shared" si="783"/>
        <v>0</v>
      </c>
      <c r="O903" s="67">
        <f t="shared" si="783"/>
        <v>3000000</v>
      </c>
      <c r="P903" s="67">
        <f t="shared" si="750"/>
        <v>3000000</v>
      </c>
      <c r="Q903" s="67" t="str">
        <f t="shared" si="751"/>
        <v>-</v>
      </c>
    </row>
    <row r="904" spans="1:17" x14ac:dyDescent="0.25">
      <c r="A904" s="12" t="s">
        <v>380</v>
      </c>
      <c r="B904" s="12" t="s">
        <v>69</v>
      </c>
      <c r="C904" s="12" t="s">
        <v>11</v>
      </c>
      <c r="D904" s="43" t="s">
        <v>423</v>
      </c>
      <c r="E904" s="48">
        <v>8216</v>
      </c>
      <c r="F904" s="43" t="s">
        <v>2784</v>
      </c>
      <c r="G904" s="56" t="s">
        <v>2909</v>
      </c>
      <c r="H904" s="23" t="s">
        <v>2668</v>
      </c>
      <c r="I904" s="68">
        <v>12213078</v>
      </c>
      <c r="J904" s="68">
        <v>0</v>
      </c>
      <c r="K904" s="68"/>
      <c r="L904" s="68">
        <f t="shared" si="748"/>
        <v>3000000</v>
      </c>
      <c r="M904" s="68"/>
      <c r="N904" s="68"/>
      <c r="O904" s="68">
        <v>3000000</v>
      </c>
      <c r="P904" s="68">
        <f t="shared" si="750"/>
        <v>3000000</v>
      </c>
      <c r="Q904" s="68" t="str">
        <f t="shared" si="751"/>
        <v>-</v>
      </c>
    </row>
    <row r="905" spans="1:17" ht="22.5" x14ac:dyDescent="0.25">
      <c r="A905" s="23" t="s">
        <v>1</v>
      </c>
      <c r="B905" s="23" t="s">
        <v>1</v>
      </c>
      <c r="C905" s="23" t="s">
        <v>1</v>
      </c>
      <c r="D905" s="49" t="s">
        <v>1</v>
      </c>
      <c r="E905" s="49" t="s">
        <v>1</v>
      </c>
      <c r="F905" s="49" t="s">
        <v>1</v>
      </c>
      <c r="G905" s="49" t="s">
        <v>1</v>
      </c>
      <c r="H905" s="17" t="s">
        <v>460</v>
      </c>
      <c r="I905" s="66">
        <f t="shared" ref="I905:O905" si="784">SUM(I852,I881,I887)</f>
        <v>19030209</v>
      </c>
      <c r="J905" s="66">
        <f t="shared" si="784"/>
        <v>0</v>
      </c>
      <c r="K905" s="66">
        <f t="shared" si="784"/>
        <v>0</v>
      </c>
      <c r="L905" s="66">
        <f t="shared" si="748"/>
        <v>4062184</v>
      </c>
      <c r="M905" s="66">
        <f t="shared" si="784"/>
        <v>0</v>
      </c>
      <c r="N905" s="66">
        <f t="shared" si="784"/>
        <v>0</v>
      </c>
      <c r="O905" s="66">
        <f t="shared" si="784"/>
        <v>4062184</v>
      </c>
      <c r="P905" s="66">
        <f t="shared" si="750"/>
        <v>4062184</v>
      </c>
      <c r="Q905" s="66" t="str">
        <f t="shared" si="751"/>
        <v>-</v>
      </c>
    </row>
    <row r="906" spans="1:17" ht="15.75" thickBot="1" x14ac:dyDescent="0.3">
      <c r="A906" s="23" t="s">
        <v>1</v>
      </c>
      <c r="B906" s="23" t="s">
        <v>1</v>
      </c>
      <c r="C906" s="23" t="s">
        <v>1</v>
      </c>
      <c r="D906" s="49" t="s">
        <v>1</v>
      </c>
      <c r="E906" s="49" t="s">
        <v>1</v>
      </c>
      <c r="F906" s="49" t="s">
        <v>1</v>
      </c>
      <c r="G906" s="49" t="s">
        <v>1</v>
      </c>
      <c r="H906" s="11" t="s">
        <v>64</v>
      </c>
      <c r="I906" s="67">
        <v>17</v>
      </c>
      <c r="J906" s="67">
        <v>17</v>
      </c>
      <c r="K906" s="67"/>
      <c r="L906" s="67"/>
      <c r="M906" s="67"/>
      <c r="N906" s="67"/>
      <c r="O906" s="67"/>
      <c r="P906" s="67">
        <f t="shared" si="750"/>
        <v>0</v>
      </c>
      <c r="Q906" s="67">
        <f t="shared" si="751"/>
        <v>0</v>
      </c>
    </row>
    <row r="907" spans="1:17" ht="34.5" thickBot="1" x14ac:dyDescent="0.3">
      <c r="A907" s="23" t="s">
        <v>1</v>
      </c>
      <c r="B907" s="23" t="s">
        <v>1</v>
      </c>
      <c r="C907" s="23" t="s">
        <v>1</v>
      </c>
      <c r="D907" s="49" t="s">
        <v>1</v>
      </c>
      <c r="E907" s="49" t="s">
        <v>1</v>
      </c>
      <c r="F907" s="49" t="s">
        <v>1</v>
      </c>
      <c r="G907" s="49" t="s">
        <v>1</v>
      </c>
      <c r="H907" s="22" t="s">
        <v>65</v>
      </c>
      <c r="I907" s="64" t="s">
        <v>2718</v>
      </c>
      <c r="J907" s="64" t="s">
        <v>2879</v>
      </c>
      <c r="K907" s="64" t="s">
        <v>2942</v>
      </c>
      <c r="L907" s="64" t="s">
        <v>2942</v>
      </c>
      <c r="M907" s="64" t="s">
        <v>2950</v>
      </c>
      <c r="N907" s="64" t="s">
        <v>2949</v>
      </c>
      <c r="O907" s="64" t="s">
        <v>2948</v>
      </c>
      <c r="P907" s="64" t="s">
        <v>2942</v>
      </c>
      <c r="Q907" s="64" t="s">
        <v>2944</v>
      </c>
    </row>
    <row r="908" spans="1:17" x14ac:dyDescent="0.25">
      <c r="A908" s="24"/>
      <c r="B908" s="24"/>
      <c r="C908" s="24"/>
      <c r="D908" s="51"/>
      <c r="E908" s="51"/>
      <c r="F908" s="51"/>
      <c r="G908" s="51"/>
      <c r="H908" s="18" t="s">
        <v>1</v>
      </c>
      <c r="I908" s="65">
        <v>1</v>
      </c>
      <c r="J908" s="65" t="s">
        <v>2894</v>
      </c>
      <c r="K908" s="65">
        <v>3</v>
      </c>
      <c r="L908" s="65" t="s">
        <v>2945</v>
      </c>
      <c r="M908" s="65">
        <v>5</v>
      </c>
      <c r="N908" s="65">
        <v>6</v>
      </c>
      <c r="O908" s="65">
        <v>7</v>
      </c>
      <c r="P908" s="65" t="s">
        <v>2946</v>
      </c>
      <c r="Q908" s="65">
        <v>9</v>
      </c>
    </row>
    <row r="909" spans="1:17" x14ac:dyDescent="0.25">
      <c r="A909" s="24"/>
      <c r="B909" s="24"/>
      <c r="C909" s="24"/>
      <c r="D909" s="51"/>
      <c r="E909" s="52"/>
      <c r="F909" s="52"/>
      <c r="G909" s="52"/>
      <c r="H909" s="19" t="s">
        <v>420</v>
      </c>
      <c r="I909" s="69">
        <f t="shared" ref="I909" si="785">SUM(I905)</f>
        <v>19030209</v>
      </c>
      <c r="J909" s="69">
        <f t="shared" ref="J909:K909" si="786">SUM(J905)</f>
        <v>0</v>
      </c>
      <c r="K909" s="69">
        <f t="shared" si="786"/>
        <v>0</v>
      </c>
      <c r="L909" s="69">
        <f t="shared" ref="L909:L971" si="787">SUM(M909:O909)</f>
        <v>4062184</v>
      </c>
      <c r="M909" s="69">
        <f t="shared" ref="M909" si="788">SUM(M905)</f>
        <v>0</v>
      </c>
      <c r="N909" s="69">
        <f t="shared" ref="N909:O909" si="789">SUM(N905)</f>
        <v>0</v>
      </c>
      <c r="O909" s="69">
        <f t="shared" si="789"/>
        <v>4062184</v>
      </c>
      <c r="P909" s="69">
        <f t="shared" ref="P909:P972" si="790">K909+L909</f>
        <v>4062184</v>
      </c>
      <c r="Q909" s="69" t="str">
        <f t="shared" ref="Q909:Q972" si="791">IF(J909=0,"-",P909/J909*100)</f>
        <v>-</v>
      </c>
    </row>
    <row r="910" spans="1:17" x14ac:dyDescent="0.25">
      <c r="A910" s="24"/>
      <c r="B910" s="24"/>
      <c r="C910" s="24"/>
      <c r="D910" s="51"/>
      <c r="E910" s="51"/>
      <c r="F910" s="51"/>
      <c r="G910" s="51"/>
      <c r="H910" s="20" t="s">
        <v>67</v>
      </c>
      <c r="I910" s="69">
        <f t="shared" ref="I910" si="792">SUM(I909)</f>
        <v>19030209</v>
      </c>
      <c r="J910" s="69">
        <f t="shared" ref="J910:K910" si="793">SUM(J909)</f>
        <v>0</v>
      </c>
      <c r="K910" s="69">
        <f t="shared" si="793"/>
        <v>0</v>
      </c>
      <c r="L910" s="69">
        <f t="shared" si="787"/>
        <v>4062184</v>
      </c>
      <c r="M910" s="69">
        <f t="shared" ref="M910" si="794">SUM(M909)</f>
        <v>0</v>
      </c>
      <c r="N910" s="69">
        <f t="shared" ref="N910:O910" si="795">SUM(N909)</f>
        <v>0</v>
      </c>
      <c r="O910" s="69">
        <f t="shared" si="795"/>
        <v>4062184</v>
      </c>
      <c r="P910" s="69">
        <f t="shared" si="790"/>
        <v>4062184</v>
      </c>
      <c r="Q910" s="69" t="str">
        <f t="shared" si="791"/>
        <v>-</v>
      </c>
    </row>
    <row r="911" spans="1:17" x14ac:dyDescent="0.25">
      <c r="A911" s="25"/>
      <c r="B911" s="25"/>
      <c r="C911" s="25"/>
      <c r="D911" s="53"/>
      <c r="E911" s="53"/>
      <c r="F911" s="53"/>
      <c r="G911" s="53"/>
    </row>
    <row r="912" spans="1:17" x14ac:dyDescent="0.25">
      <c r="A912" s="23" t="s">
        <v>1</v>
      </c>
      <c r="B912" s="23" t="s">
        <v>1</v>
      </c>
      <c r="C912" s="23" t="s">
        <v>1</v>
      </c>
      <c r="D912" s="49" t="s">
        <v>1</v>
      </c>
      <c r="E912" s="49" t="s">
        <v>1</v>
      </c>
      <c r="F912" s="49" t="s">
        <v>1</v>
      </c>
      <c r="G912" s="49" t="s">
        <v>1</v>
      </c>
      <c r="H912" s="26" t="s">
        <v>1</v>
      </c>
      <c r="I912" s="70"/>
      <c r="J912" s="70"/>
      <c r="K912" s="70"/>
      <c r="L912" s="70"/>
      <c r="M912" s="70"/>
      <c r="N912" s="70"/>
      <c r="O912" s="70"/>
      <c r="P912" s="70"/>
      <c r="Q912" s="70"/>
    </row>
    <row r="913" spans="1:17" x14ac:dyDescent="0.25">
      <c r="A913" s="23" t="s">
        <v>1</v>
      </c>
      <c r="B913" s="23" t="s">
        <v>1</v>
      </c>
      <c r="C913" s="23" t="s">
        <v>1</v>
      </c>
      <c r="D913" s="49" t="s">
        <v>1</v>
      </c>
      <c r="E913" s="49" t="s">
        <v>1</v>
      </c>
      <c r="F913" s="49" t="s">
        <v>1</v>
      </c>
      <c r="G913" s="49" t="s">
        <v>1</v>
      </c>
      <c r="H913" s="17" t="s">
        <v>461</v>
      </c>
      <c r="I913" s="66">
        <f t="shared" ref="I913" si="796">SUM(I905)</f>
        <v>19030209</v>
      </c>
      <c r="J913" s="66">
        <f t="shared" ref="J913:K913" si="797">SUM(J905)</f>
        <v>0</v>
      </c>
      <c r="K913" s="66">
        <f t="shared" si="797"/>
        <v>0</v>
      </c>
      <c r="L913" s="66">
        <f t="shared" si="787"/>
        <v>4062184</v>
      </c>
      <c r="M913" s="66">
        <f t="shared" ref="M913" si="798">SUM(M905)</f>
        <v>0</v>
      </c>
      <c r="N913" s="66">
        <f t="shared" ref="N913:O913" si="799">SUM(N905)</f>
        <v>0</v>
      </c>
      <c r="O913" s="66">
        <f t="shared" si="799"/>
        <v>4062184</v>
      </c>
      <c r="P913" s="66">
        <f t="shared" si="790"/>
        <v>4062184</v>
      </c>
      <c r="Q913" s="66" t="str">
        <f t="shared" si="791"/>
        <v>-</v>
      </c>
    </row>
    <row r="914" spans="1:17" x14ac:dyDescent="0.25">
      <c r="A914" s="23" t="s">
        <v>1</v>
      </c>
      <c r="B914" s="23" t="s">
        <v>1</v>
      </c>
      <c r="C914" s="23" t="s">
        <v>1</v>
      </c>
      <c r="D914" s="49" t="s">
        <v>1</v>
      </c>
      <c r="E914" s="49" t="s">
        <v>1</v>
      </c>
      <c r="F914" s="49" t="s">
        <v>1</v>
      </c>
      <c r="G914" s="49" t="s">
        <v>1</v>
      </c>
      <c r="H914" s="11" t="s">
        <v>64</v>
      </c>
      <c r="I914" s="67">
        <f t="shared" ref="I914" si="800">I906</f>
        <v>17</v>
      </c>
      <c r="J914" s="67">
        <f t="shared" ref="J914:K914" si="801">J906</f>
        <v>17</v>
      </c>
      <c r="K914" s="67">
        <f t="shared" si="801"/>
        <v>0</v>
      </c>
      <c r="L914" s="67"/>
      <c r="M914" s="67">
        <f t="shared" ref="M914" si="802">M906</f>
        <v>0</v>
      </c>
      <c r="N914" s="67">
        <f t="shared" ref="N914:O914" si="803">N906</f>
        <v>0</v>
      </c>
      <c r="O914" s="67">
        <f t="shared" si="803"/>
        <v>0</v>
      </c>
      <c r="P914" s="67">
        <f t="shared" si="790"/>
        <v>0</v>
      </c>
      <c r="Q914" s="67">
        <f t="shared" si="791"/>
        <v>0</v>
      </c>
    </row>
    <row r="915" spans="1:17" x14ac:dyDescent="0.25">
      <c r="A915" s="23" t="s">
        <v>1</v>
      </c>
      <c r="B915" s="23" t="s">
        <v>1</v>
      </c>
      <c r="C915" s="23" t="s">
        <v>1</v>
      </c>
      <c r="D915" s="49" t="s">
        <v>1</v>
      </c>
      <c r="E915" s="49" t="s">
        <v>1</v>
      </c>
      <c r="F915" s="49" t="s">
        <v>1</v>
      </c>
      <c r="G915" s="49" t="s">
        <v>1</v>
      </c>
      <c r="H915" s="13" t="s">
        <v>1</v>
      </c>
      <c r="I915" s="71"/>
      <c r="J915" s="71"/>
      <c r="K915" s="71"/>
      <c r="L915" s="71"/>
      <c r="M915" s="71"/>
      <c r="N915" s="71"/>
      <c r="O915" s="71"/>
      <c r="P915" s="71"/>
      <c r="Q915" s="71"/>
    </row>
    <row r="916" spans="1:17" x14ac:dyDescent="0.25">
      <c r="A916" s="23" t="s">
        <v>1</v>
      </c>
      <c r="B916" s="23" t="s">
        <v>1</v>
      </c>
      <c r="C916" s="23" t="s">
        <v>1</v>
      </c>
      <c r="D916" s="49" t="s">
        <v>1</v>
      </c>
      <c r="E916" s="49" t="s">
        <v>1</v>
      </c>
      <c r="F916" s="49" t="s">
        <v>1</v>
      </c>
      <c r="G916" s="49" t="s">
        <v>1</v>
      </c>
      <c r="H916" s="17" t="s">
        <v>462</v>
      </c>
      <c r="I916" s="72">
        <f t="shared" ref="I916" si="804">SUM(I845,I913)</f>
        <v>105103551</v>
      </c>
      <c r="J916" s="72">
        <f t="shared" ref="J916:K916" si="805">SUM(J845,J913)</f>
        <v>45063342</v>
      </c>
      <c r="K916" s="72">
        <f t="shared" si="805"/>
        <v>0</v>
      </c>
      <c r="L916" s="72">
        <f t="shared" si="787"/>
        <v>6177557.3399999999</v>
      </c>
      <c r="M916" s="72">
        <f t="shared" ref="M916:O916" si="806">SUM(M845,M913)</f>
        <v>0</v>
      </c>
      <c r="N916" s="72">
        <f t="shared" si="806"/>
        <v>0</v>
      </c>
      <c r="O916" s="72">
        <f t="shared" si="806"/>
        <v>6177557.3399999999</v>
      </c>
      <c r="P916" s="72">
        <f t="shared" si="790"/>
        <v>6177557.3399999999</v>
      </c>
      <c r="Q916" s="72">
        <f t="shared" si="791"/>
        <v>13.708608962025053</v>
      </c>
    </row>
    <row r="917" spans="1:17" x14ac:dyDescent="0.25">
      <c r="A917" s="23" t="s">
        <v>1</v>
      </c>
      <c r="B917" s="23" t="s">
        <v>1</v>
      </c>
      <c r="C917" s="23" t="s">
        <v>1</v>
      </c>
      <c r="D917" s="49" t="s">
        <v>1</v>
      </c>
      <c r="E917" s="49" t="s">
        <v>1</v>
      </c>
      <c r="F917" s="49" t="s">
        <v>1</v>
      </c>
      <c r="G917" s="49" t="s">
        <v>1</v>
      </c>
      <c r="H917" s="11" t="s">
        <v>99</v>
      </c>
      <c r="I917" s="67">
        <f t="shared" ref="I917" si="807">I846+I914</f>
        <v>44</v>
      </c>
      <c r="J917" s="67">
        <f t="shared" ref="J917" si="808">J846+J914</f>
        <v>44</v>
      </c>
      <c r="K917" s="67"/>
      <c r="L917" s="67"/>
      <c r="M917" s="67"/>
      <c r="N917" s="67"/>
      <c r="O917" s="67"/>
      <c r="P917" s="67"/>
      <c r="Q917" s="67"/>
    </row>
    <row r="918" spans="1:17" x14ac:dyDescent="0.25">
      <c r="A918" s="14" t="s">
        <v>463</v>
      </c>
      <c r="B918" s="11" t="s">
        <v>1</v>
      </c>
      <c r="C918" s="11" t="s">
        <v>1</v>
      </c>
      <c r="D918" s="42" t="s">
        <v>1</v>
      </c>
      <c r="E918" s="42" t="s">
        <v>1</v>
      </c>
      <c r="F918" s="42" t="s">
        <v>1</v>
      </c>
      <c r="G918" s="42" t="s">
        <v>1</v>
      </c>
      <c r="H918" s="11" t="s">
        <v>464</v>
      </c>
      <c r="I918" s="63"/>
      <c r="J918" s="63"/>
      <c r="K918" s="63"/>
      <c r="L918" s="63"/>
      <c r="M918" s="63"/>
      <c r="N918" s="63"/>
      <c r="O918" s="63"/>
      <c r="P918" s="63"/>
      <c r="Q918" s="63"/>
    </row>
    <row r="919" spans="1:17" ht="15.75" thickBot="1" x14ac:dyDescent="0.3">
      <c r="A919" s="14" t="s">
        <v>463</v>
      </c>
      <c r="B919" s="14" t="s">
        <v>3</v>
      </c>
      <c r="C919" s="12" t="s">
        <v>1</v>
      </c>
      <c r="D919" s="43" t="s">
        <v>1</v>
      </c>
      <c r="E919" s="42" t="s">
        <v>1</v>
      </c>
      <c r="F919" s="42" t="s">
        <v>1</v>
      </c>
      <c r="G919" s="42" t="s">
        <v>1</v>
      </c>
      <c r="H919" s="11" t="s">
        <v>1</v>
      </c>
      <c r="I919" s="63"/>
      <c r="J919" s="63"/>
      <c r="K919" s="63"/>
      <c r="L919" s="63"/>
      <c r="M919" s="63"/>
      <c r="N919" s="63"/>
      <c r="O919" s="63"/>
      <c r="P919" s="63"/>
      <c r="Q919" s="63"/>
    </row>
    <row r="920" spans="1:17" ht="34.5" thickBot="1" x14ac:dyDescent="0.3">
      <c r="A920" s="22" t="s">
        <v>4</v>
      </c>
      <c r="B920" s="22" t="s">
        <v>5</v>
      </c>
      <c r="C920" s="22" t="s">
        <v>6</v>
      </c>
      <c r="D920" s="44" t="s">
        <v>2891</v>
      </c>
      <c r="E920" s="44" t="s">
        <v>2895</v>
      </c>
      <c r="F920" s="44" t="s">
        <v>7</v>
      </c>
      <c r="G920" s="44" t="s">
        <v>8</v>
      </c>
      <c r="H920" s="22" t="s">
        <v>9</v>
      </c>
      <c r="I920" s="64" t="s">
        <v>2718</v>
      </c>
      <c r="J920" s="64" t="s">
        <v>2879</v>
      </c>
      <c r="K920" s="64" t="s">
        <v>2942</v>
      </c>
      <c r="L920" s="64" t="s">
        <v>2942</v>
      </c>
      <c r="M920" s="64" t="s">
        <v>2950</v>
      </c>
      <c r="N920" s="64" t="s">
        <v>2949</v>
      </c>
      <c r="O920" s="64" t="s">
        <v>2948</v>
      </c>
      <c r="P920" s="64" t="s">
        <v>2942</v>
      </c>
      <c r="Q920" s="64" t="s">
        <v>2944</v>
      </c>
    </row>
    <row r="921" spans="1:17" x14ac:dyDescent="0.25">
      <c r="A921" s="15" t="s">
        <v>1</v>
      </c>
      <c r="B921" s="15" t="s">
        <v>1</v>
      </c>
      <c r="C921" s="15" t="s">
        <v>1</v>
      </c>
      <c r="D921" s="45" t="s">
        <v>1</v>
      </c>
      <c r="E921" s="45" t="s">
        <v>1</v>
      </c>
      <c r="F921" s="46" t="s">
        <v>1</v>
      </c>
      <c r="G921" s="47" t="s">
        <v>1</v>
      </c>
      <c r="H921" s="16" t="s">
        <v>1</v>
      </c>
      <c r="I921" s="65">
        <v>1</v>
      </c>
      <c r="J921" s="65" t="s">
        <v>2894</v>
      </c>
      <c r="K921" s="65">
        <v>3</v>
      </c>
      <c r="L921" s="65" t="s">
        <v>2945</v>
      </c>
      <c r="M921" s="65">
        <v>5</v>
      </c>
      <c r="N921" s="65">
        <v>6</v>
      </c>
      <c r="O921" s="65">
        <v>7</v>
      </c>
      <c r="P921" s="65" t="s">
        <v>2946</v>
      </c>
      <c r="Q921" s="65">
        <v>9</v>
      </c>
    </row>
    <row r="922" spans="1:17" x14ac:dyDescent="0.25">
      <c r="A922" s="14" t="s">
        <v>463</v>
      </c>
      <c r="B922" s="14" t="s">
        <v>3</v>
      </c>
      <c r="C922" s="12" t="s">
        <v>11</v>
      </c>
      <c r="D922" s="43" t="s">
        <v>465</v>
      </c>
      <c r="E922" s="42" t="s">
        <v>1</v>
      </c>
      <c r="F922" s="42" t="s">
        <v>1</v>
      </c>
      <c r="G922" s="42" t="s">
        <v>1</v>
      </c>
      <c r="H922" s="11" t="s">
        <v>464</v>
      </c>
      <c r="I922" s="63"/>
      <c r="J922" s="63"/>
      <c r="K922" s="63"/>
      <c r="L922" s="63"/>
      <c r="M922" s="63"/>
      <c r="N922" s="63"/>
      <c r="O922" s="63"/>
      <c r="P922" s="63">
        <f t="shared" si="790"/>
        <v>0</v>
      </c>
      <c r="Q922" s="63" t="str">
        <f t="shared" si="791"/>
        <v>-</v>
      </c>
    </row>
    <row r="923" spans="1:17" ht="22.5" x14ac:dyDescent="0.25">
      <c r="A923" s="14" t="s">
        <v>1</v>
      </c>
      <c r="B923" s="14" t="s">
        <v>1</v>
      </c>
      <c r="C923" s="14" t="s">
        <v>1</v>
      </c>
      <c r="D923" s="42" t="s">
        <v>1</v>
      </c>
      <c r="E923" s="42" t="s">
        <v>1</v>
      </c>
      <c r="F923" s="42" t="s">
        <v>1</v>
      </c>
      <c r="G923" s="42" t="s">
        <v>1</v>
      </c>
      <c r="H923" s="17" t="s">
        <v>13</v>
      </c>
      <c r="I923" s="66">
        <f t="shared" ref="I923" si="809">SUM(I924,I932,I934)</f>
        <v>13197023</v>
      </c>
      <c r="J923" s="66">
        <f t="shared" ref="J923:K923" si="810">SUM(J924,J932,J934)</f>
        <v>13192023</v>
      </c>
      <c r="K923" s="66">
        <f t="shared" si="810"/>
        <v>0</v>
      </c>
      <c r="L923" s="66">
        <f t="shared" si="787"/>
        <v>1079052</v>
      </c>
      <c r="M923" s="66">
        <f t="shared" ref="M923" si="811">SUM(M924,M932,M934)</f>
        <v>0</v>
      </c>
      <c r="N923" s="66">
        <f t="shared" ref="N923:O923" si="812">SUM(N924,N932,N934)</f>
        <v>0</v>
      </c>
      <c r="O923" s="66">
        <f t="shared" si="812"/>
        <v>1079052</v>
      </c>
      <c r="P923" s="66">
        <f t="shared" si="790"/>
        <v>1079052</v>
      </c>
      <c r="Q923" s="66">
        <f t="shared" si="791"/>
        <v>8.1795794322068716</v>
      </c>
    </row>
    <row r="924" spans="1:17" x14ac:dyDescent="0.25">
      <c r="A924" s="12" t="s">
        <v>463</v>
      </c>
      <c r="B924" s="12" t="s">
        <v>3</v>
      </c>
      <c r="C924" s="12" t="s">
        <v>11</v>
      </c>
      <c r="D924" s="43" t="s">
        <v>465</v>
      </c>
      <c r="E924" s="42" t="s">
        <v>2709</v>
      </c>
      <c r="F924" s="42" t="s">
        <v>1</v>
      </c>
      <c r="G924" s="42" t="s">
        <v>1</v>
      </c>
      <c r="H924" s="11" t="s">
        <v>15</v>
      </c>
      <c r="I924" s="67">
        <f t="shared" ref="I924" si="813">SUM(I925,I926)</f>
        <v>9026670</v>
      </c>
      <c r="J924" s="67">
        <f t="shared" ref="J924:K924" si="814">SUM(J925,J926)</f>
        <v>9026670</v>
      </c>
      <c r="K924" s="67">
        <f t="shared" si="814"/>
        <v>0</v>
      </c>
      <c r="L924" s="67">
        <f t="shared" si="787"/>
        <v>842502</v>
      </c>
      <c r="M924" s="67">
        <f t="shared" ref="M924" si="815">SUM(M925,M926)</f>
        <v>0</v>
      </c>
      <c r="N924" s="67">
        <f t="shared" ref="N924:O924" si="816">SUM(N925,N926)</f>
        <v>0</v>
      </c>
      <c r="O924" s="67">
        <f t="shared" si="816"/>
        <v>842502</v>
      </c>
      <c r="P924" s="67">
        <f t="shared" si="790"/>
        <v>842502</v>
      </c>
      <c r="Q924" s="67">
        <f t="shared" si="791"/>
        <v>9.333475135348916</v>
      </c>
    </row>
    <row r="925" spans="1:17" x14ac:dyDescent="0.25">
      <c r="A925" s="12" t="s">
        <v>463</v>
      </c>
      <c r="B925" s="12" t="s">
        <v>3</v>
      </c>
      <c r="C925" s="12" t="s">
        <v>11</v>
      </c>
      <c r="D925" s="43" t="s">
        <v>465</v>
      </c>
      <c r="E925" s="48">
        <v>6111</v>
      </c>
      <c r="F925" s="43"/>
      <c r="G925" s="56" t="s">
        <v>2903</v>
      </c>
      <c r="H925" s="23" t="s">
        <v>16</v>
      </c>
      <c r="I925" s="68">
        <v>7695770</v>
      </c>
      <c r="J925" s="68">
        <v>7695770</v>
      </c>
      <c r="K925" s="68"/>
      <c r="L925" s="68">
        <f t="shared" si="787"/>
        <v>550000</v>
      </c>
      <c r="M925" s="68"/>
      <c r="N925" s="68"/>
      <c r="O925" s="68">
        <v>550000</v>
      </c>
      <c r="P925" s="68">
        <f t="shared" si="790"/>
        <v>550000</v>
      </c>
      <c r="Q925" s="68">
        <f t="shared" si="791"/>
        <v>7.1467832328668868</v>
      </c>
    </row>
    <row r="926" spans="1:17" x14ac:dyDescent="0.25">
      <c r="A926" s="14" t="s">
        <v>463</v>
      </c>
      <c r="B926" s="14" t="s">
        <v>3</v>
      </c>
      <c r="C926" s="14" t="s">
        <v>11</v>
      </c>
      <c r="D926" s="50" t="s">
        <v>465</v>
      </c>
      <c r="E926" s="50" t="s">
        <v>2719</v>
      </c>
      <c r="F926" s="43" t="s">
        <v>1</v>
      </c>
      <c r="G926" s="49" t="s">
        <v>1</v>
      </c>
      <c r="H926" s="11" t="s">
        <v>19</v>
      </c>
      <c r="I926" s="67">
        <f t="shared" ref="I926:O926" si="817">SUM(I927:I931)</f>
        <v>1330900</v>
      </c>
      <c r="J926" s="67">
        <f t="shared" si="817"/>
        <v>1330900</v>
      </c>
      <c r="K926" s="67">
        <f t="shared" si="817"/>
        <v>0</v>
      </c>
      <c r="L926" s="67">
        <f t="shared" si="787"/>
        <v>292502</v>
      </c>
      <c r="M926" s="67">
        <f t="shared" si="817"/>
        <v>0</v>
      </c>
      <c r="N926" s="67">
        <f t="shared" si="817"/>
        <v>0</v>
      </c>
      <c r="O926" s="67">
        <f t="shared" si="817"/>
        <v>292502</v>
      </c>
      <c r="P926" s="67">
        <f t="shared" si="790"/>
        <v>292502</v>
      </c>
      <c r="Q926" s="67">
        <f t="shared" si="791"/>
        <v>21.977759410924939</v>
      </c>
    </row>
    <row r="927" spans="1:17" x14ac:dyDescent="0.25">
      <c r="A927" s="12" t="s">
        <v>463</v>
      </c>
      <c r="B927" s="12" t="s">
        <v>3</v>
      </c>
      <c r="C927" s="12" t="s">
        <v>11</v>
      </c>
      <c r="D927" s="43" t="s">
        <v>465</v>
      </c>
      <c r="E927" s="48">
        <v>6112</v>
      </c>
      <c r="F927" s="43" t="s">
        <v>466</v>
      </c>
      <c r="G927" s="56" t="s">
        <v>2903</v>
      </c>
      <c r="H927" s="23" t="s">
        <v>73</v>
      </c>
      <c r="I927" s="68">
        <v>245000</v>
      </c>
      <c r="J927" s="68">
        <v>245000</v>
      </c>
      <c r="K927" s="68"/>
      <c r="L927" s="68">
        <f t="shared" si="787"/>
        <v>115252</v>
      </c>
      <c r="M927" s="68"/>
      <c r="N927" s="68"/>
      <c r="O927" s="68">
        <v>115252</v>
      </c>
      <c r="P927" s="68">
        <f t="shared" si="790"/>
        <v>115252</v>
      </c>
      <c r="Q927" s="68">
        <f t="shared" si="791"/>
        <v>47.041632653061228</v>
      </c>
    </row>
    <row r="928" spans="1:17" x14ac:dyDescent="0.25">
      <c r="A928" s="12" t="s">
        <v>463</v>
      </c>
      <c r="B928" s="12" t="s">
        <v>3</v>
      </c>
      <c r="C928" s="12" t="s">
        <v>11</v>
      </c>
      <c r="D928" s="43" t="s">
        <v>465</v>
      </c>
      <c r="E928" s="48">
        <v>6112</v>
      </c>
      <c r="F928" s="43" t="s">
        <v>467</v>
      </c>
      <c r="G928" s="56" t="s">
        <v>2903</v>
      </c>
      <c r="H928" s="23" t="s">
        <v>22</v>
      </c>
      <c r="I928" s="68">
        <v>720000</v>
      </c>
      <c r="J928" s="68">
        <v>720000</v>
      </c>
      <c r="K928" s="68"/>
      <c r="L928" s="68">
        <f t="shared" si="787"/>
        <v>157250</v>
      </c>
      <c r="M928" s="68"/>
      <c r="N928" s="68"/>
      <c r="O928" s="68">
        <v>157250</v>
      </c>
      <c r="P928" s="68">
        <f t="shared" si="790"/>
        <v>157250</v>
      </c>
      <c r="Q928" s="68">
        <f t="shared" si="791"/>
        <v>21.840277777777779</v>
      </c>
    </row>
    <row r="929" spans="1:17" x14ac:dyDescent="0.25">
      <c r="A929" s="12" t="s">
        <v>463</v>
      </c>
      <c r="B929" s="12" t="s">
        <v>3</v>
      </c>
      <c r="C929" s="12" t="s">
        <v>11</v>
      </c>
      <c r="D929" s="43" t="s">
        <v>465</v>
      </c>
      <c r="E929" s="48">
        <v>6112</v>
      </c>
      <c r="F929" s="43" t="s">
        <v>468</v>
      </c>
      <c r="G929" s="56" t="s">
        <v>2903</v>
      </c>
      <c r="H929" s="23" t="s">
        <v>24</v>
      </c>
      <c r="I929" s="68">
        <v>164000</v>
      </c>
      <c r="J929" s="68">
        <v>164000</v>
      </c>
      <c r="K929" s="68"/>
      <c r="L929" s="68">
        <f t="shared" si="787"/>
        <v>0</v>
      </c>
      <c r="M929" s="68"/>
      <c r="N929" s="68"/>
      <c r="O929" s="68"/>
      <c r="P929" s="68">
        <f t="shared" si="790"/>
        <v>0</v>
      </c>
      <c r="Q929" s="68">
        <f t="shared" si="791"/>
        <v>0</v>
      </c>
    </row>
    <row r="930" spans="1:17" x14ac:dyDescent="0.25">
      <c r="A930" s="12" t="s">
        <v>463</v>
      </c>
      <c r="B930" s="12" t="s">
        <v>3</v>
      </c>
      <c r="C930" s="12" t="s">
        <v>11</v>
      </c>
      <c r="D930" s="43" t="s">
        <v>465</v>
      </c>
      <c r="E930" s="48">
        <v>6112</v>
      </c>
      <c r="F930" s="43" t="s">
        <v>469</v>
      </c>
      <c r="G930" s="56" t="s">
        <v>2903</v>
      </c>
      <c r="H930" s="23" t="s">
        <v>76</v>
      </c>
      <c r="I930" s="68">
        <v>46900</v>
      </c>
      <c r="J930" s="68">
        <v>46900</v>
      </c>
      <c r="K930" s="68"/>
      <c r="L930" s="68">
        <f t="shared" si="787"/>
        <v>10000</v>
      </c>
      <c r="M930" s="68"/>
      <c r="N930" s="68"/>
      <c r="O930" s="68">
        <v>10000</v>
      </c>
      <c r="P930" s="68">
        <f t="shared" si="790"/>
        <v>10000</v>
      </c>
      <c r="Q930" s="68">
        <f t="shared" si="791"/>
        <v>21.321961620469082</v>
      </c>
    </row>
    <row r="931" spans="1:17" x14ac:dyDescent="0.25">
      <c r="A931" s="12" t="s">
        <v>463</v>
      </c>
      <c r="B931" s="12" t="s">
        <v>3</v>
      </c>
      <c r="C931" s="12" t="s">
        <v>11</v>
      </c>
      <c r="D931" s="43" t="s">
        <v>465</v>
      </c>
      <c r="E931" s="48">
        <v>6112</v>
      </c>
      <c r="F931" s="43" t="s">
        <v>470</v>
      </c>
      <c r="G931" s="56" t="s">
        <v>2903</v>
      </c>
      <c r="H931" s="23" t="s">
        <v>26</v>
      </c>
      <c r="I931" s="68">
        <v>155000</v>
      </c>
      <c r="J931" s="68">
        <v>155000</v>
      </c>
      <c r="K931" s="68"/>
      <c r="L931" s="68">
        <f t="shared" si="787"/>
        <v>10000</v>
      </c>
      <c r="M931" s="68"/>
      <c r="N931" s="68"/>
      <c r="O931" s="68">
        <v>10000</v>
      </c>
      <c r="P931" s="68">
        <f t="shared" si="790"/>
        <v>10000</v>
      </c>
      <c r="Q931" s="68">
        <f t="shared" si="791"/>
        <v>6.4516129032258061</v>
      </c>
    </row>
    <row r="932" spans="1:17" x14ac:dyDescent="0.25">
      <c r="A932" s="12" t="s">
        <v>463</v>
      </c>
      <c r="B932" s="12" t="s">
        <v>3</v>
      </c>
      <c r="C932" s="12" t="s">
        <v>11</v>
      </c>
      <c r="D932" s="43" t="s">
        <v>465</v>
      </c>
      <c r="E932" s="42" t="s">
        <v>2710</v>
      </c>
      <c r="F932" s="42" t="s">
        <v>1</v>
      </c>
      <c r="G932" s="42" t="s">
        <v>1</v>
      </c>
      <c r="H932" s="11" t="s">
        <v>28</v>
      </c>
      <c r="I932" s="67">
        <f t="shared" ref="I932:O932" si="818">SUM(I933)</f>
        <v>740831</v>
      </c>
      <c r="J932" s="67">
        <f t="shared" si="818"/>
        <v>740831</v>
      </c>
      <c r="K932" s="67">
        <f t="shared" si="818"/>
        <v>0</v>
      </c>
      <c r="L932" s="67">
        <f t="shared" si="787"/>
        <v>60000</v>
      </c>
      <c r="M932" s="67">
        <f t="shared" si="818"/>
        <v>0</v>
      </c>
      <c r="N932" s="67">
        <f t="shared" si="818"/>
        <v>0</v>
      </c>
      <c r="O932" s="67">
        <f t="shared" si="818"/>
        <v>60000</v>
      </c>
      <c r="P932" s="67">
        <f t="shared" si="790"/>
        <v>60000</v>
      </c>
      <c r="Q932" s="67">
        <f t="shared" si="791"/>
        <v>8.0990131352494696</v>
      </c>
    </row>
    <row r="933" spans="1:17" x14ac:dyDescent="0.25">
      <c r="A933" s="12" t="s">
        <v>463</v>
      </c>
      <c r="B933" s="12" t="s">
        <v>3</v>
      </c>
      <c r="C933" s="12" t="s">
        <v>11</v>
      </c>
      <c r="D933" s="43" t="s">
        <v>465</v>
      </c>
      <c r="E933" s="48">
        <v>6121</v>
      </c>
      <c r="F933" s="43"/>
      <c r="G933" s="56" t="s">
        <v>2903</v>
      </c>
      <c r="H933" s="23" t="s">
        <v>29</v>
      </c>
      <c r="I933" s="68">
        <v>740831</v>
      </c>
      <c r="J933" s="68">
        <v>740831</v>
      </c>
      <c r="K933" s="68"/>
      <c r="L933" s="68">
        <f t="shared" si="787"/>
        <v>60000</v>
      </c>
      <c r="M933" s="68"/>
      <c r="N933" s="68"/>
      <c r="O933" s="68">
        <v>60000</v>
      </c>
      <c r="P933" s="68">
        <f t="shared" si="790"/>
        <v>60000</v>
      </c>
      <c r="Q933" s="68">
        <f t="shared" si="791"/>
        <v>8.0990131352494696</v>
      </c>
    </row>
    <row r="934" spans="1:17" x14ac:dyDescent="0.25">
      <c r="A934" s="12" t="s">
        <v>463</v>
      </c>
      <c r="B934" s="12" t="s">
        <v>3</v>
      </c>
      <c r="C934" s="12" t="s">
        <v>11</v>
      </c>
      <c r="D934" s="43" t="s">
        <v>465</v>
      </c>
      <c r="E934" s="42" t="s">
        <v>2711</v>
      </c>
      <c r="F934" s="42" t="s">
        <v>1</v>
      </c>
      <c r="G934" s="42" t="s">
        <v>1</v>
      </c>
      <c r="H934" s="11" t="s">
        <v>32</v>
      </c>
      <c r="I934" s="67">
        <f t="shared" ref="I934:O934" si="819">SUM(I935:I943)</f>
        <v>3429522</v>
      </c>
      <c r="J934" s="67">
        <f t="shared" si="819"/>
        <v>3424522</v>
      </c>
      <c r="K934" s="67">
        <f t="shared" si="819"/>
        <v>0</v>
      </c>
      <c r="L934" s="67">
        <f t="shared" si="787"/>
        <v>176550</v>
      </c>
      <c r="M934" s="67">
        <f t="shared" si="819"/>
        <v>0</v>
      </c>
      <c r="N934" s="67">
        <f t="shared" si="819"/>
        <v>0</v>
      </c>
      <c r="O934" s="67">
        <f t="shared" si="819"/>
        <v>176550</v>
      </c>
      <c r="P934" s="67">
        <f t="shared" si="790"/>
        <v>176550</v>
      </c>
      <c r="Q934" s="67">
        <f t="shared" si="791"/>
        <v>5.1554640326445558</v>
      </c>
    </row>
    <row r="935" spans="1:17" x14ac:dyDescent="0.25">
      <c r="A935" s="12" t="s">
        <v>463</v>
      </c>
      <c r="B935" s="12" t="s">
        <v>3</v>
      </c>
      <c r="C935" s="12" t="s">
        <v>11</v>
      </c>
      <c r="D935" s="43" t="s">
        <v>465</v>
      </c>
      <c r="E935" s="48">
        <v>6131</v>
      </c>
      <c r="F935" s="43"/>
      <c r="G935" s="56" t="s">
        <v>2903</v>
      </c>
      <c r="H935" s="23" t="s">
        <v>33</v>
      </c>
      <c r="I935" s="68">
        <v>10000</v>
      </c>
      <c r="J935" s="68">
        <v>10000</v>
      </c>
      <c r="K935" s="68"/>
      <c r="L935" s="68">
        <f t="shared" si="787"/>
        <v>1800</v>
      </c>
      <c r="M935" s="68"/>
      <c r="N935" s="68"/>
      <c r="O935" s="68">
        <v>1800</v>
      </c>
      <c r="P935" s="68">
        <f t="shared" si="790"/>
        <v>1800</v>
      </c>
      <c r="Q935" s="68">
        <f t="shared" si="791"/>
        <v>18</v>
      </c>
    </row>
    <row r="936" spans="1:17" x14ac:dyDescent="0.25">
      <c r="A936" s="12" t="s">
        <v>463</v>
      </c>
      <c r="B936" s="12" t="s">
        <v>3</v>
      </c>
      <c r="C936" s="12" t="s">
        <v>11</v>
      </c>
      <c r="D936" s="43" t="s">
        <v>465</v>
      </c>
      <c r="E936" s="48">
        <v>6132</v>
      </c>
      <c r="F936" s="43"/>
      <c r="G936" s="56" t="s">
        <v>2903</v>
      </c>
      <c r="H936" s="23" t="s">
        <v>227</v>
      </c>
      <c r="I936" s="68">
        <v>638790</v>
      </c>
      <c r="J936" s="68">
        <v>638790</v>
      </c>
      <c r="K936" s="68"/>
      <c r="L936" s="68">
        <f t="shared" si="787"/>
        <v>80000</v>
      </c>
      <c r="M936" s="68"/>
      <c r="N936" s="68"/>
      <c r="O936" s="68">
        <v>80000</v>
      </c>
      <c r="P936" s="68">
        <f t="shared" si="790"/>
        <v>80000</v>
      </c>
      <c r="Q936" s="68">
        <f t="shared" si="791"/>
        <v>12.523677577920756</v>
      </c>
    </row>
    <row r="937" spans="1:17" x14ac:dyDescent="0.25">
      <c r="A937" s="12" t="s">
        <v>463</v>
      </c>
      <c r="B937" s="12" t="s">
        <v>3</v>
      </c>
      <c r="C937" s="12" t="s">
        <v>11</v>
      </c>
      <c r="D937" s="43" t="s">
        <v>465</v>
      </c>
      <c r="E937" s="48">
        <v>6133</v>
      </c>
      <c r="F937" s="43"/>
      <c r="G937" s="56" t="s">
        <v>2903</v>
      </c>
      <c r="H937" s="23" t="s">
        <v>229</v>
      </c>
      <c r="I937" s="68">
        <v>1080112</v>
      </c>
      <c r="J937" s="68">
        <v>1080112</v>
      </c>
      <c r="K937" s="68"/>
      <c r="L937" s="68">
        <f t="shared" si="787"/>
        <v>50000</v>
      </c>
      <c r="M937" s="68"/>
      <c r="N937" s="68"/>
      <c r="O937" s="68">
        <v>50000</v>
      </c>
      <c r="P937" s="68">
        <f t="shared" si="790"/>
        <v>50000</v>
      </c>
      <c r="Q937" s="68">
        <f t="shared" si="791"/>
        <v>4.6291495696742562</v>
      </c>
    </row>
    <row r="938" spans="1:17" x14ac:dyDescent="0.25">
      <c r="A938" s="12" t="s">
        <v>463</v>
      </c>
      <c r="B938" s="12" t="s">
        <v>3</v>
      </c>
      <c r="C938" s="12" t="s">
        <v>11</v>
      </c>
      <c r="D938" s="43" t="s">
        <v>465</v>
      </c>
      <c r="E938" s="48">
        <v>6134</v>
      </c>
      <c r="F938" s="43"/>
      <c r="G938" s="56" t="s">
        <v>2903</v>
      </c>
      <c r="H938" s="23" t="s">
        <v>169</v>
      </c>
      <c r="I938" s="68">
        <v>460000</v>
      </c>
      <c r="J938" s="68">
        <v>455000</v>
      </c>
      <c r="K938" s="68"/>
      <c r="L938" s="68">
        <f t="shared" si="787"/>
        <v>20000</v>
      </c>
      <c r="M938" s="68"/>
      <c r="N938" s="68"/>
      <c r="O938" s="68">
        <v>20000</v>
      </c>
      <c r="P938" s="68">
        <f t="shared" si="790"/>
        <v>20000</v>
      </c>
      <c r="Q938" s="68">
        <f t="shared" si="791"/>
        <v>4.395604395604396</v>
      </c>
    </row>
    <row r="939" spans="1:17" x14ac:dyDescent="0.25">
      <c r="A939" s="12" t="s">
        <v>463</v>
      </c>
      <c r="B939" s="12" t="s">
        <v>3</v>
      </c>
      <c r="C939" s="12" t="s">
        <v>11</v>
      </c>
      <c r="D939" s="43" t="s">
        <v>465</v>
      </c>
      <c r="E939" s="48">
        <v>6135</v>
      </c>
      <c r="F939" s="43"/>
      <c r="G939" s="56" t="s">
        <v>2903</v>
      </c>
      <c r="H939" s="23" t="s">
        <v>231</v>
      </c>
      <c r="I939" s="68">
        <v>42962</v>
      </c>
      <c r="J939" s="68">
        <v>42962</v>
      </c>
      <c r="K939" s="68"/>
      <c r="L939" s="68">
        <f t="shared" si="787"/>
        <v>2000</v>
      </c>
      <c r="M939" s="68"/>
      <c r="N939" s="68"/>
      <c r="O939" s="68">
        <v>2000</v>
      </c>
      <c r="P939" s="68">
        <f t="shared" si="790"/>
        <v>2000</v>
      </c>
      <c r="Q939" s="68">
        <f t="shared" si="791"/>
        <v>4.6552767562031558</v>
      </c>
    </row>
    <row r="940" spans="1:17" x14ac:dyDescent="0.25">
      <c r="A940" s="12" t="s">
        <v>463</v>
      </c>
      <c r="B940" s="12" t="s">
        <v>3</v>
      </c>
      <c r="C940" s="12" t="s">
        <v>11</v>
      </c>
      <c r="D940" s="43" t="s">
        <v>465</v>
      </c>
      <c r="E940" s="48">
        <v>6136</v>
      </c>
      <c r="F940" s="43"/>
      <c r="G940" s="56" t="s">
        <v>2903</v>
      </c>
      <c r="H940" s="23" t="s">
        <v>233</v>
      </c>
      <c r="I940" s="68">
        <v>415000</v>
      </c>
      <c r="J940" s="68">
        <v>415000</v>
      </c>
      <c r="K940" s="68"/>
      <c r="L940" s="68">
        <f t="shared" si="787"/>
        <v>8250</v>
      </c>
      <c r="M940" s="68"/>
      <c r="N940" s="68"/>
      <c r="O940" s="68">
        <v>8250</v>
      </c>
      <c r="P940" s="68">
        <f t="shared" si="790"/>
        <v>8250</v>
      </c>
      <c r="Q940" s="68">
        <f t="shared" si="791"/>
        <v>1.9879518072289155</v>
      </c>
    </row>
    <row r="941" spans="1:17" x14ac:dyDescent="0.25">
      <c r="A941" s="12" t="s">
        <v>463</v>
      </c>
      <c r="B941" s="12" t="s">
        <v>3</v>
      </c>
      <c r="C941" s="12" t="s">
        <v>11</v>
      </c>
      <c r="D941" s="43" t="s">
        <v>465</v>
      </c>
      <c r="E941" s="48">
        <v>6137</v>
      </c>
      <c r="F941" s="43"/>
      <c r="G941" s="56" t="s">
        <v>2903</v>
      </c>
      <c r="H941" s="23" t="s">
        <v>235</v>
      </c>
      <c r="I941" s="68">
        <v>102990</v>
      </c>
      <c r="J941" s="68">
        <v>102990</v>
      </c>
      <c r="K941" s="68"/>
      <c r="L941" s="68">
        <f t="shared" si="787"/>
        <v>0</v>
      </c>
      <c r="M941" s="68"/>
      <c r="N941" s="68"/>
      <c r="O941" s="68"/>
      <c r="P941" s="68">
        <f t="shared" si="790"/>
        <v>0</v>
      </c>
      <c r="Q941" s="68">
        <f t="shared" si="791"/>
        <v>0</v>
      </c>
    </row>
    <row r="942" spans="1:17" x14ac:dyDescent="0.25">
      <c r="A942" s="12" t="s">
        <v>463</v>
      </c>
      <c r="B942" s="12" t="s">
        <v>3</v>
      </c>
      <c r="C942" s="12" t="s">
        <v>11</v>
      </c>
      <c r="D942" s="43" t="s">
        <v>465</v>
      </c>
      <c r="E942" s="48">
        <v>6138</v>
      </c>
      <c r="F942" s="43"/>
      <c r="G942" s="56" t="s">
        <v>2903</v>
      </c>
      <c r="H942" s="23" t="s">
        <v>237</v>
      </c>
      <c r="I942" s="68">
        <v>35000</v>
      </c>
      <c r="J942" s="68">
        <v>35000</v>
      </c>
      <c r="K942" s="68"/>
      <c r="L942" s="68">
        <f t="shared" si="787"/>
        <v>3000</v>
      </c>
      <c r="M942" s="68"/>
      <c r="N942" s="68"/>
      <c r="O942" s="68">
        <v>3000</v>
      </c>
      <c r="P942" s="68">
        <f t="shared" si="790"/>
        <v>3000</v>
      </c>
      <c r="Q942" s="68">
        <f t="shared" si="791"/>
        <v>8.5714285714285712</v>
      </c>
    </row>
    <row r="943" spans="1:17" x14ac:dyDescent="0.25">
      <c r="A943" s="14" t="s">
        <v>463</v>
      </c>
      <c r="B943" s="14" t="s">
        <v>3</v>
      </c>
      <c r="C943" s="14" t="s">
        <v>11</v>
      </c>
      <c r="D943" s="50" t="s">
        <v>465</v>
      </c>
      <c r="E943" s="50" t="s">
        <v>2720</v>
      </c>
      <c r="F943" s="43" t="s">
        <v>1</v>
      </c>
      <c r="G943" s="49" t="s">
        <v>1</v>
      </c>
      <c r="H943" s="11" t="s">
        <v>35</v>
      </c>
      <c r="I943" s="67">
        <f t="shared" ref="I943:O943" si="820">SUM(I944:I948)</f>
        <v>644668</v>
      </c>
      <c r="J943" s="67">
        <f t="shared" si="820"/>
        <v>644668</v>
      </c>
      <c r="K943" s="67">
        <f t="shared" si="820"/>
        <v>0</v>
      </c>
      <c r="L943" s="67">
        <f t="shared" si="787"/>
        <v>11500</v>
      </c>
      <c r="M943" s="67">
        <f t="shared" si="820"/>
        <v>0</v>
      </c>
      <c r="N943" s="67">
        <f t="shared" si="820"/>
        <v>0</v>
      </c>
      <c r="O943" s="67">
        <f t="shared" si="820"/>
        <v>11500</v>
      </c>
      <c r="P943" s="67">
        <f t="shared" si="790"/>
        <v>11500</v>
      </c>
      <c r="Q943" s="67">
        <f t="shared" si="791"/>
        <v>1.7838639423703364</v>
      </c>
    </row>
    <row r="944" spans="1:17" x14ac:dyDescent="0.25">
      <c r="A944" s="12" t="s">
        <v>463</v>
      </c>
      <c r="B944" s="12" t="s">
        <v>3</v>
      </c>
      <c r="C944" s="12" t="s">
        <v>11</v>
      </c>
      <c r="D944" s="43" t="s">
        <v>465</v>
      </c>
      <c r="E944" s="48">
        <v>6139</v>
      </c>
      <c r="F944" s="43"/>
      <c r="G944" s="56" t="s">
        <v>2903</v>
      </c>
      <c r="H944" s="23" t="s">
        <v>35</v>
      </c>
      <c r="I944" s="68">
        <v>470000</v>
      </c>
      <c r="J944" s="68">
        <v>470000</v>
      </c>
      <c r="K944" s="68"/>
      <c r="L944" s="68">
        <f t="shared" si="787"/>
        <v>10000</v>
      </c>
      <c r="M944" s="68"/>
      <c r="N944" s="68"/>
      <c r="O944" s="68">
        <v>10000</v>
      </c>
      <c r="P944" s="68">
        <f t="shared" si="790"/>
        <v>10000</v>
      </c>
      <c r="Q944" s="68">
        <f t="shared" si="791"/>
        <v>2.1276595744680851</v>
      </c>
    </row>
    <row r="945" spans="1:17" x14ac:dyDescent="0.25">
      <c r="A945" s="12" t="s">
        <v>463</v>
      </c>
      <c r="B945" s="12" t="s">
        <v>3</v>
      </c>
      <c r="C945" s="12" t="s">
        <v>11</v>
      </c>
      <c r="D945" s="43" t="s">
        <v>465</v>
      </c>
      <c r="E945" s="48">
        <v>6139</v>
      </c>
      <c r="F945" s="43" t="s">
        <v>471</v>
      </c>
      <c r="G945" s="56" t="s">
        <v>2903</v>
      </c>
      <c r="H945" s="23" t="s">
        <v>43</v>
      </c>
      <c r="I945" s="68">
        <v>23618</v>
      </c>
      <c r="J945" s="68">
        <v>23618</v>
      </c>
      <c r="K945" s="68"/>
      <c r="L945" s="68">
        <f t="shared" si="787"/>
        <v>1500</v>
      </c>
      <c r="M945" s="68"/>
      <c r="N945" s="68"/>
      <c r="O945" s="68">
        <v>1500</v>
      </c>
      <c r="P945" s="68">
        <f t="shared" si="790"/>
        <v>1500</v>
      </c>
      <c r="Q945" s="68">
        <f t="shared" si="791"/>
        <v>6.3510881531035652</v>
      </c>
    </row>
    <row r="946" spans="1:17" ht="22.5" x14ac:dyDescent="0.25">
      <c r="A946" s="12" t="s">
        <v>463</v>
      </c>
      <c r="B946" s="12" t="s">
        <v>3</v>
      </c>
      <c r="C946" s="12" t="s">
        <v>11</v>
      </c>
      <c r="D946" s="43" t="s">
        <v>465</v>
      </c>
      <c r="E946" s="48">
        <v>6139</v>
      </c>
      <c r="F946" s="43" t="s">
        <v>472</v>
      </c>
      <c r="G946" s="56" t="s">
        <v>2903</v>
      </c>
      <c r="H946" s="23" t="s">
        <v>49</v>
      </c>
      <c r="I946" s="68">
        <v>50</v>
      </c>
      <c r="J946" s="68">
        <v>50</v>
      </c>
      <c r="K946" s="68"/>
      <c r="L946" s="68">
        <f t="shared" si="787"/>
        <v>0</v>
      </c>
      <c r="M946" s="68"/>
      <c r="N946" s="68"/>
      <c r="O946" s="68"/>
      <c r="P946" s="68">
        <f t="shared" si="790"/>
        <v>0</v>
      </c>
      <c r="Q946" s="68">
        <f t="shared" si="791"/>
        <v>0</v>
      </c>
    </row>
    <row r="947" spans="1:17" ht="22.5" x14ac:dyDescent="0.25">
      <c r="A947" s="12" t="s">
        <v>463</v>
      </c>
      <c r="B947" s="12" t="s">
        <v>3</v>
      </c>
      <c r="C947" s="12" t="s">
        <v>11</v>
      </c>
      <c r="D947" s="43" t="s">
        <v>465</v>
      </c>
      <c r="E947" s="48">
        <v>6139</v>
      </c>
      <c r="F947" s="43" t="s">
        <v>473</v>
      </c>
      <c r="G947" s="56" t="s">
        <v>2903</v>
      </c>
      <c r="H947" s="23" t="s">
        <v>474</v>
      </c>
      <c r="I947" s="68">
        <v>150000</v>
      </c>
      <c r="J947" s="68">
        <v>150000</v>
      </c>
      <c r="K947" s="68"/>
      <c r="L947" s="68">
        <f t="shared" si="787"/>
        <v>0</v>
      </c>
      <c r="M947" s="68"/>
      <c r="N947" s="68"/>
      <c r="O947" s="68"/>
      <c r="P947" s="68">
        <f t="shared" si="790"/>
        <v>0</v>
      </c>
      <c r="Q947" s="68">
        <f t="shared" si="791"/>
        <v>0</v>
      </c>
    </row>
    <row r="948" spans="1:17" x14ac:dyDescent="0.25">
      <c r="A948" s="12" t="s">
        <v>463</v>
      </c>
      <c r="B948" s="12" t="s">
        <v>3</v>
      </c>
      <c r="C948" s="12" t="s">
        <v>11</v>
      </c>
      <c r="D948" s="43" t="s">
        <v>465</v>
      </c>
      <c r="E948" s="48">
        <v>6139</v>
      </c>
      <c r="F948" s="43" t="s">
        <v>475</v>
      </c>
      <c r="G948" s="56" t="s">
        <v>2903</v>
      </c>
      <c r="H948" s="23" t="s">
        <v>476</v>
      </c>
      <c r="I948" s="68">
        <v>1000</v>
      </c>
      <c r="J948" s="68">
        <v>1000</v>
      </c>
      <c r="K948" s="68"/>
      <c r="L948" s="68">
        <f t="shared" si="787"/>
        <v>0</v>
      </c>
      <c r="M948" s="68"/>
      <c r="N948" s="68"/>
      <c r="O948" s="68"/>
      <c r="P948" s="68">
        <f t="shared" si="790"/>
        <v>0</v>
      </c>
      <c r="Q948" s="68">
        <f t="shared" si="791"/>
        <v>0</v>
      </c>
    </row>
    <row r="949" spans="1:17" ht="22.5" x14ac:dyDescent="0.25">
      <c r="A949" s="14" t="s">
        <v>1</v>
      </c>
      <c r="B949" s="14" t="s">
        <v>1</v>
      </c>
      <c r="C949" s="14" t="s">
        <v>1</v>
      </c>
      <c r="D949" s="42" t="s">
        <v>1</v>
      </c>
      <c r="E949" s="42" t="s">
        <v>1</v>
      </c>
      <c r="F949" s="42" t="s">
        <v>1</v>
      </c>
      <c r="G949" s="42" t="s">
        <v>1</v>
      </c>
      <c r="H949" s="17" t="s">
        <v>50</v>
      </c>
      <c r="I949" s="66">
        <f t="shared" ref="I949:O949" si="821">SUM(I950)</f>
        <v>120150</v>
      </c>
      <c r="J949" s="66">
        <f t="shared" si="821"/>
        <v>120150</v>
      </c>
      <c r="K949" s="66">
        <f t="shared" si="821"/>
        <v>0</v>
      </c>
      <c r="L949" s="66">
        <f t="shared" si="787"/>
        <v>5000</v>
      </c>
      <c r="M949" s="66">
        <f t="shared" si="821"/>
        <v>0</v>
      </c>
      <c r="N949" s="66">
        <f t="shared" si="821"/>
        <v>0</v>
      </c>
      <c r="O949" s="66">
        <f t="shared" si="821"/>
        <v>5000</v>
      </c>
      <c r="P949" s="66">
        <f t="shared" si="790"/>
        <v>5000</v>
      </c>
      <c r="Q949" s="66">
        <f t="shared" si="791"/>
        <v>4.1614648356221391</v>
      </c>
    </row>
    <row r="950" spans="1:17" x14ac:dyDescent="0.25">
      <c r="A950" s="12" t="s">
        <v>463</v>
      </c>
      <c r="B950" s="12" t="s">
        <v>3</v>
      </c>
      <c r="C950" s="12" t="s">
        <v>11</v>
      </c>
      <c r="D950" s="43" t="s">
        <v>465</v>
      </c>
      <c r="E950" s="42" t="s">
        <v>2712</v>
      </c>
      <c r="F950" s="42" t="s">
        <v>1</v>
      </c>
      <c r="G950" s="42" t="s">
        <v>1</v>
      </c>
      <c r="H950" s="11" t="s">
        <v>52</v>
      </c>
      <c r="I950" s="67">
        <f t="shared" ref="I950" si="822">SUM(I951,I954,I955,I953)</f>
        <v>120150</v>
      </c>
      <c r="J950" s="67">
        <f t="shared" ref="J950:K950" si="823">SUM(J951,J954,J955,J953)</f>
        <v>120150</v>
      </c>
      <c r="K950" s="67">
        <f t="shared" si="823"/>
        <v>0</v>
      </c>
      <c r="L950" s="67">
        <f t="shared" si="787"/>
        <v>5000</v>
      </c>
      <c r="M950" s="67">
        <f t="shared" ref="M950" si="824">SUM(M951,M954,M955,M953)</f>
        <v>0</v>
      </c>
      <c r="N950" s="67">
        <f t="shared" ref="N950:O950" si="825">SUM(N951,N954,N955,N953)</f>
        <v>0</v>
      </c>
      <c r="O950" s="67">
        <f t="shared" si="825"/>
        <v>5000</v>
      </c>
      <c r="P950" s="67">
        <f t="shared" si="790"/>
        <v>5000</v>
      </c>
      <c r="Q950" s="67">
        <f t="shared" si="791"/>
        <v>4.1614648356221391</v>
      </c>
    </row>
    <row r="951" spans="1:17" x14ac:dyDescent="0.25">
      <c r="A951" s="14" t="s">
        <v>463</v>
      </c>
      <c r="B951" s="14" t="s">
        <v>3</v>
      </c>
      <c r="C951" s="14" t="s">
        <v>11</v>
      </c>
      <c r="D951" s="50" t="s">
        <v>465</v>
      </c>
      <c r="E951" s="50" t="s">
        <v>2732</v>
      </c>
      <c r="F951" s="43" t="s">
        <v>1</v>
      </c>
      <c r="G951" s="49" t="s">
        <v>1</v>
      </c>
      <c r="H951" s="11" t="s">
        <v>203</v>
      </c>
      <c r="I951" s="67">
        <f t="shared" ref="I951:O951" si="826">SUM(I952)</f>
        <v>100</v>
      </c>
      <c r="J951" s="67">
        <f t="shared" si="826"/>
        <v>100</v>
      </c>
      <c r="K951" s="67">
        <f t="shared" si="826"/>
        <v>0</v>
      </c>
      <c r="L951" s="67">
        <f t="shared" si="787"/>
        <v>0</v>
      </c>
      <c r="M951" s="67">
        <f t="shared" si="826"/>
        <v>0</v>
      </c>
      <c r="N951" s="67">
        <f t="shared" si="826"/>
        <v>0</v>
      </c>
      <c r="O951" s="67">
        <f t="shared" si="826"/>
        <v>0</v>
      </c>
      <c r="P951" s="67">
        <f t="shared" si="790"/>
        <v>0</v>
      </c>
      <c r="Q951" s="67">
        <f t="shared" si="791"/>
        <v>0</v>
      </c>
    </row>
    <row r="952" spans="1:17" x14ac:dyDescent="0.25">
      <c r="A952" s="12" t="s">
        <v>463</v>
      </c>
      <c r="B952" s="12" t="s">
        <v>3</v>
      </c>
      <c r="C952" s="12" t="s">
        <v>11</v>
      </c>
      <c r="D952" s="43" t="s">
        <v>465</v>
      </c>
      <c r="E952" s="48">
        <v>6141</v>
      </c>
      <c r="F952" s="43" t="s">
        <v>477</v>
      </c>
      <c r="G952" s="56" t="s">
        <v>2903</v>
      </c>
      <c r="H952" s="23" t="s">
        <v>204</v>
      </c>
      <c r="I952" s="68">
        <v>100</v>
      </c>
      <c r="J952" s="68">
        <v>100</v>
      </c>
      <c r="K952" s="68"/>
      <c r="L952" s="68">
        <f t="shared" si="787"/>
        <v>0</v>
      </c>
      <c r="M952" s="68"/>
      <c r="N952" s="68"/>
      <c r="O952" s="68"/>
      <c r="P952" s="68">
        <f t="shared" si="790"/>
        <v>0</v>
      </c>
      <c r="Q952" s="68">
        <f t="shared" si="791"/>
        <v>0</v>
      </c>
    </row>
    <row r="953" spans="1:17" x14ac:dyDescent="0.25">
      <c r="A953" s="12" t="s">
        <v>463</v>
      </c>
      <c r="B953" s="12" t="s">
        <v>3</v>
      </c>
      <c r="C953" s="12" t="s">
        <v>11</v>
      </c>
      <c r="D953" s="43" t="s">
        <v>465</v>
      </c>
      <c r="E953" s="48">
        <v>6142</v>
      </c>
      <c r="F953" s="43"/>
      <c r="G953" s="56" t="s">
        <v>2903</v>
      </c>
      <c r="H953" s="23" t="s">
        <v>91</v>
      </c>
      <c r="I953" s="68">
        <v>10000</v>
      </c>
      <c r="J953" s="68">
        <v>10000</v>
      </c>
      <c r="K953" s="68"/>
      <c r="L953" s="68">
        <f t="shared" si="787"/>
        <v>5000</v>
      </c>
      <c r="M953" s="68"/>
      <c r="N953" s="68"/>
      <c r="O953" s="68">
        <v>5000</v>
      </c>
      <c r="P953" s="68">
        <f t="shared" si="790"/>
        <v>5000</v>
      </c>
      <c r="Q953" s="68">
        <f t="shared" si="791"/>
        <v>50</v>
      </c>
    </row>
    <row r="954" spans="1:17" x14ac:dyDescent="0.25">
      <c r="A954" s="12" t="s">
        <v>463</v>
      </c>
      <c r="B954" s="12" t="s">
        <v>3</v>
      </c>
      <c r="C954" s="12" t="s">
        <v>11</v>
      </c>
      <c r="D954" s="43" t="s">
        <v>465</v>
      </c>
      <c r="E954" s="48">
        <v>6143</v>
      </c>
      <c r="F954" s="43"/>
      <c r="G954" s="56" t="s">
        <v>2903</v>
      </c>
      <c r="H954" s="23" t="s">
        <v>53</v>
      </c>
      <c r="I954" s="68">
        <v>10000</v>
      </c>
      <c r="J954" s="68">
        <v>10000</v>
      </c>
      <c r="K954" s="68"/>
      <c r="L954" s="68">
        <f t="shared" si="787"/>
        <v>0</v>
      </c>
      <c r="M954" s="68"/>
      <c r="N954" s="68"/>
      <c r="O954" s="68"/>
      <c r="P954" s="68">
        <f t="shared" si="790"/>
        <v>0</v>
      </c>
      <c r="Q954" s="68">
        <f t="shared" si="791"/>
        <v>0</v>
      </c>
    </row>
    <row r="955" spans="1:17" x14ac:dyDescent="0.25">
      <c r="A955" s="14" t="s">
        <v>463</v>
      </c>
      <c r="B955" s="14" t="s">
        <v>3</v>
      </c>
      <c r="C955" s="14" t="s">
        <v>11</v>
      </c>
      <c r="D955" s="50" t="s">
        <v>465</v>
      </c>
      <c r="E955" s="50" t="s">
        <v>2739</v>
      </c>
      <c r="F955" s="43" t="s">
        <v>1</v>
      </c>
      <c r="G955" s="49" t="s">
        <v>1</v>
      </c>
      <c r="H955" s="11" t="s">
        <v>58</v>
      </c>
      <c r="I955" s="67">
        <f t="shared" ref="I955:O955" si="827">SUM(I956:I957)</f>
        <v>100050</v>
      </c>
      <c r="J955" s="67">
        <f t="shared" si="827"/>
        <v>100050</v>
      </c>
      <c r="K955" s="67">
        <f t="shared" si="827"/>
        <v>0</v>
      </c>
      <c r="L955" s="67">
        <f t="shared" si="787"/>
        <v>0</v>
      </c>
      <c r="M955" s="67">
        <f t="shared" si="827"/>
        <v>0</v>
      </c>
      <c r="N955" s="67">
        <f t="shared" si="827"/>
        <v>0</v>
      </c>
      <c r="O955" s="67">
        <f t="shared" si="827"/>
        <v>0</v>
      </c>
      <c r="P955" s="67">
        <f t="shared" si="790"/>
        <v>0</v>
      </c>
      <c r="Q955" s="67">
        <f t="shared" si="791"/>
        <v>0</v>
      </c>
    </row>
    <row r="956" spans="1:17" x14ac:dyDescent="0.25">
      <c r="A956" s="12" t="s">
        <v>463</v>
      </c>
      <c r="B956" s="12" t="s">
        <v>3</v>
      </c>
      <c r="C956" s="12" t="s">
        <v>11</v>
      </c>
      <c r="D956" s="43" t="s">
        <v>465</v>
      </c>
      <c r="E956" s="48">
        <v>6148</v>
      </c>
      <c r="F956" s="43"/>
      <c r="G956" s="56" t="s">
        <v>2903</v>
      </c>
      <c r="H956" s="23" t="s">
        <v>58</v>
      </c>
      <c r="I956" s="68">
        <v>100000</v>
      </c>
      <c r="J956" s="68">
        <v>100000</v>
      </c>
      <c r="K956" s="68"/>
      <c r="L956" s="68">
        <f t="shared" si="787"/>
        <v>0</v>
      </c>
      <c r="M956" s="68"/>
      <c r="N956" s="68"/>
      <c r="O956" s="68"/>
      <c r="P956" s="68">
        <f t="shared" si="790"/>
        <v>0</v>
      </c>
      <c r="Q956" s="68">
        <f t="shared" si="791"/>
        <v>0</v>
      </c>
    </row>
    <row r="957" spans="1:17" x14ac:dyDescent="0.25">
      <c r="A957" s="12" t="s">
        <v>463</v>
      </c>
      <c r="B957" s="12" t="s">
        <v>3</v>
      </c>
      <c r="C957" s="12" t="s">
        <v>11</v>
      </c>
      <c r="D957" s="43" t="s">
        <v>465</v>
      </c>
      <c r="E957" s="48">
        <v>6148</v>
      </c>
      <c r="F957" s="43" t="s">
        <v>478</v>
      </c>
      <c r="G957" s="56" t="s">
        <v>2903</v>
      </c>
      <c r="H957" s="23" t="s">
        <v>207</v>
      </c>
      <c r="I957" s="68">
        <v>50</v>
      </c>
      <c r="J957" s="68">
        <v>50</v>
      </c>
      <c r="K957" s="68"/>
      <c r="L957" s="68">
        <f t="shared" si="787"/>
        <v>0</v>
      </c>
      <c r="M957" s="68"/>
      <c r="N957" s="68"/>
      <c r="O957" s="68"/>
      <c r="P957" s="68">
        <f t="shared" si="790"/>
        <v>0</v>
      </c>
      <c r="Q957" s="68">
        <f t="shared" si="791"/>
        <v>0</v>
      </c>
    </row>
    <row r="958" spans="1:17" ht="22.5" x14ac:dyDescent="0.25">
      <c r="A958" s="14" t="s">
        <v>1</v>
      </c>
      <c r="B958" s="14" t="s">
        <v>1</v>
      </c>
      <c r="C958" s="14" t="s">
        <v>1</v>
      </c>
      <c r="D958" s="42" t="s">
        <v>1</v>
      </c>
      <c r="E958" s="42" t="s">
        <v>1</v>
      </c>
      <c r="F958" s="42" t="s">
        <v>1</v>
      </c>
      <c r="G958" s="42" t="s">
        <v>1</v>
      </c>
      <c r="H958" s="17" t="s">
        <v>92</v>
      </c>
      <c r="I958" s="66">
        <f t="shared" ref="I958:O960" si="828">SUM(I959)</f>
        <v>100</v>
      </c>
      <c r="J958" s="66">
        <f t="shared" si="828"/>
        <v>100</v>
      </c>
      <c r="K958" s="66">
        <f t="shared" si="828"/>
        <v>0</v>
      </c>
      <c r="L958" s="66">
        <f t="shared" si="787"/>
        <v>0</v>
      </c>
      <c r="M958" s="66">
        <f t="shared" si="828"/>
        <v>0</v>
      </c>
      <c r="N958" s="66">
        <f t="shared" si="828"/>
        <v>0</v>
      </c>
      <c r="O958" s="66">
        <f t="shared" si="828"/>
        <v>0</v>
      </c>
      <c r="P958" s="66">
        <f t="shared" si="790"/>
        <v>0</v>
      </c>
      <c r="Q958" s="66">
        <f t="shared" si="791"/>
        <v>0</v>
      </c>
    </row>
    <row r="959" spans="1:17" x14ac:dyDescent="0.25">
      <c r="A959" s="12" t="s">
        <v>463</v>
      </c>
      <c r="B959" s="12" t="s">
        <v>3</v>
      </c>
      <c r="C959" s="12" t="s">
        <v>11</v>
      </c>
      <c r="D959" s="43" t="s">
        <v>465</v>
      </c>
      <c r="E959" s="42" t="s">
        <v>2713</v>
      </c>
      <c r="F959" s="42" t="s">
        <v>1</v>
      </c>
      <c r="G959" s="42" t="s">
        <v>1</v>
      </c>
      <c r="H959" s="11" t="s">
        <v>94</v>
      </c>
      <c r="I959" s="67">
        <f t="shared" si="828"/>
        <v>100</v>
      </c>
      <c r="J959" s="67">
        <f t="shared" si="828"/>
        <v>100</v>
      </c>
      <c r="K959" s="67">
        <f t="shared" si="828"/>
        <v>0</v>
      </c>
      <c r="L959" s="67">
        <f t="shared" si="787"/>
        <v>0</v>
      </c>
      <c r="M959" s="67">
        <f t="shared" si="828"/>
        <v>0</v>
      </c>
      <c r="N959" s="67">
        <f t="shared" si="828"/>
        <v>0</v>
      </c>
      <c r="O959" s="67">
        <f t="shared" si="828"/>
        <v>0</v>
      </c>
      <c r="P959" s="67">
        <f t="shared" si="790"/>
        <v>0</v>
      </c>
      <c r="Q959" s="67">
        <f t="shared" si="791"/>
        <v>0</v>
      </c>
    </row>
    <row r="960" spans="1:17" x14ac:dyDescent="0.25">
      <c r="A960" s="14" t="s">
        <v>463</v>
      </c>
      <c r="B960" s="14" t="s">
        <v>3</v>
      </c>
      <c r="C960" s="14" t="s">
        <v>11</v>
      </c>
      <c r="D960" s="50" t="s">
        <v>465</v>
      </c>
      <c r="E960" s="50" t="s">
        <v>2741</v>
      </c>
      <c r="F960" s="43" t="s">
        <v>1</v>
      </c>
      <c r="G960" s="49" t="s">
        <v>1</v>
      </c>
      <c r="H960" s="11" t="s">
        <v>110</v>
      </c>
      <c r="I960" s="67">
        <f t="shared" si="828"/>
        <v>100</v>
      </c>
      <c r="J960" s="67">
        <f t="shared" si="828"/>
        <v>100</v>
      </c>
      <c r="K960" s="67">
        <f t="shared" si="828"/>
        <v>0</v>
      </c>
      <c r="L960" s="67">
        <f t="shared" si="787"/>
        <v>0</v>
      </c>
      <c r="M960" s="67">
        <f t="shared" si="828"/>
        <v>0</v>
      </c>
      <c r="N960" s="67">
        <f t="shared" si="828"/>
        <v>0</v>
      </c>
      <c r="O960" s="67">
        <f t="shared" si="828"/>
        <v>0</v>
      </c>
      <c r="P960" s="67">
        <f t="shared" si="790"/>
        <v>0</v>
      </c>
      <c r="Q960" s="67">
        <f t="shared" si="791"/>
        <v>0</v>
      </c>
    </row>
    <row r="961" spans="1:17" x14ac:dyDescent="0.25">
      <c r="A961" s="12" t="s">
        <v>463</v>
      </c>
      <c r="B961" s="12" t="s">
        <v>3</v>
      </c>
      <c r="C961" s="12" t="s">
        <v>11</v>
      </c>
      <c r="D961" s="43" t="s">
        <v>465</v>
      </c>
      <c r="E961" s="48">
        <v>6151</v>
      </c>
      <c r="F961" s="43" t="s">
        <v>479</v>
      </c>
      <c r="G961" s="56" t="s">
        <v>2903</v>
      </c>
      <c r="H961" s="23" t="s">
        <v>209</v>
      </c>
      <c r="I961" s="68">
        <v>100</v>
      </c>
      <c r="J961" s="68">
        <v>100</v>
      </c>
      <c r="K961" s="68"/>
      <c r="L961" s="68">
        <f t="shared" si="787"/>
        <v>0</v>
      </c>
      <c r="M961" s="68"/>
      <c r="N961" s="68"/>
      <c r="O961" s="68"/>
      <c r="P961" s="68">
        <f t="shared" si="790"/>
        <v>0</v>
      </c>
      <c r="Q961" s="68">
        <f t="shared" si="791"/>
        <v>0</v>
      </c>
    </row>
    <row r="962" spans="1:17" ht="22.5" x14ac:dyDescent="0.25">
      <c r="A962" s="14" t="s">
        <v>1</v>
      </c>
      <c r="B962" s="14" t="s">
        <v>1</v>
      </c>
      <c r="C962" s="14" t="s">
        <v>1</v>
      </c>
      <c r="D962" s="42" t="s">
        <v>1</v>
      </c>
      <c r="E962" s="42" t="s">
        <v>1</v>
      </c>
      <c r="F962" s="42" t="s">
        <v>1</v>
      </c>
      <c r="G962" s="42" t="s">
        <v>1</v>
      </c>
      <c r="H962" s="17" t="s">
        <v>59</v>
      </c>
      <c r="I962" s="66">
        <f t="shared" ref="I962:O962" si="829">SUM(I963)</f>
        <v>2836800</v>
      </c>
      <c r="J962" s="66">
        <f t="shared" si="829"/>
        <v>686800</v>
      </c>
      <c r="K962" s="66">
        <f t="shared" si="829"/>
        <v>0</v>
      </c>
      <c r="L962" s="66">
        <f t="shared" si="787"/>
        <v>23000</v>
      </c>
      <c r="M962" s="66">
        <f t="shared" si="829"/>
        <v>0</v>
      </c>
      <c r="N962" s="66">
        <f t="shared" si="829"/>
        <v>0</v>
      </c>
      <c r="O962" s="66">
        <f t="shared" si="829"/>
        <v>23000</v>
      </c>
      <c r="P962" s="66">
        <f t="shared" si="790"/>
        <v>23000</v>
      </c>
      <c r="Q962" s="66">
        <f t="shared" si="791"/>
        <v>3.3488642981945254</v>
      </c>
    </row>
    <row r="963" spans="1:17" x14ac:dyDescent="0.25">
      <c r="A963" s="12" t="s">
        <v>463</v>
      </c>
      <c r="B963" s="12" t="s">
        <v>3</v>
      </c>
      <c r="C963" s="12" t="s">
        <v>11</v>
      </c>
      <c r="D963" s="43" t="s">
        <v>465</v>
      </c>
      <c r="E963" s="42" t="s">
        <v>2715</v>
      </c>
      <c r="F963" s="42" t="s">
        <v>1</v>
      </c>
      <c r="G963" s="42" t="s">
        <v>1</v>
      </c>
      <c r="H963" s="11" t="s">
        <v>61</v>
      </c>
      <c r="I963" s="67">
        <f t="shared" ref="I963" si="830">SUM(I964,I966,I970)</f>
        <v>2836800</v>
      </c>
      <c r="J963" s="67">
        <f t="shared" ref="J963:K963" si="831">SUM(J964,J966,J970)</f>
        <v>686800</v>
      </c>
      <c r="K963" s="67">
        <f t="shared" si="831"/>
        <v>0</v>
      </c>
      <c r="L963" s="67">
        <f t="shared" si="787"/>
        <v>23000</v>
      </c>
      <c r="M963" s="67">
        <f t="shared" ref="M963" si="832">SUM(M964,M966,M970)</f>
        <v>0</v>
      </c>
      <c r="N963" s="67">
        <f t="shared" ref="N963:O963" si="833">SUM(N964,N966,N970)</f>
        <v>0</v>
      </c>
      <c r="O963" s="67">
        <f t="shared" si="833"/>
        <v>23000</v>
      </c>
      <c r="P963" s="67">
        <f t="shared" si="790"/>
        <v>23000</v>
      </c>
      <c r="Q963" s="67">
        <f t="shared" si="791"/>
        <v>3.3488642981945254</v>
      </c>
    </row>
    <row r="964" spans="1:17" x14ac:dyDescent="0.25">
      <c r="A964" s="14" t="s">
        <v>463</v>
      </c>
      <c r="B964" s="14" t="s">
        <v>3</v>
      </c>
      <c r="C964" s="14" t="s">
        <v>11</v>
      </c>
      <c r="D964" s="50" t="s">
        <v>465</v>
      </c>
      <c r="E964" s="50" t="s">
        <v>2724</v>
      </c>
      <c r="F964" s="43" t="s">
        <v>1</v>
      </c>
      <c r="G964" s="49" t="s">
        <v>1</v>
      </c>
      <c r="H964" s="11" t="s">
        <v>62</v>
      </c>
      <c r="I964" s="67">
        <f t="shared" ref="I964:O964" si="834">SUM(I965)</f>
        <v>630000</v>
      </c>
      <c r="J964" s="67">
        <f t="shared" si="834"/>
        <v>380000</v>
      </c>
      <c r="K964" s="67">
        <f t="shared" si="834"/>
        <v>0</v>
      </c>
      <c r="L964" s="67">
        <f t="shared" si="787"/>
        <v>8000</v>
      </c>
      <c r="M964" s="67">
        <f t="shared" si="834"/>
        <v>0</v>
      </c>
      <c r="N964" s="67">
        <f t="shared" si="834"/>
        <v>0</v>
      </c>
      <c r="O964" s="67">
        <f t="shared" si="834"/>
        <v>8000</v>
      </c>
      <c r="P964" s="67">
        <f t="shared" si="790"/>
        <v>8000</v>
      </c>
      <c r="Q964" s="67">
        <f t="shared" si="791"/>
        <v>2.1052631578947367</v>
      </c>
    </row>
    <row r="965" spans="1:17" x14ac:dyDescent="0.25">
      <c r="A965" s="12" t="s">
        <v>463</v>
      </c>
      <c r="B965" s="12" t="s">
        <v>3</v>
      </c>
      <c r="C965" s="12" t="s">
        <v>11</v>
      </c>
      <c r="D965" s="43" t="s">
        <v>465</v>
      </c>
      <c r="E965" s="48">
        <v>8213</v>
      </c>
      <c r="F965" s="43" t="s">
        <v>480</v>
      </c>
      <c r="G965" s="56" t="s">
        <v>2903</v>
      </c>
      <c r="H965" s="23" t="s">
        <v>481</v>
      </c>
      <c r="I965" s="68">
        <v>630000</v>
      </c>
      <c r="J965" s="68">
        <v>380000</v>
      </c>
      <c r="K965" s="68"/>
      <c r="L965" s="68">
        <f t="shared" si="787"/>
        <v>8000</v>
      </c>
      <c r="M965" s="68"/>
      <c r="N965" s="68"/>
      <c r="O965" s="68">
        <v>8000</v>
      </c>
      <c r="P965" s="68">
        <f t="shared" si="790"/>
        <v>8000</v>
      </c>
      <c r="Q965" s="68">
        <f t="shared" si="791"/>
        <v>2.1052631578947367</v>
      </c>
    </row>
    <row r="966" spans="1:17" ht="15.75" thickBot="1" x14ac:dyDescent="0.3">
      <c r="A966" s="12" t="s">
        <v>463</v>
      </c>
      <c r="B966" s="12" t="s">
        <v>3</v>
      </c>
      <c r="C966" s="12" t="s">
        <v>11</v>
      </c>
      <c r="D966" s="43" t="s">
        <v>465</v>
      </c>
      <c r="E966" s="48">
        <v>8215</v>
      </c>
      <c r="F966" s="43"/>
      <c r="G966" s="56" t="s">
        <v>2903</v>
      </c>
      <c r="H966" s="23" t="s">
        <v>183</v>
      </c>
      <c r="I966" s="68">
        <v>140000</v>
      </c>
      <c r="J966" s="68">
        <v>140000</v>
      </c>
      <c r="K966" s="68"/>
      <c r="L966" s="68">
        <f t="shared" si="787"/>
        <v>7000</v>
      </c>
      <c r="M966" s="68"/>
      <c r="N966" s="68"/>
      <c r="O966" s="68">
        <v>7000</v>
      </c>
      <c r="P966" s="68">
        <f t="shared" si="790"/>
        <v>7000</v>
      </c>
      <c r="Q966" s="68">
        <f t="shared" si="791"/>
        <v>5</v>
      </c>
    </row>
    <row r="967" spans="1:17" ht="34.5" thickBot="1" x14ac:dyDescent="0.3">
      <c r="A967" s="22" t="s">
        <v>4</v>
      </c>
      <c r="B967" s="22" t="s">
        <v>5</v>
      </c>
      <c r="C967" s="22" t="s">
        <v>6</v>
      </c>
      <c r="D967" s="44" t="s">
        <v>2891</v>
      </c>
      <c r="E967" s="44" t="s">
        <v>2895</v>
      </c>
      <c r="F967" s="44" t="s">
        <v>7</v>
      </c>
      <c r="G967" s="44" t="s">
        <v>8</v>
      </c>
      <c r="H967" s="22" t="s">
        <v>9</v>
      </c>
      <c r="I967" s="64" t="s">
        <v>2718</v>
      </c>
      <c r="J967" s="64" t="s">
        <v>2879</v>
      </c>
      <c r="K967" s="64" t="s">
        <v>2942</v>
      </c>
      <c r="L967" s="64" t="s">
        <v>2942</v>
      </c>
      <c r="M967" s="64" t="s">
        <v>2950</v>
      </c>
      <c r="N967" s="64" t="s">
        <v>2949</v>
      </c>
      <c r="O967" s="64" t="s">
        <v>2947</v>
      </c>
      <c r="P967" s="64" t="s">
        <v>2942</v>
      </c>
      <c r="Q967" s="64" t="s">
        <v>2944</v>
      </c>
    </row>
    <row r="968" spans="1:17" x14ac:dyDescent="0.25">
      <c r="A968" s="15" t="s">
        <v>1</v>
      </c>
      <c r="B968" s="15" t="s">
        <v>1</v>
      </c>
      <c r="C968" s="15" t="s">
        <v>1</v>
      </c>
      <c r="D968" s="45" t="s">
        <v>1</v>
      </c>
      <c r="E968" s="45" t="s">
        <v>1</v>
      </c>
      <c r="F968" s="46" t="s">
        <v>1</v>
      </c>
      <c r="G968" s="47" t="s">
        <v>1</v>
      </c>
      <c r="H968" s="16" t="s">
        <v>1</v>
      </c>
      <c r="I968" s="65">
        <v>1</v>
      </c>
      <c r="J968" s="65" t="s">
        <v>2894</v>
      </c>
      <c r="K968" s="65">
        <v>3</v>
      </c>
      <c r="L968" s="65" t="s">
        <v>2945</v>
      </c>
      <c r="M968" s="65">
        <v>5</v>
      </c>
      <c r="N968" s="65">
        <v>6</v>
      </c>
      <c r="O968" s="65">
        <v>7</v>
      </c>
      <c r="P968" s="65" t="s">
        <v>2946</v>
      </c>
      <c r="Q968" s="65">
        <v>9</v>
      </c>
    </row>
    <row r="969" spans="1:17" x14ac:dyDescent="0.25">
      <c r="A969" s="14" t="s">
        <v>463</v>
      </c>
      <c r="B969" s="14" t="s">
        <v>3</v>
      </c>
      <c r="C969" s="12" t="s">
        <v>11</v>
      </c>
      <c r="D969" s="43" t="s">
        <v>465</v>
      </c>
      <c r="E969" s="42" t="s">
        <v>1</v>
      </c>
      <c r="F969" s="42" t="s">
        <v>1</v>
      </c>
      <c r="G969" s="42" t="s">
        <v>1</v>
      </c>
      <c r="H969" s="11" t="s">
        <v>464</v>
      </c>
      <c r="I969" s="63"/>
      <c r="J969" s="63"/>
      <c r="K969" s="63"/>
      <c r="L969" s="63"/>
      <c r="M969" s="63"/>
      <c r="N969" s="63"/>
      <c r="O969" s="63"/>
      <c r="P969" s="63">
        <f t="shared" si="790"/>
        <v>0</v>
      </c>
      <c r="Q969" s="63" t="str">
        <f t="shared" si="791"/>
        <v>-</v>
      </c>
    </row>
    <row r="970" spans="1:17" x14ac:dyDescent="0.25">
      <c r="A970" s="14" t="s">
        <v>463</v>
      </c>
      <c r="B970" s="14" t="s">
        <v>3</v>
      </c>
      <c r="C970" s="14" t="s">
        <v>11</v>
      </c>
      <c r="D970" s="50" t="s">
        <v>465</v>
      </c>
      <c r="E970" s="50" t="s">
        <v>2763</v>
      </c>
      <c r="F970" s="43" t="s">
        <v>1</v>
      </c>
      <c r="G970" s="49" t="s">
        <v>1</v>
      </c>
      <c r="H970" s="11" t="s">
        <v>248</v>
      </c>
      <c r="I970" s="67">
        <f t="shared" ref="I970:O970" si="835">SUM(I971:I973)</f>
        <v>2066800</v>
      </c>
      <c r="J970" s="67">
        <f t="shared" si="835"/>
        <v>166800</v>
      </c>
      <c r="K970" s="67">
        <f t="shared" si="835"/>
        <v>0</v>
      </c>
      <c r="L970" s="67">
        <f t="shared" si="787"/>
        <v>8000</v>
      </c>
      <c r="M970" s="67">
        <f t="shared" si="835"/>
        <v>0</v>
      </c>
      <c r="N970" s="67">
        <f t="shared" si="835"/>
        <v>0</v>
      </c>
      <c r="O970" s="67">
        <f t="shared" si="835"/>
        <v>8000</v>
      </c>
      <c r="P970" s="67">
        <f t="shared" si="790"/>
        <v>8000</v>
      </c>
      <c r="Q970" s="67">
        <f t="shared" si="791"/>
        <v>4.7961630695443649</v>
      </c>
    </row>
    <row r="971" spans="1:17" x14ac:dyDescent="0.25">
      <c r="A971" s="12" t="s">
        <v>463</v>
      </c>
      <c r="B971" s="12" t="s">
        <v>3</v>
      </c>
      <c r="C971" s="12" t="s">
        <v>11</v>
      </c>
      <c r="D971" s="43" t="s">
        <v>465</v>
      </c>
      <c r="E971" s="48">
        <v>8216</v>
      </c>
      <c r="F971" s="43" t="s">
        <v>482</v>
      </c>
      <c r="G971" s="56" t="s">
        <v>2903</v>
      </c>
      <c r="H971" s="23" t="s">
        <v>483</v>
      </c>
      <c r="I971" s="68">
        <v>166800</v>
      </c>
      <c r="J971" s="68">
        <v>166800</v>
      </c>
      <c r="K971" s="68"/>
      <c r="L971" s="68">
        <f t="shared" si="787"/>
        <v>8000</v>
      </c>
      <c r="M971" s="68"/>
      <c r="N971" s="68"/>
      <c r="O971" s="68">
        <v>8000</v>
      </c>
      <c r="P971" s="68">
        <f t="shared" si="790"/>
        <v>8000</v>
      </c>
      <c r="Q971" s="68">
        <f t="shared" si="791"/>
        <v>4.7961630695443649</v>
      </c>
    </row>
    <row r="972" spans="1:17" x14ac:dyDescent="0.25">
      <c r="A972" s="12" t="s">
        <v>463</v>
      </c>
      <c r="B972" s="12" t="s">
        <v>3</v>
      </c>
      <c r="C972" s="12" t="s">
        <v>11</v>
      </c>
      <c r="D972" s="43" t="s">
        <v>465</v>
      </c>
      <c r="E972" s="48">
        <v>8216</v>
      </c>
      <c r="F972" s="43" t="s">
        <v>484</v>
      </c>
      <c r="G972" s="56" t="s">
        <v>2903</v>
      </c>
      <c r="H972" s="23" t="s">
        <v>485</v>
      </c>
      <c r="I972" s="68">
        <v>400000</v>
      </c>
      <c r="J972" s="68">
        <v>0</v>
      </c>
      <c r="K972" s="68"/>
      <c r="L972" s="68">
        <f t="shared" ref="L972:L1035" si="836">SUM(M972:O972)</f>
        <v>0</v>
      </c>
      <c r="M972" s="68"/>
      <c r="N972" s="68"/>
      <c r="O972" s="68"/>
      <c r="P972" s="68">
        <f t="shared" si="790"/>
        <v>0</v>
      </c>
      <c r="Q972" s="68" t="str">
        <f t="shared" si="791"/>
        <v>-</v>
      </c>
    </row>
    <row r="973" spans="1:17" x14ac:dyDescent="0.25">
      <c r="A973" s="12" t="s">
        <v>463</v>
      </c>
      <c r="B973" s="12" t="s">
        <v>3</v>
      </c>
      <c r="C973" s="12" t="s">
        <v>11</v>
      </c>
      <c r="D973" s="43" t="s">
        <v>465</v>
      </c>
      <c r="E973" s="48">
        <v>8216</v>
      </c>
      <c r="F973" s="43" t="s">
        <v>486</v>
      </c>
      <c r="G973" s="56" t="s">
        <v>2903</v>
      </c>
      <c r="H973" s="23" t="s">
        <v>487</v>
      </c>
      <c r="I973" s="68">
        <v>1500000</v>
      </c>
      <c r="J973" s="68">
        <v>0</v>
      </c>
      <c r="K973" s="68"/>
      <c r="L973" s="68">
        <f t="shared" si="836"/>
        <v>0</v>
      </c>
      <c r="M973" s="68"/>
      <c r="N973" s="68"/>
      <c r="O973" s="68"/>
      <c r="P973" s="68">
        <f t="shared" ref="P973:P1035" si="837">K973+L973</f>
        <v>0</v>
      </c>
      <c r="Q973" s="68" t="str">
        <f t="shared" ref="Q973:Q1035" si="838">IF(J973=0,"-",P973/J973*100)</f>
        <v>-</v>
      </c>
    </row>
    <row r="974" spans="1:17" x14ac:dyDescent="0.25">
      <c r="A974" s="23" t="s">
        <v>1</v>
      </c>
      <c r="B974" s="23" t="s">
        <v>1</v>
      </c>
      <c r="C974" s="23" t="s">
        <v>1</v>
      </c>
      <c r="D974" s="49" t="s">
        <v>1</v>
      </c>
      <c r="E974" s="49" t="s">
        <v>1</v>
      </c>
      <c r="F974" s="49" t="s">
        <v>1</v>
      </c>
      <c r="G974" s="49" t="s">
        <v>1</v>
      </c>
      <c r="H974" s="17" t="s">
        <v>488</v>
      </c>
      <c r="I974" s="66">
        <f t="shared" ref="I974:O974" si="839">SUM(I923,I949,I958,I962)</f>
        <v>16154073</v>
      </c>
      <c r="J974" s="66">
        <f t="shared" si="839"/>
        <v>13999073</v>
      </c>
      <c r="K974" s="66">
        <f t="shared" si="839"/>
        <v>0</v>
      </c>
      <c r="L974" s="66">
        <f t="shared" si="836"/>
        <v>1107052</v>
      </c>
      <c r="M974" s="66">
        <f t="shared" si="839"/>
        <v>0</v>
      </c>
      <c r="N974" s="66">
        <f t="shared" si="839"/>
        <v>0</v>
      </c>
      <c r="O974" s="66">
        <f t="shared" si="839"/>
        <v>1107052</v>
      </c>
      <c r="P974" s="66">
        <f t="shared" si="837"/>
        <v>1107052</v>
      </c>
      <c r="Q974" s="66">
        <f t="shared" si="838"/>
        <v>7.9080379107959509</v>
      </c>
    </row>
    <row r="975" spans="1:17" ht="15.75" thickBot="1" x14ac:dyDescent="0.3">
      <c r="A975" s="23" t="s">
        <v>1</v>
      </c>
      <c r="B975" s="23" t="s">
        <v>1</v>
      </c>
      <c r="C975" s="23" t="s">
        <v>1</v>
      </c>
      <c r="D975" s="49" t="s">
        <v>1</v>
      </c>
      <c r="E975" s="49" t="s">
        <v>1</v>
      </c>
      <c r="F975" s="49" t="s">
        <v>1</v>
      </c>
      <c r="G975" s="49" t="s">
        <v>1</v>
      </c>
      <c r="H975" s="11" t="s">
        <v>64</v>
      </c>
      <c r="I975" s="67">
        <v>339</v>
      </c>
      <c r="J975" s="67">
        <v>339</v>
      </c>
      <c r="K975" s="67"/>
      <c r="L975" s="67"/>
      <c r="M975" s="67"/>
      <c r="N975" s="67"/>
      <c r="O975" s="67"/>
      <c r="P975" s="67">
        <f t="shared" si="837"/>
        <v>0</v>
      </c>
      <c r="Q975" s="67">
        <f t="shared" si="838"/>
        <v>0</v>
      </c>
    </row>
    <row r="976" spans="1:17" ht="34.5" thickBot="1" x14ac:dyDescent="0.3">
      <c r="A976" s="23" t="s">
        <v>1</v>
      </c>
      <c r="B976" s="23" t="s">
        <v>1</v>
      </c>
      <c r="C976" s="23" t="s">
        <v>1</v>
      </c>
      <c r="D976" s="49" t="s">
        <v>1</v>
      </c>
      <c r="E976" s="49" t="s">
        <v>1</v>
      </c>
      <c r="F976" s="49" t="s">
        <v>1</v>
      </c>
      <c r="G976" s="49" t="s">
        <v>1</v>
      </c>
      <c r="H976" s="22" t="s">
        <v>65</v>
      </c>
      <c r="I976" s="64" t="s">
        <v>2718</v>
      </c>
      <c r="J976" s="64" t="s">
        <v>2879</v>
      </c>
      <c r="K976" s="64" t="s">
        <v>2942</v>
      </c>
      <c r="L976" s="64" t="s">
        <v>2942</v>
      </c>
      <c r="M976" s="64" t="s">
        <v>2950</v>
      </c>
      <c r="N976" s="64" t="s">
        <v>2949</v>
      </c>
      <c r="O976" s="64" t="s">
        <v>2948</v>
      </c>
      <c r="P976" s="64" t="s">
        <v>2942</v>
      </c>
      <c r="Q976" s="64" t="s">
        <v>2944</v>
      </c>
    </row>
    <row r="977" spans="1:17" x14ac:dyDescent="0.25">
      <c r="A977" s="24"/>
      <c r="B977" s="24"/>
      <c r="C977" s="24"/>
      <c r="D977" s="51"/>
      <c r="E977" s="51"/>
      <c r="F977" s="51"/>
      <c r="G977" s="51"/>
      <c r="H977" s="18" t="s">
        <v>1</v>
      </c>
      <c r="I977" s="65">
        <v>1</v>
      </c>
      <c r="J977" s="65" t="s">
        <v>2894</v>
      </c>
      <c r="K977" s="65">
        <v>3</v>
      </c>
      <c r="L977" s="65" t="s">
        <v>2945</v>
      </c>
      <c r="M977" s="65">
        <v>5</v>
      </c>
      <c r="N977" s="65">
        <v>6</v>
      </c>
      <c r="O977" s="65">
        <v>7</v>
      </c>
      <c r="P977" s="65" t="s">
        <v>2946</v>
      </c>
      <c r="Q977" s="65">
        <v>9</v>
      </c>
    </row>
    <row r="978" spans="1:17" x14ac:dyDescent="0.25">
      <c r="A978" s="24"/>
      <c r="B978" s="24"/>
      <c r="C978" s="24"/>
      <c r="D978" s="51"/>
      <c r="E978" s="52"/>
      <c r="F978" s="52"/>
      <c r="G978" s="52"/>
      <c r="H978" s="19" t="s">
        <v>217</v>
      </c>
      <c r="I978" s="69">
        <f t="shared" ref="I978" si="840">SUM(I974)</f>
        <v>16154073</v>
      </c>
      <c r="J978" s="69">
        <f t="shared" ref="J978:K978" si="841">SUM(J974)</f>
        <v>13999073</v>
      </c>
      <c r="K978" s="69">
        <f t="shared" si="841"/>
        <v>0</v>
      </c>
      <c r="L978" s="69">
        <f t="shared" si="836"/>
        <v>1107052</v>
      </c>
      <c r="M978" s="69">
        <f t="shared" ref="M978" si="842">SUM(M974)</f>
        <v>0</v>
      </c>
      <c r="N978" s="69">
        <f t="shared" ref="N978:O978" si="843">SUM(N974)</f>
        <v>0</v>
      </c>
      <c r="O978" s="69">
        <f t="shared" si="843"/>
        <v>1107052</v>
      </c>
      <c r="P978" s="69">
        <f t="shared" si="837"/>
        <v>1107052</v>
      </c>
      <c r="Q978" s="69">
        <f t="shared" si="838"/>
        <v>7.9080379107959509</v>
      </c>
    </row>
    <row r="979" spans="1:17" x14ac:dyDescent="0.25">
      <c r="A979" s="24"/>
      <c r="B979" s="24"/>
      <c r="C979" s="24"/>
      <c r="D979" s="51"/>
      <c r="E979" s="51"/>
      <c r="F979" s="51"/>
      <c r="G979" s="51"/>
      <c r="H979" s="20" t="s">
        <v>67</v>
      </c>
      <c r="I979" s="69">
        <f t="shared" ref="I979" si="844">SUM(I978)</f>
        <v>16154073</v>
      </c>
      <c r="J979" s="69">
        <f t="shared" ref="J979:K979" si="845">SUM(J978)</f>
        <v>13999073</v>
      </c>
      <c r="K979" s="69">
        <f t="shared" si="845"/>
        <v>0</v>
      </c>
      <c r="L979" s="69">
        <f t="shared" si="836"/>
        <v>1107052</v>
      </c>
      <c r="M979" s="69">
        <f t="shared" ref="M979" si="846">SUM(M978)</f>
        <v>0</v>
      </c>
      <c r="N979" s="69">
        <f t="shared" ref="N979:O979" si="847">SUM(N978)</f>
        <v>0</v>
      </c>
      <c r="O979" s="69">
        <f t="shared" si="847"/>
        <v>1107052</v>
      </c>
      <c r="P979" s="69">
        <f t="shared" si="837"/>
        <v>1107052</v>
      </c>
      <c r="Q979" s="69">
        <f t="shared" si="838"/>
        <v>7.9080379107959509</v>
      </c>
    </row>
    <row r="980" spans="1:17" x14ac:dyDescent="0.25">
      <c r="A980" s="25"/>
      <c r="B980" s="25"/>
      <c r="C980" s="25"/>
      <c r="D980" s="53"/>
      <c r="E980" s="53"/>
      <c r="F980" s="53"/>
      <c r="G980" s="53"/>
    </row>
    <row r="981" spans="1:17" x14ac:dyDescent="0.25">
      <c r="A981" s="23" t="s">
        <v>1</v>
      </c>
      <c r="B981" s="23" t="s">
        <v>1</v>
      </c>
      <c r="C981" s="23" t="s">
        <v>1</v>
      </c>
      <c r="D981" s="49" t="s">
        <v>1</v>
      </c>
      <c r="E981" s="49" t="s">
        <v>1</v>
      </c>
      <c r="F981" s="49" t="s">
        <v>1</v>
      </c>
      <c r="G981" s="49" t="s">
        <v>1</v>
      </c>
      <c r="H981" s="26" t="s">
        <v>1</v>
      </c>
      <c r="I981" s="70"/>
      <c r="J981" s="70"/>
      <c r="K981" s="70"/>
      <c r="L981" s="70"/>
      <c r="M981" s="70"/>
      <c r="N981" s="70"/>
      <c r="O981" s="70"/>
      <c r="P981" s="70"/>
      <c r="Q981" s="70"/>
    </row>
    <row r="982" spans="1:17" x14ac:dyDescent="0.25">
      <c r="A982" s="23" t="s">
        <v>1</v>
      </c>
      <c r="B982" s="23" t="s">
        <v>1</v>
      </c>
      <c r="C982" s="23" t="s">
        <v>1</v>
      </c>
      <c r="D982" s="49" t="s">
        <v>1</v>
      </c>
      <c r="E982" s="49" t="s">
        <v>1</v>
      </c>
      <c r="F982" s="49" t="s">
        <v>1</v>
      </c>
      <c r="G982" s="49" t="s">
        <v>1</v>
      </c>
      <c r="H982" s="17" t="s">
        <v>489</v>
      </c>
      <c r="I982" s="66">
        <f t="shared" ref="I982" si="848">SUM(I974)</f>
        <v>16154073</v>
      </c>
      <c r="J982" s="66">
        <f t="shared" ref="J982:K982" si="849">SUM(J974)</f>
        <v>13999073</v>
      </c>
      <c r="K982" s="66">
        <f t="shared" si="849"/>
        <v>0</v>
      </c>
      <c r="L982" s="66">
        <f t="shared" si="836"/>
        <v>1107052</v>
      </c>
      <c r="M982" s="66">
        <f t="shared" ref="M982:O982" si="850">SUM(M974)</f>
        <v>0</v>
      </c>
      <c r="N982" s="66">
        <f t="shared" si="850"/>
        <v>0</v>
      </c>
      <c r="O982" s="66">
        <f t="shared" si="850"/>
        <v>1107052</v>
      </c>
      <c r="P982" s="66">
        <f t="shared" si="837"/>
        <v>1107052</v>
      </c>
      <c r="Q982" s="66">
        <f t="shared" si="838"/>
        <v>7.9080379107959509</v>
      </c>
    </row>
    <row r="983" spans="1:17" x14ac:dyDescent="0.25">
      <c r="A983" s="23" t="s">
        <v>1</v>
      </c>
      <c r="B983" s="23" t="s">
        <v>1</v>
      </c>
      <c r="C983" s="23" t="s">
        <v>1</v>
      </c>
      <c r="D983" s="49" t="s">
        <v>1</v>
      </c>
      <c r="E983" s="49" t="s">
        <v>1</v>
      </c>
      <c r="F983" s="49" t="s">
        <v>1</v>
      </c>
      <c r="G983" s="49" t="s">
        <v>1</v>
      </c>
      <c r="H983" s="11" t="s">
        <v>64</v>
      </c>
      <c r="I983" s="67">
        <f t="shared" ref="I983" si="851">I975</f>
        <v>339</v>
      </c>
      <c r="J983" s="67">
        <f t="shared" ref="J983" si="852">J975</f>
        <v>339</v>
      </c>
      <c r="K983" s="67"/>
      <c r="L983" s="67"/>
      <c r="M983" s="67"/>
      <c r="N983" s="67"/>
      <c r="O983" s="67"/>
      <c r="P983" s="67"/>
      <c r="Q983" s="67"/>
    </row>
    <row r="984" spans="1:17" x14ac:dyDescent="0.25">
      <c r="A984" s="23" t="s">
        <v>1</v>
      </c>
      <c r="B984" s="23" t="s">
        <v>1</v>
      </c>
      <c r="C984" s="23" t="s">
        <v>1</v>
      </c>
      <c r="D984" s="49" t="s">
        <v>1</v>
      </c>
      <c r="E984" s="49" t="s">
        <v>1</v>
      </c>
      <c r="F984" s="49" t="s">
        <v>1</v>
      </c>
      <c r="G984" s="49" t="s">
        <v>1</v>
      </c>
      <c r="H984" s="13" t="s">
        <v>1</v>
      </c>
      <c r="I984" s="71"/>
      <c r="J984" s="71"/>
      <c r="K984" s="71"/>
      <c r="L984" s="71"/>
      <c r="M984" s="71"/>
      <c r="N984" s="71"/>
      <c r="O984" s="71"/>
      <c r="P984" s="71"/>
      <c r="Q984" s="71"/>
    </row>
    <row r="985" spans="1:17" ht="15.75" thickBot="1" x14ac:dyDescent="0.3">
      <c r="A985" s="14" t="s">
        <v>463</v>
      </c>
      <c r="B985" s="14" t="s">
        <v>69</v>
      </c>
      <c r="C985" s="12" t="s">
        <v>1</v>
      </c>
      <c r="D985" s="43" t="s">
        <v>1</v>
      </c>
      <c r="E985" s="42" t="s">
        <v>1</v>
      </c>
      <c r="F985" s="42" t="s">
        <v>1</v>
      </c>
      <c r="G985" s="42" t="s">
        <v>1</v>
      </c>
      <c r="H985" s="11" t="s">
        <v>1</v>
      </c>
      <c r="I985" s="63"/>
      <c r="J985" s="63"/>
      <c r="K985" s="63"/>
      <c r="L985" s="63"/>
      <c r="M985" s="63"/>
      <c r="N985" s="63"/>
      <c r="O985" s="63"/>
      <c r="P985" s="63"/>
      <c r="Q985" s="63"/>
    </row>
    <row r="986" spans="1:17" ht="34.5" thickBot="1" x14ac:dyDescent="0.3">
      <c r="A986" s="22" t="s">
        <v>4</v>
      </c>
      <c r="B986" s="22" t="s">
        <v>5</v>
      </c>
      <c r="C986" s="22" t="s">
        <v>6</v>
      </c>
      <c r="D986" s="44" t="s">
        <v>2891</v>
      </c>
      <c r="E986" s="44" t="s">
        <v>2895</v>
      </c>
      <c r="F986" s="44" t="s">
        <v>7</v>
      </c>
      <c r="G986" s="44" t="s">
        <v>8</v>
      </c>
      <c r="H986" s="22" t="s">
        <v>9</v>
      </c>
      <c r="I986" s="64" t="s">
        <v>2718</v>
      </c>
      <c r="J986" s="64" t="s">
        <v>2879</v>
      </c>
      <c r="K986" s="64" t="s">
        <v>2942</v>
      </c>
      <c r="L986" s="64" t="s">
        <v>2942</v>
      </c>
      <c r="M986" s="64" t="s">
        <v>2950</v>
      </c>
      <c r="N986" s="64" t="s">
        <v>2949</v>
      </c>
      <c r="O986" s="64" t="s">
        <v>2948</v>
      </c>
      <c r="P986" s="64" t="s">
        <v>2942</v>
      </c>
      <c r="Q986" s="64" t="s">
        <v>2944</v>
      </c>
    </row>
    <row r="987" spans="1:17" x14ac:dyDescent="0.25">
      <c r="A987" s="15" t="s">
        <v>1</v>
      </c>
      <c r="B987" s="15" t="s">
        <v>1</v>
      </c>
      <c r="C987" s="15" t="s">
        <v>1</v>
      </c>
      <c r="D987" s="45" t="s">
        <v>1</v>
      </c>
      <c r="E987" s="45" t="s">
        <v>1</v>
      </c>
      <c r="F987" s="46" t="s">
        <v>1</v>
      </c>
      <c r="G987" s="47" t="s">
        <v>1</v>
      </c>
      <c r="H987" s="16" t="s">
        <v>1</v>
      </c>
      <c r="I987" s="65">
        <v>1</v>
      </c>
      <c r="J987" s="65" t="s">
        <v>2894</v>
      </c>
      <c r="K987" s="65">
        <v>3</v>
      </c>
      <c r="L987" s="65" t="s">
        <v>2945</v>
      </c>
      <c r="M987" s="65">
        <v>5</v>
      </c>
      <c r="N987" s="65">
        <v>6</v>
      </c>
      <c r="O987" s="65">
        <v>7</v>
      </c>
      <c r="P987" s="65" t="s">
        <v>2946</v>
      </c>
      <c r="Q987" s="65">
        <v>9</v>
      </c>
    </row>
    <row r="988" spans="1:17" x14ac:dyDescent="0.25">
      <c r="A988" s="14" t="s">
        <v>463</v>
      </c>
      <c r="B988" s="14" t="s">
        <v>69</v>
      </c>
      <c r="C988" s="12" t="s">
        <v>11</v>
      </c>
      <c r="D988" s="43" t="s">
        <v>490</v>
      </c>
      <c r="E988" s="42" t="s">
        <v>1</v>
      </c>
      <c r="F988" s="42" t="s">
        <v>1</v>
      </c>
      <c r="G988" s="42" t="s">
        <v>1</v>
      </c>
      <c r="H988" s="11" t="s">
        <v>491</v>
      </c>
      <c r="I988" s="63"/>
      <c r="J988" s="63"/>
      <c r="K988" s="63"/>
      <c r="L988" s="63"/>
      <c r="M988" s="63"/>
      <c r="N988" s="63"/>
      <c r="O988" s="63"/>
      <c r="P988" s="63">
        <f t="shared" si="837"/>
        <v>0</v>
      </c>
      <c r="Q988" s="63" t="str">
        <f t="shared" si="838"/>
        <v>-</v>
      </c>
    </row>
    <row r="989" spans="1:17" ht="22.5" x14ac:dyDescent="0.25">
      <c r="A989" s="14" t="s">
        <v>1</v>
      </c>
      <c r="B989" s="14" t="s">
        <v>1</v>
      </c>
      <c r="C989" s="14" t="s">
        <v>1</v>
      </c>
      <c r="D989" s="42" t="s">
        <v>1</v>
      </c>
      <c r="E989" s="42" t="s">
        <v>1</v>
      </c>
      <c r="F989" s="42" t="s">
        <v>1</v>
      </c>
      <c r="G989" s="42" t="s">
        <v>1</v>
      </c>
      <c r="H989" s="17" t="s">
        <v>13</v>
      </c>
      <c r="I989" s="66">
        <f t="shared" ref="I989" si="853">SUM(I990,I998,I1000)</f>
        <v>69494555</v>
      </c>
      <c r="J989" s="66">
        <f t="shared" ref="J989:K989" si="854">SUM(J990,J998,J1000)</f>
        <v>69494555</v>
      </c>
      <c r="K989" s="66">
        <f t="shared" si="854"/>
        <v>0</v>
      </c>
      <c r="L989" s="66">
        <f t="shared" si="836"/>
        <v>5359142.5</v>
      </c>
      <c r="M989" s="66">
        <f t="shared" ref="M989" si="855">SUM(M990,M998,M1000)</f>
        <v>0</v>
      </c>
      <c r="N989" s="66">
        <f t="shared" ref="N989:O989" si="856">SUM(N990,N998,N1000)</f>
        <v>0</v>
      </c>
      <c r="O989" s="66">
        <f t="shared" si="856"/>
        <v>5359142.5</v>
      </c>
      <c r="P989" s="66">
        <f t="shared" si="837"/>
        <v>5359142.5</v>
      </c>
      <c r="Q989" s="66">
        <f t="shared" si="838"/>
        <v>7.7116005707209725</v>
      </c>
    </row>
    <row r="990" spans="1:17" x14ac:dyDescent="0.25">
      <c r="A990" s="12" t="s">
        <v>463</v>
      </c>
      <c r="B990" s="12" t="s">
        <v>69</v>
      </c>
      <c r="C990" s="12" t="s">
        <v>11</v>
      </c>
      <c r="D990" s="43" t="s">
        <v>490</v>
      </c>
      <c r="E990" s="42" t="s">
        <v>2709</v>
      </c>
      <c r="F990" s="42" t="s">
        <v>1</v>
      </c>
      <c r="G990" s="42" t="s">
        <v>1</v>
      </c>
      <c r="H990" s="11" t="s">
        <v>15</v>
      </c>
      <c r="I990" s="67">
        <f t="shared" ref="I990" si="857">SUM(I991,I992)</f>
        <v>55821300</v>
      </c>
      <c r="J990" s="67">
        <f t="shared" ref="J990:K990" si="858">SUM(J991,J992)</f>
        <v>55821300</v>
      </c>
      <c r="K990" s="67">
        <f t="shared" si="858"/>
        <v>0</v>
      </c>
      <c r="L990" s="67">
        <f t="shared" si="836"/>
        <v>4494000</v>
      </c>
      <c r="M990" s="67">
        <f t="shared" ref="M990" si="859">SUM(M991,M992)</f>
        <v>0</v>
      </c>
      <c r="N990" s="67">
        <f t="shared" ref="N990:O990" si="860">SUM(N991,N992)</f>
        <v>0</v>
      </c>
      <c r="O990" s="67">
        <f t="shared" si="860"/>
        <v>4494000</v>
      </c>
      <c r="P990" s="67">
        <f t="shared" si="837"/>
        <v>4494000</v>
      </c>
      <c r="Q990" s="67">
        <f t="shared" si="838"/>
        <v>8.0506903278855919</v>
      </c>
    </row>
    <row r="991" spans="1:17" x14ac:dyDescent="0.25">
      <c r="A991" s="12" t="s">
        <v>463</v>
      </c>
      <c r="B991" s="12" t="s">
        <v>69</v>
      </c>
      <c r="C991" s="12" t="s">
        <v>11</v>
      </c>
      <c r="D991" s="43" t="s">
        <v>490</v>
      </c>
      <c r="E991" s="48">
        <v>6111</v>
      </c>
      <c r="F991" s="43"/>
      <c r="G991" s="56" t="s">
        <v>2903</v>
      </c>
      <c r="H991" s="23" t="s">
        <v>16</v>
      </c>
      <c r="I991" s="68">
        <v>49533000</v>
      </c>
      <c r="J991" s="68">
        <v>49533000</v>
      </c>
      <c r="K991" s="68"/>
      <c r="L991" s="68">
        <f t="shared" si="836"/>
        <v>4000000</v>
      </c>
      <c r="M991" s="68"/>
      <c r="N991" s="68"/>
      <c r="O991" s="68">
        <v>4000000</v>
      </c>
      <c r="P991" s="68">
        <f t="shared" si="837"/>
        <v>4000000</v>
      </c>
      <c r="Q991" s="68">
        <f t="shared" si="838"/>
        <v>8.0754244644984148</v>
      </c>
    </row>
    <row r="992" spans="1:17" x14ac:dyDescent="0.25">
      <c r="A992" s="14" t="s">
        <v>463</v>
      </c>
      <c r="B992" s="14" t="s">
        <v>69</v>
      </c>
      <c r="C992" s="14" t="s">
        <v>11</v>
      </c>
      <c r="D992" s="50" t="s">
        <v>490</v>
      </c>
      <c r="E992" s="50" t="s">
        <v>2719</v>
      </c>
      <c r="F992" s="43" t="s">
        <v>1</v>
      </c>
      <c r="G992" s="49" t="s">
        <v>1</v>
      </c>
      <c r="H992" s="11" t="s">
        <v>19</v>
      </c>
      <c r="I992" s="67">
        <f t="shared" ref="I992:O992" si="861">SUM(I993:I997)</f>
        <v>6288300</v>
      </c>
      <c r="J992" s="67">
        <f t="shared" si="861"/>
        <v>6288300</v>
      </c>
      <c r="K992" s="67">
        <f t="shared" si="861"/>
        <v>0</v>
      </c>
      <c r="L992" s="67">
        <f t="shared" si="836"/>
        <v>494000</v>
      </c>
      <c r="M992" s="67">
        <f t="shared" si="861"/>
        <v>0</v>
      </c>
      <c r="N992" s="67">
        <f t="shared" si="861"/>
        <v>0</v>
      </c>
      <c r="O992" s="67">
        <f t="shared" si="861"/>
        <v>494000</v>
      </c>
      <c r="P992" s="67">
        <f t="shared" si="837"/>
        <v>494000</v>
      </c>
      <c r="Q992" s="67">
        <f t="shared" si="838"/>
        <v>7.8558592942448673</v>
      </c>
    </row>
    <row r="993" spans="1:17" x14ac:dyDescent="0.25">
      <c r="A993" s="12" t="s">
        <v>463</v>
      </c>
      <c r="B993" s="12" t="s">
        <v>69</v>
      </c>
      <c r="C993" s="12" t="s">
        <v>11</v>
      </c>
      <c r="D993" s="43" t="s">
        <v>490</v>
      </c>
      <c r="E993" s="48">
        <v>6112</v>
      </c>
      <c r="F993" s="43" t="s">
        <v>492</v>
      </c>
      <c r="G993" s="56" t="s">
        <v>2903</v>
      </c>
      <c r="H993" s="23" t="s">
        <v>73</v>
      </c>
      <c r="I993" s="68">
        <v>1810000</v>
      </c>
      <c r="J993" s="68">
        <v>1810000</v>
      </c>
      <c r="K993" s="68"/>
      <c r="L993" s="68">
        <f t="shared" si="836"/>
        <v>175000</v>
      </c>
      <c r="M993" s="68"/>
      <c r="N993" s="68"/>
      <c r="O993" s="68">
        <v>175000</v>
      </c>
      <c r="P993" s="68">
        <f t="shared" si="837"/>
        <v>175000</v>
      </c>
      <c r="Q993" s="68">
        <f t="shared" si="838"/>
        <v>9.6685082872928181</v>
      </c>
    </row>
    <row r="994" spans="1:17" x14ac:dyDescent="0.25">
      <c r="A994" s="12" t="s">
        <v>463</v>
      </c>
      <c r="B994" s="12" t="s">
        <v>69</v>
      </c>
      <c r="C994" s="12" t="s">
        <v>11</v>
      </c>
      <c r="D994" s="43" t="s">
        <v>490</v>
      </c>
      <c r="E994" s="48">
        <v>6112</v>
      </c>
      <c r="F994" s="43" t="s">
        <v>493</v>
      </c>
      <c r="G994" s="56" t="s">
        <v>2903</v>
      </c>
      <c r="H994" s="23" t="s">
        <v>22</v>
      </c>
      <c r="I994" s="68">
        <v>3324000</v>
      </c>
      <c r="J994" s="68">
        <v>3324000</v>
      </c>
      <c r="K994" s="68"/>
      <c r="L994" s="68">
        <f t="shared" si="836"/>
        <v>277000</v>
      </c>
      <c r="M994" s="68"/>
      <c r="N994" s="68"/>
      <c r="O994" s="68">
        <v>277000</v>
      </c>
      <c r="P994" s="68">
        <f t="shared" si="837"/>
        <v>277000</v>
      </c>
      <c r="Q994" s="68">
        <f t="shared" si="838"/>
        <v>8.3333333333333321</v>
      </c>
    </row>
    <row r="995" spans="1:17" x14ac:dyDescent="0.25">
      <c r="A995" s="12" t="s">
        <v>463</v>
      </c>
      <c r="B995" s="12" t="s">
        <v>69</v>
      </c>
      <c r="C995" s="12" t="s">
        <v>11</v>
      </c>
      <c r="D995" s="43" t="s">
        <v>490</v>
      </c>
      <c r="E995" s="48">
        <v>6112</v>
      </c>
      <c r="F995" s="43" t="s">
        <v>494</v>
      </c>
      <c r="G995" s="56" t="s">
        <v>2903</v>
      </c>
      <c r="H995" s="23" t="s">
        <v>24</v>
      </c>
      <c r="I995" s="68">
        <v>776000</v>
      </c>
      <c r="J995" s="68">
        <v>776000</v>
      </c>
      <c r="K995" s="68"/>
      <c r="L995" s="68">
        <f t="shared" si="836"/>
        <v>0</v>
      </c>
      <c r="M995" s="68"/>
      <c r="N995" s="68"/>
      <c r="O995" s="68"/>
      <c r="P995" s="68">
        <f t="shared" si="837"/>
        <v>0</v>
      </c>
      <c r="Q995" s="68">
        <f t="shared" si="838"/>
        <v>0</v>
      </c>
    </row>
    <row r="996" spans="1:17" x14ac:dyDescent="0.25">
      <c r="A996" s="12" t="s">
        <v>463</v>
      </c>
      <c r="B996" s="12" t="s">
        <v>69</v>
      </c>
      <c r="C996" s="12" t="s">
        <v>11</v>
      </c>
      <c r="D996" s="43" t="s">
        <v>490</v>
      </c>
      <c r="E996" s="48">
        <v>6112</v>
      </c>
      <c r="F996" s="43" t="s">
        <v>495</v>
      </c>
      <c r="G996" s="56" t="s">
        <v>2903</v>
      </c>
      <c r="H996" s="23" t="s">
        <v>76</v>
      </c>
      <c r="I996" s="68">
        <v>10300</v>
      </c>
      <c r="J996" s="68">
        <v>10300</v>
      </c>
      <c r="K996" s="68"/>
      <c r="L996" s="68">
        <f t="shared" si="836"/>
        <v>0</v>
      </c>
      <c r="M996" s="68"/>
      <c r="N996" s="68"/>
      <c r="O996" s="68">
        <v>0</v>
      </c>
      <c r="P996" s="68">
        <f t="shared" si="837"/>
        <v>0</v>
      </c>
      <c r="Q996" s="68">
        <f t="shared" si="838"/>
        <v>0</v>
      </c>
    </row>
    <row r="997" spans="1:17" x14ac:dyDescent="0.25">
      <c r="A997" s="12" t="s">
        <v>463</v>
      </c>
      <c r="B997" s="12" t="s">
        <v>69</v>
      </c>
      <c r="C997" s="12" t="s">
        <v>11</v>
      </c>
      <c r="D997" s="43" t="s">
        <v>490</v>
      </c>
      <c r="E997" s="48">
        <v>6112</v>
      </c>
      <c r="F997" s="43" t="s">
        <v>496</v>
      </c>
      <c r="G997" s="56" t="s">
        <v>2903</v>
      </c>
      <c r="H997" s="23" t="s">
        <v>26</v>
      </c>
      <c r="I997" s="68">
        <v>368000</v>
      </c>
      <c r="J997" s="68">
        <v>368000</v>
      </c>
      <c r="K997" s="68"/>
      <c r="L997" s="68">
        <f t="shared" si="836"/>
        <v>42000</v>
      </c>
      <c r="M997" s="68"/>
      <c r="N997" s="68"/>
      <c r="O997" s="68">
        <v>42000</v>
      </c>
      <c r="P997" s="68">
        <f t="shared" si="837"/>
        <v>42000</v>
      </c>
      <c r="Q997" s="68">
        <f t="shared" si="838"/>
        <v>11.413043478260869</v>
      </c>
    </row>
    <row r="998" spans="1:17" x14ac:dyDescent="0.25">
      <c r="A998" s="12" t="s">
        <v>463</v>
      </c>
      <c r="B998" s="12" t="s">
        <v>69</v>
      </c>
      <c r="C998" s="12" t="s">
        <v>11</v>
      </c>
      <c r="D998" s="43" t="s">
        <v>490</v>
      </c>
      <c r="E998" s="42" t="s">
        <v>2710</v>
      </c>
      <c r="F998" s="42" t="s">
        <v>1</v>
      </c>
      <c r="G998" s="42" t="s">
        <v>1</v>
      </c>
      <c r="H998" s="11" t="s">
        <v>28</v>
      </c>
      <c r="I998" s="67">
        <f t="shared" ref="I998:O998" si="862">SUM(I999)</f>
        <v>7672000</v>
      </c>
      <c r="J998" s="67">
        <f t="shared" si="862"/>
        <v>7672000</v>
      </c>
      <c r="K998" s="67">
        <f t="shared" si="862"/>
        <v>0</v>
      </c>
      <c r="L998" s="67">
        <f t="shared" si="836"/>
        <v>600000</v>
      </c>
      <c r="M998" s="67">
        <f t="shared" si="862"/>
        <v>0</v>
      </c>
      <c r="N998" s="67">
        <f t="shared" si="862"/>
        <v>0</v>
      </c>
      <c r="O998" s="67">
        <f t="shared" si="862"/>
        <v>600000</v>
      </c>
      <c r="P998" s="67">
        <f t="shared" si="837"/>
        <v>600000</v>
      </c>
      <c r="Q998" s="67">
        <f t="shared" si="838"/>
        <v>7.8206465067778934</v>
      </c>
    </row>
    <row r="999" spans="1:17" x14ac:dyDescent="0.25">
      <c r="A999" s="12" t="s">
        <v>463</v>
      </c>
      <c r="B999" s="12" t="s">
        <v>69</v>
      </c>
      <c r="C999" s="12" t="s">
        <v>11</v>
      </c>
      <c r="D999" s="43" t="s">
        <v>490</v>
      </c>
      <c r="E999" s="48">
        <v>6121</v>
      </c>
      <c r="F999" s="43"/>
      <c r="G999" s="56" t="s">
        <v>2903</v>
      </c>
      <c r="H999" s="23" t="s">
        <v>29</v>
      </c>
      <c r="I999" s="68">
        <v>7672000</v>
      </c>
      <c r="J999" s="68">
        <v>7672000</v>
      </c>
      <c r="K999" s="68"/>
      <c r="L999" s="68">
        <f t="shared" si="836"/>
        <v>600000</v>
      </c>
      <c r="M999" s="68"/>
      <c r="N999" s="68"/>
      <c r="O999" s="68">
        <v>600000</v>
      </c>
      <c r="P999" s="68">
        <f t="shared" si="837"/>
        <v>600000</v>
      </c>
      <c r="Q999" s="68">
        <f t="shared" si="838"/>
        <v>7.8206465067778934</v>
      </c>
    </row>
    <row r="1000" spans="1:17" x14ac:dyDescent="0.25">
      <c r="A1000" s="12" t="s">
        <v>463</v>
      </c>
      <c r="B1000" s="12" t="s">
        <v>69</v>
      </c>
      <c r="C1000" s="12" t="s">
        <v>11</v>
      </c>
      <c r="D1000" s="43" t="s">
        <v>490</v>
      </c>
      <c r="E1000" s="42" t="s">
        <v>2711</v>
      </c>
      <c r="F1000" s="42" t="s">
        <v>1</v>
      </c>
      <c r="G1000" s="42" t="s">
        <v>1</v>
      </c>
      <c r="H1000" s="11" t="s">
        <v>32</v>
      </c>
      <c r="I1000" s="67">
        <f t="shared" ref="I1000:O1000" si="863">SUM(I1001:I1003,I1006,I1007,I1008,I1009,I1010)</f>
        <v>6001255</v>
      </c>
      <c r="J1000" s="67">
        <f t="shared" si="863"/>
        <v>6001255</v>
      </c>
      <c r="K1000" s="67">
        <f t="shared" si="863"/>
        <v>0</v>
      </c>
      <c r="L1000" s="67">
        <f t="shared" si="836"/>
        <v>265142.5</v>
      </c>
      <c r="M1000" s="67">
        <f t="shared" si="863"/>
        <v>0</v>
      </c>
      <c r="N1000" s="67">
        <f t="shared" si="863"/>
        <v>0</v>
      </c>
      <c r="O1000" s="67">
        <f t="shared" si="863"/>
        <v>265142.5</v>
      </c>
      <c r="P1000" s="67">
        <f t="shared" si="837"/>
        <v>265142.5</v>
      </c>
      <c r="Q1000" s="67">
        <f t="shared" si="838"/>
        <v>4.4181175437470994</v>
      </c>
    </row>
    <row r="1001" spans="1:17" x14ac:dyDescent="0.25">
      <c r="A1001" s="12" t="s">
        <v>463</v>
      </c>
      <c r="B1001" s="12" t="s">
        <v>69</v>
      </c>
      <c r="C1001" s="12" t="s">
        <v>11</v>
      </c>
      <c r="D1001" s="43" t="s">
        <v>490</v>
      </c>
      <c r="E1001" s="48">
        <v>6131</v>
      </c>
      <c r="F1001" s="43"/>
      <c r="G1001" s="56" t="s">
        <v>2903</v>
      </c>
      <c r="H1001" s="23" t="s">
        <v>33</v>
      </c>
      <c r="I1001" s="68">
        <v>20000</v>
      </c>
      <c r="J1001" s="68">
        <v>20000</v>
      </c>
      <c r="K1001" s="68"/>
      <c r="L1001" s="68">
        <f t="shared" si="836"/>
        <v>500</v>
      </c>
      <c r="M1001" s="68"/>
      <c r="N1001" s="68"/>
      <c r="O1001" s="68">
        <v>500</v>
      </c>
      <c r="P1001" s="68">
        <f t="shared" si="837"/>
        <v>500</v>
      </c>
      <c r="Q1001" s="68">
        <f t="shared" si="838"/>
        <v>2.5</v>
      </c>
    </row>
    <row r="1002" spans="1:17" x14ac:dyDescent="0.25">
      <c r="A1002" s="12" t="s">
        <v>463</v>
      </c>
      <c r="B1002" s="12" t="s">
        <v>69</v>
      </c>
      <c r="C1002" s="12" t="s">
        <v>11</v>
      </c>
      <c r="D1002" s="43" t="s">
        <v>490</v>
      </c>
      <c r="E1002" s="48">
        <v>6133</v>
      </c>
      <c r="F1002" s="43"/>
      <c r="G1002" s="56" t="s">
        <v>2903</v>
      </c>
      <c r="H1002" s="23" t="s">
        <v>229</v>
      </c>
      <c r="I1002" s="68">
        <v>50000</v>
      </c>
      <c r="J1002" s="68">
        <v>50000</v>
      </c>
      <c r="K1002" s="68"/>
      <c r="L1002" s="68">
        <f t="shared" si="836"/>
        <v>3500</v>
      </c>
      <c r="M1002" s="68"/>
      <c r="N1002" s="68"/>
      <c r="O1002" s="68">
        <v>3500</v>
      </c>
      <c r="P1002" s="68">
        <f t="shared" si="837"/>
        <v>3500</v>
      </c>
      <c r="Q1002" s="68">
        <f t="shared" si="838"/>
        <v>7.0000000000000009</v>
      </c>
    </row>
    <row r="1003" spans="1:17" x14ac:dyDescent="0.25">
      <c r="A1003" s="14" t="s">
        <v>463</v>
      </c>
      <c r="B1003" s="14" t="s">
        <v>69</v>
      </c>
      <c r="C1003" s="14" t="s">
        <v>11</v>
      </c>
      <c r="D1003" s="50" t="s">
        <v>490</v>
      </c>
      <c r="E1003" s="50" t="s">
        <v>2757</v>
      </c>
      <c r="F1003" s="43" t="s">
        <v>1</v>
      </c>
      <c r="G1003" s="49" t="s">
        <v>1</v>
      </c>
      <c r="H1003" s="11" t="s">
        <v>169</v>
      </c>
      <c r="I1003" s="67">
        <f t="shared" ref="I1003:O1003" si="864">SUM(I1004:I1005)</f>
        <v>2322000</v>
      </c>
      <c r="J1003" s="67">
        <f t="shared" si="864"/>
        <v>2322000</v>
      </c>
      <c r="K1003" s="67">
        <f t="shared" si="864"/>
        <v>0</v>
      </c>
      <c r="L1003" s="67">
        <f t="shared" si="836"/>
        <v>75000</v>
      </c>
      <c r="M1003" s="67">
        <f t="shared" si="864"/>
        <v>0</v>
      </c>
      <c r="N1003" s="67">
        <f t="shared" si="864"/>
        <v>0</v>
      </c>
      <c r="O1003" s="67">
        <f t="shared" si="864"/>
        <v>75000</v>
      </c>
      <c r="P1003" s="67">
        <f t="shared" si="837"/>
        <v>75000</v>
      </c>
      <c r="Q1003" s="67">
        <f t="shared" si="838"/>
        <v>3.229974160206718</v>
      </c>
    </row>
    <row r="1004" spans="1:17" x14ac:dyDescent="0.25">
      <c r="A1004" s="12" t="s">
        <v>463</v>
      </c>
      <c r="B1004" s="12" t="s">
        <v>69</v>
      </c>
      <c r="C1004" s="12" t="s">
        <v>11</v>
      </c>
      <c r="D1004" s="43" t="s">
        <v>490</v>
      </c>
      <c r="E1004" s="48">
        <v>6134</v>
      </c>
      <c r="F1004" s="43"/>
      <c r="G1004" s="56" t="s">
        <v>2903</v>
      </c>
      <c r="H1004" s="23" t="s">
        <v>169</v>
      </c>
      <c r="I1004" s="68">
        <v>522000</v>
      </c>
      <c r="J1004" s="68">
        <v>522000</v>
      </c>
      <c r="K1004" s="68"/>
      <c r="L1004" s="68">
        <f t="shared" si="836"/>
        <v>25000</v>
      </c>
      <c r="M1004" s="68"/>
      <c r="N1004" s="68"/>
      <c r="O1004" s="68">
        <v>25000</v>
      </c>
      <c r="P1004" s="68">
        <f t="shared" si="837"/>
        <v>25000</v>
      </c>
      <c r="Q1004" s="68">
        <f t="shared" si="838"/>
        <v>4.7892720306513414</v>
      </c>
    </row>
    <row r="1005" spans="1:17" ht="22.5" x14ac:dyDescent="0.25">
      <c r="A1005" s="12" t="s">
        <v>463</v>
      </c>
      <c r="B1005" s="12" t="s">
        <v>69</v>
      </c>
      <c r="C1005" s="12" t="s">
        <v>11</v>
      </c>
      <c r="D1005" s="43" t="s">
        <v>490</v>
      </c>
      <c r="E1005" s="48">
        <v>6134</v>
      </c>
      <c r="F1005" s="43" t="s">
        <v>497</v>
      </c>
      <c r="G1005" s="56" t="s">
        <v>2903</v>
      </c>
      <c r="H1005" s="23" t="s">
        <v>498</v>
      </c>
      <c r="I1005" s="68">
        <v>1800000</v>
      </c>
      <c r="J1005" s="68">
        <v>1800000</v>
      </c>
      <c r="K1005" s="68"/>
      <c r="L1005" s="68">
        <f t="shared" si="836"/>
        <v>50000</v>
      </c>
      <c r="M1005" s="68"/>
      <c r="N1005" s="68"/>
      <c r="O1005" s="68">
        <v>50000</v>
      </c>
      <c r="P1005" s="68">
        <f t="shared" si="837"/>
        <v>50000</v>
      </c>
      <c r="Q1005" s="68">
        <f t="shared" si="838"/>
        <v>2.7777777777777777</v>
      </c>
    </row>
    <row r="1006" spans="1:17" x14ac:dyDescent="0.25">
      <c r="A1006" s="12" t="s">
        <v>463</v>
      </c>
      <c r="B1006" s="12" t="s">
        <v>69</v>
      </c>
      <c r="C1006" s="12" t="s">
        <v>11</v>
      </c>
      <c r="D1006" s="43" t="s">
        <v>490</v>
      </c>
      <c r="E1006" s="48">
        <v>6135</v>
      </c>
      <c r="F1006" s="43"/>
      <c r="G1006" s="56" t="s">
        <v>2903</v>
      </c>
      <c r="H1006" s="23" t="s">
        <v>231</v>
      </c>
      <c r="I1006" s="68">
        <v>1060000</v>
      </c>
      <c r="J1006" s="68">
        <v>1060000</v>
      </c>
      <c r="K1006" s="68"/>
      <c r="L1006" s="68">
        <f t="shared" si="836"/>
        <v>60000</v>
      </c>
      <c r="M1006" s="68"/>
      <c r="N1006" s="68"/>
      <c r="O1006" s="68">
        <v>60000</v>
      </c>
      <c r="P1006" s="68">
        <f t="shared" si="837"/>
        <v>60000</v>
      </c>
      <c r="Q1006" s="68">
        <f t="shared" si="838"/>
        <v>5.6603773584905666</v>
      </c>
    </row>
    <row r="1007" spans="1:17" x14ac:dyDescent="0.25">
      <c r="A1007" s="12" t="s">
        <v>463</v>
      </c>
      <c r="B1007" s="12" t="s">
        <v>69</v>
      </c>
      <c r="C1007" s="12" t="s">
        <v>11</v>
      </c>
      <c r="D1007" s="43" t="s">
        <v>490</v>
      </c>
      <c r="E1007" s="48">
        <v>6136</v>
      </c>
      <c r="F1007" s="43"/>
      <c r="G1007" s="56" t="s">
        <v>2903</v>
      </c>
      <c r="H1007" s="23" t="s">
        <v>233</v>
      </c>
      <c r="I1007" s="68">
        <v>170000</v>
      </c>
      <c r="J1007" s="68">
        <v>170000</v>
      </c>
      <c r="K1007" s="68"/>
      <c r="L1007" s="68">
        <f t="shared" si="836"/>
        <v>6142.5</v>
      </c>
      <c r="M1007" s="68"/>
      <c r="N1007" s="68"/>
      <c r="O1007" s="68">
        <v>6142.5</v>
      </c>
      <c r="P1007" s="68">
        <f t="shared" si="837"/>
        <v>6142.5</v>
      </c>
      <c r="Q1007" s="68">
        <f t="shared" si="838"/>
        <v>3.6132352941176471</v>
      </c>
    </row>
    <row r="1008" spans="1:17" x14ac:dyDescent="0.25">
      <c r="A1008" s="12" t="s">
        <v>463</v>
      </c>
      <c r="B1008" s="12" t="s">
        <v>69</v>
      </c>
      <c r="C1008" s="12" t="s">
        <v>11</v>
      </c>
      <c r="D1008" s="43" t="s">
        <v>490</v>
      </c>
      <c r="E1008" s="48">
        <v>6137</v>
      </c>
      <c r="F1008" s="43"/>
      <c r="G1008" s="56" t="s">
        <v>2903</v>
      </c>
      <c r="H1008" s="23" t="s">
        <v>235</v>
      </c>
      <c r="I1008" s="68">
        <v>350000</v>
      </c>
      <c r="J1008" s="68">
        <v>350000</v>
      </c>
      <c r="K1008" s="68"/>
      <c r="L1008" s="68">
        <f t="shared" si="836"/>
        <v>40000</v>
      </c>
      <c r="M1008" s="68"/>
      <c r="N1008" s="68"/>
      <c r="O1008" s="68">
        <v>40000</v>
      </c>
      <c r="P1008" s="68">
        <f t="shared" si="837"/>
        <v>40000</v>
      </c>
      <c r="Q1008" s="68">
        <f t="shared" si="838"/>
        <v>11.428571428571429</v>
      </c>
    </row>
    <row r="1009" spans="1:17" x14ac:dyDescent="0.25">
      <c r="A1009" s="12" t="s">
        <v>463</v>
      </c>
      <c r="B1009" s="12" t="s">
        <v>69</v>
      </c>
      <c r="C1009" s="12" t="s">
        <v>11</v>
      </c>
      <c r="D1009" s="43" t="s">
        <v>490</v>
      </c>
      <c r="E1009" s="48">
        <v>6138</v>
      </c>
      <c r="F1009" s="43"/>
      <c r="G1009" s="56" t="s">
        <v>2903</v>
      </c>
      <c r="H1009" s="23" t="s">
        <v>237</v>
      </c>
      <c r="I1009" s="68">
        <v>380000</v>
      </c>
      <c r="J1009" s="68">
        <v>380000</v>
      </c>
      <c r="K1009" s="68"/>
      <c r="L1009" s="68">
        <f t="shared" si="836"/>
        <v>50000</v>
      </c>
      <c r="M1009" s="68"/>
      <c r="N1009" s="68"/>
      <c r="O1009" s="68">
        <v>50000</v>
      </c>
      <c r="P1009" s="68">
        <f t="shared" si="837"/>
        <v>50000</v>
      </c>
      <c r="Q1009" s="68">
        <f t="shared" si="838"/>
        <v>13.157894736842104</v>
      </c>
    </row>
    <row r="1010" spans="1:17" x14ac:dyDescent="0.25">
      <c r="A1010" s="14" t="s">
        <v>463</v>
      </c>
      <c r="B1010" s="14" t="s">
        <v>69</v>
      </c>
      <c r="C1010" s="14" t="s">
        <v>11</v>
      </c>
      <c r="D1010" s="50" t="s">
        <v>490</v>
      </c>
      <c r="E1010" s="50" t="s">
        <v>2720</v>
      </c>
      <c r="F1010" s="43" t="s">
        <v>1</v>
      </c>
      <c r="G1010" s="49" t="s">
        <v>1</v>
      </c>
      <c r="H1010" s="11" t="s">
        <v>35</v>
      </c>
      <c r="I1010" s="67">
        <f t="shared" ref="I1010:O1010" si="865">SUM(I1011:I1015)</f>
        <v>1649255</v>
      </c>
      <c r="J1010" s="67">
        <f t="shared" si="865"/>
        <v>1649255</v>
      </c>
      <c r="K1010" s="67">
        <f t="shared" si="865"/>
        <v>0</v>
      </c>
      <c r="L1010" s="67">
        <f t="shared" si="836"/>
        <v>30000</v>
      </c>
      <c r="M1010" s="67">
        <f t="shared" si="865"/>
        <v>0</v>
      </c>
      <c r="N1010" s="67">
        <f t="shared" si="865"/>
        <v>0</v>
      </c>
      <c r="O1010" s="67">
        <f t="shared" si="865"/>
        <v>30000</v>
      </c>
      <c r="P1010" s="67">
        <f t="shared" si="837"/>
        <v>30000</v>
      </c>
      <c r="Q1010" s="67">
        <f t="shared" si="838"/>
        <v>1.8190031256537045</v>
      </c>
    </row>
    <row r="1011" spans="1:17" x14ac:dyDescent="0.25">
      <c r="A1011" s="12" t="s">
        <v>463</v>
      </c>
      <c r="B1011" s="12" t="s">
        <v>69</v>
      </c>
      <c r="C1011" s="12" t="s">
        <v>11</v>
      </c>
      <c r="D1011" s="43" t="s">
        <v>490</v>
      </c>
      <c r="E1011" s="48">
        <v>6139</v>
      </c>
      <c r="F1011" s="43"/>
      <c r="G1011" s="56" t="s">
        <v>2903</v>
      </c>
      <c r="H1011" s="23" t="s">
        <v>35</v>
      </c>
      <c r="I1011" s="68">
        <v>420000</v>
      </c>
      <c r="J1011" s="68">
        <v>420000</v>
      </c>
      <c r="K1011" s="68"/>
      <c r="L1011" s="68">
        <f t="shared" si="836"/>
        <v>16000</v>
      </c>
      <c r="M1011" s="68"/>
      <c r="N1011" s="68"/>
      <c r="O1011" s="68">
        <v>16000</v>
      </c>
      <c r="P1011" s="68">
        <f t="shared" si="837"/>
        <v>16000</v>
      </c>
      <c r="Q1011" s="68">
        <f t="shared" si="838"/>
        <v>3.8095238095238098</v>
      </c>
    </row>
    <row r="1012" spans="1:17" x14ac:dyDescent="0.25">
      <c r="A1012" s="12" t="s">
        <v>463</v>
      </c>
      <c r="B1012" s="12" t="s">
        <v>69</v>
      </c>
      <c r="C1012" s="12" t="s">
        <v>11</v>
      </c>
      <c r="D1012" s="43" t="s">
        <v>490</v>
      </c>
      <c r="E1012" s="48">
        <v>6139</v>
      </c>
      <c r="F1012" s="43" t="s">
        <v>499</v>
      </c>
      <c r="G1012" s="56" t="s">
        <v>2903</v>
      </c>
      <c r="H1012" s="23" t="s">
        <v>43</v>
      </c>
      <c r="I1012" s="68">
        <v>156555</v>
      </c>
      <c r="J1012" s="68">
        <v>156555</v>
      </c>
      <c r="K1012" s="68"/>
      <c r="L1012" s="68">
        <f t="shared" si="836"/>
        <v>12000</v>
      </c>
      <c r="M1012" s="68"/>
      <c r="N1012" s="68"/>
      <c r="O1012" s="68">
        <v>12000</v>
      </c>
      <c r="P1012" s="68">
        <f t="shared" si="837"/>
        <v>12000</v>
      </c>
      <c r="Q1012" s="68">
        <f t="shared" si="838"/>
        <v>7.6650378461243642</v>
      </c>
    </row>
    <row r="1013" spans="1:17" x14ac:dyDescent="0.25">
      <c r="A1013" s="12" t="s">
        <v>463</v>
      </c>
      <c r="B1013" s="12" t="s">
        <v>69</v>
      </c>
      <c r="C1013" s="12" t="s">
        <v>11</v>
      </c>
      <c r="D1013" s="43" t="s">
        <v>490</v>
      </c>
      <c r="E1013" s="48">
        <v>6139</v>
      </c>
      <c r="F1013" s="43" t="s">
        <v>500</v>
      </c>
      <c r="G1013" s="56" t="s">
        <v>2903</v>
      </c>
      <c r="H1013" s="23" t="s">
        <v>501</v>
      </c>
      <c r="I1013" s="68">
        <v>883000</v>
      </c>
      <c r="J1013" s="68">
        <v>883000</v>
      </c>
      <c r="K1013" s="68"/>
      <c r="L1013" s="68">
        <f t="shared" si="836"/>
        <v>0</v>
      </c>
      <c r="M1013" s="68"/>
      <c r="N1013" s="68"/>
      <c r="O1013" s="68">
        <v>0</v>
      </c>
      <c r="P1013" s="68">
        <f t="shared" si="837"/>
        <v>0</v>
      </c>
      <c r="Q1013" s="68">
        <f t="shared" si="838"/>
        <v>0</v>
      </c>
    </row>
    <row r="1014" spans="1:17" ht="22.5" x14ac:dyDescent="0.25">
      <c r="A1014" s="12" t="s">
        <v>463</v>
      </c>
      <c r="B1014" s="12" t="s">
        <v>69</v>
      </c>
      <c r="C1014" s="12" t="s">
        <v>11</v>
      </c>
      <c r="D1014" s="43" t="s">
        <v>490</v>
      </c>
      <c r="E1014" s="48">
        <v>6139</v>
      </c>
      <c r="F1014" s="43" t="s">
        <v>502</v>
      </c>
      <c r="G1014" s="56" t="s">
        <v>2903</v>
      </c>
      <c r="H1014" s="23" t="s">
        <v>49</v>
      </c>
      <c r="I1014" s="68">
        <v>39700</v>
      </c>
      <c r="J1014" s="68">
        <v>39700</v>
      </c>
      <c r="K1014" s="68"/>
      <c r="L1014" s="68">
        <f t="shared" si="836"/>
        <v>2000</v>
      </c>
      <c r="M1014" s="68"/>
      <c r="N1014" s="68"/>
      <c r="O1014" s="68">
        <v>2000</v>
      </c>
      <c r="P1014" s="68">
        <f t="shared" si="837"/>
        <v>2000</v>
      </c>
      <c r="Q1014" s="68">
        <f t="shared" si="838"/>
        <v>5.037783375314862</v>
      </c>
    </row>
    <row r="1015" spans="1:17" x14ac:dyDescent="0.25">
      <c r="A1015" s="12" t="s">
        <v>463</v>
      </c>
      <c r="B1015" s="12" t="s">
        <v>69</v>
      </c>
      <c r="C1015" s="12" t="s">
        <v>11</v>
      </c>
      <c r="D1015" s="43" t="s">
        <v>490</v>
      </c>
      <c r="E1015" s="48">
        <v>6139</v>
      </c>
      <c r="F1015" s="43" t="s">
        <v>2785</v>
      </c>
      <c r="G1015" s="56" t="s">
        <v>2903</v>
      </c>
      <c r="H1015" s="23" t="s">
        <v>503</v>
      </c>
      <c r="I1015" s="68">
        <v>150000</v>
      </c>
      <c r="J1015" s="68">
        <v>150000</v>
      </c>
      <c r="K1015" s="68"/>
      <c r="L1015" s="68">
        <f t="shared" si="836"/>
        <v>0</v>
      </c>
      <c r="M1015" s="68"/>
      <c r="N1015" s="68"/>
      <c r="O1015" s="68">
        <v>0</v>
      </c>
      <c r="P1015" s="68">
        <f t="shared" si="837"/>
        <v>0</v>
      </c>
      <c r="Q1015" s="68">
        <f t="shared" si="838"/>
        <v>0</v>
      </c>
    </row>
    <row r="1016" spans="1:17" ht="22.5" x14ac:dyDescent="0.25">
      <c r="A1016" s="14" t="s">
        <v>1</v>
      </c>
      <c r="B1016" s="14" t="s">
        <v>1</v>
      </c>
      <c r="C1016" s="14" t="s">
        <v>1</v>
      </c>
      <c r="D1016" s="42" t="s">
        <v>1</v>
      </c>
      <c r="E1016" s="42" t="s">
        <v>1</v>
      </c>
      <c r="F1016" s="42" t="s">
        <v>1</v>
      </c>
      <c r="G1016" s="42" t="s">
        <v>1</v>
      </c>
      <c r="H1016" s="17" t="s">
        <v>50</v>
      </c>
      <c r="I1016" s="66">
        <f t="shared" ref="I1016:O1016" si="866">SUM(I1017)</f>
        <v>10200</v>
      </c>
      <c r="J1016" s="66">
        <f t="shared" si="866"/>
        <v>10200</v>
      </c>
      <c r="K1016" s="66">
        <f t="shared" si="866"/>
        <v>0</v>
      </c>
      <c r="L1016" s="66">
        <f t="shared" si="836"/>
        <v>0</v>
      </c>
      <c r="M1016" s="66">
        <f t="shared" si="866"/>
        <v>0</v>
      </c>
      <c r="N1016" s="66">
        <f t="shared" si="866"/>
        <v>0</v>
      </c>
      <c r="O1016" s="66">
        <f t="shared" si="866"/>
        <v>0</v>
      </c>
      <c r="P1016" s="66">
        <f t="shared" si="837"/>
        <v>0</v>
      </c>
      <c r="Q1016" s="66">
        <f t="shared" si="838"/>
        <v>0</v>
      </c>
    </row>
    <row r="1017" spans="1:17" x14ac:dyDescent="0.25">
      <c r="A1017" s="12" t="s">
        <v>463</v>
      </c>
      <c r="B1017" s="12" t="s">
        <v>69</v>
      </c>
      <c r="C1017" s="12" t="s">
        <v>11</v>
      </c>
      <c r="D1017" s="43" t="s">
        <v>490</v>
      </c>
      <c r="E1017" s="42" t="s">
        <v>2712</v>
      </c>
      <c r="F1017" s="42" t="s">
        <v>1</v>
      </c>
      <c r="G1017" s="42" t="s">
        <v>1</v>
      </c>
      <c r="H1017" s="11" t="s">
        <v>52</v>
      </c>
      <c r="I1017" s="67">
        <f t="shared" ref="I1017" si="867">SUM(I1018,I1019)</f>
        <v>10200</v>
      </c>
      <c r="J1017" s="67">
        <f t="shared" ref="J1017:K1017" si="868">SUM(J1018,J1019)</f>
        <v>10200</v>
      </c>
      <c r="K1017" s="67">
        <f t="shared" si="868"/>
        <v>0</v>
      </c>
      <c r="L1017" s="67">
        <f t="shared" si="836"/>
        <v>0</v>
      </c>
      <c r="M1017" s="67">
        <f t="shared" ref="M1017" si="869">SUM(M1018,M1019)</f>
        <v>0</v>
      </c>
      <c r="N1017" s="67">
        <f t="shared" ref="N1017:O1017" si="870">SUM(N1018,N1019)</f>
        <v>0</v>
      </c>
      <c r="O1017" s="67">
        <f t="shared" si="870"/>
        <v>0</v>
      </c>
      <c r="P1017" s="67">
        <f t="shared" si="837"/>
        <v>0</v>
      </c>
      <c r="Q1017" s="67">
        <f t="shared" si="838"/>
        <v>0</v>
      </c>
    </row>
    <row r="1018" spans="1:17" x14ac:dyDescent="0.25">
      <c r="A1018" s="12" t="s">
        <v>463</v>
      </c>
      <c r="B1018" s="12" t="s">
        <v>69</v>
      </c>
      <c r="C1018" s="12" t="s">
        <v>11</v>
      </c>
      <c r="D1018" s="43" t="s">
        <v>490</v>
      </c>
      <c r="E1018" s="48">
        <v>6142</v>
      </c>
      <c r="F1018" s="43"/>
      <c r="G1018" s="56" t="s">
        <v>2903</v>
      </c>
      <c r="H1018" s="23" t="s">
        <v>91</v>
      </c>
      <c r="I1018" s="68">
        <v>10000</v>
      </c>
      <c r="J1018" s="68">
        <v>10000</v>
      </c>
      <c r="K1018" s="68"/>
      <c r="L1018" s="68">
        <f t="shared" si="836"/>
        <v>0</v>
      </c>
      <c r="M1018" s="68"/>
      <c r="N1018" s="68"/>
      <c r="O1018" s="68">
        <v>0</v>
      </c>
      <c r="P1018" s="68">
        <f t="shared" si="837"/>
        <v>0</v>
      </c>
      <c r="Q1018" s="68">
        <f t="shared" si="838"/>
        <v>0</v>
      </c>
    </row>
    <row r="1019" spans="1:17" x14ac:dyDescent="0.25">
      <c r="A1019" s="14" t="s">
        <v>463</v>
      </c>
      <c r="B1019" s="14" t="s">
        <v>69</v>
      </c>
      <c r="C1019" s="14" t="s">
        <v>11</v>
      </c>
      <c r="D1019" s="50" t="s">
        <v>490</v>
      </c>
      <c r="E1019" s="50" t="s">
        <v>2739</v>
      </c>
      <c r="F1019" s="43" t="s">
        <v>1</v>
      </c>
      <c r="G1019" s="49" t="s">
        <v>1</v>
      </c>
      <c r="H1019" s="11" t="s">
        <v>58</v>
      </c>
      <c r="I1019" s="67">
        <f t="shared" ref="I1019:O1019" si="871">SUM(I1020:I1021)</f>
        <v>200</v>
      </c>
      <c r="J1019" s="67">
        <f t="shared" si="871"/>
        <v>200</v>
      </c>
      <c r="K1019" s="67">
        <f t="shared" si="871"/>
        <v>0</v>
      </c>
      <c r="L1019" s="67">
        <f t="shared" si="836"/>
        <v>0</v>
      </c>
      <c r="M1019" s="67">
        <f t="shared" si="871"/>
        <v>0</v>
      </c>
      <c r="N1019" s="67">
        <f t="shared" si="871"/>
        <v>0</v>
      </c>
      <c r="O1019" s="67">
        <f t="shared" si="871"/>
        <v>0</v>
      </c>
      <c r="P1019" s="67">
        <f t="shared" si="837"/>
        <v>0</v>
      </c>
      <c r="Q1019" s="67">
        <f t="shared" si="838"/>
        <v>0</v>
      </c>
    </row>
    <row r="1020" spans="1:17" x14ac:dyDescent="0.25">
      <c r="A1020" s="12" t="s">
        <v>463</v>
      </c>
      <c r="B1020" s="12" t="s">
        <v>69</v>
      </c>
      <c r="C1020" s="12" t="s">
        <v>11</v>
      </c>
      <c r="D1020" s="43" t="s">
        <v>490</v>
      </c>
      <c r="E1020" s="48">
        <v>6148</v>
      </c>
      <c r="F1020" s="43" t="s">
        <v>504</v>
      </c>
      <c r="G1020" s="56" t="s">
        <v>2903</v>
      </c>
      <c r="H1020" s="23" t="s">
        <v>58</v>
      </c>
      <c r="I1020" s="68">
        <v>100</v>
      </c>
      <c r="J1020" s="68">
        <v>100</v>
      </c>
      <c r="K1020" s="68"/>
      <c r="L1020" s="68">
        <f t="shared" si="836"/>
        <v>0</v>
      </c>
      <c r="M1020" s="68"/>
      <c r="N1020" s="68"/>
      <c r="O1020" s="68"/>
      <c r="P1020" s="68">
        <f t="shared" si="837"/>
        <v>0</v>
      </c>
      <c r="Q1020" s="68">
        <f t="shared" si="838"/>
        <v>0</v>
      </c>
    </row>
    <row r="1021" spans="1:17" x14ac:dyDescent="0.25">
      <c r="A1021" s="12" t="s">
        <v>463</v>
      </c>
      <c r="B1021" s="12" t="s">
        <v>69</v>
      </c>
      <c r="C1021" s="12" t="s">
        <v>11</v>
      </c>
      <c r="D1021" s="43" t="s">
        <v>490</v>
      </c>
      <c r="E1021" s="48">
        <v>6148</v>
      </c>
      <c r="F1021" s="43" t="s">
        <v>505</v>
      </c>
      <c r="G1021" s="56" t="s">
        <v>2903</v>
      </c>
      <c r="H1021" s="23" t="s">
        <v>207</v>
      </c>
      <c r="I1021" s="68">
        <v>100</v>
      </c>
      <c r="J1021" s="68">
        <v>100</v>
      </c>
      <c r="K1021" s="68"/>
      <c r="L1021" s="68">
        <f t="shared" si="836"/>
        <v>0</v>
      </c>
      <c r="M1021" s="68"/>
      <c r="N1021" s="68"/>
      <c r="O1021" s="68"/>
      <c r="P1021" s="68">
        <f t="shared" si="837"/>
        <v>0</v>
      </c>
      <c r="Q1021" s="68">
        <f t="shared" si="838"/>
        <v>0</v>
      </c>
    </row>
    <row r="1022" spans="1:17" ht="22.5" x14ac:dyDescent="0.25">
      <c r="A1022" s="14" t="s">
        <v>1</v>
      </c>
      <c r="B1022" s="14" t="s">
        <v>1</v>
      </c>
      <c r="C1022" s="14" t="s">
        <v>1</v>
      </c>
      <c r="D1022" s="42" t="s">
        <v>1</v>
      </c>
      <c r="E1022" s="42" t="s">
        <v>1</v>
      </c>
      <c r="F1022" s="42" t="s">
        <v>1</v>
      </c>
      <c r="G1022" s="42" t="s">
        <v>1</v>
      </c>
      <c r="H1022" s="17" t="s">
        <v>59</v>
      </c>
      <c r="I1022" s="66">
        <f t="shared" ref="I1022:O1022" si="872">SUM(I1023)</f>
        <v>9176000</v>
      </c>
      <c r="J1022" s="66">
        <f t="shared" si="872"/>
        <v>2526000</v>
      </c>
      <c r="K1022" s="66">
        <f t="shared" si="872"/>
        <v>0</v>
      </c>
      <c r="L1022" s="66">
        <f t="shared" si="836"/>
        <v>100000</v>
      </c>
      <c r="M1022" s="66">
        <f t="shared" si="872"/>
        <v>0</v>
      </c>
      <c r="N1022" s="66">
        <f t="shared" si="872"/>
        <v>0</v>
      </c>
      <c r="O1022" s="66">
        <f t="shared" si="872"/>
        <v>100000</v>
      </c>
      <c r="P1022" s="66">
        <f t="shared" si="837"/>
        <v>100000</v>
      </c>
      <c r="Q1022" s="66">
        <f t="shared" si="838"/>
        <v>3.9588281868566901</v>
      </c>
    </row>
    <row r="1023" spans="1:17" x14ac:dyDescent="0.25">
      <c r="A1023" s="12" t="s">
        <v>463</v>
      </c>
      <c r="B1023" s="12" t="s">
        <v>69</v>
      </c>
      <c r="C1023" s="12" t="s">
        <v>11</v>
      </c>
      <c r="D1023" s="43" t="s">
        <v>490</v>
      </c>
      <c r="E1023" s="42" t="s">
        <v>2715</v>
      </c>
      <c r="F1023" s="42" t="s">
        <v>1</v>
      </c>
      <c r="G1023" s="42" t="s">
        <v>1</v>
      </c>
      <c r="H1023" s="11" t="s">
        <v>61</v>
      </c>
      <c r="I1023" s="67">
        <f t="shared" ref="I1023" si="873">SUM(I1024,I1029)</f>
        <v>9176000</v>
      </c>
      <c r="J1023" s="67">
        <f t="shared" ref="J1023:K1023" si="874">SUM(J1024,J1029)</f>
        <v>2526000</v>
      </c>
      <c r="K1023" s="67">
        <f t="shared" si="874"/>
        <v>0</v>
      </c>
      <c r="L1023" s="67">
        <f t="shared" si="836"/>
        <v>100000</v>
      </c>
      <c r="M1023" s="67">
        <f t="shared" ref="M1023" si="875">SUM(M1024,M1029)</f>
        <v>0</v>
      </c>
      <c r="N1023" s="67">
        <f t="shared" ref="N1023:O1023" si="876">SUM(N1024,N1029)</f>
        <v>0</v>
      </c>
      <c r="O1023" s="67">
        <f t="shared" si="876"/>
        <v>100000</v>
      </c>
      <c r="P1023" s="67">
        <f t="shared" si="837"/>
        <v>100000</v>
      </c>
      <c r="Q1023" s="67">
        <f t="shared" si="838"/>
        <v>3.9588281868566901</v>
      </c>
    </row>
    <row r="1024" spans="1:17" x14ac:dyDescent="0.25">
      <c r="A1024" s="14" t="s">
        <v>463</v>
      </c>
      <c r="B1024" s="14" t="s">
        <v>69</v>
      </c>
      <c r="C1024" s="14" t="s">
        <v>11</v>
      </c>
      <c r="D1024" s="50" t="s">
        <v>490</v>
      </c>
      <c r="E1024" s="50" t="s">
        <v>2724</v>
      </c>
      <c r="F1024" s="43" t="s">
        <v>1</v>
      </c>
      <c r="G1024" s="49" t="s">
        <v>1</v>
      </c>
      <c r="H1024" s="11" t="s">
        <v>62</v>
      </c>
      <c r="I1024" s="67">
        <f t="shared" ref="I1024" si="877">SUM(I1025:I1028)</f>
        <v>9136000</v>
      </c>
      <c r="J1024" s="67">
        <f t="shared" ref="J1024:K1024" si="878">SUM(J1025:J1028)</f>
        <v>2486000</v>
      </c>
      <c r="K1024" s="67">
        <f t="shared" si="878"/>
        <v>0</v>
      </c>
      <c r="L1024" s="67">
        <f t="shared" si="836"/>
        <v>100000</v>
      </c>
      <c r="M1024" s="67">
        <f t="shared" ref="M1024" si="879">SUM(M1025:M1028)</f>
        <v>0</v>
      </c>
      <c r="N1024" s="67">
        <f t="shared" ref="N1024:O1024" si="880">SUM(N1025:N1028)</f>
        <v>0</v>
      </c>
      <c r="O1024" s="67">
        <f t="shared" si="880"/>
        <v>100000</v>
      </c>
      <c r="P1024" s="67">
        <f t="shared" si="837"/>
        <v>100000</v>
      </c>
      <c r="Q1024" s="67">
        <f t="shared" si="838"/>
        <v>4.0225261464199518</v>
      </c>
    </row>
    <row r="1025" spans="1:17" x14ac:dyDescent="0.25">
      <c r="A1025" s="12" t="s">
        <v>463</v>
      </c>
      <c r="B1025" s="12" t="s">
        <v>69</v>
      </c>
      <c r="C1025" s="12" t="s">
        <v>11</v>
      </c>
      <c r="D1025" s="43" t="s">
        <v>490</v>
      </c>
      <c r="E1025" s="48">
        <v>8213</v>
      </c>
      <c r="F1025" s="43" t="s">
        <v>506</v>
      </c>
      <c r="G1025" s="56" t="s">
        <v>2903</v>
      </c>
      <c r="H1025" s="23" t="s">
        <v>481</v>
      </c>
      <c r="I1025" s="68">
        <v>2486000</v>
      </c>
      <c r="J1025" s="68">
        <v>2486000</v>
      </c>
      <c r="K1025" s="68"/>
      <c r="L1025" s="68">
        <f t="shared" si="836"/>
        <v>100000</v>
      </c>
      <c r="M1025" s="68"/>
      <c r="N1025" s="68"/>
      <c r="O1025" s="68">
        <v>100000</v>
      </c>
      <c r="P1025" s="68">
        <f t="shared" si="837"/>
        <v>100000</v>
      </c>
      <c r="Q1025" s="68">
        <f t="shared" si="838"/>
        <v>4.0225261464199518</v>
      </c>
    </row>
    <row r="1026" spans="1:17" x14ac:dyDescent="0.25">
      <c r="A1026" s="12" t="s">
        <v>463</v>
      </c>
      <c r="B1026" s="12" t="s">
        <v>69</v>
      </c>
      <c r="C1026" s="12" t="s">
        <v>11</v>
      </c>
      <c r="D1026" s="43" t="s">
        <v>490</v>
      </c>
      <c r="E1026" s="48" t="s">
        <v>2884</v>
      </c>
      <c r="F1026" s="43" t="s">
        <v>507</v>
      </c>
      <c r="G1026" s="56" t="s">
        <v>2903</v>
      </c>
      <c r="H1026" s="23" t="s">
        <v>508</v>
      </c>
      <c r="I1026" s="68">
        <v>3440000</v>
      </c>
      <c r="J1026" s="68">
        <v>0</v>
      </c>
      <c r="K1026" s="68"/>
      <c r="L1026" s="68">
        <f t="shared" si="836"/>
        <v>0</v>
      </c>
      <c r="M1026" s="68"/>
      <c r="N1026" s="68"/>
      <c r="O1026" s="68">
        <v>0</v>
      </c>
      <c r="P1026" s="68">
        <f t="shared" si="837"/>
        <v>0</v>
      </c>
      <c r="Q1026" s="68" t="str">
        <f t="shared" si="838"/>
        <v>-</v>
      </c>
    </row>
    <row r="1027" spans="1:17" x14ac:dyDescent="0.25">
      <c r="A1027" s="12" t="s">
        <v>463</v>
      </c>
      <c r="B1027" s="12" t="s">
        <v>69</v>
      </c>
      <c r="C1027" s="12" t="s">
        <v>11</v>
      </c>
      <c r="D1027" s="43" t="s">
        <v>490</v>
      </c>
      <c r="E1027" s="48">
        <v>8213</v>
      </c>
      <c r="F1027" s="43" t="s">
        <v>509</v>
      </c>
      <c r="G1027" s="56" t="s">
        <v>2903</v>
      </c>
      <c r="H1027" s="23" t="s">
        <v>510</v>
      </c>
      <c r="I1027" s="68">
        <v>710000</v>
      </c>
      <c r="J1027" s="68">
        <v>0</v>
      </c>
      <c r="K1027" s="68"/>
      <c r="L1027" s="68">
        <f t="shared" si="836"/>
        <v>0</v>
      </c>
      <c r="M1027" s="68"/>
      <c r="N1027" s="68"/>
      <c r="O1027" s="68">
        <v>0</v>
      </c>
      <c r="P1027" s="68">
        <f t="shared" si="837"/>
        <v>0</v>
      </c>
      <c r="Q1027" s="68" t="str">
        <f t="shared" si="838"/>
        <v>-</v>
      </c>
    </row>
    <row r="1028" spans="1:17" x14ac:dyDescent="0.25">
      <c r="A1028" s="12" t="s">
        <v>463</v>
      </c>
      <c r="B1028" s="12" t="s">
        <v>69</v>
      </c>
      <c r="C1028" s="12" t="s">
        <v>11</v>
      </c>
      <c r="D1028" s="43" t="s">
        <v>490</v>
      </c>
      <c r="E1028" s="48">
        <v>8213</v>
      </c>
      <c r="F1028" s="43" t="s">
        <v>511</v>
      </c>
      <c r="G1028" s="56" t="s">
        <v>2903</v>
      </c>
      <c r="H1028" s="23" t="s">
        <v>512</v>
      </c>
      <c r="I1028" s="68">
        <v>2500000</v>
      </c>
      <c r="J1028" s="68">
        <v>0</v>
      </c>
      <c r="K1028" s="68"/>
      <c r="L1028" s="68">
        <f t="shared" si="836"/>
        <v>0</v>
      </c>
      <c r="M1028" s="68"/>
      <c r="N1028" s="68"/>
      <c r="O1028" s="68">
        <v>0</v>
      </c>
      <c r="P1028" s="68">
        <f t="shared" si="837"/>
        <v>0</v>
      </c>
      <c r="Q1028" s="68" t="str">
        <f t="shared" si="838"/>
        <v>-</v>
      </c>
    </row>
    <row r="1029" spans="1:17" x14ac:dyDescent="0.25">
      <c r="A1029" s="12" t="s">
        <v>463</v>
      </c>
      <c r="B1029" s="12" t="s">
        <v>69</v>
      </c>
      <c r="C1029" s="12" t="s">
        <v>11</v>
      </c>
      <c r="D1029" s="43" t="s">
        <v>490</v>
      </c>
      <c r="E1029" s="48">
        <v>8215</v>
      </c>
      <c r="F1029" s="43"/>
      <c r="G1029" s="56" t="s">
        <v>2903</v>
      </c>
      <c r="H1029" s="23" t="s">
        <v>183</v>
      </c>
      <c r="I1029" s="68">
        <v>40000</v>
      </c>
      <c r="J1029" s="68">
        <v>40000</v>
      </c>
      <c r="K1029" s="68"/>
      <c r="L1029" s="68">
        <f t="shared" si="836"/>
        <v>0</v>
      </c>
      <c r="M1029" s="68"/>
      <c r="N1029" s="68"/>
      <c r="O1029" s="68">
        <v>0</v>
      </c>
      <c r="P1029" s="68">
        <f t="shared" si="837"/>
        <v>0</v>
      </c>
      <c r="Q1029" s="68">
        <f t="shared" si="838"/>
        <v>0</v>
      </c>
    </row>
    <row r="1030" spans="1:17" x14ac:dyDescent="0.25">
      <c r="A1030" s="23" t="s">
        <v>1</v>
      </c>
      <c r="B1030" s="23" t="s">
        <v>1</v>
      </c>
      <c r="C1030" s="23" t="s">
        <v>1</v>
      </c>
      <c r="D1030" s="49" t="s">
        <v>1</v>
      </c>
      <c r="E1030" s="49" t="s">
        <v>1</v>
      </c>
      <c r="F1030" s="49" t="s">
        <v>1</v>
      </c>
      <c r="G1030" s="49" t="s">
        <v>1</v>
      </c>
      <c r="H1030" s="17" t="s">
        <v>514</v>
      </c>
      <c r="I1030" s="66">
        <f t="shared" ref="I1030:O1030" si="881">SUM(I989,I1016,I1022)</f>
        <v>78680755</v>
      </c>
      <c r="J1030" s="66">
        <f t="shared" si="881"/>
        <v>72030755</v>
      </c>
      <c r="K1030" s="66">
        <f t="shared" si="881"/>
        <v>0</v>
      </c>
      <c r="L1030" s="66">
        <f t="shared" si="836"/>
        <v>5459142.5</v>
      </c>
      <c r="M1030" s="66">
        <f t="shared" si="881"/>
        <v>0</v>
      </c>
      <c r="N1030" s="66">
        <f t="shared" si="881"/>
        <v>0</v>
      </c>
      <c r="O1030" s="66">
        <f t="shared" si="881"/>
        <v>5459142.5</v>
      </c>
      <c r="P1030" s="66">
        <f t="shared" si="837"/>
        <v>5459142.5</v>
      </c>
      <c r="Q1030" s="66">
        <f t="shared" si="838"/>
        <v>7.5789050107832407</v>
      </c>
    </row>
    <row r="1031" spans="1:17" ht="15.75" thickBot="1" x14ac:dyDescent="0.3">
      <c r="A1031" s="23" t="s">
        <v>1</v>
      </c>
      <c r="B1031" s="23" t="s">
        <v>1</v>
      </c>
      <c r="C1031" s="23" t="s">
        <v>1</v>
      </c>
      <c r="D1031" s="49" t="s">
        <v>1</v>
      </c>
      <c r="E1031" s="49" t="s">
        <v>1</v>
      </c>
      <c r="F1031" s="49" t="s">
        <v>1</v>
      </c>
      <c r="G1031" s="49" t="s">
        <v>1</v>
      </c>
      <c r="H1031" s="11" t="s">
        <v>64</v>
      </c>
      <c r="I1031" s="67">
        <v>1659</v>
      </c>
      <c r="J1031" s="67">
        <v>1659</v>
      </c>
      <c r="K1031" s="67"/>
      <c r="L1031" s="67"/>
      <c r="M1031" s="67"/>
      <c r="N1031" s="67"/>
      <c r="O1031" s="67"/>
      <c r="P1031" s="67">
        <f t="shared" si="837"/>
        <v>0</v>
      </c>
      <c r="Q1031" s="67">
        <f t="shared" si="838"/>
        <v>0</v>
      </c>
    </row>
    <row r="1032" spans="1:17" ht="34.5" thickBot="1" x14ac:dyDescent="0.3">
      <c r="A1032" s="23" t="s">
        <v>1</v>
      </c>
      <c r="B1032" s="23" t="s">
        <v>1</v>
      </c>
      <c r="C1032" s="23" t="s">
        <v>1</v>
      </c>
      <c r="D1032" s="49" t="s">
        <v>1</v>
      </c>
      <c r="E1032" s="49" t="s">
        <v>1</v>
      </c>
      <c r="F1032" s="49" t="s">
        <v>1</v>
      </c>
      <c r="G1032" s="49" t="s">
        <v>1</v>
      </c>
      <c r="H1032" s="22" t="s">
        <v>65</v>
      </c>
      <c r="I1032" s="64" t="s">
        <v>2718</v>
      </c>
      <c r="J1032" s="64" t="s">
        <v>2879</v>
      </c>
      <c r="K1032" s="64" t="s">
        <v>2942</v>
      </c>
      <c r="L1032" s="64" t="s">
        <v>2942</v>
      </c>
      <c r="M1032" s="64" t="s">
        <v>2950</v>
      </c>
      <c r="N1032" s="64" t="s">
        <v>2949</v>
      </c>
      <c r="O1032" s="64" t="s">
        <v>2948</v>
      </c>
      <c r="P1032" s="64" t="s">
        <v>2942</v>
      </c>
      <c r="Q1032" s="64" t="s">
        <v>2944</v>
      </c>
    </row>
    <row r="1033" spans="1:17" x14ac:dyDescent="0.25">
      <c r="A1033" s="24"/>
      <c r="B1033" s="24"/>
      <c r="C1033" s="24"/>
      <c r="D1033" s="51"/>
      <c r="E1033" s="51"/>
      <c r="F1033" s="51"/>
      <c r="G1033" s="51"/>
      <c r="H1033" s="18" t="s">
        <v>1</v>
      </c>
      <c r="I1033" s="65">
        <v>1</v>
      </c>
      <c r="J1033" s="65" t="s">
        <v>2894</v>
      </c>
      <c r="K1033" s="65">
        <v>3</v>
      </c>
      <c r="L1033" s="65" t="s">
        <v>2945</v>
      </c>
      <c r="M1033" s="65">
        <v>5</v>
      </c>
      <c r="N1033" s="65">
        <v>6</v>
      </c>
      <c r="O1033" s="65">
        <v>7</v>
      </c>
      <c r="P1033" s="65" t="s">
        <v>2946</v>
      </c>
      <c r="Q1033" s="65">
        <v>9</v>
      </c>
    </row>
    <row r="1034" spans="1:17" x14ac:dyDescent="0.25">
      <c r="A1034" s="24"/>
      <c r="B1034" s="24"/>
      <c r="C1034" s="24"/>
      <c r="D1034" s="51"/>
      <c r="E1034" s="52"/>
      <c r="F1034" s="52"/>
      <c r="G1034" s="52"/>
      <c r="H1034" s="19" t="s">
        <v>217</v>
      </c>
      <c r="I1034" s="69">
        <f t="shared" ref="I1034" si="882">SUM(I1030)</f>
        <v>78680755</v>
      </c>
      <c r="J1034" s="69">
        <f t="shared" ref="J1034:K1034" si="883">SUM(J1030)</f>
        <v>72030755</v>
      </c>
      <c r="K1034" s="69">
        <f t="shared" si="883"/>
        <v>0</v>
      </c>
      <c r="L1034" s="69">
        <f t="shared" si="836"/>
        <v>5459142.5</v>
      </c>
      <c r="M1034" s="69">
        <f t="shared" ref="M1034" si="884">SUM(M1030)</f>
        <v>0</v>
      </c>
      <c r="N1034" s="69">
        <f t="shared" ref="N1034:O1034" si="885">SUM(N1030)</f>
        <v>0</v>
      </c>
      <c r="O1034" s="69">
        <f t="shared" si="885"/>
        <v>5459142.5</v>
      </c>
      <c r="P1034" s="69">
        <f t="shared" si="837"/>
        <v>5459142.5</v>
      </c>
      <c r="Q1034" s="69">
        <f t="shared" si="838"/>
        <v>7.5789050107832407</v>
      </c>
    </row>
    <row r="1035" spans="1:17" x14ac:dyDescent="0.25">
      <c r="A1035" s="24"/>
      <c r="B1035" s="24"/>
      <c r="C1035" s="24"/>
      <c r="D1035" s="51"/>
      <c r="E1035" s="51"/>
      <c r="F1035" s="51"/>
      <c r="G1035" s="51"/>
      <c r="H1035" s="20" t="s">
        <v>67</v>
      </c>
      <c r="I1035" s="69">
        <f t="shared" ref="I1035" si="886">SUM(I1034)</f>
        <v>78680755</v>
      </c>
      <c r="J1035" s="69">
        <f t="shared" ref="J1035:K1035" si="887">SUM(J1034)</f>
        <v>72030755</v>
      </c>
      <c r="K1035" s="69">
        <f t="shared" si="887"/>
        <v>0</v>
      </c>
      <c r="L1035" s="69">
        <f t="shared" si="836"/>
        <v>5459142.5</v>
      </c>
      <c r="M1035" s="69">
        <f t="shared" ref="M1035" si="888">SUM(M1034)</f>
        <v>0</v>
      </c>
      <c r="N1035" s="69">
        <f t="shared" ref="N1035:O1035" si="889">SUM(N1034)</f>
        <v>0</v>
      </c>
      <c r="O1035" s="69">
        <f t="shared" si="889"/>
        <v>5459142.5</v>
      </c>
      <c r="P1035" s="69">
        <f t="shared" si="837"/>
        <v>5459142.5</v>
      </c>
      <c r="Q1035" s="69">
        <f t="shared" si="838"/>
        <v>7.5789050107832407</v>
      </c>
    </row>
    <row r="1036" spans="1:17" x14ac:dyDescent="0.25">
      <c r="A1036" s="25"/>
      <c r="B1036" s="25"/>
      <c r="C1036" s="25"/>
      <c r="D1036" s="53"/>
      <c r="E1036" s="53"/>
      <c r="F1036" s="53"/>
      <c r="G1036" s="53"/>
    </row>
    <row r="1037" spans="1:17" x14ac:dyDescent="0.25">
      <c r="A1037" s="23" t="s">
        <v>1</v>
      </c>
      <c r="B1037" s="23" t="s">
        <v>1</v>
      </c>
      <c r="C1037" s="23" t="s">
        <v>1</v>
      </c>
      <c r="D1037" s="49" t="s">
        <v>1</v>
      </c>
      <c r="E1037" s="49" t="s">
        <v>1</v>
      </c>
      <c r="F1037" s="49" t="s">
        <v>1</v>
      </c>
      <c r="G1037" s="49" t="s">
        <v>1</v>
      </c>
      <c r="H1037" s="26" t="s">
        <v>1</v>
      </c>
      <c r="I1037" s="70"/>
      <c r="J1037" s="70"/>
      <c r="K1037" s="70"/>
      <c r="L1037" s="70"/>
      <c r="M1037" s="70"/>
      <c r="N1037" s="70"/>
      <c r="O1037" s="70"/>
      <c r="P1037" s="70"/>
      <c r="Q1037" s="70"/>
    </row>
    <row r="1038" spans="1:17" x14ac:dyDescent="0.25">
      <c r="A1038" s="23" t="s">
        <v>1</v>
      </c>
      <c r="B1038" s="23" t="s">
        <v>1</v>
      </c>
      <c r="C1038" s="23" t="s">
        <v>1</v>
      </c>
      <c r="D1038" s="49" t="s">
        <v>1</v>
      </c>
      <c r="E1038" s="49" t="s">
        <v>1</v>
      </c>
      <c r="F1038" s="49" t="s">
        <v>1</v>
      </c>
      <c r="G1038" s="49" t="s">
        <v>1</v>
      </c>
      <c r="H1038" s="17" t="s">
        <v>515</v>
      </c>
      <c r="I1038" s="66">
        <f t="shared" ref="I1038" si="890">SUM(I1030)</f>
        <v>78680755</v>
      </c>
      <c r="J1038" s="66">
        <f t="shared" ref="J1038:K1038" si="891">SUM(J1030)</f>
        <v>72030755</v>
      </c>
      <c r="K1038" s="66">
        <f t="shared" si="891"/>
        <v>0</v>
      </c>
      <c r="L1038" s="66">
        <f t="shared" ref="L1038:L1097" si="892">SUM(M1038:O1038)</f>
        <v>5459142.5</v>
      </c>
      <c r="M1038" s="66">
        <f t="shared" ref="M1038" si="893">SUM(M1030)</f>
        <v>0</v>
      </c>
      <c r="N1038" s="66">
        <f t="shared" ref="N1038:O1038" si="894">SUM(N1030)</f>
        <v>0</v>
      </c>
      <c r="O1038" s="66">
        <f t="shared" si="894"/>
        <v>5459142.5</v>
      </c>
      <c r="P1038" s="66">
        <f t="shared" ref="P1038:P1097" si="895">K1038+L1038</f>
        <v>5459142.5</v>
      </c>
      <c r="Q1038" s="66">
        <f t="shared" ref="Q1038:Q1097" si="896">IF(J1038=0,"-",P1038/J1038*100)</f>
        <v>7.5789050107832407</v>
      </c>
    </row>
    <row r="1039" spans="1:17" x14ac:dyDescent="0.25">
      <c r="A1039" s="23" t="s">
        <v>1</v>
      </c>
      <c r="B1039" s="23" t="s">
        <v>1</v>
      </c>
      <c r="C1039" s="23" t="s">
        <v>1</v>
      </c>
      <c r="D1039" s="49" t="s">
        <v>1</v>
      </c>
      <c r="E1039" s="49" t="s">
        <v>1</v>
      </c>
      <c r="F1039" s="49" t="s">
        <v>1</v>
      </c>
      <c r="G1039" s="49" t="s">
        <v>1</v>
      </c>
      <c r="H1039" s="11" t="s">
        <v>64</v>
      </c>
      <c r="I1039" s="67">
        <f t="shared" ref="I1039" si="897">I1031</f>
        <v>1659</v>
      </c>
      <c r="J1039" s="67">
        <f t="shared" ref="J1039:K1039" si="898">J1031</f>
        <v>1659</v>
      </c>
      <c r="K1039" s="67">
        <f t="shared" si="898"/>
        <v>0</v>
      </c>
      <c r="L1039" s="67"/>
      <c r="M1039" s="67">
        <f t="shared" ref="M1039" si="899">M1031</f>
        <v>0</v>
      </c>
      <c r="N1039" s="67">
        <f t="shared" ref="N1039:O1039" si="900">N1031</f>
        <v>0</v>
      </c>
      <c r="O1039" s="67">
        <f t="shared" si="900"/>
        <v>0</v>
      </c>
      <c r="P1039" s="67">
        <f t="shared" si="895"/>
        <v>0</v>
      </c>
      <c r="Q1039" s="67">
        <f t="shared" si="896"/>
        <v>0</v>
      </c>
    </row>
    <row r="1040" spans="1:17" x14ac:dyDescent="0.25">
      <c r="A1040" s="23" t="s">
        <v>1</v>
      </c>
      <c r="B1040" s="23" t="s">
        <v>1</v>
      </c>
      <c r="C1040" s="23" t="s">
        <v>1</v>
      </c>
      <c r="D1040" s="49" t="s">
        <v>1</v>
      </c>
      <c r="E1040" s="49" t="s">
        <v>1</v>
      </c>
      <c r="F1040" s="49" t="s">
        <v>1</v>
      </c>
      <c r="G1040" s="49" t="s">
        <v>1</v>
      </c>
      <c r="H1040" s="13" t="s">
        <v>1</v>
      </c>
      <c r="I1040" s="71"/>
      <c r="J1040" s="71"/>
      <c r="K1040" s="71"/>
      <c r="L1040" s="71"/>
      <c r="M1040" s="71"/>
      <c r="N1040" s="71"/>
      <c r="O1040" s="71"/>
      <c r="P1040" s="71"/>
      <c r="Q1040" s="71"/>
    </row>
    <row r="1041" spans="1:17" x14ac:dyDescent="0.25">
      <c r="A1041" s="23" t="s">
        <v>1</v>
      </c>
      <c r="B1041" s="23" t="s">
        <v>1</v>
      </c>
      <c r="C1041" s="23" t="s">
        <v>1</v>
      </c>
      <c r="D1041" s="49" t="s">
        <v>1</v>
      </c>
      <c r="E1041" s="49" t="s">
        <v>1</v>
      </c>
      <c r="F1041" s="49" t="s">
        <v>1</v>
      </c>
      <c r="G1041" s="49" t="s">
        <v>1</v>
      </c>
      <c r="H1041" s="17" t="s">
        <v>516</v>
      </c>
      <c r="I1041" s="72">
        <f t="shared" ref="I1041" si="901">SUM(I1038,I982)</f>
        <v>94834828</v>
      </c>
      <c r="J1041" s="72">
        <f t="shared" ref="J1041:K1041" si="902">SUM(J1038,J982)</f>
        <v>86029828</v>
      </c>
      <c r="K1041" s="72">
        <f t="shared" si="902"/>
        <v>0</v>
      </c>
      <c r="L1041" s="72">
        <f t="shared" si="892"/>
        <v>6566194.5</v>
      </c>
      <c r="M1041" s="72">
        <f t="shared" ref="M1041" si="903">SUM(M1038,M982)</f>
        <v>0</v>
      </c>
      <c r="N1041" s="72">
        <f t="shared" ref="N1041:O1041" si="904">SUM(N1038,N982)</f>
        <v>0</v>
      </c>
      <c r="O1041" s="72">
        <f t="shared" si="904"/>
        <v>6566194.5</v>
      </c>
      <c r="P1041" s="72">
        <f t="shared" si="895"/>
        <v>6566194.5</v>
      </c>
      <c r="Q1041" s="72">
        <f t="shared" si="896"/>
        <v>7.6324626616712523</v>
      </c>
    </row>
    <row r="1042" spans="1:17" x14ac:dyDescent="0.25">
      <c r="A1042" s="23" t="s">
        <v>1</v>
      </c>
      <c r="B1042" s="23" t="s">
        <v>1</v>
      </c>
      <c r="C1042" s="23" t="s">
        <v>1</v>
      </c>
      <c r="D1042" s="49" t="s">
        <v>1</v>
      </c>
      <c r="E1042" s="49" t="s">
        <v>1</v>
      </c>
      <c r="F1042" s="49" t="s">
        <v>1</v>
      </c>
      <c r="G1042" s="49" t="s">
        <v>1</v>
      </c>
      <c r="H1042" s="11" t="s">
        <v>99</v>
      </c>
      <c r="I1042" s="67">
        <f t="shared" ref="I1042" si="905">I983+I1039</f>
        <v>1998</v>
      </c>
      <c r="J1042" s="67">
        <f t="shared" ref="J1042:K1042" si="906">J983+J1039</f>
        <v>1998</v>
      </c>
      <c r="K1042" s="67">
        <f t="shared" si="906"/>
        <v>0</v>
      </c>
      <c r="L1042" s="67"/>
      <c r="M1042" s="67">
        <f t="shared" ref="M1042" si="907">M983+M1039</f>
        <v>0</v>
      </c>
      <c r="N1042" s="67">
        <f t="shared" ref="N1042:O1042" si="908">N983+N1039</f>
        <v>0</v>
      </c>
      <c r="O1042" s="67">
        <f t="shared" si="908"/>
        <v>0</v>
      </c>
      <c r="P1042" s="67">
        <f t="shared" si="895"/>
        <v>0</v>
      </c>
      <c r="Q1042" s="67">
        <f t="shared" si="896"/>
        <v>0</v>
      </c>
    </row>
    <row r="1043" spans="1:17" x14ac:dyDescent="0.25">
      <c r="A1043" s="14" t="s">
        <v>517</v>
      </c>
      <c r="B1043" s="11" t="s">
        <v>1</v>
      </c>
      <c r="C1043" s="11" t="s">
        <v>1</v>
      </c>
      <c r="D1043" s="42" t="s">
        <v>1</v>
      </c>
      <c r="E1043" s="42" t="s">
        <v>1</v>
      </c>
      <c r="F1043" s="42" t="s">
        <v>1</v>
      </c>
      <c r="G1043" s="42" t="s">
        <v>1</v>
      </c>
      <c r="H1043" s="11" t="s">
        <v>518</v>
      </c>
      <c r="I1043" s="63"/>
      <c r="J1043" s="63"/>
      <c r="K1043" s="63"/>
      <c r="L1043" s="63"/>
      <c r="M1043" s="63"/>
      <c r="N1043" s="63"/>
      <c r="O1043" s="63"/>
      <c r="P1043" s="63">
        <f t="shared" si="895"/>
        <v>0</v>
      </c>
      <c r="Q1043" s="63" t="str">
        <f t="shared" si="896"/>
        <v>-</v>
      </c>
    </row>
    <row r="1044" spans="1:17" ht="15.75" thickBot="1" x14ac:dyDescent="0.3">
      <c r="A1044" s="14" t="s">
        <v>517</v>
      </c>
      <c r="B1044" s="14" t="s">
        <v>3</v>
      </c>
      <c r="C1044" s="12" t="s">
        <v>1</v>
      </c>
      <c r="D1044" s="43" t="s">
        <v>1</v>
      </c>
      <c r="E1044" s="42" t="s">
        <v>1</v>
      </c>
      <c r="F1044" s="42" t="s">
        <v>1</v>
      </c>
      <c r="G1044" s="42" t="s">
        <v>1</v>
      </c>
      <c r="H1044" s="11" t="s">
        <v>1</v>
      </c>
      <c r="I1044" s="63"/>
      <c r="J1044" s="63"/>
      <c r="K1044" s="63"/>
      <c r="L1044" s="63"/>
      <c r="M1044" s="63"/>
      <c r="N1044" s="63"/>
      <c r="O1044" s="63"/>
      <c r="P1044" s="63"/>
      <c r="Q1044" s="63"/>
    </row>
    <row r="1045" spans="1:17" ht="34.5" thickBot="1" x14ac:dyDescent="0.3">
      <c r="A1045" s="22" t="s">
        <v>4</v>
      </c>
      <c r="B1045" s="22" t="s">
        <v>5</v>
      </c>
      <c r="C1045" s="22" t="s">
        <v>6</v>
      </c>
      <c r="D1045" s="44" t="s">
        <v>2891</v>
      </c>
      <c r="E1045" s="44" t="s">
        <v>2895</v>
      </c>
      <c r="F1045" s="44" t="s">
        <v>7</v>
      </c>
      <c r="G1045" s="44" t="s">
        <v>8</v>
      </c>
      <c r="H1045" s="22" t="s">
        <v>9</v>
      </c>
      <c r="I1045" s="64" t="s">
        <v>2718</v>
      </c>
      <c r="J1045" s="64" t="s">
        <v>2879</v>
      </c>
      <c r="K1045" s="64" t="s">
        <v>2942</v>
      </c>
      <c r="L1045" s="64" t="s">
        <v>2942</v>
      </c>
      <c r="M1045" s="64" t="s">
        <v>2950</v>
      </c>
      <c r="N1045" s="64" t="s">
        <v>2949</v>
      </c>
      <c r="O1045" s="64" t="s">
        <v>2948</v>
      </c>
      <c r="P1045" s="64" t="s">
        <v>2942</v>
      </c>
      <c r="Q1045" s="64" t="s">
        <v>2944</v>
      </c>
    </row>
    <row r="1046" spans="1:17" x14ac:dyDescent="0.25">
      <c r="A1046" s="15" t="s">
        <v>1</v>
      </c>
      <c r="B1046" s="15" t="s">
        <v>1</v>
      </c>
      <c r="C1046" s="15" t="s">
        <v>1</v>
      </c>
      <c r="D1046" s="45" t="s">
        <v>1</v>
      </c>
      <c r="E1046" s="45" t="s">
        <v>1</v>
      </c>
      <c r="F1046" s="46" t="s">
        <v>1</v>
      </c>
      <c r="G1046" s="47" t="s">
        <v>1</v>
      </c>
      <c r="H1046" s="16" t="s">
        <v>1</v>
      </c>
      <c r="I1046" s="65">
        <v>1</v>
      </c>
      <c r="J1046" s="65" t="s">
        <v>2894</v>
      </c>
      <c r="K1046" s="65">
        <v>3</v>
      </c>
      <c r="L1046" s="65" t="s">
        <v>2945</v>
      </c>
      <c r="M1046" s="65">
        <v>5</v>
      </c>
      <c r="N1046" s="65">
        <v>6</v>
      </c>
      <c r="O1046" s="65">
        <v>7</v>
      </c>
      <c r="P1046" s="65" t="s">
        <v>2946</v>
      </c>
      <c r="Q1046" s="65">
        <v>9</v>
      </c>
    </row>
    <row r="1047" spans="1:17" x14ac:dyDescent="0.25">
      <c r="A1047" s="14" t="s">
        <v>517</v>
      </c>
      <c r="B1047" s="14" t="s">
        <v>3</v>
      </c>
      <c r="C1047" s="12" t="s">
        <v>11</v>
      </c>
      <c r="D1047" s="43" t="s">
        <v>519</v>
      </c>
      <c r="E1047" s="42" t="s">
        <v>1</v>
      </c>
      <c r="F1047" s="42" t="s">
        <v>1</v>
      </c>
      <c r="G1047" s="42" t="s">
        <v>1</v>
      </c>
      <c r="H1047" s="11" t="s">
        <v>518</v>
      </c>
      <c r="I1047" s="63"/>
      <c r="J1047" s="63"/>
      <c r="K1047" s="63"/>
      <c r="L1047" s="63"/>
      <c r="M1047" s="63"/>
      <c r="N1047" s="63"/>
      <c r="O1047" s="63"/>
      <c r="P1047" s="63">
        <f t="shared" si="895"/>
        <v>0</v>
      </c>
      <c r="Q1047" s="63" t="str">
        <f t="shared" si="896"/>
        <v>-</v>
      </c>
    </row>
    <row r="1048" spans="1:17" ht="22.5" x14ac:dyDescent="0.25">
      <c r="A1048" s="14" t="s">
        <v>1</v>
      </c>
      <c r="B1048" s="14" t="s">
        <v>1</v>
      </c>
      <c r="C1048" s="14" t="s">
        <v>1</v>
      </c>
      <c r="D1048" s="42" t="s">
        <v>1</v>
      </c>
      <c r="E1048" s="42" t="s">
        <v>1</v>
      </c>
      <c r="F1048" s="42" t="s">
        <v>1</v>
      </c>
      <c r="G1048" s="42" t="s">
        <v>1</v>
      </c>
      <c r="H1048" s="17" t="s">
        <v>13</v>
      </c>
      <c r="I1048" s="66">
        <f t="shared" ref="I1048" si="909">SUM(I1049,I1057,I1059)</f>
        <v>1539237</v>
      </c>
      <c r="J1048" s="66">
        <f t="shared" ref="J1048:K1048" si="910">SUM(J1049,J1057,J1059)</f>
        <v>1539237</v>
      </c>
      <c r="K1048" s="66">
        <f t="shared" si="910"/>
        <v>0</v>
      </c>
      <c r="L1048" s="66">
        <f t="shared" si="892"/>
        <v>105348</v>
      </c>
      <c r="M1048" s="66">
        <f t="shared" ref="M1048" si="911">SUM(M1049,M1057,M1059)</f>
        <v>0</v>
      </c>
      <c r="N1048" s="66">
        <f t="shared" ref="N1048:O1048" si="912">SUM(N1049,N1057,N1059)</f>
        <v>0</v>
      </c>
      <c r="O1048" s="66">
        <f t="shared" si="912"/>
        <v>105348</v>
      </c>
      <c r="P1048" s="66">
        <f t="shared" si="895"/>
        <v>105348</v>
      </c>
      <c r="Q1048" s="66">
        <f t="shared" si="896"/>
        <v>6.8441701960126995</v>
      </c>
    </row>
    <row r="1049" spans="1:17" x14ac:dyDescent="0.25">
      <c r="A1049" s="12" t="s">
        <v>517</v>
      </c>
      <c r="B1049" s="12" t="s">
        <v>3</v>
      </c>
      <c r="C1049" s="12" t="s">
        <v>11</v>
      </c>
      <c r="D1049" s="43" t="s">
        <v>519</v>
      </c>
      <c r="E1049" s="42" t="s">
        <v>2709</v>
      </c>
      <c r="F1049" s="42" t="s">
        <v>1</v>
      </c>
      <c r="G1049" s="42" t="s">
        <v>1</v>
      </c>
      <c r="H1049" s="11" t="s">
        <v>15</v>
      </c>
      <c r="I1049" s="67">
        <f t="shared" ref="I1049" si="913">SUM(I1050,I1051)</f>
        <v>1280800</v>
      </c>
      <c r="J1049" s="67">
        <f t="shared" ref="J1049:K1049" si="914">SUM(J1050,J1051)</f>
        <v>1280800</v>
      </c>
      <c r="K1049" s="67">
        <f t="shared" si="914"/>
        <v>0</v>
      </c>
      <c r="L1049" s="67">
        <f t="shared" si="892"/>
        <v>78998</v>
      </c>
      <c r="M1049" s="67">
        <f t="shared" ref="M1049" si="915">SUM(M1050,M1051)</f>
        <v>0</v>
      </c>
      <c r="N1049" s="67">
        <f t="shared" ref="N1049:O1049" si="916">SUM(N1050,N1051)</f>
        <v>0</v>
      </c>
      <c r="O1049" s="67">
        <f t="shared" si="916"/>
        <v>78998</v>
      </c>
      <c r="P1049" s="67">
        <f t="shared" si="895"/>
        <v>78998</v>
      </c>
      <c r="Q1049" s="67">
        <f t="shared" si="896"/>
        <v>6.167863835103061</v>
      </c>
    </row>
    <row r="1050" spans="1:17" x14ac:dyDescent="0.25">
      <c r="A1050" s="12" t="s">
        <v>517</v>
      </c>
      <c r="B1050" s="12" t="s">
        <v>3</v>
      </c>
      <c r="C1050" s="12" t="s">
        <v>11</v>
      </c>
      <c r="D1050" s="43" t="s">
        <v>519</v>
      </c>
      <c r="E1050" s="48">
        <v>6111</v>
      </c>
      <c r="F1050" s="43"/>
      <c r="G1050" s="56" t="s">
        <v>2910</v>
      </c>
      <c r="H1050" s="23" t="s">
        <v>16</v>
      </c>
      <c r="I1050" s="68">
        <v>1129800</v>
      </c>
      <c r="J1050" s="68">
        <v>1129800</v>
      </c>
      <c r="K1050" s="68"/>
      <c r="L1050" s="68">
        <f t="shared" si="892"/>
        <v>70000</v>
      </c>
      <c r="M1050" s="68"/>
      <c r="N1050" s="68"/>
      <c r="O1050" s="68">
        <v>70000</v>
      </c>
      <c r="P1050" s="68">
        <f t="shared" si="895"/>
        <v>70000</v>
      </c>
      <c r="Q1050" s="68">
        <f t="shared" si="896"/>
        <v>6.195786864931847</v>
      </c>
    </row>
    <row r="1051" spans="1:17" x14ac:dyDescent="0.25">
      <c r="A1051" s="14" t="s">
        <v>517</v>
      </c>
      <c r="B1051" s="14" t="s">
        <v>3</v>
      </c>
      <c r="C1051" s="14" t="s">
        <v>11</v>
      </c>
      <c r="D1051" s="50" t="s">
        <v>519</v>
      </c>
      <c r="E1051" s="50" t="s">
        <v>2719</v>
      </c>
      <c r="F1051" s="43" t="s">
        <v>1</v>
      </c>
      <c r="G1051" s="49" t="s">
        <v>1</v>
      </c>
      <c r="H1051" s="11" t="s">
        <v>19</v>
      </c>
      <c r="I1051" s="67">
        <f t="shared" ref="I1051:O1051" si="917">SUM(I1052:I1056)</f>
        <v>151000</v>
      </c>
      <c r="J1051" s="67">
        <f t="shared" si="917"/>
        <v>151000</v>
      </c>
      <c r="K1051" s="67">
        <f t="shared" si="917"/>
        <v>0</v>
      </c>
      <c r="L1051" s="67">
        <f t="shared" si="892"/>
        <v>8998</v>
      </c>
      <c r="M1051" s="67">
        <f t="shared" si="917"/>
        <v>0</v>
      </c>
      <c r="N1051" s="67">
        <f t="shared" si="917"/>
        <v>0</v>
      </c>
      <c r="O1051" s="67">
        <f t="shared" si="917"/>
        <v>8998</v>
      </c>
      <c r="P1051" s="67">
        <f t="shared" si="895"/>
        <v>8998</v>
      </c>
      <c r="Q1051" s="67">
        <f t="shared" si="896"/>
        <v>5.9589403973509931</v>
      </c>
    </row>
    <row r="1052" spans="1:17" x14ac:dyDescent="0.25">
      <c r="A1052" s="12" t="s">
        <v>517</v>
      </c>
      <c r="B1052" s="12" t="s">
        <v>3</v>
      </c>
      <c r="C1052" s="12" t="s">
        <v>11</v>
      </c>
      <c r="D1052" s="43" t="s">
        <v>519</v>
      </c>
      <c r="E1052" s="48">
        <v>6112</v>
      </c>
      <c r="F1052" s="43" t="s">
        <v>520</v>
      </c>
      <c r="G1052" s="56" t="s">
        <v>2910</v>
      </c>
      <c r="H1052" s="23" t="s">
        <v>73</v>
      </c>
      <c r="I1052" s="68">
        <v>24600</v>
      </c>
      <c r="J1052" s="68">
        <v>24600</v>
      </c>
      <c r="K1052" s="68"/>
      <c r="L1052" s="68">
        <f t="shared" si="892"/>
        <v>1998</v>
      </c>
      <c r="M1052" s="68"/>
      <c r="N1052" s="68"/>
      <c r="O1052" s="68">
        <v>1998</v>
      </c>
      <c r="P1052" s="68">
        <f t="shared" si="895"/>
        <v>1998</v>
      </c>
      <c r="Q1052" s="68">
        <f t="shared" si="896"/>
        <v>8.1219512195121961</v>
      </c>
    </row>
    <row r="1053" spans="1:17" x14ac:dyDescent="0.25">
      <c r="A1053" s="12">
        <v>18</v>
      </c>
      <c r="B1053" s="12" t="s">
        <v>3</v>
      </c>
      <c r="C1053" s="12" t="s">
        <v>11</v>
      </c>
      <c r="D1053" s="43" t="s">
        <v>519</v>
      </c>
      <c r="E1053" s="48">
        <v>6112</v>
      </c>
      <c r="F1053" s="43" t="s">
        <v>521</v>
      </c>
      <c r="G1053" s="56" t="s">
        <v>2910</v>
      </c>
      <c r="H1053" s="23" t="s">
        <v>22</v>
      </c>
      <c r="I1053" s="68">
        <v>75200</v>
      </c>
      <c r="J1053" s="68">
        <v>75200</v>
      </c>
      <c r="K1053" s="68"/>
      <c r="L1053" s="68">
        <f t="shared" si="892"/>
        <v>7000</v>
      </c>
      <c r="M1053" s="68"/>
      <c r="N1053" s="68"/>
      <c r="O1053" s="68">
        <v>7000</v>
      </c>
      <c r="P1053" s="68">
        <f t="shared" si="895"/>
        <v>7000</v>
      </c>
      <c r="Q1053" s="68">
        <f t="shared" si="896"/>
        <v>9.3085106382978715</v>
      </c>
    </row>
    <row r="1054" spans="1:17" x14ac:dyDescent="0.25">
      <c r="A1054" s="12" t="s">
        <v>517</v>
      </c>
      <c r="B1054" s="12" t="s">
        <v>3</v>
      </c>
      <c r="C1054" s="12" t="s">
        <v>11</v>
      </c>
      <c r="D1054" s="43" t="s">
        <v>519</v>
      </c>
      <c r="E1054" s="48">
        <v>6112</v>
      </c>
      <c r="F1054" s="43" t="s">
        <v>522</v>
      </c>
      <c r="G1054" s="56" t="s">
        <v>2910</v>
      </c>
      <c r="H1054" s="23" t="s">
        <v>24</v>
      </c>
      <c r="I1054" s="68">
        <v>17200</v>
      </c>
      <c r="J1054" s="68">
        <v>17200</v>
      </c>
      <c r="K1054" s="68"/>
      <c r="L1054" s="68">
        <f t="shared" si="892"/>
        <v>0</v>
      </c>
      <c r="M1054" s="68"/>
      <c r="N1054" s="68"/>
      <c r="O1054" s="68"/>
      <c r="P1054" s="68">
        <f t="shared" si="895"/>
        <v>0</v>
      </c>
      <c r="Q1054" s="68">
        <f t="shared" si="896"/>
        <v>0</v>
      </c>
    </row>
    <row r="1055" spans="1:17" x14ac:dyDescent="0.25">
      <c r="A1055" s="12" t="s">
        <v>517</v>
      </c>
      <c r="B1055" s="12" t="s">
        <v>3</v>
      </c>
      <c r="C1055" s="12" t="s">
        <v>11</v>
      </c>
      <c r="D1055" s="43" t="s">
        <v>519</v>
      </c>
      <c r="E1055" s="48">
        <v>6112</v>
      </c>
      <c r="F1055" s="43" t="s">
        <v>523</v>
      </c>
      <c r="G1055" s="56" t="s">
        <v>2910</v>
      </c>
      <c r="H1055" s="23" t="s">
        <v>76</v>
      </c>
      <c r="I1055" s="68">
        <v>28000</v>
      </c>
      <c r="J1055" s="68">
        <v>28000</v>
      </c>
      <c r="K1055" s="68"/>
      <c r="L1055" s="68">
        <f t="shared" si="892"/>
        <v>0</v>
      </c>
      <c r="M1055" s="68"/>
      <c r="N1055" s="68"/>
      <c r="O1055" s="68"/>
      <c r="P1055" s="68">
        <f t="shared" si="895"/>
        <v>0</v>
      </c>
      <c r="Q1055" s="68">
        <f t="shared" si="896"/>
        <v>0</v>
      </c>
    </row>
    <row r="1056" spans="1:17" x14ac:dyDescent="0.25">
      <c r="A1056" s="12" t="s">
        <v>517</v>
      </c>
      <c r="B1056" s="12" t="s">
        <v>3</v>
      </c>
      <c r="C1056" s="12" t="s">
        <v>11</v>
      </c>
      <c r="D1056" s="43" t="s">
        <v>519</v>
      </c>
      <c r="E1056" s="48">
        <v>6112</v>
      </c>
      <c r="F1056" s="43" t="s">
        <v>524</v>
      </c>
      <c r="G1056" s="56" t="s">
        <v>2910</v>
      </c>
      <c r="H1056" s="23" t="s">
        <v>26</v>
      </c>
      <c r="I1056" s="68">
        <v>6000</v>
      </c>
      <c r="J1056" s="68">
        <v>6000</v>
      </c>
      <c r="K1056" s="68"/>
      <c r="L1056" s="68">
        <f t="shared" si="892"/>
        <v>0</v>
      </c>
      <c r="M1056" s="68"/>
      <c r="N1056" s="68"/>
      <c r="O1056" s="68"/>
      <c r="P1056" s="68">
        <f t="shared" si="895"/>
        <v>0</v>
      </c>
      <c r="Q1056" s="68">
        <f t="shared" si="896"/>
        <v>0</v>
      </c>
    </row>
    <row r="1057" spans="1:17" x14ac:dyDescent="0.25">
      <c r="A1057" s="12" t="s">
        <v>517</v>
      </c>
      <c r="B1057" s="12" t="s">
        <v>3</v>
      </c>
      <c r="C1057" s="12" t="s">
        <v>11</v>
      </c>
      <c r="D1057" s="43" t="s">
        <v>519</v>
      </c>
      <c r="E1057" s="42" t="s">
        <v>2710</v>
      </c>
      <c r="F1057" s="42" t="s">
        <v>1</v>
      </c>
      <c r="G1057" s="42" t="s">
        <v>1</v>
      </c>
      <c r="H1057" s="11" t="s">
        <v>28</v>
      </c>
      <c r="I1057" s="67">
        <f t="shared" ref="I1057:O1057" si="918">SUM(I1058)</f>
        <v>115000</v>
      </c>
      <c r="J1057" s="67">
        <f t="shared" si="918"/>
        <v>115000</v>
      </c>
      <c r="K1057" s="67">
        <f t="shared" si="918"/>
        <v>0</v>
      </c>
      <c r="L1057" s="67">
        <f t="shared" si="892"/>
        <v>8000</v>
      </c>
      <c r="M1057" s="67">
        <f t="shared" si="918"/>
        <v>0</v>
      </c>
      <c r="N1057" s="67">
        <f t="shared" si="918"/>
        <v>0</v>
      </c>
      <c r="O1057" s="67">
        <f t="shared" si="918"/>
        <v>8000</v>
      </c>
      <c r="P1057" s="67">
        <f t="shared" si="895"/>
        <v>8000</v>
      </c>
      <c r="Q1057" s="67">
        <f t="shared" si="896"/>
        <v>6.9565217391304346</v>
      </c>
    </row>
    <row r="1058" spans="1:17" x14ac:dyDescent="0.25">
      <c r="A1058" s="12" t="s">
        <v>517</v>
      </c>
      <c r="B1058" s="12" t="s">
        <v>3</v>
      </c>
      <c r="C1058" s="12" t="s">
        <v>11</v>
      </c>
      <c r="D1058" s="43" t="s">
        <v>519</v>
      </c>
      <c r="E1058" s="48">
        <v>6121</v>
      </c>
      <c r="F1058" s="43"/>
      <c r="G1058" s="56" t="s">
        <v>2910</v>
      </c>
      <c r="H1058" s="23" t="s">
        <v>29</v>
      </c>
      <c r="I1058" s="68">
        <v>115000</v>
      </c>
      <c r="J1058" s="68">
        <v>115000</v>
      </c>
      <c r="K1058" s="68"/>
      <c r="L1058" s="68">
        <f t="shared" si="892"/>
        <v>8000</v>
      </c>
      <c r="M1058" s="68"/>
      <c r="N1058" s="68"/>
      <c r="O1058" s="68">
        <v>8000</v>
      </c>
      <c r="P1058" s="68">
        <f t="shared" si="895"/>
        <v>8000</v>
      </c>
      <c r="Q1058" s="68">
        <f t="shared" si="896"/>
        <v>6.9565217391304346</v>
      </c>
    </row>
    <row r="1059" spans="1:17" x14ac:dyDescent="0.25">
      <c r="A1059" s="12" t="s">
        <v>517</v>
      </c>
      <c r="B1059" s="12" t="s">
        <v>3</v>
      </c>
      <c r="C1059" s="12" t="s">
        <v>11</v>
      </c>
      <c r="D1059" s="43" t="s">
        <v>519</v>
      </c>
      <c r="E1059" s="42" t="s">
        <v>2711</v>
      </c>
      <c r="F1059" s="42" t="s">
        <v>1</v>
      </c>
      <c r="G1059" s="42" t="s">
        <v>1</v>
      </c>
      <c r="H1059" s="11" t="s">
        <v>32</v>
      </c>
      <c r="I1059" s="67">
        <f t="shared" ref="I1059:O1059" si="919">SUM(I1060:I1062)</f>
        <v>143437</v>
      </c>
      <c r="J1059" s="67">
        <f t="shared" si="919"/>
        <v>143437</v>
      </c>
      <c r="K1059" s="67">
        <f t="shared" si="919"/>
        <v>0</v>
      </c>
      <c r="L1059" s="67">
        <f t="shared" si="892"/>
        <v>18350</v>
      </c>
      <c r="M1059" s="67">
        <f t="shared" si="919"/>
        <v>0</v>
      </c>
      <c r="N1059" s="67">
        <f t="shared" si="919"/>
        <v>0</v>
      </c>
      <c r="O1059" s="67">
        <f t="shared" si="919"/>
        <v>18350</v>
      </c>
      <c r="P1059" s="67">
        <f t="shared" si="895"/>
        <v>18350</v>
      </c>
      <c r="Q1059" s="67">
        <f t="shared" si="896"/>
        <v>12.793072917029777</v>
      </c>
    </row>
    <row r="1060" spans="1:17" x14ac:dyDescent="0.25">
      <c r="A1060" s="12" t="s">
        <v>517</v>
      </c>
      <c r="B1060" s="12" t="s">
        <v>3</v>
      </c>
      <c r="C1060" s="12" t="s">
        <v>11</v>
      </c>
      <c r="D1060" s="43" t="s">
        <v>519</v>
      </c>
      <c r="E1060" s="48">
        <v>6131</v>
      </c>
      <c r="F1060" s="43"/>
      <c r="G1060" s="56" t="s">
        <v>2910</v>
      </c>
      <c r="H1060" s="23" t="s">
        <v>33</v>
      </c>
      <c r="I1060" s="68">
        <v>27000</v>
      </c>
      <c r="J1060" s="68">
        <v>27000</v>
      </c>
      <c r="K1060" s="68"/>
      <c r="L1060" s="68">
        <f t="shared" si="892"/>
        <v>2000</v>
      </c>
      <c r="M1060" s="68"/>
      <c r="N1060" s="68"/>
      <c r="O1060" s="68">
        <v>2000</v>
      </c>
      <c r="P1060" s="68">
        <f t="shared" si="895"/>
        <v>2000</v>
      </c>
      <c r="Q1060" s="68">
        <f t="shared" si="896"/>
        <v>7.4074074074074066</v>
      </c>
    </row>
    <row r="1061" spans="1:17" x14ac:dyDescent="0.25">
      <c r="A1061" s="12" t="s">
        <v>517</v>
      </c>
      <c r="B1061" s="12" t="s">
        <v>3</v>
      </c>
      <c r="C1061" s="12" t="s">
        <v>11</v>
      </c>
      <c r="D1061" s="43" t="s">
        <v>519</v>
      </c>
      <c r="E1061" s="48">
        <v>6138</v>
      </c>
      <c r="F1061" s="43"/>
      <c r="G1061" s="56" t="s">
        <v>2910</v>
      </c>
      <c r="H1061" s="23" t="s">
        <v>237</v>
      </c>
      <c r="I1061" s="68">
        <v>237</v>
      </c>
      <c r="J1061" s="68">
        <v>237</v>
      </c>
      <c r="K1061" s="68"/>
      <c r="L1061" s="68">
        <f t="shared" si="892"/>
        <v>0</v>
      </c>
      <c r="M1061" s="68"/>
      <c r="N1061" s="68"/>
      <c r="O1061" s="68"/>
      <c r="P1061" s="68">
        <f t="shared" si="895"/>
        <v>0</v>
      </c>
      <c r="Q1061" s="68">
        <f t="shared" si="896"/>
        <v>0</v>
      </c>
    </row>
    <row r="1062" spans="1:17" x14ac:dyDescent="0.25">
      <c r="A1062" s="14" t="s">
        <v>517</v>
      </c>
      <c r="B1062" s="14" t="s">
        <v>3</v>
      </c>
      <c r="C1062" s="14" t="s">
        <v>11</v>
      </c>
      <c r="D1062" s="50" t="s">
        <v>519</v>
      </c>
      <c r="E1062" s="50" t="s">
        <v>2720</v>
      </c>
      <c r="F1062" s="43" t="s">
        <v>1</v>
      </c>
      <c r="G1062" s="49" t="s">
        <v>1</v>
      </c>
      <c r="H1062" s="11" t="s">
        <v>35</v>
      </c>
      <c r="I1062" s="67">
        <f t="shared" ref="I1062:O1062" si="920">SUM(I1063:I1066)</f>
        <v>116200</v>
      </c>
      <c r="J1062" s="67">
        <f t="shared" si="920"/>
        <v>116200</v>
      </c>
      <c r="K1062" s="67">
        <f t="shared" si="920"/>
        <v>0</v>
      </c>
      <c r="L1062" s="67">
        <f t="shared" si="892"/>
        <v>16350</v>
      </c>
      <c r="M1062" s="67">
        <f t="shared" si="920"/>
        <v>0</v>
      </c>
      <c r="N1062" s="67">
        <f t="shared" si="920"/>
        <v>0</v>
      </c>
      <c r="O1062" s="67">
        <f t="shared" si="920"/>
        <v>16350</v>
      </c>
      <c r="P1062" s="67">
        <f t="shared" si="895"/>
        <v>16350</v>
      </c>
      <c r="Q1062" s="67">
        <f t="shared" si="896"/>
        <v>14.070567986230637</v>
      </c>
    </row>
    <row r="1063" spans="1:17" x14ac:dyDescent="0.25">
      <c r="A1063" s="12" t="s">
        <v>517</v>
      </c>
      <c r="B1063" s="12" t="s">
        <v>3</v>
      </c>
      <c r="C1063" s="12" t="s">
        <v>11</v>
      </c>
      <c r="D1063" s="43" t="s">
        <v>519</v>
      </c>
      <c r="E1063" s="48">
        <v>6139</v>
      </c>
      <c r="F1063" s="43"/>
      <c r="G1063" s="56" t="s">
        <v>2910</v>
      </c>
      <c r="H1063" s="23" t="s">
        <v>35</v>
      </c>
      <c r="I1063" s="68">
        <v>100000</v>
      </c>
      <c r="J1063" s="68">
        <v>100000</v>
      </c>
      <c r="K1063" s="68"/>
      <c r="L1063" s="68">
        <f t="shared" si="892"/>
        <v>15000</v>
      </c>
      <c r="M1063" s="68"/>
      <c r="N1063" s="68"/>
      <c r="O1063" s="68">
        <v>15000</v>
      </c>
      <c r="P1063" s="68">
        <f t="shared" si="895"/>
        <v>15000</v>
      </c>
      <c r="Q1063" s="68">
        <f t="shared" si="896"/>
        <v>15</v>
      </c>
    </row>
    <row r="1064" spans="1:17" x14ac:dyDescent="0.25">
      <c r="A1064" s="12" t="s">
        <v>517</v>
      </c>
      <c r="B1064" s="12" t="s">
        <v>3</v>
      </c>
      <c r="C1064" s="12" t="s">
        <v>11</v>
      </c>
      <c r="D1064" s="43" t="s">
        <v>519</v>
      </c>
      <c r="E1064" s="48">
        <v>6139</v>
      </c>
      <c r="F1064" s="43" t="s">
        <v>525</v>
      </c>
      <c r="G1064" s="56" t="s">
        <v>2910</v>
      </c>
      <c r="H1064" s="23" t="s">
        <v>43</v>
      </c>
      <c r="I1064" s="68">
        <v>3000</v>
      </c>
      <c r="J1064" s="68">
        <v>3000</v>
      </c>
      <c r="K1064" s="68"/>
      <c r="L1064" s="68">
        <f t="shared" si="892"/>
        <v>100</v>
      </c>
      <c r="M1064" s="68"/>
      <c r="N1064" s="68"/>
      <c r="O1064" s="68">
        <v>100</v>
      </c>
      <c r="P1064" s="68">
        <f t="shared" si="895"/>
        <v>100</v>
      </c>
      <c r="Q1064" s="68">
        <f t="shared" si="896"/>
        <v>3.3333333333333335</v>
      </c>
    </row>
    <row r="1065" spans="1:17" x14ac:dyDescent="0.25">
      <c r="A1065" s="12" t="s">
        <v>517</v>
      </c>
      <c r="B1065" s="12" t="s">
        <v>3</v>
      </c>
      <c r="C1065" s="12" t="s">
        <v>11</v>
      </c>
      <c r="D1065" s="43" t="s">
        <v>519</v>
      </c>
      <c r="E1065" s="48">
        <v>6139</v>
      </c>
      <c r="F1065" s="43" t="s">
        <v>526</v>
      </c>
      <c r="G1065" s="56" t="s">
        <v>2910</v>
      </c>
      <c r="H1065" s="23" t="s">
        <v>527</v>
      </c>
      <c r="I1065" s="68">
        <v>10000</v>
      </c>
      <c r="J1065" s="68">
        <v>10000</v>
      </c>
      <c r="K1065" s="68"/>
      <c r="L1065" s="68">
        <f t="shared" si="892"/>
        <v>1000</v>
      </c>
      <c r="M1065" s="68"/>
      <c r="N1065" s="68"/>
      <c r="O1065" s="68">
        <v>1000</v>
      </c>
      <c r="P1065" s="68">
        <f t="shared" si="895"/>
        <v>1000</v>
      </c>
      <c r="Q1065" s="68">
        <f t="shared" si="896"/>
        <v>10</v>
      </c>
    </row>
    <row r="1066" spans="1:17" ht="22.5" x14ac:dyDescent="0.25">
      <c r="A1066" s="12" t="s">
        <v>517</v>
      </c>
      <c r="B1066" s="12" t="s">
        <v>3</v>
      </c>
      <c r="C1066" s="12" t="s">
        <v>11</v>
      </c>
      <c r="D1066" s="43" t="s">
        <v>519</v>
      </c>
      <c r="E1066" s="48">
        <v>6139</v>
      </c>
      <c r="F1066" s="43" t="s">
        <v>528</v>
      </c>
      <c r="G1066" s="56" t="s">
        <v>2910</v>
      </c>
      <c r="H1066" s="23" t="s">
        <v>49</v>
      </c>
      <c r="I1066" s="68">
        <v>3200</v>
      </c>
      <c r="J1066" s="68">
        <v>3200</v>
      </c>
      <c r="K1066" s="68"/>
      <c r="L1066" s="68">
        <f t="shared" si="892"/>
        <v>250</v>
      </c>
      <c r="M1066" s="68"/>
      <c r="N1066" s="68"/>
      <c r="O1066" s="68">
        <v>250</v>
      </c>
      <c r="P1066" s="68">
        <f t="shared" si="895"/>
        <v>250</v>
      </c>
      <c r="Q1066" s="68">
        <f t="shared" si="896"/>
        <v>7.8125</v>
      </c>
    </row>
    <row r="1067" spans="1:17" ht="22.5" x14ac:dyDescent="0.25">
      <c r="A1067" s="14" t="s">
        <v>1</v>
      </c>
      <c r="B1067" s="14" t="s">
        <v>1</v>
      </c>
      <c r="C1067" s="14" t="s">
        <v>1</v>
      </c>
      <c r="D1067" s="42" t="s">
        <v>1</v>
      </c>
      <c r="E1067" s="42" t="s">
        <v>1</v>
      </c>
      <c r="F1067" s="42" t="s">
        <v>1</v>
      </c>
      <c r="G1067" s="42" t="s">
        <v>1</v>
      </c>
      <c r="H1067" s="17" t="s">
        <v>50</v>
      </c>
      <c r="I1067" s="66">
        <f t="shared" ref="I1067:O1067" si="921">SUM(I1068)</f>
        <v>15070200</v>
      </c>
      <c r="J1067" s="66">
        <f t="shared" si="921"/>
        <v>13360200</v>
      </c>
      <c r="K1067" s="66">
        <f t="shared" si="921"/>
        <v>0</v>
      </c>
      <c r="L1067" s="66">
        <f t="shared" si="892"/>
        <v>528500</v>
      </c>
      <c r="M1067" s="66">
        <f t="shared" si="921"/>
        <v>0</v>
      </c>
      <c r="N1067" s="66">
        <f t="shared" si="921"/>
        <v>0</v>
      </c>
      <c r="O1067" s="66">
        <f t="shared" si="921"/>
        <v>528500</v>
      </c>
      <c r="P1067" s="66">
        <f t="shared" si="895"/>
        <v>528500</v>
      </c>
      <c r="Q1067" s="66">
        <f t="shared" si="896"/>
        <v>3.9557791051032174</v>
      </c>
    </row>
    <row r="1068" spans="1:17" x14ac:dyDescent="0.25">
      <c r="A1068" s="12" t="s">
        <v>517</v>
      </c>
      <c r="B1068" s="12" t="s">
        <v>3</v>
      </c>
      <c r="C1068" s="12" t="s">
        <v>11</v>
      </c>
      <c r="D1068" s="43" t="s">
        <v>519</v>
      </c>
      <c r="E1068" s="42" t="s">
        <v>2712</v>
      </c>
      <c r="F1068" s="42" t="s">
        <v>1</v>
      </c>
      <c r="G1068" s="42" t="s">
        <v>1</v>
      </c>
      <c r="H1068" s="11" t="s">
        <v>52</v>
      </c>
      <c r="I1068" s="67">
        <f t="shared" ref="I1068" si="922">SUM(I1069,I1071,I1074)</f>
        <v>15070200</v>
      </c>
      <c r="J1068" s="67">
        <f t="shared" ref="J1068:K1068" si="923">SUM(J1069,J1071,J1074)</f>
        <v>13360200</v>
      </c>
      <c r="K1068" s="67">
        <f t="shared" si="923"/>
        <v>0</v>
      </c>
      <c r="L1068" s="67">
        <f t="shared" si="892"/>
        <v>528500</v>
      </c>
      <c r="M1068" s="67">
        <f t="shared" ref="M1068" si="924">SUM(M1069,M1071,M1074)</f>
        <v>0</v>
      </c>
      <c r="N1068" s="67">
        <f t="shared" ref="N1068:O1068" si="925">SUM(N1069,N1071,N1074)</f>
        <v>0</v>
      </c>
      <c r="O1068" s="67">
        <f t="shared" si="925"/>
        <v>528500</v>
      </c>
      <c r="P1068" s="67">
        <f t="shared" si="895"/>
        <v>528500</v>
      </c>
      <c r="Q1068" s="67">
        <f t="shared" si="896"/>
        <v>3.9557791051032174</v>
      </c>
    </row>
    <row r="1069" spans="1:17" x14ac:dyDescent="0.25">
      <c r="A1069" s="14" t="s">
        <v>517</v>
      </c>
      <c r="B1069" s="14" t="s">
        <v>3</v>
      </c>
      <c r="C1069" s="14" t="s">
        <v>11</v>
      </c>
      <c r="D1069" s="50" t="s">
        <v>519</v>
      </c>
      <c r="E1069" s="50" t="s">
        <v>2732</v>
      </c>
      <c r="F1069" s="43" t="s">
        <v>1</v>
      </c>
      <c r="G1069" s="49" t="s">
        <v>1</v>
      </c>
      <c r="H1069" s="11" t="s">
        <v>203</v>
      </c>
      <c r="I1069" s="67">
        <f t="shared" ref="I1069:O1069" si="926">SUM(I1070)</f>
        <v>100</v>
      </c>
      <c r="J1069" s="67">
        <f t="shared" si="926"/>
        <v>100</v>
      </c>
      <c r="K1069" s="67">
        <f t="shared" si="926"/>
        <v>0</v>
      </c>
      <c r="L1069" s="67">
        <f t="shared" si="892"/>
        <v>0</v>
      </c>
      <c r="M1069" s="67">
        <f t="shared" si="926"/>
        <v>0</v>
      </c>
      <c r="N1069" s="67">
        <f t="shared" si="926"/>
        <v>0</v>
      </c>
      <c r="O1069" s="67">
        <f t="shared" si="926"/>
        <v>0</v>
      </c>
      <c r="P1069" s="67">
        <f t="shared" si="895"/>
        <v>0</v>
      </c>
      <c r="Q1069" s="67">
        <f t="shared" si="896"/>
        <v>0</v>
      </c>
    </row>
    <row r="1070" spans="1:17" x14ac:dyDescent="0.25">
      <c r="A1070" s="12" t="s">
        <v>517</v>
      </c>
      <c r="B1070" s="12" t="s">
        <v>3</v>
      </c>
      <c r="C1070" s="12" t="s">
        <v>11</v>
      </c>
      <c r="D1070" s="43" t="s">
        <v>519</v>
      </c>
      <c r="E1070" s="48">
        <v>6141</v>
      </c>
      <c r="F1070" s="43" t="s">
        <v>529</v>
      </c>
      <c r="G1070" s="56" t="s">
        <v>2911</v>
      </c>
      <c r="H1070" s="23" t="s">
        <v>204</v>
      </c>
      <c r="I1070" s="68">
        <v>100</v>
      </c>
      <c r="J1070" s="68">
        <v>100</v>
      </c>
      <c r="K1070" s="68"/>
      <c r="L1070" s="68">
        <f t="shared" si="892"/>
        <v>0</v>
      </c>
      <c r="M1070" s="68"/>
      <c r="N1070" s="68"/>
      <c r="O1070" s="68"/>
      <c r="P1070" s="68">
        <f t="shared" si="895"/>
        <v>0</v>
      </c>
      <c r="Q1070" s="68">
        <f t="shared" si="896"/>
        <v>0</v>
      </c>
    </row>
    <row r="1071" spans="1:17" x14ac:dyDescent="0.25">
      <c r="A1071" s="14" t="s">
        <v>517</v>
      </c>
      <c r="B1071" s="14" t="s">
        <v>3</v>
      </c>
      <c r="C1071" s="14" t="s">
        <v>11</v>
      </c>
      <c r="D1071" s="50" t="s">
        <v>519</v>
      </c>
      <c r="E1071" s="50" t="s">
        <v>2721</v>
      </c>
      <c r="F1071" s="43" t="s">
        <v>1</v>
      </c>
      <c r="G1071" s="49" t="s">
        <v>1</v>
      </c>
      <c r="H1071" s="11" t="s">
        <v>53</v>
      </c>
      <c r="I1071" s="67">
        <f t="shared" ref="I1071:O1071" si="927">SUM(I1072:I1073)</f>
        <v>15070000</v>
      </c>
      <c r="J1071" s="67">
        <f t="shared" si="927"/>
        <v>13360000</v>
      </c>
      <c r="K1071" s="67">
        <f t="shared" si="927"/>
        <v>0</v>
      </c>
      <c r="L1071" s="67">
        <f t="shared" si="892"/>
        <v>528500</v>
      </c>
      <c r="M1071" s="67">
        <f t="shared" si="927"/>
        <v>0</v>
      </c>
      <c r="N1071" s="67">
        <f t="shared" si="927"/>
        <v>0</v>
      </c>
      <c r="O1071" s="67">
        <f t="shared" si="927"/>
        <v>528500</v>
      </c>
      <c r="P1071" s="67">
        <f t="shared" si="895"/>
        <v>528500</v>
      </c>
      <c r="Q1071" s="67">
        <f t="shared" si="896"/>
        <v>3.955838323353293</v>
      </c>
    </row>
    <row r="1072" spans="1:17" ht="33.75" x14ac:dyDescent="0.25">
      <c r="A1072" s="12" t="s">
        <v>517</v>
      </c>
      <c r="B1072" s="12" t="s">
        <v>3</v>
      </c>
      <c r="C1072" s="12" t="s">
        <v>11</v>
      </c>
      <c r="D1072" s="43" t="s">
        <v>519</v>
      </c>
      <c r="E1072" s="48">
        <v>6143</v>
      </c>
      <c r="F1072" s="43" t="s">
        <v>2786</v>
      </c>
      <c r="G1072" s="56" t="s">
        <v>2902</v>
      </c>
      <c r="H1072" s="23" t="s">
        <v>2669</v>
      </c>
      <c r="I1072" s="68">
        <v>5870000</v>
      </c>
      <c r="J1072" s="68">
        <v>5210000</v>
      </c>
      <c r="K1072" s="68"/>
      <c r="L1072" s="68">
        <f t="shared" si="892"/>
        <v>328500</v>
      </c>
      <c r="M1072" s="68"/>
      <c r="N1072" s="68"/>
      <c r="O1072" s="68">
        <v>328500</v>
      </c>
      <c r="P1072" s="68">
        <f t="shared" si="895"/>
        <v>328500</v>
      </c>
      <c r="Q1072" s="68">
        <f t="shared" si="896"/>
        <v>6.3051823416506707</v>
      </c>
    </row>
    <row r="1073" spans="1:17" ht="33.75" x14ac:dyDescent="0.25">
      <c r="A1073" s="12" t="s">
        <v>517</v>
      </c>
      <c r="B1073" s="12" t="s">
        <v>3</v>
      </c>
      <c r="C1073" s="12" t="s">
        <v>11</v>
      </c>
      <c r="D1073" s="43" t="s">
        <v>519</v>
      </c>
      <c r="E1073" s="48">
        <v>6143</v>
      </c>
      <c r="F1073" s="43" t="s">
        <v>2787</v>
      </c>
      <c r="G1073" s="56" t="s">
        <v>2911</v>
      </c>
      <c r="H1073" s="23" t="s">
        <v>2670</v>
      </c>
      <c r="I1073" s="68">
        <v>9200000</v>
      </c>
      <c r="J1073" s="68">
        <v>8150000</v>
      </c>
      <c r="K1073" s="68"/>
      <c r="L1073" s="68">
        <f t="shared" si="892"/>
        <v>200000</v>
      </c>
      <c r="M1073" s="68"/>
      <c r="N1073" s="68"/>
      <c r="O1073" s="68">
        <v>200000</v>
      </c>
      <c r="P1073" s="68">
        <f t="shared" si="895"/>
        <v>200000</v>
      </c>
      <c r="Q1073" s="68">
        <f t="shared" si="896"/>
        <v>2.4539877300613497</v>
      </c>
    </row>
    <row r="1074" spans="1:17" x14ac:dyDescent="0.25">
      <c r="A1074" s="12" t="s">
        <v>517</v>
      </c>
      <c r="B1074" s="12" t="s">
        <v>3</v>
      </c>
      <c r="C1074" s="12" t="s">
        <v>11</v>
      </c>
      <c r="D1074" s="43" t="s">
        <v>519</v>
      </c>
      <c r="E1074" s="48">
        <v>6148</v>
      </c>
      <c r="F1074" s="43"/>
      <c r="G1074" s="56" t="s">
        <v>2910</v>
      </c>
      <c r="H1074" s="23" t="s">
        <v>58</v>
      </c>
      <c r="I1074" s="68">
        <v>100</v>
      </c>
      <c r="J1074" s="68">
        <v>100</v>
      </c>
      <c r="K1074" s="68"/>
      <c r="L1074" s="68">
        <f t="shared" si="892"/>
        <v>0</v>
      </c>
      <c r="M1074" s="68"/>
      <c r="N1074" s="68"/>
      <c r="O1074" s="68"/>
      <c r="P1074" s="68">
        <f t="shared" si="895"/>
        <v>0</v>
      </c>
      <c r="Q1074" s="68">
        <f t="shared" si="896"/>
        <v>0</v>
      </c>
    </row>
    <row r="1075" spans="1:17" ht="22.5" x14ac:dyDescent="0.25">
      <c r="A1075" s="14" t="s">
        <v>1</v>
      </c>
      <c r="B1075" s="14" t="s">
        <v>1</v>
      </c>
      <c r="C1075" s="14" t="s">
        <v>1</v>
      </c>
      <c r="D1075" s="42" t="s">
        <v>1</v>
      </c>
      <c r="E1075" s="42" t="s">
        <v>1</v>
      </c>
      <c r="F1075" s="42" t="s">
        <v>1</v>
      </c>
      <c r="G1075" s="42" t="s">
        <v>1</v>
      </c>
      <c r="H1075" s="17" t="s">
        <v>92</v>
      </c>
      <c r="I1075" s="66">
        <f t="shared" ref="I1075:O1075" si="928">SUM(I1076)</f>
        <v>7823200</v>
      </c>
      <c r="J1075" s="66">
        <f t="shared" si="928"/>
        <v>3135100</v>
      </c>
      <c r="K1075" s="66">
        <f t="shared" si="928"/>
        <v>0</v>
      </c>
      <c r="L1075" s="66">
        <f t="shared" si="892"/>
        <v>220000</v>
      </c>
      <c r="M1075" s="66">
        <f t="shared" si="928"/>
        <v>0</v>
      </c>
      <c r="N1075" s="66">
        <f t="shared" si="928"/>
        <v>0</v>
      </c>
      <c r="O1075" s="66">
        <f t="shared" si="928"/>
        <v>220000</v>
      </c>
      <c r="P1075" s="66">
        <f t="shared" si="895"/>
        <v>220000</v>
      </c>
      <c r="Q1075" s="66">
        <f t="shared" si="896"/>
        <v>7.0173200216898977</v>
      </c>
    </row>
    <row r="1076" spans="1:17" x14ac:dyDescent="0.25">
      <c r="A1076" s="12" t="s">
        <v>517</v>
      </c>
      <c r="B1076" s="12" t="s">
        <v>3</v>
      </c>
      <c r="C1076" s="12" t="s">
        <v>11</v>
      </c>
      <c r="D1076" s="43" t="s">
        <v>519</v>
      </c>
      <c r="E1076" s="42" t="s">
        <v>2713</v>
      </c>
      <c r="F1076" s="42" t="s">
        <v>1</v>
      </c>
      <c r="G1076" s="42" t="s">
        <v>1</v>
      </c>
      <c r="H1076" s="11" t="s">
        <v>94</v>
      </c>
      <c r="I1076" s="67">
        <f t="shared" ref="I1076" si="929">SUM(I1077,I1079)</f>
        <v>7823200</v>
      </c>
      <c r="J1076" s="67">
        <f t="shared" ref="J1076:K1076" si="930">SUM(J1077,J1079)</f>
        <v>3135100</v>
      </c>
      <c r="K1076" s="67">
        <f t="shared" si="930"/>
        <v>0</v>
      </c>
      <c r="L1076" s="67">
        <f t="shared" si="892"/>
        <v>220000</v>
      </c>
      <c r="M1076" s="67">
        <f t="shared" ref="M1076" si="931">SUM(M1077,M1079)</f>
        <v>0</v>
      </c>
      <c r="N1076" s="67">
        <f t="shared" ref="N1076:O1076" si="932">SUM(N1077,N1079)</f>
        <v>0</v>
      </c>
      <c r="O1076" s="67">
        <f t="shared" si="932"/>
        <v>220000</v>
      </c>
      <c r="P1076" s="67">
        <f t="shared" si="895"/>
        <v>220000</v>
      </c>
      <c r="Q1076" s="67">
        <f t="shared" si="896"/>
        <v>7.0173200216898977</v>
      </c>
    </row>
    <row r="1077" spans="1:17" x14ac:dyDescent="0.25">
      <c r="A1077" s="14" t="s">
        <v>517</v>
      </c>
      <c r="B1077" s="14" t="s">
        <v>3</v>
      </c>
      <c r="C1077" s="14" t="s">
        <v>11</v>
      </c>
      <c r="D1077" s="50" t="s">
        <v>519</v>
      </c>
      <c r="E1077" s="50" t="s">
        <v>2741</v>
      </c>
      <c r="F1077" s="43" t="s">
        <v>1</v>
      </c>
      <c r="G1077" s="49" t="s">
        <v>1</v>
      </c>
      <c r="H1077" s="11" t="s">
        <v>110</v>
      </c>
      <c r="I1077" s="67">
        <f t="shared" ref="I1077:O1077" si="933">SUM(I1078)</f>
        <v>100</v>
      </c>
      <c r="J1077" s="67">
        <f t="shared" si="933"/>
        <v>100</v>
      </c>
      <c r="K1077" s="67">
        <f t="shared" si="933"/>
        <v>0</v>
      </c>
      <c r="L1077" s="67">
        <f t="shared" si="892"/>
        <v>0</v>
      </c>
      <c r="M1077" s="67">
        <f t="shared" si="933"/>
        <v>0</v>
      </c>
      <c r="N1077" s="67">
        <f t="shared" si="933"/>
        <v>0</v>
      </c>
      <c r="O1077" s="67">
        <f t="shared" si="933"/>
        <v>0</v>
      </c>
      <c r="P1077" s="67">
        <f t="shared" si="895"/>
        <v>0</v>
      </c>
      <c r="Q1077" s="67">
        <f t="shared" si="896"/>
        <v>0</v>
      </c>
    </row>
    <row r="1078" spans="1:17" x14ac:dyDescent="0.25">
      <c r="A1078" s="12" t="s">
        <v>517</v>
      </c>
      <c r="B1078" s="12" t="s">
        <v>3</v>
      </c>
      <c r="C1078" s="12" t="s">
        <v>11</v>
      </c>
      <c r="D1078" s="43" t="s">
        <v>519</v>
      </c>
      <c r="E1078" s="48">
        <v>6151</v>
      </c>
      <c r="F1078" s="43" t="s">
        <v>530</v>
      </c>
      <c r="G1078" s="56" t="s">
        <v>2911</v>
      </c>
      <c r="H1078" s="23" t="s">
        <v>209</v>
      </c>
      <c r="I1078" s="68">
        <v>100</v>
      </c>
      <c r="J1078" s="68">
        <v>100</v>
      </c>
      <c r="K1078" s="68"/>
      <c r="L1078" s="68">
        <f t="shared" si="892"/>
        <v>0</v>
      </c>
      <c r="M1078" s="68"/>
      <c r="N1078" s="68"/>
      <c r="O1078" s="68"/>
      <c r="P1078" s="68">
        <f t="shared" si="895"/>
        <v>0</v>
      </c>
      <c r="Q1078" s="68">
        <f t="shared" si="896"/>
        <v>0</v>
      </c>
    </row>
    <row r="1079" spans="1:17" x14ac:dyDescent="0.25">
      <c r="A1079" s="14" t="s">
        <v>517</v>
      </c>
      <c r="B1079" s="14" t="s">
        <v>3</v>
      </c>
      <c r="C1079" s="14" t="s">
        <v>11</v>
      </c>
      <c r="D1079" s="50" t="s">
        <v>519</v>
      </c>
      <c r="E1079" s="50" t="s">
        <v>2743</v>
      </c>
      <c r="F1079" s="43" t="s">
        <v>1</v>
      </c>
      <c r="G1079" s="49" t="s">
        <v>1</v>
      </c>
      <c r="H1079" s="11" t="s">
        <v>212</v>
      </c>
      <c r="I1079" s="67">
        <f t="shared" ref="I1079:O1079" si="934">SUM(I1080:I1083)</f>
        <v>7823100</v>
      </c>
      <c r="J1079" s="67">
        <f t="shared" si="934"/>
        <v>3135000</v>
      </c>
      <c r="K1079" s="67">
        <f t="shared" si="934"/>
        <v>0</v>
      </c>
      <c r="L1079" s="67">
        <f t="shared" si="892"/>
        <v>220000</v>
      </c>
      <c r="M1079" s="67">
        <f t="shared" si="934"/>
        <v>0</v>
      </c>
      <c r="N1079" s="67">
        <f t="shared" si="934"/>
        <v>0</v>
      </c>
      <c r="O1079" s="67">
        <f t="shared" si="934"/>
        <v>220000</v>
      </c>
      <c r="P1079" s="67">
        <f t="shared" si="895"/>
        <v>220000</v>
      </c>
      <c r="Q1079" s="67">
        <f t="shared" si="896"/>
        <v>7.0175438596491224</v>
      </c>
    </row>
    <row r="1080" spans="1:17" x14ac:dyDescent="0.25">
      <c r="A1080" s="12" t="s">
        <v>517</v>
      </c>
      <c r="B1080" s="12" t="s">
        <v>3</v>
      </c>
      <c r="C1080" s="12" t="s">
        <v>11</v>
      </c>
      <c r="D1080" s="43" t="s">
        <v>519</v>
      </c>
      <c r="E1080" s="48">
        <v>6154</v>
      </c>
      <c r="F1080" s="43" t="s">
        <v>2788</v>
      </c>
      <c r="G1080" s="56" t="s">
        <v>2911</v>
      </c>
      <c r="H1080" s="23" t="s">
        <v>2671</v>
      </c>
      <c r="I1080" s="68">
        <v>1600000</v>
      </c>
      <c r="J1080" s="68">
        <v>0</v>
      </c>
      <c r="K1080" s="68"/>
      <c r="L1080" s="68">
        <f t="shared" si="892"/>
        <v>0</v>
      </c>
      <c r="M1080" s="68"/>
      <c r="N1080" s="68"/>
      <c r="O1080" s="68"/>
      <c r="P1080" s="68">
        <f t="shared" si="895"/>
        <v>0</v>
      </c>
      <c r="Q1080" s="68" t="str">
        <f t="shared" si="896"/>
        <v>-</v>
      </c>
    </row>
    <row r="1081" spans="1:17" x14ac:dyDescent="0.25">
      <c r="A1081" s="12" t="s">
        <v>517</v>
      </c>
      <c r="B1081" s="12" t="s">
        <v>3</v>
      </c>
      <c r="C1081" s="12" t="s">
        <v>11</v>
      </c>
      <c r="D1081" s="43" t="s">
        <v>519</v>
      </c>
      <c r="E1081" s="48">
        <v>6154</v>
      </c>
      <c r="F1081" s="43" t="s">
        <v>531</v>
      </c>
      <c r="G1081" s="56" t="s">
        <v>2902</v>
      </c>
      <c r="H1081" s="23" t="s">
        <v>532</v>
      </c>
      <c r="I1081" s="68">
        <v>1000000</v>
      </c>
      <c r="J1081" s="68">
        <v>0</v>
      </c>
      <c r="K1081" s="68"/>
      <c r="L1081" s="68">
        <f t="shared" si="892"/>
        <v>0</v>
      </c>
      <c r="M1081" s="68"/>
      <c r="N1081" s="68"/>
      <c r="O1081" s="68"/>
      <c r="P1081" s="68">
        <f t="shared" si="895"/>
        <v>0</v>
      </c>
      <c r="Q1081" s="68" t="str">
        <f t="shared" si="896"/>
        <v>-</v>
      </c>
    </row>
    <row r="1082" spans="1:17" x14ac:dyDescent="0.25">
      <c r="A1082" s="12" t="s">
        <v>517</v>
      </c>
      <c r="B1082" s="12" t="s">
        <v>3</v>
      </c>
      <c r="C1082" s="12" t="s">
        <v>11</v>
      </c>
      <c r="D1082" s="43" t="s">
        <v>519</v>
      </c>
      <c r="E1082" s="48">
        <v>6154</v>
      </c>
      <c r="F1082" s="43" t="s">
        <v>2789</v>
      </c>
      <c r="G1082" s="56" t="s">
        <v>2902</v>
      </c>
      <c r="H1082" s="23" t="s">
        <v>2672</v>
      </c>
      <c r="I1082" s="68">
        <v>2719100</v>
      </c>
      <c r="J1082" s="68">
        <v>631000</v>
      </c>
      <c r="K1082" s="68"/>
      <c r="L1082" s="68">
        <f t="shared" si="892"/>
        <v>0</v>
      </c>
      <c r="M1082" s="68"/>
      <c r="N1082" s="68"/>
      <c r="O1082" s="68"/>
      <c r="P1082" s="68">
        <f t="shared" si="895"/>
        <v>0</v>
      </c>
      <c r="Q1082" s="68">
        <f t="shared" si="896"/>
        <v>0</v>
      </c>
    </row>
    <row r="1083" spans="1:17" ht="22.5" x14ac:dyDescent="0.25">
      <c r="A1083" s="12" t="s">
        <v>517</v>
      </c>
      <c r="B1083" s="12" t="s">
        <v>3</v>
      </c>
      <c r="C1083" s="12" t="s">
        <v>11</v>
      </c>
      <c r="D1083" s="43" t="s">
        <v>519</v>
      </c>
      <c r="E1083" s="48">
        <v>6154</v>
      </c>
      <c r="F1083" s="43" t="s">
        <v>2790</v>
      </c>
      <c r="G1083" s="56" t="s">
        <v>2911</v>
      </c>
      <c r="H1083" s="23" t="s">
        <v>2673</v>
      </c>
      <c r="I1083" s="68">
        <v>2504000</v>
      </c>
      <c r="J1083" s="68">
        <v>2504000</v>
      </c>
      <c r="K1083" s="68"/>
      <c r="L1083" s="68">
        <f t="shared" si="892"/>
        <v>220000</v>
      </c>
      <c r="M1083" s="68"/>
      <c r="N1083" s="68"/>
      <c r="O1083" s="68">
        <v>220000</v>
      </c>
      <c r="P1083" s="68">
        <f t="shared" si="895"/>
        <v>220000</v>
      </c>
      <c r="Q1083" s="68">
        <f t="shared" si="896"/>
        <v>8.7859424920127793</v>
      </c>
    </row>
    <row r="1084" spans="1:17" ht="22.5" x14ac:dyDescent="0.25">
      <c r="A1084" s="14" t="s">
        <v>1</v>
      </c>
      <c r="B1084" s="14" t="s">
        <v>1</v>
      </c>
      <c r="C1084" s="14" t="s">
        <v>1</v>
      </c>
      <c r="D1084" s="42" t="s">
        <v>1</v>
      </c>
      <c r="E1084" s="42" t="s">
        <v>1</v>
      </c>
      <c r="F1084" s="42" t="s">
        <v>1</v>
      </c>
      <c r="G1084" s="42" t="s">
        <v>1</v>
      </c>
      <c r="H1084" s="17" t="s">
        <v>59</v>
      </c>
      <c r="I1084" s="66">
        <f t="shared" ref="I1084:O1084" si="935">SUM(I1085)</f>
        <v>10000</v>
      </c>
      <c r="J1084" s="66">
        <f t="shared" si="935"/>
        <v>10000</v>
      </c>
      <c r="K1084" s="66">
        <f t="shared" si="935"/>
        <v>0</v>
      </c>
      <c r="L1084" s="66">
        <f t="shared" si="892"/>
        <v>2000</v>
      </c>
      <c r="M1084" s="66">
        <f t="shared" si="935"/>
        <v>0</v>
      </c>
      <c r="N1084" s="66">
        <f t="shared" si="935"/>
        <v>0</v>
      </c>
      <c r="O1084" s="66">
        <f t="shared" si="935"/>
        <v>2000</v>
      </c>
      <c r="P1084" s="66">
        <f t="shared" si="895"/>
        <v>2000</v>
      </c>
      <c r="Q1084" s="66">
        <f t="shared" si="896"/>
        <v>20</v>
      </c>
    </row>
    <row r="1085" spans="1:17" x14ac:dyDescent="0.25">
      <c r="A1085" s="12" t="s">
        <v>517</v>
      </c>
      <c r="B1085" s="12" t="s">
        <v>3</v>
      </c>
      <c r="C1085" s="12" t="s">
        <v>11</v>
      </c>
      <c r="D1085" s="43" t="s">
        <v>519</v>
      </c>
      <c r="E1085" s="42" t="s">
        <v>2715</v>
      </c>
      <c r="F1085" s="42" t="s">
        <v>1</v>
      </c>
      <c r="G1085" s="42" t="s">
        <v>1</v>
      </c>
      <c r="H1085" s="11" t="s">
        <v>61</v>
      </c>
      <c r="I1085" s="67">
        <f t="shared" ref="I1085" si="936">SUM(I1086:I1087)</f>
        <v>10000</v>
      </c>
      <c r="J1085" s="67">
        <f t="shared" ref="J1085:K1085" si="937">SUM(J1086:J1087)</f>
        <v>10000</v>
      </c>
      <c r="K1085" s="67">
        <f t="shared" si="937"/>
        <v>0</v>
      </c>
      <c r="L1085" s="67">
        <f t="shared" si="892"/>
        <v>2000</v>
      </c>
      <c r="M1085" s="67">
        <f t="shared" ref="M1085" si="938">SUM(M1086:M1087)</f>
        <v>0</v>
      </c>
      <c r="N1085" s="67">
        <f t="shared" ref="N1085:O1085" si="939">SUM(N1086:N1087)</f>
        <v>0</v>
      </c>
      <c r="O1085" s="67">
        <f t="shared" si="939"/>
        <v>2000</v>
      </c>
      <c r="P1085" s="67">
        <f t="shared" si="895"/>
        <v>2000</v>
      </c>
      <c r="Q1085" s="67">
        <f t="shared" si="896"/>
        <v>20</v>
      </c>
    </row>
    <row r="1086" spans="1:17" x14ac:dyDescent="0.25">
      <c r="A1086" s="12" t="s">
        <v>517</v>
      </c>
      <c r="B1086" s="12" t="s">
        <v>3</v>
      </c>
      <c r="C1086" s="12" t="s">
        <v>11</v>
      </c>
      <c r="D1086" s="43" t="s">
        <v>519</v>
      </c>
      <c r="E1086" s="48">
        <v>8213</v>
      </c>
      <c r="F1086" s="43"/>
      <c r="G1086" s="56" t="s">
        <v>2910</v>
      </c>
      <c r="H1086" s="23" t="s">
        <v>62</v>
      </c>
      <c r="I1086" s="68">
        <v>9900</v>
      </c>
      <c r="J1086" s="68">
        <v>9900</v>
      </c>
      <c r="K1086" s="68"/>
      <c r="L1086" s="68">
        <f t="shared" si="892"/>
        <v>2000</v>
      </c>
      <c r="M1086" s="68"/>
      <c r="N1086" s="68"/>
      <c r="O1086" s="68">
        <v>2000</v>
      </c>
      <c r="P1086" s="68">
        <f t="shared" si="895"/>
        <v>2000</v>
      </c>
      <c r="Q1086" s="68">
        <f t="shared" si="896"/>
        <v>20.202020202020201</v>
      </c>
    </row>
    <row r="1087" spans="1:17" x14ac:dyDescent="0.25">
      <c r="A1087" s="12" t="s">
        <v>517</v>
      </c>
      <c r="B1087" s="12" t="s">
        <v>3</v>
      </c>
      <c r="C1087" s="12" t="s">
        <v>11</v>
      </c>
      <c r="D1087" s="43" t="s">
        <v>519</v>
      </c>
      <c r="E1087" s="48">
        <v>8215</v>
      </c>
      <c r="F1087" s="43"/>
      <c r="G1087" s="56" t="s">
        <v>2910</v>
      </c>
      <c r="H1087" s="23" t="s">
        <v>183</v>
      </c>
      <c r="I1087" s="68">
        <v>100</v>
      </c>
      <c r="J1087" s="68">
        <v>100</v>
      </c>
      <c r="K1087" s="68"/>
      <c r="L1087" s="68">
        <f t="shared" si="892"/>
        <v>0</v>
      </c>
      <c r="M1087" s="68"/>
      <c r="N1087" s="68"/>
      <c r="O1087" s="68"/>
      <c r="P1087" s="68">
        <f t="shared" si="895"/>
        <v>0</v>
      </c>
      <c r="Q1087" s="68">
        <f t="shared" si="896"/>
        <v>0</v>
      </c>
    </row>
    <row r="1088" spans="1:17" x14ac:dyDescent="0.25">
      <c r="A1088" s="23" t="s">
        <v>1</v>
      </c>
      <c r="B1088" s="23" t="s">
        <v>1</v>
      </c>
      <c r="C1088" s="23" t="s">
        <v>1</v>
      </c>
      <c r="D1088" s="49" t="s">
        <v>1</v>
      </c>
      <c r="E1088" s="49" t="s">
        <v>1</v>
      </c>
      <c r="F1088" s="49" t="s">
        <v>1</v>
      </c>
      <c r="G1088" s="49" t="s">
        <v>1</v>
      </c>
      <c r="H1088" s="17" t="s">
        <v>533</v>
      </c>
      <c r="I1088" s="66">
        <f t="shared" ref="I1088:O1088" si="940">SUM(I1048,I1067,I1075,I1084)</f>
        <v>24442637</v>
      </c>
      <c r="J1088" s="66">
        <f t="shared" si="940"/>
        <v>18044537</v>
      </c>
      <c r="K1088" s="66">
        <f t="shared" si="940"/>
        <v>0</v>
      </c>
      <c r="L1088" s="66">
        <f t="shared" si="892"/>
        <v>855848</v>
      </c>
      <c r="M1088" s="66">
        <f t="shared" si="940"/>
        <v>0</v>
      </c>
      <c r="N1088" s="66">
        <f t="shared" si="940"/>
        <v>0</v>
      </c>
      <c r="O1088" s="66">
        <f t="shared" si="940"/>
        <v>855848</v>
      </c>
      <c r="P1088" s="66">
        <f t="shared" si="895"/>
        <v>855848</v>
      </c>
      <c r="Q1088" s="66">
        <f t="shared" si="896"/>
        <v>4.7429756718058211</v>
      </c>
    </row>
    <row r="1089" spans="1:17" ht="15.75" thickBot="1" x14ac:dyDescent="0.3">
      <c r="A1089" s="23" t="s">
        <v>1</v>
      </c>
      <c r="B1089" s="23" t="s">
        <v>1</v>
      </c>
      <c r="C1089" s="23" t="s">
        <v>1</v>
      </c>
      <c r="D1089" s="49" t="s">
        <v>1</v>
      </c>
      <c r="E1089" s="49" t="s">
        <v>1</v>
      </c>
      <c r="F1089" s="49" t="s">
        <v>1</v>
      </c>
      <c r="G1089" s="49" t="s">
        <v>1</v>
      </c>
      <c r="H1089" s="11" t="s">
        <v>64</v>
      </c>
      <c r="I1089" s="67">
        <v>39</v>
      </c>
      <c r="J1089" s="67">
        <v>39</v>
      </c>
      <c r="K1089" s="67"/>
      <c r="L1089" s="67"/>
      <c r="M1089" s="67"/>
      <c r="N1089" s="67"/>
      <c r="O1089" s="67"/>
      <c r="P1089" s="67">
        <f t="shared" si="895"/>
        <v>0</v>
      </c>
      <c r="Q1089" s="67">
        <f t="shared" si="896"/>
        <v>0</v>
      </c>
    </row>
    <row r="1090" spans="1:17" ht="34.5" thickBot="1" x14ac:dyDescent="0.3">
      <c r="A1090" s="23" t="s">
        <v>1</v>
      </c>
      <c r="B1090" s="23" t="s">
        <v>1</v>
      </c>
      <c r="C1090" s="23" t="s">
        <v>1</v>
      </c>
      <c r="D1090" s="49" t="s">
        <v>1</v>
      </c>
      <c r="E1090" s="49" t="s">
        <v>1</v>
      </c>
      <c r="F1090" s="49" t="s">
        <v>1</v>
      </c>
      <c r="G1090" s="49" t="s">
        <v>1</v>
      </c>
      <c r="H1090" s="22" t="s">
        <v>65</v>
      </c>
      <c r="I1090" s="64" t="s">
        <v>2718</v>
      </c>
      <c r="J1090" s="64" t="s">
        <v>2879</v>
      </c>
      <c r="K1090" s="64" t="s">
        <v>2942</v>
      </c>
      <c r="L1090" s="64" t="s">
        <v>2942</v>
      </c>
      <c r="M1090" s="64" t="s">
        <v>2950</v>
      </c>
      <c r="N1090" s="64" t="s">
        <v>2949</v>
      </c>
      <c r="O1090" s="64" t="s">
        <v>2948</v>
      </c>
      <c r="P1090" s="64" t="s">
        <v>2942</v>
      </c>
      <c r="Q1090" s="64" t="s">
        <v>2944</v>
      </c>
    </row>
    <row r="1091" spans="1:17" x14ac:dyDescent="0.25">
      <c r="A1091" s="24"/>
      <c r="B1091" s="24"/>
      <c r="C1091" s="24"/>
      <c r="D1091" s="51"/>
      <c r="E1091" s="51"/>
      <c r="F1091" s="51"/>
      <c r="G1091" s="51"/>
      <c r="H1091" s="18" t="s">
        <v>1</v>
      </c>
      <c r="I1091" s="65">
        <v>1</v>
      </c>
      <c r="J1091" s="65" t="s">
        <v>2894</v>
      </c>
      <c r="K1091" s="65">
        <v>3</v>
      </c>
      <c r="L1091" s="65" t="s">
        <v>2945</v>
      </c>
      <c r="M1091" s="65">
        <v>5</v>
      </c>
      <c r="N1091" s="65">
        <v>6</v>
      </c>
      <c r="O1091" s="65">
        <v>7</v>
      </c>
      <c r="P1091" s="65" t="s">
        <v>2946</v>
      </c>
      <c r="Q1091" s="65">
        <v>9</v>
      </c>
    </row>
    <row r="1092" spans="1:17" x14ac:dyDescent="0.25">
      <c r="A1092" s="24"/>
      <c r="B1092" s="24"/>
      <c r="C1092" s="24"/>
      <c r="D1092" s="51"/>
      <c r="E1092" s="52"/>
      <c r="F1092" s="52"/>
      <c r="G1092" s="52"/>
      <c r="H1092" s="19" t="s">
        <v>326</v>
      </c>
      <c r="I1092" s="69">
        <f t="shared" ref="I1092" si="941">SUM(I1050,I1052,I1053,I1054,I1055,I1056,I1058,I1060,I1061,I1063,I1064,I1065,I1066,I1074,I1086,I1087)</f>
        <v>1549337</v>
      </c>
      <c r="J1092" s="69">
        <f t="shared" ref="J1092:K1092" si="942">SUM(J1050,J1052,J1053,J1054,J1055,J1056,J1058,J1060,J1061,J1063,J1064,J1065,J1066,J1074,J1086,J1087)</f>
        <v>1549337</v>
      </c>
      <c r="K1092" s="69">
        <f t="shared" si="942"/>
        <v>0</v>
      </c>
      <c r="L1092" s="69">
        <f t="shared" si="892"/>
        <v>107348</v>
      </c>
      <c r="M1092" s="69">
        <f t="shared" ref="M1092" si="943">SUM(M1050,M1052,M1053,M1054,M1055,M1056,M1058,M1060,M1061,M1063,M1064,M1065,M1066,M1074,M1086,M1087)</f>
        <v>0</v>
      </c>
      <c r="N1092" s="69">
        <f t="shared" ref="N1092:O1092" si="944">SUM(N1050,N1052,N1053,N1054,N1055,N1056,N1058,N1060,N1061,N1063,N1064,N1065,N1066,N1074,N1086,N1087)</f>
        <v>0</v>
      </c>
      <c r="O1092" s="69">
        <f t="shared" si="944"/>
        <v>107348</v>
      </c>
      <c r="P1092" s="69">
        <f t="shared" si="895"/>
        <v>107348</v>
      </c>
      <c r="Q1092" s="69">
        <f t="shared" si="896"/>
        <v>6.9286410897048221</v>
      </c>
    </row>
    <row r="1093" spans="1:17" x14ac:dyDescent="0.25">
      <c r="A1093" s="24"/>
      <c r="B1093" s="24"/>
      <c r="C1093" s="24"/>
      <c r="D1093" s="51"/>
      <c r="E1093" s="52"/>
      <c r="F1093" s="52"/>
      <c r="G1093" s="52"/>
      <c r="H1093" s="19" t="s">
        <v>186</v>
      </c>
      <c r="I1093" s="69">
        <f t="shared" ref="I1093" si="945">SUM(I1072,I1081,I1082)</f>
        <v>9589100</v>
      </c>
      <c r="J1093" s="69">
        <f t="shared" ref="J1093:K1093" si="946">SUM(J1072,J1081,J1082)</f>
        <v>5841000</v>
      </c>
      <c r="K1093" s="69">
        <f t="shared" si="946"/>
        <v>0</v>
      </c>
      <c r="L1093" s="69">
        <f t="shared" si="892"/>
        <v>328500</v>
      </c>
      <c r="M1093" s="69">
        <f t="shared" ref="M1093" si="947">SUM(M1072,M1081,M1082)</f>
        <v>0</v>
      </c>
      <c r="N1093" s="69">
        <f t="shared" ref="N1093:O1093" si="948">SUM(N1072,N1081,N1082)</f>
        <v>0</v>
      </c>
      <c r="O1093" s="69">
        <f t="shared" si="948"/>
        <v>328500</v>
      </c>
      <c r="P1093" s="69">
        <f t="shared" si="895"/>
        <v>328500</v>
      </c>
      <c r="Q1093" s="69">
        <f t="shared" si="896"/>
        <v>5.6240369799691834</v>
      </c>
    </row>
    <row r="1094" spans="1:17" x14ac:dyDescent="0.25">
      <c r="A1094" s="24"/>
      <c r="B1094" s="24"/>
      <c r="C1094" s="24"/>
      <c r="D1094" s="51"/>
      <c r="E1094" s="52"/>
      <c r="F1094" s="52"/>
      <c r="G1094" s="52"/>
      <c r="H1094" s="19" t="s">
        <v>535</v>
      </c>
      <c r="I1094" s="69">
        <f t="shared" ref="I1094" si="949">SUM(I1070,I1073,I1078,I1080,I1083)</f>
        <v>13304200</v>
      </c>
      <c r="J1094" s="69">
        <f t="shared" ref="J1094:K1094" si="950">SUM(J1070,J1073,J1078,J1080,J1083)</f>
        <v>10654200</v>
      </c>
      <c r="K1094" s="69">
        <f t="shared" si="950"/>
        <v>0</v>
      </c>
      <c r="L1094" s="69">
        <f t="shared" si="892"/>
        <v>420000</v>
      </c>
      <c r="M1094" s="69">
        <f t="shared" ref="M1094" si="951">SUM(M1070,M1073,M1078,M1080,M1083)</f>
        <v>0</v>
      </c>
      <c r="N1094" s="69">
        <f t="shared" ref="N1094:O1094" si="952">SUM(N1070,N1073,N1078,N1080,N1083)</f>
        <v>0</v>
      </c>
      <c r="O1094" s="69">
        <f t="shared" si="952"/>
        <v>420000</v>
      </c>
      <c r="P1094" s="69">
        <f t="shared" si="895"/>
        <v>420000</v>
      </c>
      <c r="Q1094" s="69">
        <f t="shared" si="896"/>
        <v>3.9421073379512306</v>
      </c>
    </row>
    <row r="1095" spans="1:17" x14ac:dyDescent="0.25">
      <c r="A1095" s="25"/>
      <c r="B1095" s="25"/>
      <c r="C1095" s="25"/>
      <c r="D1095" s="53"/>
      <c r="E1095" s="53"/>
      <c r="F1095" s="53"/>
      <c r="G1095" s="53"/>
      <c r="H1095" s="20" t="s">
        <v>67</v>
      </c>
      <c r="I1095" s="69">
        <f t="shared" ref="I1095" si="953">SUM(I1092:I1094)</f>
        <v>24442637</v>
      </c>
      <c r="J1095" s="69">
        <f t="shared" ref="J1095:K1095" si="954">SUM(J1092:J1094)</f>
        <v>18044537</v>
      </c>
      <c r="K1095" s="69">
        <f t="shared" si="954"/>
        <v>0</v>
      </c>
      <c r="L1095" s="69">
        <f t="shared" si="892"/>
        <v>855848</v>
      </c>
      <c r="M1095" s="69">
        <f t="shared" ref="M1095" si="955">SUM(M1092:M1094)</f>
        <v>0</v>
      </c>
      <c r="N1095" s="69">
        <f t="shared" ref="N1095:O1095" si="956">SUM(N1092:N1094)</f>
        <v>0</v>
      </c>
      <c r="O1095" s="69">
        <f t="shared" si="956"/>
        <v>855848</v>
      </c>
      <c r="P1095" s="69">
        <f t="shared" si="895"/>
        <v>855848</v>
      </c>
      <c r="Q1095" s="69">
        <f t="shared" si="896"/>
        <v>4.7429756718058211</v>
      </c>
    </row>
    <row r="1096" spans="1:17" x14ac:dyDescent="0.25">
      <c r="A1096" s="23" t="s">
        <v>1</v>
      </c>
      <c r="B1096" s="23" t="s">
        <v>1</v>
      </c>
      <c r="C1096" s="23" t="s">
        <v>1</v>
      </c>
      <c r="D1096" s="49" t="s">
        <v>1</v>
      </c>
      <c r="E1096" s="49" t="s">
        <v>1</v>
      </c>
      <c r="F1096" s="49" t="s">
        <v>1</v>
      </c>
      <c r="G1096" s="49" t="s">
        <v>1</v>
      </c>
      <c r="H1096" s="26" t="s">
        <v>1</v>
      </c>
      <c r="I1096" s="70"/>
      <c r="J1096" s="70"/>
      <c r="K1096" s="70"/>
      <c r="L1096" s="70"/>
      <c r="M1096" s="70"/>
      <c r="N1096" s="70"/>
      <c r="O1096" s="70"/>
      <c r="P1096" s="70"/>
      <c r="Q1096" s="70"/>
    </row>
    <row r="1097" spans="1:17" x14ac:dyDescent="0.25">
      <c r="A1097" s="23" t="s">
        <v>1</v>
      </c>
      <c r="B1097" s="23" t="s">
        <v>1</v>
      </c>
      <c r="C1097" s="23" t="s">
        <v>1</v>
      </c>
      <c r="D1097" s="49" t="s">
        <v>1</v>
      </c>
      <c r="E1097" s="49" t="s">
        <v>1</v>
      </c>
      <c r="F1097" s="49" t="s">
        <v>1</v>
      </c>
      <c r="G1097" s="49" t="s">
        <v>1</v>
      </c>
      <c r="H1097" s="17" t="s">
        <v>537</v>
      </c>
      <c r="I1097" s="66">
        <f t="shared" ref="I1097" si="957">SUM(I1088)</f>
        <v>24442637</v>
      </c>
      <c r="J1097" s="66">
        <f t="shared" ref="J1097:K1097" si="958">SUM(J1088)</f>
        <v>18044537</v>
      </c>
      <c r="K1097" s="66">
        <f t="shared" si="958"/>
        <v>0</v>
      </c>
      <c r="L1097" s="66">
        <f t="shared" si="892"/>
        <v>855848</v>
      </c>
      <c r="M1097" s="66">
        <f t="shared" ref="M1097:O1097" si="959">SUM(M1088)</f>
        <v>0</v>
      </c>
      <c r="N1097" s="66">
        <f t="shared" si="959"/>
        <v>0</v>
      </c>
      <c r="O1097" s="66">
        <f t="shared" si="959"/>
        <v>855848</v>
      </c>
      <c r="P1097" s="66">
        <f t="shared" si="895"/>
        <v>855848</v>
      </c>
      <c r="Q1097" s="66">
        <f t="shared" si="896"/>
        <v>4.7429756718058211</v>
      </c>
    </row>
    <row r="1098" spans="1:17" x14ac:dyDescent="0.25">
      <c r="A1098" s="23" t="s">
        <v>1</v>
      </c>
      <c r="B1098" s="23" t="s">
        <v>1</v>
      </c>
      <c r="C1098" s="23" t="s">
        <v>1</v>
      </c>
      <c r="D1098" s="49" t="s">
        <v>1</v>
      </c>
      <c r="E1098" s="49" t="s">
        <v>1</v>
      </c>
      <c r="F1098" s="49" t="s">
        <v>1</v>
      </c>
      <c r="G1098" s="49" t="s">
        <v>1</v>
      </c>
      <c r="H1098" s="11" t="s">
        <v>64</v>
      </c>
      <c r="I1098" s="67">
        <f t="shared" ref="I1098" si="960">I1089</f>
        <v>39</v>
      </c>
      <c r="J1098" s="67">
        <f t="shared" ref="J1098" si="961">J1089</f>
        <v>39</v>
      </c>
      <c r="K1098" s="67"/>
      <c r="L1098" s="67"/>
      <c r="M1098" s="67"/>
      <c r="N1098" s="67"/>
      <c r="O1098" s="67"/>
      <c r="P1098" s="67"/>
      <c r="Q1098" s="67"/>
    </row>
    <row r="1099" spans="1:17" x14ac:dyDescent="0.25">
      <c r="A1099" s="23" t="s">
        <v>1</v>
      </c>
      <c r="B1099" s="23" t="s">
        <v>1</v>
      </c>
      <c r="C1099" s="23" t="s">
        <v>1</v>
      </c>
      <c r="D1099" s="49" t="s">
        <v>1</v>
      </c>
      <c r="E1099" s="49" t="s">
        <v>1</v>
      </c>
      <c r="F1099" s="49" t="s">
        <v>1</v>
      </c>
      <c r="G1099" s="49" t="s">
        <v>1</v>
      </c>
      <c r="H1099" s="13" t="s">
        <v>1</v>
      </c>
      <c r="I1099" s="71"/>
      <c r="J1099" s="71"/>
      <c r="K1099" s="71"/>
      <c r="L1099" s="71"/>
      <c r="M1099" s="71"/>
      <c r="N1099" s="71"/>
      <c r="O1099" s="71"/>
      <c r="P1099" s="71"/>
      <c r="Q1099" s="71"/>
    </row>
    <row r="1100" spans="1:17" ht="15.75" thickBot="1" x14ac:dyDescent="0.3">
      <c r="A1100" s="14" t="s">
        <v>517</v>
      </c>
      <c r="B1100" s="14" t="s">
        <v>69</v>
      </c>
      <c r="C1100" s="12" t="s">
        <v>1</v>
      </c>
      <c r="D1100" s="43" t="s">
        <v>1</v>
      </c>
      <c r="E1100" s="42" t="s">
        <v>1</v>
      </c>
      <c r="F1100" s="42" t="s">
        <v>1</v>
      </c>
      <c r="G1100" s="42" t="s">
        <v>1</v>
      </c>
      <c r="H1100" s="11" t="s">
        <v>1</v>
      </c>
      <c r="I1100" s="63"/>
      <c r="J1100" s="63"/>
      <c r="K1100" s="63"/>
      <c r="L1100" s="63"/>
      <c r="M1100" s="63"/>
      <c r="N1100" s="63"/>
      <c r="O1100" s="63"/>
      <c r="P1100" s="63"/>
      <c r="Q1100" s="63"/>
    </row>
    <row r="1101" spans="1:17" ht="34.5" thickBot="1" x14ac:dyDescent="0.3">
      <c r="A1101" s="22" t="s">
        <v>4</v>
      </c>
      <c r="B1101" s="22" t="s">
        <v>5</v>
      </c>
      <c r="C1101" s="22" t="s">
        <v>6</v>
      </c>
      <c r="D1101" s="44" t="s">
        <v>2891</v>
      </c>
      <c r="E1101" s="44" t="s">
        <v>2895</v>
      </c>
      <c r="F1101" s="44" t="s">
        <v>7</v>
      </c>
      <c r="G1101" s="44" t="s">
        <v>8</v>
      </c>
      <c r="H1101" s="22" t="s">
        <v>9</v>
      </c>
      <c r="I1101" s="64" t="s">
        <v>2718</v>
      </c>
      <c r="J1101" s="64" t="s">
        <v>2879</v>
      </c>
      <c r="K1101" s="64" t="s">
        <v>2942</v>
      </c>
      <c r="L1101" s="64" t="s">
        <v>2942</v>
      </c>
      <c r="M1101" s="64" t="s">
        <v>2950</v>
      </c>
      <c r="N1101" s="64" t="s">
        <v>2949</v>
      </c>
      <c r="O1101" s="64" t="s">
        <v>2948</v>
      </c>
      <c r="P1101" s="64" t="s">
        <v>2942</v>
      </c>
      <c r="Q1101" s="64" t="s">
        <v>2944</v>
      </c>
    </row>
    <row r="1102" spans="1:17" x14ac:dyDescent="0.25">
      <c r="A1102" s="15" t="s">
        <v>1</v>
      </c>
      <c r="B1102" s="15" t="s">
        <v>1</v>
      </c>
      <c r="C1102" s="15" t="s">
        <v>1</v>
      </c>
      <c r="D1102" s="45" t="s">
        <v>1</v>
      </c>
      <c r="E1102" s="45" t="s">
        <v>1</v>
      </c>
      <c r="F1102" s="46" t="s">
        <v>1</v>
      </c>
      <c r="G1102" s="47" t="s">
        <v>1</v>
      </c>
      <c r="H1102" s="16" t="s">
        <v>1</v>
      </c>
      <c r="I1102" s="65">
        <v>1</v>
      </c>
      <c r="J1102" s="65" t="s">
        <v>2894</v>
      </c>
      <c r="K1102" s="65">
        <v>3</v>
      </c>
      <c r="L1102" s="65" t="s">
        <v>2945</v>
      </c>
      <c r="M1102" s="65">
        <v>5</v>
      </c>
      <c r="N1102" s="65">
        <v>6</v>
      </c>
      <c r="O1102" s="65">
        <v>7</v>
      </c>
      <c r="P1102" s="65" t="s">
        <v>2946</v>
      </c>
      <c r="Q1102" s="65">
        <v>9</v>
      </c>
    </row>
    <row r="1103" spans="1:17" x14ac:dyDescent="0.25">
      <c r="A1103" s="14" t="s">
        <v>517</v>
      </c>
      <c r="B1103" s="14" t="s">
        <v>69</v>
      </c>
      <c r="C1103" s="12" t="s">
        <v>11</v>
      </c>
      <c r="D1103" s="43" t="s">
        <v>538</v>
      </c>
      <c r="E1103" s="42" t="s">
        <v>1</v>
      </c>
      <c r="F1103" s="42" t="s">
        <v>1</v>
      </c>
      <c r="G1103" s="42" t="s">
        <v>1</v>
      </c>
      <c r="H1103" s="11" t="s">
        <v>539</v>
      </c>
      <c r="I1103" s="63"/>
      <c r="J1103" s="63"/>
      <c r="K1103" s="63"/>
      <c r="L1103" s="63"/>
      <c r="M1103" s="63"/>
      <c r="N1103" s="63"/>
      <c r="O1103" s="63"/>
      <c r="P1103" s="63">
        <f t="shared" ref="P1103:P1166" si="962">K1103+L1103</f>
        <v>0</v>
      </c>
      <c r="Q1103" s="63" t="str">
        <f t="shared" ref="Q1103:Q1166" si="963">IF(J1103=0,"-",P1103/J1103*100)</f>
        <v>-</v>
      </c>
    </row>
    <row r="1104" spans="1:17" ht="22.5" x14ac:dyDescent="0.25">
      <c r="A1104" s="14" t="s">
        <v>1</v>
      </c>
      <c r="B1104" s="14" t="s">
        <v>1</v>
      </c>
      <c r="C1104" s="14" t="s">
        <v>1</v>
      </c>
      <c r="D1104" s="42" t="s">
        <v>1</v>
      </c>
      <c r="E1104" s="42" t="s">
        <v>1</v>
      </c>
      <c r="F1104" s="42" t="s">
        <v>1</v>
      </c>
      <c r="G1104" s="42" t="s">
        <v>1</v>
      </c>
      <c r="H1104" s="17" t="s">
        <v>13</v>
      </c>
      <c r="I1104" s="66">
        <f t="shared" ref="I1104" si="964">SUM(I1105,I1112,I1114)</f>
        <v>1527760</v>
      </c>
      <c r="J1104" s="66">
        <f t="shared" ref="J1104:K1104" si="965">SUM(J1105,J1112,J1114)</f>
        <v>0</v>
      </c>
      <c r="K1104" s="66">
        <f t="shared" si="965"/>
        <v>0</v>
      </c>
      <c r="L1104" s="66">
        <f t="shared" ref="L1104:L1167" si="966">SUM(M1104:O1104)</f>
        <v>122617</v>
      </c>
      <c r="M1104" s="66">
        <f t="shared" ref="M1104" si="967">SUM(M1105,M1112,M1114)</f>
        <v>0</v>
      </c>
      <c r="N1104" s="66">
        <f t="shared" ref="N1104:O1104" si="968">SUM(N1105,N1112,N1114)</f>
        <v>0</v>
      </c>
      <c r="O1104" s="66">
        <f t="shared" si="968"/>
        <v>122617</v>
      </c>
      <c r="P1104" s="66">
        <f t="shared" si="962"/>
        <v>122617</v>
      </c>
      <c r="Q1104" s="66" t="str">
        <f t="shared" si="963"/>
        <v>-</v>
      </c>
    </row>
    <row r="1105" spans="1:17" x14ac:dyDescent="0.25">
      <c r="A1105" s="12" t="s">
        <v>517</v>
      </c>
      <c r="B1105" s="12" t="s">
        <v>69</v>
      </c>
      <c r="C1105" s="12" t="s">
        <v>11</v>
      </c>
      <c r="D1105" s="43" t="s">
        <v>538</v>
      </c>
      <c r="E1105" s="42" t="s">
        <v>2709</v>
      </c>
      <c r="F1105" s="42" t="s">
        <v>1</v>
      </c>
      <c r="G1105" s="42" t="s">
        <v>1</v>
      </c>
      <c r="H1105" s="11" t="s">
        <v>15</v>
      </c>
      <c r="I1105" s="67">
        <f t="shared" ref="I1105" si="969">SUM(I1106,I1107)</f>
        <v>1319460</v>
      </c>
      <c r="J1105" s="67">
        <f t="shared" ref="J1105:K1105" si="970">SUM(J1106,J1107)</f>
        <v>0</v>
      </c>
      <c r="K1105" s="67">
        <f t="shared" si="970"/>
        <v>0</v>
      </c>
      <c r="L1105" s="67">
        <f t="shared" si="966"/>
        <v>104000</v>
      </c>
      <c r="M1105" s="67">
        <f t="shared" ref="M1105" si="971">SUM(M1106,M1107)</f>
        <v>0</v>
      </c>
      <c r="N1105" s="67">
        <f t="shared" ref="N1105:O1105" si="972">SUM(N1106,N1107)</f>
        <v>0</v>
      </c>
      <c r="O1105" s="67">
        <f t="shared" si="972"/>
        <v>104000</v>
      </c>
      <c r="P1105" s="67">
        <f t="shared" si="962"/>
        <v>104000</v>
      </c>
      <c r="Q1105" s="67" t="str">
        <f t="shared" si="963"/>
        <v>-</v>
      </c>
    </row>
    <row r="1106" spans="1:17" x14ac:dyDescent="0.25">
      <c r="A1106" s="12" t="s">
        <v>517</v>
      </c>
      <c r="B1106" s="12" t="s">
        <v>69</v>
      </c>
      <c r="C1106" s="12" t="s">
        <v>11</v>
      </c>
      <c r="D1106" s="43" t="s">
        <v>538</v>
      </c>
      <c r="E1106" s="48">
        <v>6111</v>
      </c>
      <c r="F1106" s="43"/>
      <c r="G1106" s="56" t="s">
        <v>2910</v>
      </c>
      <c r="H1106" s="23" t="s">
        <v>16</v>
      </c>
      <c r="I1106" s="68">
        <v>1078740</v>
      </c>
      <c r="J1106" s="68">
        <v>0</v>
      </c>
      <c r="K1106" s="68"/>
      <c r="L1106" s="68">
        <f t="shared" si="966"/>
        <v>90000</v>
      </c>
      <c r="M1106" s="68"/>
      <c r="N1106" s="68"/>
      <c r="O1106" s="68">
        <v>90000</v>
      </c>
      <c r="P1106" s="68">
        <f t="shared" si="962"/>
        <v>90000</v>
      </c>
      <c r="Q1106" s="68" t="str">
        <f t="shared" si="963"/>
        <v>-</v>
      </c>
    </row>
    <row r="1107" spans="1:17" x14ac:dyDescent="0.25">
      <c r="A1107" s="14" t="s">
        <v>517</v>
      </c>
      <c r="B1107" s="14" t="s">
        <v>69</v>
      </c>
      <c r="C1107" s="14" t="s">
        <v>11</v>
      </c>
      <c r="D1107" s="50" t="s">
        <v>538</v>
      </c>
      <c r="E1107" s="50" t="s">
        <v>2719</v>
      </c>
      <c r="F1107" s="43" t="s">
        <v>1</v>
      </c>
      <c r="G1107" s="49" t="s">
        <v>1</v>
      </c>
      <c r="H1107" s="11" t="s">
        <v>19</v>
      </c>
      <c r="I1107" s="67">
        <f t="shared" ref="I1107:O1107" si="973">SUM(I1108:I1111)</f>
        <v>240720</v>
      </c>
      <c r="J1107" s="67">
        <f t="shared" si="973"/>
        <v>0</v>
      </c>
      <c r="K1107" s="67">
        <f t="shared" si="973"/>
        <v>0</v>
      </c>
      <c r="L1107" s="67">
        <f t="shared" si="966"/>
        <v>14000</v>
      </c>
      <c r="M1107" s="67">
        <f t="shared" si="973"/>
        <v>0</v>
      </c>
      <c r="N1107" s="67">
        <f t="shared" si="973"/>
        <v>0</v>
      </c>
      <c r="O1107" s="67">
        <f t="shared" si="973"/>
        <v>14000</v>
      </c>
      <c r="P1107" s="67">
        <f t="shared" si="962"/>
        <v>14000</v>
      </c>
      <c r="Q1107" s="67" t="str">
        <f t="shared" si="963"/>
        <v>-</v>
      </c>
    </row>
    <row r="1108" spans="1:17" x14ac:dyDescent="0.25">
      <c r="A1108" s="12" t="s">
        <v>517</v>
      </c>
      <c r="B1108" s="12" t="s">
        <v>69</v>
      </c>
      <c r="C1108" s="12" t="s">
        <v>11</v>
      </c>
      <c r="D1108" s="43" t="s">
        <v>538</v>
      </c>
      <c r="E1108" s="48">
        <v>6112</v>
      </c>
      <c r="F1108" s="43" t="s">
        <v>540</v>
      </c>
      <c r="G1108" s="56" t="s">
        <v>2910</v>
      </c>
      <c r="H1108" s="23" t="s">
        <v>73</v>
      </c>
      <c r="I1108" s="68">
        <v>74400</v>
      </c>
      <c r="J1108" s="68">
        <v>0</v>
      </c>
      <c r="K1108" s="68"/>
      <c r="L1108" s="68">
        <f t="shared" si="966"/>
        <v>5100</v>
      </c>
      <c r="M1108" s="68"/>
      <c r="N1108" s="68"/>
      <c r="O1108" s="68">
        <v>5100</v>
      </c>
      <c r="P1108" s="68">
        <f t="shared" si="962"/>
        <v>5100</v>
      </c>
      <c r="Q1108" s="68" t="str">
        <f t="shared" si="963"/>
        <v>-</v>
      </c>
    </row>
    <row r="1109" spans="1:17" x14ac:dyDescent="0.25">
      <c r="A1109" s="12" t="s">
        <v>517</v>
      </c>
      <c r="B1109" s="12" t="s">
        <v>69</v>
      </c>
      <c r="C1109" s="12" t="s">
        <v>11</v>
      </c>
      <c r="D1109" s="43" t="s">
        <v>538</v>
      </c>
      <c r="E1109" s="48">
        <v>6112</v>
      </c>
      <c r="F1109" s="43" t="s">
        <v>541</v>
      </c>
      <c r="G1109" s="56" t="s">
        <v>2910</v>
      </c>
      <c r="H1109" s="23" t="s">
        <v>22</v>
      </c>
      <c r="I1109" s="68">
        <v>110880</v>
      </c>
      <c r="J1109" s="68">
        <v>0</v>
      </c>
      <c r="K1109" s="68"/>
      <c r="L1109" s="68">
        <f t="shared" si="966"/>
        <v>8900</v>
      </c>
      <c r="M1109" s="68"/>
      <c r="N1109" s="68"/>
      <c r="O1109" s="68">
        <v>8900</v>
      </c>
      <c r="P1109" s="68">
        <f t="shared" si="962"/>
        <v>8900</v>
      </c>
      <c r="Q1109" s="68" t="str">
        <f t="shared" si="963"/>
        <v>-</v>
      </c>
    </row>
    <row r="1110" spans="1:17" x14ac:dyDescent="0.25">
      <c r="A1110" s="12" t="s">
        <v>517</v>
      </c>
      <c r="B1110" s="12" t="s">
        <v>69</v>
      </c>
      <c r="C1110" s="12" t="s">
        <v>11</v>
      </c>
      <c r="D1110" s="43" t="s">
        <v>538</v>
      </c>
      <c r="E1110" s="48">
        <v>6112</v>
      </c>
      <c r="F1110" s="43" t="s">
        <v>542</v>
      </c>
      <c r="G1110" s="56" t="s">
        <v>2910</v>
      </c>
      <c r="H1110" s="23" t="s">
        <v>24</v>
      </c>
      <c r="I1110" s="68">
        <v>27440</v>
      </c>
      <c r="J1110" s="68">
        <v>0</v>
      </c>
      <c r="K1110" s="68"/>
      <c r="L1110" s="68">
        <f t="shared" si="966"/>
        <v>0</v>
      </c>
      <c r="M1110" s="68"/>
      <c r="N1110" s="68"/>
      <c r="O1110" s="68"/>
      <c r="P1110" s="68">
        <f t="shared" si="962"/>
        <v>0</v>
      </c>
      <c r="Q1110" s="68" t="str">
        <f t="shared" si="963"/>
        <v>-</v>
      </c>
    </row>
    <row r="1111" spans="1:17" x14ac:dyDescent="0.25">
      <c r="A1111" s="12" t="s">
        <v>517</v>
      </c>
      <c r="B1111" s="12" t="s">
        <v>69</v>
      </c>
      <c r="C1111" s="12" t="s">
        <v>11</v>
      </c>
      <c r="D1111" s="43" t="s">
        <v>538</v>
      </c>
      <c r="E1111" s="48">
        <v>6112</v>
      </c>
      <c r="F1111" s="43" t="s">
        <v>543</v>
      </c>
      <c r="G1111" s="56" t="s">
        <v>2910</v>
      </c>
      <c r="H1111" s="23" t="s">
        <v>26</v>
      </c>
      <c r="I1111" s="68">
        <v>28000</v>
      </c>
      <c r="J1111" s="68">
        <v>0</v>
      </c>
      <c r="K1111" s="68"/>
      <c r="L1111" s="68">
        <f t="shared" si="966"/>
        <v>0</v>
      </c>
      <c r="M1111" s="68"/>
      <c r="N1111" s="68"/>
      <c r="O1111" s="68"/>
      <c r="P1111" s="68">
        <f t="shared" si="962"/>
        <v>0</v>
      </c>
      <c r="Q1111" s="68" t="str">
        <f t="shared" si="963"/>
        <v>-</v>
      </c>
    </row>
    <row r="1112" spans="1:17" x14ac:dyDescent="0.25">
      <c r="A1112" s="12" t="s">
        <v>517</v>
      </c>
      <c r="B1112" s="12" t="s">
        <v>69</v>
      </c>
      <c r="C1112" s="12" t="s">
        <v>11</v>
      </c>
      <c r="D1112" s="43" t="s">
        <v>538</v>
      </c>
      <c r="E1112" s="42" t="s">
        <v>2710</v>
      </c>
      <c r="F1112" s="42" t="s">
        <v>1</v>
      </c>
      <c r="G1112" s="42" t="s">
        <v>1</v>
      </c>
      <c r="H1112" s="11" t="s">
        <v>28</v>
      </c>
      <c r="I1112" s="67">
        <f t="shared" ref="I1112:O1112" si="974">SUM(I1113)</f>
        <v>114000</v>
      </c>
      <c r="J1112" s="67">
        <f t="shared" si="974"/>
        <v>0</v>
      </c>
      <c r="K1112" s="67">
        <f t="shared" si="974"/>
        <v>0</v>
      </c>
      <c r="L1112" s="67">
        <f t="shared" si="966"/>
        <v>9500</v>
      </c>
      <c r="M1112" s="67">
        <f t="shared" si="974"/>
        <v>0</v>
      </c>
      <c r="N1112" s="67">
        <f t="shared" si="974"/>
        <v>0</v>
      </c>
      <c r="O1112" s="67">
        <f t="shared" si="974"/>
        <v>9500</v>
      </c>
      <c r="P1112" s="67">
        <f t="shared" si="962"/>
        <v>9500</v>
      </c>
      <c r="Q1112" s="67" t="str">
        <f t="shared" si="963"/>
        <v>-</v>
      </c>
    </row>
    <row r="1113" spans="1:17" x14ac:dyDescent="0.25">
      <c r="A1113" s="12" t="s">
        <v>517</v>
      </c>
      <c r="B1113" s="12" t="s">
        <v>69</v>
      </c>
      <c r="C1113" s="12" t="s">
        <v>11</v>
      </c>
      <c r="D1113" s="43" t="s">
        <v>538</v>
      </c>
      <c r="E1113" s="48">
        <v>6121</v>
      </c>
      <c r="F1113" s="43"/>
      <c r="G1113" s="56" t="s">
        <v>2910</v>
      </c>
      <c r="H1113" s="23" t="s">
        <v>29</v>
      </c>
      <c r="I1113" s="68">
        <v>114000</v>
      </c>
      <c r="J1113" s="68">
        <v>0</v>
      </c>
      <c r="K1113" s="68"/>
      <c r="L1113" s="68">
        <f t="shared" si="966"/>
        <v>9500</v>
      </c>
      <c r="M1113" s="68"/>
      <c r="N1113" s="68"/>
      <c r="O1113" s="68">
        <v>9500</v>
      </c>
      <c r="P1113" s="68">
        <f t="shared" si="962"/>
        <v>9500</v>
      </c>
      <c r="Q1113" s="68" t="str">
        <f t="shared" si="963"/>
        <v>-</v>
      </c>
    </row>
    <row r="1114" spans="1:17" x14ac:dyDescent="0.25">
      <c r="A1114" s="12" t="s">
        <v>517</v>
      </c>
      <c r="B1114" s="12" t="s">
        <v>69</v>
      </c>
      <c r="C1114" s="12" t="s">
        <v>11</v>
      </c>
      <c r="D1114" s="43" t="s">
        <v>538</v>
      </c>
      <c r="E1114" s="42" t="s">
        <v>2711</v>
      </c>
      <c r="F1114" s="42" t="s">
        <v>1</v>
      </c>
      <c r="G1114" s="42" t="s">
        <v>1</v>
      </c>
      <c r="H1114" s="11" t="s">
        <v>32</v>
      </c>
      <c r="I1114" s="67">
        <f t="shared" ref="I1114:O1114" si="975">SUM(I1115:I1121)</f>
        <v>94300</v>
      </c>
      <c r="J1114" s="67">
        <f t="shared" si="975"/>
        <v>0</v>
      </c>
      <c r="K1114" s="67">
        <f t="shared" si="975"/>
        <v>0</v>
      </c>
      <c r="L1114" s="67">
        <f t="shared" si="966"/>
        <v>9117</v>
      </c>
      <c r="M1114" s="67">
        <f t="shared" si="975"/>
        <v>0</v>
      </c>
      <c r="N1114" s="67">
        <f t="shared" si="975"/>
        <v>0</v>
      </c>
      <c r="O1114" s="67">
        <f t="shared" si="975"/>
        <v>9117</v>
      </c>
      <c r="P1114" s="67">
        <f t="shared" si="962"/>
        <v>9117</v>
      </c>
      <c r="Q1114" s="67" t="str">
        <f t="shared" si="963"/>
        <v>-</v>
      </c>
    </row>
    <row r="1115" spans="1:17" x14ac:dyDescent="0.25">
      <c r="A1115" s="12" t="s">
        <v>517</v>
      </c>
      <c r="B1115" s="12" t="s">
        <v>69</v>
      </c>
      <c r="C1115" s="12" t="s">
        <v>11</v>
      </c>
      <c r="D1115" s="43" t="s">
        <v>538</v>
      </c>
      <c r="E1115" s="48">
        <v>6131</v>
      </c>
      <c r="F1115" s="43"/>
      <c r="G1115" s="56" t="s">
        <v>2910</v>
      </c>
      <c r="H1115" s="23" t="s">
        <v>33</v>
      </c>
      <c r="I1115" s="68">
        <v>5000</v>
      </c>
      <c r="J1115" s="68">
        <v>0</v>
      </c>
      <c r="K1115" s="68"/>
      <c r="L1115" s="68">
        <f t="shared" si="966"/>
        <v>0</v>
      </c>
      <c r="M1115" s="68"/>
      <c r="N1115" s="68"/>
      <c r="O1115" s="68"/>
      <c r="P1115" s="68">
        <f t="shared" si="962"/>
        <v>0</v>
      </c>
      <c r="Q1115" s="68" t="str">
        <f t="shared" si="963"/>
        <v>-</v>
      </c>
    </row>
    <row r="1116" spans="1:17" x14ac:dyDescent="0.25">
      <c r="A1116" s="12" t="s">
        <v>517</v>
      </c>
      <c r="B1116" s="12" t="s">
        <v>69</v>
      </c>
      <c r="C1116" s="12" t="s">
        <v>11</v>
      </c>
      <c r="D1116" s="43" t="s">
        <v>538</v>
      </c>
      <c r="E1116" s="48">
        <v>6132</v>
      </c>
      <c r="F1116" s="43"/>
      <c r="G1116" s="56" t="s">
        <v>2910</v>
      </c>
      <c r="H1116" s="23" t="s">
        <v>227</v>
      </c>
      <c r="I1116" s="68">
        <v>8000</v>
      </c>
      <c r="J1116" s="68">
        <v>0</v>
      </c>
      <c r="K1116" s="68"/>
      <c r="L1116" s="68">
        <f t="shared" si="966"/>
        <v>850</v>
      </c>
      <c r="M1116" s="68"/>
      <c r="N1116" s="68"/>
      <c r="O1116" s="68">
        <v>850</v>
      </c>
      <c r="P1116" s="68">
        <f t="shared" si="962"/>
        <v>850</v>
      </c>
      <c r="Q1116" s="68" t="str">
        <f t="shared" si="963"/>
        <v>-</v>
      </c>
    </row>
    <row r="1117" spans="1:17" x14ac:dyDescent="0.25">
      <c r="A1117" s="12" t="s">
        <v>517</v>
      </c>
      <c r="B1117" s="12" t="s">
        <v>69</v>
      </c>
      <c r="C1117" s="12" t="s">
        <v>11</v>
      </c>
      <c r="D1117" s="43" t="s">
        <v>538</v>
      </c>
      <c r="E1117" s="48">
        <v>6133</v>
      </c>
      <c r="F1117" s="43"/>
      <c r="G1117" s="56" t="s">
        <v>2910</v>
      </c>
      <c r="H1117" s="23" t="s">
        <v>229</v>
      </c>
      <c r="I1117" s="68">
        <v>2600</v>
      </c>
      <c r="J1117" s="68">
        <v>0</v>
      </c>
      <c r="K1117" s="68"/>
      <c r="L1117" s="68">
        <f t="shared" si="966"/>
        <v>200</v>
      </c>
      <c r="M1117" s="68"/>
      <c r="N1117" s="68"/>
      <c r="O1117" s="68">
        <v>200</v>
      </c>
      <c r="P1117" s="68">
        <f t="shared" si="962"/>
        <v>200</v>
      </c>
      <c r="Q1117" s="68" t="str">
        <f t="shared" si="963"/>
        <v>-</v>
      </c>
    </row>
    <row r="1118" spans="1:17" x14ac:dyDescent="0.25">
      <c r="A1118" s="12" t="s">
        <v>517</v>
      </c>
      <c r="B1118" s="12" t="s">
        <v>69</v>
      </c>
      <c r="C1118" s="12" t="s">
        <v>11</v>
      </c>
      <c r="D1118" s="43" t="s">
        <v>538</v>
      </c>
      <c r="E1118" s="48">
        <v>6134</v>
      </c>
      <c r="F1118" s="43"/>
      <c r="G1118" s="56" t="s">
        <v>2910</v>
      </c>
      <c r="H1118" s="23" t="s">
        <v>169</v>
      </c>
      <c r="I1118" s="68">
        <v>8000</v>
      </c>
      <c r="J1118" s="68">
        <v>0</v>
      </c>
      <c r="K1118" s="68"/>
      <c r="L1118" s="68">
        <f t="shared" si="966"/>
        <v>0</v>
      </c>
      <c r="M1118" s="68"/>
      <c r="N1118" s="68"/>
      <c r="O1118" s="68"/>
      <c r="P1118" s="68">
        <f t="shared" si="962"/>
        <v>0</v>
      </c>
      <c r="Q1118" s="68" t="str">
        <f t="shared" si="963"/>
        <v>-</v>
      </c>
    </row>
    <row r="1119" spans="1:17" x14ac:dyDescent="0.25">
      <c r="A1119" s="12" t="s">
        <v>517</v>
      </c>
      <c r="B1119" s="12" t="s">
        <v>69</v>
      </c>
      <c r="C1119" s="12" t="s">
        <v>11</v>
      </c>
      <c r="D1119" s="43" t="s">
        <v>538</v>
      </c>
      <c r="E1119" s="48">
        <v>6136</v>
      </c>
      <c r="F1119" s="43"/>
      <c r="G1119" s="56" t="s">
        <v>2910</v>
      </c>
      <c r="H1119" s="23" t="s">
        <v>233</v>
      </c>
      <c r="I1119" s="68">
        <v>42200</v>
      </c>
      <c r="J1119" s="68">
        <v>0</v>
      </c>
      <c r="K1119" s="68"/>
      <c r="L1119" s="68">
        <f t="shared" si="966"/>
        <v>3150</v>
      </c>
      <c r="M1119" s="68"/>
      <c r="N1119" s="68"/>
      <c r="O1119" s="68">
        <v>3150</v>
      </c>
      <c r="P1119" s="68">
        <f t="shared" si="962"/>
        <v>3150</v>
      </c>
      <c r="Q1119" s="68" t="str">
        <f t="shared" si="963"/>
        <v>-</v>
      </c>
    </row>
    <row r="1120" spans="1:17" x14ac:dyDescent="0.25">
      <c r="A1120" s="12" t="s">
        <v>517</v>
      </c>
      <c r="B1120" s="12" t="s">
        <v>69</v>
      </c>
      <c r="C1120" s="12" t="s">
        <v>11</v>
      </c>
      <c r="D1120" s="43" t="s">
        <v>538</v>
      </c>
      <c r="E1120" s="48">
        <v>6138</v>
      </c>
      <c r="F1120" s="43"/>
      <c r="G1120" s="56" t="s">
        <v>2910</v>
      </c>
      <c r="H1120" s="23" t="s">
        <v>237</v>
      </c>
      <c r="I1120" s="68">
        <v>1500</v>
      </c>
      <c r="J1120" s="68">
        <v>0</v>
      </c>
      <c r="K1120" s="68"/>
      <c r="L1120" s="68">
        <f t="shared" si="966"/>
        <v>125</v>
      </c>
      <c r="M1120" s="68"/>
      <c r="N1120" s="68"/>
      <c r="O1120" s="68">
        <v>125</v>
      </c>
      <c r="P1120" s="68">
        <f t="shared" si="962"/>
        <v>125</v>
      </c>
      <c r="Q1120" s="68" t="str">
        <f t="shared" si="963"/>
        <v>-</v>
      </c>
    </row>
    <row r="1121" spans="1:17" x14ac:dyDescent="0.25">
      <c r="A1121" s="14" t="s">
        <v>517</v>
      </c>
      <c r="B1121" s="14" t="s">
        <v>69</v>
      </c>
      <c r="C1121" s="14" t="s">
        <v>11</v>
      </c>
      <c r="D1121" s="50" t="s">
        <v>538</v>
      </c>
      <c r="E1121" s="50" t="s">
        <v>2720</v>
      </c>
      <c r="F1121" s="43" t="s">
        <v>1</v>
      </c>
      <c r="G1121" s="49" t="s">
        <v>1</v>
      </c>
      <c r="H1121" s="11" t="s">
        <v>35</v>
      </c>
      <c r="I1121" s="67">
        <f t="shared" ref="I1121:O1121" si="976">SUM(I1122:I1125)</f>
        <v>27000</v>
      </c>
      <c r="J1121" s="67">
        <f t="shared" si="976"/>
        <v>0</v>
      </c>
      <c r="K1121" s="67">
        <f t="shared" si="976"/>
        <v>0</v>
      </c>
      <c r="L1121" s="67">
        <f t="shared" si="966"/>
        <v>4792</v>
      </c>
      <c r="M1121" s="67">
        <f t="shared" si="976"/>
        <v>0</v>
      </c>
      <c r="N1121" s="67">
        <f t="shared" si="976"/>
        <v>0</v>
      </c>
      <c r="O1121" s="67">
        <f t="shared" si="976"/>
        <v>4792</v>
      </c>
      <c r="P1121" s="67">
        <f t="shared" si="962"/>
        <v>4792</v>
      </c>
      <c r="Q1121" s="67" t="str">
        <f t="shared" si="963"/>
        <v>-</v>
      </c>
    </row>
    <row r="1122" spans="1:17" x14ac:dyDescent="0.25">
      <c r="A1122" s="12" t="s">
        <v>517</v>
      </c>
      <c r="B1122" s="12" t="s">
        <v>69</v>
      </c>
      <c r="C1122" s="12" t="s">
        <v>11</v>
      </c>
      <c r="D1122" s="43" t="s">
        <v>538</v>
      </c>
      <c r="E1122" s="48">
        <v>6139</v>
      </c>
      <c r="F1122" s="43" t="s">
        <v>544</v>
      </c>
      <c r="G1122" s="56" t="s">
        <v>2910</v>
      </c>
      <c r="H1122" s="23" t="s">
        <v>37</v>
      </c>
      <c r="I1122" s="68">
        <v>15400</v>
      </c>
      <c r="J1122" s="68">
        <v>0</v>
      </c>
      <c r="K1122" s="68"/>
      <c r="L1122" s="68">
        <f t="shared" si="966"/>
        <v>4500</v>
      </c>
      <c r="M1122" s="68"/>
      <c r="N1122" s="68"/>
      <c r="O1122" s="68">
        <v>4500</v>
      </c>
      <c r="P1122" s="68">
        <f t="shared" si="962"/>
        <v>4500</v>
      </c>
      <c r="Q1122" s="68" t="str">
        <f t="shared" si="963"/>
        <v>-</v>
      </c>
    </row>
    <row r="1123" spans="1:17" x14ac:dyDescent="0.25">
      <c r="A1123" s="12" t="s">
        <v>517</v>
      </c>
      <c r="B1123" s="12" t="s">
        <v>69</v>
      </c>
      <c r="C1123" s="12" t="s">
        <v>11</v>
      </c>
      <c r="D1123" s="43" t="s">
        <v>538</v>
      </c>
      <c r="E1123" s="48">
        <v>6139</v>
      </c>
      <c r="F1123" s="43" t="s">
        <v>545</v>
      </c>
      <c r="G1123" s="56" t="s">
        <v>2910</v>
      </c>
      <c r="H1123" s="23" t="s">
        <v>43</v>
      </c>
      <c r="I1123" s="68">
        <v>3500</v>
      </c>
      <c r="J1123" s="68">
        <v>0</v>
      </c>
      <c r="K1123" s="68"/>
      <c r="L1123" s="68">
        <f t="shared" si="966"/>
        <v>292</v>
      </c>
      <c r="M1123" s="68"/>
      <c r="N1123" s="68"/>
      <c r="O1123" s="68">
        <v>292</v>
      </c>
      <c r="P1123" s="68">
        <f t="shared" si="962"/>
        <v>292</v>
      </c>
      <c r="Q1123" s="68" t="str">
        <f t="shared" si="963"/>
        <v>-</v>
      </c>
    </row>
    <row r="1124" spans="1:17" x14ac:dyDescent="0.25">
      <c r="A1124" s="12" t="s">
        <v>517</v>
      </c>
      <c r="B1124" s="12" t="s">
        <v>69</v>
      </c>
      <c r="C1124" s="12" t="s">
        <v>11</v>
      </c>
      <c r="D1124" s="43" t="s">
        <v>538</v>
      </c>
      <c r="E1124" s="48">
        <v>6139</v>
      </c>
      <c r="F1124" s="43" t="s">
        <v>546</v>
      </c>
      <c r="G1124" s="56" t="s">
        <v>2910</v>
      </c>
      <c r="H1124" s="23" t="s">
        <v>547</v>
      </c>
      <c r="I1124" s="68">
        <v>8000</v>
      </c>
      <c r="J1124" s="68">
        <v>0</v>
      </c>
      <c r="K1124" s="68"/>
      <c r="L1124" s="68">
        <f t="shared" si="966"/>
        <v>0</v>
      </c>
      <c r="M1124" s="68"/>
      <c r="N1124" s="68"/>
      <c r="O1124" s="68"/>
      <c r="P1124" s="68">
        <f t="shared" si="962"/>
        <v>0</v>
      </c>
      <c r="Q1124" s="68" t="str">
        <f t="shared" si="963"/>
        <v>-</v>
      </c>
    </row>
    <row r="1125" spans="1:17" ht="22.5" x14ac:dyDescent="0.25">
      <c r="A1125" s="12" t="s">
        <v>517</v>
      </c>
      <c r="B1125" s="12" t="s">
        <v>69</v>
      </c>
      <c r="C1125" s="12" t="s">
        <v>11</v>
      </c>
      <c r="D1125" s="43" t="s">
        <v>538</v>
      </c>
      <c r="E1125" s="48">
        <v>6139</v>
      </c>
      <c r="F1125" s="43" t="s">
        <v>548</v>
      </c>
      <c r="G1125" s="56" t="s">
        <v>2910</v>
      </c>
      <c r="H1125" s="23" t="s">
        <v>49</v>
      </c>
      <c r="I1125" s="68">
        <v>100</v>
      </c>
      <c r="J1125" s="68">
        <v>0</v>
      </c>
      <c r="K1125" s="68"/>
      <c r="L1125" s="68">
        <f t="shared" si="966"/>
        <v>0</v>
      </c>
      <c r="M1125" s="68"/>
      <c r="N1125" s="68"/>
      <c r="O1125" s="68"/>
      <c r="P1125" s="68">
        <f t="shared" si="962"/>
        <v>0</v>
      </c>
      <c r="Q1125" s="68" t="str">
        <f t="shared" si="963"/>
        <v>-</v>
      </c>
    </row>
    <row r="1126" spans="1:17" ht="22.5" x14ac:dyDescent="0.25">
      <c r="A1126" s="14" t="s">
        <v>1</v>
      </c>
      <c r="B1126" s="14" t="s">
        <v>1</v>
      </c>
      <c r="C1126" s="14" t="s">
        <v>1</v>
      </c>
      <c r="D1126" s="42" t="s">
        <v>1</v>
      </c>
      <c r="E1126" s="42" t="s">
        <v>1</v>
      </c>
      <c r="F1126" s="42" t="s">
        <v>1</v>
      </c>
      <c r="G1126" s="42" t="s">
        <v>1</v>
      </c>
      <c r="H1126" s="17" t="s">
        <v>50</v>
      </c>
      <c r="I1126" s="66">
        <f t="shared" ref="I1126:O1126" si="977">SUM(I1127)</f>
        <v>38000</v>
      </c>
      <c r="J1126" s="66">
        <f t="shared" si="977"/>
        <v>0</v>
      </c>
      <c r="K1126" s="66">
        <f t="shared" si="977"/>
        <v>0</v>
      </c>
      <c r="L1126" s="66">
        <f t="shared" si="966"/>
        <v>0</v>
      </c>
      <c r="M1126" s="66">
        <f t="shared" si="977"/>
        <v>0</v>
      </c>
      <c r="N1126" s="66">
        <f t="shared" si="977"/>
        <v>0</v>
      </c>
      <c r="O1126" s="66">
        <f t="shared" si="977"/>
        <v>0</v>
      </c>
      <c r="P1126" s="66">
        <f t="shared" si="962"/>
        <v>0</v>
      </c>
      <c r="Q1126" s="66" t="str">
        <f t="shared" si="963"/>
        <v>-</v>
      </c>
    </row>
    <row r="1127" spans="1:17" x14ac:dyDescent="0.25">
      <c r="A1127" s="12" t="s">
        <v>517</v>
      </c>
      <c r="B1127" s="12" t="s">
        <v>69</v>
      </c>
      <c r="C1127" s="12" t="s">
        <v>11</v>
      </c>
      <c r="D1127" s="43" t="s">
        <v>538</v>
      </c>
      <c r="E1127" s="42" t="s">
        <v>2712</v>
      </c>
      <c r="F1127" s="42" t="s">
        <v>1</v>
      </c>
      <c r="G1127" s="42" t="s">
        <v>1</v>
      </c>
      <c r="H1127" s="11" t="s">
        <v>52</v>
      </c>
      <c r="I1127" s="67">
        <f t="shared" ref="I1127" si="978">SUM(I1128:I1130)</f>
        <v>38000</v>
      </c>
      <c r="J1127" s="67">
        <f t="shared" ref="J1127:K1127" si="979">SUM(J1128:J1130)</f>
        <v>0</v>
      </c>
      <c r="K1127" s="67">
        <f t="shared" si="979"/>
        <v>0</v>
      </c>
      <c r="L1127" s="67">
        <f t="shared" si="966"/>
        <v>0</v>
      </c>
      <c r="M1127" s="67">
        <f t="shared" ref="M1127" si="980">SUM(M1128:M1130)</f>
        <v>0</v>
      </c>
      <c r="N1127" s="67">
        <f t="shared" ref="N1127:O1127" si="981">SUM(N1128:N1130)</f>
        <v>0</v>
      </c>
      <c r="O1127" s="67">
        <f t="shared" si="981"/>
        <v>0</v>
      </c>
      <c r="P1127" s="67">
        <f t="shared" si="962"/>
        <v>0</v>
      </c>
      <c r="Q1127" s="67" t="str">
        <f t="shared" si="963"/>
        <v>-</v>
      </c>
    </row>
    <row r="1128" spans="1:17" x14ac:dyDescent="0.25">
      <c r="A1128" s="12" t="s">
        <v>517</v>
      </c>
      <c r="B1128" s="12" t="s">
        <v>69</v>
      </c>
      <c r="C1128" s="12" t="s">
        <v>11</v>
      </c>
      <c r="D1128" s="43" t="s">
        <v>538</v>
      </c>
      <c r="E1128" s="48">
        <v>6142</v>
      </c>
      <c r="F1128" s="43"/>
      <c r="G1128" s="56" t="s">
        <v>2902</v>
      </c>
      <c r="H1128" s="23" t="s">
        <v>91</v>
      </c>
      <c r="I1128" s="68">
        <v>5000</v>
      </c>
      <c r="J1128" s="68">
        <v>0</v>
      </c>
      <c r="K1128" s="68"/>
      <c r="L1128" s="68">
        <f t="shared" si="966"/>
        <v>0</v>
      </c>
      <c r="M1128" s="68"/>
      <c r="N1128" s="68"/>
      <c r="O1128" s="68"/>
      <c r="P1128" s="68">
        <f t="shared" si="962"/>
        <v>0</v>
      </c>
      <c r="Q1128" s="68" t="str">
        <f t="shared" si="963"/>
        <v>-</v>
      </c>
    </row>
    <row r="1129" spans="1:17" x14ac:dyDescent="0.25">
      <c r="A1129" s="12" t="s">
        <v>517</v>
      </c>
      <c r="B1129" s="12" t="s">
        <v>69</v>
      </c>
      <c r="C1129" s="12" t="s">
        <v>11</v>
      </c>
      <c r="D1129" s="43" t="s">
        <v>538</v>
      </c>
      <c r="E1129" s="48">
        <v>6143</v>
      </c>
      <c r="F1129" s="43"/>
      <c r="G1129" s="56" t="s">
        <v>2902</v>
      </c>
      <c r="H1129" s="23" t="s">
        <v>53</v>
      </c>
      <c r="I1129" s="68">
        <v>20000</v>
      </c>
      <c r="J1129" s="68">
        <v>0</v>
      </c>
      <c r="K1129" s="68"/>
      <c r="L1129" s="68">
        <f t="shared" si="966"/>
        <v>0</v>
      </c>
      <c r="M1129" s="68"/>
      <c r="N1129" s="68"/>
      <c r="O1129" s="68"/>
      <c r="P1129" s="68">
        <f t="shared" si="962"/>
        <v>0</v>
      </c>
      <c r="Q1129" s="68" t="str">
        <f t="shared" si="963"/>
        <v>-</v>
      </c>
    </row>
    <row r="1130" spans="1:17" x14ac:dyDescent="0.25">
      <c r="A1130" s="12" t="s">
        <v>517</v>
      </c>
      <c r="B1130" s="12" t="s">
        <v>69</v>
      </c>
      <c r="C1130" s="12" t="s">
        <v>11</v>
      </c>
      <c r="D1130" s="43" t="s">
        <v>538</v>
      </c>
      <c r="E1130" s="48">
        <v>6148</v>
      </c>
      <c r="F1130" s="43"/>
      <c r="G1130" s="56" t="s">
        <v>2902</v>
      </c>
      <c r="H1130" s="23" t="s">
        <v>58</v>
      </c>
      <c r="I1130" s="68">
        <v>13000</v>
      </c>
      <c r="J1130" s="68">
        <v>0</v>
      </c>
      <c r="K1130" s="68"/>
      <c r="L1130" s="68">
        <f t="shared" si="966"/>
        <v>0</v>
      </c>
      <c r="M1130" s="68"/>
      <c r="N1130" s="68"/>
      <c r="O1130" s="68"/>
      <c r="P1130" s="68">
        <f t="shared" si="962"/>
        <v>0</v>
      </c>
      <c r="Q1130" s="68" t="str">
        <f t="shared" si="963"/>
        <v>-</v>
      </c>
    </row>
    <row r="1131" spans="1:17" ht="22.5" x14ac:dyDescent="0.25">
      <c r="A1131" s="14" t="s">
        <v>1</v>
      </c>
      <c r="B1131" s="14" t="s">
        <v>1</v>
      </c>
      <c r="C1131" s="14" t="s">
        <v>1</v>
      </c>
      <c r="D1131" s="42" t="s">
        <v>1</v>
      </c>
      <c r="E1131" s="42" t="s">
        <v>1</v>
      </c>
      <c r="F1131" s="42" t="s">
        <v>1</v>
      </c>
      <c r="G1131" s="42" t="s">
        <v>1</v>
      </c>
      <c r="H1131" s="17" t="s">
        <v>92</v>
      </c>
      <c r="I1131" s="66">
        <f t="shared" ref="I1131:O1133" si="982">SUM(I1132)</f>
        <v>4554240</v>
      </c>
      <c r="J1131" s="66">
        <f t="shared" si="982"/>
        <v>0</v>
      </c>
      <c r="K1131" s="66">
        <f t="shared" si="982"/>
        <v>0</v>
      </c>
      <c r="L1131" s="66">
        <f t="shared" si="966"/>
        <v>0</v>
      </c>
      <c r="M1131" s="66">
        <f t="shared" si="982"/>
        <v>0</v>
      </c>
      <c r="N1131" s="66">
        <f t="shared" si="982"/>
        <v>0</v>
      </c>
      <c r="O1131" s="66">
        <f t="shared" si="982"/>
        <v>0</v>
      </c>
      <c r="P1131" s="66">
        <f t="shared" si="962"/>
        <v>0</v>
      </c>
      <c r="Q1131" s="66" t="str">
        <f t="shared" si="963"/>
        <v>-</v>
      </c>
    </row>
    <row r="1132" spans="1:17" x14ac:dyDescent="0.25">
      <c r="A1132" s="12" t="s">
        <v>517</v>
      </c>
      <c r="B1132" s="12" t="s">
        <v>69</v>
      </c>
      <c r="C1132" s="12" t="s">
        <v>11</v>
      </c>
      <c r="D1132" s="43" t="s">
        <v>538</v>
      </c>
      <c r="E1132" s="42" t="s">
        <v>2713</v>
      </c>
      <c r="F1132" s="42" t="s">
        <v>1</v>
      </c>
      <c r="G1132" s="42" t="s">
        <v>1</v>
      </c>
      <c r="H1132" s="11" t="s">
        <v>94</v>
      </c>
      <c r="I1132" s="67">
        <f t="shared" si="982"/>
        <v>4554240</v>
      </c>
      <c r="J1132" s="67">
        <f t="shared" si="982"/>
        <v>0</v>
      </c>
      <c r="K1132" s="67">
        <f t="shared" si="982"/>
        <v>0</v>
      </c>
      <c r="L1132" s="67">
        <f t="shared" si="966"/>
        <v>0</v>
      </c>
      <c r="M1132" s="67">
        <f t="shared" si="982"/>
        <v>0</v>
      </c>
      <c r="N1132" s="67">
        <f t="shared" si="982"/>
        <v>0</v>
      </c>
      <c r="O1132" s="67">
        <f t="shared" si="982"/>
        <v>0</v>
      </c>
      <c r="P1132" s="67">
        <f t="shared" si="962"/>
        <v>0</v>
      </c>
      <c r="Q1132" s="67" t="str">
        <f t="shared" si="963"/>
        <v>-</v>
      </c>
    </row>
    <row r="1133" spans="1:17" x14ac:dyDescent="0.25">
      <c r="A1133" s="14" t="s">
        <v>517</v>
      </c>
      <c r="B1133" s="14" t="s">
        <v>69</v>
      </c>
      <c r="C1133" s="14" t="s">
        <v>11</v>
      </c>
      <c r="D1133" s="50" t="s">
        <v>538</v>
      </c>
      <c r="E1133" s="50" t="s">
        <v>2743</v>
      </c>
      <c r="F1133" s="43" t="s">
        <v>1</v>
      </c>
      <c r="G1133" s="49" t="s">
        <v>1</v>
      </c>
      <c r="H1133" s="11" t="s">
        <v>212</v>
      </c>
      <c r="I1133" s="67">
        <f t="shared" si="982"/>
        <v>4554240</v>
      </c>
      <c r="J1133" s="67">
        <f t="shared" si="982"/>
        <v>0</v>
      </c>
      <c r="K1133" s="67">
        <f t="shared" si="982"/>
        <v>0</v>
      </c>
      <c r="L1133" s="67">
        <f t="shared" si="966"/>
        <v>0</v>
      </c>
      <c r="M1133" s="67">
        <f t="shared" si="982"/>
        <v>0</v>
      </c>
      <c r="N1133" s="67">
        <f t="shared" si="982"/>
        <v>0</v>
      </c>
      <c r="O1133" s="67">
        <f t="shared" si="982"/>
        <v>0</v>
      </c>
      <c r="P1133" s="67">
        <f t="shared" si="962"/>
        <v>0</v>
      </c>
      <c r="Q1133" s="67" t="str">
        <f t="shared" si="963"/>
        <v>-</v>
      </c>
    </row>
    <row r="1134" spans="1:17" x14ac:dyDescent="0.25">
      <c r="A1134" s="12" t="s">
        <v>517</v>
      </c>
      <c r="B1134" s="12" t="s">
        <v>69</v>
      </c>
      <c r="C1134" s="12" t="s">
        <v>11</v>
      </c>
      <c r="D1134" s="43" t="s">
        <v>538</v>
      </c>
      <c r="E1134" s="48">
        <v>6154</v>
      </c>
      <c r="F1134" s="43" t="s">
        <v>549</v>
      </c>
      <c r="G1134" s="56" t="s">
        <v>2902</v>
      </c>
      <c r="H1134" s="23" t="s">
        <v>550</v>
      </c>
      <c r="I1134" s="68">
        <v>4554240</v>
      </c>
      <c r="J1134" s="68">
        <v>0</v>
      </c>
      <c r="K1134" s="68"/>
      <c r="L1134" s="68">
        <f t="shared" si="966"/>
        <v>0</v>
      </c>
      <c r="M1134" s="68"/>
      <c r="N1134" s="68"/>
      <c r="O1134" s="68"/>
      <c r="P1134" s="68">
        <f t="shared" si="962"/>
        <v>0</v>
      </c>
      <c r="Q1134" s="68" t="str">
        <f t="shared" si="963"/>
        <v>-</v>
      </c>
    </row>
    <row r="1135" spans="1:17" ht="22.5" x14ac:dyDescent="0.25">
      <c r="A1135" s="14" t="s">
        <v>1</v>
      </c>
      <c r="B1135" s="14" t="s">
        <v>1</v>
      </c>
      <c r="C1135" s="14" t="s">
        <v>1</v>
      </c>
      <c r="D1135" s="42" t="s">
        <v>1</v>
      </c>
      <c r="E1135" s="42" t="s">
        <v>1</v>
      </c>
      <c r="F1135" s="42" t="s">
        <v>1</v>
      </c>
      <c r="G1135" s="42" t="s">
        <v>1</v>
      </c>
      <c r="H1135" s="17" t="s">
        <v>59</v>
      </c>
      <c r="I1135" s="66">
        <f t="shared" ref="I1135:O1135" si="983">SUM(I1136)</f>
        <v>280000</v>
      </c>
      <c r="J1135" s="66">
        <f t="shared" si="983"/>
        <v>0</v>
      </c>
      <c r="K1135" s="66">
        <f t="shared" si="983"/>
        <v>0</v>
      </c>
      <c r="L1135" s="66">
        <f t="shared" si="966"/>
        <v>0</v>
      </c>
      <c r="M1135" s="66">
        <f t="shared" si="983"/>
        <v>0</v>
      </c>
      <c r="N1135" s="66">
        <f t="shared" si="983"/>
        <v>0</v>
      </c>
      <c r="O1135" s="66">
        <f t="shared" si="983"/>
        <v>0</v>
      </c>
      <c r="P1135" s="66">
        <f t="shared" si="962"/>
        <v>0</v>
      </c>
      <c r="Q1135" s="66" t="str">
        <f t="shared" si="963"/>
        <v>-</v>
      </c>
    </row>
    <row r="1136" spans="1:17" x14ac:dyDescent="0.25">
      <c r="A1136" s="12" t="s">
        <v>517</v>
      </c>
      <c r="B1136" s="12" t="s">
        <v>69</v>
      </c>
      <c r="C1136" s="12" t="s">
        <v>11</v>
      </c>
      <c r="D1136" s="43" t="s">
        <v>538</v>
      </c>
      <c r="E1136" s="42" t="s">
        <v>2715</v>
      </c>
      <c r="F1136" s="42" t="s">
        <v>1</v>
      </c>
      <c r="G1136" s="42" t="s">
        <v>1</v>
      </c>
      <c r="H1136" s="11" t="s">
        <v>61</v>
      </c>
      <c r="I1136" s="67">
        <f t="shared" ref="I1136" si="984">SUM(I1137,I1138)</f>
        <v>280000</v>
      </c>
      <c r="J1136" s="67">
        <f t="shared" ref="J1136:K1136" si="985">SUM(J1137,J1138)</f>
        <v>0</v>
      </c>
      <c r="K1136" s="67">
        <f t="shared" si="985"/>
        <v>0</v>
      </c>
      <c r="L1136" s="67">
        <f t="shared" si="966"/>
        <v>0</v>
      </c>
      <c r="M1136" s="67">
        <f t="shared" ref="M1136" si="986">SUM(M1137,M1138)</f>
        <v>0</v>
      </c>
      <c r="N1136" s="67">
        <f t="shared" ref="N1136:O1136" si="987">SUM(N1137,N1138)</f>
        <v>0</v>
      </c>
      <c r="O1136" s="67">
        <f t="shared" si="987"/>
        <v>0</v>
      </c>
      <c r="P1136" s="67">
        <f t="shared" si="962"/>
        <v>0</v>
      </c>
      <c r="Q1136" s="67" t="str">
        <f t="shared" si="963"/>
        <v>-</v>
      </c>
    </row>
    <row r="1137" spans="1:17" x14ac:dyDescent="0.25">
      <c r="A1137" s="12" t="s">
        <v>517</v>
      </c>
      <c r="B1137" s="12" t="s">
        <v>69</v>
      </c>
      <c r="C1137" s="12" t="s">
        <v>11</v>
      </c>
      <c r="D1137" s="43" t="s">
        <v>538</v>
      </c>
      <c r="E1137" s="48">
        <v>8213</v>
      </c>
      <c r="F1137" s="43"/>
      <c r="G1137" s="56" t="s">
        <v>2910</v>
      </c>
      <c r="H1137" s="23" t="s">
        <v>62</v>
      </c>
      <c r="I1137" s="68">
        <v>180000</v>
      </c>
      <c r="J1137" s="68">
        <v>0</v>
      </c>
      <c r="K1137" s="68"/>
      <c r="L1137" s="68">
        <f t="shared" si="966"/>
        <v>0</v>
      </c>
      <c r="M1137" s="68"/>
      <c r="N1137" s="68"/>
      <c r="O1137" s="68"/>
      <c r="P1137" s="68">
        <f t="shared" si="962"/>
        <v>0</v>
      </c>
      <c r="Q1137" s="68" t="str">
        <f t="shared" si="963"/>
        <v>-</v>
      </c>
    </row>
    <row r="1138" spans="1:17" x14ac:dyDescent="0.25">
      <c r="A1138" s="14" t="s">
        <v>517</v>
      </c>
      <c r="B1138" s="14" t="s">
        <v>69</v>
      </c>
      <c r="C1138" s="14" t="s">
        <v>11</v>
      </c>
      <c r="D1138" s="50" t="s">
        <v>538</v>
      </c>
      <c r="E1138" s="50" t="s">
        <v>2780</v>
      </c>
      <c r="F1138" s="43" t="s">
        <v>1</v>
      </c>
      <c r="G1138" s="49" t="s">
        <v>1</v>
      </c>
      <c r="H1138" s="11" t="s">
        <v>183</v>
      </c>
      <c r="I1138" s="67">
        <f t="shared" ref="I1138:O1138" si="988">SUM(I1139)</f>
        <v>100000</v>
      </c>
      <c r="J1138" s="67">
        <f t="shared" si="988"/>
        <v>0</v>
      </c>
      <c r="K1138" s="67">
        <f t="shared" si="988"/>
        <v>0</v>
      </c>
      <c r="L1138" s="67">
        <f t="shared" si="966"/>
        <v>0</v>
      </c>
      <c r="M1138" s="67">
        <f t="shared" si="988"/>
        <v>0</v>
      </c>
      <c r="N1138" s="67">
        <f t="shared" si="988"/>
        <v>0</v>
      </c>
      <c r="O1138" s="67">
        <f t="shared" si="988"/>
        <v>0</v>
      </c>
      <c r="P1138" s="67">
        <f t="shared" si="962"/>
        <v>0</v>
      </c>
      <c r="Q1138" s="67" t="str">
        <f t="shared" si="963"/>
        <v>-</v>
      </c>
    </row>
    <row r="1139" spans="1:17" ht="22.5" x14ac:dyDescent="0.25">
      <c r="A1139" s="12" t="s">
        <v>517</v>
      </c>
      <c r="B1139" s="12" t="s">
        <v>69</v>
      </c>
      <c r="C1139" s="12" t="s">
        <v>11</v>
      </c>
      <c r="D1139" s="43" t="s">
        <v>538</v>
      </c>
      <c r="E1139" s="48">
        <v>8215</v>
      </c>
      <c r="F1139" s="43" t="s">
        <v>551</v>
      </c>
      <c r="G1139" s="56" t="s">
        <v>2902</v>
      </c>
      <c r="H1139" s="23" t="s">
        <v>552</v>
      </c>
      <c r="I1139" s="68">
        <v>100000</v>
      </c>
      <c r="J1139" s="68">
        <v>0</v>
      </c>
      <c r="K1139" s="68"/>
      <c r="L1139" s="68">
        <f t="shared" si="966"/>
        <v>0</v>
      </c>
      <c r="M1139" s="68"/>
      <c r="N1139" s="68"/>
      <c r="O1139" s="68"/>
      <c r="P1139" s="68">
        <f t="shared" si="962"/>
        <v>0</v>
      </c>
      <c r="Q1139" s="68" t="str">
        <f t="shared" si="963"/>
        <v>-</v>
      </c>
    </row>
    <row r="1140" spans="1:17" x14ac:dyDescent="0.25">
      <c r="A1140" s="23" t="s">
        <v>1</v>
      </c>
      <c r="B1140" s="23" t="s">
        <v>1</v>
      </c>
      <c r="C1140" s="23" t="s">
        <v>1</v>
      </c>
      <c r="D1140" s="49" t="s">
        <v>1</v>
      </c>
      <c r="E1140" s="49" t="s">
        <v>1</v>
      </c>
      <c r="F1140" s="49" t="s">
        <v>1</v>
      </c>
      <c r="G1140" s="49" t="s">
        <v>1</v>
      </c>
      <c r="H1140" s="17" t="s">
        <v>553</v>
      </c>
      <c r="I1140" s="66">
        <f t="shared" ref="I1140:O1140" si="989">SUM(I1104,I1126,I1131,I1135)</f>
        <v>6400000</v>
      </c>
      <c r="J1140" s="66">
        <f t="shared" si="989"/>
        <v>0</v>
      </c>
      <c r="K1140" s="66">
        <f t="shared" si="989"/>
        <v>0</v>
      </c>
      <c r="L1140" s="66">
        <f t="shared" si="966"/>
        <v>122617</v>
      </c>
      <c r="M1140" s="66">
        <f t="shared" si="989"/>
        <v>0</v>
      </c>
      <c r="N1140" s="66">
        <f t="shared" si="989"/>
        <v>0</v>
      </c>
      <c r="O1140" s="66">
        <f t="shared" si="989"/>
        <v>122617</v>
      </c>
      <c r="P1140" s="66">
        <f t="shared" si="962"/>
        <v>122617</v>
      </c>
      <c r="Q1140" s="66" t="str">
        <f t="shared" si="963"/>
        <v>-</v>
      </c>
    </row>
    <row r="1141" spans="1:17" ht="15.75" thickBot="1" x14ac:dyDescent="0.3">
      <c r="A1141" s="23" t="s">
        <v>1</v>
      </c>
      <c r="B1141" s="23" t="s">
        <v>1</v>
      </c>
      <c r="C1141" s="23" t="s">
        <v>1</v>
      </c>
      <c r="D1141" s="49" t="s">
        <v>1</v>
      </c>
      <c r="E1141" s="49" t="s">
        <v>1</v>
      </c>
      <c r="F1141" s="49" t="s">
        <v>1</v>
      </c>
      <c r="G1141" s="49" t="s">
        <v>1</v>
      </c>
      <c r="H1141" s="11" t="s">
        <v>64</v>
      </c>
      <c r="I1141" s="67">
        <v>56</v>
      </c>
      <c r="J1141" s="67">
        <v>56</v>
      </c>
      <c r="K1141" s="67"/>
      <c r="L1141" s="67"/>
      <c r="M1141" s="67"/>
      <c r="N1141" s="67"/>
      <c r="O1141" s="67"/>
      <c r="P1141" s="67">
        <f t="shared" si="962"/>
        <v>0</v>
      </c>
      <c r="Q1141" s="67">
        <f t="shared" si="963"/>
        <v>0</v>
      </c>
    </row>
    <row r="1142" spans="1:17" ht="34.5" thickBot="1" x14ac:dyDescent="0.3">
      <c r="A1142" s="23" t="s">
        <v>1</v>
      </c>
      <c r="B1142" s="23" t="s">
        <v>1</v>
      </c>
      <c r="C1142" s="23" t="s">
        <v>1</v>
      </c>
      <c r="D1142" s="49" t="s">
        <v>1</v>
      </c>
      <c r="E1142" s="49" t="s">
        <v>1</v>
      </c>
      <c r="F1142" s="49" t="s">
        <v>1</v>
      </c>
      <c r="G1142" s="49" t="s">
        <v>1</v>
      </c>
      <c r="H1142" s="22" t="s">
        <v>65</v>
      </c>
      <c r="I1142" s="64" t="s">
        <v>2718</v>
      </c>
      <c r="J1142" s="64" t="s">
        <v>2879</v>
      </c>
      <c r="K1142" s="64" t="s">
        <v>2942</v>
      </c>
      <c r="L1142" s="64" t="s">
        <v>2942</v>
      </c>
      <c r="M1142" s="64" t="s">
        <v>2950</v>
      </c>
      <c r="N1142" s="64" t="s">
        <v>2949</v>
      </c>
      <c r="O1142" s="64" t="s">
        <v>2948</v>
      </c>
      <c r="P1142" s="64" t="s">
        <v>2942</v>
      </c>
      <c r="Q1142" s="64" t="s">
        <v>2944</v>
      </c>
    </row>
    <row r="1143" spans="1:17" x14ac:dyDescent="0.25">
      <c r="A1143" s="24"/>
      <c r="B1143" s="24"/>
      <c r="C1143" s="24"/>
      <c r="D1143" s="51"/>
      <c r="E1143" s="51"/>
      <c r="F1143" s="51"/>
      <c r="G1143" s="51"/>
      <c r="H1143" s="18" t="s">
        <v>1</v>
      </c>
      <c r="I1143" s="65">
        <v>1</v>
      </c>
      <c r="J1143" s="65" t="s">
        <v>2894</v>
      </c>
      <c r="K1143" s="65">
        <v>3</v>
      </c>
      <c r="L1143" s="65" t="s">
        <v>2945</v>
      </c>
      <c r="M1143" s="65">
        <v>5</v>
      </c>
      <c r="N1143" s="65">
        <v>6</v>
      </c>
      <c r="O1143" s="65">
        <v>7</v>
      </c>
      <c r="P1143" s="65" t="s">
        <v>2946</v>
      </c>
      <c r="Q1143" s="65">
        <v>9</v>
      </c>
    </row>
    <row r="1144" spans="1:17" x14ac:dyDescent="0.25">
      <c r="A1144" s="24"/>
      <c r="B1144" s="24"/>
      <c r="C1144" s="24"/>
      <c r="D1144" s="51"/>
      <c r="E1144" s="52"/>
      <c r="F1144" s="52"/>
      <c r="G1144" s="52"/>
      <c r="H1144" s="19" t="s">
        <v>326</v>
      </c>
      <c r="I1144" s="69">
        <f t="shared" ref="I1144" si="990">SUM(I1106,I1108,I1109,I1110,I1111,I1113,I1115,I1116,I1117,I1118,I1119,I1120,I1122,I1123,I1124,I1125,I1137)</f>
        <v>1707760</v>
      </c>
      <c r="J1144" s="69">
        <f t="shared" ref="J1144:K1144" si="991">SUM(J1106,J1108,J1109,J1110,J1111,J1113,J1115,J1116,J1117,J1118,J1119,J1120,J1122,J1123,J1124,J1125,J1137)</f>
        <v>0</v>
      </c>
      <c r="K1144" s="69">
        <f t="shared" si="991"/>
        <v>0</v>
      </c>
      <c r="L1144" s="69">
        <f t="shared" si="966"/>
        <v>122617</v>
      </c>
      <c r="M1144" s="69">
        <f t="shared" ref="M1144" si="992">SUM(M1106,M1108,M1109,M1110,M1111,M1113,M1115,M1116,M1117,M1118,M1119,M1120,M1122,M1123,M1124,M1125,M1137)</f>
        <v>0</v>
      </c>
      <c r="N1144" s="69">
        <f t="shared" ref="N1144:O1144" si="993">SUM(N1106,N1108,N1109,N1110,N1111,N1113,N1115,N1116,N1117,N1118,N1119,N1120,N1122,N1123,N1124,N1125,N1137)</f>
        <v>0</v>
      </c>
      <c r="O1144" s="69">
        <f t="shared" si="993"/>
        <v>122617</v>
      </c>
      <c r="P1144" s="69">
        <f t="shared" si="962"/>
        <v>122617</v>
      </c>
      <c r="Q1144" s="69" t="str">
        <f t="shared" si="963"/>
        <v>-</v>
      </c>
    </row>
    <row r="1145" spans="1:17" x14ac:dyDescent="0.25">
      <c r="A1145" s="24"/>
      <c r="B1145" s="24"/>
      <c r="C1145" s="24"/>
      <c r="D1145" s="51"/>
      <c r="E1145" s="52"/>
      <c r="F1145" s="52"/>
      <c r="G1145" s="52"/>
      <c r="H1145" s="19" t="s">
        <v>186</v>
      </c>
      <c r="I1145" s="69">
        <f t="shared" ref="I1145" si="994">SUM(I1139,I1134,I1130,I1129,I1128)</f>
        <v>4692240</v>
      </c>
      <c r="J1145" s="69">
        <f t="shared" ref="J1145:K1145" si="995">SUM(J1139,J1134,J1130,J1129,J1128)</f>
        <v>0</v>
      </c>
      <c r="K1145" s="69">
        <f t="shared" si="995"/>
        <v>0</v>
      </c>
      <c r="L1145" s="69">
        <f t="shared" si="966"/>
        <v>0</v>
      </c>
      <c r="M1145" s="69">
        <f t="shared" ref="M1145" si="996">SUM(M1139,M1134,M1130,M1129,M1128)</f>
        <v>0</v>
      </c>
      <c r="N1145" s="69">
        <f t="shared" ref="N1145:O1145" si="997">SUM(N1139,N1134,N1130,N1129,N1128)</f>
        <v>0</v>
      </c>
      <c r="O1145" s="69">
        <f t="shared" si="997"/>
        <v>0</v>
      </c>
      <c r="P1145" s="69">
        <f t="shared" si="962"/>
        <v>0</v>
      </c>
      <c r="Q1145" s="69" t="str">
        <f t="shared" si="963"/>
        <v>-</v>
      </c>
    </row>
    <row r="1146" spans="1:17" x14ac:dyDescent="0.25">
      <c r="A1146" s="24"/>
      <c r="B1146" s="24"/>
      <c r="C1146" s="24"/>
      <c r="D1146" s="51"/>
      <c r="E1146" s="51"/>
      <c r="F1146" s="51"/>
      <c r="G1146" s="51"/>
      <c r="H1146" s="20" t="s">
        <v>67</v>
      </c>
      <c r="I1146" s="69">
        <f t="shared" ref="I1146" si="998">SUM(I1144:I1145)</f>
        <v>6400000</v>
      </c>
      <c r="J1146" s="69">
        <f t="shared" ref="J1146:K1146" si="999">SUM(J1144:J1145)</f>
        <v>0</v>
      </c>
      <c r="K1146" s="69">
        <f t="shared" si="999"/>
        <v>0</v>
      </c>
      <c r="L1146" s="69">
        <f t="shared" si="966"/>
        <v>122617</v>
      </c>
      <c r="M1146" s="69">
        <f t="shared" ref="M1146" si="1000">SUM(M1144:M1145)</f>
        <v>0</v>
      </c>
      <c r="N1146" s="69">
        <f t="shared" ref="N1146:O1146" si="1001">SUM(N1144:N1145)</f>
        <v>0</v>
      </c>
      <c r="O1146" s="69">
        <f t="shared" si="1001"/>
        <v>122617</v>
      </c>
      <c r="P1146" s="69">
        <f t="shared" si="962"/>
        <v>122617</v>
      </c>
      <c r="Q1146" s="69" t="str">
        <f t="shared" si="963"/>
        <v>-</v>
      </c>
    </row>
    <row r="1147" spans="1:17" x14ac:dyDescent="0.25">
      <c r="A1147" s="25"/>
      <c r="B1147" s="25"/>
      <c r="C1147" s="25"/>
      <c r="D1147" s="53"/>
      <c r="E1147" s="53"/>
      <c r="F1147" s="53"/>
      <c r="G1147" s="53"/>
    </row>
    <row r="1148" spans="1:17" x14ac:dyDescent="0.25">
      <c r="A1148" s="23" t="s">
        <v>1</v>
      </c>
      <c r="B1148" s="23" t="s">
        <v>1</v>
      </c>
      <c r="C1148" s="23" t="s">
        <v>1</v>
      </c>
      <c r="D1148" s="49" t="s">
        <v>1</v>
      </c>
      <c r="E1148" s="49" t="s">
        <v>1</v>
      </c>
      <c r="F1148" s="49" t="s">
        <v>1</v>
      </c>
      <c r="G1148" s="49" t="s">
        <v>1</v>
      </c>
      <c r="H1148" s="26" t="s">
        <v>1</v>
      </c>
      <c r="I1148" s="70"/>
      <c r="J1148" s="70"/>
      <c r="K1148" s="70"/>
      <c r="L1148" s="70"/>
      <c r="M1148" s="70"/>
      <c r="N1148" s="70"/>
      <c r="O1148" s="70"/>
      <c r="P1148" s="70"/>
      <c r="Q1148" s="70"/>
    </row>
    <row r="1149" spans="1:17" x14ac:dyDescent="0.25">
      <c r="A1149" s="23" t="s">
        <v>1</v>
      </c>
      <c r="B1149" s="23" t="s">
        <v>1</v>
      </c>
      <c r="C1149" s="23" t="s">
        <v>1</v>
      </c>
      <c r="D1149" s="49" t="s">
        <v>1</v>
      </c>
      <c r="E1149" s="49" t="s">
        <v>1</v>
      </c>
      <c r="F1149" s="49" t="s">
        <v>1</v>
      </c>
      <c r="G1149" s="49" t="s">
        <v>1</v>
      </c>
      <c r="H1149" s="17" t="s">
        <v>554</v>
      </c>
      <c r="I1149" s="66">
        <f t="shared" ref="I1149" si="1002">SUM(I1140)</f>
        <v>6400000</v>
      </c>
      <c r="J1149" s="66">
        <f t="shared" ref="J1149:K1149" si="1003">SUM(J1140)</f>
        <v>0</v>
      </c>
      <c r="K1149" s="66">
        <f t="shared" si="1003"/>
        <v>0</v>
      </c>
      <c r="L1149" s="66">
        <f t="shared" si="966"/>
        <v>122617</v>
      </c>
      <c r="M1149" s="66">
        <f t="shared" ref="M1149:O1149" si="1004">SUM(M1140)</f>
        <v>0</v>
      </c>
      <c r="N1149" s="66">
        <f t="shared" si="1004"/>
        <v>0</v>
      </c>
      <c r="O1149" s="66">
        <f t="shared" si="1004"/>
        <v>122617</v>
      </c>
      <c r="P1149" s="66">
        <f t="shared" si="962"/>
        <v>122617</v>
      </c>
      <c r="Q1149" s="66" t="str">
        <f t="shared" si="963"/>
        <v>-</v>
      </c>
    </row>
    <row r="1150" spans="1:17" x14ac:dyDescent="0.25">
      <c r="A1150" s="23" t="s">
        <v>1</v>
      </c>
      <c r="B1150" s="23" t="s">
        <v>1</v>
      </c>
      <c r="C1150" s="23" t="s">
        <v>1</v>
      </c>
      <c r="D1150" s="49" t="s">
        <v>1</v>
      </c>
      <c r="E1150" s="49" t="s">
        <v>1</v>
      </c>
      <c r="F1150" s="49" t="s">
        <v>1</v>
      </c>
      <c r="G1150" s="49" t="s">
        <v>1</v>
      </c>
      <c r="H1150" s="11" t="s">
        <v>64</v>
      </c>
      <c r="I1150" s="67">
        <f t="shared" ref="I1150" si="1005">I1141</f>
        <v>56</v>
      </c>
      <c r="J1150" s="67">
        <f t="shared" ref="J1150" si="1006">J1141</f>
        <v>56</v>
      </c>
      <c r="K1150" s="67"/>
      <c r="L1150" s="67"/>
      <c r="M1150" s="67"/>
      <c r="N1150" s="67"/>
      <c r="O1150" s="67"/>
      <c r="P1150" s="67"/>
      <c r="Q1150" s="67"/>
    </row>
    <row r="1151" spans="1:17" x14ac:dyDescent="0.25">
      <c r="A1151" s="23" t="s">
        <v>1</v>
      </c>
      <c r="B1151" s="23" t="s">
        <v>1</v>
      </c>
      <c r="C1151" s="23" t="s">
        <v>1</v>
      </c>
      <c r="D1151" s="49" t="s">
        <v>1</v>
      </c>
      <c r="E1151" s="49" t="s">
        <v>1</v>
      </c>
      <c r="F1151" s="49" t="s">
        <v>1</v>
      </c>
      <c r="G1151" s="49" t="s">
        <v>1</v>
      </c>
      <c r="H1151" s="13" t="s">
        <v>1</v>
      </c>
      <c r="I1151" s="71"/>
      <c r="J1151" s="71"/>
      <c r="K1151" s="71"/>
      <c r="L1151" s="71"/>
      <c r="M1151" s="71"/>
      <c r="N1151" s="71"/>
      <c r="O1151" s="71"/>
      <c r="P1151" s="71"/>
      <c r="Q1151" s="71"/>
    </row>
    <row r="1152" spans="1:17" ht="15.75" thickBot="1" x14ac:dyDescent="0.3">
      <c r="A1152" s="14" t="s">
        <v>517</v>
      </c>
      <c r="B1152" s="14" t="s">
        <v>82</v>
      </c>
      <c r="C1152" s="12" t="s">
        <v>1</v>
      </c>
      <c r="D1152" s="43" t="s">
        <v>1</v>
      </c>
      <c r="E1152" s="42" t="s">
        <v>1</v>
      </c>
      <c r="F1152" s="42" t="s">
        <v>1</v>
      </c>
      <c r="G1152" s="42" t="s">
        <v>1</v>
      </c>
      <c r="H1152" s="11" t="s">
        <v>1</v>
      </c>
      <c r="I1152" s="63"/>
      <c r="J1152" s="63"/>
      <c r="K1152" s="63"/>
      <c r="L1152" s="63"/>
      <c r="M1152" s="63"/>
      <c r="N1152" s="63"/>
      <c r="O1152" s="63"/>
      <c r="P1152" s="63"/>
      <c r="Q1152" s="63"/>
    </row>
    <row r="1153" spans="1:17" ht="34.5" thickBot="1" x14ac:dyDescent="0.3">
      <c r="A1153" s="22" t="s">
        <v>4</v>
      </c>
      <c r="B1153" s="22" t="s">
        <v>5</v>
      </c>
      <c r="C1153" s="22" t="s">
        <v>6</v>
      </c>
      <c r="D1153" s="44" t="s">
        <v>2891</v>
      </c>
      <c r="E1153" s="44" t="s">
        <v>2895</v>
      </c>
      <c r="F1153" s="44" t="s">
        <v>7</v>
      </c>
      <c r="G1153" s="44" t="s">
        <v>8</v>
      </c>
      <c r="H1153" s="22" t="s">
        <v>9</v>
      </c>
      <c r="I1153" s="64" t="s">
        <v>2718</v>
      </c>
      <c r="J1153" s="64" t="s">
        <v>2879</v>
      </c>
      <c r="K1153" s="64" t="s">
        <v>2942</v>
      </c>
      <c r="L1153" s="64" t="s">
        <v>2942</v>
      </c>
      <c r="M1153" s="64" t="s">
        <v>2950</v>
      </c>
      <c r="N1153" s="64" t="s">
        <v>2949</v>
      </c>
      <c r="O1153" s="64" t="s">
        <v>2948</v>
      </c>
      <c r="P1153" s="64" t="s">
        <v>2942</v>
      </c>
      <c r="Q1153" s="64" t="s">
        <v>2944</v>
      </c>
    </row>
    <row r="1154" spans="1:17" x14ac:dyDescent="0.25">
      <c r="A1154" s="15" t="s">
        <v>1</v>
      </c>
      <c r="B1154" s="15" t="s">
        <v>1</v>
      </c>
      <c r="C1154" s="15" t="s">
        <v>1</v>
      </c>
      <c r="D1154" s="45" t="s">
        <v>1</v>
      </c>
      <c r="E1154" s="45" t="s">
        <v>1</v>
      </c>
      <c r="F1154" s="46" t="s">
        <v>1</v>
      </c>
      <c r="G1154" s="47" t="s">
        <v>1</v>
      </c>
      <c r="H1154" s="16" t="s">
        <v>1</v>
      </c>
      <c r="I1154" s="65">
        <v>1</v>
      </c>
      <c r="J1154" s="65" t="s">
        <v>2894</v>
      </c>
      <c r="K1154" s="65">
        <v>3</v>
      </c>
      <c r="L1154" s="65" t="s">
        <v>2945</v>
      </c>
      <c r="M1154" s="65">
        <v>5</v>
      </c>
      <c r="N1154" s="65">
        <v>6</v>
      </c>
      <c r="O1154" s="65">
        <v>7</v>
      </c>
      <c r="P1154" s="65" t="s">
        <v>2946</v>
      </c>
      <c r="Q1154" s="65">
        <v>9</v>
      </c>
    </row>
    <row r="1155" spans="1:17" x14ac:dyDescent="0.25">
      <c r="A1155" s="14" t="s">
        <v>517</v>
      </c>
      <c r="B1155" s="14" t="s">
        <v>82</v>
      </c>
      <c r="C1155" s="12" t="s">
        <v>11</v>
      </c>
      <c r="D1155" s="43" t="s">
        <v>555</v>
      </c>
      <c r="E1155" s="42" t="s">
        <v>1</v>
      </c>
      <c r="F1155" s="42" t="s">
        <v>1</v>
      </c>
      <c r="G1155" s="42" t="s">
        <v>1</v>
      </c>
      <c r="H1155" s="11" t="s">
        <v>556</v>
      </c>
      <c r="I1155" s="63"/>
      <c r="J1155" s="63"/>
      <c r="K1155" s="63"/>
      <c r="L1155" s="63"/>
      <c r="M1155" s="63"/>
      <c r="N1155" s="63"/>
      <c r="O1155" s="63"/>
      <c r="P1155" s="63">
        <f t="shared" si="962"/>
        <v>0</v>
      </c>
      <c r="Q1155" s="63" t="str">
        <f t="shared" si="963"/>
        <v>-</v>
      </c>
    </row>
    <row r="1156" spans="1:17" ht="22.5" x14ac:dyDescent="0.25">
      <c r="A1156" s="14" t="s">
        <v>1</v>
      </c>
      <c r="B1156" s="14" t="s">
        <v>1</v>
      </c>
      <c r="C1156" s="14" t="s">
        <v>1</v>
      </c>
      <c r="D1156" s="42" t="s">
        <v>1</v>
      </c>
      <c r="E1156" s="42" t="s">
        <v>1</v>
      </c>
      <c r="F1156" s="42" t="s">
        <v>1</v>
      </c>
      <c r="G1156" s="42" t="s">
        <v>1</v>
      </c>
      <c r="H1156" s="17" t="s">
        <v>13</v>
      </c>
      <c r="I1156" s="66">
        <f t="shared" ref="I1156" si="1007">SUM(I1157,I1164,I1166)</f>
        <v>1025007</v>
      </c>
      <c r="J1156" s="66">
        <f t="shared" ref="J1156:K1156" si="1008">SUM(J1157,J1164,J1166)</f>
        <v>740007</v>
      </c>
      <c r="K1156" s="66">
        <f t="shared" si="1008"/>
        <v>0</v>
      </c>
      <c r="L1156" s="66">
        <f t="shared" si="966"/>
        <v>36089</v>
      </c>
      <c r="M1156" s="66">
        <f t="shared" ref="M1156" si="1009">SUM(M1157,M1164,M1166)</f>
        <v>0</v>
      </c>
      <c r="N1156" s="66">
        <f t="shared" ref="N1156:O1156" si="1010">SUM(N1157,N1164,N1166)</f>
        <v>0</v>
      </c>
      <c r="O1156" s="66">
        <f t="shared" si="1010"/>
        <v>36089</v>
      </c>
      <c r="P1156" s="66">
        <f t="shared" si="962"/>
        <v>36089</v>
      </c>
      <c r="Q1156" s="66">
        <f t="shared" si="963"/>
        <v>4.8768457595671393</v>
      </c>
    </row>
    <row r="1157" spans="1:17" x14ac:dyDescent="0.25">
      <c r="A1157" s="12" t="s">
        <v>517</v>
      </c>
      <c r="B1157" s="12" t="s">
        <v>82</v>
      </c>
      <c r="C1157" s="12" t="s">
        <v>11</v>
      </c>
      <c r="D1157" s="43" t="s">
        <v>555</v>
      </c>
      <c r="E1157" s="42" t="s">
        <v>2709</v>
      </c>
      <c r="F1157" s="42" t="s">
        <v>1</v>
      </c>
      <c r="G1157" s="42" t="s">
        <v>1</v>
      </c>
      <c r="H1157" s="11" t="s">
        <v>15</v>
      </c>
      <c r="I1157" s="67">
        <f t="shared" ref="I1157" si="1011">SUM(I1158,I1159)</f>
        <v>553828</v>
      </c>
      <c r="J1157" s="67">
        <f t="shared" ref="J1157:K1157" si="1012">SUM(J1158,J1159)</f>
        <v>553828</v>
      </c>
      <c r="K1157" s="67">
        <f t="shared" si="1012"/>
        <v>0</v>
      </c>
      <c r="L1157" s="67">
        <f t="shared" si="966"/>
        <v>25254</v>
      </c>
      <c r="M1157" s="67">
        <f t="shared" ref="M1157" si="1013">SUM(M1158,M1159)</f>
        <v>0</v>
      </c>
      <c r="N1157" s="67">
        <f t="shared" ref="N1157:O1157" si="1014">SUM(N1158,N1159)</f>
        <v>0</v>
      </c>
      <c r="O1157" s="67">
        <f t="shared" si="1014"/>
        <v>25254</v>
      </c>
      <c r="P1157" s="67">
        <f t="shared" si="962"/>
        <v>25254</v>
      </c>
      <c r="Q1157" s="67">
        <f t="shared" si="963"/>
        <v>4.5598994633712993</v>
      </c>
    </row>
    <row r="1158" spans="1:17" x14ac:dyDescent="0.25">
      <c r="A1158" s="12" t="s">
        <v>517</v>
      </c>
      <c r="B1158" s="12" t="s">
        <v>82</v>
      </c>
      <c r="C1158" s="12" t="s">
        <v>11</v>
      </c>
      <c r="D1158" s="43" t="s">
        <v>555</v>
      </c>
      <c r="E1158" s="48">
        <v>6111</v>
      </c>
      <c r="F1158" s="43"/>
      <c r="G1158" s="56" t="s">
        <v>2911</v>
      </c>
      <c r="H1158" s="23" t="s">
        <v>16</v>
      </c>
      <c r="I1158" s="68">
        <v>509328</v>
      </c>
      <c r="J1158" s="68">
        <v>509328</v>
      </c>
      <c r="K1158" s="68"/>
      <c r="L1158" s="68">
        <f t="shared" si="966"/>
        <v>23000</v>
      </c>
      <c r="M1158" s="68"/>
      <c r="N1158" s="68"/>
      <c r="O1158" s="68">
        <v>23000</v>
      </c>
      <c r="P1158" s="68">
        <f t="shared" si="962"/>
        <v>23000</v>
      </c>
      <c r="Q1158" s="68">
        <f t="shared" si="963"/>
        <v>4.5157540916658814</v>
      </c>
    </row>
    <row r="1159" spans="1:17" x14ac:dyDescent="0.25">
      <c r="A1159" s="14" t="s">
        <v>517</v>
      </c>
      <c r="B1159" s="14" t="s">
        <v>82</v>
      </c>
      <c r="C1159" s="14" t="s">
        <v>11</v>
      </c>
      <c r="D1159" s="50" t="s">
        <v>555</v>
      </c>
      <c r="E1159" s="50" t="s">
        <v>2719</v>
      </c>
      <c r="F1159" s="43" t="s">
        <v>1</v>
      </c>
      <c r="G1159" s="49" t="s">
        <v>1</v>
      </c>
      <c r="H1159" s="11" t="s">
        <v>19</v>
      </c>
      <c r="I1159" s="67">
        <f t="shared" ref="I1159:O1159" si="1015">SUM(I1160:I1163)</f>
        <v>44500</v>
      </c>
      <c r="J1159" s="67">
        <f t="shared" si="1015"/>
        <v>44500</v>
      </c>
      <c r="K1159" s="67">
        <f t="shared" si="1015"/>
        <v>0</v>
      </c>
      <c r="L1159" s="67">
        <f t="shared" si="966"/>
        <v>2254</v>
      </c>
      <c r="M1159" s="67">
        <f t="shared" si="1015"/>
        <v>0</v>
      </c>
      <c r="N1159" s="67">
        <f t="shared" si="1015"/>
        <v>0</v>
      </c>
      <c r="O1159" s="67">
        <f t="shared" si="1015"/>
        <v>2254</v>
      </c>
      <c r="P1159" s="67">
        <f t="shared" si="962"/>
        <v>2254</v>
      </c>
      <c r="Q1159" s="67">
        <f t="shared" si="963"/>
        <v>5.0651685393258425</v>
      </c>
    </row>
    <row r="1160" spans="1:17" x14ac:dyDescent="0.25">
      <c r="A1160" s="12" t="s">
        <v>517</v>
      </c>
      <c r="B1160" s="12" t="s">
        <v>82</v>
      </c>
      <c r="C1160" s="12" t="s">
        <v>11</v>
      </c>
      <c r="D1160" s="43" t="s">
        <v>555</v>
      </c>
      <c r="E1160" s="48">
        <v>6112</v>
      </c>
      <c r="F1160" s="43" t="s">
        <v>557</v>
      </c>
      <c r="G1160" s="56" t="s">
        <v>2911</v>
      </c>
      <c r="H1160" s="23" t="s">
        <v>73</v>
      </c>
      <c r="I1160" s="68">
        <v>6500</v>
      </c>
      <c r="J1160" s="68">
        <v>6500</v>
      </c>
      <c r="K1160" s="68"/>
      <c r="L1160" s="68">
        <f t="shared" si="966"/>
        <v>454</v>
      </c>
      <c r="M1160" s="68"/>
      <c r="N1160" s="68"/>
      <c r="O1160" s="68">
        <v>454</v>
      </c>
      <c r="P1160" s="68">
        <f t="shared" si="962"/>
        <v>454</v>
      </c>
      <c r="Q1160" s="68">
        <f t="shared" si="963"/>
        <v>6.9846153846153847</v>
      </c>
    </row>
    <row r="1161" spans="1:17" x14ac:dyDescent="0.25">
      <c r="A1161" s="12" t="s">
        <v>517</v>
      </c>
      <c r="B1161" s="12" t="s">
        <v>82</v>
      </c>
      <c r="C1161" s="12" t="s">
        <v>11</v>
      </c>
      <c r="D1161" s="43" t="s">
        <v>555</v>
      </c>
      <c r="E1161" s="48">
        <v>6112</v>
      </c>
      <c r="F1161" s="43" t="s">
        <v>558</v>
      </c>
      <c r="G1161" s="56" t="s">
        <v>2911</v>
      </c>
      <c r="H1161" s="23" t="s">
        <v>22</v>
      </c>
      <c r="I1161" s="68">
        <v>23000</v>
      </c>
      <c r="J1161" s="68">
        <v>23000</v>
      </c>
      <c r="K1161" s="68"/>
      <c r="L1161" s="68">
        <f t="shared" si="966"/>
        <v>1800</v>
      </c>
      <c r="M1161" s="68"/>
      <c r="N1161" s="68"/>
      <c r="O1161" s="68">
        <v>1800</v>
      </c>
      <c r="P1161" s="68">
        <f t="shared" si="962"/>
        <v>1800</v>
      </c>
      <c r="Q1161" s="68">
        <f t="shared" si="963"/>
        <v>7.8260869565217401</v>
      </c>
    </row>
    <row r="1162" spans="1:17" x14ac:dyDescent="0.25">
      <c r="A1162" s="12" t="s">
        <v>517</v>
      </c>
      <c r="B1162" s="12" t="s">
        <v>82</v>
      </c>
      <c r="C1162" s="12" t="s">
        <v>11</v>
      </c>
      <c r="D1162" s="43" t="s">
        <v>555</v>
      </c>
      <c r="E1162" s="48">
        <v>6112</v>
      </c>
      <c r="F1162" s="43" t="s">
        <v>559</v>
      </c>
      <c r="G1162" s="56" t="s">
        <v>2911</v>
      </c>
      <c r="H1162" s="23" t="s">
        <v>24</v>
      </c>
      <c r="I1162" s="68">
        <v>5000</v>
      </c>
      <c r="J1162" s="68">
        <v>5000</v>
      </c>
      <c r="K1162" s="68"/>
      <c r="L1162" s="68">
        <f t="shared" si="966"/>
        <v>0</v>
      </c>
      <c r="M1162" s="68"/>
      <c r="N1162" s="68"/>
      <c r="O1162" s="68"/>
      <c r="P1162" s="68">
        <f t="shared" si="962"/>
        <v>0</v>
      </c>
      <c r="Q1162" s="68">
        <f t="shared" si="963"/>
        <v>0</v>
      </c>
    </row>
    <row r="1163" spans="1:17" x14ac:dyDescent="0.25">
      <c r="A1163" s="12" t="s">
        <v>517</v>
      </c>
      <c r="B1163" s="12" t="s">
        <v>82</v>
      </c>
      <c r="C1163" s="12" t="s">
        <v>11</v>
      </c>
      <c r="D1163" s="43" t="s">
        <v>555</v>
      </c>
      <c r="E1163" s="48">
        <v>6112</v>
      </c>
      <c r="F1163" s="43" t="s">
        <v>560</v>
      </c>
      <c r="G1163" s="56" t="s">
        <v>2911</v>
      </c>
      <c r="H1163" s="23" t="s">
        <v>26</v>
      </c>
      <c r="I1163" s="68">
        <v>10000</v>
      </c>
      <c r="J1163" s="68">
        <v>10000</v>
      </c>
      <c r="K1163" s="68"/>
      <c r="L1163" s="68">
        <f t="shared" si="966"/>
        <v>0</v>
      </c>
      <c r="M1163" s="68"/>
      <c r="N1163" s="68"/>
      <c r="O1163" s="68"/>
      <c r="P1163" s="68">
        <f t="shared" si="962"/>
        <v>0</v>
      </c>
      <c r="Q1163" s="68">
        <f t="shared" si="963"/>
        <v>0</v>
      </c>
    </row>
    <row r="1164" spans="1:17" x14ac:dyDescent="0.25">
      <c r="A1164" s="12" t="s">
        <v>517</v>
      </c>
      <c r="B1164" s="12" t="s">
        <v>82</v>
      </c>
      <c r="C1164" s="12" t="s">
        <v>11</v>
      </c>
      <c r="D1164" s="43" t="s">
        <v>555</v>
      </c>
      <c r="E1164" s="42" t="s">
        <v>2710</v>
      </c>
      <c r="F1164" s="42" t="s">
        <v>1</v>
      </c>
      <c r="G1164" s="42" t="s">
        <v>1</v>
      </c>
      <c r="H1164" s="11" t="s">
        <v>28</v>
      </c>
      <c r="I1164" s="67">
        <f t="shared" ref="I1164:O1164" si="1016">SUM(I1165)</f>
        <v>34179</v>
      </c>
      <c r="J1164" s="67">
        <f t="shared" si="1016"/>
        <v>34179</v>
      </c>
      <c r="K1164" s="67">
        <f t="shared" si="1016"/>
        <v>0</v>
      </c>
      <c r="L1164" s="67">
        <f t="shared" si="966"/>
        <v>2500</v>
      </c>
      <c r="M1164" s="67">
        <f t="shared" si="1016"/>
        <v>0</v>
      </c>
      <c r="N1164" s="67">
        <f t="shared" si="1016"/>
        <v>0</v>
      </c>
      <c r="O1164" s="67">
        <f t="shared" si="1016"/>
        <v>2500</v>
      </c>
      <c r="P1164" s="67">
        <f t="shared" si="962"/>
        <v>2500</v>
      </c>
      <c r="Q1164" s="67">
        <f t="shared" si="963"/>
        <v>7.3144328388776731</v>
      </c>
    </row>
    <row r="1165" spans="1:17" x14ac:dyDescent="0.25">
      <c r="A1165" s="12" t="s">
        <v>517</v>
      </c>
      <c r="B1165" s="12" t="s">
        <v>82</v>
      </c>
      <c r="C1165" s="12" t="s">
        <v>11</v>
      </c>
      <c r="D1165" s="43" t="s">
        <v>555</v>
      </c>
      <c r="E1165" s="48">
        <v>6121</v>
      </c>
      <c r="F1165" s="43"/>
      <c r="G1165" s="56" t="s">
        <v>2911</v>
      </c>
      <c r="H1165" s="23" t="s">
        <v>29</v>
      </c>
      <c r="I1165" s="68">
        <v>34179</v>
      </c>
      <c r="J1165" s="68">
        <v>34179</v>
      </c>
      <c r="K1165" s="68"/>
      <c r="L1165" s="68">
        <f t="shared" si="966"/>
        <v>2500</v>
      </c>
      <c r="M1165" s="68"/>
      <c r="N1165" s="68"/>
      <c r="O1165" s="68">
        <v>2500</v>
      </c>
      <c r="P1165" s="68">
        <f t="shared" si="962"/>
        <v>2500</v>
      </c>
      <c r="Q1165" s="68">
        <f t="shared" si="963"/>
        <v>7.3144328388776731</v>
      </c>
    </row>
    <row r="1166" spans="1:17" x14ac:dyDescent="0.25">
      <c r="A1166" s="12" t="s">
        <v>517</v>
      </c>
      <c r="B1166" s="12" t="s">
        <v>82</v>
      </c>
      <c r="C1166" s="12" t="s">
        <v>11</v>
      </c>
      <c r="D1166" s="43" t="s">
        <v>555</v>
      </c>
      <c r="E1166" s="42" t="s">
        <v>2711</v>
      </c>
      <c r="F1166" s="42" t="s">
        <v>1</v>
      </c>
      <c r="G1166" s="42" t="s">
        <v>1</v>
      </c>
      <c r="H1166" s="11" t="s">
        <v>32</v>
      </c>
      <c r="I1166" s="67">
        <f t="shared" ref="I1166:O1166" si="1017">SUM(I1167:I1175)</f>
        <v>437000</v>
      </c>
      <c r="J1166" s="67">
        <f t="shared" si="1017"/>
        <v>152000</v>
      </c>
      <c r="K1166" s="67">
        <f t="shared" si="1017"/>
        <v>0</v>
      </c>
      <c r="L1166" s="67">
        <f t="shared" si="966"/>
        <v>8335</v>
      </c>
      <c r="M1166" s="67">
        <f t="shared" si="1017"/>
        <v>0</v>
      </c>
      <c r="N1166" s="67">
        <f t="shared" si="1017"/>
        <v>0</v>
      </c>
      <c r="O1166" s="67">
        <f t="shared" si="1017"/>
        <v>8335</v>
      </c>
      <c r="P1166" s="67">
        <f t="shared" si="962"/>
        <v>8335</v>
      </c>
      <c r="Q1166" s="67">
        <f t="shared" si="963"/>
        <v>5.4835526315789469</v>
      </c>
    </row>
    <row r="1167" spans="1:17" x14ac:dyDescent="0.25">
      <c r="A1167" s="12" t="s">
        <v>517</v>
      </c>
      <c r="B1167" s="12" t="s">
        <v>82</v>
      </c>
      <c r="C1167" s="12" t="s">
        <v>11</v>
      </c>
      <c r="D1167" s="43" t="s">
        <v>555</v>
      </c>
      <c r="E1167" s="48">
        <v>6131</v>
      </c>
      <c r="F1167" s="43"/>
      <c r="G1167" s="56" t="s">
        <v>2911</v>
      </c>
      <c r="H1167" s="23" t="s">
        <v>33</v>
      </c>
      <c r="I1167" s="68">
        <v>5000</v>
      </c>
      <c r="J1167" s="68">
        <v>2000</v>
      </c>
      <c r="K1167" s="68"/>
      <c r="L1167" s="68">
        <f t="shared" si="966"/>
        <v>150</v>
      </c>
      <c r="M1167" s="68"/>
      <c r="N1167" s="68"/>
      <c r="O1167" s="68">
        <v>150</v>
      </c>
      <c r="P1167" s="68">
        <f t="shared" ref="P1167:P1230" si="1018">K1167+L1167</f>
        <v>150</v>
      </c>
      <c r="Q1167" s="68">
        <f t="shared" ref="Q1167:Q1230" si="1019">IF(J1167=0,"-",P1167/J1167*100)</f>
        <v>7.5</v>
      </c>
    </row>
    <row r="1168" spans="1:17" x14ac:dyDescent="0.25">
      <c r="A1168" s="12" t="s">
        <v>517</v>
      </c>
      <c r="B1168" s="12" t="s">
        <v>82</v>
      </c>
      <c r="C1168" s="12" t="s">
        <v>11</v>
      </c>
      <c r="D1168" s="43" t="s">
        <v>555</v>
      </c>
      <c r="E1168" s="48">
        <v>6132</v>
      </c>
      <c r="F1168" s="43"/>
      <c r="G1168" s="56" t="s">
        <v>2911</v>
      </c>
      <c r="H1168" s="23" t="s">
        <v>227</v>
      </c>
      <c r="I1168" s="68">
        <v>50000</v>
      </c>
      <c r="J1168" s="68">
        <v>30000</v>
      </c>
      <c r="K1168" s="68"/>
      <c r="L1168" s="68">
        <f t="shared" ref="L1168:L1231" si="1020">SUM(M1168:O1168)</f>
        <v>460</v>
      </c>
      <c r="M1168" s="68"/>
      <c r="N1168" s="68"/>
      <c r="O1168" s="68">
        <v>460</v>
      </c>
      <c r="P1168" s="68">
        <f t="shared" si="1018"/>
        <v>460</v>
      </c>
      <c r="Q1168" s="68">
        <f t="shared" si="1019"/>
        <v>1.5333333333333332</v>
      </c>
    </row>
    <row r="1169" spans="1:17" x14ac:dyDescent="0.25">
      <c r="A1169" s="12" t="s">
        <v>517</v>
      </c>
      <c r="B1169" s="12" t="s">
        <v>82</v>
      </c>
      <c r="C1169" s="12" t="s">
        <v>11</v>
      </c>
      <c r="D1169" s="43" t="s">
        <v>555</v>
      </c>
      <c r="E1169" s="48">
        <v>6133</v>
      </c>
      <c r="F1169" s="43"/>
      <c r="G1169" s="56" t="s">
        <v>2911</v>
      </c>
      <c r="H1169" s="23" t="s">
        <v>229</v>
      </c>
      <c r="I1169" s="68">
        <v>10000</v>
      </c>
      <c r="J1169" s="68">
        <v>5000</v>
      </c>
      <c r="K1169" s="68"/>
      <c r="L1169" s="68">
        <f t="shared" si="1020"/>
        <v>650</v>
      </c>
      <c r="M1169" s="68"/>
      <c r="N1169" s="68"/>
      <c r="O1169" s="68">
        <v>650</v>
      </c>
      <c r="P1169" s="68">
        <f t="shared" si="1018"/>
        <v>650</v>
      </c>
      <c r="Q1169" s="68">
        <f t="shared" si="1019"/>
        <v>13</v>
      </c>
    </row>
    <row r="1170" spans="1:17" x14ac:dyDescent="0.25">
      <c r="A1170" s="12" t="s">
        <v>517</v>
      </c>
      <c r="B1170" s="12" t="s">
        <v>82</v>
      </c>
      <c r="C1170" s="12" t="s">
        <v>11</v>
      </c>
      <c r="D1170" s="43" t="s">
        <v>555</v>
      </c>
      <c r="E1170" s="48">
        <v>6134</v>
      </c>
      <c r="F1170" s="43"/>
      <c r="G1170" s="56" t="s">
        <v>2911</v>
      </c>
      <c r="H1170" s="23" t="s">
        <v>169</v>
      </c>
      <c r="I1170" s="68">
        <v>201000</v>
      </c>
      <c r="J1170" s="68">
        <v>51000</v>
      </c>
      <c r="K1170" s="68"/>
      <c r="L1170" s="68">
        <f t="shared" si="1020"/>
        <v>500</v>
      </c>
      <c r="M1170" s="68"/>
      <c r="N1170" s="68"/>
      <c r="O1170" s="68">
        <v>500</v>
      </c>
      <c r="P1170" s="68">
        <f t="shared" si="1018"/>
        <v>500</v>
      </c>
      <c r="Q1170" s="68">
        <f t="shared" si="1019"/>
        <v>0.98039215686274506</v>
      </c>
    </row>
    <row r="1171" spans="1:17" x14ac:dyDescent="0.25">
      <c r="A1171" s="12" t="s">
        <v>517</v>
      </c>
      <c r="B1171" s="12" t="s">
        <v>82</v>
      </c>
      <c r="C1171" s="12" t="s">
        <v>11</v>
      </c>
      <c r="D1171" s="43" t="s">
        <v>555</v>
      </c>
      <c r="E1171" s="48">
        <v>6135</v>
      </c>
      <c r="F1171" s="43"/>
      <c r="G1171" s="56" t="s">
        <v>2911</v>
      </c>
      <c r="H1171" s="23" t="s">
        <v>231</v>
      </c>
      <c r="I1171" s="68">
        <v>4000</v>
      </c>
      <c r="J1171" s="68">
        <v>2000</v>
      </c>
      <c r="K1171" s="68"/>
      <c r="L1171" s="68">
        <f t="shared" si="1020"/>
        <v>150</v>
      </c>
      <c r="M1171" s="68"/>
      <c r="N1171" s="68"/>
      <c r="O1171" s="68">
        <v>150</v>
      </c>
      <c r="P1171" s="68">
        <f t="shared" si="1018"/>
        <v>150</v>
      </c>
      <c r="Q1171" s="68">
        <f t="shared" si="1019"/>
        <v>7.5</v>
      </c>
    </row>
    <row r="1172" spans="1:17" x14ac:dyDescent="0.25">
      <c r="A1172" s="12" t="s">
        <v>517</v>
      </c>
      <c r="B1172" s="12" t="s">
        <v>82</v>
      </c>
      <c r="C1172" s="12" t="s">
        <v>11</v>
      </c>
      <c r="D1172" s="43" t="s">
        <v>555</v>
      </c>
      <c r="E1172" s="48">
        <v>6136</v>
      </c>
      <c r="F1172" s="43"/>
      <c r="G1172" s="56" t="s">
        <v>2911</v>
      </c>
      <c r="H1172" s="23" t="s">
        <v>233</v>
      </c>
      <c r="I1172" s="68">
        <v>42000</v>
      </c>
      <c r="J1172" s="68">
        <v>40000</v>
      </c>
      <c r="K1172" s="68"/>
      <c r="L1172" s="68">
        <f t="shared" si="1020"/>
        <v>2750</v>
      </c>
      <c r="M1172" s="68"/>
      <c r="N1172" s="68"/>
      <c r="O1172" s="68">
        <v>2750</v>
      </c>
      <c r="P1172" s="68">
        <f t="shared" si="1018"/>
        <v>2750</v>
      </c>
      <c r="Q1172" s="68">
        <f t="shared" si="1019"/>
        <v>6.8750000000000009</v>
      </c>
    </row>
    <row r="1173" spans="1:17" x14ac:dyDescent="0.25">
      <c r="A1173" s="12" t="s">
        <v>517</v>
      </c>
      <c r="B1173" s="12" t="s">
        <v>82</v>
      </c>
      <c r="C1173" s="12" t="s">
        <v>11</v>
      </c>
      <c r="D1173" s="43" t="s">
        <v>555</v>
      </c>
      <c r="E1173" s="48">
        <v>6137</v>
      </c>
      <c r="F1173" s="43"/>
      <c r="G1173" s="56" t="s">
        <v>2911</v>
      </c>
      <c r="H1173" s="23" t="s">
        <v>235</v>
      </c>
      <c r="I1173" s="68">
        <v>51000</v>
      </c>
      <c r="J1173" s="68">
        <v>1000</v>
      </c>
      <c r="K1173" s="68"/>
      <c r="L1173" s="68">
        <f t="shared" si="1020"/>
        <v>100</v>
      </c>
      <c r="M1173" s="68"/>
      <c r="N1173" s="68"/>
      <c r="O1173" s="68">
        <v>100</v>
      </c>
      <c r="P1173" s="68">
        <f t="shared" si="1018"/>
        <v>100</v>
      </c>
      <c r="Q1173" s="68">
        <f t="shared" si="1019"/>
        <v>10</v>
      </c>
    </row>
    <row r="1174" spans="1:17" x14ac:dyDescent="0.25">
      <c r="A1174" s="12" t="s">
        <v>517</v>
      </c>
      <c r="B1174" s="12" t="s">
        <v>82</v>
      </c>
      <c r="C1174" s="12" t="s">
        <v>11</v>
      </c>
      <c r="D1174" s="43" t="s">
        <v>555</v>
      </c>
      <c r="E1174" s="48">
        <v>6138</v>
      </c>
      <c r="F1174" s="43"/>
      <c r="G1174" s="56" t="s">
        <v>2911</v>
      </c>
      <c r="H1174" s="23" t="s">
        <v>237</v>
      </c>
      <c r="I1174" s="68">
        <v>5000</v>
      </c>
      <c r="J1174" s="68">
        <v>2000</v>
      </c>
      <c r="K1174" s="68"/>
      <c r="L1174" s="68">
        <f t="shared" si="1020"/>
        <v>0</v>
      </c>
      <c r="M1174" s="68"/>
      <c r="N1174" s="68"/>
      <c r="O1174" s="68"/>
      <c r="P1174" s="68">
        <f t="shared" si="1018"/>
        <v>0</v>
      </c>
      <c r="Q1174" s="68">
        <f t="shared" si="1019"/>
        <v>0</v>
      </c>
    </row>
    <row r="1175" spans="1:17" x14ac:dyDescent="0.25">
      <c r="A1175" s="14" t="s">
        <v>517</v>
      </c>
      <c r="B1175" s="14" t="s">
        <v>82</v>
      </c>
      <c r="C1175" s="14" t="s">
        <v>11</v>
      </c>
      <c r="D1175" s="50" t="s">
        <v>555</v>
      </c>
      <c r="E1175" s="50" t="s">
        <v>2720</v>
      </c>
      <c r="F1175" s="43" t="s">
        <v>1</v>
      </c>
      <c r="G1175" s="49" t="s">
        <v>1</v>
      </c>
      <c r="H1175" s="11" t="s">
        <v>35</v>
      </c>
      <c r="I1175" s="67">
        <f t="shared" ref="I1175:O1175" si="1021">SUM(I1176:I1177)</f>
        <v>69000</v>
      </c>
      <c r="J1175" s="67">
        <f t="shared" si="1021"/>
        <v>19000</v>
      </c>
      <c r="K1175" s="67">
        <f t="shared" si="1021"/>
        <v>0</v>
      </c>
      <c r="L1175" s="67">
        <f t="shared" si="1020"/>
        <v>3575</v>
      </c>
      <c r="M1175" s="67">
        <f t="shared" si="1021"/>
        <v>0</v>
      </c>
      <c r="N1175" s="67">
        <f t="shared" si="1021"/>
        <v>0</v>
      </c>
      <c r="O1175" s="67">
        <f t="shared" si="1021"/>
        <v>3575</v>
      </c>
      <c r="P1175" s="67">
        <f t="shared" si="1018"/>
        <v>3575</v>
      </c>
      <c r="Q1175" s="67">
        <f t="shared" si="1019"/>
        <v>18.815789473684212</v>
      </c>
    </row>
    <row r="1176" spans="1:17" x14ac:dyDescent="0.25">
      <c r="A1176" s="12" t="s">
        <v>517</v>
      </c>
      <c r="B1176" s="12" t="s">
        <v>82</v>
      </c>
      <c r="C1176" s="12" t="s">
        <v>11</v>
      </c>
      <c r="D1176" s="43" t="s">
        <v>555</v>
      </c>
      <c r="E1176" s="48">
        <v>6139</v>
      </c>
      <c r="F1176" s="43"/>
      <c r="G1176" s="56" t="s">
        <v>2911</v>
      </c>
      <c r="H1176" s="23" t="s">
        <v>35</v>
      </c>
      <c r="I1176" s="68">
        <v>64000</v>
      </c>
      <c r="J1176" s="68">
        <v>14000</v>
      </c>
      <c r="K1176" s="68"/>
      <c r="L1176" s="68">
        <f t="shared" si="1020"/>
        <v>3500</v>
      </c>
      <c r="M1176" s="68"/>
      <c r="N1176" s="68"/>
      <c r="O1176" s="68">
        <v>3500</v>
      </c>
      <c r="P1176" s="68">
        <f t="shared" si="1018"/>
        <v>3500</v>
      </c>
      <c r="Q1176" s="68">
        <f t="shared" si="1019"/>
        <v>25</v>
      </c>
    </row>
    <row r="1177" spans="1:17" x14ac:dyDescent="0.25">
      <c r="A1177" s="12" t="s">
        <v>517</v>
      </c>
      <c r="B1177" s="12" t="s">
        <v>82</v>
      </c>
      <c r="C1177" s="12" t="s">
        <v>11</v>
      </c>
      <c r="D1177" s="43" t="s">
        <v>555</v>
      </c>
      <c r="E1177" s="48">
        <v>6139</v>
      </c>
      <c r="F1177" s="43" t="s">
        <v>561</v>
      </c>
      <c r="G1177" s="56" t="s">
        <v>2911</v>
      </c>
      <c r="H1177" s="23" t="s">
        <v>43</v>
      </c>
      <c r="I1177" s="68">
        <v>5000</v>
      </c>
      <c r="J1177" s="68">
        <v>5000</v>
      </c>
      <c r="K1177" s="68"/>
      <c r="L1177" s="68">
        <f t="shared" si="1020"/>
        <v>75</v>
      </c>
      <c r="M1177" s="68"/>
      <c r="N1177" s="68"/>
      <c r="O1177" s="68">
        <v>75</v>
      </c>
      <c r="P1177" s="68">
        <f t="shared" si="1018"/>
        <v>75</v>
      </c>
      <c r="Q1177" s="68">
        <f t="shared" si="1019"/>
        <v>1.5</v>
      </c>
    </row>
    <row r="1178" spans="1:17" ht="22.5" x14ac:dyDescent="0.25">
      <c r="A1178" s="14" t="s">
        <v>1</v>
      </c>
      <c r="B1178" s="14" t="s">
        <v>1</v>
      </c>
      <c r="C1178" s="14" t="s">
        <v>1</v>
      </c>
      <c r="D1178" s="42" t="s">
        <v>1</v>
      </c>
      <c r="E1178" s="42" t="s">
        <v>1</v>
      </c>
      <c r="F1178" s="42" t="s">
        <v>1</v>
      </c>
      <c r="G1178" s="42" t="s">
        <v>1</v>
      </c>
      <c r="H1178" s="17" t="s">
        <v>59</v>
      </c>
      <c r="I1178" s="66">
        <f t="shared" ref="I1178:O1178" si="1022">SUM(I1179)</f>
        <v>1374000</v>
      </c>
      <c r="J1178" s="66">
        <f t="shared" si="1022"/>
        <v>259000</v>
      </c>
      <c r="K1178" s="66">
        <f t="shared" si="1022"/>
        <v>0</v>
      </c>
      <c r="L1178" s="66">
        <f t="shared" si="1020"/>
        <v>0</v>
      </c>
      <c r="M1178" s="66">
        <f t="shared" si="1022"/>
        <v>0</v>
      </c>
      <c r="N1178" s="66">
        <f t="shared" si="1022"/>
        <v>0</v>
      </c>
      <c r="O1178" s="66">
        <f t="shared" si="1022"/>
        <v>0</v>
      </c>
      <c r="P1178" s="66">
        <f t="shared" si="1018"/>
        <v>0</v>
      </c>
      <c r="Q1178" s="66">
        <f t="shared" si="1019"/>
        <v>0</v>
      </c>
    </row>
    <row r="1179" spans="1:17" x14ac:dyDescent="0.25">
      <c r="A1179" s="12" t="s">
        <v>517</v>
      </c>
      <c r="B1179" s="12" t="s">
        <v>82</v>
      </c>
      <c r="C1179" s="12" t="s">
        <v>11</v>
      </c>
      <c r="D1179" s="43" t="s">
        <v>555</v>
      </c>
      <c r="E1179" s="42" t="s">
        <v>2715</v>
      </c>
      <c r="F1179" s="42" t="s">
        <v>1</v>
      </c>
      <c r="G1179" s="42" t="s">
        <v>1</v>
      </c>
      <c r="H1179" s="11" t="s">
        <v>61</v>
      </c>
      <c r="I1179" s="67">
        <f t="shared" ref="I1179" si="1023">SUM(I1180:I1181)</f>
        <v>1374000</v>
      </c>
      <c r="J1179" s="67">
        <f t="shared" ref="J1179:K1179" si="1024">SUM(J1180:J1181)</f>
        <v>259000</v>
      </c>
      <c r="K1179" s="67">
        <f t="shared" si="1024"/>
        <v>0</v>
      </c>
      <c r="L1179" s="67">
        <f t="shared" si="1020"/>
        <v>0</v>
      </c>
      <c r="M1179" s="67">
        <f t="shared" ref="M1179" si="1025">SUM(M1180:M1181)</f>
        <v>0</v>
      </c>
      <c r="N1179" s="67">
        <f t="shared" ref="N1179:O1179" si="1026">SUM(N1180:N1181)</f>
        <v>0</v>
      </c>
      <c r="O1179" s="67">
        <f t="shared" si="1026"/>
        <v>0</v>
      </c>
      <c r="P1179" s="67">
        <f t="shared" si="1018"/>
        <v>0</v>
      </c>
      <c r="Q1179" s="67">
        <f t="shared" si="1019"/>
        <v>0</v>
      </c>
    </row>
    <row r="1180" spans="1:17" x14ac:dyDescent="0.25">
      <c r="A1180" s="12" t="s">
        <v>517</v>
      </c>
      <c r="B1180" s="12" t="s">
        <v>82</v>
      </c>
      <c r="C1180" s="12" t="s">
        <v>11</v>
      </c>
      <c r="D1180" s="43" t="s">
        <v>555</v>
      </c>
      <c r="E1180" s="48">
        <v>8213</v>
      </c>
      <c r="F1180" s="43"/>
      <c r="G1180" s="56" t="s">
        <v>2911</v>
      </c>
      <c r="H1180" s="23" t="s">
        <v>62</v>
      </c>
      <c r="I1180" s="68">
        <v>925000</v>
      </c>
      <c r="J1180" s="68">
        <v>200000</v>
      </c>
      <c r="K1180" s="68"/>
      <c r="L1180" s="68">
        <f t="shared" si="1020"/>
        <v>0</v>
      </c>
      <c r="M1180" s="68"/>
      <c r="N1180" s="68"/>
      <c r="O1180" s="68"/>
      <c r="P1180" s="68">
        <f t="shared" si="1018"/>
        <v>0</v>
      </c>
      <c r="Q1180" s="68">
        <f t="shared" si="1019"/>
        <v>0</v>
      </c>
    </row>
    <row r="1181" spans="1:17" x14ac:dyDescent="0.25">
      <c r="A1181" s="12" t="s">
        <v>517</v>
      </c>
      <c r="B1181" s="12" t="s">
        <v>82</v>
      </c>
      <c r="C1181" s="12" t="s">
        <v>11</v>
      </c>
      <c r="D1181" s="43" t="s">
        <v>555</v>
      </c>
      <c r="E1181" s="48">
        <v>8216</v>
      </c>
      <c r="F1181" s="43"/>
      <c r="G1181" s="56" t="s">
        <v>2911</v>
      </c>
      <c r="H1181" s="23" t="s">
        <v>248</v>
      </c>
      <c r="I1181" s="68">
        <v>449000</v>
      </c>
      <c r="J1181" s="68">
        <v>59000</v>
      </c>
      <c r="K1181" s="68"/>
      <c r="L1181" s="68">
        <f t="shared" si="1020"/>
        <v>0</v>
      </c>
      <c r="M1181" s="68"/>
      <c r="N1181" s="68"/>
      <c r="O1181" s="68"/>
      <c r="P1181" s="68">
        <f t="shared" si="1018"/>
        <v>0</v>
      </c>
      <c r="Q1181" s="68">
        <f t="shared" si="1019"/>
        <v>0</v>
      </c>
    </row>
    <row r="1182" spans="1:17" x14ac:dyDescent="0.25">
      <c r="A1182" s="23" t="s">
        <v>1</v>
      </c>
      <c r="B1182" s="23" t="s">
        <v>1</v>
      </c>
      <c r="C1182" s="23" t="s">
        <v>1</v>
      </c>
      <c r="D1182" s="49" t="s">
        <v>1</v>
      </c>
      <c r="E1182" s="49" t="s">
        <v>1</v>
      </c>
      <c r="F1182" s="49" t="s">
        <v>1</v>
      </c>
      <c r="G1182" s="49" t="s">
        <v>1</v>
      </c>
      <c r="H1182" s="17" t="s">
        <v>562</v>
      </c>
      <c r="I1182" s="66">
        <f t="shared" ref="I1182:O1182" si="1027">SUM(I1156,I1178)</f>
        <v>2399007</v>
      </c>
      <c r="J1182" s="66">
        <f t="shared" si="1027"/>
        <v>999007</v>
      </c>
      <c r="K1182" s="66">
        <f t="shared" si="1027"/>
        <v>0</v>
      </c>
      <c r="L1182" s="66">
        <f t="shared" si="1020"/>
        <v>36089</v>
      </c>
      <c r="M1182" s="66">
        <f t="shared" si="1027"/>
        <v>0</v>
      </c>
      <c r="N1182" s="66">
        <f t="shared" si="1027"/>
        <v>0</v>
      </c>
      <c r="O1182" s="66">
        <f t="shared" si="1027"/>
        <v>36089</v>
      </c>
      <c r="P1182" s="66">
        <f t="shared" si="1018"/>
        <v>36089</v>
      </c>
      <c r="Q1182" s="66">
        <f t="shared" si="1019"/>
        <v>3.612487199789391</v>
      </c>
    </row>
    <row r="1183" spans="1:17" ht="15.75" thickBot="1" x14ac:dyDescent="0.3">
      <c r="A1183" s="23" t="s">
        <v>1</v>
      </c>
      <c r="B1183" s="23" t="s">
        <v>1</v>
      </c>
      <c r="C1183" s="23" t="s">
        <v>1</v>
      </c>
      <c r="D1183" s="49" t="s">
        <v>1</v>
      </c>
      <c r="E1183" s="49" t="s">
        <v>1</v>
      </c>
      <c r="F1183" s="49" t="s">
        <v>1</v>
      </c>
      <c r="G1183" s="49" t="s">
        <v>1</v>
      </c>
      <c r="H1183" s="11" t="s">
        <v>64</v>
      </c>
      <c r="I1183" s="67">
        <v>11</v>
      </c>
      <c r="J1183" s="67">
        <v>11</v>
      </c>
      <c r="K1183" s="67"/>
      <c r="L1183" s="67"/>
      <c r="M1183" s="67"/>
      <c r="N1183" s="67"/>
      <c r="O1183" s="67"/>
      <c r="P1183" s="67">
        <f t="shared" si="1018"/>
        <v>0</v>
      </c>
      <c r="Q1183" s="67">
        <f t="shared" si="1019"/>
        <v>0</v>
      </c>
    </row>
    <row r="1184" spans="1:17" ht="34.5" thickBot="1" x14ac:dyDescent="0.3">
      <c r="A1184" s="23" t="s">
        <v>1</v>
      </c>
      <c r="B1184" s="23" t="s">
        <v>1</v>
      </c>
      <c r="C1184" s="23" t="s">
        <v>1</v>
      </c>
      <c r="D1184" s="49" t="s">
        <v>1</v>
      </c>
      <c r="E1184" s="49" t="s">
        <v>1</v>
      </c>
      <c r="F1184" s="49" t="s">
        <v>1</v>
      </c>
      <c r="G1184" s="49" t="s">
        <v>1</v>
      </c>
      <c r="H1184" s="22" t="s">
        <v>65</v>
      </c>
      <c r="I1184" s="64" t="s">
        <v>2718</v>
      </c>
      <c r="J1184" s="64" t="s">
        <v>2879</v>
      </c>
      <c r="K1184" s="64" t="s">
        <v>2942</v>
      </c>
      <c r="L1184" s="64" t="s">
        <v>2942</v>
      </c>
      <c r="M1184" s="64" t="s">
        <v>2950</v>
      </c>
      <c r="N1184" s="64" t="s">
        <v>2949</v>
      </c>
      <c r="O1184" s="64" t="s">
        <v>2948</v>
      </c>
      <c r="P1184" s="64" t="s">
        <v>2942</v>
      </c>
      <c r="Q1184" s="64" t="s">
        <v>2944</v>
      </c>
    </row>
    <row r="1185" spans="1:17" x14ac:dyDescent="0.25">
      <c r="A1185" s="24"/>
      <c r="B1185" s="24"/>
      <c r="C1185" s="24"/>
      <c r="D1185" s="51"/>
      <c r="E1185" s="51"/>
      <c r="F1185" s="51"/>
      <c r="G1185" s="51"/>
      <c r="H1185" s="18" t="s">
        <v>1</v>
      </c>
      <c r="I1185" s="65">
        <v>1</v>
      </c>
      <c r="J1185" s="65" t="s">
        <v>2894</v>
      </c>
      <c r="K1185" s="65">
        <v>3</v>
      </c>
      <c r="L1185" s="65" t="s">
        <v>2945</v>
      </c>
      <c r="M1185" s="65">
        <v>5</v>
      </c>
      <c r="N1185" s="65">
        <v>6</v>
      </c>
      <c r="O1185" s="65">
        <v>7</v>
      </c>
      <c r="P1185" s="65" t="s">
        <v>2946</v>
      </c>
      <c r="Q1185" s="65">
        <v>9</v>
      </c>
    </row>
    <row r="1186" spans="1:17" x14ac:dyDescent="0.25">
      <c r="A1186" s="24"/>
      <c r="B1186" s="24"/>
      <c r="C1186" s="24"/>
      <c r="D1186" s="51"/>
      <c r="E1186" s="52"/>
      <c r="F1186" s="52"/>
      <c r="G1186" s="52"/>
      <c r="H1186" s="19" t="s">
        <v>535</v>
      </c>
      <c r="I1186" s="69">
        <f t="shared" ref="I1186" si="1028">SUM(I1182)</f>
        <v>2399007</v>
      </c>
      <c r="J1186" s="69">
        <f t="shared" ref="J1186:K1186" si="1029">SUM(J1182)</f>
        <v>999007</v>
      </c>
      <c r="K1186" s="69">
        <f t="shared" si="1029"/>
        <v>0</v>
      </c>
      <c r="L1186" s="69">
        <f t="shared" si="1020"/>
        <v>36089</v>
      </c>
      <c r="M1186" s="69">
        <f t="shared" ref="M1186" si="1030">SUM(M1182)</f>
        <v>0</v>
      </c>
      <c r="N1186" s="69">
        <f t="shared" ref="N1186:O1186" si="1031">SUM(N1182)</f>
        <v>0</v>
      </c>
      <c r="O1186" s="69">
        <f t="shared" si="1031"/>
        <v>36089</v>
      </c>
      <c r="P1186" s="69">
        <f t="shared" si="1018"/>
        <v>36089</v>
      </c>
      <c r="Q1186" s="69">
        <f t="shared" si="1019"/>
        <v>3.612487199789391</v>
      </c>
    </row>
    <row r="1187" spans="1:17" x14ac:dyDescent="0.25">
      <c r="A1187" s="24"/>
      <c r="B1187" s="24"/>
      <c r="C1187" s="24"/>
      <c r="D1187" s="51"/>
      <c r="E1187" s="51"/>
      <c r="F1187" s="51"/>
      <c r="G1187" s="51"/>
      <c r="H1187" s="20" t="s">
        <v>67</v>
      </c>
      <c r="I1187" s="69">
        <f t="shared" ref="I1187" si="1032">SUM(I1186)</f>
        <v>2399007</v>
      </c>
      <c r="J1187" s="69">
        <f t="shared" ref="J1187:K1187" si="1033">SUM(J1186)</f>
        <v>999007</v>
      </c>
      <c r="K1187" s="69">
        <f t="shared" si="1033"/>
        <v>0</v>
      </c>
      <c r="L1187" s="69">
        <f t="shared" si="1020"/>
        <v>36089</v>
      </c>
      <c r="M1187" s="69">
        <f t="shared" ref="M1187" si="1034">SUM(M1186)</f>
        <v>0</v>
      </c>
      <c r="N1187" s="69">
        <f t="shared" ref="N1187:O1187" si="1035">SUM(N1186)</f>
        <v>0</v>
      </c>
      <c r="O1187" s="69">
        <f t="shared" si="1035"/>
        <v>36089</v>
      </c>
      <c r="P1187" s="69">
        <f t="shared" si="1018"/>
        <v>36089</v>
      </c>
      <c r="Q1187" s="69">
        <f t="shared" si="1019"/>
        <v>3.612487199789391</v>
      </c>
    </row>
    <row r="1188" spans="1:17" x14ac:dyDescent="0.25">
      <c r="A1188" s="25"/>
      <c r="B1188" s="25"/>
      <c r="C1188" s="25"/>
      <c r="D1188" s="53"/>
      <c r="E1188" s="53"/>
      <c r="F1188" s="53"/>
      <c r="G1188" s="53"/>
    </row>
    <row r="1189" spans="1:17" x14ac:dyDescent="0.25">
      <c r="A1189" s="23" t="s">
        <v>1</v>
      </c>
      <c r="B1189" s="23" t="s">
        <v>1</v>
      </c>
      <c r="C1189" s="23" t="s">
        <v>1</v>
      </c>
      <c r="D1189" s="49" t="s">
        <v>1</v>
      </c>
      <c r="E1189" s="49" t="s">
        <v>1</v>
      </c>
      <c r="F1189" s="49" t="s">
        <v>1</v>
      </c>
      <c r="G1189" s="49" t="s">
        <v>1</v>
      </c>
      <c r="H1189" s="26" t="s">
        <v>1</v>
      </c>
      <c r="I1189" s="70"/>
      <c r="J1189" s="70"/>
      <c r="K1189" s="70"/>
      <c r="L1189" s="70"/>
      <c r="M1189" s="70"/>
      <c r="N1189" s="70"/>
      <c r="O1189" s="70"/>
      <c r="P1189" s="70"/>
      <c r="Q1189" s="70"/>
    </row>
    <row r="1190" spans="1:17" x14ac:dyDescent="0.25">
      <c r="A1190" s="23" t="s">
        <v>1</v>
      </c>
      <c r="B1190" s="23" t="s">
        <v>1</v>
      </c>
      <c r="C1190" s="23" t="s">
        <v>1</v>
      </c>
      <c r="D1190" s="49" t="s">
        <v>1</v>
      </c>
      <c r="E1190" s="49" t="s">
        <v>1</v>
      </c>
      <c r="F1190" s="49" t="s">
        <v>1</v>
      </c>
      <c r="G1190" s="49" t="s">
        <v>1</v>
      </c>
      <c r="H1190" s="17" t="s">
        <v>563</v>
      </c>
      <c r="I1190" s="66">
        <f t="shared" ref="I1190" si="1036">SUM(I1182)</f>
        <v>2399007</v>
      </c>
      <c r="J1190" s="66">
        <f t="shared" ref="J1190:K1190" si="1037">SUM(J1182)</f>
        <v>999007</v>
      </c>
      <c r="K1190" s="66">
        <f t="shared" si="1037"/>
        <v>0</v>
      </c>
      <c r="L1190" s="66">
        <f t="shared" si="1020"/>
        <v>36089</v>
      </c>
      <c r="M1190" s="66">
        <f t="shared" ref="M1190:O1190" si="1038">SUM(M1182)</f>
        <v>0</v>
      </c>
      <c r="N1190" s="66">
        <f t="shared" si="1038"/>
        <v>0</v>
      </c>
      <c r="O1190" s="66">
        <f t="shared" si="1038"/>
        <v>36089</v>
      </c>
      <c r="P1190" s="66">
        <f t="shared" si="1018"/>
        <v>36089</v>
      </c>
      <c r="Q1190" s="66">
        <f t="shared" si="1019"/>
        <v>3.612487199789391</v>
      </c>
    </row>
    <row r="1191" spans="1:17" x14ac:dyDescent="0.25">
      <c r="A1191" s="23" t="s">
        <v>1</v>
      </c>
      <c r="B1191" s="23" t="s">
        <v>1</v>
      </c>
      <c r="C1191" s="23" t="s">
        <v>1</v>
      </c>
      <c r="D1191" s="49" t="s">
        <v>1</v>
      </c>
      <c r="E1191" s="49" t="s">
        <v>1</v>
      </c>
      <c r="F1191" s="49" t="s">
        <v>1</v>
      </c>
      <c r="G1191" s="49" t="s">
        <v>1</v>
      </c>
      <c r="H1191" s="11" t="s">
        <v>64</v>
      </c>
      <c r="I1191" s="67">
        <f t="shared" ref="I1191" si="1039">I1183</f>
        <v>11</v>
      </c>
      <c r="J1191" s="67">
        <f t="shared" ref="J1191" si="1040">J1183</f>
        <v>11</v>
      </c>
      <c r="K1191" s="67"/>
      <c r="L1191" s="67"/>
      <c r="M1191" s="67"/>
      <c r="N1191" s="67"/>
      <c r="O1191" s="67"/>
      <c r="P1191" s="67"/>
      <c r="Q1191" s="67"/>
    </row>
    <row r="1192" spans="1:17" x14ac:dyDescent="0.25">
      <c r="A1192" s="23" t="s">
        <v>1</v>
      </c>
      <c r="B1192" s="23" t="s">
        <v>1</v>
      </c>
      <c r="C1192" s="23" t="s">
        <v>1</v>
      </c>
      <c r="D1192" s="49" t="s">
        <v>1</v>
      </c>
      <c r="E1192" s="49" t="s">
        <v>1</v>
      </c>
      <c r="F1192" s="49" t="s">
        <v>1</v>
      </c>
      <c r="G1192" s="49" t="s">
        <v>1</v>
      </c>
      <c r="H1192" s="13" t="s">
        <v>1</v>
      </c>
      <c r="I1192" s="71"/>
      <c r="J1192" s="71"/>
      <c r="K1192" s="71"/>
      <c r="L1192" s="71"/>
      <c r="M1192" s="71"/>
      <c r="N1192" s="71"/>
      <c r="O1192" s="71"/>
      <c r="P1192" s="71"/>
      <c r="Q1192" s="71"/>
    </row>
    <row r="1193" spans="1:17" x14ac:dyDescent="0.25">
      <c r="A1193" s="23" t="s">
        <v>1</v>
      </c>
      <c r="B1193" s="23" t="s">
        <v>1</v>
      </c>
      <c r="C1193" s="23" t="s">
        <v>1</v>
      </c>
      <c r="D1193" s="49" t="s">
        <v>1</v>
      </c>
      <c r="E1193" s="49" t="s">
        <v>1</v>
      </c>
      <c r="F1193" s="49" t="s">
        <v>1</v>
      </c>
      <c r="G1193" s="49" t="s">
        <v>1</v>
      </c>
      <c r="H1193" s="17" t="s">
        <v>564</v>
      </c>
      <c r="I1193" s="72">
        <f t="shared" ref="I1193" si="1041">SUM(I1097,I1149,I1190)</f>
        <v>33241644</v>
      </c>
      <c r="J1193" s="72">
        <f t="shared" ref="J1193:K1193" si="1042">SUM(J1097,J1149,J1190)</f>
        <v>19043544</v>
      </c>
      <c r="K1193" s="72">
        <f t="shared" si="1042"/>
        <v>0</v>
      </c>
      <c r="L1193" s="72">
        <f t="shared" si="1020"/>
        <v>1014554</v>
      </c>
      <c r="M1193" s="72">
        <f t="shared" ref="M1193:O1193" si="1043">SUM(M1097,M1149,M1190)</f>
        <v>0</v>
      </c>
      <c r="N1193" s="72">
        <f t="shared" si="1043"/>
        <v>0</v>
      </c>
      <c r="O1193" s="72">
        <f t="shared" si="1043"/>
        <v>1014554</v>
      </c>
      <c r="P1193" s="72">
        <f t="shared" si="1018"/>
        <v>1014554</v>
      </c>
      <c r="Q1193" s="72">
        <f t="shared" si="1019"/>
        <v>5.3275482756780983</v>
      </c>
    </row>
    <row r="1194" spans="1:17" x14ac:dyDescent="0.25">
      <c r="A1194" s="23" t="s">
        <v>1</v>
      </c>
      <c r="B1194" s="23" t="s">
        <v>1</v>
      </c>
      <c r="C1194" s="23" t="s">
        <v>1</v>
      </c>
      <c r="D1194" s="49" t="s">
        <v>1</v>
      </c>
      <c r="E1194" s="49" t="s">
        <v>1</v>
      </c>
      <c r="F1194" s="49" t="s">
        <v>1</v>
      </c>
      <c r="G1194" s="49" t="s">
        <v>1</v>
      </c>
      <c r="H1194" s="11" t="s">
        <v>99</v>
      </c>
      <c r="I1194" s="67">
        <f t="shared" ref="I1194" si="1044">I1098+I1150+I1191</f>
        <v>106</v>
      </c>
      <c r="J1194" s="67">
        <f t="shared" ref="J1194" si="1045">J1098+J1150+J1191</f>
        <v>106</v>
      </c>
      <c r="K1194" s="67"/>
      <c r="L1194" s="67"/>
      <c r="M1194" s="67"/>
      <c r="N1194" s="67"/>
      <c r="O1194" s="67"/>
      <c r="P1194" s="67"/>
      <c r="Q1194" s="67"/>
    </row>
    <row r="1195" spans="1:17" x14ac:dyDescent="0.25">
      <c r="A1195" s="14" t="s">
        <v>565</v>
      </c>
      <c r="B1195" s="11" t="s">
        <v>1</v>
      </c>
      <c r="C1195" s="11" t="s">
        <v>1</v>
      </c>
      <c r="D1195" s="42" t="s">
        <v>1</v>
      </c>
      <c r="E1195" s="42" t="s">
        <v>1</v>
      </c>
      <c r="F1195" s="42" t="s">
        <v>1</v>
      </c>
      <c r="G1195" s="42" t="s">
        <v>1</v>
      </c>
      <c r="H1195" s="11" t="s">
        <v>566</v>
      </c>
      <c r="I1195" s="63"/>
      <c r="J1195" s="63"/>
      <c r="K1195" s="63"/>
      <c r="L1195" s="63"/>
      <c r="M1195" s="63"/>
      <c r="N1195" s="63"/>
      <c r="O1195" s="63"/>
      <c r="P1195" s="63"/>
      <c r="Q1195" s="63"/>
    </row>
    <row r="1196" spans="1:17" ht="15.75" thickBot="1" x14ac:dyDescent="0.3">
      <c r="A1196" s="14" t="s">
        <v>565</v>
      </c>
      <c r="B1196" s="14" t="s">
        <v>3</v>
      </c>
      <c r="C1196" s="12" t="s">
        <v>1</v>
      </c>
      <c r="D1196" s="43" t="s">
        <v>1</v>
      </c>
      <c r="E1196" s="42" t="s">
        <v>1</v>
      </c>
      <c r="F1196" s="42" t="s">
        <v>1</v>
      </c>
      <c r="G1196" s="42" t="s">
        <v>1</v>
      </c>
      <c r="H1196" s="11" t="s">
        <v>1</v>
      </c>
      <c r="I1196" s="63"/>
      <c r="J1196" s="63"/>
      <c r="K1196" s="63"/>
      <c r="L1196" s="63"/>
      <c r="M1196" s="63"/>
      <c r="N1196" s="63"/>
      <c r="O1196" s="63"/>
      <c r="P1196" s="63"/>
      <c r="Q1196" s="63"/>
    </row>
    <row r="1197" spans="1:17" ht="34.5" thickBot="1" x14ac:dyDescent="0.3">
      <c r="A1197" s="22" t="s">
        <v>4</v>
      </c>
      <c r="B1197" s="22" t="s">
        <v>5</v>
      </c>
      <c r="C1197" s="22" t="s">
        <v>6</v>
      </c>
      <c r="D1197" s="44" t="s">
        <v>2891</v>
      </c>
      <c r="E1197" s="44" t="s">
        <v>2895</v>
      </c>
      <c r="F1197" s="44" t="s">
        <v>7</v>
      </c>
      <c r="G1197" s="44" t="s">
        <v>8</v>
      </c>
      <c r="H1197" s="22" t="s">
        <v>9</v>
      </c>
      <c r="I1197" s="64" t="s">
        <v>2718</v>
      </c>
      <c r="J1197" s="64" t="s">
        <v>2879</v>
      </c>
      <c r="K1197" s="64" t="s">
        <v>2942</v>
      </c>
      <c r="L1197" s="64" t="s">
        <v>2942</v>
      </c>
      <c r="M1197" s="64" t="s">
        <v>2950</v>
      </c>
      <c r="N1197" s="64" t="s">
        <v>2949</v>
      </c>
      <c r="O1197" s="64" t="s">
        <v>2948</v>
      </c>
      <c r="P1197" s="64" t="s">
        <v>2942</v>
      </c>
      <c r="Q1197" s="64" t="s">
        <v>2944</v>
      </c>
    </row>
    <row r="1198" spans="1:17" x14ac:dyDescent="0.25">
      <c r="A1198" s="15" t="s">
        <v>1</v>
      </c>
      <c r="B1198" s="15" t="s">
        <v>1</v>
      </c>
      <c r="C1198" s="15" t="s">
        <v>1</v>
      </c>
      <c r="D1198" s="45" t="s">
        <v>1</v>
      </c>
      <c r="E1198" s="45" t="s">
        <v>1</v>
      </c>
      <c r="F1198" s="46" t="s">
        <v>1</v>
      </c>
      <c r="G1198" s="47" t="s">
        <v>1</v>
      </c>
      <c r="H1198" s="16" t="s">
        <v>1</v>
      </c>
      <c r="I1198" s="65">
        <v>1</v>
      </c>
      <c r="J1198" s="65" t="s">
        <v>2894</v>
      </c>
      <c r="K1198" s="65">
        <v>3</v>
      </c>
      <c r="L1198" s="65" t="s">
        <v>2945</v>
      </c>
      <c r="M1198" s="65">
        <v>5</v>
      </c>
      <c r="N1198" s="65">
        <v>6</v>
      </c>
      <c r="O1198" s="65">
        <v>7</v>
      </c>
      <c r="P1198" s="65" t="s">
        <v>2946</v>
      </c>
      <c r="Q1198" s="65">
        <v>9</v>
      </c>
    </row>
    <row r="1199" spans="1:17" x14ac:dyDescent="0.25">
      <c r="A1199" s="14" t="s">
        <v>565</v>
      </c>
      <c r="B1199" s="14" t="s">
        <v>3</v>
      </c>
      <c r="C1199" s="12" t="s">
        <v>11</v>
      </c>
      <c r="D1199" s="43" t="s">
        <v>567</v>
      </c>
      <c r="E1199" s="42" t="s">
        <v>1</v>
      </c>
      <c r="F1199" s="42" t="s">
        <v>1</v>
      </c>
      <c r="G1199" s="42" t="s">
        <v>1</v>
      </c>
      <c r="H1199" s="11" t="s">
        <v>566</v>
      </c>
      <c r="I1199" s="63"/>
      <c r="J1199" s="63"/>
      <c r="K1199" s="63"/>
      <c r="L1199" s="63"/>
      <c r="M1199" s="63"/>
      <c r="N1199" s="63"/>
      <c r="O1199" s="63"/>
      <c r="P1199" s="63">
        <f t="shared" si="1018"/>
        <v>0</v>
      </c>
      <c r="Q1199" s="63" t="str">
        <f t="shared" si="1019"/>
        <v>-</v>
      </c>
    </row>
    <row r="1200" spans="1:17" ht="22.5" x14ac:dyDescent="0.25">
      <c r="A1200" s="14" t="s">
        <v>1</v>
      </c>
      <c r="B1200" s="14" t="s">
        <v>1</v>
      </c>
      <c r="C1200" s="14" t="s">
        <v>1</v>
      </c>
      <c r="D1200" s="42" t="s">
        <v>1</v>
      </c>
      <c r="E1200" s="42" t="s">
        <v>1</v>
      </c>
      <c r="F1200" s="42" t="s">
        <v>1</v>
      </c>
      <c r="G1200" s="42" t="s">
        <v>1</v>
      </c>
      <c r="H1200" s="17" t="s">
        <v>13</v>
      </c>
      <c r="I1200" s="66">
        <f t="shared" ref="I1200" si="1046">SUM(I1201,I1209,I1211)</f>
        <v>4233146</v>
      </c>
      <c r="J1200" s="66">
        <f t="shared" ref="J1200:K1200" si="1047">SUM(J1201,J1209,J1211)</f>
        <v>4233146</v>
      </c>
      <c r="K1200" s="66">
        <f t="shared" si="1047"/>
        <v>0</v>
      </c>
      <c r="L1200" s="66">
        <f t="shared" si="1020"/>
        <v>185650</v>
      </c>
      <c r="M1200" s="66">
        <f t="shared" ref="M1200" si="1048">SUM(M1201,M1209,M1211)</f>
        <v>0</v>
      </c>
      <c r="N1200" s="66">
        <f t="shared" ref="N1200:O1200" si="1049">SUM(N1201,N1209,N1211)</f>
        <v>0</v>
      </c>
      <c r="O1200" s="66">
        <f t="shared" si="1049"/>
        <v>185650</v>
      </c>
      <c r="P1200" s="66">
        <f t="shared" si="1018"/>
        <v>185650</v>
      </c>
      <c r="Q1200" s="66">
        <f t="shared" si="1019"/>
        <v>4.3856271435003658</v>
      </c>
    </row>
    <row r="1201" spans="1:17" x14ac:dyDescent="0.25">
      <c r="A1201" s="12" t="s">
        <v>565</v>
      </c>
      <c r="B1201" s="12" t="s">
        <v>3</v>
      </c>
      <c r="C1201" s="12" t="s">
        <v>11</v>
      </c>
      <c r="D1201" s="43" t="s">
        <v>567</v>
      </c>
      <c r="E1201" s="42" t="s">
        <v>2709</v>
      </c>
      <c r="F1201" s="42" t="s">
        <v>1</v>
      </c>
      <c r="G1201" s="42" t="s">
        <v>1</v>
      </c>
      <c r="H1201" s="11" t="s">
        <v>15</v>
      </c>
      <c r="I1201" s="67">
        <f t="shared" ref="I1201" si="1050">SUM(I1202,I1203)</f>
        <v>2019920</v>
      </c>
      <c r="J1201" s="67">
        <f t="shared" ref="J1201:K1201" si="1051">SUM(J1202,J1203)</f>
        <v>2019920</v>
      </c>
      <c r="K1201" s="67">
        <f t="shared" si="1051"/>
        <v>0</v>
      </c>
      <c r="L1201" s="67">
        <f t="shared" si="1020"/>
        <v>128300</v>
      </c>
      <c r="M1201" s="67">
        <f t="shared" ref="M1201" si="1052">SUM(M1202,M1203)</f>
        <v>0</v>
      </c>
      <c r="N1201" s="67">
        <f t="shared" ref="N1201:O1201" si="1053">SUM(N1202,N1203)</f>
        <v>0</v>
      </c>
      <c r="O1201" s="67">
        <f t="shared" si="1053"/>
        <v>128300</v>
      </c>
      <c r="P1201" s="67">
        <f t="shared" si="1018"/>
        <v>128300</v>
      </c>
      <c r="Q1201" s="67">
        <f t="shared" si="1019"/>
        <v>6.3517367024436613</v>
      </c>
    </row>
    <row r="1202" spans="1:17" x14ac:dyDescent="0.25">
      <c r="A1202" s="12" t="s">
        <v>565</v>
      </c>
      <c r="B1202" s="12" t="s">
        <v>3</v>
      </c>
      <c r="C1202" s="12" t="s">
        <v>11</v>
      </c>
      <c r="D1202" s="43" t="s">
        <v>567</v>
      </c>
      <c r="E1202" s="48">
        <v>6111</v>
      </c>
      <c r="F1202" s="43"/>
      <c r="G1202" s="56" t="s">
        <v>2898</v>
      </c>
      <c r="H1202" s="23" t="s">
        <v>16</v>
      </c>
      <c r="I1202" s="68">
        <v>1754200</v>
      </c>
      <c r="J1202" s="68">
        <v>1754200</v>
      </c>
      <c r="K1202" s="68"/>
      <c r="L1202" s="68">
        <f t="shared" si="1020"/>
        <v>110000</v>
      </c>
      <c r="M1202" s="68"/>
      <c r="N1202" s="68"/>
      <c r="O1202" s="68">
        <v>110000</v>
      </c>
      <c r="P1202" s="68">
        <f t="shared" si="1018"/>
        <v>110000</v>
      </c>
      <c r="Q1202" s="68">
        <f t="shared" si="1019"/>
        <v>6.2706646904571883</v>
      </c>
    </row>
    <row r="1203" spans="1:17" x14ac:dyDescent="0.25">
      <c r="A1203" s="14" t="s">
        <v>565</v>
      </c>
      <c r="B1203" s="14" t="s">
        <v>3</v>
      </c>
      <c r="C1203" s="14" t="s">
        <v>11</v>
      </c>
      <c r="D1203" s="50" t="s">
        <v>567</v>
      </c>
      <c r="E1203" s="50" t="s">
        <v>2719</v>
      </c>
      <c r="F1203" s="43" t="s">
        <v>1</v>
      </c>
      <c r="G1203" s="49" t="s">
        <v>1</v>
      </c>
      <c r="H1203" s="11" t="s">
        <v>19</v>
      </c>
      <c r="I1203" s="67">
        <f t="shared" ref="I1203:O1203" si="1054">SUM(I1204:I1208)</f>
        <v>265720</v>
      </c>
      <c r="J1203" s="67">
        <f t="shared" si="1054"/>
        <v>265720</v>
      </c>
      <c r="K1203" s="67">
        <f t="shared" si="1054"/>
        <v>0</v>
      </c>
      <c r="L1203" s="67">
        <f t="shared" si="1020"/>
        <v>18300</v>
      </c>
      <c r="M1203" s="67">
        <f t="shared" si="1054"/>
        <v>0</v>
      </c>
      <c r="N1203" s="67">
        <f t="shared" si="1054"/>
        <v>0</v>
      </c>
      <c r="O1203" s="67">
        <f t="shared" si="1054"/>
        <v>18300</v>
      </c>
      <c r="P1203" s="67">
        <f t="shared" si="1018"/>
        <v>18300</v>
      </c>
      <c r="Q1203" s="67">
        <f t="shared" si="1019"/>
        <v>6.8869486677705858</v>
      </c>
    </row>
    <row r="1204" spans="1:17" x14ac:dyDescent="0.25">
      <c r="A1204" s="12" t="s">
        <v>565</v>
      </c>
      <c r="B1204" s="12" t="s">
        <v>3</v>
      </c>
      <c r="C1204" s="12" t="s">
        <v>11</v>
      </c>
      <c r="D1204" s="43" t="s">
        <v>567</v>
      </c>
      <c r="E1204" s="48">
        <v>6112</v>
      </c>
      <c r="F1204" s="43" t="s">
        <v>568</v>
      </c>
      <c r="G1204" s="56" t="s">
        <v>2898</v>
      </c>
      <c r="H1204" s="23" t="s">
        <v>73</v>
      </c>
      <c r="I1204" s="68">
        <v>55600</v>
      </c>
      <c r="J1204" s="68">
        <v>55600</v>
      </c>
      <c r="K1204" s="68"/>
      <c r="L1204" s="68">
        <f t="shared" si="1020"/>
        <v>2800</v>
      </c>
      <c r="M1204" s="68"/>
      <c r="N1204" s="68"/>
      <c r="O1204" s="68">
        <v>2800</v>
      </c>
      <c r="P1204" s="68">
        <f t="shared" si="1018"/>
        <v>2800</v>
      </c>
      <c r="Q1204" s="68">
        <f t="shared" si="1019"/>
        <v>5.0359712230215825</v>
      </c>
    </row>
    <row r="1205" spans="1:17" x14ac:dyDescent="0.25">
      <c r="A1205" s="12" t="s">
        <v>565</v>
      </c>
      <c r="B1205" s="12" t="s">
        <v>3</v>
      </c>
      <c r="C1205" s="12" t="s">
        <v>11</v>
      </c>
      <c r="D1205" s="43" t="s">
        <v>567</v>
      </c>
      <c r="E1205" s="48">
        <v>6112</v>
      </c>
      <c r="F1205" s="43" t="s">
        <v>569</v>
      </c>
      <c r="G1205" s="56" t="s">
        <v>2898</v>
      </c>
      <c r="H1205" s="23" t="s">
        <v>22</v>
      </c>
      <c r="I1205" s="68">
        <v>143720</v>
      </c>
      <c r="J1205" s="68">
        <v>143720</v>
      </c>
      <c r="K1205" s="68"/>
      <c r="L1205" s="68">
        <f t="shared" si="1020"/>
        <v>7500</v>
      </c>
      <c r="M1205" s="68"/>
      <c r="N1205" s="68"/>
      <c r="O1205" s="68">
        <v>7500</v>
      </c>
      <c r="P1205" s="68">
        <f t="shared" si="1018"/>
        <v>7500</v>
      </c>
      <c r="Q1205" s="68">
        <f t="shared" si="1019"/>
        <v>5.2184803785137772</v>
      </c>
    </row>
    <row r="1206" spans="1:17" x14ac:dyDescent="0.25">
      <c r="A1206" s="12" t="s">
        <v>565</v>
      </c>
      <c r="B1206" s="12" t="s">
        <v>3</v>
      </c>
      <c r="C1206" s="12" t="s">
        <v>11</v>
      </c>
      <c r="D1206" s="43" t="s">
        <v>567</v>
      </c>
      <c r="E1206" s="48">
        <v>6112</v>
      </c>
      <c r="F1206" s="43" t="s">
        <v>570</v>
      </c>
      <c r="G1206" s="56" t="s">
        <v>2898</v>
      </c>
      <c r="H1206" s="23" t="s">
        <v>24</v>
      </c>
      <c r="I1206" s="68">
        <v>31400</v>
      </c>
      <c r="J1206" s="68">
        <v>31400</v>
      </c>
      <c r="K1206" s="68"/>
      <c r="L1206" s="68">
        <f t="shared" si="1020"/>
        <v>0</v>
      </c>
      <c r="M1206" s="68"/>
      <c r="N1206" s="68"/>
      <c r="O1206" s="68"/>
      <c r="P1206" s="68">
        <f t="shared" si="1018"/>
        <v>0</v>
      </c>
      <c r="Q1206" s="68">
        <f t="shared" si="1019"/>
        <v>0</v>
      </c>
    </row>
    <row r="1207" spans="1:17" x14ac:dyDescent="0.25">
      <c r="A1207" s="12" t="s">
        <v>565</v>
      </c>
      <c r="B1207" s="12" t="s">
        <v>3</v>
      </c>
      <c r="C1207" s="12" t="s">
        <v>11</v>
      </c>
      <c r="D1207" s="43" t="s">
        <v>567</v>
      </c>
      <c r="E1207" s="48">
        <v>6112</v>
      </c>
      <c r="F1207" s="43" t="s">
        <v>571</v>
      </c>
      <c r="G1207" s="56" t="s">
        <v>2898</v>
      </c>
      <c r="H1207" s="23" t="s">
        <v>76</v>
      </c>
      <c r="I1207" s="68">
        <v>15000</v>
      </c>
      <c r="J1207" s="68">
        <v>15000</v>
      </c>
      <c r="K1207" s="68"/>
      <c r="L1207" s="68">
        <f t="shared" si="1020"/>
        <v>5000</v>
      </c>
      <c r="M1207" s="68"/>
      <c r="N1207" s="68"/>
      <c r="O1207" s="68">
        <v>5000</v>
      </c>
      <c r="P1207" s="68">
        <f t="shared" si="1018"/>
        <v>5000</v>
      </c>
      <c r="Q1207" s="68">
        <f t="shared" si="1019"/>
        <v>33.333333333333329</v>
      </c>
    </row>
    <row r="1208" spans="1:17" x14ac:dyDescent="0.25">
      <c r="A1208" s="12" t="s">
        <v>565</v>
      </c>
      <c r="B1208" s="12" t="s">
        <v>3</v>
      </c>
      <c r="C1208" s="12" t="s">
        <v>11</v>
      </c>
      <c r="D1208" s="43" t="s">
        <v>567</v>
      </c>
      <c r="E1208" s="48">
        <v>6112</v>
      </c>
      <c r="F1208" s="43" t="s">
        <v>572</v>
      </c>
      <c r="G1208" s="56" t="s">
        <v>2898</v>
      </c>
      <c r="H1208" s="23" t="s">
        <v>26</v>
      </c>
      <c r="I1208" s="68">
        <v>20000</v>
      </c>
      <c r="J1208" s="68">
        <v>20000</v>
      </c>
      <c r="K1208" s="68"/>
      <c r="L1208" s="68">
        <f t="shared" si="1020"/>
        <v>3000</v>
      </c>
      <c r="M1208" s="68"/>
      <c r="N1208" s="68"/>
      <c r="O1208" s="68">
        <v>3000</v>
      </c>
      <c r="P1208" s="68">
        <f t="shared" si="1018"/>
        <v>3000</v>
      </c>
      <c r="Q1208" s="68">
        <f t="shared" si="1019"/>
        <v>15</v>
      </c>
    </row>
    <row r="1209" spans="1:17" x14ac:dyDescent="0.25">
      <c r="A1209" s="12" t="s">
        <v>565</v>
      </c>
      <c r="B1209" s="12" t="s">
        <v>3</v>
      </c>
      <c r="C1209" s="12" t="s">
        <v>11</v>
      </c>
      <c r="D1209" s="43" t="s">
        <v>567</v>
      </c>
      <c r="E1209" s="42" t="s">
        <v>2710</v>
      </c>
      <c r="F1209" s="42" t="s">
        <v>1</v>
      </c>
      <c r="G1209" s="42" t="s">
        <v>1</v>
      </c>
      <c r="H1209" s="11" t="s">
        <v>28</v>
      </c>
      <c r="I1209" s="67">
        <f t="shared" ref="I1209:O1209" si="1055">SUM(I1210)</f>
        <v>179916</v>
      </c>
      <c r="J1209" s="67">
        <f t="shared" si="1055"/>
        <v>179916</v>
      </c>
      <c r="K1209" s="67">
        <f t="shared" si="1055"/>
        <v>0</v>
      </c>
      <c r="L1209" s="67">
        <f t="shared" si="1020"/>
        <v>11500</v>
      </c>
      <c r="M1209" s="67">
        <f t="shared" si="1055"/>
        <v>0</v>
      </c>
      <c r="N1209" s="67">
        <f t="shared" si="1055"/>
        <v>0</v>
      </c>
      <c r="O1209" s="67">
        <f t="shared" si="1055"/>
        <v>11500</v>
      </c>
      <c r="P1209" s="67">
        <f t="shared" si="1018"/>
        <v>11500</v>
      </c>
      <c r="Q1209" s="67">
        <f t="shared" si="1019"/>
        <v>6.391871762377999</v>
      </c>
    </row>
    <row r="1210" spans="1:17" x14ac:dyDescent="0.25">
      <c r="A1210" s="12" t="s">
        <v>565</v>
      </c>
      <c r="B1210" s="12" t="s">
        <v>3</v>
      </c>
      <c r="C1210" s="12" t="s">
        <v>11</v>
      </c>
      <c r="D1210" s="43" t="s">
        <v>567</v>
      </c>
      <c r="E1210" s="48">
        <v>6121</v>
      </c>
      <c r="F1210" s="43"/>
      <c r="G1210" s="56" t="s">
        <v>2898</v>
      </c>
      <c r="H1210" s="23" t="s">
        <v>29</v>
      </c>
      <c r="I1210" s="68">
        <v>179916</v>
      </c>
      <c r="J1210" s="68">
        <v>179916</v>
      </c>
      <c r="K1210" s="68"/>
      <c r="L1210" s="68">
        <f t="shared" si="1020"/>
        <v>11500</v>
      </c>
      <c r="M1210" s="68"/>
      <c r="N1210" s="68"/>
      <c r="O1210" s="68">
        <v>11500</v>
      </c>
      <c r="P1210" s="68">
        <f t="shared" si="1018"/>
        <v>11500</v>
      </c>
      <c r="Q1210" s="68">
        <f t="shared" si="1019"/>
        <v>6.391871762377999</v>
      </c>
    </row>
    <row r="1211" spans="1:17" x14ac:dyDescent="0.25">
      <c r="A1211" s="12" t="s">
        <v>565</v>
      </c>
      <c r="B1211" s="12" t="s">
        <v>3</v>
      </c>
      <c r="C1211" s="12" t="s">
        <v>11</v>
      </c>
      <c r="D1211" s="43" t="s">
        <v>567</v>
      </c>
      <c r="E1211" s="42" t="s">
        <v>2711</v>
      </c>
      <c r="F1211" s="42" t="s">
        <v>1</v>
      </c>
      <c r="G1211" s="42" t="s">
        <v>1</v>
      </c>
      <c r="H1211" s="11" t="s">
        <v>32</v>
      </c>
      <c r="I1211" s="67">
        <f t="shared" ref="I1211:O1211" si="1056">SUM(I1212:I1214)</f>
        <v>2033310</v>
      </c>
      <c r="J1211" s="67">
        <f t="shared" si="1056"/>
        <v>2033310</v>
      </c>
      <c r="K1211" s="67">
        <f t="shared" si="1056"/>
        <v>0</v>
      </c>
      <c r="L1211" s="67">
        <f t="shared" si="1020"/>
        <v>45850</v>
      </c>
      <c r="M1211" s="67">
        <f t="shared" si="1056"/>
        <v>0</v>
      </c>
      <c r="N1211" s="67">
        <f t="shared" si="1056"/>
        <v>0</v>
      </c>
      <c r="O1211" s="67">
        <f t="shared" si="1056"/>
        <v>45850</v>
      </c>
      <c r="P1211" s="67">
        <f t="shared" si="1018"/>
        <v>45850</v>
      </c>
      <c r="Q1211" s="67">
        <f t="shared" si="1019"/>
        <v>2.2549439091924004</v>
      </c>
    </row>
    <row r="1212" spans="1:17" x14ac:dyDescent="0.25">
      <c r="A1212" s="12" t="s">
        <v>565</v>
      </c>
      <c r="B1212" s="12" t="s">
        <v>3</v>
      </c>
      <c r="C1212" s="12" t="s">
        <v>11</v>
      </c>
      <c r="D1212" s="43" t="s">
        <v>567</v>
      </c>
      <c r="E1212" s="48">
        <v>6131</v>
      </c>
      <c r="F1212" s="43"/>
      <c r="G1212" s="56" t="s">
        <v>2898</v>
      </c>
      <c r="H1212" s="23" t="s">
        <v>33</v>
      </c>
      <c r="I1212" s="68">
        <v>5000</v>
      </c>
      <c r="J1212" s="68">
        <v>5000</v>
      </c>
      <c r="K1212" s="68"/>
      <c r="L1212" s="68">
        <f t="shared" si="1020"/>
        <v>1000</v>
      </c>
      <c r="M1212" s="68"/>
      <c r="N1212" s="68"/>
      <c r="O1212" s="68">
        <v>1000</v>
      </c>
      <c r="P1212" s="68">
        <f t="shared" si="1018"/>
        <v>1000</v>
      </c>
      <c r="Q1212" s="68">
        <f t="shared" si="1019"/>
        <v>20</v>
      </c>
    </row>
    <row r="1213" spans="1:17" x14ac:dyDescent="0.25">
      <c r="A1213" s="12" t="s">
        <v>565</v>
      </c>
      <c r="B1213" s="12" t="s">
        <v>3</v>
      </c>
      <c r="C1213" s="12" t="s">
        <v>11</v>
      </c>
      <c r="D1213" s="43" t="s">
        <v>567</v>
      </c>
      <c r="E1213" s="48">
        <v>6138</v>
      </c>
      <c r="F1213" s="43"/>
      <c r="G1213" s="56" t="s">
        <v>2898</v>
      </c>
      <c r="H1213" s="23" t="s">
        <v>237</v>
      </c>
      <c r="I1213" s="68">
        <v>990447</v>
      </c>
      <c r="J1213" s="68">
        <v>990447</v>
      </c>
      <c r="K1213" s="68"/>
      <c r="L1213" s="68">
        <f t="shared" si="1020"/>
        <v>20000</v>
      </c>
      <c r="M1213" s="68"/>
      <c r="N1213" s="68"/>
      <c r="O1213" s="68">
        <v>20000</v>
      </c>
      <c r="P1213" s="68">
        <f t="shared" si="1018"/>
        <v>20000</v>
      </c>
      <c r="Q1213" s="68">
        <f t="shared" si="1019"/>
        <v>2.0192902800452726</v>
      </c>
    </row>
    <row r="1214" spans="1:17" x14ac:dyDescent="0.25">
      <c r="A1214" s="14" t="s">
        <v>565</v>
      </c>
      <c r="B1214" s="14" t="s">
        <v>3</v>
      </c>
      <c r="C1214" s="14" t="s">
        <v>11</v>
      </c>
      <c r="D1214" s="50" t="s">
        <v>567</v>
      </c>
      <c r="E1214" s="50" t="s">
        <v>2720</v>
      </c>
      <c r="F1214" s="43" t="s">
        <v>1</v>
      </c>
      <c r="G1214" s="49" t="s">
        <v>1</v>
      </c>
      <c r="H1214" s="11" t="s">
        <v>35</v>
      </c>
      <c r="I1214" s="67">
        <f t="shared" ref="I1214:O1214" si="1057">SUM(I1215:I1220)</f>
        <v>1037863</v>
      </c>
      <c r="J1214" s="67">
        <f t="shared" si="1057"/>
        <v>1037863</v>
      </c>
      <c r="K1214" s="67">
        <f t="shared" si="1057"/>
        <v>0</v>
      </c>
      <c r="L1214" s="67">
        <f t="shared" si="1020"/>
        <v>24850</v>
      </c>
      <c r="M1214" s="67">
        <f t="shared" si="1057"/>
        <v>0</v>
      </c>
      <c r="N1214" s="67">
        <f t="shared" si="1057"/>
        <v>0</v>
      </c>
      <c r="O1214" s="67">
        <f t="shared" si="1057"/>
        <v>24850</v>
      </c>
      <c r="P1214" s="67">
        <f t="shared" si="1018"/>
        <v>24850</v>
      </c>
      <c r="Q1214" s="67">
        <f t="shared" si="1019"/>
        <v>2.3943429913196637</v>
      </c>
    </row>
    <row r="1215" spans="1:17" x14ac:dyDescent="0.25">
      <c r="A1215" s="12" t="s">
        <v>565</v>
      </c>
      <c r="B1215" s="12" t="s">
        <v>3</v>
      </c>
      <c r="C1215" s="12" t="s">
        <v>11</v>
      </c>
      <c r="D1215" s="43" t="s">
        <v>567</v>
      </c>
      <c r="E1215" s="48">
        <v>6139</v>
      </c>
      <c r="F1215" s="43" t="s">
        <v>573</v>
      </c>
      <c r="G1215" s="56" t="s">
        <v>2898</v>
      </c>
      <c r="H1215" s="23" t="s">
        <v>574</v>
      </c>
      <c r="I1215" s="68">
        <v>105655</v>
      </c>
      <c r="J1215" s="68">
        <v>105655</v>
      </c>
      <c r="K1215" s="68"/>
      <c r="L1215" s="68">
        <f t="shared" si="1020"/>
        <v>1500</v>
      </c>
      <c r="M1215" s="68"/>
      <c r="N1215" s="68"/>
      <c r="O1215" s="68">
        <v>1500</v>
      </c>
      <c r="P1215" s="68">
        <f t="shared" si="1018"/>
        <v>1500</v>
      </c>
      <c r="Q1215" s="68">
        <f t="shared" si="1019"/>
        <v>1.4197151105011594</v>
      </c>
    </row>
    <row r="1216" spans="1:17" x14ac:dyDescent="0.25">
      <c r="A1216" s="12" t="s">
        <v>565</v>
      </c>
      <c r="B1216" s="12" t="s">
        <v>3</v>
      </c>
      <c r="C1216" s="12" t="s">
        <v>11</v>
      </c>
      <c r="D1216" s="43" t="s">
        <v>567</v>
      </c>
      <c r="E1216" s="48">
        <v>6139</v>
      </c>
      <c r="F1216" s="43" t="s">
        <v>575</v>
      </c>
      <c r="G1216" s="56" t="s">
        <v>2898</v>
      </c>
      <c r="H1216" s="23" t="s">
        <v>576</v>
      </c>
      <c r="I1216" s="68">
        <v>300000</v>
      </c>
      <c r="J1216" s="68">
        <v>300000</v>
      </c>
      <c r="K1216" s="68"/>
      <c r="L1216" s="68">
        <f t="shared" si="1020"/>
        <v>15000</v>
      </c>
      <c r="M1216" s="68"/>
      <c r="N1216" s="68"/>
      <c r="O1216" s="68">
        <v>15000</v>
      </c>
      <c r="P1216" s="68">
        <f t="shared" si="1018"/>
        <v>15000</v>
      </c>
      <c r="Q1216" s="68">
        <f t="shared" si="1019"/>
        <v>5</v>
      </c>
    </row>
    <row r="1217" spans="1:17" x14ac:dyDescent="0.25">
      <c r="A1217" s="12" t="s">
        <v>565</v>
      </c>
      <c r="B1217" s="12" t="s">
        <v>3</v>
      </c>
      <c r="C1217" s="12" t="s">
        <v>11</v>
      </c>
      <c r="D1217" s="43" t="s">
        <v>567</v>
      </c>
      <c r="E1217" s="48">
        <v>6139</v>
      </c>
      <c r="F1217" s="43" t="s">
        <v>577</v>
      </c>
      <c r="G1217" s="56" t="s">
        <v>2898</v>
      </c>
      <c r="H1217" s="23" t="s">
        <v>578</v>
      </c>
      <c r="I1217" s="68">
        <v>600000</v>
      </c>
      <c r="J1217" s="68">
        <v>600000</v>
      </c>
      <c r="K1217" s="68"/>
      <c r="L1217" s="68">
        <f t="shared" si="1020"/>
        <v>5000</v>
      </c>
      <c r="M1217" s="68"/>
      <c r="N1217" s="68"/>
      <c r="O1217" s="68">
        <v>5000</v>
      </c>
      <c r="P1217" s="68">
        <f t="shared" si="1018"/>
        <v>5000</v>
      </c>
      <c r="Q1217" s="68">
        <f t="shared" si="1019"/>
        <v>0.83333333333333337</v>
      </c>
    </row>
    <row r="1218" spans="1:17" x14ac:dyDescent="0.25">
      <c r="A1218" s="12" t="s">
        <v>565</v>
      </c>
      <c r="B1218" s="12" t="s">
        <v>3</v>
      </c>
      <c r="C1218" s="12" t="s">
        <v>11</v>
      </c>
      <c r="D1218" s="43" t="s">
        <v>567</v>
      </c>
      <c r="E1218" s="48">
        <v>6139</v>
      </c>
      <c r="F1218" s="43" t="s">
        <v>579</v>
      </c>
      <c r="G1218" s="56" t="s">
        <v>2898</v>
      </c>
      <c r="H1218" s="23" t="s">
        <v>580</v>
      </c>
      <c r="I1218" s="68">
        <v>15208</v>
      </c>
      <c r="J1218" s="68">
        <v>15208</v>
      </c>
      <c r="K1218" s="68"/>
      <c r="L1218" s="68">
        <f t="shared" si="1020"/>
        <v>0</v>
      </c>
      <c r="M1218" s="68"/>
      <c r="N1218" s="68"/>
      <c r="O1218" s="68">
        <v>0</v>
      </c>
      <c r="P1218" s="68">
        <f t="shared" si="1018"/>
        <v>0</v>
      </c>
      <c r="Q1218" s="68">
        <f t="shared" si="1019"/>
        <v>0</v>
      </c>
    </row>
    <row r="1219" spans="1:17" x14ac:dyDescent="0.25">
      <c r="A1219" s="12" t="s">
        <v>565</v>
      </c>
      <c r="B1219" s="12" t="s">
        <v>3</v>
      </c>
      <c r="C1219" s="12" t="s">
        <v>11</v>
      </c>
      <c r="D1219" s="43" t="s">
        <v>567</v>
      </c>
      <c r="E1219" s="48">
        <v>6139</v>
      </c>
      <c r="F1219" s="43" t="s">
        <v>581</v>
      </c>
      <c r="G1219" s="56" t="s">
        <v>2898</v>
      </c>
      <c r="H1219" s="23" t="s">
        <v>43</v>
      </c>
      <c r="I1219" s="68">
        <v>5000</v>
      </c>
      <c r="J1219" s="68">
        <v>5000</v>
      </c>
      <c r="K1219" s="68"/>
      <c r="L1219" s="68">
        <f t="shared" si="1020"/>
        <v>350</v>
      </c>
      <c r="M1219" s="68"/>
      <c r="N1219" s="68"/>
      <c r="O1219" s="68">
        <v>350</v>
      </c>
      <c r="P1219" s="68">
        <f t="shared" si="1018"/>
        <v>350</v>
      </c>
      <c r="Q1219" s="68">
        <f t="shared" si="1019"/>
        <v>7.0000000000000009</v>
      </c>
    </row>
    <row r="1220" spans="1:17" ht="22.5" x14ac:dyDescent="0.25">
      <c r="A1220" s="12" t="s">
        <v>565</v>
      </c>
      <c r="B1220" s="12" t="s">
        <v>3</v>
      </c>
      <c r="C1220" s="12" t="s">
        <v>11</v>
      </c>
      <c r="D1220" s="43" t="s">
        <v>567</v>
      </c>
      <c r="E1220" s="48">
        <v>6139</v>
      </c>
      <c r="F1220" s="43" t="s">
        <v>582</v>
      </c>
      <c r="G1220" s="56" t="s">
        <v>2898</v>
      </c>
      <c r="H1220" s="23" t="s">
        <v>49</v>
      </c>
      <c r="I1220" s="68">
        <v>12000</v>
      </c>
      <c r="J1220" s="68">
        <v>12000</v>
      </c>
      <c r="K1220" s="68"/>
      <c r="L1220" s="68">
        <f t="shared" si="1020"/>
        <v>3000</v>
      </c>
      <c r="M1220" s="68"/>
      <c r="N1220" s="68"/>
      <c r="O1220" s="68">
        <v>3000</v>
      </c>
      <c r="P1220" s="68">
        <f t="shared" si="1018"/>
        <v>3000</v>
      </c>
      <c r="Q1220" s="68">
        <f t="shared" si="1019"/>
        <v>25</v>
      </c>
    </row>
    <row r="1221" spans="1:17" ht="22.5" x14ac:dyDescent="0.25">
      <c r="A1221" s="14" t="s">
        <v>1</v>
      </c>
      <c r="B1221" s="14" t="s">
        <v>1</v>
      </c>
      <c r="C1221" s="14" t="s">
        <v>1</v>
      </c>
      <c r="D1221" s="42" t="s">
        <v>1</v>
      </c>
      <c r="E1221" s="42" t="s">
        <v>1</v>
      </c>
      <c r="F1221" s="42" t="s">
        <v>1</v>
      </c>
      <c r="G1221" s="42" t="s">
        <v>1</v>
      </c>
      <c r="H1221" s="17" t="s">
        <v>50</v>
      </c>
      <c r="I1221" s="66">
        <f t="shared" ref="I1221:O1221" si="1058">SUM(I1222)</f>
        <v>3170899</v>
      </c>
      <c r="J1221" s="66">
        <f t="shared" si="1058"/>
        <v>3170899</v>
      </c>
      <c r="K1221" s="66">
        <f t="shared" si="1058"/>
        <v>0</v>
      </c>
      <c r="L1221" s="66">
        <f t="shared" si="1020"/>
        <v>200000</v>
      </c>
      <c r="M1221" s="66">
        <f t="shared" si="1058"/>
        <v>0</v>
      </c>
      <c r="N1221" s="66">
        <f t="shared" si="1058"/>
        <v>0</v>
      </c>
      <c r="O1221" s="66">
        <f t="shared" si="1058"/>
        <v>200000</v>
      </c>
      <c r="P1221" s="66">
        <f t="shared" si="1018"/>
        <v>200000</v>
      </c>
      <c r="Q1221" s="66">
        <f t="shared" si="1019"/>
        <v>6.3073595217003131</v>
      </c>
    </row>
    <row r="1222" spans="1:17" x14ac:dyDescent="0.25">
      <c r="A1222" s="12" t="s">
        <v>565</v>
      </c>
      <c r="B1222" s="12" t="s">
        <v>3</v>
      </c>
      <c r="C1222" s="12" t="s">
        <v>11</v>
      </c>
      <c r="D1222" s="43" t="s">
        <v>567</v>
      </c>
      <c r="E1222" s="42" t="s">
        <v>2712</v>
      </c>
      <c r="F1222" s="42" t="s">
        <v>1</v>
      </c>
      <c r="G1222" s="42" t="s">
        <v>1</v>
      </c>
      <c r="H1222" s="11" t="s">
        <v>52</v>
      </c>
      <c r="I1222" s="67">
        <f t="shared" ref="I1222" si="1059">SUM(I1223,I1225,I1228)</f>
        <v>3170899</v>
      </c>
      <c r="J1222" s="67">
        <f t="shared" ref="J1222:K1222" si="1060">SUM(J1223,J1225,J1228)</f>
        <v>3170899</v>
      </c>
      <c r="K1222" s="67">
        <f t="shared" si="1060"/>
        <v>0</v>
      </c>
      <c r="L1222" s="67">
        <f t="shared" si="1020"/>
        <v>200000</v>
      </c>
      <c r="M1222" s="67">
        <f t="shared" ref="M1222" si="1061">SUM(M1223,M1225,M1228)</f>
        <v>0</v>
      </c>
      <c r="N1222" s="67">
        <f t="shared" ref="N1222:O1222" si="1062">SUM(N1223,N1225,N1228)</f>
        <v>0</v>
      </c>
      <c r="O1222" s="67">
        <f t="shared" si="1062"/>
        <v>200000</v>
      </c>
      <c r="P1222" s="67">
        <f t="shared" si="1018"/>
        <v>200000</v>
      </c>
      <c r="Q1222" s="67">
        <f t="shared" si="1019"/>
        <v>6.3073595217003131</v>
      </c>
    </row>
    <row r="1223" spans="1:17" x14ac:dyDescent="0.25">
      <c r="A1223" s="14" t="s">
        <v>565</v>
      </c>
      <c r="B1223" s="14" t="s">
        <v>3</v>
      </c>
      <c r="C1223" s="14" t="s">
        <v>11</v>
      </c>
      <c r="D1223" s="50" t="s">
        <v>567</v>
      </c>
      <c r="E1223" s="50" t="s">
        <v>2732</v>
      </c>
      <c r="F1223" s="43" t="s">
        <v>1</v>
      </c>
      <c r="G1223" s="49" t="s">
        <v>1</v>
      </c>
      <c r="H1223" s="11" t="s">
        <v>203</v>
      </c>
      <c r="I1223" s="67">
        <f t="shared" ref="I1223:O1223" si="1063">SUM(I1224)</f>
        <v>100</v>
      </c>
      <c r="J1223" s="67">
        <f t="shared" si="1063"/>
        <v>100</v>
      </c>
      <c r="K1223" s="67">
        <f t="shared" si="1063"/>
        <v>0</v>
      </c>
      <c r="L1223" s="67">
        <f t="shared" si="1020"/>
        <v>0</v>
      </c>
      <c r="M1223" s="67">
        <f t="shared" si="1063"/>
        <v>0</v>
      </c>
      <c r="N1223" s="67">
        <f t="shared" si="1063"/>
        <v>0</v>
      </c>
      <c r="O1223" s="67">
        <f t="shared" si="1063"/>
        <v>0</v>
      </c>
      <c r="P1223" s="67">
        <f t="shared" si="1018"/>
        <v>0</v>
      </c>
      <c r="Q1223" s="67">
        <f t="shared" si="1019"/>
        <v>0</v>
      </c>
    </row>
    <row r="1224" spans="1:17" x14ac:dyDescent="0.25">
      <c r="A1224" s="12" t="s">
        <v>565</v>
      </c>
      <c r="B1224" s="12" t="s">
        <v>3</v>
      </c>
      <c r="C1224" s="12" t="s">
        <v>11</v>
      </c>
      <c r="D1224" s="43" t="s">
        <v>567</v>
      </c>
      <c r="E1224" s="48">
        <v>6141</v>
      </c>
      <c r="F1224" s="43" t="s">
        <v>583</v>
      </c>
      <c r="G1224" s="56" t="s">
        <v>2910</v>
      </c>
      <c r="H1224" s="23" t="s">
        <v>204</v>
      </c>
      <c r="I1224" s="68">
        <v>100</v>
      </c>
      <c r="J1224" s="68">
        <v>100</v>
      </c>
      <c r="K1224" s="68"/>
      <c r="L1224" s="68">
        <f t="shared" si="1020"/>
        <v>0</v>
      </c>
      <c r="M1224" s="68"/>
      <c r="N1224" s="68"/>
      <c r="O1224" s="68">
        <v>0</v>
      </c>
      <c r="P1224" s="68">
        <f t="shared" si="1018"/>
        <v>0</v>
      </c>
      <c r="Q1224" s="68">
        <f t="shared" si="1019"/>
        <v>0</v>
      </c>
    </row>
    <row r="1225" spans="1:17" x14ac:dyDescent="0.25">
      <c r="A1225" s="14" t="s">
        <v>565</v>
      </c>
      <c r="B1225" s="14" t="s">
        <v>3</v>
      </c>
      <c r="C1225" s="14" t="s">
        <v>11</v>
      </c>
      <c r="D1225" s="50" t="s">
        <v>567</v>
      </c>
      <c r="E1225" s="50" t="s">
        <v>2721</v>
      </c>
      <c r="F1225" s="43" t="s">
        <v>1</v>
      </c>
      <c r="G1225" s="49" t="s">
        <v>1</v>
      </c>
      <c r="H1225" s="11" t="s">
        <v>53</v>
      </c>
      <c r="I1225" s="67">
        <f t="shared" ref="I1225:O1225" si="1064">SUM(I1226:I1227)</f>
        <v>520000</v>
      </c>
      <c r="J1225" s="67">
        <f t="shared" si="1064"/>
        <v>520000</v>
      </c>
      <c r="K1225" s="67">
        <f t="shared" si="1064"/>
        <v>0</v>
      </c>
      <c r="L1225" s="67">
        <f t="shared" si="1020"/>
        <v>100000</v>
      </c>
      <c r="M1225" s="67">
        <f t="shared" si="1064"/>
        <v>0</v>
      </c>
      <c r="N1225" s="67">
        <f t="shared" si="1064"/>
        <v>0</v>
      </c>
      <c r="O1225" s="67">
        <f t="shared" si="1064"/>
        <v>100000</v>
      </c>
      <c r="P1225" s="67">
        <f t="shared" si="1018"/>
        <v>100000</v>
      </c>
      <c r="Q1225" s="67">
        <f t="shared" si="1019"/>
        <v>19.230769230769234</v>
      </c>
    </row>
    <row r="1226" spans="1:17" x14ac:dyDescent="0.25">
      <c r="A1226" s="12" t="s">
        <v>565</v>
      </c>
      <c r="B1226" s="12" t="s">
        <v>3</v>
      </c>
      <c r="C1226" s="12" t="s">
        <v>11</v>
      </c>
      <c r="D1226" s="43" t="s">
        <v>567</v>
      </c>
      <c r="E1226" s="48">
        <v>6143</v>
      </c>
      <c r="F1226" s="43" t="s">
        <v>584</v>
      </c>
      <c r="G1226" s="56" t="s">
        <v>2910</v>
      </c>
      <c r="H1226" s="23" t="s">
        <v>585</v>
      </c>
      <c r="I1226" s="68">
        <v>400000</v>
      </c>
      <c r="J1226" s="68">
        <v>400000</v>
      </c>
      <c r="K1226" s="68"/>
      <c r="L1226" s="68">
        <f t="shared" si="1020"/>
        <v>100000</v>
      </c>
      <c r="M1226" s="68"/>
      <c r="N1226" s="68"/>
      <c r="O1226" s="68">
        <v>100000</v>
      </c>
      <c r="P1226" s="68">
        <f t="shared" si="1018"/>
        <v>100000</v>
      </c>
      <c r="Q1226" s="68">
        <f t="shared" si="1019"/>
        <v>25</v>
      </c>
    </row>
    <row r="1227" spans="1:17" x14ac:dyDescent="0.25">
      <c r="A1227" s="12" t="s">
        <v>565</v>
      </c>
      <c r="B1227" s="12" t="s">
        <v>3</v>
      </c>
      <c r="C1227" s="12" t="s">
        <v>11</v>
      </c>
      <c r="D1227" s="43" t="s">
        <v>567</v>
      </c>
      <c r="E1227" s="48">
        <v>6143</v>
      </c>
      <c r="F1227" s="43" t="s">
        <v>586</v>
      </c>
      <c r="G1227" s="56" t="s">
        <v>2910</v>
      </c>
      <c r="H1227" s="23" t="s">
        <v>587</v>
      </c>
      <c r="I1227" s="68">
        <v>120000</v>
      </c>
      <c r="J1227" s="68">
        <v>120000</v>
      </c>
      <c r="K1227" s="68"/>
      <c r="L1227" s="68">
        <f t="shared" si="1020"/>
        <v>0</v>
      </c>
      <c r="M1227" s="68"/>
      <c r="N1227" s="68"/>
      <c r="O1227" s="68">
        <v>0</v>
      </c>
      <c r="P1227" s="68">
        <f t="shared" si="1018"/>
        <v>0</v>
      </c>
      <c r="Q1227" s="68">
        <f t="shared" si="1019"/>
        <v>0</v>
      </c>
    </row>
    <row r="1228" spans="1:17" x14ac:dyDescent="0.25">
      <c r="A1228" s="14" t="s">
        <v>565</v>
      </c>
      <c r="B1228" s="14" t="s">
        <v>3</v>
      </c>
      <c r="C1228" s="14" t="s">
        <v>11</v>
      </c>
      <c r="D1228" s="50" t="s">
        <v>567</v>
      </c>
      <c r="E1228" s="50" t="s">
        <v>2739</v>
      </c>
      <c r="F1228" s="43" t="s">
        <v>1</v>
      </c>
      <c r="G1228" s="49" t="s">
        <v>1</v>
      </c>
      <c r="H1228" s="11" t="s">
        <v>58</v>
      </c>
      <c r="I1228" s="67">
        <f t="shared" ref="I1228:O1228" si="1065">SUM(I1229:I1231)</f>
        <v>2650799</v>
      </c>
      <c r="J1228" s="67">
        <f t="shared" si="1065"/>
        <v>2650799</v>
      </c>
      <c r="K1228" s="67">
        <f t="shared" si="1065"/>
        <v>0</v>
      </c>
      <c r="L1228" s="67">
        <f t="shared" si="1020"/>
        <v>100000</v>
      </c>
      <c r="M1228" s="67">
        <f t="shared" si="1065"/>
        <v>0</v>
      </c>
      <c r="N1228" s="67">
        <f t="shared" si="1065"/>
        <v>0</v>
      </c>
      <c r="O1228" s="67">
        <f t="shared" si="1065"/>
        <v>100000</v>
      </c>
      <c r="P1228" s="67">
        <f t="shared" si="1018"/>
        <v>100000</v>
      </c>
      <c r="Q1228" s="67">
        <f t="shared" si="1019"/>
        <v>3.772447477156887</v>
      </c>
    </row>
    <row r="1229" spans="1:17" x14ac:dyDescent="0.25">
      <c r="A1229" s="12" t="s">
        <v>565</v>
      </c>
      <c r="B1229" s="12" t="s">
        <v>3</v>
      </c>
      <c r="C1229" s="12" t="s">
        <v>11</v>
      </c>
      <c r="D1229" s="43" t="s">
        <v>567</v>
      </c>
      <c r="E1229" s="48">
        <v>6148</v>
      </c>
      <c r="F1229" s="43"/>
      <c r="G1229" s="56" t="s">
        <v>2898</v>
      </c>
      <c r="H1229" s="23" t="s">
        <v>58</v>
      </c>
      <c r="I1229" s="68">
        <v>2650599</v>
      </c>
      <c r="J1229" s="68">
        <v>2650599</v>
      </c>
      <c r="K1229" s="68"/>
      <c r="L1229" s="68">
        <f t="shared" si="1020"/>
        <v>100000</v>
      </c>
      <c r="M1229" s="68"/>
      <c r="N1229" s="68"/>
      <c r="O1229" s="68">
        <v>100000</v>
      </c>
      <c r="P1229" s="68">
        <f t="shared" si="1018"/>
        <v>100000</v>
      </c>
      <c r="Q1229" s="68">
        <f t="shared" si="1019"/>
        <v>3.7727321258326887</v>
      </c>
    </row>
    <row r="1230" spans="1:17" x14ac:dyDescent="0.25">
      <c r="A1230" s="12" t="s">
        <v>565</v>
      </c>
      <c r="B1230" s="12" t="s">
        <v>3</v>
      </c>
      <c r="C1230" s="12" t="s">
        <v>11</v>
      </c>
      <c r="D1230" s="43" t="s">
        <v>567</v>
      </c>
      <c r="E1230" s="48">
        <v>6148</v>
      </c>
      <c r="F1230" s="43" t="s">
        <v>588</v>
      </c>
      <c r="G1230" s="56" t="s">
        <v>2898</v>
      </c>
      <c r="H1230" s="23" t="s">
        <v>207</v>
      </c>
      <c r="I1230" s="68">
        <v>100</v>
      </c>
      <c r="J1230" s="68">
        <v>100</v>
      </c>
      <c r="K1230" s="68"/>
      <c r="L1230" s="68">
        <f t="shared" si="1020"/>
        <v>0</v>
      </c>
      <c r="M1230" s="68"/>
      <c r="N1230" s="68"/>
      <c r="O1230" s="68"/>
      <c r="P1230" s="68">
        <f t="shared" si="1018"/>
        <v>0</v>
      </c>
      <c r="Q1230" s="68">
        <f t="shared" si="1019"/>
        <v>0</v>
      </c>
    </row>
    <row r="1231" spans="1:17" x14ac:dyDescent="0.25">
      <c r="A1231" s="12" t="s">
        <v>565</v>
      </c>
      <c r="B1231" s="12" t="s">
        <v>3</v>
      </c>
      <c r="C1231" s="12" t="s">
        <v>11</v>
      </c>
      <c r="D1231" s="43" t="s">
        <v>567</v>
      </c>
      <c r="E1231" s="48">
        <v>6148</v>
      </c>
      <c r="F1231" s="43" t="s">
        <v>589</v>
      </c>
      <c r="G1231" s="56" t="s">
        <v>2898</v>
      </c>
      <c r="H1231" s="23" t="s">
        <v>590</v>
      </c>
      <c r="I1231" s="68">
        <v>100</v>
      </c>
      <c r="J1231" s="68">
        <v>100</v>
      </c>
      <c r="K1231" s="68"/>
      <c r="L1231" s="68">
        <f t="shared" si="1020"/>
        <v>0</v>
      </c>
      <c r="M1231" s="68"/>
      <c r="N1231" s="68"/>
      <c r="O1231" s="68"/>
      <c r="P1231" s="68">
        <f t="shared" ref="P1231:P1294" si="1066">K1231+L1231</f>
        <v>0</v>
      </c>
      <c r="Q1231" s="68">
        <f t="shared" ref="Q1231:Q1294" si="1067">IF(J1231=0,"-",P1231/J1231*100)</f>
        <v>0</v>
      </c>
    </row>
    <row r="1232" spans="1:17" ht="22.5" x14ac:dyDescent="0.25">
      <c r="A1232" s="14" t="s">
        <v>1</v>
      </c>
      <c r="B1232" s="14" t="s">
        <v>1</v>
      </c>
      <c r="C1232" s="14" t="s">
        <v>1</v>
      </c>
      <c r="D1232" s="42" t="s">
        <v>1</v>
      </c>
      <c r="E1232" s="42" t="s">
        <v>1</v>
      </c>
      <c r="F1232" s="42" t="s">
        <v>1</v>
      </c>
      <c r="G1232" s="42" t="s">
        <v>1</v>
      </c>
      <c r="H1232" s="17" t="s">
        <v>591</v>
      </c>
      <c r="I1232" s="66">
        <f t="shared" ref="I1232:O1232" si="1068">SUM(I1233)</f>
        <v>5924123</v>
      </c>
      <c r="J1232" s="66">
        <f t="shared" si="1068"/>
        <v>5924123</v>
      </c>
      <c r="K1232" s="66">
        <f t="shared" si="1068"/>
        <v>0</v>
      </c>
      <c r="L1232" s="66">
        <f t="shared" ref="L1232:L1295" si="1069">SUM(M1232:O1232)</f>
        <v>311000</v>
      </c>
      <c r="M1232" s="66">
        <f t="shared" si="1068"/>
        <v>0</v>
      </c>
      <c r="N1232" s="66">
        <f t="shared" si="1068"/>
        <v>0</v>
      </c>
      <c r="O1232" s="66">
        <f t="shared" si="1068"/>
        <v>311000</v>
      </c>
      <c r="P1232" s="66">
        <f t="shared" si="1066"/>
        <v>311000</v>
      </c>
      <c r="Q1232" s="66">
        <f t="shared" si="1067"/>
        <v>5.2497221951671165</v>
      </c>
    </row>
    <row r="1233" spans="1:17" x14ac:dyDescent="0.25">
      <c r="A1233" s="12" t="s">
        <v>565</v>
      </c>
      <c r="B1233" s="12" t="s">
        <v>3</v>
      </c>
      <c r="C1233" s="12" t="s">
        <v>11</v>
      </c>
      <c r="D1233" s="43" t="s">
        <v>567</v>
      </c>
      <c r="E1233" s="42" t="s">
        <v>2714</v>
      </c>
      <c r="F1233" s="42" t="s">
        <v>1</v>
      </c>
      <c r="G1233" s="42" t="s">
        <v>1</v>
      </c>
      <c r="H1233" s="11" t="s">
        <v>593</v>
      </c>
      <c r="I1233" s="67">
        <f t="shared" ref="I1233" si="1070">SUM(I1234:I1235)</f>
        <v>5924123</v>
      </c>
      <c r="J1233" s="67">
        <f t="shared" ref="J1233:K1233" si="1071">SUM(J1234:J1235)</f>
        <v>5924123</v>
      </c>
      <c r="K1233" s="67">
        <f t="shared" si="1071"/>
        <v>0</v>
      </c>
      <c r="L1233" s="67">
        <f t="shared" si="1069"/>
        <v>311000</v>
      </c>
      <c r="M1233" s="67">
        <f t="shared" ref="M1233" si="1072">SUM(M1234:M1235)</f>
        <v>0</v>
      </c>
      <c r="N1233" s="67">
        <f t="shared" ref="N1233:O1233" si="1073">SUM(N1234:N1235)</f>
        <v>0</v>
      </c>
      <c r="O1233" s="67">
        <f t="shared" si="1073"/>
        <v>311000</v>
      </c>
      <c r="P1233" s="67">
        <f t="shared" si="1066"/>
        <v>311000</v>
      </c>
      <c r="Q1233" s="67">
        <f t="shared" si="1067"/>
        <v>5.2497221951671165</v>
      </c>
    </row>
    <row r="1234" spans="1:17" x14ac:dyDescent="0.25">
      <c r="A1234" s="12" t="s">
        <v>565</v>
      </c>
      <c r="B1234" s="12" t="s">
        <v>3</v>
      </c>
      <c r="C1234" s="12" t="s">
        <v>11</v>
      </c>
      <c r="D1234" s="43" t="s">
        <v>567</v>
      </c>
      <c r="E1234" s="48">
        <v>6162</v>
      </c>
      <c r="F1234" s="43"/>
      <c r="G1234" s="56" t="s">
        <v>2912</v>
      </c>
      <c r="H1234" s="23" t="s">
        <v>594</v>
      </c>
      <c r="I1234" s="68">
        <v>2654082</v>
      </c>
      <c r="J1234" s="68">
        <v>2654082</v>
      </c>
      <c r="K1234" s="68"/>
      <c r="L1234" s="68">
        <f t="shared" si="1069"/>
        <v>51000</v>
      </c>
      <c r="M1234" s="68"/>
      <c r="N1234" s="68"/>
      <c r="O1234" s="68">
        <v>51000</v>
      </c>
      <c r="P1234" s="68">
        <f t="shared" si="1066"/>
        <v>51000</v>
      </c>
      <c r="Q1234" s="68">
        <f t="shared" si="1067"/>
        <v>1.9215683614899615</v>
      </c>
    </row>
    <row r="1235" spans="1:17" x14ac:dyDescent="0.25">
      <c r="A1235" s="12" t="s">
        <v>565</v>
      </c>
      <c r="B1235" s="12" t="s">
        <v>3</v>
      </c>
      <c r="C1235" s="12" t="s">
        <v>11</v>
      </c>
      <c r="D1235" s="43" t="s">
        <v>567</v>
      </c>
      <c r="E1235" s="48">
        <v>6163</v>
      </c>
      <c r="F1235" s="43"/>
      <c r="G1235" s="56" t="s">
        <v>2912</v>
      </c>
      <c r="H1235" s="23" t="s">
        <v>595</v>
      </c>
      <c r="I1235" s="68">
        <v>3270041</v>
      </c>
      <c r="J1235" s="68">
        <v>3270041</v>
      </c>
      <c r="K1235" s="68"/>
      <c r="L1235" s="68">
        <f t="shared" si="1069"/>
        <v>260000</v>
      </c>
      <c r="M1235" s="68"/>
      <c r="N1235" s="68"/>
      <c r="O1235" s="68">
        <v>260000</v>
      </c>
      <c r="P1235" s="68">
        <f t="shared" si="1066"/>
        <v>260000</v>
      </c>
      <c r="Q1235" s="68">
        <f t="shared" si="1067"/>
        <v>7.9509706453221831</v>
      </c>
    </row>
    <row r="1236" spans="1:17" ht="22.5" x14ac:dyDescent="0.25">
      <c r="A1236" s="14" t="s">
        <v>1</v>
      </c>
      <c r="B1236" s="14" t="s">
        <v>1</v>
      </c>
      <c r="C1236" s="14" t="s">
        <v>1</v>
      </c>
      <c r="D1236" s="42" t="s">
        <v>1</v>
      </c>
      <c r="E1236" s="42" t="s">
        <v>1</v>
      </c>
      <c r="F1236" s="42" t="s">
        <v>1</v>
      </c>
      <c r="G1236" s="42" t="s">
        <v>1</v>
      </c>
      <c r="H1236" s="17" t="s">
        <v>59</v>
      </c>
      <c r="I1236" s="66">
        <f t="shared" ref="I1236:O1236" si="1074">SUM(I1237)</f>
        <v>450000</v>
      </c>
      <c r="J1236" s="66">
        <f t="shared" si="1074"/>
        <v>450000</v>
      </c>
      <c r="K1236" s="66">
        <f t="shared" si="1074"/>
        <v>0</v>
      </c>
      <c r="L1236" s="66">
        <f t="shared" si="1069"/>
        <v>25000</v>
      </c>
      <c r="M1236" s="66">
        <f t="shared" si="1074"/>
        <v>0</v>
      </c>
      <c r="N1236" s="66">
        <f t="shared" si="1074"/>
        <v>0</v>
      </c>
      <c r="O1236" s="66">
        <f t="shared" si="1074"/>
        <v>25000</v>
      </c>
      <c r="P1236" s="66">
        <f t="shared" si="1066"/>
        <v>25000</v>
      </c>
      <c r="Q1236" s="66">
        <f t="shared" si="1067"/>
        <v>5.5555555555555554</v>
      </c>
    </row>
    <row r="1237" spans="1:17" x14ac:dyDescent="0.25">
      <c r="A1237" s="12" t="s">
        <v>565</v>
      </c>
      <c r="B1237" s="12" t="s">
        <v>3</v>
      </c>
      <c r="C1237" s="12" t="s">
        <v>11</v>
      </c>
      <c r="D1237" s="43" t="s">
        <v>567</v>
      </c>
      <c r="E1237" s="42" t="s">
        <v>2715</v>
      </c>
      <c r="F1237" s="42" t="s">
        <v>1</v>
      </c>
      <c r="G1237" s="42" t="s">
        <v>1</v>
      </c>
      <c r="H1237" s="11" t="s">
        <v>61</v>
      </c>
      <c r="I1237" s="67">
        <f t="shared" ref="I1237" si="1075">SUM(I1238:I1239)</f>
        <v>450000</v>
      </c>
      <c r="J1237" s="67">
        <f t="shared" ref="J1237:K1237" si="1076">SUM(J1238:J1239)</f>
        <v>450000</v>
      </c>
      <c r="K1237" s="67">
        <f t="shared" si="1076"/>
        <v>0</v>
      </c>
      <c r="L1237" s="67">
        <f t="shared" si="1069"/>
        <v>25000</v>
      </c>
      <c r="M1237" s="67">
        <f t="shared" ref="M1237" si="1077">SUM(M1238:M1239)</f>
        <v>0</v>
      </c>
      <c r="N1237" s="67">
        <f t="shared" ref="N1237:O1237" si="1078">SUM(N1238:N1239)</f>
        <v>0</v>
      </c>
      <c r="O1237" s="67">
        <f t="shared" si="1078"/>
        <v>25000</v>
      </c>
      <c r="P1237" s="67">
        <f t="shared" si="1066"/>
        <v>25000</v>
      </c>
      <c r="Q1237" s="67">
        <f t="shared" si="1067"/>
        <v>5.5555555555555554</v>
      </c>
    </row>
    <row r="1238" spans="1:17" x14ac:dyDescent="0.25">
      <c r="A1238" s="12" t="s">
        <v>565</v>
      </c>
      <c r="B1238" s="12" t="s">
        <v>3</v>
      </c>
      <c r="C1238" s="12" t="s">
        <v>11</v>
      </c>
      <c r="D1238" s="43" t="s">
        <v>567</v>
      </c>
      <c r="E1238" s="48">
        <v>8213</v>
      </c>
      <c r="F1238" s="43"/>
      <c r="G1238" s="56" t="s">
        <v>2898</v>
      </c>
      <c r="H1238" s="23" t="s">
        <v>62</v>
      </c>
      <c r="I1238" s="68">
        <v>100000</v>
      </c>
      <c r="J1238" s="68">
        <v>100000</v>
      </c>
      <c r="K1238" s="68"/>
      <c r="L1238" s="68">
        <f t="shared" si="1069"/>
        <v>20000</v>
      </c>
      <c r="M1238" s="68"/>
      <c r="N1238" s="68"/>
      <c r="O1238" s="68">
        <v>20000</v>
      </c>
      <c r="P1238" s="68">
        <f t="shared" si="1066"/>
        <v>20000</v>
      </c>
      <c r="Q1238" s="68">
        <f t="shared" si="1067"/>
        <v>20</v>
      </c>
    </row>
    <row r="1239" spans="1:17" x14ac:dyDescent="0.25">
      <c r="A1239" s="12" t="s">
        <v>565</v>
      </c>
      <c r="B1239" s="12" t="s">
        <v>3</v>
      </c>
      <c r="C1239" s="12" t="s">
        <v>11</v>
      </c>
      <c r="D1239" s="43" t="s">
        <v>567</v>
      </c>
      <c r="E1239" s="48">
        <v>8215</v>
      </c>
      <c r="F1239" s="43"/>
      <c r="G1239" s="56" t="s">
        <v>2898</v>
      </c>
      <c r="H1239" s="23" t="s">
        <v>183</v>
      </c>
      <c r="I1239" s="68">
        <v>350000</v>
      </c>
      <c r="J1239" s="68">
        <v>350000</v>
      </c>
      <c r="K1239" s="68"/>
      <c r="L1239" s="68">
        <f t="shared" si="1069"/>
        <v>5000</v>
      </c>
      <c r="M1239" s="68"/>
      <c r="N1239" s="68"/>
      <c r="O1239" s="68">
        <v>5000</v>
      </c>
      <c r="P1239" s="68">
        <f t="shared" si="1066"/>
        <v>5000</v>
      </c>
      <c r="Q1239" s="68">
        <f t="shared" si="1067"/>
        <v>1.4285714285714286</v>
      </c>
    </row>
    <row r="1240" spans="1:17" ht="22.5" x14ac:dyDescent="0.25">
      <c r="A1240" s="14" t="s">
        <v>1</v>
      </c>
      <c r="B1240" s="14" t="s">
        <v>1</v>
      </c>
      <c r="C1240" s="14" t="s">
        <v>1</v>
      </c>
      <c r="D1240" s="42" t="s">
        <v>1</v>
      </c>
      <c r="E1240" s="42" t="s">
        <v>1</v>
      </c>
      <c r="F1240" s="42" t="s">
        <v>1</v>
      </c>
      <c r="G1240" s="42" t="s">
        <v>1</v>
      </c>
      <c r="H1240" s="17" t="s">
        <v>596</v>
      </c>
      <c r="I1240" s="66">
        <f t="shared" ref="I1240:O1240" si="1079">SUM(I1241)</f>
        <v>28676270</v>
      </c>
      <c r="J1240" s="66">
        <f t="shared" si="1079"/>
        <v>26879093</v>
      </c>
      <c r="K1240" s="66">
        <f t="shared" si="1079"/>
        <v>0</v>
      </c>
      <c r="L1240" s="66">
        <f t="shared" si="1069"/>
        <v>1982297</v>
      </c>
      <c r="M1240" s="66">
        <f t="shared" si="1079"/>
        <v>0</v>
      </c>
      <c r="N1240" s="66">
        <f t="shared" si="1079"/>
        <v>0</v>
      </c>
      <c r="O1240" s="66">
        <f t="shared" si="1079"/>
        <v>1982297</v>
      </c>
      <c r="P1240" s="66">
        <f t="shared" si="1066"/>
        <v>1982297</v>
      </c>
      <c r="Q1240" s="66">
        <f t="shared" si="1067"/>
        <v>7.374865662319781</v>
      </c>
    </row>
    <row r="1241" spans="1:17" x14ac:dyDescent="0.25">
      <c r="A1241" s="12" t="s">
        <v>565</v>
      </c>
      <c r="B1241" s="12" t="s">
        <v>3</v>
      </c>
      <c r="C1241" s="12" t="s">
        <v>11</v>
      </c>
      <c r="D1241" s="43" t="s">
        <v>567</v>
      </c>
      <c r="E1241" s="42" t="s">
        <v>2717</v>
      </c>
      <c r="F1241" s="42" t="s">
        <v>1</v>
      </c>
      <c r="G1241" s="42" t="s">
        <v>1</v>
      </c>
      <c r="H1241" s="11" t="s">
        <v>598</v>
      </c>
      <c r="I1241" s="67">
        <f t="shared" ref="I1241" si="1080">SUM(I1242:I1243)</f>
        <v>28676270</v>
      </c>
      <c r="J1241" s="67">
        <f t="shared" ref="J1241:K1241" si="1081">SUM(J1242:J1243)</f>
        <v>26879093</v>
      </c>
      <c r="K1241" s="67">
        <f t="shared" si="1081"/>
        <v>0</v>
      </c>
      <c r="L1241" s="67">
        <f t="shared" si="1069"/>
        <v>1982297</v>
      </c>
      <c r="M1241" s="67">
        <f t="shared" ref="M1241" si="1082">SUM(M1242:M1243)</f>
        <v>0</v>
      </c>
      <c r="N1241" s="67">
        <f t="shared" ref="N1241:O1241" si="1083">SUM(N1242:N1243)</f>
        <v>0</v>
      </c>
      <c r="O1241" s="67">
        <f t="shared" si="1083"/>
        <v>1982297</v>
      </c>
      <c r="P1241" s="67">
        <f t="shared" si="1066"/>
        <v>1982297</v>
      </c>
      <c r="Q1241" s="67">
        <f t="shared" si="1067"/>
        <v>7.374865662319781</v>
      </c>
    </row>
    <row r="1242" spans="1:17" x14ac:dyDescent="0.25">
      <c r="A1242" s="12" t="s">
        <v>565</v>
      </c>
      <c r="B1242" s="12" t="s">
        <v>3</v>
      </c>
      <c r="C1242" s="12" t="s">
        <v>11</v>
      </c>
      <c r="D1242" s="43" t="s">
        <v>567</v>
      </c>
      <c r="E1242" s="48">
        <v>8232</v>
      </c>
      <c r="F1242" s="43"/>
      <c r="G1242" s="56" t="s">
        <v>2898</v>
      </c>
      <c r="H1242" s="23" t="s">
        <v>599</v>
      </c>
      <c r="I1242" s="68">
        <v>10896924</v>
      </c>
      <c r="J1242" s="68">
        <v>9099747</v>
      </c>
      <c r="K1242" s="68"/>
      <c r="L1242" s="68">
        <f t="shared" si="1069"/>
        <v>107297</v>
      </c>
      <c r="M1242" s="68"/>
      <c r="N1242" s="68"/>
      <c r="O1242" s="68">
        <v>107297</v>
      </c>
      <c r="P1242" s="68">
        <f t="shared" si="1066"/>
        <v>107297</v>
      </c>
      <c r="Q1242" s="68">
        <f t="shared" si="1067"/>
        <v>1.1791206942346859</v>
      </c>
    </row>
    <row r="1243" spans="1:17" x14ac:dyDescent="0.25">
      <c r="A1243" s="12" t="s">
        <v>565</v>
      </c>
      <c r="B1243" s="12" t="s">
        <v>3</v>
      </c>
      <c r="C1243" s="12" t="s">
        <v>11</v>
      </c>
      <c r="D1243" s="43" t="s">
        <v>567</v>
      </c>
      <c r="E1243" s="48">
        <v>8233</v>
      </c>
      <c r="F1243" s="43"/>
      <c r="G1243" s="56" t="s">
        <v>2898</v>
      </c>
      <c r="H1243" s="23" t="s">
        <v>600</v>
      </c>
      <c r="I1243" s="68">
        <v>17779346</v>
      </c>
      <c r="J1243" s="68">
        <v>17779346</v>
      </c>
      <c r="K1243" s="68"/>
      <c r="L1243" s="68">
        <f t="shared" si="1069"/>
        <v>1875000</v>
      </c>
      <c r="M1243" s="68"/>
      <c r="N1243" s="68"/>
      <c r="O1243" s="68">
        <v>1875000</v>
      </c>
      <c r="P1243" s="68">
        <f t="shared" si="1066"/>
        <v>1875000</v>
      </c>
      <c r="Q1243" s="68">
        <f t="shared" si="1067"/>
        <v>10.545944715851753</v>
      </c>
    </row>
    <row r="1244" spans="1:17" x14ac:dyDescent="0.25">
      <c r="A1244" s="23" t="s">
        <v>1</v>
      </c>
      <c r="B1244" s="23" t="s">
        <v>1</v>
      </c>
      <c r="C1244" s="23" t="s">
        <v>1</v>
      </c>
      <c r="D1244" s="49" t="s">
        <v>1</v>
      </c>
      <c r="E1244" s="49" t="s">
        <v>1</v>
      </c>
      <c r="F1244" s="49" t="s">
        <v>1</v>
      </c>
      <c r="G1244" s="49" t="s">
        <v>1</v>
      </c>
      <c r="H1244" s="17" t="s">
        <v>601</v>
      </c>
      <c r="I1244" s="66">
        <f t="shared" ref="I1244:O1244" si="1084">SUM(I1200,I1221,I1232,I1236,I1240)</f>
        <v>42454438</v>
      </c>
      <c r="J1244" s="66">
        <f t="shared" si="1084"/>
        <v>40657261</v>
      </c>
      <c r="K1244" s="66">
        <f t="shared" si="1084"/>
        <v>0</v>
      </c>
      <c r="L1244" s="66">
        <f t="shared" si="1069"/>
        <v>2703947</v>
      </c>
      <c r="M1244" s="66">
        <f t="shared" si="1084"/>
        <v>0</v>
      </c>
      <c r="N1244" s="66">
        <f t="shared" si="1084"/>
        <v>0</v>
      </c>
      <c r="O1244" s="66">
        <f t="shared" si="1084"/>
        <v>2703947</v>
      </c>
      <c r="P1244" s="66">
        <f t="shared" si="1066"/>
        <v>2703947</v>
      </c>
      <c r="Q1244" s="66">
        <f t="shared" si="1067"/>
        <v>6.6505881938284039</v>
      </c>
    </row>
    <row r="1245" spans="1:17" ht="15.75" thickBot="1" x14ac:dyDescent="0.3">
      <c r="A1245" s="23" t="s">
        <v>1</v>
      </c>
      <c r="B1245" s="23" t="s">
        <v>1</v>
      </c>
      <c r="C1245" s="23" t="s">
        <v>1</v>
      </c>
      <c r="D1245" s="49" t="s">
        <v>1</v>
      </c>
      <c r="E1245" s="49" t="s">
        <v>1</v>
      </c>
      <c r="F1245" s="49" t="s">
        <v>1</v>
      </c>
      <c r="G1245" s="49" t="s">
        <v>1</v>
      </c>
      <c r="H1245" s="11" t="s">
        <v>64</v>
      </c>
      <c r="I1245" s="67">
        <v>64</v>
      </c>
      <c r="J1245" s="67">
        <v>64</v>
      </c>
      <c r="K1245" s="67"/>
      <c r="L1245" s="67"/>
      <c r="M1245" s="67"/>
      <c r="N1245" s="67"/>
      <c r="O1245" s="67"/>
      <c r="P1245" s="67">
        <f t="shared" si="1066"/>
        <v>0</v>
      </c>
      <c r="Q1245" s="67">
        <f t="shared" si="1067"/>
        <v>0</v>
      </c>
    </row>
    <row r="1246" spans="1:17" ht="34.5" thickBot="1" x14ac:dyDescent="0.3">
      <c r="A1246" s="23" t="s">
        <v>1</v>
      </c>
      <c r="B1246" s="23" t="s">
        <v>1</v>
      </c>
      <c r="C1246" s="23" t="s">
        <v>1</v>
      </c>
      <c r="D1246" s="49" t="s">
        <v>1</v>
      </c>
      <c r="E1246" s="49" t="s">
        <v>1</v>
      </c>
      <c r="F1246" s="49" t="s">
        <v>1</v>
      </c>
      <c r="G1246" s="49" t="s">
        <v>1</v>
      </c>
      <c r="H1246" s="22" t="s">
        <v>65</v>
      </c>
      <c r="I1246" s="64" t="s">
        <v>2718</v>
      </c>
      <c r="J1246" s="64" t="s">
        <v>2879</v>
      </c>
      <c r="K1246" s="64" t="s">
        <v>2942</v>
      </c>
      <c r="L1246" s="64" t="s">
        <v>2942</v>
      </c>
      <c r="M1246" s="64" t="s">
        <v>2950</v>
      </c>
      <c r="N1246" s="64" t="s">
        <v>2949</v>
      </c>
      <c r="O1246" s="64" t="s">
        <v>2948</v>
      </c>
      <c r="P1246" s="64" t="s">
        <v>2942</v>
      </c>
      <c r="Q1246" s="64" t="s">
        <v>2944</v>
      </c>
    </row>
    <row r="1247" spans="1:17" x14ac:dyDescent="0.25">
      <c r="A1247" s="24"/>
      <c r="B1247" s="24"/>
      <c r="C1247" s="24"/>
      <c r="D1247" s="51"/>
      <c r="E1247" s="51"/>
      <c r="F1247" s="51"/>
      <c r="G1247" s="51"/>
      <c r="H1247" s="18" t="s">
        <v>1</v>
      </c>
      <c r="I1247" s="65">
        <v>1</v>
      </c>
      <c r="J1247" s="65" t="s">
        <v>2894</v>
      </c>
      <c r="K1247" s="65">
        <v>3</v>
      </c>
      <c r="L1247" s="65" t="s">
        <v>2945</v>
      </c>
      <c r="M1247" s="65">
        <v>5</v>
      </c>
      <c r="N1247" s="65">
        <v>6</v>
      </c>
      <c r="O1247" s="65">
        <v>7</v>
      </c>
      <c r="P1247" s="65" t="s">
        <v>2946</v>
      </c>
      <c r="Q1247" s="65">
        <v>9</v>
      </c>
    </row>
    <row r="1248" spans="1:17" x14ac:dyDescent="0.25">
      <c r="A1248" s="24"/>
      <c r="B1248" s="24"/>
      <c r="C1248" s="24"/>
      <c r="D1248" s="51"/>
      <c r="E1248" s="52"/>
      <c r="F1248" s="52"/>
      <c r="G1248" s="52"/>
      <c r="H1248" s="19" t="s">
        <v>66</v>
      </c>
      <c r="I1248" s="69">
        <f t="shared" ref="I1248" si="1085">SUM(I1202,I1204,I1205,I1206,I1207,I1208,I1210,I1212,I1213,I1215,I1216,I1217,I1218,I1219,I1220,I1229,I1230,I1231,I1238,I1239,I1242,I1243)</f>
        <v>36010215</v>
      </c>
      <c r="J1248" s="69">
        <f t="shared" ref="J1248:K1248" si="1086">SUM(J1202,J1204,J1205,J1206,J1207,J1208,J1210,J1212,J1213,J1215,J1216,J1217,J1218,J1219,J1220,J1229,J1230,J1231,J1238,J1239,J1242,J1243)</f>
        <v>34213038</v>
      </c>
      <c r="K1248" s="69">
        <f t="shared" si="1086"/>
        <v>0</v>
      </c>
      <c r="L1248" s="69">
        <f t="shared" si="1069"/>
        <v>2292947</v>
      </c>
      <c r="M1248" s="69">
        <f t="shared" ref="M1248" si="1087">SUM(M1202,M1204,M1205,M1206,M1207,M1208,M1210,M1212,M1213,M1215,M1216,M1217,M1218,M1219,M1220,M1229,M1230,M1231,M1238,M1239,M1242,M1243)</f>
        <v>0</v>
      </c>
      <c r="N1248" s="69">
        <f t="shared" ref="N1248:O1248" si="1088">SUM(N1202,N1204,N1205,N1206,N1207,N1208,N1210,N1212,N1213,N1215,N1216,N1217,N1218,N1219,N1220,N1229,N1230,N1231,N1238,N1239,N1242,N1243)</f>
        <v>0</v>
      </c>
      <c r="O1248" s="69">
        <f t="shared" si="1088"/>
        <v>2292947</v>
      </c>
      <c r="P1248" s="69">
        <f t="shared" si="1066"/>
        <v>2292947</v>
      </c>
      <c r="Q1248" s="69">
        <f t="shared" si="1067"/>
        <v>6.7019684133282755</v>
      </c>
    </row>
    <row r="1249" spans="1:17" x14ac:dyDescent="0.25">
      <c r="A1249" s="24"/>
      <c r="B1249" s="24"/>
      <c r="C1249" s="24"/>
      <c r="D1249" s="51"/>
      <c r="E1249" s="52"/>
      <c r="F1249" s="52"/>
      <c r="G1249" s="52"/>
      <c r="H1249" s="19" t="s">
        <v>602</v>
      </c>
      <c r="I1249" s="69">
        <f t="shared" ref="I1249" si="1089">SUM(I1235,I1234)</f>
        <v>5924123</v>
      </c>
      <c r="J1249" s="69">
        <f t="shared" ref="J1249:K1249" si="1090">SUM(J1235,J1234)</f>
        <v>5924123</v>
      </c>
      <c r="K1249" s="69">
        <f t="shared" si="1090"/>
        <v>0</v>
      </c>
      <c r="L1249" s="69">
        <f t="shared" si="1069"/>
        <v>311000</v>
      </c>
      <c r="M1249" s="69">
        <f t="shared" ref="M1249" si="1091">SUM(M1235,M1234)</f>
        <v>0</v>
      </c>
      <c r="N1249" s="69">
        <f t="shared" ref="N1249:O1249" si="1092">SUM(N1235,N1234)</f>
        <v>0</v>
      </c>
      <c r="O1249" s="69">
        <f t="shared" si="1092"/>
        <v>311000</v>
      </c>
      <c r="P1249" s="69">
        <f t="shared" si="1066"/>
        <v>311000</v>
      </c>
      <c r="Q1249" s="69">
        <f t="shared" si="1067"/>
        <v>5.2497221951671165</v>
      </c>
    </row>
    <row r="1250" spans="1:17" x14ac:dyDescent="0.25">
      <c r="A1250" s="24"/>
      <c r="B1250" s="24"/>
      <c r="C1250" s="24"/>
      <c r="D1250" s="51"/>
      <c r="E1250" s="52"/>
      <c r="F1250" s="52"/>
      <c r="G1250" s="52"/>
      <c r="H1250" s="19" t="s">
        <v>326</v>
      </c>
      <c r="I1250" s="69">
        <f t="shared" ref="I1250" si="1093">SUM(I1227,I1226,I1224)</f>
        <v>520100</v>
      </c>
      <c r="J1250" s="69">
        <f t="shared" ref="J1250:K1250" si="1094">SUM(J1227,J1226,J1224)</f>
        <v>520100</v>
      </c>
      <c r="K1250" s="69">
        <f t="shared" si="1094"/>
        <v>0</v>
      </c>
      <c r="L1250" s="69">
        <f t="shared" si="1069"/>
        <v>100000</v>
      </c>
      <c r="M1250" s="69">
        <f t="shared" ref="M1250" si="1095">SUM(M1227,M1226,M1224)</f>
        <v>0</v>
      </c>
      <c r="N1250" s="69">
        <f t="shared" ref="N1250:O1250" si="1096">SUM(N1227,N1226,N1224)</f>
        <v>0</v>
      </c>
      <c r="O1250" s="69">
        <f t="shared" si="1096"/>
        <v>100000</v>
      </c>
      <c r="P1250" s="69">
        <f t="shared" si="1066"/>
        <v>100000</v>
      </c>
      <c r="Q1250" s="69">
        <f t="shared" si="1067"/>
        <v>19.227071716977502</v>
      </c>
    </row>
    <row r="1251" spans="1:17" x14ac:dyDescent="0.25">
      <c r="A1251" s="25"/>
      <c r="B1251" s="25"/>
      <c r="C1251" s="25"/>
      <c r="D1251" s="53"/>
      <c r="E1251" s="53"/>
      <c r="F1251" s="53"/>
      <c r="G1251" s="53"/>
      <c r="H1251" s="20" t="s">
        <v>67</v>
      </c>
      <c r="I1251" s="69">
        <f t="shared" ref="I1251" si="1097">SUM(I1248:I1250)</f>
        <v>42454438</v>
      </c>
      <c r="J1251" s="69">
        <f t="shared" ref="J1251:K1251" si="1098">SUM(J1248:J1250)</f>
        <v>40657261</v>
      </c>
      <c r="K1251" s="69">
        <f t="shared" si="1098"/>
        <v>0</v>
      </c>
      <c r="L1251" s="69">
        <f t="shared" si="1069"/>
        <v>2703947</v>
      </c>
      <c r="M1251" s="69">
        <f t="shared" ref="M1251" si="1099">SUM(M1248:M1250)</f>
        <v>0</v>
      </c>
      <c r="N1251" s="69">
        <f t="shared" ref="N1251:O1251" si="1100">SUM(N1248:N1250)</f>
        <v>0</v>
      </c>
      <c r="O1251" s="69">
        <f t="shared" si="1100"/>
        <v>2703947</v>
      </c>
      <c r="P1251" s="69">
        <f t="shared" si="1066"/>
        <v>2703947</v>
      </c>
      <c r="Q1251" s="69">
        <f t="shared" si="1067"/>
        <v>6.6505881938284039</v>
      </c>
    </row>
    <row r="1252" spans="1:17" x14ac:dyDescent="0.25">
      <c r="A1252" s="23" t="s">
        <v>1</v>
      </c>
      <c r="B1252" s="23" t="s">
        <v>1</v>
      </c>
      <c r="C1252" s="23" t="s">
        <v>1</v>
      </c>
      <c r="D1252" s="49" t="s">
        <v>1</v>
      </c>
      <c r="E1252" s="49" t="s">
        <v>1</v>
      </c>
      <c r="F1252" s="49" t="s">
        <v>1</v>
      </c>
      <c r="G1252" s="49" t="s">
        <v>1</v>
      </c>
      <c r="H1252" s="26" t="s">
        <v>1</v>
      </c>
      <c r="I1252" s="70"/>
      <c r="J1252" s="70"/>
      <c r="K1252" s="70"/>
      <c r="L1252" s="70"/>
      <c r="M1252" s="70"/>
      <c r="N1252" s="70"/>
      <c r="O1252" s="70"/>
      <c r="P1252" s="70"/>
      <c r="Q1252" s="70"/>
    </row>
    <row r="1253" spans="1:17" x14ac:dyDescent="0.25">
      <c r="A1253" s="23" t="s">
        <v>1</v>
      </c>
      <c r="B1253" s="23" t="s">
        <v>1</v>
      </c>
      <c r="C1253" s="23" t="s">
        <v>1</v>
      </c>
      <c r="D1253" s="49" t="s">
        <v>1</v>
      </c>
      <c r="E1253" s="49" t="s">
        <v>1</v>
      </c>
      <c r="F1253" s="49" t="s">
        <v>1</v>
      </c>
      <c r="G1253" s="49" t="s">
        <v>1</v>
      </c>
      <c r="H1253" s="17" t="s">
        <v>603</v>
      </c>
      <c r="I1253" s="66">
        <f t="shared" ref="I1253" si="1101">SUM(I1244)</f>
        <v>42454438</v>
      </c>
      <c r="J1253" s="66">
        <f t="shared" ref="J1253:K1253" si="1102">SUM(J1244)</f>
        <v>40657261</v>
      </c>
      <c r="K1253" s="66">
        <f t="shared" si="1102"/>
        <v>0</v>
      </c>
      <c r="L1253" s="66">
        <f t="shared" si="1069"/>
        <v>2703947</v>
      </c>
      <c r="M1253" s="66">
        <f t="shared" ref="M1253:O1253" si="1103">SUM(M1244)</f>
        <v>0</v>
      </c>
      <c r="N1253" s="66">
        <f t="shared" si="1103"/>
        <v>0</v>
      </c>
      <c r="O1253" s="66">
        <f t="shared" si="1103"/>
        <v>2703947</v>
      </c>
      <c r="P1253" s="66">
        <f t="shared" si="1066"/>
        <v>2703947</v>
      </c>
      <c r="Q1253" s="66">
        <f t="shared" si="1067"/>
        <v>6.6505881938284039</v>
      </c>
    </row>
    <row r="1254" spans="1:17" x14ac:dyDescent="0.25">
      <c r="A1254" s="23" t="s">
        <v>1</v>
      </c>
      <c r="B1254" s="23" t="s">
        <v>1</v>
      </c>
      <c r="C1254" s="23" t="s">
        <v>1</v>
      </c>
      <c r="D1254" s="49" t="s">
        <v>1</v>
      </c>
      <c r="E1254" s="49" t="s">
        <v>1</v>
      </c>
      <c r="F1254" s="49" t="s">
        <v>1</v>
      </c>
      <c r="G1254" s="49" t="s">
        <v>1</v>
      </c>
      <c r="H1254" s="11" t="s">
        <v>64</v>
      </c>
      <c r="I1254" s="67">
        <f t="shared" ref="I1254" si="1104">I1245</f>
        <v>64</v>
      </c>
      <c r="J1254" s="67">
        <f t="shared" ref="J1254" si="1105">J1245</f>
        <v>64</v>
      </c>
      <c r="K1254" s="67"/>
      <c r="L1254" s="67"/>
      <c r="M1254" s="67"/>
      <c r="N1254" s="67"/>
      <c r="O1254" s="67"/>
      <c r="P1254" s="67"/>
      <c r="Q1254" s="67"/>
    </row>
    <row r="1255" spans="1:17" x14ac:dyDescent="0.25">
      <c r="A1255" s="23" t="s">
        <v>1</v>
      </c>
      <c r="B1255" s="23" t="s">
        <v>1</v>
      </c>
      <c r="C1255" s="23" t="s">
        <v>1</v>
      </c>
      <c r="D1255" s="49" t="s">
        <v>1</v>
      </c>
      <c r="E1255" s="49" t="s">
        <v>1</v>
      </c>
      <c r="F1255" s="49" t="s">
        <v>1</v>
      </c>
      <c r="G1255" s="49" t="s">
        <v>1</v>
      </c>
      <c r="H1255" s="13" t="s">
        <v>1</v>
      </c>
      <c r="I1255" s="71"/>
      <c r="J1255" s="71"/>
      <c r="K1255" s="71"/>
      <c r="L1255" s="71"/>
      <c r="M1255" s="71"/>
      <c r="N1255" s="71"/>
      <c r="O1255" s="71"/>
      <c r="P1255" s="71"/>
      <c r="Q1255" s="71"/>
    </row>
    <row r="1256" spans="1:17" x14ac:dyDescent="0.25">
      <c r="A1256" s="23" t="s">
        <v>1</v>
      </c>
      <c r="B1256" s="23" t="s">
        <v>1</v>
      </c>
      <c r="C1256" s="23" t="s">
        <v>1</v>
      </c>
      <c r="D1256" s="49" t="s">
        <v>1</v>
      </c>
      <c r="E1256" s="49" t="s">
        <v>1</v>
      </c>
      <c r="F1256" s="49" t="s">
        <v>1</v>
      </c>
      <c r="G1256" s="49" t="s">
        <v>1</v>
      </c>
      <c r="H1256" s="17" t="s">
        <v>604</v>
      </c>
      <c r="I1256" s="72">
        <f t="shared" ref="I1256" si="1106">SUM(I1253)</f>
        <v>42454438</v>
      </c>
      <c r="J1256" s="72">
        <f t="shared" ref="J1256:K1256" si="1107">SUM(J1253)</f>
        <v>40657261</v>
      </c>
      <c r="K1256" s="72">
        <f t="shared" si="1107"/>
        <v>0</v>
      </c>
      <c r="L1256" s="72">
        <f t="shared" si="1069"/>
        <v>2703947</v>
      </c>
      <c r="M1256" s="72">
        <f t="shared" ref="M1256:O1256" si="1108">SUM(M1253)</f>
        <v>0</v>
      </c>
      <c r="N1256" s="72">
        <f t="shared" si="1108"/>
        <v>0</v>
      </c>
      <c r="O1256" s="72">
        <f t="shared" si="1108"/>
        <v>2703947</v>
      </c>
      <c r="P1256" s="72">
        <f t="shared" si="1066"/>
        <v>2703947</v>
      </c>
      <c r="Q1256" s="72">
        <f t="shared" si="1067"/>
        <v>6.6505881938284039</v>
      </c>
    </row>
    <row r="1257" spans="1:17" x14ac:dyDescent="0.25">
      <c r="A1257" s="23" t="s">
        <v>1</v>
      </c>
      <c r="B1257" s="23" t="s">
        <v>1</v>
      </c>
      <c r="C1257" s="23" t="s">
        <v>1</v>
      </c>
      <c r="D1257" s="49" t="s">
        <v>1</v>
      </c>
      <c r="E1257" s="49" t="s">
        <v>1</v>
      </c>
      <c r="F1257" s="49" t="s">
        <v>1</v>
      </c>
      <c r="G1257" s="49" t="s">
        <v>1</v>
      </c>
      <c r="H1257" s="11" t="s">
        <v>99</v>
      </c>
      <c r="I1257" s="67">
        <f t="shared" ref="I1257" si="1109">I1254</f>
        <v>64</v>
      </c>
      <c r="J1257" s="67">
        <f t="shared" ref="J1257" si="1110">J1254</f>
        <v>64</v>
      </c>
      <c r="K1257" s="67"/>
      <c r="L1257" s="67"/>
      <c r="M1257" s="67"/>
      <c r="N1257" s="67"/>
      <c r="O1257" s="67"/>
      <c r="P1257" s="67"/>
      <c r="Q1257" s="67"/>
    </row>
    <row r="1258" spans="1:17" x14ac:dyDescent="0.25">
      <c r="A1258" s="14" t="s">
        <v>605</v>
      </c>
      <c r="B1258" s="11" t="s">
        <v>1</v>
      </c>
      <c r="C1258" s="11" t="s">
        <v>1</v>
      </c>
      <c r="D1258" s="42" t="s">
        <v>1</v>
      </c>
      <c r="E1258" s="42" t="s">
        <v>1</v>
      </c>
      <c r="F1258" s="42" t="s">
        <v>1</v>
      </c>
      <c r="G1258" s="42" t="s">
        <v>1</v>
      </c>
      <c r="H1258" s="11" t="s">
        <v>606</v>
      </c>
      <c r="I1258" s="63"/>
      <c r="J1258" s="63"/>
      <c r="K1258" s="63"/>
      <c r="L1258" s="63"/>
      <c r="M1258" s="63"/>
      <c r="N1258" s="63"/>
      <c r="O1258" s="63"/>
      <c r="P1258" s="63"/>
      <c r="Q1258" s="63"/>
    </row>
    <row r="1259" spans="1:17" ht="15.75" thickBot="1" x14ac:dyDescent="0.3">
      <c r="A1259" s="14" t="s">
        <v>605</v>
      </c>
      <c r="B1259" s="14" t="s">
        <v>3</v>
      </c>
      <c r="C1259" s="12" t="s">
        <v>1</v>
      </c>
      <c r="D1259" s="43" t="s">
        <v>1</v>
      </c>
      <c r="E1259" s="42" t="s">
        <v>1</v>
      </c>
      <c r="F1259" s="42" t="s">
        <v>1</v>
      </c>
      <c r="G1259" s="42" t="s">
        <v>1</v>
      </c>
      <c r="H1259" s="11" t="s">
        <v>1</v>
      </c>
      <c r="I1259" s="63"/>
      <c r="J1259" s="63"/>
      <c r="K1259" s="63"/>
      <c r="L1259" s="63"/>
      <c r="M1259" s="63"/>
      <c r="N1259" s="63"/>
      <c r="O1259" s="63"/>
      <c r="P1259" s="63"/>
      <c r="Q1259" s="63"/>
    </row>
    <row r="1260" spans="1:17" ht="34.5" thickBot="1" x14ac:dyDescent="0.3">
      <c r="A1260" s="22" t="s">
        <v>4</v>
      </c>
      <c r="B1260" s="22" t="s">
        <v>5</v>
      </c>
      <c r="C1260" s="22" t="s">
        <v>6</v>
      </c>
      <c r="D1260" s="44" t="s">
        <v>2891</v>
      </c>
      <c r="E1260" s="44" t="s">
        <v>2895</v>
      </c>
      <c r="F1260" s="44" t="s">
        <v>7</v>
      </c>
      <c r="G1260" s="44" t="s">
        <v>8</v>
      </c>
      <c r="H1260" s="22" t="s">
        <v>9</v>
      </c>
      <c r="I1260" s="64" t="s">
        <v>2718</v>
      </c>
      <c r="J1260" s="64" t="s">
        <v>2879</v>
      </c>
      <c r="K1260" s="64" t="s">
        <v>2942</v>
      </c>
      <c r="L1260" s="64" t="s">
        <v>2942</v>
      </c>
      <c r="M1260" s="64" t="s">
        <v>2950</v>
      </c>
      <c r="N1260" s="64" t="s">
        <v>2949</v>
      </c>
      <c r="O1260" s="64" t="s">
        <v>2948</v>
      </c>
      <c r="P1260" s="64" t="s">
        <v>2942</v>
      </c>
      <c r="Q1260" s="64" t="s">
        <v>2944</v>
      </c>
    </row>
    <row r="1261" spans="1:17" x14ac:dyDescent="0.25">
      <c r="A1261" s="15" t="s">
        <v>1</v>
      </c>
      <c r="B1261" s="15" t="s">
        <v>1</v>
      </c>
      <c r="C1261" s="15" t="s">
        <v>1</v>
      </c>
      <c r="D1261" s="45" t="s">
        <v>1</v>
      </c>
      <c r="E1261" s="45" t="s">
        <v>1</v>
      </c>
      <c r="F1261" s="46" t="s">
        <v>1</v>
      </c>
      <c r="G1261" s="47" t="s">
        <v>1</v>
      </c>
      <c r="H1261" s="16" t="s">
        <v>1</v>
      </c>
      <c r="I1261" s="65">
        <v>1</v>
      </c>
      <c r="J1261" s="65" t="s">
        <v>2894</v>
      </c>
      <c r="K1261" s="65">
        <v>3</v>
      </c>
      <c r="L1261" s="65" t="s">
        <v>2945</v>
      </c>
      <c r="M1261" s="65">
        <v>5</v>
      </c>
      <c r="N1261" s="65">
        <v>6</v>
      </c>
      <c r="O1261" s="65">
        <v>7</v>
      </c>
      <c r="P1261" s="65" t="s">
        <v>2946</v>
      </c>
      <c r="Q1261" s="65">
        <v>9</v>
      </c>
    </row>
    <row r="1262" spans="1:17" x14ac:dyDescent="0.25">
      <c r="A1262" s="14" t="s">
        <v>605</v>
      </c>
      <c r="B1262" s="14" t="s">
        <v>3</v>
      </c>
      <c r="C1262" s="12" t="s">
        <v>11</v>
      </c>
      <c r="D1262" s="43" t="s">
        <v>607</v>
      </c>
      <c r="E1262" s="42" t="s">
        <v>1</v>
      </c>
      <c r="F1262" s="42" t="s">
        <v>1</v>
      </c>
      <c r="G1262" s="42" t="s">
        <v>1</v>
      </c>
      <c r="H1262" s="11" t="s">
        <v>606</v>
      </c>
      <c r="I1262" s="63"/>
      <c r="J1262" s="63"/>
      <c r="K1262" s="63"/>
      <c r="L1262" s="63"/>
      <c r="M1262" s="63"/>
      <c r="N1262" s="63"/>
      <c r="O1262" s="63"/>
      <c r="P1262" s="63">
        <f t="shared" si="1066"/>
        <v>0</v>
      </c>
      <c r="Q1262" s="63" t="str">
        <f t="shared" si="1067"/>
        <v>-</v>
      </c>
    </row>
    <row r="1263" spans="1:17" ht="22.5" x14ac:dyDescent="0.25">
      <c r="A1263" s="14" t="s">
        <v>1</v>
      </c>
      <c r="B1263" s="14" t="s">
        <v>1</v>
      </c>
      <c r="C1263" s="14" t="s">
        <v>1</v>
      </c>
      <c r="D1263" s="42" t="s">
        <v>1</v>
      </c>
      <c r="E1263" s="42" t="s">
        <v>1</v>
      </c>
      <c r="F1263" s="42" t="s">
        <v>1</v>
      </c>
      <c r="G1263" s="42" t="s">
        <v>1</v>
      </c>
      <c r="H1263" s="17" t="s">
        <v>13</v>
      </c>
      <c r="I1263" s="66">
        <f t="shared" ref="I1263" si="1111">SUM(I1264,I1272,I1274)</f>
        <v>1140860</v>
      </c>
      <c r="J1263" s="66">
        <f t="shared" ref="J1263:K1263" si="1112">SUM(J1264,J1272,J1274)</f>
        <v>1140860</v>
      </c>
      <c r="K1263" s="66">
        <f t="shared" si="1112"/>
        <v>0</v>
      </c>
      <c r="L1263" s="66">
        <f t="shared" si="1069"/>
        <v>82482</v>
      </c>
      <c r="M1263" s="66">
        <f t="shared" ref="M1263" si="1113">SUM(M1264,M1272,M1274)</f>
        <v>0</v>
      </c>
      <c r="N1263" s="66">
        <f t="shared" ref="N1263:O1263" si="1114">SUM(N1264,N1272,N1274)</f>
        <v>0</v>
      </c>
      <c r="O1263" s="66">
        <f t="shared" si="1114"/>
        <v>82482</v>
      </c>
      <c r="P1263" s="66">
        <f t="shared" si="1066"/>
        <v>82482</v>
      </c>
      <c r="Q1263" s="66">
        <f t="shared" si="1067"/>
        <v>7.2298090913871986</v>
      </c>
    </row>
    <row r="1264" spans="1:17" x14ac:dyDescent="0.25">
      <c r="A1264" s="12" t="s">
        <v>605</v>
      </c>
      <c r="B1264" s="12" t="s">
        <v>3</v>
      </c>
      <c r="C1264" s="12" t="s">
        <v>11</v>
      </c>
      <c r="D1264" s="43" t="s">
        <v>607</v>
      </c>
      <c r="E1264" s="42" t="s">
        <v>2709</v>
      </c>
      <c r="F1264" s="42" t="s">
        <v>1</v>
      </c>
      <c r="G1264" s="42" t="s">
        <v>1</v>
      </c>
      <c r="H1264" s="11" t="s">
        <v>15</v>
      </c>
      <c r="I1264" s="67">
        <f t="shared" ref="I1264" si="1115">SUM(I1265,I1266)</f>
        <v>862000</v>
      </c>
      <c r="J1264" s="67">
        <f t="shared" ref="J1264:K1264" si="1116">SUM(J1265,J1266)</f>
        <v>862000</v>
      </c>
      <c r="K1264" s="67">
        <f t="shared" si="1116"/>
        <v>0</v>
      </c>
      <c r="L1264" s="67">
        <f t="shared" si="1069"/>
        <v>59507</v>
      </c>
      <c r="M1264" s="67">
        <f t="shared" ref="M1264" si="1117">SUM(M1265,M1266)</f>
        <v>0</v>
      </c>
      <c r="N1264" s="67">
        <f t="shared" ref="N1264:O1264" si="1118">SUM(N1265,N1266)</f>
        <v>0</v>
      </c>
      <c r="O1264" s="67">
        <f t="shared" si="1118"/>
        <v>59507</v>
      </c>
      <c r="P1264" s="67">
        <f t="shared" si="1066"/>
        <v>59507</v>
      </c>
      <c r="Q1264" s="67">
        <f t="shared" si="1067"/>
        <v>6.903364269141532</v>
      </c>
    </row>
    <row r="1265" spans="1:17" x14ac:dyDescent="0.25">
      <c r="A1265" s="12" t="s">
        <v>605</v>
      </c>
      <c r="B1265" s="12" t="s">
        <v>3</v>
      </c>
      <c r="C1265" s="12" t="s">
        <v>11</v>
      </c>
      <c r="D1265" s="43" t="s">
        <v>607</v>
      </c>
      <c r="E1265" s="48">
        <v>6111</v>
      </c>
      <c r="F1265" s="43"/>
      <c r="G1265" s="56" t="s">
        <v>2913</v>
      </c>
      <c r="H1265" s="23" t="s">
        <v>16</v>
      </c>
      <c r="I1265" s="68">
        <v>760000</v>
      </c>
      <c r="J1265" s="68">
        <v>760000</v>
      </c>
      <c r="K1265" s="68"/>
      <c r="L1265" s="68">
        <f t="shared" si="1069"/>
        <v>55000</v>
      </c>
      <c r="M1265" s="68"/>
      <c r="N1265" s="68"/>
      <c r="O1265" s="68">
        <v>55000</v>
      </c>
      <c r="P1265" s="68">
        <f t="shared" si="1066"/>
        <v>55000</v>
      </c>
      <c r="Q1265" s="68">
        <f t="shared" si="1067"/>
        <v>7.2368421052631584</v>
      </c>
    </row>
    <row r="1266" spans="1:17" x14ac:dyDescent="0.25">
      <c r="A1266" s="14" t="s">
        <v>605</v>
      </c>
      <c r="B1266" s="14" t="s">
        <v>3</v>
      </c>
      <c r="C1266" s="14" t="s">
        <v>11</v>
      </c>
      <c r="D1266" s="50" t="s">
        <v>607</v>
      </c>
      <c r="E1266" s="50" t="s">
        <v>2719</v>
      </c>
      <c r="F1266" s="43" t="s">
        <v>1</v>
      </c>
      <c r="G1266" s="49" t="s">
        <v>1</v>
      </c>
      <c r="H1266" s="11" t="s">
        <v>19</v>
      </c>
      <c r="I1266" s="67">
        <f t="shared" ref="I1266:O1266" si="1119">SUM(I1267:I1271)</f>
        <v>102000</v>
      </c>
      <c r="J1266" s="67">
        <f t="shared" si="1119"/>
        <v>102000</v>
      </c>
      <c r="K1266" s="67">
        <f t="shared" si="1119"/>
        <v>0</v>
      </c>
      <c r="L1266" s="67">
        <f t="shared" si="1069"/>
        <v>4507</v>
      </c>
      <c r="M1266" s="67">
        <f t="shared" si="1119"/>
        <v>0</v>
      </c>
      <c r="N1266" s="67">
        <f t="shared" si="1119"/>
        <v>0</v>
      </c>
      <c r="O1266" s="67">
        <f t="shared" si="1119"/>
        <v>4507</v>
      </c>
      <c r="P1266" s="67">
        <f t="shared" si="1066"/>
        <v>4507</v>
      </c>
      <c r="Q1266" s="67">
        <f t="shared" si="1067"/>
        <v>4.4186274509803916</v>
      </c>
    </row>
    <row r="1267" spans="1:17" x14ac:dyDescent="0.25">
      <c r="A1267" s="12" t="s">
        <v>605</v>
      </c>
      <c r="B1267" s="12" t="s">
        <v>3</v>
      </c>
      <c r="C1267" s="12" t="s">
        <v>11</v>
      </c>
      <c r="D1267" s="43" t="s">
        <v>607</v>
      </c>
      <c r="E1267" s="48">
        <v>6112</v>
      </c>
      <c r="F1267" s="43" t="s">
        <v>608</v>
      </c>
      <c r="G1267" s="56" t="s">
        <v>2913</v>
      </c>
      <c r="H1267" s="23" t="s">
        <v>73</v>
      </c>
      <c r="I1267" s="68">
        <v>14700</v>
      </c>
      <c r="J1267" s="68">
        <v>14700</v>
      </c>
      <c r="K1267" s="68"/>
      <c r="L1267" s="68">
        <f t="shared" si="1069"/>
        <v>1007</v>
      </c>
      <c r="M1267" s="68"/>
      <c r="N1267" s="68"/>
      <c r="O1267" s="68">
        <v>1007</v>
      </c>
      <c r="P1267" s="68">
        <f t="shared" si="1066"/>
        <v>1007</v>
      </c>
      <c r="Q1267" s="68">
        <f t="shared" si="1067"/>
        <v>6.8503401360544212</v>
      </c>
    </row>
    <row r="1268" spans="1:17" x14ac:dyDescent="0.25">
      <c r="A1268" s="12" t="s">
        <v>605</v>
      </c>
      <c r="B1268" s="12" t="s">
        <v>3</v>
      </c>
      <c r="C1268" s="12" t="s">
        <v>11</v>
      </c>
      <c r="D1268" s="43" t="s">
        <v>607</v>
      </c>
      <c r="E1268" s="48">
        <v>6112</v>
      </c>
      <c r="F1268" s="43" t="s">
        <v>609</v>
      </c>
      <c r="G1268" s="56" t="s">
        <v>2913</v>
      </c>
      <c r="H1268" s="23" t="s">
        <v>22</v>
      </c>
      <c r="I1268" s="68">
        <v>55300</v>
      </c>
      <c r="J1268" s="68">
        <v>55300</v>
      </c>
      <c r="K1268" s="68"/>
      <c r="L1268" s="68">
        <f t="shared" si="1069"/>
        <v>3500</v>
      </c>
      <c r="M1268" s="68"/>
      <c r="N1268" s="68"/>
      <c r="O1268" s="68">
        <v>3500</v>
      </c>
      <c r="P1268" s="68">
        <f t="shared" si="1066"/>
        <v>3500</v>
      </c>
      <c r="Q1268" s="68">
        <f t="shared" si="1067"/>
        <v>6.3291139240506329</v>
      </c>
    </row>
    <row r="1269" spans="1:17" x14ac:dyDescent="0.25">
      <c r="A1269" s="12" t="s">
        <v>605</v>
      </c>
      <c r="B1269" s="12" t="s">
        <v>3</v>
      </c>
      <c r="C1269" s="12" t="s">
        <v>11</v>
      </c>
      <c r="D1269" s="43" t="s">
        <v>607</v>
      </c>
      <c r="E1269" s="48">
        <v>6112</v>
      </c>
      <c r="F1269" s="43" t="s">
        <v>610</v>
      </c>
      <c r="G1269" s="56" t="s">
        <v>2913</v>
      </c>
      <c r="H1269" s="23" t="s">
        <v>24</v>
      </c>
      <c r="I1269" s="68">
        <v>12000</v>
      </c>
      <c r="J1269" s="68">
        <v>12000</v>
      </c>
      <c r="K1269" s="68"/>
      <c r="L1269" s="68">
        <f t="shared" si="1069"/>
        <v>0</v>
      </c>
      <c r="M1269" s="68"/>
      <c r="N1269" s="68"/>
      <c r="O1269" s="68"/>
      <c r="P1269" s="68">
        <f t="shared" si="1066"/>
        <v>0</v>
      </c>
      <c r="Q1269" s="68">
        <f t="shared" si="1067"/>
        <v>0</v>
      </c>
    </row>
    <row r="1270" spans="1:17" x14ac:dyDescent="0.25">
      <c r="A1270" s="12" t="s">
        <v>605</v>
      </c>
      <c r="B1270" s="12" t="s">
        <v>3</v>
      </c>
      <c r="C1270" s="12" t="s">
        <v>11</v>
      </c>
      <c r="D1270" s="43" t="s">
        <v>607</v>
      </c>
      <c r="E1270" s="48">
        <v>6112</v>
      </c>
      <c r="F1270" s="43" t="s">
        <v>611</v>
      </c>
      <c r="G1270" s="56" t="s">
        <v>2913</v>
      </c>
      <c r="H1270" s="23" t="s">
        <v>76</v>
      </c>
      <c r="I1270" s="68">
        <v>0</v>
      </c>
      <c r="J1270" s="68">
        <v>0</v>
      </c>
      <c r="K1270" s="68"/>
      <c r="L1270" s="68">
        <f t="shared" si="1069"/>
        <v>0</v>
      </c>
      <c r="M1270" s="68"/>
      <c r="N1270" s="68"/>
      <c r="O1270" s="68">
        <v>0</v>
      </c>
      <c r="P1270" s="68">
        <f t="shared" si="1066"/>
        <v>0</v>
      </c>
      <c r="Q1270" s="68" t="str">
        <f t="shared" si="1067"/>
        <v>-</v>
      </c>
    </row>
    <row r="1271" spans="1:17" x14ac:dyDescent="0.25">
      <c r="A1271" s="12" t="s">
        <v>605</v>
      </c>
      <c r="B1271" s="12" t="s">
        <v>3</v>
      </c>
      <c r="C1271" s="12" t="s">
        <v>11</v>
      </c>
      <c r="D1271" s="43" t="s">
        <v>607</v>
      </c>
      <c r="E1271" s="48">
        <v>6112</v>
      </c>
      <c r="F1271" s="43" t="s">
        <v>612</v>
      </c>
      <c r="G1271" s="56" t="s">
        <v>2913</v>
      </c>
      <c r="H1271" s="23" t="s">
        <v>26</v>
      </c>
      <c r="I1271" s="68">
        <v>20000</v>
      </c>
      <c r="J1271" s="68">
        <v>20000</v>
      </c>
      <c r="K1271" s="68"/>
      <c r="L1271" s="68">
        <f t="shared" si="1069"/>
        <v>0</v>
      </c>
      <c r="M1271" s="68"/>
      <c r="N1271" s="68"/>
      <c r="O1271" s="68">
        <v>0</v>
      </c>
      <c r="P1271" s="68">
        <f t="shared" si="1066"/>
        <v>0</v>
      </c>
      <c r="Q1271" s="68">
        <f t="shared" si="1067"/>
        <v>0</v>
      </c>
    </row>
    <row r="1272" spans="1:17" x14ac:dyDescent="0.25">
      <c r="A1272" s="12" t="s">
        <v>605</v>
      </c>
      <c r="B1272" s="12" t="s">
        <v>3</v>
      </c>
      <c r="C1272" s="12" t="s">
        <v>11</v>
      </c>
      <c r="D1272" s="43" t="s">
        <v>607</v>
      </c>
      <c r="E1272" s="42" t="s">
        <v>2710</v>
      </c>
      <c r="F1272" s="42" t="s">
        <v>1</v>
      </c>
      <c r="G1272" s="42" t="s">
        <v>1</v>
      </c>
      <c r="H1272" s="11" t="s">
        <v>28</v>
      </c>
      <c r="I1272" s="67">
        <f t="shared" ref="I1272:O1272" si="1120">SUM(I1273)</f>
        <v>79800</v>
      </c>
      <c r="J1272" s="67">
        <f t="shared" si="1120"/>
        <v>79800</v>
      </c>
      <c r="K1272" s="67">
        <f t="shared" si="1120"/>
        <v>0</v>
      </c>
      <c r="L1272" s="67">
        <f t="shared" si="1069"/>
        <v>6000</v>
      </c>
      <c r="M1272" s="67">
        <f t="shared" si="1120"/>
        <v>0</v>
      </c>
      <c r="N1272" s="67">
        <f t="shared" si="1120"/>
        <v>0</v>
      </c>
      <c r="O1272" s="67">
        <f t="shared" si="1120"/>
        <v>6000</v>
      </c>
      <c r="P1272" s="67">
        <f t="shared" si="1066"/>
        <v>6000</v>
      </c>
      <c r="Q1272" s="67">
        <f t="shared" si="1067"/>
        <v>7.518796992481203</v>
      </c>
    </row>
    <row r="1273" spans="1:17" x14ac:dyDescent="0.25">
      <c r="A1273" s="12" t="s">
        <v>605</v>
      </c>
      <c r="B1273" s="12" t="s">
        <v>3</v>
      </c>
      <c r="C1273" s="12" t="s">
        <v>11</v>
      </c>
      <c r="D1273" s="43" t="s">
        <v>607</v>
      </c>
      <c r="E1273" s="48">
        <v>6121</v>
      </c>
      <c r="F1273" s="43"/>
      <c r="G1273" s="56" t="s">
        <v>2913</v>
      </c>
      <c r="H1273" s="23" t="s">
        <v>29</v>
      </c>
      <c r="I1273" s="68">
        <v>79800</v>
      </c>
      <c r="J1273" s="68">
        <v>79800</v>
      </c>
      <c r="K1273" s="68"/>
      <c r="L1273" s="68">
        <f t="shared" si="1069"/>
        <v>6000</v>
      </c>
      <c r="M1273" s="68"/>
      <c r="N1273" s="68"/>
      <c r="O1273" s="68">
        <v>6000</v>
      </c>
      <c r="P1273" s="68">
        <f t="shared" si="1066"/>
        <v>6000</v>
      </c>
      <c r="Q1273" s="68">
        <f t="shared" si="1067"/>
        <v>7.518796992481203</v>
      </c>
    </row>
    <row r="1274" spans="1:17" x14ac:dyDescent="0.25">
      <c r="A1274" s="12" t="s">
        <v>605</v>
      </c>
      <c r="B1274" s="12" t="s">
        <v>3</v>
      </c>
      <c r="C1274" s="12" t="s">
        <v>11</v>
      </c>
      <c r="D1274" s="43" t="s">
        <v>607</v>
      </c>
      <c r="E1274" s="42" t="s">
        <v>2711</v>
      </c>
      <c r="F1274" s="42" t="s">
        <v>1</v>
      </c>
      <c r="G1274" s="42" t="s">
        <v>1</v>
      </c>
      <c r="H1274" s="11" t="s">
        <v>32</v>
      </c>
      <c r="I1274" s="67">
        <f t="shared" ref="I1274:O1274" si="1121">SUM(I1275:I1276)</f>
        <v>199060</v>
      </c>
      <c r="J1274" s="67">
        <f t="shared" si="1121"/>
        <v>199060</v>
      </c>
      <c r="K1274" s="67">
        <f t="shared" si="1121"/>
        <v>0</v>
      </c>
      <c r="L1274" s="67">
        <f t="shared" si="1069"/>
        <v>16975</v>
      </c>
      <c r="M1274" s="67">
        <f t="shared" si="1121"/>
        <v>0</v>
      </c>
      <c r="N1274" s="67">
        <f t="shared" si="1121"/>
        <v>0</v>
      </c>
      <c r="O1274" s="67">
        <f t="shared" si="1121"/>
        <v>16975</v>
      </c>
      <c r="P1274" s="67">
        <f t="shared" si="1066"/>
        <v>16975</v>
      </c>
      <c r="Q1274" s="67">
        <f t="shared" si="1067"/>
        <v>8.5275796242338995</v>
      </c>
    </row>
    <row r="1275" spans="1:17" x14ac:dyDescent="0.25">
      <c r="A1275" s="12" t="s">
        <v>605</v>
      </c>
      <c r="B1275" s="12" t="s">
        <v>3</v>
      </c>
      <c r="C1275" s="12" t="s">
        <v>11</v>
      </c>
      <c r="D1275" s="43" t="s">
        <v>607</v>
      </c>
      <c r="E1275" s="48">
        <v>6131</v>
      </c>
      <c r="F1275" s="43"/>
      <c r="G1275" s="56" t="s">
        <v>2913</v>
      </c>
      <c r="H1275" s="23" t="s">
        <v>33</v>
      </c>
      <c r="I1275" s="68">
        <v>15000</v>
      </c>
      <c r="J1275" s="68">
        <v>15000</v>
      </c>
      <c r="K1275" s="68"/>
      <c r="L1275" s="68">
        <f t="shared" si="1069"/>
        <v>2000</v>
      </c>
      <c r="M1275" s="68"/>
      <c r="N1275" s="68"/>
      <c r="O1275" s="68">
        <v>2000</v>
      </c>
      <c r="P1275" s="68">
        <f t="shared" si="1066"/>
        <v>2000</v>
      </c>
      <c r="Q1275" s="68">
        <f t="shared" si="1067"/>
        <v>13.333333333333334</v>
      </c>
    </row>
    <row r="1276" spans="1:17" x14ac:dyDescent="0.25">
      <c r="A1276" s="14" t="s">
        <v>605</v>
      </c>
      <c r="B1276" s="14" t="s">
        <v>3</v>
      </c>
      <c r="C1276" s="14" t="s">
        <v>11</v>
      </c>
      <c r="D1276" s="50" t="s">
        <v>607</v>
      </c>
      <c r="E1276" s="50" t="s">
        <v>2720</v>
      </c>
      <c r="F1276" s="43" t="s">
        <v>1</v>
      </c>
      <c r="G1276" s="49" t="s">
        <v>1</v>
      </c>
      <c r="H1276" s="11" t="s">
        <v>35</v>
      </c>
      <c r="I1276" s="67">
        <f t="shared" ref="I1276:O1276" si="1122">SUM(I1277:I1281)</f>
        <v>184060</v>
      </c>
      <c r="J1276" s="67">
        <f t="shared" si="1122"/>
        <v>184060</v>
      </c>
      <c r="K1276" s="67">
        <f t="shared" si="1122"/>
        <v>0</v>
      </c>
      <c r="L1276" s="67">
        <f t="shared" si="1069"/>
        <v>14975</v>
      </c>
      <c r="M1276" s="67">
        <f t="shared" si="1122"/>
        <v>0</v>
      </c>
      <c r="N1276" s="67">
        <f t="shared" si="1122"/>
        <v>0</v>
      </c>
      <c r="O1276" s="67">
        <f t="shared" si="1122"/>
        <v>14975</v>
      </c>
      <c r="P1276" s="67">
        <f t="shared" si="1066"/>
        <v>14975</v>
      </c>
      <c r="Q1276" s="67">
        <f t="shared" si="1067"/>
        <v>8.1359339345865482</v>
      </c>
    </row>
    <row r="1277" spans="1:17" ht="22.5" x14ac:dyDescent="0.25">
      <c r="A1277" s="12" t="s">
        <v>605</v>
      </c>
      <c r="B1277" s="12" t="s">
        <v>3</v>
      </c>
      <c r="C1277" s="12" t="s">
        <v>11</v>
      </c>
      <c r="D1277" s="43" t="s">
        <v>607</v>
      </c>
      <c r="E1277" s="48">
        <v>6139</v>
      </c>
      <c r="F1277" s="43" t="s">
        <v>613</v>
      </c>
      <c r="G1277" s="56" t="s">
        <v>2913</v>
      </c>
      <c r="H1277" s="23" t="s">
        <v>614</v>
      </c>
      <c r="I1277" s="68">
        <v>50000</v>
      </c>
      <c r="J1277" s="68">
        <v>50000</v>
      </c>
      <c r="K1277" s="68"/>
      <c r="L1277" s="68">
        <f t="shared" si="1069"/>
        <v>4000</v>
      </c>
      <c r="M1277" s="68"/>
      <c r="N1277" s="68"/>
      <c r="O1277" s="68">
        <v>4000</v>
      </c>
      <c r="P1277" s="68">
        <f t="shared" si="1066"/>
        <v>4000</v>
      </c>
      <c r="Q1277" s="68">
        <f t="shared" si="1067"/>
        <v>8</v>
      </c>
    </row>
    <row r="1278" spans="1:17" x14ac:dyDescent="0.25">
      <c r="A1278" s="12" t="s">
        <v>605</v>
      </c>
      <c r="B1278" s="12" t="s">
        <v>3</v>
      </c>
      <c r="C1278" s="12" t="s">
        <v>11</v>
      </c>
      <c r="D1278" s="43" t="s">
        <v>607</v>
      </c>
      <c r="E1278" s="48">
        <v>6139</v>
      </c>
      <c r="F1278" s="43" t="s">
        <v>615</v>
      </c>
      <c r="G1278" s="56" t="s">
        <v>2913</v>
      </c>
      <c r="H1278" s="23" t="s">
        <v>200</v>
      </c>
      <c r="I1278" s="68">
        <v>102860</v>
      </c>
      <c r="J1278" s="68">
        <v>102860</v>
      </c>
      <c r="K1278" s="68"/>
      <c r="L1278" s="68">
        <f t="shared" si="1069"/>
        <v>8500</v>
      </c>
      <c r="M1278" s="68"/>
      <c r="N1278" s="68"/>
      <c r="O1278" s="68">
        <v>8500</v>
      </c>
      <c r="P1278" s="68">
        <f t="shared" si="1066"/>
        <v>8500</v>
      </c>
      <c r="Q1278" s="68">
        <f t="shared" si="1067"/>
        <v>8.2636593427960321</v>
      </c>
    </row>
    <row r="1279" spans="1:17" x14ac:dyDescent="0.25">
      <c r="A1279" s="12" t="s">
        <v>605</v>
      </c>
      <c r="B1279" s="12" t="s">
        <v>3</v>
      </c>
      <c r="C1279" s="12" t="s">
        <v>11</v>
      </c>
      <c r="D1279" s="43" t="s">
        <v>607</v>
      </c>
      <c r="E1279" s="48">
        <v>6139</v>
      </c>
      <c r="F1279" s="43" t="s">
        <v>616</v>
      </c>
      <c r="G1279" s="56" t="s">
        <v>2913</v>
      </c>
      <c r="H1279" s="23" t="s">
        <v>43</v>
      </c>
      <c r="I1279" s="68">
        <v>2700</v>
      </c>
      <c r="J1279" s="68">
        <v>2700</v>
      </c>
      <c r="K1279" s="68"/>
      <c r="L1279" s="68">
        <f t="shared" si="1069"/>
        <v>225</v>
      </c>
      <c r="M1279" s="68"/>
      <c r="N1279" s="68"/>
      <c r="O1279" s="68">
        <v>225</v>
      </c>
      <c r="P1279" s="68">
        <f t="shared" si="1066"/>
        <v>225</v>
      </c>
      <c r="Q1279" s="68">
        <f t="shared" si="1067"/>
        <v>8.3333333333333321</v>
      </c>
    </row>
    <row r="1280" spans="1:17" x14ac:dyDescent="0.25">
      <c r="A1280" s="12" t="s">
        <v>605</v>
      </c>
      <c r="B1280" s="12" t="s">
        <v>3</v>
      </c>
      <c r="C1280" s="12" t="s">
        <v>11</v>
      </c>
      <c r="D1280" s="43" t="s">
        <v>607</v>
      </c>
      <c r="E1280" s="48">
        <v>6139</v>
      </c>
      <c r="F1280" s="43" t="s">
        <v>617</v>
      </c>
      <c r="G1280" s="56" t="s">
        <v>2913</v>
      </c>
      <c r="H1280" s="23" t="s">
        <v>618</v>
      </c>
      <c r="I1280" s="68">
        <v>25000</v>
      </c>
      <c r="J1280" s="68">
        <v>25000</v>
      </c>
      <c r="K1280" s="68"/>
      <c r="L1280" s="68">
        <f t="shared" si="1069"/>
        <v>2000</v>
      </c>
      <c r="M1280" s="68"/>
      <c r="N1280" s="68"/>
      <c r="O1280" s="68">
        <v>2000</v>
      </c>
      <c r="P1280" s="68">
        <f t="shared" si="1066"/>
        <v>2000</v>
      </c>
      <c r="Q1280" s="68">
        <f t="shared" si="1067"/>
        <v>8</v>
      </c>
    </row>
    <row r="1281" spans="1:17" ht="22.5" x14ac:dyDescent="0.25">
      <c r="A1281" s="12" t="s">
        <v>605</v>
      </c>
      <c r="B1281" s="12" t="s">
        <v>3</v>
      </c>
      <c r="C1281" s="12" t="s">
        <v>11</v>
      </c>
      <c r="D1281" s="43" t="s">
        <v>607</v>
      </c>
      <c r="E1281" s="48">
        <v>6139</v>
      </c>
      <c r="F1281" s="43" t="s">
        <v>619</v>
      </c>
      <c r="G1281" s="56" t="s">
        <v>2913</v>
      </c>
      <c r="H1281" s="23" t="s">
        <v>49</v>
      </c>
      <c r="I1281" s="68">
        <v>3500</v>
      </c>
      <c r="J1281" s="68">
        <v>3500</v>
      </c>
      <c r="K1281" s="68"/>
      <c r="L1281" s="68">
        <f t="shared" si="1069"/>
        <v>250</v>
      </c>
      <c r="M1281" s="68"/>
      <c r="N1281" s="68"/>
      <c r="O1281" s="68">
        <v>250</v>
      </c>
      <c r="P1281" s="68">
        <f t="shared" si="1066"/>
        <v>250</v>
      </c>
      <c r="Q1281" s="68">
        <f t="shared" si="1067"/>
        <v>7.1428571428571423</v>
      </c>
    </row>
    <row r="1282" spans="1:17" ht="22.5" x14ac:dyDescent="0.25">
      <c r="A1282" s="14" t="s">
        <v>1</v>
      </c>
      <c r="B1282" s="14" t="s">
        <v>1</v>
      </c>
      <c r="C1282" s="14" t="s">
        <v>1</v>
      </c>
      <c r="D1282" s="42" t="s">
        <v>1</v>
      </c>
      <c r="E1282" s="42" t="s">
        <v>1</v>
      </c>
      <c r="F1282" s="42" t="s">
        <v>1</v>
      </c>
      <c r="G1282" s="42" t="s">
        <v>1</v>
      </c>
      <c r="H1282" s="17" t="s">
        <v>50</v>
      </c>
      <c r="I1282" s="66">
        <f t="shared" ref="I1282:O1282" si="1123">SUM(I1283)</f>
        <v>5521600</v>
      </c>
      <c r="J1282" s="66">
        <f t="shared" si="1123"/>
        <v>5521600</v>
      </c>
      <c r="K1282" s="66">
        <f t="shared" si="1123"/>
        <v>0</v>
      </c>
      <c r="L1282" s="66">
        <f t="shared" si="1069"/>
        <v>501000</v>
      </c>
      <c r="M1282" s="66">
        <f t="shared" si="1123"/>
        <v>0</v>
      </c>
      <c r="N1282" s="66">
        <f t="shared" si="1123"/>
        <v>0</v>
      </c>
      <c r="O1282" s="66">
        <f t="shared" si="1123"/>
        <v>501000</v>
      </c>
      <c r="P1282" s="66">
        <f t="shared" si="1066"/>
        <v>501000</v>
      </c>
      <c r="Q1282" s="66">
        <f t="shared" si="1067"/>
        <v>9.0734569689944955</v>
      </c>
    </row>
    <row r="1283" spans="1:17" x14ac:dyDescent="0.25">
      <c r="A1283" s="12" t="s">
        <v>605</v>
      </c>
      <c r="B1283" s="12" t="s">
        <v>3</v>
      </c>
      <c r="C1283" s="12" t="s">
        <v>11</v>
      </c>
      <c r="D1283" s="43" t="s">
        <v>607</v>
      </c>
      <c r="E1283" s="42" t="s">
        <v>2712</v>
      </c>
      <c r="F1283" s="42" t="s">
        <v>1</v>
      </c>
      <c r="G1283" s="42" t="s">
        <v>1</v>
      </c>
      <c r="H1283" s="11" t="s">
        <v>52</v>
      </c>
      <c r="I1283" s="67">
        <f t="shared" ref="I1283" si="1124">SUM(I1284,I1286,I1289,I1291)</f>
        <v>5521600</v>
      </c>
      <c r="J1283" s="67">
        <f t="shared" ref="J1283:K1283" si="1125">SUM(J1284,J1286,J1289,J1291)</f>
        <v>5521600</v>
      </c>
      <c r="K1283" s="67">
        <f t="shared" si="1125"/>
        <v>0</v>
      </c>
      <c r="L1283" s="67">
        <f t="shared" si="1069"/>
        <v>501000</v>
      </c>
      <c r="M1283" s="67">
        <f t="shared" ref="M1283" si="1126">SUM(M1284,M1286,M1289,M1291)</f>
        <v>0</v>
      </c>
      <c r="N1283" s="67">
        <f t="shared" ref="N1283:O1283" si="1127">SUM(N1284,N1286,N1289,N1291)</f>
        <v>0</v>
      </c>
      <c r="O1283" s="67">
        <f t="shared" si="1127"/>
        <v>501000</v>
      </c>
      <c r="P1283" s="67">
        <f t="shared" si="1066"/>
        <v>501000</v>
      </c>
      <c r="Q1283" s="67">
        <f t="shared" si="1067"/>
        <v>9.0734569689944955</v>
      </c>
    </row>
    <row r="1284" spans="1:17" x14ac:dyDescent="0.25">
      <c r="A1284" s="14" t="s">
        <v>605</v>
      </c>
      <c r="B1284" s="14" t="s">
        <v>3</v>
      </c>
      <c r="C1284" s="14" t="s">
        <v>11</v>
      </c>
      <c r="D1284" s="50" t="s">
        <v>607</v>
      </c>
      <c r="E1284" s="50" t="s">
        <v>2732</v>
      </c>
      <c r="F1284" s="43" t="s">
        <v>1</v>
      </c>
      <c r="G1284" s="49" t="s">
        <v>1</v>
      </c>
      <c r="H1284" s="11" t="s">
        <v>203</v>
      </c>
      <c r="I1284" s="67">
        <f t="shared" ref="I1284:O1284" si="1128">SUM(I1285)</f>
        <v>100</v>
      </c>
      <c r="J1284" s="67">
        <f t="shared" si="1128"/>
        <v>100</v>
      </c>
      <c r="K1284" s="67">
        <f t="shared" si="1128"/>
        <v>0</v>
      </c>
      <c r="L1284" s="67">
        <f t="shared" si="1069"/>
        <v>0</v>
      </c>
      <c r="M1284" s="67">
        <f t="shared" si="1128"/>
        <v>0</v>
      </c>
      <c r="N1284" s="67">
        <f t="shared" si="1128"/>
        <v>0</v>
      </c>
      <c r="O1284" s="67">
        <f t="shared" si="1128"/>
        <v>0</v>
      </c>
      <c r="P1284" s="67">
        <f t="shared" si="1066"/>
        <v>0</v>
      </c>
      <c r="Q1284" s="67">
        <f t="shared" si="1067"/>
        <v>0</v>
      </c>
    </row>
    <row r="1285" spans="1:17" x14ac:dyDescent="0.25">
      <c r="A1285" s="12" t="s">
        <v>605</v>
      </c>
      <c r="B1285" s="12" t="s">
        <v>3</v>
      </c>
      <c r="C1285" s="12" t="s">
        <v>11</v>
      </c>
      <c r="D1285" s="43" t="s">
        <v>607</v>
      </c>
      <c r="E1285" s="48">
        <v>6141</v>
      </c>
      <c r="F1285" s="43" t="s">
        <v>620</v>
      </c>
      <c r="G1285" s="56" t="s">
        <v>2913</v>
      </c>
      <c r="H1285" s="23" t="s">
        <v>204</v>
      </c>
      <c r="I1285" s="68">
        <v>100</v>
      </c>
      <c r="J1285" s="68">
        <v>100</v>
      </c>
      <c r="K1285" s="68"/>
      <c r="L1285" s="68">
        <f t="shared" si="1069"/>
        <v>0</v>
      </c>
      <c r="M1285" s="68"/>
      <c r="N1285" s="68"/>
      <c r="O1285" s="68">
        <v>0</v>
      </c>
      <c r="P1285" s="68">
        <f t="shared" si="1066"/>
        <v>0</v>
      </c>
      <c r="Q1285" s="68">
        <f t="shared" si="1067"/>
        <v>0</v>
      </c>
    </row>
    <row r="1286" spans="1:17" x14ac:dyDescent="0.25">
      <c r="A1286" s="14" t="s">
        <v>605</v>
      </c>
      <c r="B1286" s="14" t="s">
        <v>3</v>
      </c>
      <c r="C1286" s="14" t="s">
        <v>11</v>
      </c>
      <c r="D1286" s="50" t="s">
        <v>607</v>
      </c>
      <c r="E1286" s="50" t="s">
        <v>2744</v>
      </c>
      <c r="F1286" s="43" t="s">
        <v>1</v>
      </c>
      <c r="G1286" s="49" t="s">
        <v>1</v>
      </c>
      <c r="H1286" s="11" t="s">
        <v>91</v>
      </c>
      <c r="I1286" s="67">
        <f t="shared" ref="I1286:O1286" si="1129">SUM(I1287:I1288)</f>
        <v>4370000</v>
      </c>
      <c r="J1286" s="67">
        <f t="shared" si="1129"/>
        <v>4370000</v>
      </c>
      <c r="K1286" s="67">
        <f t="shared" si="1129"/>
        <v>0</v>
      </c>
      <c r="L1286" s="67">
        <f t="shared" si="1069"/>
        <v>351000</v>
      </c>
      <c r="M1286" s="67">
        <f t="shared" si="1129"/>
        <v>0</v>
      </c>
      <c r="N1286" s="67">
        <f t="shared" si="1129"/>
        <v>0</v>
      </c>
      <c r="O1286" s="67">
        <f t="shared" si="1129"/>
        <v>351000</v>
      </c>
      <c r="P1286" s="67">
        <f t="shared" si="1066"/>
        <v>351000</v>
      </c>
      <c r="Q1286" s="67">
        <f t="shared" si="1067"/>
        <v>8.0320366132723109</v>
      </c>
    </row>
    <row r="1287" spans="1:17" x14ac:dyDescent="0.25">
      <c r="A1287" s="12" t="s">
        <v>605</v>
      </c>
      <c r="B1287" s="12" t="s">
        <v>3</v>
      </c>
      <c r="C1287" s="12" t="s">
        <v>11</v>
      </c>
      <c r="D1287" s="43" t="s">
        <v>607</v>
      </c>
      <c r="E1287" s="48">
        <v>6142</v>
      </c>
      <c r="F1287" s="43" t="s">
        <v>2791</v>
      </c>
      <c r="G1287" s="56" t="s">
        <v>2913</v>
      </c>
      <c r="H1287" s="23" t="s">
        <v>623</v>
      </c>
      <c r="I1287" s="68">
        <v>100000</v>
      </c>
      <c r="J1287" s="68">
        <v>100000</v>
      </c>
      <c r="K1287" s="68"/>
      <c r="L1287" s="68">
        <f t="shared" si="1069"/>
        <v>1000</v>
      </c>
      <c r="M1287" s="68"/>
      <c r="N1287" s="68"/>
      <c r="O1287" s="68">
        <v>1000</v>
      </c>
      <c r="P1287" s="68">
        <f t="shared" si="1066"/>
        <v>1000</v>
      </c>
      <c r="Q1287" s="68">
        <f t="shared" si="1067"/>
        <v>1</v>
      </c>
    </row>
    <row r="1288" spans="1:17" ht="22.5" x14ac:dyDescent="0.25">
      <c r="A1288" s="12" t="s">
        <v>605</v>
      </c>
      <c r="B1288" s="12" t="s">
        <v>3</v>
      </c>
      <c r="C1288" s="12" t="s">
        <v>11</v>
      </c>
      <c r="D1288" s="43" t="s">
        <v>607</v>
      </c>
      <c r="E1288" s="48">
        <v>6142</v>
      </c>
      <c r="F1288" s="43" t="s">
        <v>621</v>
      </c>
      <c r="G1288" s="56" t="s">
        <v>2914</v>
      </c>
      <c r="H1288" s="23" t="s">
        <v>622</v>
      </c>
      <c r="I1288" s="68">
        <v>4270000</v>
      </c>
      <c r="J1288" s="68">
        <v>4270000</v>
      </c>
      <c r="K1288" s="68"/>
      <c r="L1288" s="68">
        <f t="shared" si="1069"/>
        <v>350000</v>
      </c>
      <c r="M1288" s="68"/>
      <c r="N1288" s="68"/>
      <c r="O1288" s="68">
        <v>350000</v>
      </c>
      <c r="P1288" s="68">
        <f t="shared" si="1066"/>
        <v>350000</v>
      </c>
      <c r="Q1288" s="68">
        <f t="shared" si="1067"/>
        <v>8.1967213114754092</v>
      </c>
    </row>
    <row r="1289" spans="1:17" x14ac:dyDescent="0.25">
      <c r="A1289" s="14" t="s">
        <v>605</v>
      </c>
      <c r="B1289" s="14" t="s">
        <v>3</v>
      </c>
      <c r="C1289" s="14" t="s">
        <v>11</v>
      </c>
      <c r="D1289" s="50" t="s">
        <v>607</v>
      </c>
      <c r="E1289" s="50" t="s">
        <v>2721</v>
      </c>
      <c r="F1289" s="43" t="s">
        <v>1</v>
      </c>
      <c r="G1289" s="49" t="s">
        <v>1</v>
      </c>
      <c r="H1289" s="11" t="s">
        <v>53</v>
      </c>
      <c r="I1289" s="67">
        <f t="shared" ref="I1289:O1289" si="1130">SUM(I1290)</f>
        <v>1151400</v>
      </c>
      <c r="J1289" s="67">
        <f t="shared" si="1130"/>
        <v>1151400</v>
      </c>
      <c r="K1289" s="67">
        <f t="shared" si="1130"/>
        <v>0</v>
      </c>
      <c r="L1289" s="67">
        <f t="shared" si="1069"/>
        <v>150000</v>
      </c>
      <c r="M1289" s="67">
        <f t="shared" si="1130"/>
        <v>0</v>
      </c>
      <c r="N1289" s="67">
        <f t="shared" si="1130"/>
        <v>0</v>
      </c>
      <c r="O1289" s="67">
        <f t="shared" si="1130"/>
        <v>150000</v>
      </c>
      <c r="P1289" s="67">
        <f t="shared" si="1066"/>
        <v>150000</v>
      </c>
      <c r="Q1289" s="67">
        <f t="shared" si="1067"/>
        <v>13.027618551328818</v>
      </c>
    </row>
    <row r="1290" spans="1:17" x14ac:dyDescent="0.25">
      <c r="A1290" s="12" t="s">
        <v>605</v>
      </c>
      <c r="B1290" s="12" t="s">
        <v>3</v>
      </c>
      <c r="C1290" s="12" t="s">
        <v>11</v>
      </c>
      <c r="D1290" s="43" t="s">
        <v>607</v>
      </c>
      <c r="E1290" s="48">
        <v>6143</v>
      </c>
      <c r="F1290" s="43" t="s">
        <v>2792</v>
      </c>
      <c r="G1290" s="56" t="s">
        <v>2915</v>
      </c>
      <c r="H1290" s="23" t="s">
        <v>2674</v>
      </c>
      <c r="I1290" s="68">
        <v>1151400</v>
      </c>
      <c r="J1290" s="68">
        <v>1151400</v>
      </c>
      <c r="K1290" s="68"/>
      <c r="L1290" s="68">
        <f t="shared" si="1069"/>
        <v>150000</v>
      </c>
      <c r="M1290" s="68"/>
      <c r="N1290" s="68"/>
      <c r="O1290" s="68">
        <v>150000</v>
      </c>
      <c r="P1290" s="68">
        <f t="shared" si="1066"/>
        <v>150000</v>
      </c>
      <c r="Q1290" s="68">
        <f t="shared" si="1067"/>
        <v>13.027618551328818</v>
      </c>
    </row>
    <row r="1291" spans="1:17" x14ac:dyDescent="0.25">
      <c r="A1291" s="12" t="s">
        <v>605</v>
      </c>
      <c r="B1291" s="12" t="s">
        <v>3</v>
      </c>
      <c r="C1291" s="12" t="s">
        <v>11</v>
      </c>
      <c r="D1291" s="43" t="s">
        <v>607</v>
      </c>
      <c r="E1291" s="48">
        <v>6148</v>
      </c>
      <c r="F1291" s="43"/>
      <c r="G1291" s="56" t="s">
        <v>2913</v>
      </c>
      <c r="H1291" s="23" t="s">
        <v>58</v>
      </c>
      <c r="I1291" s="68">
        <v>100</v>
      </c>
      <c r="J1291" s="68">
        <v>100</v>
      </c>
      <c r="K1291" s="68"/>
      <c r="L1291" s="68">
        <f t="shared" si="1069"/>
        <v>0</v>
      </c>
      <c r="M1291" s="68"/>
      <c r="N1291" s="68"/>
      <c r="O1291" s="68"/>
      <c r="P1291" s="68">
        <f t="shared" si="1066"/>
        <v>0</v>
      </c>
      <c r="Q1291" s="68">
        <f t="shared" si="1067"/>
        <v>0</v>
      </c>
    </row>
    <row r="1292" spans="1:17" ht="22.5" x14ac:dyDescent="0.25">
      <c r="A1292" s="14" t="s">
        <v>1</v>
      </c>
      <c r="B1292" s="14" t="s">
        <v>1</v>
      </c>
      <c r="C1292" s="14" t="s">
        <v>1</v>
      </c>
      <c r="D1292" s="42" t="s">
        <v>1</v>
      </c>
      <c r="E1292" s="42" t="s">
        <v>1</v>
      </c>
      <c r="F1292" s="42" t="s">
        <v>1</v>
      </c>
      <c r="G1292" s="42" t="s">
        <v>1</v>
      </c>
      <c r="H1292" s="17" t="s">
        <v>92</v>
      </c>
      <c r="I1292" s="66">
        <f t="shared" ref="I1292:O1292" si="1131">SUM(I1293)</f>
        <v>9880100</v>
      </c>
      <c r="J1292" s="66">
        <f t="shared" si="1131"/>
        <v>980100</v>
      </c>
      <c r="K1292" s="66">
        <f t="shared" si="1131"/>
        <v>0</v>
      </c>
      <c r="L1292" s="66">
        <f t="shared" si="1069"/>
        <v>0</v>
      </c>
      <c r="M1292" s="66">
        <f t="shared" si="1131"/>
        <v>0</v>
      </c>
      <c r="N1292" s="66">
        <f t="shared" si="1131"/>
        <v>0</v>
      </c>
      <c r="O1292" s="66">
        <f t="shared" si="1131"/>
        <v>0</v>
      </c>
      <c r="P1292" s="66">
        <f t="shared" si="1066"/>
        <v>0</v>
      </c>
      <c r="Q1292" s="66">
        <f t="shared" si="1067"/>
        <v>0</v>
      </c>
    </row>
    <row r="1293" spans="1:17" x14ac:dyDescent="0.25">
      <c r="A1293" s="12" t="s">
        <v>605</v>
      </c>
      <c r="B1293" s="12" t="s">
        <v>3</v>
      </c>
      <c r="C1293" s="12" t="s">
        <v>11</v>
      </c>
      <c r="D1293" s="43" t="s">
        <v>607</v>
      </c>
      <c r="E1293" s="42" t="s">
        <v>2713</v>
      </c>
      <c r="F1293" s="42" t="s">
        <v>1</v>
      </c>
      <c r="G1293" s="42" t="s">
        <v>1</v>
      </c>
      <c r="H1293" s="11" t="s">
        <v>94</v>
      </c>
      <c r="I1293" s="67">
        <f t="shared" ref="I1293" si="1132">SUM(I1294,I1296)</f>
        <v>9880100</v>
      </c>
      <c r="J1293" s="67">
        <f t="shared" ref="J1293:K1293" si="1133">SUM(J1294,J1296)</f>
        <v>980100</v>
      </c>
      <c r="K1293" s="67">
        <f t="shared" si="1133"/>
        <v>0</v>
      </c>
      <c r="L1293" s="67">
        <f t="shared" si="1069"/>
        <v>0</v>
      </c>
      <c r="M1293" s="67">
        <f t="shared" ref="M1293" si="1134">SUM(M1294,M1296)</f>
        <v>0</v>
      </c>
      <c r="N1293" s="67">
        <f t="shared" ref="N1293:O1293" si="1135">SUM(N1294,N1296)</f>
        <v>0</v>
      </c>
      <c r="O1293" s="67">
        <f t="shared" si="1135"/>
        <v>0</v>
      </c>
      <c r="P1293" s="67">
        <f t="shared" si="1066"/>
        <v>0</v>
      </c>
      <c r="Q1293" s="67">
        <f t="shared" si="1067"/>
        <v>0</v>
      </c>
    </row>
    <row r="1294" spans="1:17" x14ac:dyDescent="0.25">
      <c r="A1294" s="14" t="s">
        <v>605</v>
      </c>
      <c r="B1294" s="14" t="s">
        <v>3</v>
      </c>
      <c r="C1294" s="14" t="s">
        <v>11</v>
      </c>
      <c r="D1294" s="50" t="s">
        <v>607</v>
      </c>
      <c r="E1294" s="50" t="s">
        <v>2741</v>
      </c>
      <c r="F1294" s="43" t="s">
        <v>1</v>
      </c>
      <c r="G1294" s="49" t="s">
        <v>1</v>
      </c>
      <c r="H1294" s="11" t="s">
        <v>110</v>
      </c>
      <c r="I1294" s="67">
        <f t="shared" ref="I1294:O1294" si="1136">SUM(I1295)</f>
        <v>100</v>
      </c>
      <c r="J1294" s="67">
        <f t="shared" si="1136"/>
        <v>100</v>
      </c>
      <c r="K1294" s="67">
        <f t="shared" si="1136"/>
        <v>0</v>
      </c>
      <c r="L1294" s="67">
        <f t="shared" si="1069"/>
        <v>0</v>
      </c>
      <c r="M1294" s="67">
        <f t="shared" si="1136"/>
        <v>0</v>
      </c>
      <c r="N1294" s="67">
        <f t="shared" si="1136"/>
        <v>0</v>
      </c>
      <c r="O1294" s="67">
        <f t="shared" si="1136"/>
        <v>0</v>
      </c>
      <c r="P1294" s="67">
        <f t="shared" si="1066"/>
        <v>0</v>
      </c>
      <c r="Q1294" s="67">
        <f t="shared" si="1067"/>
        <v>0</v>
      </c>
    </row>
    <row r="1295" spans="1:17" x14ac:dyDescent="0.25">
      <c r="A1295" s="12" t="s">
        <v>605</v>
      </c>
      <c r="B1295" s="12" t="s">
        <v>3</v>
      </c>
      <c r="C1295" s="12" t="s">
        <v>11</v>
      </c>
      <c r="D1295" s="43" t="s">
        <v>607</v>
      </c>
      <c r="E1295" s="48">
        <v>6151</v>
      </c>
      <c r="F1295" s="43" t="s">
        <v>624</v>
      </c>
      <c r="G1295" s="56" t="s">
        <v>2916</v>
      </c>
      <c r="H1295" s="23" t="s">
        <v>209</v>
      </c>
      <c r="I1295" s="68">
        <v>100</v>
      </c>
      <c r="J1295" s="68">
        <v>100</v>
      </c>
      <c r="K1295" s="68"/>
      <c r="L1295" s="68">
        <f t="shared" si="1069"/>
        <v>0</v>
      </c>
      <c r="M1295" s="68"/>
      <c r="N1295" s="68"/>
      <c r="O1295" s="68"/>
      <c r="P1295" s="68">
        <f t="shared" ref="P1295:P1358" si="1137">K1295+L1295</f>
        <v>0</v>
      </c>
      <c r="Q1295" s="68">
        <f t="shared" ref="Q1295:Q1358" si="1138">IF(J1295=0,"-",P1295/J1295*100)</f>
        <v>0</v>
      </c>
    </row>
    <row r="1296" spans="1:17" x14ac:dyDescent="0.25">
      <c r="A1296" s="14" t="s">
        <v>605</v>
      </c>
      <c r="B1296" s="14" t="s">
        <v>3</v>
      </c>
      <c r="C1296" s="14" t="s">
        <v>11</v>
      </c>
      <c r="D1296" s="50" t="s">
        <v>607</v>
      </c>
      <c r="E1296" s="50" t="s">
        <v>2742</v>
      </c>
      <c r="F1296" s="43" t="s">
        <v>1</v>
      </c>
      <c r="G1296" s="49" t="s">
        <v>1</v>
      </c>
      <c r="H1296" s="11" t="s">
        <v>95</v>
      </c>
      <c r="I1296" s="67">
        <f t="shared" ref="I1296:O1296" si="1139">SUM(I1297:I1304)</f>
        <v>9880000</v>
      </c>
      <c r="J1296" s="67">
        <f t="shared" si="1139"/>
        <v>980000</v>
      </c>
      <c r="K1296" s="67">
        <f t="shared" si="1139"/>
        <v>0</v>
      </c>
      <c r="L1296" s="67">
        <f t="shared" ref="L1296:L1359" si="1140">SUM(M1296:O1296)</f>
        <v>0</v>
      </c>
      <c r="M1296" s="67">
        <f t="shared" si="1139"/>
        <v>0</v>
      </c>
      <c r="N1296" s="67">
        <f t="shared" si="1139"/>
        <v>0</v>
      </c>
      <c r="O1296" s="67">
        <f t="shared" si="1139"/>
        <v>0</v>
      </c>
      <c r="P1296" s="67">
        <f t="shared" si="1137"/>
        <v>0</v>
      </c>
      <c r="Q1296" s="67">
        <f t="shared" si="1138"/>
        <v>0</v>
      </c>
    </row>
    <row r="1297" spans="1:17" x14ac:dyDescent="0.25">
      <c r="A1297" s="12" t="s">
        <v>605</v>
      </c>
      <c r="B1297" s="12" t="s">
        <v>3</v>
      </c>
      <c r="C1297" s="12" t="s">
        <v>11</v>
      </c>
      <c r="D1297" s="43" t="s">
        <v>607</v>
      </c>
      <c r="E1297" s="48">
        <v>6153</v>
      </c>
      <c r="F1297" s="43" t="s">
        <v>625</v>
      </c>
      <c r="G1297" s="56" t="s">
        <v>2916</v>
      </c>
      <c r="H1297" s="23" t="s">
        <v>626</v>
      </c>
      <c r="I1297" s="68">
        <v>500000</v>
      </c>
      <c r="J1297" s="68">
        <v>0</v>
      </c>
      <c r="K1297" s="68"/>
      <c r="L1297" s="68">
        <f t="shared" si="1140"/>
        <v>0</v>
      </c>
      <c r="M1297" s="68"/>
      <c r="N1297" s="68"/>
      <c r="O1297" s="68">
        <v>0</v>
      </c>
      <c r="P1297" s="68">
        <f t="shared" si="1137"/>
        <v>0</v>
      </c>
      <c r="Q1297" s="68" t="str">
        <f t="shared" si="1138"/>
        <v>-</v>
      </c>
    </row>
    <row r="1298" spans="1:17" x14ac:dyDescent="0.25">
      <c r="A1298" s="12" t="s">
        <v>605</v>
      </c>
      <c r="B1298" s="12" t="s">
        <v>3</v>
      </c>
      <c r="C1298" s="12" t="s">
        <v>11</v>
      </c>
      <c r="D1298" s="43" t="s">
        <v>607</v>
      </c>
      <c r="E1298" s="48">
        <v>6153</v>
      </c>
      <c r="F1298" s="43" t="s">
        <v>627</v>
      </c>
      <c r="G1298" s="56" t="s">
        <v>2916</v>
      </c>
      <c r="H1298" s="23" t="s">
        <v>628</v>
      </c>
      <c r="I1298" s="68">
        <v>500000</v>
      </c>
      <c r="J1298" s="68">
        <v>0</v>
      </c>
      <c r="K1298" s="68"/>
      <c r="L1298" s="68">
        <f t="shared" si="1140"/>
        <v>0</v>
      </c>
      <c r="M1298" s="68"/>
      <c r="N1298" s="68"/>
      <c r="O1298" s="68">
        <v>0</v>
      </c>
      <c r="P1298" s="68">
        <f t="shared" si="1137"/>
        <v>0</v>
      </c>
      <c r="Q1298" s="68" t="str">
        <f t="shared" si="1138"/>
        <v>-</v>
      </c>
    </row>
    <row r="1299" spans="1:17" x14ac:dyDescent="0.25">
      <c r="A1299" s="12" t="s">
        <v>605</v>
      </c>
      <c r="B1299" s="12" t="s">
        <v>3</v>
      </c>
      <c r="C1299" s="12" t="s">
        <v>11</v>
      </c>
      <c r="D1299" s="43" t="s">
        <v>607</v>
      </c>
      <c r="E1299" s="48">
        <v>6153</v>
      </c>
      <c r="F1299" s="43" t="s">
        <v>629</v>
      </c>
      <c r="G1299" s="56" t="s">
        <v>2916</v>
      </c>
      <c r="H1299" s="23" t="s">
        <v>630</v>
      </c>
      <c r="I1299" s="68">
        <v>900000</v>
      </c>
      <c r="J1299" s="68">
        <v>0</v>
      </c>
      <c r="K1299" s="68"/>
      <c r="L1299" s="68">
        <f t="shared" si="1140"/>
        <v>0</v>
      </c>
      <c r="M1299" s="68"/>
      <c r="N1299" s="68"/>
      <c r="O1299" s="68">
        <v>0</v>
      </c>
      <c r="P1299" s="68">
        <f t="shared" si="1137"/>
        <v>0</v>
      </c>
      <c r="Q1299" s="68" t="str">
        <f t="shared" si="1138"/>
        <v>-</v>
      </c>
    </row>
    <row r="1300" spans="1:17" x14ac:dyDescent="0.25">
      <c r="A1300" s="12" t="s">
        <v>605</v>
      </c>
      <c r="B1300" s="12" t="s">
        <v>3</v>
      </c>
      <c r="C1300" s="12" t="s">
        <v>11</v>
      </c>
      <c r="D1300" s="43" t="s">
        <v>607</v>
      </c>
      <c r="E1300" s="48">
        <v>6153</v>
      </c>
      <c r="F1300" s="43" t="s">
        <v>631</v>
      </c>
      <c r="G1300" s="56" t="s">
        <v>2916</v>
      </c>
      <c r="H1300" s="23" t="s">
        <v>632</v>
      </c>
      <c r="I1300" s="68">
        <v>1000000</v>
      </c>
      <c r="J1300" s="68">
        <v>0</v>
      </c>
      <c r="K1300" s="68"/>
      <c r="L1300" s="68">
        <f t="shared" si="1140"/>
        <v>0</v>
      </c>
      <c r="M1300" s="68"/>
      <c r="N1300" s="68"/>
      <c r="O1300" s="68">
        <v>0</v>
      </c>
      <c r="P1300" s="68">
        <f t="shared" si="1137"/>
        <v>0</v>
      </c>
      <c r="Q1300" s="68" t="str">
        <f t="shared" si="1138"/>
        <v>-</v>
      </c>
    </row>
    <row r="1301" spans="1:17" ht="22.5" x14ac:dyDescent="0.25">
      <c r="A1301" s="12" t="s">
        <v>605</v>
      </c>
      <c r="B1301" s="12" t="s">
        <v>3</v>
      </c>
      <c r="C1301" s="12" t="s">
        <v>11</v>
      </c>
      <c r="D1301" s="43" t="s">
        <v>607</v>
      </c>
      <c r="E1301" s="48">
        <v>6153</v>
      </c>
      <c r="F1301" s="43" t="s">
        <v>2793</v>
      </c>
      <c r="G1301" s="56" t="s">
        <v>2916</v>
      </c>
      <c r="H1301" s="23" t="s">
        <v>2675</v>
      </c>
      <c r="I1301" s="68">
        <v>2130000</v>
      </c>
      <c r="J1301" s="68">
        <v>730000</v>
      </c>
      <c r="K1301" s="68"/>
      <c r="L1301" s="68">
        <f t="shared" si="1140"/>
        <v>0</v>
      </c>
      <c r="M1301" s="68"/>
      <c r="N1301" s="68"/>
      <c r="O1301" s="68">
        <v>0</v>
      </c>
      <c r="P1301" s="68">
        <f t="shared" si="1137"/>
        <v>0</v>
      </c>
      <c r="Q1301" s="68">
        <f t="shared" si="1138"/>
        <v>0</v>
      </c>
    </row>
    <row r="1302" spans="1:17" ht="22.5" x14ac:dyDescent="0.25">
      <c r="A1302" s="12" t="s">
        <v>605</v>
      </c>
      <c r="B1302" s="12" t="s">
        <v>3</v>
      </c>
      <c r="C1302" s="12" t="s">
        <v>11</v>
      </c>
      <c r="D1302" s="43" t="s">
        <v>607</v>
      </c>
      <c r="E1302" s="48">
        <v>6153</v>
      </c>
      <c r="F1302" s="43" t="s">
        <v>2794</v>
      </c>
      <c r="G1302" s="56" t="s">
        <v>2916</v>
      </c>
      <c r="H1302" s="23" t="s">
        <v>2795</v>
      </c>
      <c r="I1302" s="68">
        <v>400000</v>
      </c>
      <c r="J1302" s="68">
        <v>0</v>
      </c>
      <c r="K1302" s="68"/>
      <c r="L1302" s="68">
        <f t="shared" si="1140"/>
        <v>0</v>
      </c>
      <c r="M1302" s="68"/>
      <c r="N1302" s="68"/>
      <c r="O1302" s="68">
        <v>0</v>
      </c>
      <c r="P1302" s="68">
        <f t="shared" si="1137"/>
        <v>0</v>
      </c>
      <c r="Q1302" s="68" t="str">
        <f t="shared" si="1138"/>
        <v>-</v>
      </c>
    </row>
    <row r="1303" spans="1:17" ht="22.5" x14ac:dyDescent="0.25">
      <c r="A1303" s="12" t="s">
        <v>605</v>
      </c>
      <c r="B1303" s="12" t="s">
        <v>3</v>
      </c>
      <c r="C1303" s="12" t="s">
        <v>11</v>
      </c>
      <c r="D1303" s="43" t="s">
        <v>607</v>
      </c>
      <c r="E1303" s="48">
        <v>6153</v>
      </c>
      <c r="F1303" s="43" t="s">
        <v>2796</v>
      </c>
      <c r="G1303" s="56" t="s">
        <v>2916</v>
      </c>
      <c r="H1303" s="23" t="s">
        <v>2797</v>
      </c>
      <c r="I1303" s="68">
        <v>4000000</v>
      </c>
      <c r="J1303" s="68">
        <v>0</v>
      </c>
      <c r="K1303" s="68"/>
      <c r="L1303" s="68">
        <f t="shared" si="1140"/>
        <v>0</v>
      </c>
      <c r="M1303" s="68"/>
      <c r="N1303" s="68"/>
      <c r="O1303" s="68">
        <v>0</v>
      </c>
      <c r="P1303" s="68">
        <f t="shared" si="1137"/>
        <v>0</v>
      </c>
      <c r="Q1303" s="68" t="str">
        <f t="shared" si="1138"/>
        <v>-</v>
      </c>
    </row>
    <row r="1304" spans="1:17" ht="15.75" thickBot="1" x14ac:dyDescent="0.3">
      <c r="A1304" s="12" t="s">
        <v>605</v>
      </c>
      <c r="B1304" s="12" t="s">
        <v>3</v>
      </c>
      <c r="C1304" s="12" t="s">
        <v>11</v>
      </c>
      <c r="D1304" s="43" t="s">
        <v>607</v>
      </c>
      <c r="E1304" s="48">
        <v>6153</v>
      </c>
      <c r="F1304" s="43" t="s">
        <v>2798</v>
      </c>
      <c r="G1304" s="56" t="s">
        <v>2916</v>
      </c>
      <c r="H1304" s="23" t="s">
        <v>2799</v>
      </c>
      <c r="I1304" s="68">
        <v>450000</v>
      </c>
      <c r="J1304" s="68">
        <v>250000</v>
      </c>
      <c r="K1304" s="68"/>
      <c r="L1304" s="68">
        <f t="shared" si="1140"/>
        <v>0</v>
      </c>
      <c r="M1304" s="68"/>
      <c r="N1304" s="68"/>
      <c r="O1304" s="68">
        <v>0</v>
      </c>
      <c r="P1304" s="68">
        <f t="shared" si="1137"/>
        <v>0</v>
      </c>
      <c r="Q1304" s="68">
        <f t="shared" si="1138"/>
        <v>0</v>
      </c>
    </row>
    <row r="1305" spans="1:17" ht="34.5" thickBot="1" x14ac:dyDescent="0.3">
      <c r="A1305" s="22" t="s">
        <v>4</v>
      </c>
      <c r="B1305" s="22" t="s">
        <v>5</v>
      </c>
      <c r="C1305" s="22" t="s">
        <v>6</v>
      </c>
      <c r="D1305" s="44" t="s">
        <v>2891</v>
      </c>
      <c r="E1305" s="44" t="s">
        <v>2895</v>
      </c>
      <c r="F1305" s="44" t="s">
        <v>7</v>
      </c>
      <c r="G1305" s="44" t="s">
        <v>8</v>
      </c>
      <c r="H1305" s="22" t="s">
        <v>9</v>
      </c>
      <c r="I1305" s="64" t="s">
        <v>2718</v>
      </c>
      <c r="J1305" s="64" t="s">
        <v>2879</v>
      </c>
      <c r="K1305" s="64" t="s">
        <v>2942</v>
      </c>
      <c r="L1305" s="64" t="s">
        <v>2942</v>
      </c>
      <c r="M1305" s="64" t="s">
        <v>2950</v>
      </c>
      <c r="N1305" s="64" t="s">
        <v>2949</v>
      </c>
      <c r="O1305" s="64" t="s">
        <v>2951</v>
      </c>
      <c r="P1305" s="64" t="s">
        <v>2942</v>
      </c>
      <c r="Q1305" s="64" t="s">
        <v>2944</v>
      </c>
    </row>
    <row r="1306" spans="1:17" x14ac:dyDescent="0.25">
      <c r="A1306" s="15" t="s">
        <v>1</v>
      </c>
      <c r="B1306" s="15" t="s">
        <v>1</v>
      </c>
      <c r="C1306" s="15" t="s">
        <v>1</v>
      </c>
      <c r="D1306" s="45" t="s">
        <v>1</v>
      </c>
      <c r="E1306" s="45" t="s">
        <v>1</v>
      </c>
      <c r="F1306" s="46" t="s">
        <v>1</v>
      </c>
      <c r="G1306" s="47" t="s">
        <v>1</v>
      </c>
      <c r="H1306" s="16" t="s">
        <v>1</v>
      </c>
      <c r="I1306" s="65">
        <v>1</v>
      </c>
      <c r="J1306" s="65" t="s">
        <v>2894</v>
      </c>
      <c r="K1306" s="65">
        <v>3</v>
      </c>
      <c r="L1306" s="65" t="s">
        <v>2945</v>
      </c>
      <c r="M1306" s="65">
        <v>5</v>
      </c>
      <c r="N1306" s="65">
        <v>6</v>
      </c>
      <c r="O1306" s="65">
        <v>7</v>
      </c>
      <c r="P1306" s="65" t="s">
        <v>2946</v>
      </c>
      <c r="Q1306" s="65">
        <v>9</v>
      </c>
    </row>
    <row r="1307" spans="1:17" x14ac:dyDescent="0.25">
      <c r="A1307" s="14" t="s">
        <v>605</v>
      </c>
      <c r="B1307" s="14" t="s">
        <v>3</v>
      </c>
      <c r="C1307" s="12" t="s">
        <v>11</v>
      </c>
      <c r="D1307" s="43" t="s">
        <v>607</v>
      </c>
      <c r="E1307" s="42" t="s">
        <v>1</v>
      </c>
      <c r="F1307" s="42" t="s">
        <v>1</v>
      </c>
      <c r="G1307" s="42" t="s">
        <v>1</v>
      </c>
      <c r="H1307" s="11" t="s">
        <v>606</v>
      </c>
      <c r="I1307" s="63"/>
      <c r="J1307" s="63"/>
      <c r="K1307" s="63"/>
      <c r="L1307" s="63"/>
      <c r="M1307" s="63"/>
      <c r="N1307" s="63"/>
      <c r="O1307" s="63"/>
      <c r="P1307" s="63">
        <f t="shared" si="1137"/>
        <v>0</v>
      </c>
      <c r="Q1307" s="63" t="str">
        <f t="shared" si="1138"/>
        <v>-</v>
      </c>
    </row>
    <row r="1308" spans="1:17" ht="22.5" x14ac:dyDescent="0.25">
      <c r="A1308" s="14" t="s">
        <v>1</v>
      </c>
      <c r="B1308" s="14" t="s">
        <v>1</v>
      </c>
      <c r="C1308" s="14" t="s">
        <v>1</v>
      </c>
      <c r="D1308" s="42" t="s">
        <v>1</v>
      </c>
      <c r="E1308" s="42" t="s">
        <v>1</v>
      </c>
      <c r="F1308" s="42" t="s">
        <v>1</v>
      </c>
      <c r="G1308" s="42" t="s">
        <v>1</v>
      </c>
      <c r="H1308" s="17" t="s">
        <v>59</v>
      </c>
      <c r="I1308" s="66">
        <f t="shared" ref="I1308:O1309" si="1141">SUM(I1309)</f>
        <v>55000</v>
      </c>
      <c r="J1308" s="66">
        <f t="shared" si="1141"/>
        <v>55000</v>
      </c>
      <c r="K1308" s="66">
        <f t="shared" si="1141"/>
        <v>0</v>
      </c>
      <c r="L1308" s="66">
        <f t="shared" si="1140"/>
        <v>2000</v>
      </c>
      <c r="M1308" s="66">
        <f t="shared" si="1141"/>
        <v>0</v>
      </c>
      <c r="N1308" s="66">
        <f t="shared" si="1141"/>
        <v>0</v>
      </c>
      <c r="O1308" s="66">
        <f t="shared" si="1141"/>
        <v>2000</v>
      </c>
      <c r="P1308" s="66">
        <f t="shared" si="1137"/>
        <v>2000</v>
      </c>
      <c r="Q1308" s="66">
        <f t="shared" si="1138"/>
        <v>3.6363636363636362</v>
      </c>
    </row>
    <row r="1309" spans="1:17" x14ac:dyDescent="0.25">
      <c r="A1309" s="12" t="s">
        <v>605</v>
      </c>
      <c r="B1309" s="12" t="s">
        <v>3</v>
      </c>
      <c r="C1309" s="12" t="s">
        <v>11</v>
      </c>
      <c r="D1309" s="43" t="s">
        <v>607</v>
      </c>
      <c r="E1309" s="42" t="s">
        <v>2715</v>
      </c>
      <c r="F1309" s="42" t="s">
        <v>1</v>
      </c>
      <c r="G1309" s="42" t="s">
        <v>1</v>
      </c>
      <c r="H1309" s="11" t="s">
        <v>61</v>
      </c>
      <c r="I1309" s="67">
        <f t="shared" si="1141"/>
        <v>55000</v>
      </c>
      <c r="J1309" s="67">
        <f t="shared" si="1141"/>
        <v>55000</v>
      </c>
      <c r="K1309" s="67">
        <f t="shared" si="1141"/>
        <v>0</v>
      </c>
      <c r="L1309" s="67">
        <f t="shared" si="1140"/>
        <v>2000</v>
      </c>
      <c r="M1309" s="67">
        <f t="shared" si="1141"/>
        <v>0</v>
      </c>
      <c r="N1309" s="67">
        <f t="shared" si="1141"/>
        <v>0</v>
      </c>
      <c r="O1309" s="67">
        <f t="shared" si="1141"/>
        <v>2000</v>
      </c>
      <c r="P1309" s="67">
        <f t="shared" si="1137"/>
        <v>2000</v>
      </c>
      <c r="Q1309" s="67">
        <f t="shared" si="1138"/>
        <v>3.6363636363636362</v>
      </c>
    </row>
    <row r="1310" spans="1:17" x14ac:dyDescent="0.25">
      <c r="A1310" s="12" t="s">
        <v>605</v>
      </c>
      <c r="B1310" s="12" t="s">
        <v>3</v>
      </c>
      <c r="C1310" s="12" t="s">
        <v>11</v>
      </c>
      <c r="D1310" s="43" t="s">
        <v>607</v>
      </c>
      <c r="E1310" s="48">
        <v>8213</v>
      </c>
      <c r="F1310" s="43"/>
      <c r="G1310" s="56" t="s">
        <v>2913</v>
      </c>
      <c r="H1310" s="23" t="s">
        <v>62</v>
      </c>
      <c r="I1310" s="68">
        <v>55000</v>
      </c>
      <c r="J1310" s="68">
        <v>55000</v>
      </c>
      <c r="K1310" s="68"/>
      <c r="L1310" s="68">
        <f t="shared" si="1140"/>
        <v>2000</v>
      </c>
      <c r="M1310" s="68"/>
      <c r="N1310" s="68"/>
      <c r="O1310" s="68">
        <v>2000</v>
      </c>
      <c r="P1310" s="68">
        <f t="shared" si="1137"/>
        <v>2000</v>
      </c>
      <c r="Q1310" s="68">
        <f t="shared" si="1138"/>
        <v>3.6363636363636362</v>
      </c>
    </row>
    <row r="1311" spans="1:17" x14ac:dyDescent="0.25">
      <c r="A1311" s="23" t="s">
        <v>1</v>
      </c>
      <c r="B1311" s="23" t="s">
        <v>1</v>
      </c>
      <c r="C1311" s="23" t="s">
        <v>1</v>
      </c>
      <c r="D1311" s="49" t="s">
        <v>1</v>
      </c>
      <c r="E1311" s="49" t="s">
        <v>1</v>
      </c>
      <c r="F1311" s="49" t="s">
        <v>1</v>
      </c>
      <c r="G1311" s="49" t="s">
        <v>1</v>
      </c>
      <c r="H1311" s="17" t="s">
        <v>633</v>
      </c>
      <c r="I1311" s="66">
        <f t="shared" ref="I1311:O1311" si="1142">SUM(I1263,I1282,I1292,I1308)</f>
        <v>16597560</v>
      </c>
      <c r="J1311" s="66">
        <f t="shared" si="1142"/>
        <v>7697560</v>
      </c>
      <c r="K1311" s="66">
        <f t="shared" si="1142"/>
        <v>0</v>
      </c>
      <c r="L1311" s="66">
        <f t="shared" si="1140"/>
        <v>585482</v>
      </c>
      <c r="M1311" s="66">
        <f t="shared" si="1142"/>
        <v>0</v>
      </c>
      <c r="N1311" s="66">
        <f t="shared" si="1142"/>
        <v>0</v>
      </c>
      <c r="O1311" s="66">
        <f t="shared" si="1142"/>
        <v>585482</v>
      </c>
      <c r="P1311" s="66">
        <f t="shared" si="1137"/>
        <v>585482</v>
      </c>
      <c r="Q1311" s="66">
        <f t="shared" si="1138"/>
        <v>7.6060725736467143</v>
      </c>
    </row>
    <row r="1312" spans="1:17" ht="15.75" thickBot="1" x14ac:dyDescent="0.3">
      <c r="A1312" s="23" t="s">
        <v>1</v>
      </c>
      <c r="B1312" s="23" t="s">
        <v>1</v>
      </c>
      <c r="C1312" s="23" t="s">
        <v>1</v>
      </c>
      <c r="D1312" s="49" t="s">
        <v>1</v>
      </c>
      <c r="E1312" s="49" t="s">
        <v>1</v>
      </c>
      <c r="F1312" s="49" t="s">
        <v>1</v>
      </c>
      <c r="G1312" s="49" t="s">
        <v>1</v>
      </c>
      <c r="H1312" s="11" t="s">
        <v>64</v>
      </c>
      <c r="I1312" s="67">
        <v>24</v>
      </c>
      <c r="J1312" s="67">
        <v>24</v>
      </c>
      <c r="K1312" s="67"/>
      <c r="L1312" s="67"/>
      <c r="M1312" s="67"/>
      <c r="N1312" s="67"/>
      <c r="O1312" s="67"/>
      <c r="P1312" s="67">
        <f t="shared" si="1137"/>
        <v>0</v>
      </c>
      <c r="Q1312" s="67">
        <f t="shared" si="1138"/>
        <v>0</v>
      </c>
    </row>
    <row r="1313" spans="1:17" ht="34.5" thickBot="1" x14ac:dyDescent="0.3">
      <c r="A1313" s="23" t="s">
        <v>1</v>
      </c>
      <c r="B1313" s="23" t="s">
        <v>1</v>
      </c>
      <c r="C1313" s="23" t="s">
        <v>1</v>
      </c>
      <c r="D1313" s="49" t="s">
        <v>1</v>
      </c>
      <c r="E1313" s="49" t="s">
        <v>1</v>
      </c>
      <c r="F1313" s="49" t="s">
        <v>1</v>
      </c>
      <c r="G1313" s="49" t="s">
        <v>1</v>
      </c>
      <c r="H1313" s="22" t="s">
        <v>65</v>
      </c>
      <c r="I1313" s="64" t="s">
        <v>2718</v>
      </c>
      <c r="J1313" s="64" t="s">
        <v>2879</v>
      </c>
      <c r="K1313" s="64" t="s">
        <v>2942</v>
      </c>
      <c r="L1313" s="64" t="s">
        <v>2942</v>
      </c>
      <c r="M1313" s="64" t="s">
        <v>2950</v>
      </c>
      <c r="N1313" s="64" t="s">
        <v>2949</v>
      </c>
      <c r="O1313" s="64" t="s">
        <v>2948</v>
      </c>
      <c r="P1313" s="64" t="s">
        <v>2942</v>
      </c>
      <c r="Q1313" s="64" t="s">
        <v>2944</v>
      </c>
    </row>
    <row r="1314" spans="1:17" x14ac:dyDescent="0.25">
      <c r="A1314" s="24"/>
      <c r="B1314" s="24"/>
      <c r="C1314" s="24"/>
      <c r="D1314" s="51"/>
      <c r="E1314" s="51"/>
      <c r="F1314" s="51"/>
      <c r="G1314" s="51"/>
      <c r="H1314" s="18" t="s">
        <v>1</v>
      </c>
      <c r="I1314" s="65">
        <v>1</v>
      </c>
      <c r="J1314" s="65" t="s">
        <v>2894</v>
      </c>
      <c r="K1314" s="65">
        <v>3</v>
      </c>
      <c r="L1314" s="65" t="s">
        <v>2945</v>
      </c>
      <c r="M1314" s="65">
        <v>5</v>
      </c>
      <c r="N1314" s="65">
        <v>6</v>
      </c>
      <c r="O1314" s="65">
        <v>7</v>
      </c>
      <c r="P1314" s="65" t="s">
        <v>2946</v>
      </c>
      <c r="Q1314" s="65">
        <v>9</v>
      </c>
    </row>
    <row r="1315" spans="1:17" x14ac:dyDescent="0.25">
      <c r="A1315" s="24"/>
      <c r="B1315" s="24"/>
      <c r="C1315" s="24"/>
      <c r="D1315" s="51"/>
      <c r="E1315" s="52"/>
      <c r="F1315" s="52"/>
      <c r="G1315" s="52"/>
      <c r="H1315" s="19" t="s">
        <v>634</v>
      </c>
      <c r="I1315" s="69">
        <f t="shared" ref="I1315" si="1143">SUM(I1288)</f>
        <v>4270000</v>
      </c>
      <c r="J1315" s="69">
        <f t="shared" ref="J1315:K1315" si="1144">SUM(J1288)</f>
        <v>4270000</v>
      </c>
      <c r="K1315" s="69">
        <f t="shared" si="1144"/>
        <v>0</v>
      </c>
      <c r="L1315" s="69">
        <f t="shared" si="1140"/>
        <v>350000</v>
      </c>
      <c r="M1315" s="69">
        <f t="shared" ref="M1315" si="1145">SUM(M1288)</f>
        <v>0</v>
      </c>
      <c r="N1315" s="69">
        <f t="shared" ref="N1315:O1315" si="1146">SUM(N1288)</f>
        <v>0</v>
      </c>
      <c r="O1315" s="69">
        <f t="shared" si="1146"/>
        <v>350000</v>
      </c>
      <c r="P1315" s="69">
        <f t="shared" si="1137"/>
        <v>350000</v>
      </c>
      <c r="Q1315" s="69">
        <f t="shared" si="1138"/>
        <v>8.1967213114754092</v>
      </c>
    </row>
    <row r="1316" spans="1:17" x14ac:dyDescent="0.25">
      <c r="A1316" s="24"/>
      <c r="B1316" s="24"/>
      <c r="C1316" s="24"/>
      <c r="D1316" s="51"/>
      <c r="E1316" s="52"/>
      <c r="F1316" s="52"/>
      <c r="G1316" s="52"/>
      <c r="H1316" s="19" t="s">
        <v>330</v>
      </c>
      <c r="I1316" s="69">
        <f t="shared" ref="I1316" si="1147">SUM(I1290)</f>
        <v>1151400</v>
      </c>
      <c r="J1316" s="69">
        <f t="shared" ref="J1316:K1316" si="1148">SUM(J1290)</f>
        <v>1151400</v>
      </c>
      <c r="K1316" s="69">
        <f t="shared" si="1148"/>
        <v>0</v>
      </c>
      <c r="L1316" s="69">
        <f t="shared" si="1140"/>
        <v>150000</v>
      </c>
      <c r="M1316" s="69">
        <f t="shared" ref="M1316" si="1149">SUM(M1290)</f>
        <v>0</v>
      </c>
      <c r="N1316" s="69">
        <f t="shared" ref="N1316:O1316" si="1150">SUM(N1290)</f>
        <v>0</v>
      </c>
      <c r="O1316" s="69">
        <f t="shared" si="1150"/>
        <v>150000</v>
      </c>
      <c r="P1316" s="69">
        <f t="shared" si="1137"/>
        <v>150000</v>
      </c>
      <c r="Q1316" s="69">
        <f t="shared" si="1138"/>
        <v>13.027618551328818</v>
      </c>
    </row>
    <row r="1317" spans="1:17" x14ac:dyDescent="0.25">
      <c r="A1317" s="24"/>
      <c r="B1317" s="24"/>
      <c r="C1317" s="24"/>
      <c r="D1317" s="51"/>
      <c r="E1317" s="52"/>
      <c r="F1317" s="52"/>
      <c r="G1317" s="52"/>
      <c r="H1317" s="19" t="s">
        <v>635</v>
      </c>
      <c r="I1317" s="69">
        <f t="shared" ref="I1317" si="1151">SUM(I1304,I1303,I1302,I1301,I1300,I1299,I1298,I1297,I1295)</f>
        <v>9880100</v>
      </c>
      <c r="J1317" s="69">
        <f t="shared" ref="J1317:K1317" si="1152">SUM(J1304,J1303,J1302,J1301,J1300,J1299,J1298,J1297,J1295)</f>
        <v>980100</v>
      </c>
      <c r="K1317" s="69">
        <f t="shared" si="1152"/>
        <v>0</v>
      </c>
      <c r="L1317" s="69">
        <f t="shared" si="1140"/>
        <v>0</v>
      </c>
      <c r="M1317" s="69">
        <f t="shared" ref="M1317" si="1153">SUM(M1304,M1303,M1302,M1301,M1300,M1299,M1298,M1297,M1295)</f>
        <v>0</v>
      </c>
      <c r="N1317" s="69">
        <f t="shared" ref="N1317:O1317" si="1154">SUM(N1304,N1303,N1302,N1301,N1300,N1299,N1298,N1297,N1295)</f>
        <v>0</v>
      </c>
      <c r="O1317" s="69">
        <f t="shared" si="1154"/>
        <v>0</v>
      </c>
      <c r="P1317" s="69">
        <f t="shared" si="1137"/>
        <v>0</v>
      </c>
      <c r="Q1317" s="69">
        <f t="shared" si="1138"/>
        <v>0</v>
      </c>
    </row>
    <row r="1318" spans="1:17" x14ac:dyDescent="0.25">
      <c r="A1318" s="24"/>
      <c r="B1318" s="24"/>
      <c r="C1318" s="24"/>
      <c r="D1318" s="51"/>
      <c r="E1318" s="52"/>
      <c r="F1318" s="52"/>
      <c r="G1318" s="52"/>
      <c r="H1318" s="19" t="s">
        <v>331</v>
      </c>
      <c r="I1318" s="69">
        <f t="shared" ref="I1318" si="1155">SUM(I1310,I1291,I1287,I1281,I1280,I1279,I1278,I1277,I1275,I1273,I1271,I1270,I1269,I1268,I1267,I1265,I1285)</f>
        <v>1296060</v>
      </c>
      <c r="J1318" s="69">
        <f t="shared" ref="J1318:K1318" si="1156">SUM(J1310,J1291,J1287,J1281,J1280,J1279,J1278,J1277,J1275,J1273,J1271,J1270,J1269,J1268,J1267,J1265,J1285)</f>
        <v>1296060</v>
      </c>
      <c r="K1318" s="69">
        <f t="shared" si="1156"/>
        <v>0</v>
      </c>
      <c r="L1318" s="69">
        <f t="shared" si="1140"/>
        <v>85482</v>
      </c>
      <c r="M1318" s="69">
        <f t="shared" ref="M1318" si="1157">SUM(M1310,M1291,M1287,M1281,M1280,M1279,M1278,M1277,M1275,M1273,M1271,M1270,M1269,M1268,M1267,M1265,M1285)</f>
        <v>0</v>
      </c>
      <c r="N1318" s="69">
        <f t="shared" ref="N1318:O1318" si="1158">SUM(N1310,N1291,N1287,N1281,N1280,N1279,N1278,N1277,N1275,N1273,N1271,N1270,N1269,N1268,N1267,N1265,N1285)</f>
        <v>0</v>
      </c>
      <c r="O1318" s="69">
        <f t="shared" si="1158"/>
        <v>85482</v>
      </c>
      <c r="P1318" s="69">
        <f t="shared" si="1137"/>
        <v>85482</v>
      </c>
      <c r="Q1318" s="69">
        <f t="shared" si="1138"/>
        <v>6.5955279848155177</v>
      </c>
    </row>
    <row r="1319" spans="1:17" x14ac:dyDescent="0.25">
      <c r="A1319" s="25"/>
      <c r="B1319" s="25"/>
      <c r="C1319" s="25"/>
      <c r="D1319" s="53"/>
      <c r="E1319" s="53"/>
      <c r="F1319" s="53"/>
      <c r="G1319" s="53"/>
      <c r="H1319" s="20" t="s">
        <v>67</v>
      </c>
      <c r="I1319" s="69">
        <f t="shared" ref="I1319" si="1159">SUM(I1315:I1318)</f>
        <v>16597560</v>
      </c>
      <c r="J1319" s="69">
        <f t="shared" ref="J1319:K1319" si="1160">SUM(J1315:J1318)</f>
        <v>7697560</v>
      </c>
      <c r="K1319" s="69">
        <f t="shared" si="1160"/>
        <v>0</v>
      </c>
      <c r="L1319" s="69">
        <f t="shared" si="1140"/>
        <v>585482</v>
      </c>
      <c r="M1319" s="69">
        <f t="shared" ref="M1319" si="1161">SUM(M1315:M1318)</f>
        <v>0</v>
      </c>
      <c r="N1319" s="69">
        <f t="shared" ref="N1319:O1319" si="1162">SUM(N1315:N1318)</f>
        <v>0</v>
      </c>
      <c r="O1319" s="69">
        <f t="shared" si="1162"/>
        <v>585482</v>
      </c>
      <c r="P1319" s="69">
        <f t="shared" si="1137"/>
        <v>585482</v>
      </c>
      <c r="Q1319" s="69">
        <f t="shared" si="1138"/>
        <v>7.6060725736467143</v>
      </c>
    </row>
    <row r="1321" spans="1:17" x14ac:dyDescent="0.25">
      <c r="A1321" s="23" t="s">
        <v>1</v>
      </c>
      <c r="B1321" s="23" t="s">
        <v>1</v>
      </c>
      <c r="C1321" s="23" t="s">
        <v>1</v>
      </c>
      <c r="D1321" s="49" t="s">
        <v>1</v>
      </c>
      <c r="E1321" s="49" t="s">
        <v>1</v>
      </c>
      <c r="F1321" s="49" t="s">
        <v>1</v>
      </c>
      <c r="G1321" s="49" t="s">
        <v>1</v>
      </c>
      <c r="H1321" s="26" t="s">
        <v>1</v>
      </c>
      <c r="I1321" s="70"/>
      <c r="J1321" s="70"/>
      <c r="K1321" s="70"/>
      <c r="L1321" s="70"/>
      <c r="M1321" s="70"/>
      <c r="N1321" s="70"/>
      <c r="O1321" s="70"/>
      <c r="P1321" s="70"/>
      <c r="Q1321" s="70"/>
    </row>
    <row r="1322" spans="1:17" x14ac:dyDescent="0.25">
      <c r="A1322" s="23" t="s">
        <v>1</v>
      </c>
      <c r="B1322" s="23" t="s">
        <v>1</v>
      </c>
      <c r="C1322" s="23" t="s">
        <v>1</v>
      </c>
      <c r="D1322" s="49" t="s">
        <v>1</v>
      </c>
      <c r="E1322" s="49" t="s">
        <v>1</v>
      </c>
      <c r="F1322" s="49" t="s">
        <v>1</v>
      </c>
      <c r="G1322" s="49" t="s">
        <v>1</v>
      </c>
      <c r="H1322" s="17" t="s">
        <v>636</v>
      </c>
      <c r="I1322" s="66">
        <f t="shared" ref="I1322" si="1163">SUM(I1311)</f>
        <v>16597560</v>
      </c>
      <c r="J1322" s="66">
        <f t="shared" ref="J1322:K1322" si="1164">SUM(J1311)</f>
        <v>7697560</v>
      </c>
      <c r="K1322" s="66">
        <f t="shared" si="1164"/>
        <v>0</v>
      </c>
      <c r="L1322" s="66">
        <f t="shared" si="1140"/>
        <v>585482</v>
      </c>
      <c r="M1322" s="66">
        <f t="shared" ref="M1322" si="1165">SUM(M1311)</f>
        <v>0</v>
      </c>
      <c r="N1322" s="66">
        <f t="shared" ref="N1322:O1322" si="1166">SUM(N1311)</f>
        <v>0</v>
      </c>
      <c r="O1322" s="66">
        <f t="shared" si="1166"/>
        <v>585482</v>
      </c>
      <c r="P1322" s="66">
        <f t="shared" si="1137"/>
        <v>585482</v>
      </c>
      <c r="Q1322" s="66">
        <f t="shared" si="1138"/>
        <v>7.6060725736467143</v>
      </c>
    </row>
    <row r="1323" spans="1:17" x14ac:dyDescent="0.25">
      <c r="A1323" s="23" t="s">
        <v>1</v>
      </c>
      <c r="B1323" s="23" t="s">
        <v>1</v>
      </c>
      <c r="C1323" s="23" t="s">
        <v>1</v>
      </c>
      <c r="D1323" s="49" t="s">
        <v>1</v>
      </c>
      <c r="E1323" s="49" t="s">
        <v>1</v>
      </c>
      <c r="F1323" s="49" t="s">
        <v>1</v>
      </c>
      <c r="G1323" s="49" t="s">
        <v>1</v>
      </c>
      <c r="H1323" s="11" t="s">
        <v>64</v>
      </c>
      <c r="I1323" s="67">
        <f t="shared" ref="I1323" si="1167">I1312</f>
        <v>24</v>
      </c>
      <c r="J1323" s="67">
        <f t="shared" ref="J1323:K1323" si="1168">J1312</f>
        <v>24</v>
      </c>
      <c r="K1323" s="67">
        <f t="shared" si="1168"/>
        <v>0</v>
      </c>
      <c r="L1323" s="67"/>
      <c r="M1323" s="67">
        <f t="shared" ref="M1323" si="1169">M1312</f>
        <v>0</v>
      </c>
      <c r="N1323" s="67">
        <f t="shared" ref="N1323:O1323" si="1170">N1312</f>
        <v>0</v>
      </c>
      <c r="O1323" s="67">
        <f t="shared" si="1170"/>
        <v>0</v>
      </c>
      <c r="P1323" s="67">
        <f t="shared" si="1137"/>
        <v>0</v>
      </c>
      <c r="Q1323" s="67">
        <f t="shared" si="1138"/>
        <v>0</v>
      </c>
    </row>
    <row r="1324" spans="1:17" x14ac:dyDescent="0.25">
      <c r="A1324" s="23" t="s">
        <v>1</v>
      </c>
      <c r="B1324" s="23" t="s">
        <v>1</v>
      </c>
      <c r="C1324" s="23" t="s">
        <v>1</v>
      </c>
      <c r="D1324" s="49" t="s">
        <v>1</v>
      </c>
      <c r="E1324" s="49" t="s">
        <v>1</v>
      </c>
      <c r="F1324" s="49" t="s">
        <v>1</v>
      </c>
      <c r="G1324" s="49" t="s">
        <v>1</v>
      </c>
      <c r="H1324" s="13" t="s">
        <v>1</v>
      </c>
      <c r="I1324" s="71"/>
      <c r="J1324" s="71"/>
      <c r="K1324" s="71"/>
      <c r="L1324" s="71"/>
      <c r="M1324" s="71"/>
      <c r="N1324" s="71"/>
      <c r="O1324" s="71"/>
      <c r="P1324" s="71"/>
      <c r="Q1324" s="71"/>
    </row>
    <row r="1325" spans="1:17" x14ac:dyDescent="0.25">
      <c r="A1325" s="23" t="s">
        <v>1</v>
      </c>
      <c r="B1325" s="23" t="s">
        <v>1</v>
      </c>
      <c r="C1325" s="23" t="s">
        <v>1</v>
      </c>
      <c r="D1325" s="49" t="s">
        <v>1</v>
      </c>
      <c r="E1325" s="49" t="s">
        <v>1</v>
      </c>
      <c r="F1325" s="49" t="s">
        <v>1</v>
      </c>
      <c r="G1325" s="49" t="s">
        <v>1</v>
      </c>
      <c r="H1325" s="17" t="s">
        <v>637</v>
      </c>
      <c r="I1325" s="72">
        <f t="shared" ref="I1325" si="1171">SUM(I1322)</f>
        <v>16597560</v>
      </c>
      <c r="J1325" s="72">
        <f t="shared" ref="J1325:K1325" si="1172">SUM(J1322)</f>
        <v>7697560</v>
      </c>
      <c r="K1325" s="72">
        <f t="shared" si="1172"/>
        <v>0</v>
      </c>
      <c r="L1325" s="72">
        <f t="shared" si="1140"/>
        <v>585482</v>
      </c>
      <c r="M1325" s="72">
        <f t="shared" ref="M1325" si="1173">SUM(M1322)</f>
        <v>0</v>
      </c>
      <c r="N1325" s="72">
        <f t="shared" ref="N1325:O1325" si="1174">SUM(N1322)</f>
        <v>0</v>
      </c>
      <c r="O1325" s="72">
        <f t="shared" si="1174"/>
        <v>585482</v>
      </c>
      <c r="P1325" s="72">
        <f t="shared" si="1137"/>
        <v>585482</v>
      </c>
      <c r="Q1325" s="72">
        <f t="shared" si="1138"/>
        <v>7.6060725736467143</v>
      </c>
    </row>
    <row r="1326" spans="1:17" x14ac:dyDescent="0.25">
      <c r="A1326" s="23" t="s">
        <v>1</v>
      </c>
      <c r="B1326" s="23" t="s">
        <v>1</v>
      </c>
      <c r="C1326" s="23" t="s">
        <v>1</v>
      </c>
      <c r="D1326" s="49" t="s">
        <v>1</v>
      </c>
      <c r="E1326" s="49" t="s">
        <v>1</v>
      </c>
      <c r="F1326" s="49" t="s">
        <v>1</v>
      </c>
      <c r="G1326" s="49" t="s">
        <v>1</v>
      </c>
      <c r="H1326" s="11" t="s">
        <v>99</v>
      </c>
      <c r="I1326" s="67">
        <f t="shared" ref="I1326" si="1175">I1323</f>
        <v>24</v>
      </c>
      <c r="J1326" s="67">
        <f t="shared" ref="J1326:K1326" si="1176">J1323</f>
        <v>24</v>
      </c>
      <c r="K1326" s="67">
        <f t="shared" si="1176"/>
        <v>0</v>
      </c>
      <c r="L1326" s="67"/>
      <c r="M1326" s="67">
        <f t="shared" ref="M1326" si="1177">M1323</f>
        <v>0</v>
      </c>
      <c r="N1326" s="67">
        <f t="shared" ref="N1326:O1326" si="1178">N1323</f>
        <v>0</v>
      </c>
      <c r="O1326" s="67">
        <f t="shared" si="1178"/>
        <v>0</v>
      </c>
      <c r="P1326" s="67">
        <f t="shared" si="1137"/>
        <v>0</v>
      </c>
      <c r="Q1326" s="67">
        <f t="shared" si="1138"/>
        <v>0</v>
      </c>
    </row>
    <row r="1327" spans="1:17" x14ac:dyDescent="0.25">
      <c r="A1327" s="14" t="s">
        <v>638</v>
      </c>
      <c r="B1327" s="11" t="s">
        <v>1</v>
      </c>
      <c r="C1327" s="11" t="s">
        <v>1</v>
      </c>
      <c r="D1327" s="42" t="s">
        <v>1</v>
      </c>
      <c r="E1327" s="42" t="s">
        <v>1</v>
      </c>
      <c r="F1327" s="42" t="s">
        <v>1</v>
      </c>
      <c r="G1327" s="42" t="s">
        <v>1</v>
      </c>
      <c r="H1327" s="11" t="s">
        <v>639</v>
      </c>
      <c r="I1327" s="63"/>
      <c r="J1327" s="63"/>
      <c r="K1327" s="63"/>
      <c r="L1327" s="63"/>
      <c r="M1327" s="63"/>
      <c r="N1327" s="63"/>
      <c r="O1327" s="63"/>
      <c r="P1327" s="63">
        <f t="shared" si="1137"/>
        <v>0</v>
      </c>
      <c r="Q1327" s="63" t="str">
        <f t="shared" si="1138"/>
        <v>-</v>
      </c>
    </row>
    <row r="1328" spans="1:17" ht="15.75" thickBot="1" x14ac:dyDescent="0.3">
      <c r="A1328" s="14" t="s">
        <v>638</v>
      </c>
      <c r="B1328" s="14" t="s">
        <v>3</v>
      </c>
      <c r="C1328" s="12" t="s">
        <v>1</v>
      </c>
      <c r="D1328" s="43" t="s">
        <v>1</v>
      </c>
      <c r="E1328" s="42" t="s">
        <v>1</v>
      </c>
      <c r="F1328" s="42" t="s">
        <v>1</v>
      </c>
      <c r="G1328" s="42" t="s">
        <v>1</v>
      </c>
      <c r="H1328" s="11" t="s">
        <v>1</v>
      </c>
      <c r="I1328" s="63"/>
      <c r="J1328" s="63"/>
      <c r="K1328" s="63"/>
      <c r="L1328" s="63"/>
      <c r="M1328" s="63"/>
      <c r="N1328" s="63"/>
      <c r="O1328" s="63"/>
      <c r="P1328" s="63"/>
      <c r="Q1328" s="63"/>
    </row>
    <row r="1329" spans="1:17" ht="34.5" thickBot="1" x14ac:dyDescent="0.3">
      <c r="A1329" s="22" t="s">
        <v>4</v>
      </c>
      <c r="B1329" s="22" t="s">
        <v>5</v>
      </c>
      <c r="C1329" s="22" t="s">
        <v>6</v>
      </c>
      <c r="D1329" s="44" t="s">
        <v>2891</v>
      </c>
      <c r="E1329" s="44" t="s">
        <v>2895</v>
      </c>
      <c r="F1329" s="44" t="s">
        <v>7</v>
      </c>
      <c r="G1329" s="44" t="s">
        <v>8</v>
      </c>
      <c r="H1329" s="22" t="s">
        <v>9</v>
      </c>
      <c r="I1329" s="64" t="s">
        <v>2718</v>
      </c>
      <c r="J1329" s="64" t="s">
        <v>2879</v>
      </c>
      <c r="K1329" s="64" t="s">
        <v>2942</v>
      </c>
      <c r="L1329" s="64" t="s">
        <v>2942</v>
      </c>
      <c r="M1329" s="64" t="s">
        <v>2950</v>
      </c>
      <c r="N1329" s="64" t="s">
        <v>2949</v>
      </c>
      <c r="O1329" s="64" t="s">
        <v>2948</v>
      </c>
      <c r="P1329" s="64" t="s">
        <v>2942</v>
      </c>
      <c r="Q1329" s="64" t="s">
        <v>2944</v>
      </c>
    </row>
    <row r="1330" spans="1:17" x14ac:dyDescent="0.25">
      <c r="A1330" s="15" t="s">
        <v>1</v>
      </c>
      <c r="B1330" s="15" t="s">
        <v>1</v>
      </c>
      <c r="C1330" s="15" t="s">
        <v>1</v>
      </c>
      <c r="D1330" s="45" t="s">
        <v>1</v>
      </c>
      <c r="E1330" s="45" t="s">
        <v>1</v>
      </c>
      <c r="F1330" s="46" t="s">
        <v>1</v>
      </c>
      <c r="G1330" s="47" t="s">
        <v>1</v>
      </c>
      <c r="H1330" s="16" t="s">
        <v>1</v>
      </c>
      <c r="I1330" s="65">
        <v>1</v>
      </c>
      <c r="J1330" s="65" t="s">
        <v>2894</v>
      </c>
      <c r="K1330" s="65">
        <v>3</v>
      </c>
      <c r="L1330" s="65" t="s">
        <v>2945</v>
      </c>
      <c r="M1330" s="65">
        <v>5</v>
      </c>
      <c r="N1330" s="65">
        <v>6</v>
      </c>
      <c r="O1330" s="65">
        <v>7</v>
      </c>
      <c r="P1330" s="65" t="s">
        <v>2946</v>
      </c>
      <c r="Q1330" s="65">
        <v>9</v>
      </c>
    </row>
    <row r="1331" spans="1:17" x14ac:dyDescent="0.25">
      <c r="A1331" s="14" t="s">
        <v>638</v>
      </c>
      <c r="B1331" s="14" t="s">
        <v>3</v>
      </c>
      <c r="C1331" s="12" t="s">
        <v>11</v>
      </c>
      <c r="D1331" s="43" t="s">
        <v>640</v>
      </c>
      <c r="E1331" s="42" t="s">
        <v>1</v>
      </c>
      <c r="F1331" s="42" t="s">
        <v>1</v>
      </c>
      <c r="G1331" s="42" t="s">
        <v>1</v>
      </c>
      <c r="H1331" s="11" t="s">
        <v>639</v>
      </c>
      <c r="I1331" s="63"/>
      <c r="J1331" s="63"/>
      <c r="K1331" s="63"/>
      <c r="L1331" s="63"/>
      <c r="M1331" s="63"/>
      <c r="N1331" s="63"/>
      <c r="O1331" s="63"/>
      <c r="P1331" s="63">
        <f t="shared" si="1137"/>
        <v>0</v>
      </c>
      <c r="Q1331" s="63" t="str">
        <f t="shared" si="1138"/>
        <v>-</v>
      </c>
    </row>
    <row r="1332" spans="1:17" ht="22.5" x14ac:dyDescent="0.25">
      <c r="A1332" s="14" t="s">
        <v>1</v>
      </c>
      <c r="B1332" s="14" t="s">
        <v>1</v>
      </c>
      <c r="C1332" s="14" t="s">
        <v>1</v>
      </c>
      <c r="D1332" s="42" t="s">
        <v>1</v>
      </c>
      <c r="E1332" s="42" t="s">
        <v>1</v>
      </c>
      <c r="F1332" s="42" t="s">
        <v>1</v>
      </c>
      <c r="G1332" s="42" t="s">
        <v>1</v>
      </c>
      <c r="H1332" s="17" t="s">
        <v>13</v>
      </c>
      <c r="I1332" s="66">
        <f t="shared" ref="I1332" si="1179">SUM(I1333,I1341,I1343)</f>
        <v>2715600</v>
      </c>
      <c r="J1332" s="66">
        <f t="shared" ref="J1332:K1332" si="1180">SUM(J1333,J1341,J1343)</f>
        <v>2715600</v>
      </c>
      <c r="K1332" s="66">
        <f t="shared" si="1180"/>
        <v>0</v>
      </c>
      <c r="L1332" s="66">
        <f t="shared" si="1140"/>
        <v>174982</v>
      </c>
      <c r="M1332" s="66">
        <f t="shared" ref="M1332" si="1181">SUM(M1333,M1341,M1343)</f>
        <v>0</v>
      </c>
      <c r="N1332" s="66">
        <f t="shared" ref="N1332:O1332" si="1182">SUM(N1333,N1341,N1343)</f>
        <v>0</v>
      </c>
      <c r="O1332" s="66">
        <f t="shared" si="1182"/>
        <v>174982</v>
      </c>
      <c r="P1332" s="66">
        <f t="shared" si="1137"/>
        <v>174982</v>
      </c>
      <c r="Q1332" s="66">
        <f t="shared" si="1138"/>
        <v>6.4435852113713361</v>
      </c>
    </row>
    <row r="1333" spans="1:17" x14ac:dyDescent="0.25">
      <c r="A1333" s="12" t="s">
        <v>638</v>
      </c>
      <c r="B1333" s="12" t="s">
        <v>3</v>
      </c>
      <c r="C1333" s="12" t="s">
        <v>11</v>
      </c>
      <c r="D1333" s="43" t="s">
        <v>640</v>
      </c>
      <c r="E1333" s="42" t="s">
        <v>2709</v>
      </c>
      <c r="F1333" s="42" t="s">
        <v>1</v>
      </c>
      <c r="G1333" s="42" t="s">
        <v>1</v>
      </c>
      <c r="H1333" s="11" t="s">
        <v>15</v>
      </c>
      <c r="I1333" s="67">
        <f t="shared" ref="I1333" si="1183">SUM(I1334,I1335)</f>
        <v>1598100</v>
      </c>
      <c r="J1333" s="67">
        <f t="shared" ref="J1333:K1333" si="1184">SUM(J1334,J1335)</f>
        <v>1598100</v>
      </c>
      <c r="K1333" s="67">
        <f t="shared" si="1184"/>
        <v>0</v>
      </c>
      <c r="L1333" s="67">
        <f t="shared" si="1140"/>
        <v>95948</v>
      </c>
      <c r="M1333" s="67">
        <f t="shared" ref="M1333" si="1185">SUM(M1334,M1335)</f>
        <v>0</v>
      </c>
      <c r="N1333" s="67">
        <f t="shared" ref="N1333:O1333" si="1186">SUM(N1334,N1335)</f>
        <v>0</v>
      </c>
      <c r="O1333" s="67">
        <f t="shared" si="1186"/>
        <v>95948</v>
      </c>
      <c r="P1333" s="67">
        <f t="shared" si="1137"/>
        <v>95948</v>
      </c>
      <c r="Q1333" s="67">
        <f t="shared" si="1138"/>
        <v>6.003879607033352</v>
      </c>
    </row>
    <row r="1334" spans="1:17" x14ac:dyDescent="0.25">
      <c r="A1334" s="12" t="s">
        <v>638</v>
      </c>
      <c r="B1334" s="12" t="s">
        <v>3</v>
      </c>
      <c r="C1334" s="12" t="s">
        <v>11</v>
      </c>
      <c r="D1334" s="43" t="s">
        <v>640</v>
      </c>
      <c r="E1334" s="48">
        <v>6111</v>
      </c>
      <c r="F1334" s="43"/>
      <c r="G1334" s="56" t="s">
        <v>2917</v>
      </c>
      <c r="H1334" s="23" t="s">
        <v>16</v>
      </c>
      <c r="I1334" s="68">
        <v>1377500</v>
      </c>
      <c r="J1334" s="68">
        <v>1377500</v>
      </c>
      <c r="K1334" s="68"/>
      <c r="L1334" s="68">
        <f t="shared" si="1140"/>
        <v>80000</v>
      </c>
      <c r="M1334" s="68"/>
      <c r="N1334" s="68"/>
      <c r="O1334" s="68">
        <v>80000</v>
      </c>
      <c r="P1334" s="68">
        <f t="shared" si="1137"/>
        <v>80000</v>
      </c>
      <c r="Q1334" s="68">
        <f t="shared" si="1138"/>
        <v>5.8076225045372052</v>
      </c>
    </row>
    <row r="1335" spans="1:17" x14ac:dyDescent="0.25">
      <c r="A1335" s="14" t="s">
        <v>638</v>
      </c>
      <c r="B1335" s="14" t="s">
        <v>3</v>
      </c>
      <c r="C1335" s="14" t="s">
        <v>11</v>
      </c>
      <c r="D1335" s="50" t="s">
        <v>640</v>
      </c>
      <c r="E1335" s="50" t="s">
        <v>2719</v>
      </c>
      <c r="F1335" s="43" t="s">
        <v>1</v>
      </c>
      <c r="G1335" s="49" t="s">
        <v>1</v>
      </c>
      <c r="H1335" s="11" t="s">
        <v>19</v>
      </c>
      <c r="I1335" s="67">
        <f t="shared" ref="I1335:O1335" si="1187">SUM(I1336:I1340)</f>
        <v>220600</v>
      </c>
      <c r="J1335" s="67">
        <f t="shared" si="1187"/>
        <v>220600</v>
      </c>
      <c r="K1335" s="67">
        <f t="shared" si="1187"/>
        <v>0</v>
      </c>
      <c r="L1335" s="67">
        <f t="shared" si="1140"/>
        <v>15948</v>
      </c>
      <c r="M1335" s="67">
        <f t="shared" si="1187"/>
        <v>0</v>
      </c>
      <c r="N1335" s="67">
        <f t="shared" si="1187"/>
        <v>0</v>
      </c>
      <c r="O1335" s="67">
        <f t="shared" si="1187"/>
        <v>15948</v>
      </c>
      <c r="P1335" s="67">
        <f t="shared" si="1137"/>
        <v>15948</v>
      </c>
      <c r="Q1335" s="67">
        <f t="shared" si="1138"/>
        <v>7.2293744333635539</v>
      </c>
    </row>
    <row r="1336" spans="1:17" x14ac:dyDescent="0.25">
      <c r="A1336" s="12" t="s">
        <v>638</v>
      </c>
      <c r="B1336" s="12" t="s">
        <v>3</v>
      </c>
      <c r="C1336" s="12" t="s">
        <v>11</v>
      </c>
      <c r="D1336" s="43" t="s">
        <v>640</v>
      </c>
      <c r="E1336" s="48">
        <v>6112</v>
      </c>
      <c r="F1336" s="43" t="s">
        <v>641</v>
      </c>
      <c r="G1336" s="56" t="s">
        <v>2917</v>
      </c>
      <c r="H1336" s="23" t="s">
        <v>73</v>
      </c>
      <c r="I1336" s="68">
        <v>33600</v>
      </c>
      <c r="J1336" s="68">
        <v>33600</v>
      </c>
      <c r="K1336" s="68"/>
      <c r="L1336" s="68">
        <f t="shared" si="1140"/>
        <v>48</v>
      </c>
      <c r="M1336" s="68"/>
      <c r="N1336" s="68"/>
      <c r="O1336" s="68">
        <v>48</v>
      </c>
      <c r="P1336" s="68">
        <f t="shared" si="1137"/>
        <v>48</v>
      </c>
      <c r="Q1336" s="68">
        <f t="shared" si="1138"/>
        <v>0.14285714285714285</v>
      </c>
    </row>
    <row r="1337" spans="1:17" x14ac:dyDescent="0.25">
      <c r="A1337" s="12" t="s">
        <v>638</v>
      </c>
      <c r="B1337" s="12" t="s">
        <v>3</v>
      </c>
      <c r="C1337" s="12" t="s">
        <v>11</v>
      </c>
      <c r="D1337" s="43" t="s">
        <v>640</v>
      </c>
      <c r="E1337" s="48">
        <v>6112</v>
      </c>
      <c r="F1337" s="43" t="s">
        <v>642</v>
      </c>
      <c r="G1337" s="56" t="s">
        <v>2917</v>
      </c>
      <c r="H1337" s="23" t="s">
        <v>22</v>
      </c>
      <c r="I1337" s="68">
        <v>113000</v>
      </c>
      <c r="J1337" s="68">
        <v>113000</v>
      </c>
      <c r="K1337" s="68"/>
      <c r="L1337" s="68">
        <f t="shared" si="1140"/>
        <v>8000</v>
      </c>
      <c r="M1337" s="68"/>
      <c r="N1337" s="68"/>
      <c r="O1337" s="68">
        <v>8000</v>
      </c>
      <c r="P1337" s="68">
        <f t="shared" si="1137"/>
        <v>8000</v>
      </c>
      <c r="Q1337" s="68">
        <f t="shared" si="1138"/>
        <v>7.0796460176991154</v>
      </c>
    </row>
    <row r="1338" spans="1:17" x14ac:dyDescent="0.25">
      <c r="A1338" s="12" t="s">
        <v>638</v>
      </c>
      <c r="B1338" s="12" t="s">
        <v>3</v>
      </c>
      <c r="C1338" s="12" t="s">
        <v>11</v>
      </c>
      <c r="D1338" s="43" t="s">
        <v>640</v>
      </c>
      <c r="E1338" s="48">
        <v>6112</v>
      </c>
      <c r="F1338" s="43" t="s">
        <v>643</v>
      </c>
      <c r="G1338" s="56" t="s">
        <v>2917</v>
      </c>
      <c r="H1338" s="23" t="s">
        <v>24</v>
      </c>
      <c r="I1338" s="68">
        <v>26000</v>
      </c>
      <c r="J1338" s="68">
        <v>26000</v>
      </c>
      <c r="K1338" s="68"/>
      <c r="L1338" s="68">
        <f t="shared" si="1140"/>
        <v>0</v>
      </c>
      <c r="M1338" s="68"/>
      <c r="N1338" s="68"/>
      <c r="O1338" s="68"/>
      <c r="P1338" s="68">
        <f t="shared" si="1137"/>
        <v>0</v>
      </c>
      <c r="Q1338" s="68">
        <f t="shared" si="1138"/>
        <v>0</v>
      </c>
    </row>
    <row r="1339" spans="1:17" x14ac:dyDescent="0.25">
      <c r="A1339" s="12" t="s">
        <v>638</v>
      </c>
      <c r="B1339" s="12" t="s">
        <v>3</v>
      </c>
      <c r="C1339" s="12" t="s">
        <v>11</v>
      </c>
      <c r="D1339" s="43" t="s">
        <v>640</v>
      </c>
      <c r="E1339" s="48">
        <v>6112</v>
      </c>
      <c r="F1339" s="43" t="s">
        <v>644</v>
      </c>
      <c r="G1339" s="56" t="s">
        <v>2917</v>
      </c>
      <c r="H1339" s="23" t="s">
        <v>76</v>
      </c>
      <c r="I1339" s="68">
        <v>28000</v>
      </c>
      <c r="J1339" s="68">
        <v>28000</v>
      </c>
      <c r="K1339" s="68"/>
      <c r="L1339" s="68">
        <f t="shared" si="1140"/>
        <v>7900</v>
      </c>
      <c r="M1339" s="68"/>
      <c r="N1339" s="68"/>
      <c r="O1339" s="68">
        <v>7900</v>
      </c>
      <c r="P1339" s="68">
        <f t="shared" si="1137"/>
        <v>7900</v>
      </c>
      <c r="Q1339" s="68">
        <f t="shared" si="1138"/>
        <v>28.214285714285715</v>
      </c>
    </row>
    <row r="1340" spans="1:17" x14ac:dyDescent="0.25">
      <c r="A1340" s="12" t="s">
        <v>638</v>
      </c>
      <c r="B1340" s="12" t="s">
        <v>3</v>
      </c>
      <c r="C1340" s="12" t="s">
        <v>11</v>
      </c>
      <c r="D1340" s="43" t="s">
        <v>640</v>
      </c>
      <c r="E1340" s="48">
        <v>6112</v>
      </c>
      <c r="F1340" s="43" t="s">
        <v>645</v>
      </c>
      <c r="G1340" s="56" t="s">
        <v>2917</v>
      </c>
      <c r="H1340" s="23" t="s">
        <v>26</v>
      </c>
      <c r="I1340" s="68">
        <v>20000</v>
      </c>
      <c r="J1340" s="68">
        <v>20000</v>
      </c>
      <c r="K1340" s="68"/>
      <c r="L1340" s="68">
        <f t="shared" si="1140"/>
        <v>0</v>
      </c>
      <c r="M1340" s="68"/>
      <c r="N1340" s="68"/>
      <c r="O1340" s="68">
        <v>0</v>
      </c>
      <c r="P1340" s="68">
        <f t="shared" si="1137"/>
        <v>0</v>
      </c>
      <c r="Q1340" s="68">
        <f t="shared" si="1138"/>
        <v>0</v>
      </c>
    </row>
    <row r="1341" spans="1:17" x14ac:dyDescent="0.25">
      <c r="A1341" s="12" t="s">
        <v>638</v>
      </c>
      <c r="B1341" s="12" t="s">
        <v>3</v>
      </c>
      <c r="C1341" s="12" t="s">
        <v>11</v>
      </c>
      <c r="D1341" s="43" t="s">
        <v>640</v>
      </c>
      <c r="E1341" s="42" t="s">
        <v>2710</v>
      </c>
      <c r="F1341" s="42" t="s">
        <v>1</v>
      </c>
      <c r="G1341" s="42" t="s">
        <v>1</v>
      </c>
      <c r="H1341" s="11" t="s">
        <v>28</v>
      </c>
      <c r="I1341" s="67">
        <f t="shared" ref="I1341:O1341" si="1188">SUM(I1342)</f>
        <v>145000</v>
      </c>
      <c r="J1341" s="67">
        <f t="shared" si="1188"/>
        <v>145000</v>
      </c>
      <c r="K1341" s="67">
        <f t="shared" si="1188"/>
        <v>0</v>
      </c>
      <c r="L1341" s="67">
        <f t="shared" si="1140"/>
        <v>10000</v>
      </c>
      <c r="M1341" s="67">
        <f t="shared" si="1188"/>
        <v>0</v>
      </c>
      <c r="N1341" s="67">
        <f t="shared" si="1188"/>
        <v>0</v>
      </c>
      <c r="O1341" s="67">
        <f t="shared" si="1188"/>
        <v>10000</v>
      </c>
      <c r="P1341" s="67">
        <f t="shared" si="1137"/>
        <v>10000</v>
      </c>
      <c r="Q1341" s="67">
        <f t="shared" si="1138"/>
        <v>6.8965517241379306</v>
      </c>
    </row>
    <row r="1342" spans="1:17" x14ac:dyDescent="0.25">
      <c r="A1342" s="12" t="s">
        <v>638</v>
      </c>
      <c r="B1342" s="12" t="s">
        <v>3</v>
      </c>
      <c r="C1342" s="12" t="s">
        <v>11</v>
      </c>
      <c r="D1342" s="43" t="s">
        <v>640</v>
      </c>
      <c r="E1342" s="48">
        <v>6121</v>
      </c>
      <c r="F1342" s="43"/>
      <c r="G1342" s="56" t="s">
        <v>2917</v>
      </c>
      <c r="H1342" s="23" t="s">
        <v>29</v>
      </c>
      <c r="I1342" s="68">
        <v>145000</v>
      </c>
      <c r="J1342" s="68">
        <v>145000</v>
      </c>
      <c r="K1342" s="68"/>
      <c r="L1342" s="68">
        <f t="shared" si="1140"/>
        <v>10000</v>
      </c>
      <c r="M1342" s="68"/>
      <c r="N1342" s="68"/>
      <c r="O1342" s="68">
        <v>10000</v>
      </c>
      <c r="P1342" s="68">
        <f t="shared" si="1137"/>
        <v>10000</v>
      </c>
      <c r="Q1342" s="68">
        <f t="shared" si="1138"/>
        <v>6.8965517241379306</v>
      </c>
    </row>
    <row r="1343" spans="1:17" x14ac:dyDescent="0.25">
      <c r="A1343" s="12" t="s">
        <v>638</v>
      </c>
      <c r="B1343" s="12" t="s">
        <v>3</v>
      </c>
      <c r="C1343" s="12" t="s">
        <v>11</v>
      </c>
      <c r="D1343" s="43" t="s">
        <v>640</v>
      </c>
      <c r="E1343" s="42" t="s">
        <v>2711</v>
      </c>
      <c r="F1343" s="42" t="s">
        <v>1</v>
      </c>
      <c r="G1343" s="42" t="s">
        <v>1</v>
      </c>
      <c r="H1343" s="11" t="s">
        <v>32</v>
      </c>
      <c r="I1343" s="67">
        <f t="shared" ref="I1343:O1343" si="1189">SUM(I1344:I1348)</f>
        <v>972500</v>
      </c>
      <c r="J1343" s="67">
        <f t="shared" si="1189"/>
        <v>972500</v>
      </c>
      <c r="K1343" s="67">
        <f t="shared" si="1189"/>
        <v>0</v>
      </c>
      <c r="L1343" s="67">
        <f t="shared" si="1140"/>
        <v>69034</v>
      </c>
      <c r="M1343" s="67">
        <f t="shared" si="1189"/>
        <v>0</v>
      </c>
      <c r="N1343" s="67">
        <f t="shared" si="1189"/>
        <v>0</v>
      </c>
      <c r="O1343" s="67">
        <f t="shared" si="1189"/>
        <v>69034</v>
      </c>
      <c r="P1343" s="67">
        <f t="shared" si="1137"/>
        <v>69034</v>
      </c>
      <c r="Q1343" s="67">
        <f t="shared" si="1138"/>
        <v>7.0986118251928021</v>
      </c>
    </row>
    <row r="1344" spans="1:17" x14ac:dyDescent="0.25">
      <c r="A1344" s="12" t="s">
        <v>638</v>
      </c>
      <c r="B1344" s="12" t="s">
        <v>3</v>
      </c>
      <c r="C1344" s="12" t="s">
        <v>11</v>
      </c>
      <c r="D1344" s="43" t="s">
        <v>640</v>
      </c>
      <c r="E1344" s="48">
        <v>6131</v>
      </c>
      <c r="F1344" s="43"/>
      <c r="G1344" s="56" t="s">
        <v>2917</v>
      </c>
      <c r="H1344" s="23" t="s">
        <v>33</v>
      </c>
      <c r="I1344" s="68">
        <v>10000</v>
      </c>
      <c r="J1344" s="68">
        <v>10000</v>
      </c>
      <c r="K1344" s="68"/>
      <c r="L1344" s="68">
        <f t="shared" si="1140"/>
        <v>1000</v>
      </c>
      <c r="M1344" s="68"/>
      <c r="N1344" s="68"/>
      <c r="O1344" s="68">
        <v>1000</v>
      </c>
      <c r="P1344" s="68">
        <f t="shared" si="1137"/>
        <v>1000</v>
      </c>
      <c r="Q1344" s="68">
        <f t="shared" si="1138"/>
        <v>10</v>
      </c>
    </row>
    <row r="1345" spans="1:17" x14ac:dyDescent="0.25">
      <c r="A1345" s="12" t="s">
        <v>638</v>
      </c>
      <c r="B1345" s="12" t="s">
        <v>3</v>
      </c>
      <c r="C1345" s="12" t="s">
        <v>11</v>
      </c>
      <c r="D1345" s="43" t="s">
        <v>640</v>
      </c>
      <c r="E1345" s="48">
        <v>6134</v>
      </c>
      <c r="F1345" s="43"/>
      <c r="G1345" s="56" t="s">
        <v>2917</v>
      </c>
      <c r="H1345" s="23" t="s">
        <v>169</v>
      </c>
      <c r="I1345" s="68">
        <v>2000</v>
      </c>
      <c r="J1345" s="68">
        <v>2000</v>
      </c>
      <c r="K1345" s="68"/>
      <c r="L1345" s="68">
        <f t="shared" si="1140"/>
        <v>311</v>
      </c>
      <c r="M1345" s="68"/>
      <c r="N1345" s="68"/>
      <c r="O1345" s="68">
        <v>311</v>
      </c>
      <c r="P1345" s="68">
        <f t="shared" si="1137"/>
        <v>311</v>
      </c>
      <c r="Q1345" s="68">
        <f t="shared" si="1138"/>
        <v>15.55</v>
      </c>
    </row>
    <row r="1346" spans="1:17" x14ac:dyDescent="0.25">
      <c r="A1346" s="12" t="s">
        <v>638</v>
      </c>
      <c r="B1346" s="12" t="s">
        <v>3</v>
      </c>
      <c r="C1346" s="12" t="s">
        <v>11</v>
      </c>
      <c r="D1346" s="43" t="s">
        <v>640</v>
      </c>
      <c r="E1346" s="48">
        <v>6136</v>
      </c>
      <c r="F1346" s="43"/>
      <c r="G1346" s="56" t="s">
        <v>2917</v>
      </c>
      <c r="H1346" s="23" t="s">
        <v>233</v>
      </c>
      <c r="I1346" s="68">
        <v>17000</v>
      </c>
      <c r="J1346" s="68">
        <v>17000</v>
      </c>
      <c r="K1346" s="68"/>
      <c r="L1346" s="68">
        <f t="shared" si="1140"/>
        <v>250</v>
      </c>
      <c r="M1346" s="68"/>
      <c r="N1346" s="68"/>
      <c r="O1346" s="68">
        <v>250</v>
      </c>
      <c r="P1346" s="68">
        <f t="shared" si="1137"/>
        <v>250</v>
      </c>
      <c r="Q1346" s="68">
        <f t="shared" si="1138"/>
        <v>1.4705882352941175</v>
      </c>
    </row>
    <row r="1347" spans="1:17" x14ac:dyDescent="0.25">
      <c r="A1347" s="12" t="s">
        <v>638</v>
      </c>
      <c r="B1347" s="12" t="s">
        <v>3</v>
      </c>
      <c r="C1347" s="12" t="s">
        <v>11</v>
      </c>
      <c r="D1347" s="43" t="s">
        <v>640</v>
      </c>
      <c r="E1347" s="48">
        <v>6137</v>
      </c>
      <c r="F1347" s="43"/>
      <c r="G1347" s="56" t="s">
        <v>2917</v>
      </c>
      <c r="H1347" s="23" t="s">
        <v>235</v>
      </c>
      <c r="I1347" s="68">
        <v>5000</v>
      </c>
      <c r="J1347" s="68">
        <v>5000</v>
      </c>
      <c r="K1347" s="68"/>
      <c r="L1347" s="68">
        <f t="shared" si="1140"/>
        <v>500</v>
      </c>
      <c r="M1347" s="68"/>
      <c r="N1347" s="68"/>
      <c r="O1347" s="68">
        <v>500</v>
      </c>
      <c r="P1347" s="68">
        <f t="shared" si="1137"/>
        <v>500</v>
      </c>
      <c r="Q1347" s="68">
        <f t="shared" si="1138"/>
        <v>10</v>
      </c>
    </row>
    <row r="1348" spans="1:17" x14ac:dyDescent="0.25">
      <c r="A1348" s="14" t="s">
        <v>638</v>
      </c>
      <c r="B1348" s="14" t="s">
        <v>3</v>
      </c>
      <c r="C1348" s="14" t="s">
        <v>11</v>
      </c>
      <c r="D1348" s="50" t="s">
        <v>640</v>
      </c>
      <c r="E1348" s="50" t="s">
        <v>2720</v>
      </c>
      <c r="F1348" s="43" t="s">
        <v>1</v>
      </c>
      <c r="G1348" s="49" t="s">
        <v>1</v>
      </c>
      <c r="H1348" s="11" t="s">
        <v>35</v>
      </c>
      <c r="I1348" s="67">
        <f t="shared" ref="I1348:O1348" si="1190">SUM(I1349:I1364)</f>
        <v>938500</v>
      </c>
      <c r="J1348" s="67">
        <f t="shared" si="1190"/>
        <v>938500</v>
      </c>
      <c r="K1348" s="67">
        <f t="shared" si="1190"/>
        <v>0</v>
      </c>
      <c r="L1348" s="67">
        <f t="shared" si="1140"/>
        <v>66973</v>
      </c>
      <c r="M1348" s="67">
        <f t="shared" si="1190"/>
        <v>0</v>
      </c>
      <c r="N1348" s="67">
        <f t="shared" si="1190"/>
        <v>0</v>
      </c>
      <c r="O1348" s="67">
        <f t="shared" si="1190"/>
        <v>66973</v>
      </c>
      <c r="P1348" s="67">
        <f t="shared" si="1137"/>
        <v>66973</v>
      </c>
      <c r="Q1348" s="67">
        <f t="shared" si="1138"/>
        <v>7.136174746936601</v>
      </c>
    </row>
    <row r="1349" spans="1:17" ht="22.5" x14ac:dyDescent="0.25">
      <c r="A1349" s="12" t="s">
        <v>638</v>
      </c>
      <c r="B1349" s="12" t="s">
        <v>3</v>
      </c>
      <c r="C1349" s="12" t="s">
        <v>11</v>
      </c>
      <c r="D1349" s="43" t="s">
        <v>640</v>
      </c>
      <c r="E1349" s="48">
        <v>6139</v>
      </c>
      <c r="F1349" s="43" t="s">
        <v>646</v>
      </c>
      <c r="G1349" s="56" t="s">
        <v>2917</v>
      </c>
      <c r="H1349" s="23" t="s">
        <v>647</v>
      </c>
      <c r="I1349" s="68">
        <v>50000</v>
      </c>
      <c r="J1349" s="68">
        <v>50000</v>
      </c>
      <c r="K1349" s="68"/>
      <c r="L1349" s="68">
        <f t="shared" si="1140"/>
        <v>1765</v>
      </c>
      <c r="M1349" s="68"/>
      <c r="N1349" s="68"/>
      <c r="O1349" s="68">
        <v>1765</v>
      </c>
      <c r="P1349" s="68">
        <f t="shared" si="1137"/>
        <v>1765</v>
      </c>
      <c r="Q1349" s="68">
        <f t="shared" si="1138"/>
        <v>3.53</v>
      </c>
    </row>
    <row r="1350" spans="1:17" x14ac:dyDescent="0.25">
      <c r="A1350" s="12" t="s">
        <v>638</v>
      </c>
      <c r="B1350" s="12" t="s">
        <v>3</v>
      </c>
      <c r="C1350" s="12" t="s">
        <v>11</v>
      </c>
      <c r="D1350" s="43" t="s">
        <v>640</v>
      </c>
      <c r="E1350" s="48">
        <v>6139</v>
      </c>
      <c r="F1350" s="43" t="s">
        <v>648</v>
      </c>
      <c r="G1350" s="56" t="s">
        <v>2917</v>
      </c>
      <c r="H1350" s="23" t="s">
        <v>649</v>
      </c>
      <c r="I1350" s="68">
        <v>35000</v>
      </c>
      <c r="J1350" s="68">
        <v>35000</v>
      </c>
      <c r="K1350" s="68"/>
      <c r="L1350" s="68">
        <f t="shared" si="1140"/>
        <v>14930</v>
      </c>
      <c r="M1350" s="68"/>
      <c r="N1350" s="68"/>
      <c r="O1350" s="68">
        <v>14930</v>
      </c>
      <c r="P1350" s="68">
        <f t="shared" si="1137"/>
        <v>14930</v>
      </c>
      <c r="Q1350" s="68">
        <f t="shared" si="1138"/>
        <v>42.657142857142851</v>
      </c>
    </row>
    <row r="1351" spans="1:17" x14ac:dyDescent="0.25">
      <c r="A1351" s="12" t="s">
        <v>638</v>
      </c>
      <c r="B1351" s="12" t="s">
        <v>3</v>
      </c>
      <c r="C1351" s="12" t="s">
        <v>11</v>
      </c>
      <c r="D1351" s="43" t="s">
        <v>640</v>
      </c>
      <c r="E1351" s="48">
        <v>6139</v>
      </c>
      <c r="F1351" s="43" t="s">
        <v>650</v>
      </c>
      <c r="G1351" s="56" t="s">
        <v>2917</v>
      </c>
      <c r="H1351" s="23" t="s">
        <v>651</v>
      </c>
      <c r="I1351" s="68">
        <v>23000</v>
      </c>
      <c r="J1351" s="68">
        <v>23000</v>
      </c>
      <c r="K1351" s="68"/>
      <c r="L1351" s="68">
        <f t="shared" si="1140"/>
        <v>2680</v>
      </c>
      <c r="M1351" s="68"/>
      <c r="N1351" s="68"/>
      <c r="O1351" s="68">
        <v>2680</v>
      </c>
      <c r="P1351" s="68">
        <f t="shared" si="1137"/>
        <v>2680</v>
      </c>
      <c r="Q1351" s="68">
        <f t="shared" si="1138"/>
        <v>11.652173913043478</v>
      </c>
    </row>
    <row r="1352" spans="1:17" x14ac:dyDescent="0.25">
      <c r="A1352" s="12" t="s">
        <v>638</v>
      </c>
      <c r="B1352" s="12" t="s">
        <v>3</v>
      </c>
      <c r="C1352" s="12" t="s">
        <v>11</v>
      </c>
      <c r="D1352" s="43" t="s">
        <v>640</v>
      </c>
      <c r="E1352" s="48">
        <v>6139</v>
      </c>
      <c r="F1352" s="43" t="s">
        <v>652</v>
      </c>
      <c r="G1352" s="56" t="s">
        <v>2917</v>
      </c>
      <c r="H1352" s="23" t="s">
        <v>653</v>
      </c>
      <c r="I1352" s="68">
        <v>60000</v>
      </c>
      <c r="J1352" s="68">
        <v>60000</v>
      </c>
      <c r="K1352" s="68"/>
      <c r="L1352" s="68">
        <f t="shared" si="1140"/>
        <v>11057</v>
      </c>
      <c r="M1352" s="68"/>
      <c r="N1352" s="68"/>
      <c r="O1352" s="68">
        <v>11057</v>
      </c>
      <c r="P1352" s="68">
        <f t="shared" si="1137"/>
        <v>11057</v>
      </c>
      <c r="Q1352" s="68">
        <f t="shared" si="1138"/>
        <v>18.428333333333331</v>
      </c>
    </row>
    <row r="1353" spans="1:17" x14ac:dyDescent="0.25">
      <c r="A1353" s="12" t="s">
        <v>638</v>
      </c>
      <c r="B1353" s="12" t="s">
        <v>3</v>
      </c>
      <c r="C1353" s="12" t="s">
        <v>11</v>
      </c>
      <c r="D1353" s="43" t="s">
        <v>640</v>
      </c>
      <c r="E1353" s="48">
        <v>6139</v>
      </c>
      <c r="F1353" s="43" t="s">
        <v>654</v>
      </c>
      <c r="G1353" s="56" t="s">
        <v>2917</v>
      </c>
      <c r="H1353" s="23" t="s">
        <v>655</v>
      </c>
      <c r="I1353" s="68">
        <v>150000</v>
      </c>
      <c r="J1353" s="68">
        <v>150000</v>
      </c>
      <c r="K1353" s="68"/>
      <c r="L1353" s="68">
        <f t="shared" si="1140"/>
        <v>3402</v>
      </c>
      <c r="M1353" s="68"/>
      <c r="N1353" s="68"/>
      <c r="O1353" s="68">
        <v>3402</v>
      </c>
      <c r="P1353" s="68">
        <f t="shared" si="1137"/>
        <v>3402</v>
      </c>
      <c r="Q1353" s="68">
        <f t="shared" si="1138"/>
        <v>2.2679999999999998</v>
      </c>
    </row>
    <row r="1354" spans="1:17" x14ac:dyDescent="0.25">
      <c r="A1354" s="12" t="s">
        <v>638</v>
      </c>
      <c r="B1354" s="12" t="s">
        <v>3</v>
      </c>
      <c r="C1354" s="12" t="s">
        <v>11</v>
      </c>
      <c r="D1354" s="43" t="s">
        <v>640</v>
      </c>
      <c r="E1354" s="48">
        <v>6139</v>
      </c>
      <c r="F1354" s="43" t="s">
        <v>656</v>
      </c>
      <c r="G1354" s="56" t="s">
        <v>2917</v>
      </c>
      <c r="H1354" s="23" t="s">
        <v>657</v>
      </c>
      <c r="I1354" s="68">
        <v>250000</v>
      </c>
      <c r="J1354" s="68">
        <v>250000</v>
      </c>
      <c r="K1354" s="68"/>
      <c r="L1354" s="68">
        <f t="shared" si="1140"/>
        <v>12500</v>
      </c>
      <c r="M1354" s="68"/>
      <c r="N1354" s="68"/>
      <c r="O1354" s="68">
        <v>12500</v>
      </c>
      <c r="P1354" s="68">
        <f t="shared" si="1137"/>
        <v>12500</v>
      </c>
      <c r="Q1354" s="68">
        <f t="shared" si="1138"/>
        <v>5</v>
      </c>
    </row>
    <row r="1355" spans="1:17" x14ac:dyDescent="0.25">
      <c r="A1355" s="12" t="s">
        <v>638</v>
      </c>
      <c r="B1355" s="12" t="s">
        <v>3</v>
      </c>
      <c r="C1355" s="12" t="s">
        <v>11</v>
      </c>
      <c r="D1355" s="43" t="s">
        <v>640</v>
      </c>
      <c r="E1355" s="48">
        <v>6139</v>
      </c>
      <c r="F1355" s="43" t="s">
        <v>658</v>
      </c>
      <c r="G1355" s="56" t="s">
        <v>2917</v>
      </c>
      <c r="H1355" s="23" t="s">
        <v>43</v>
      </c>
      <c r="I1355" s="68">
        <v>4000</v>
      </c>
      <c r="J1355" s="68">
        <v>4000</v>
      </c>
      <c r="K1355" s="68"/>
      <c r="L1355" s="68">
        <f t="shared" si="1140"/>
        <v>375</v>
      </c>
      <c r="M1355" s="68"/>
      <c r="N1355" s="68"/>
      <c r="O1355" s="68">
        <v>375</v>
      </c>
      <c r="P1355" s="68">
        <f t="shared" si="1137"/>
        <v>375</v>
      </c>
      <c r="Q1355" s="68">
        <f t="shared" si="1138"/>
        <v>9.375</v>
      </c>
    </row>
    <row r="1356" spans="1:17" ht="22.5" x14ac:dyDescent="0.25">
      <c r="A1356" s="12" t="s">
        <v>638</v>
      </c>
      <c r="B1356" s="12" t="s">
        <v>3</v>
      </c>
      <c r="C1356" s="12" t="s">
        <v>11</v>
      </c>
      <c r="D1356" s="43" t="s">
        <v>640</v>
      </c>
      <c r="E1356" s="48">
        <v>6139</v>
      </c>
      <c r="F1356" s="43" t="s">
        <v>659</v>
      </c>
      <c r="G1356" s="56" t="s">
        <v>2917</v>
      </c>
      <c r="H1356" s="23" t="s">
        <v>49</v>
      </c>
      <c r="I1356" s="68">
        <v>8000</v>
      </c>
      <c r="J1356" s="68">
        <v>8000</v>
      </c>
      <c r="K1356" s="68"/>
      <c r="L1356" s="68">
        <f t="shared" si="1140"/>
        <v>200</v>
      </c>
      <c r="M1356" s="68"/>
      <c r="N1356" s="68"/>
      <c r="O1356" s="68">
        <v>200</v>
      </c>
      <c r="P1356" s="68">
        <f t="shared" si="1137"/>
        <v>200</v>
      </c>
      <c r="Q1356" s="68">
        <f t="shared" si="1138"/>
        <v>2.5</v>
      </c>
    </row>
    <row r="1357" spans="1:17" x14ac:dyDescent="0.25">
      <c r="A1357" s="12" t="s">
        <v>638</v>
      </c>
      <c r="B1357" s="12" t="s">
        <v>3</v>
      </c>
      <c r="C1357" s="12" t="s">
        <v>11</v>
      </c>
      <c r="D1357" s="43" t="s">
        <v>640</v>
      </c>
      <c r="E1357" s="48">
        <v>6139</v>
      </c>
      <c r="F1357" s="43" t="s">
        <v>660</v>
      </c>
      <c r="G1357" s="56" t="s">
        <v>2917</v>
      </c>
      <c r="H1357" s="23" t="s">
        <v>661</v>
      </c>
      <c r="I1357" s="68">
        <v>20000</v>
      </c>
      <c r="J1357" s="68">
        <v>20000</v>
      </c>
      <c r="K1357" s="68"/>
      <c r="L1357" s="68">
        <f t="shared" si="1140"/>
        <v>1371</v>
      </c>
      <c r="M1357" s="68"/>
      <c r="N1357" s="68"/>
      <c r="O1357" s="68">
        <v>1371</v>
      </c>
      <c r="P1357" s="68">
        <f t="shared" si="1137"/>
        <v>1371</v>
      </c>
      <c r="Q1357" s="68">
        <f t="shared" si="1138"/>
        <v>6.8550000000000004</v>
      </c>
    </row>
    <row r="1358" spans="1:17" x14ac:dyDescent="0.25">
      <c r="A1358" s="12" t="s">
        <v>638</v>
      </c>
      <c r="B1358" s="12" t="s">
        <v>3</v>
      </c>
      <c r="C1358" s="12" t="s">
        <v>11</v>
      </c>
      <c r="D1358" s="43" t="s">
        <v>640</v>
      </c>
      <c r="E1358" s="48">
        <v>6139</v>
      </c>
      <c r="F1358" s="43" t="s">
        <v>662</v>
      </c>
      <c r="G1358" s="56" t="s">
        <v>2917</v>
      </c>
      <c r="H1358" s="23" t="s">
        <v>663</v>
      </c>
      <c r="I1358" s="68">
        <v>50000</v>
      </c>
      <c r="J1358" s="68">
        <v>50000</v>
      </c>
      <c r="K1358" s="68"/>
      <c r="L1358" s="68">
        <f t="shared" si="1140"/>
        <v>2623</v>
      </c>
      <c r="M1358" s="68"/>
      <c r="N1358" s="68"/>
      <c r="O1358" s="68">
        <v>2623</v>
      </c>
      <c r="P1358" s="68">
        <f t="shared" si="1137"/>
        <v>2623</v>
      </c>
      <c r="Q1358" s="68">
        <f t="shared" si="1138"/>
        <v>5.2459999999999996</v>
      </c>
    </row>
    <row r="1359" spans="1:17" x14ac:dyDescent="0.25">
      <c r="A1359" s="12" t="s">
        <v>638</v>
      </c>
      <c r="B1359" s="12" t="s">
        <v>3</v>
      </c>
      <c r="C1359" s="12" t="s">
        <v>11</v>
      </c>
      <c r="D1359" s="43" t="s">
        <v>640</v>
      </c>
      <c r="E1359" s="48">
        <v>6139</v>
      </c>
      <c r="F1359" s="43" t="s">
        <v>664</v>
      </c>
      <c r="G1359" s="56" t="s">
        <v>2917</v>
      </c>
      <c r="H1359" s="23" t="s">
        <v>665</v>
      </c>
      <c r="I1359" s="68">
        <v>10000</v>
      </c>
      <c r="J1359" s="68">
        <v>10000</v>
      </c>
      <c r="K1359" s="68"/>
      <c r="L1359" s="68">
        <f t="shared" si="1140"/>
        <v>1500</v>
      </c>
      <c r="M1359" s="68"/>
      <c r="N1359" s="68"/>
      <c r="O1359" s="68">
        <v>1500</v>
      </c>
      <c r="P1359" s="68">
        <f t="shared" ref="P1359:P1422" si="1191">K1359+L1359</f>
        <v>1500</v>
      </c>
      <c r="Q1359" s="68">
        <f t="shared" ref="Q1359:Q1422" si="1192">IF(J1359=0,"-",P1359/J1359*100)</f>
        <v>15</v>
      </c>
    </row>
    <row r="1360" spans="1:17" x14ac:dyDescent="0.25">
      <c r="A1360" s="12" t="s">
        <v>638</v>
      </c>
      <c r="B1360" s="12" t="s">
        <v>3</v>
      </c>
      <c r="C1360" s="12" t="s">
        <v>11</v>
      </c>
      <c r="D1360" s="43" t="s">
        <v>640</v>
      </c>
      <c r="E1360" s="48">
        <v>6139</v>
      </c>
      <c r="F1360" s="43" t="s">
        <v>666</v>
      </c>
      <c r="G1360" s="56" t="s">
        <v>2917</v>
      </c>
      <c r="H1360" s="23" t="s">
        <v>667</v>
      </c>
      <c r="I1360" s="68">
        <v>58500</v>
      </c>
      <c r="J1360" s="68">
        <v>58500</v>
      </c>
      <c r="K1360" s="68"/>
      <c r="L1360" s="68">
        <f t="shared" ref="L1360:L1413" si="1193">SUM(M1360:O1360)</f>
        <v>3375</v>
      </c>
      <c r="M1360" s="68"/>
      <c r="N1360" s="68"/>
      <c r="O1360" s="68">
        <v>3375</v>
      </c>
      <c r="P1360" s="68">
        <f t="shared" si="1191"/>
        <v>3375</v>
      </c>
      <c r="Q1360" s="68">
        <f t="shared" si="1192"/>
        <v>5.7692307692307692</v>
      </c>
    </row>
    <row r="1361" spans="1:17" x14ac:dyDescent="0.25">
      <c r="A1361" s="12" t="s">
        <v>638</v>
      </c>
      <c r="B1361" s="12" t="s">
        <v>3</v>
      </c>
      <c r="C1361" s="12" t="s">
        <v>11</v>
      </c>
      <c r="D1361" s="43" t="s">
        <v>640</v>
      </c>
      <c r="E1361" s="48">
        <v>6139</v>
      </c>
      <c r="F1361" s="43" t="s">
        <v>668</v>
      </c>
      <c r="G1361" s="56" t="s">
        <v>2917</v>
      </c>
      <c r="H1361" s="23" t="s">
        <v>669</v>
      </c>
      <c r="I1361" s="68">
        <v>40000</v>
      </c>
      <c r="J1361" s="68">
        <v>40000</v>
      </c>
      <c r="K1361" s="68"/>
      <c r="L1361" s="68">
        <f t="shared" si="1193"/>
        <v>0</v>
      </c>
      <c r="M1361" s="68"/>
      <c r="N1361" s="68"/>
      <c r="O1361" s="68"/>
      <c r="P1361" s="68">
        <f t="shared" si="1191"/>
        <v>0</v>
      </c>
      <c r="Q1361" s="68">
        <f t="shared" si="1192"/>
        <v>0</v>
      </c>
    </row>
    <row r="1362" spans="1:17" ht="22.5" x14ac:dyDescent="0.25">
      <c r="A1362" s="12" t="s">
        <v>638</v>
      </c>
      <c r="B1362" s="12" t="s">
        <v>3</v>
      </c>
      <c r="C1362" s="12" t="s">
        <v>11</v>
      </c>
      <c r="D1362" s="43" t="s">
        <v>640</v>
      </c>
      <c r="E1362" s="48">
        <v>6139</v>
      </c>
      <c r="F1362" s="43" t="s">
        <v>2800</v>
      </c>
      <c r="G1362" s="56" t="s">
        <v>2917</v>
      </c>
      <c r="H1362" s="23" t="s">
        <v>670</v>
      </c>
      <c r="I1362" s="68">
        <v>50000</v>
      </c>
      <c r="J1362" s="68">
        <v>50000</v>
      </c>
      <c r="K1362" s="68"/>
      <c r="L1362" s="68">
        <f t="shared" si="1193"/>
        <v>1084</v>
      </c>
      <c r="M1362" s="68"/>
      <c r="N1362" s="68"/>
      <c r="O1362" s="68">
        <v>1084</v>
      </c>
      <c r="P1362" s="68">
        <f t="shared" si="1191"/>
        <v>1084</v>
      </c>
      <c r="Q1362" s="68">
        <f t="shared" si="1192"/>
        <v>2.1680000000000001</v>
      </c>
    </row>
    <row r="1363" spans="1:17" ht="22.5" x14ac:dyDescent="0.25">
      <c r="A1363" s="12" t="s">
        <v>638</v>
      </c>
      <c r="B1363" s="12" t="s">
        <v>3</v>
      </c>
      <c r="C1363" s="12" t="s">
        <v>11</v>
      </c>
      <c r="D1363" s="43" t="s">
        <v>640</v>
      </c>
      <c r="E1363" s="48">
        <v>6139</v>
      </c>
      <c r="F1363" s="43" t="s">
        <v>2801</v>
      </c>
      <c r="G1363" s="56" t="s">
        <v>2917</v>
      </c>
      <c r="H1363" s="23" t="s">
        <v>671</v>
      </c>
      <c r="I1363" s="68">
        <v>100000</v>
      </c>
      <c r="J1363" s="68">
        <v>100000</v>
      </c>
      <c r="K1363" s="68"/>
      <c r="L1363" s="68">
        <f t="shared" si="1193"/>
        <v>5111</v>
      </c>
      <c r="M1363" s="68"/>
      <c r="N1363" s="68"/>
      <c r="O1363" s="68">
        <v>5111</v>
      </c>
      <c r="P1363" s="68">
        <f t="shared" si="1191"/>
        <v>5111</v>
      </c>
      <c r="Q1363" s="68">
        <f t="shared" si="1192"/>
        <v>5.1110000000000007</v>
      </c>
    </row>
    <row r="1364" spans="1:17" x14ac:dyDescent="0.25">
      <c r="A1364" s="12" t="s">
        <v>638</v>
      </c>
      <c r="B1364" s="12" t="s">
        <v>3</v>
      </c>
      <c r="C1364" s="12" t="s">
        <v>11</v>
      </c>
      <c r="D1364" s="43" t="s">
        <v>640</v>
      </c>
      <c r="E1364" s="48">
        <v>6139</v>
      </c>
      <c r="F1364" s="43" t="s">
        <v>2802</v>
      </c>
      <c r="G1364" s="56" t="s">
        <v>2917</v>
      </c>
      <c r="H1364" s="23" t="s">
        <v>672</v>
      </c>
      <c r="I1364" s="68">
        <v>30000</v>
      </c>
      <c r="J1364" s="68">
        <v>30000</v>
      </c>
      <c r="K1364" s="68"/>
      <c r="L1364" s="68">
        <f t="shared" si="1193"/>
        <v>5000</v>
      </c>
      <c r="M1364" s="68"/>
      <c r="N1364" s="68"/>
      <c r="O1364" s="68">
        <v>5000</v>
      </c>
      <c r="P1364" s="68">
        <f t="shared" si="1191"/>
        <v>5000</v>
      </c>
      <c r="Q1364" s="68">
        <f t="shared" si="1192"/>
        <v>16.666666666666664</v>
      </c>
    </row>
    <row r="1365" spans="1:17" ht="22.5" x14ac:dyDescent="0.25">
      <c r="A1365" s="14" t="s">
        <v>1</v>
      </c>
      <c r="B1365" s="14" t="s">
        <v>1</v>
      </c>
      <c r="C1365" s="14" t="s">
        <v>1</v>
      </c>
      <c r="D1365" s="42" t="s">
        <v>1</v>
      </c>
      <c r="E1365" s="42" t="s">
        <v>1</v>
      </c>
      <c r="F1365" s="42" t="s">
        <v>1</v>
      </c>
      <c r="G1365" s="42" t="s">
        <v>1</v>
      </c>
      <c r="H1365" s="17" t="s">
        <v>50</v>
      </c>
      <c r="I1365" s="66">
        <f t="shared" ref="I1365:O1365" si="1194">SUM(I1366)</f>
        <v>15761362</v>
      </c>
      <c r="J1365" s="66">
        <f t="shared" si="1194"/>
        <v>15761362</v>
      </c>
      <c r="K1365" s="66">
        <f t="shared" si="1194"/>
        <v>0</v>
      </c>
      <c r="L1365" s="66">
        <f t="shared" si="1193"/>
        <v>1446120</v>
      </c>
      <c r="M1365" s="66">
        <f t="shared" si="1194"/>
        <v>0</v>
      </c>
      <c r="N1365" s="66">
        <f t="shared" si="1194"/>
        <v>0</v>
      </c>
      <c r="O1365" s="66">
        <f t="shared" si="1194"/>
        <v>1446120</v>
      </c>
      <c r="P1365" s="66">
        <f t="shared" si="1191"/>
        <v>1446120</v>
      </c>
      <c r="Q1365" s="66">
        <f t="shared" si="1192"/>
        <v>9.1750954010192771</v>
      </c>
    </row>
    <row r="1366" spans="1:17" x14ac:dyDescent="0.25">
      <c r="A1366" s="12" t="s">
        <v>638</v>
      </c>
      <c r="B1366" s="12" t="s">
        <v>3</v>
      </c>
      <c r="C1366" s="12" t="s">
        <v>11</v>
      </c>
      <c r="D1366" s="43" t="s">
        <v>640</v>
      </c>
      <c r="E1366" s="42" t="s">
        <v>2712</v>
      </c>
      <c r="F1366" s="42" t="s">
        <v>1</v>
      </c>
      <c r="G1366" s="42" t="s">
        <v>1</v>
      </c>
      <c r="H1366" s="11" t="s">
        <v>52</v>
      </c>
      <c r="I1366" s="67">
        <f t="shared" ref="I1366" si="1195">SUM(I1367,I1369,I1371,I1377)</f>
        <v>15761362</v>
      </c>
      <c r="J1366" s="67">
        <f t="shared" ref="J1366:K1366" si="1196">SUM(J1367,J1369,J1371,J1377)</f>
        <v>15761362</v>
      </c>
      <c r="K1366" s="67">
        <f t="shared" si="1196"/>
        <v>0</v>
      </c>
      <c r="L1366" s="67">
        <f t="shared" si="1193"/>
        <v>1446120</v>
      </c>
      <c r="M1366" s="67">
        <f t="shared" ref="M1366" si="1197">SUM(M1367,M1369,M1371,M1377)</f>
        <v>0</v>
      </c>
      <c r="N1366" s="67">
        <f t="shared" ref="N1366:O1366" si="1198">SUM(N1367,N1369,N1371,N1377)</f>
        <v>0</v>
      </c>
      <c r="O1366" s="67">
        <f t="shared" si="1198"/>
        <v>1446120</v>
      </c>
      <c r="P1366" s="67">
        <f t="shared" si="1191"/>
        <v>1446120</v>
      </c>
      <c r="Q1366" s="67">
        <f t="shared" si="1192"/>
        <v>9.1750954010192771</v>
      </c>
    </row>
    <row r="1367" spans="1:17" x14ac:dyDescent="0.25">
      <c r="A1367" s="14" t="s">
        <v>638</v>
      </c>
      <c r="B1367" s="14" t="s">
        <v>3</v>
      </c>
      <c r="C1367" s="14" t="s">
        <v>11</v>
      </c>
      <c r="D1367" s="50" t="s">
        <v>640</v>
      </c>
      <c r="E1367" s="50" t="s">
        <v>2732</v>
      </c>
      <c r="F1367" s="43" t="s">
        <v>1</v>
      </c>
      <c r="G1367" s="49" t="s">
        <v>1</v>
      </c>
      <c r="H1367" s="11" t="s">
        <v>203</v>
      </c>
      <c r="I1367" s="67">
        <f t="shared" ref="I1367:O1367" si="1199">SUM(I1368)</f>
        <v>100</v>
      </c>
      <c r="J1367" s="67">
        <f t="shared" si="1199"/>
        <v>100</v>
      </c>
      <c r="K1367" s="67">
        <f t="shared" si="1199"/>
        <v>0</v>
      </c>
      <c r="L1367" s="67">
        <f t="shared" si="1193"/>
        <v>0</v>
      </c>
      <c r="M1367" s="67">
        <f t="shared" si="1199"/>
        <v>0</v>
      </c>
      <c r="N1367" s="67">
        <f t="shared" si="1199"/>
        <v>0</v>
      </c>
      <c r="O1367" s="67">
        <f t="shared" si="1199"/>
        <v>0</v>
      </c>
      <c r="P1367" s="67">
        <f t="shared" si="1191"/>
        <v>0</v>
      </c>
      <c r="Q1367" s="67">
        <f t="shared" si="1192"/>
        <v>0</v>
      </c>
    </row>
    <row r="1368" spans="1:17" x14ac:dyDescent="0.25">
      <c r="A1368" s="12" t="s">
        <v>638</v>
      </c>
      <c r="B1368" s="12" t="s">
        <v>3</v>
      </c>
      <c r="C1368" s="12" t="s">
        <v>11</v>
      </c>
      <c r="D1368" s="43" t="s">
        <v>640</v>
      </c>
      <c r="E1368" s="48">
        <v>6141</v>
      </c>
      <c r="F1368" s="43" t="s">
        <v>673</v>
      </c>
      <c r="G1368" s="56" t="s">
        <v>2918</v>
      </c>
      <c r="H1368" s="23" t="s">
        <v>204</v>
      </c>
      <c r="I1368" s="68">
        <v>100</v>
      </c>
      <c r="J1368" s="68">
        <v>100</v>
      </c>
      <c r="K1368" s="68"/>
      <c r="L1368" s="68">
        <f t="shared" si="1193"/>
        <v>0</v>
      </c>
      <c r="M1368" s="68"/>
      <c r="N1368" s="68"/>
      <c r="O1368" s="68"/>
      <c r="P1368" s="68">
        <f t="shared" si="1191"/>
        <v>0</v>
      </c>
      <c r="Q1368" s="68">
        <f t="shared" si="1192"/>
        <v>0</v>
      </c>
    </row>
    <row r="1369" spans="1:17" x14ac:dyDescent="0.25">
      <c r="A1369" s="14" t="s">
        <v>638</v>
      </c>
      <c r="B1369" s="14" t="s">
        <v>3</v>
      </c>
      <c r="C1369" s="14" t="s">
        <v>11</v>
      </c>
      <c r="D1369" s="50" t="s">
        <v>640</v>
      </c>
      <c r="E1369" s="50" t="s">
        <v>2744</v>
      </c>
      <c r="F1369" s="43" t="s">
        <v>1</v>
      </c>
      <c r="G1369" s="49" t="s">
        <v>1</v>
      </c>
      <c r="H1369" s="11" t="s">
        <v>91</v>
      </c>
      <c r="I1369" s="67">
        <f t="shared" ref="I1369:O1369" si="1200">SUM(I1370)</f>
        <v>545000</v>
      </c>
      <c r="J1369" s="67">
        <f t="shared" si="1200"/>
        <v>545000</v>
      </c>
      <c r="K1369" s="67">
        <f t="shared" si="1200"/>
        <v>0</v>
      </c>
      <c r="L1369" s="67">
        <f t="shared" si="1193"/>
        <v>43000</v>
      </c>
      <c r="M1369" s="67">
        <f t="shared" si="1200"/>
        <v>0</v>
      </c>
      <c r="N1369" s="67">
        <f t="shared" si="1200"/>
        <v>0</v>
      </c>
      <c r="O1369" s="67">
        <f t="shared" si="1200"/>
        <v>43000</v>
      </c>
      <c r="P1369" s="67">
        <f t="shared" si="1191"/>
        <v>43000</v>
      </c>
      <c r="Q1369" s="67">
        <f t="shared" si="1192"/>
        <v>7.8899082568807346</v>
      </c>
    </row>
    <row r="1370" spans="1:17" x14ac:dyDescent="0.25">
      <c r="A1370" s="12" t="s">
        <v>638</v>
      </c>
      <c r="B1370" s="12" t="s">
        <v>3</v>
      </c>
      <c r="C1370" s="12" t="s">
        <v>11</v>
      </c>
      <c r="D1370" s="43" t="s">
        <v>640</v>
      </c>
      <c r="E1370" s="48">
        <v>6142</v>
      </c>
      <c r="F1370" s="43" t="s">
        <v>2803</v>
      </c>
      <c r="G1370" s="56" t="s">
        <v>2918</v>
      </c>
      <c r="H1370" s="23" t="s">
        <v>623</v>
      </c>
      <c r="I1370" s="68">
        <v>545000</v>
      </c>
      <c r="J1370" s="68">
        <v>545000</v>
      </c>
      <c r="K1370" s="68"/>
      <c r="L1370" s="68">
        <f t="shared" si="1193"/>
        <v>43000</v>
      </c>
      <c r="M1370" s="68"/>
      <c r="N1370" s="68"/>
      <c r="O1370" s="68">
        <v>43000</v>
      </c>
      <c r="P1370" s="68">
        <f t="shared" si="1191"/>
        <v>43000</v>
      </c>
      <c r="Q1370" s="68">
        <f t="shared" si="1192"/>
        <v>7.8899082568807346</v>
      </c>
    </row>
    <row r="1371" spans="1:17" x14ac:dyDescent="0.25">
      <c r="A1371" s="14" t="s">
        <v>638</v>
      </c>
      <c r="B1371" s="14" t="s">
        <v>3</v>
      </c>
      <c r="C1371" s="14" t="s">
        <v>11</v>
      </c>
      <c r="D1371" s="50" t="s">
        <v>640</v>
      </c>
      <c r="E1371" s="50" t="s">
        <v>2721</v>
      </c>
      <c r="F1371" s="43" t="s">
        <v>1</v>
      </c>
      <c r="G1371" s="49" t="s">
        <v>1</v>
      </c>
      <c r="H1371" s="11" t="s">
        <v>53</v>
      </c>
      <c r="I1371" s="67">
        <f t="shared" ref="I1371:O1371" si="1201">SUM(I1372:I1376)</f>
        <v>15216162</v>
      </c>
      <c r="J1371" s="67">
        <f t="shared" si="1201"/>
        <v>15216162</v>
      </c>
      <c r="K1371" s="67">
        <f t="shared" si="1201"/>
        <v>0</v>
      </c>
      <c r="L1371" s="67">
        <f t="shared" si="1193"/>
        <v>1403120</v>
      </c>
      <c r="M1371" s="67">
        <f t="shared" si="1201"/>
        <v>0</v>
      </c>
      <c r="N1371" s="67">
        <f t="shared" si="1201"/>
        <v>0</v>
      </c>
      <c r="O1371" s="67">
        <f t="shared" si="1201"/>
        <v>1403120</v>
      </c>
      <c r="P1371" s="67">
        <f t="shared" si="1191"/>
        <v>1403120</v>
      </c>
      <c r="Q1371" s="67">
        <f t="shared" si="1192"/>
        <v>9.2212477758846152</v>
      </c>
    </row>
    <row r="1372" spans="1:17" ht="22.5" x14ac:dyDescent="0.25">
      <c r="A1372" s="12" t="s">
        <v>638</v>
      </c>
      <c r="B1372" s="12" t="s">
        <v>3</v>
      </c>
      <c r="C1372" s="12" t="s">
        <v>11</v>
      </c>
      <c r="D1372" s="43" t="s">
        <v>640</v>
      </c>
      <c r="E1372" s="48">
        <v>6143</v>
      </c>
      <c r="F1372" s="43" t="s">
        <v>2804</v>
      </c>
      <c r="G1372" s="56" t="s">
        <v>2919</v>
      </c>
      <c r="H1372" s="23" t="s">
        <v>2676</v>
      </c>
      <c r="I1372" s="68">
        <v>4445000</v>
      </c>
      <c r="J1372" s="68">
        <v>4445000</v>
      </c>
      <c r="K1372" s="68"/>
      <c r="L1372" s="68">
        <f t="shared" si="1193"/>
        <v>330000</v>
      </c>
      <c r="M1372" s="68"/>
      <c r="N1372" s="68"/>
      <c r="O1372" s="68">
        <v>330000</v>
      </c>
      <c r="P1372" s="68">
        <f t="shared" si="1191"/>
        <v>330000</v>
      </c>
      <c r="Q1372" s="68">
        <f t="shared" si="1192"/>
        <v>7.4240719910011244</v>
      </c>
    </row>
    <row r="1373" spans="1:17" x14ac:dyDescent="0.25">
      <c r="A1373" s="12" t="s">
        <v>638</v>
      </c>
      <c r="B1373" s="12" t="s">
        <v>3</v>
      </c>
      <c r="C1373" s="12" t="s">
        <v>11</v>
      </c>
      <c r="D1373" s="43" t="s">
        <v>640</v>
      </c>
      <c r="E1373" s="48">
        <v>6143</v>
      </c>
      <c r="F1373" s="43" t="s">
        <v>2805</v>
      </c>
      <c r="G1373" s="56" t="s">
        <v>2920</v>
      </c>
      <c r="H1373" s="23" t="s">
        <v>2677</v>
      </c>
      <c r="I1373" s="68">
        <v>200000</v>
      </c>
      <c r="J1373" s="68">
        <v>200000</v>
      </c>
      <c r="K1373" s="68"/>
      <c r="L1373" s="68">
        <f t="shared" si="1193"/>
        <v>0</v>
      </c>
      <c r="M1373" s="68"/>
      <c r="N1373" s="68"/>
      <c r="O1373" s="68"/>
      <c r="P1373" s="68">
        <f t="shared" si="1191"/>
        <v>0</v>
      </c>
      <c r="Q1373" s="68">
        <f t="shared" si="1192"/>
        <v>0</v>
      </c>
    </row>
    <row r="1374" spans="1:17" x14ac:dyDescent="0.25">
      <c r="A1374" s="12" t="s">
        <v>638</v>
      </c>
      <c r="B1374" s="12" t="s">
        <v>3</v>
      </c>
      <c r="C1374" s="12" t="s">
        <v>11</v>
      </c>
      <c r="D1374" s="43" t="s">
        <v>640</v>
      </c>
      <c r="E1374" s="48">
        <v>6143</v>
      </c>
      <c r="F1374" s="43" t="s">
        <v>2806</v>
      </c>
      <c r="G1374" s="56" t="s">
        <v>2921</v>
      </c>
      <c r="H1374" s="23" t="s">
        <v>2678</v>
      </c>
      <c r="I1374" s="68">
        <v>1560000</v>
      </c>
      <c r="J1374" s="68">
        <v>1560000</v>
      </c>
      <c r="K1374" s="68"/>
      <c r="L1374" s="68">
        <f t="shared" si="1193"/>
        <v>387500</v>
      </c>
      <c r="M1374" s="68"/>
      <c r="N1374" s="68"/>
      <c r="O1374" s="68">
        <v>387500</v>
      </c>
      <c r="P1374" s="68">
        <f t="shared" si="1191"/>
        <v>387500</v>
      </c>
      <c r="Q1374" s="68">
        <f t="shared" si="1192"/>
        <v>24.839743589743591</v>
      </c>
    </row>
    <row r="1375" spans="1:17" x14ac:dyDescent="0.25">
      <c r="A1375" s="12" t="s">
        <v>638</v>
      </c>
      <c r="B1375" s="12" t="s">
        <v>3</v>
      </c>
      <c r="C1375" s="12" t="s">
        <v>11</v>
      </c>
      <c r="D1375" s="43" t="s">
        <v>640</v>
      </c>
      <c r="E1375" s="48">
        <v>6143</v>
      </c>
      <c r="F1375" s="43" t="s">
        <v>2807</v>
      </c>
      <c r="G1375" s="56" t="s">
        <v>2918</v>
      </c>
      <c r="H1375" s="23" t="s">
        <v>2679</v>
      </c>
      <c r="I1375" s="68">
        <v>3610000</v>
      </c>
      <c r="J1375" s="68">
        <v>3610000</v>
      </c>
      <c r="K1375" s="68"/>
      <c r="L1375" s="68">
        <f t="shared" si="1193"/>
        <v>360590</v>
      </c>
      <c r="M1375" s="68"/>
      <c r="N1375" s="68"/>
      <c r="O1375" s="68">
        <v>360590</v>
      </c>
      <c r="P1375" s="68">
        <f t="shared" si="1191"/>
        <v>360590</v>
      </c>
      <c r="Q1375" s="68">
        <f t="shared" si="1192"/>
        <v>9.9886426592797779</v>
      </c>
    </row>
    <row r="1376" spans="1:17" x14ac:dyDescent="0.25">
      <c r="A1376" s="12" t="s">
        <v>638</v>
      </c>
      <c r="B1376" s="12" t="s">
        <v>3</v>
      </c>
      <c r="C1376" s="12" t="s">
        <v>11</v>
      </c>
      <c r="D1376" s="43" t="s">
        <v>640</v>
      </c>
      <c r="E1376" s="48">
        <v>6143</v>
      </c>
      <c r="F1376" s="43" t="s">
        <v>2808</v>
      </c>
      <c r="G1376" s="56" t="s">
        <v>2922</v>
      </c>
      <c r="H1376" s="23" t="s">
        <v>2680</v>
      </c>
      <c r="I1376" s="68">
        <v>5401162</v>
      </c>
      <c r="J1376" s="68">
        <v>5401162</v>
      </c>
      <c r="K1376" s="68"/>
      <c r="L1376" s="68">
        <f t="shared" si="1193"/>
        <v>325030</v>
      </c>
      <c r="M1376" s="68"/>
      <c r="N1376" s="68"/>
      <c r="O1376" s="68">
        <v>325030</v>
      </c>
      <c r="P1376" s="68">
        <f t="shared" si="1191"/>
        <v>325030</v>
      </c>
      <c r="Q1376" s="68">
        <f t="shared" si="1192"/>
        <v>6.0177791371560412</v>
      </c>
    </row>
    <row r="1377" spans="1:17" ht="15.75" thickBot="1" x14ac:dyDescent="0.3">
      <c r="A1377" s="12" t="s">
        <v>638</v>
      </c>
      <c r="B1377" s="12" t="s">
        <v>3</v>
      </c>
      <c r="C1377" s="12" t="s">
        <v>11</v>
      </c>
      <c r="D1377" s="43" t="s">
        <v>640</v>
      </c>
      <c r="E1377" s="48">
        <v>6148</v>
      </c>
      <c r="F1377" s="43"/>
      <c r="G1377" s="56" t="s">
        <v>2917</v>
      </c>
      <c r="H1377" s="23" t="s">
        <v>58</v>
      </c>
      <c r="I1377" s="68">
        <v>100</v>
      </c>
      <c r="J1377" s="68">
        <v>100</v>
      </c>
      <c r="K1377" s="68"/>
      <c r="L1377" s="68">
        <f t="shared" si="1193"/>
        <v>0</v>
      </c>
      <c r="M1377" s="68"/>
      <c r="N1377" s="68"/>
      <c r="O1377" s="68"/>
      <c r="P1377" s="68">
        <f t="shared" si="1191"/>
        <v>0</v>
      </c>
      <c r="Q1377" s="68">
        <f t="shared" si="1192"/>
        <v>0</v>
      </c>
    </row>
    <row r="1378" spans="1:17" ht="34.5" thickBot="1" x14ac:dyDescent="0.3">
      <c r="A1378" s="22" t="s">
        <v>4</v>
      </c>
      <c r="B1378" s="22" t="s">
        <v>5</v>
      </c>
      <c r="C1378" s="22" t="s">
        <v>6</v>
      </c>
      <c r="D1378" s="44" t="s">
        <v>2891</v>
      </c>
      <c r="E1378" s="44" t="s">
        <v>2895</v>
      </c>
      <c r="F1378" s="44" t="s">
        <v>7</v>
      </c>
      <c r="G1378" s="44" t="s">
        <v>8</v>
      </c>
      <c r="H1378" s="22" t="s">
        <v>9</v>
      </c>
      <c r="I1378" s="64" t="s">
        <v>2718</v>
      </c>
      <c r="J1378" s="64" t="s">
        <v>2879</v>
      </c>
      <c r="K1378" s="64" t="s">
        <v>2942</v>
      </c>
      <c r="L1378" s="64" t="s">
        <v>2942</v>
      </c>
      <c r="M1378" s="64" t="s">
        <v>2950</v>
      </c>
      <c r="N1378" s="64" t="s">
        <v>2949</v>
      </c>
      <c r="O1378" s="64" t="s">
        <v>2951</v>
      </c>
      <c r="P1378" s="64" t="s">
        <v>2942</v>
      </c>
      <c r="Q1378" s="64" t="s">
        <v>2944</v>
      </c>
    </row>
    <row r="1379" spans="1:17" x14ac:dyDescent="0.25">
      <c r="A1379" s="15" t="s">
        <v>1</v>
      </c>
      <c r="B1379" s="15" t="s">
        <v>1</v>
      </c>
      <c r="C1379" s="15" t="s">
        <v>1</v>
      </c>
      <c r="D1379" s="45" t="s">
        <v>1</v>
      </c>
      <c r="E1379" s="45" t="s">
        <v>1</v>
      </c>
      <c r="F1379" s="46" t="s">
        <v>1</v>
      </c>
      <c r="G1379" s="47" t="s">
        <v>1</v>
      </c>
      <c r="H1379" s="16" t="s">
        <v>1</v>
      </c>
      <c r="I1379" s="65">
        <v>1</v>
      </c>
      <c r="J1379" s="65" t="s">
        <v>2894</v>
      </c>
      <c r="K1379" s="65">
        <v>3</v>
      </c>
      <c r="L1379" s="65" t="s">
        <v>2945</v>
      </c>
      <c r="M1379" s="65">
        <v>5</v>
      </c>
      <c r="N1379" s="65">
        <v>6</v>
      </c>
      <c r="O1379" s="65">
        <v>7</v>
      </c>
      <c r="P1379" s="65" t="s">
        <v>2946</v>
      </c>
      <c r="Q1379" s="65">
        <v>9</v>
      </c>
    </row>
    <row r="1380" spans="1:17" x14ac:dyDescent="0.25">
      <c r="A1380" s="14" t="s">
        <v>638</v>
      </c>
      <c r="B1380" s="14" t="s">
        <v>3</v>
      </c>
      <c r="C1380" s="12" t="s">
        <v>11</v>
      </c>
      <c r="D1380" s="43" t="s">
        <v>640</v>
      </c>
      <c r="E1380" s="42" t="s">
        <v>1</v>
      </c>
      <c r="F1380" s="42" t="s">
        <v>1</v>
      </c>
      <c r="G1380" s="42" t="s">
        <v>1</v>
      </c>
      <c r="H1380" s="11" t="s">
        <v>639</v>
      </c>
      <c r="I1380" s="63"/>
      <c r="J1380" s="63"/>
      <c r="K1380" s="63"/>
      <c r="L1380" s="63"/>
      <c r="M1380" s="63"/>
      <c r="N1380" s="63"/>
      <c r="O1380" s="63"/>
      <c r="P1380" s="63">
        <f t="shared" si="1191"/>
        <v>0</v>
      </c>
      <c r="Q1380" s="63" t="str">
        <f t="shared" si="1192"/>
        <v>-</v>
      </c>
    </row>
    <row r="1381" spans="1:17" ht="22.5" x14ac:dyDescent="0.25">
      <c r="A1381" s="14" t="s">
        <v>1</v>
      </c>
      <c r="B1381" s="14" t="s">
        <v>1</v>
      </c>
      <c r="C1381" s="14" t="s">
        <v>1</v>
      </c>
      <c r="D1381" s="42" t="s">
        <v>1</v>
      </c>
      <c r="E1381" s="42" t="s">
        <v>1</v>
      </c>
      <c r="F1381" s="42" t="s">
        <v>1</v>
      </c>
      <c r="G1381" s="42" t="s">
        <v>1</v>
      </c>
      <c r="H1381" s="17" t="s">
        <v>92</v>
      </c>
      <c r="I1381" s="66">
        <f t="shared" ref="I1381:O1383" si="1202">SUM(I1382)</f>
        <v>100</v>
      </c>
      <c r="J1381" s="66">
        <f t="shared" si="1202"/>
        <v>100</v>
      </c>
      <c r="K1381" s="66">
        <f t="shared" si="1202"/>
        <v>0</v>
      </c>
      <c r="L1381" s="66">
        <f t="shared" si="1193"/>
        <v>0</v>
      </c>
      <c r="M1381" s="66">
        <f t="shared" si="1202"/>
        <v>0</v>
      </c>
      <c r="N1381" s="66">
        <f t="shared" si="1202"/>
        <v>0</v>
      </c>
      <c r="O1381" s="66">
        <f t="shared" si="1202"/>
        <v>0</v>
      </c>
      <c r="P1381" s="66">
        <f t="shared" si="1191"/>
        <v>0</v>
      </c>
      <c r="Q1381" s="66">
        <f t="shared" si="1192"/>
        <v>0</v>
      </c>
    </row>
    <row r="1382" spans="1:17" x14ac:dyDescent="0.25">
      <c r="A1382" s="12" t="s">
        <v>638</v>
      </c>
      <c r="B1382" s="12" t="s">
        <v>3</v>
      </c>
      <c r="C1382" s="12" t="s">
        <v>11</v>
      </c>
      <c r="D1382" s="43" t="s">
        <v>640</v>
      </c>
      <c r="E1382" s="42" t="s">
        <v>2713</v>
      </c>
      <c r="F1382" s="42" t="s">
        <v>1</v>
      </c>
      <c r="G1382" s="42" t="s">
        <v>1</v>
      </c>
      <c r="H1382" s="11" t="s">
        <v>94</v>
      </c>
      <c r="I1382" s="67">
        <f t="shared" si="1202"/>
        <v>100</v>
      </c>
      <c r="J1382" s="67">
        <f t="shared" si="1202"/>
        <v>100</v>
      </c>
      <c r="K1382" s="67">
        <f t="shared" si="1202"/>
        <v>0</v>
      </c>
      <c r="L1382" s="67">
        <f t="shared" si="1193"/>
        <v>0</v>
      </c>
      <c r="M1382" s="67">
        <f t="shared" si="1202"/>
        <v>0</v>
      </c>
      <c r="N1382" s="67">
        <f t="shared" si="1202"/>
        <v>0</v>
      </c>
      <c r="O1382" s="67">
        <f t="shared" si="1202"/>
        <v>0</v>
      </c>
      <c r="P1382" s="67">
        <f t="shared" si="1191"/>
        <v>0</v>
      </c>
      <c r="Q1382" s="67">
        <f t="shared" si="1192"/>
        <v>0</v>
      </c>
    </row>
    <row r="1383" spans="1:17" x14ac:dyDescent="0.25">
      <c r="A1383" s="14" t="s">
        <v>638</v>
      </c>
      <c r="B1383" s="14" t="s">
        <v>3</v>
      </c>
      <c r="C1383" s="14" t="s">
        <v>11</v>
      </c>
      <c r="D1383" s="50" t="s">
        <v>640</v>
      </c>
      <c r="E1383" s="50" t="s">
        <v>2741</v>
      </c>
      <c r="F1383" s="43" t="s">
        <v>1</v>
      </c>
      <c r="G1383" s="49" t="s">
        <v>1</v>
      </c>
      <c r="H1383" s="11" t="s">
        <v>110</v>
      </c>
      <c r="I1383" s="67">
        <f t="shared" si="1202"/>
        <v>100</v>
      </c>
      <c r="J1383" s="67">
        <f t="shared" si="1202"/>
        <v>100</v>
      </c>
      <c r="K1383" s="67">
        <f t="shared" si="1202"/>
        <v>0</v>
      </c>
      <c r="L1383" s="67">
        <f t="shared" si="1193"/>
        <v>0</v>
      </c>
      <c r="M1383" s="67">
        <f t="shared" si="1202"/>
        <v>0</v>
      </c>
      <c r="N1383" s="67">
        <f t="shared" si="1202"/>
        <v>0</v>
      </c>
      <c r="O1383" s="67">
        <f t="shared" si="1202"/>
        <v>0</v>
      </c>
      <c r="P1383" s="67">
        <f t="shared" si="1191"/>
        <v>0</v>
      </c>
      <c r="Q1383" s="67">
        <f t="shared" si="1192"/>
        <v>0</v>
      </c>
    </row>
    <row r="1384" spans="1:17" x14ac:dyDescent="0.25">
      <c r="A1384" s="12" t="s">
        <v>638</v>
      </c>
      <c r="B1384" s="12" t="s">
        <v>3</v>
      </c>
      <c r="C1384" s="12" t="s">
        <v>11</v>
      </c>
      <c r="D1384" s="43" t="s">
        <v>640</v>
      </c>
      <c r="E1384" s="48">
        <v>6151</v>
      </c>
      <c r="F1384" s="43" t="s">
        <v>674</v>
      </c>
      <c r="G1384" s="56" t="s">
        <v>2917</v>
      </c>
      <c r="H1384" s="23" t="s">
        <v>209</v>
      </c>
      <c r="I1384" s="68">
        <v>100</v>
      </c>
      <c r="J1384" s="68">
        <v>100</v>
      </c>
      <c r="K1384" s="68"/>
      <c r="L1384" s="68">
        <f t="shared" si="1193"/>
        <v>0</v>
      </c>
      <c r="M1384" s="68"/>
      <c r="N1384" s="68"/>
      <c r="O1384" s="68"/>
      <c r="P1384" s="68">
        <f t="shared" si="1191"/>
        <v>0</v>
      </c>
      <c r="Q1384" s="68">
        <f t="shared" si="1192"/>
        <v>0</v>
      </c>
    </row>
    <row r="1385" spans="1:17" ht="22.5" x14ac:dyDescent="0.25">
      <c r="A1385" s="14" t="s">
        <v>1</v>
      </c>
      <c r="B1385" s="14" t="s">
        <v>1</v>
      </c>
      <c r="C1385" s="14" t="s">
        <v>1</v>
      </c>
      <c r="D1385" s="42" t="s">
        <v>1</v>
      </c>
      <c r="E1385" s="42" t="s">
        <v>1</v>
      </c>
      <c r="F1385" s="42" t="s">
        <v>1</v>
      </c>
      <c r="G1385" s="42" t="s">
        <v>1</v>
      </c>
      <c r="H1385" s="17" t="s">
        <v>59</v>
      </c>
      <c r="I1385" s="66">
        <f t="shared" ref="I1385:O1385" si="1203">SUM(I1386)</f>
        <v>4935000</v>
      </c>
      <c r="J1385" s="66">
        <f t="shared" si="1203"/>
        <v>3030000</v>
      </c>
      <c r="K1385" s="66">
        <f t="shared" si="1203"/>
        <v>0</v>
      </c>
      <c r="L1385" s="66">
        <f t="shared" si="1193"/>
        <v>50000</v>
      </c>
      <c r="M1385" s="66">
        <f t="shared" si="1203"/>
        <v>0</v>
      </c>
      <c r="N1385" s="66">
        <f t="shared" si="1203"/>
        <v>0</v>
      </c>
      <c r="O1385" s="66">
        <f t="shared" si="1203"/>
        <v>50000</v>
      </c>
      <c r="P1385" s="66">
        <f t="shared" si="1191"/>
        <v>50000</v>
      </c>
      <c r="Q1385" s="66">
        <f t="shared" si="1192"/>
        <v>1.6501650165016499</v>
      </c>
    </row>
    <row r="1386" spans="1:17" x14ac:dyDescent="0.25">
      <c r="A1386" s="12" t="s">
        <v>638</v>
      </c>
      <c r="B1386" s="12" t="s">
        <v>3</v>
      </c>
      <c r="C1386" s="12" t="s">
        <v>11</v>
      </c>
      <c r="D1386" s="43" t="s">
        <v>640</v>
      </c>
      <c r="E1386" s="42" t="s">
        <v>2715</v>
      </c>
      <c r="F1386" s="42" t="s">
        <v>1</v>
      </c>
      <c r="G1386" s="42" t="s">
        <v>1</v>
      </c>
      <c r="H1386" s="11" t="s">
        <v>61</v>
      </c>
      <c r="I1386" s="67">
        <f t="shared" ref="I1386" si="1204">SUM(I1387,I1393,I1396,I1398)</f>
        <v>4935000</v>
      </c>
      <c r="J1386" s="67">
        <f t="shared" ref="J1386:K1386" si="1205">SUM(J1387,J1393,J1396,J1398)</f>
        <v>3030000</v>
      </c>
      <c r="K1386" s="67">
        <f t="shared" si="1205"/>
        <v>0</v>
      </c>
      <c r="L1386" s="67">
        <f t="shared" si="1193"/>
        <v>50000</v>
      </c>
      <c r="M1386" s="67">
        <f t="shared" ref="M1386" si="1206">SUM(M1387,M1393,M1396,M1398)</f>
        <v>0</v>
      </c>
      <c r="N1386" s="67">
        <f t="shared" ref="N1386:O1386" si="1207">SUM(N1387,N1393,N1396,N1398)</f>
        <v>0</v>
      </c>
      <c r="O1386" s="67">
        <f t="shared" si="1207"/>
        <v>50000</v>
      </c>
      <c r="P1386" s="67">
        <f t="shared" si="1191"/>
        <v>50000</v>
      </c>
      <c r="Q1386" s="67">
        <f t="shared" si="1192"/>
        <v>1.6501650165016499</v>
      </c>
    </row>
    <row r="1387" spans="1:17" x14ac:dyDescent="0.25">
      <c r="A1387" s="14" t="s">
        <v>638</v>
      </c>
      <c r="B1387" s="14" t="s">
        <v>3</v>
      </c>
      <c r="C1387" s="14" t="s">
        <v>11</v>
      </c>
      <c r="D1387" s="50" t="s">
        <v>640</v>
      </c>
      <c r="E1387" s="50" t="s">
        <v>2761</v>
      </c>
      <c r="F1387" s="43" t="s">
        <v>1</v>
      </c>
      <c r="G1387" s="49" t="s">
        <v>1</v>
      </c>
      <c r="H1387" s="11" t="s">
        <v>314</v>
      </c>
      <c r="I1387" s="67">
        <f t="shared" ref="I1387" si="1208">SUM(I1388:I1392)</f>
        <v>1735000</v>
      </c>
      <c r="J1387" s="67">
        <f t="shared" ref="J1387:K1387" si="1209">SUM(J1388:J1392)</f>
        <v>230000</v>
      </c>
      <c r="K1387" s="67">
        <f t="shared" si="1209"/>
        <v>0</v>
      </c>
      <c r="L1387" s="67">
        <f t="shared" si="1193"/>
        <v>0</v>
      </c>
      <c r="M1387" s="67">
        <f t="shared" ref="M1387" si="1210">SUM(M1388:M1392)</f>
        <v>0</v>
      </c>
      <c r="N1387" s="67">
        <f t="shared" ref="N1387:O1387" si="1211">SUM(N1388:N1392)</f>
        <v>0</v>
      </c>
      <c r="O1387" s="67">
        <f t="shared" si="1211"/>
        <v>0</v>
      </c>
      <c r="P1387" s="67">
        <f t="shared" si="1191"/>
        <v>0</v>
      </c>
      <c r="Q1387" s="67">
        <f t="shared" si="1192"/>
        <v>0</v>
      </c>
    </row>
    <row r="1388" spans="1:17" x14ac:dyDescent="0.25">
      <c r="A1388" s="12" t="s">
        <v>638</v>
      </c>
      <c r="B1388" s="12" t="s">
        <v>3</v>
      </c>
      <c r="C1388" s="12" t="s">
        <v>11</v>
      </c>
      <c r="D1388" s="43" t="s">
        <v>640</v>
      </c>
      <c r="E1388" s="48">
        <v>8212</v>
      </c>
      <c r="F1388" s="43" t="s">
        <v>675</v>
      </c>
      <c r="G1388" s="56" t="s">
        <v>2917</v>
      </c>
      <c r="H1388" s="23" t="s">
        <v>676</v>
      </c>
      <c r="I1388" s="68">
        <v>505000</v>
      </c>
      <c r="J1388" s="68">
        <v>0</v>
      </c>
      <c r="K1388" s="68"/>
      <c r="L1388" s="68">
        <f t="shared" si="1193"/>
        <v>0</v>
      </c>
      <c r="M1388" s="68"/>
      <c r="N1388" s="68"/>
      <c r="O1388" s="68"/>
      <c r="P1388" s="68">
        <f t="shared" si="1191"/>
        <v>0</v>
      </c>
      <c r="Q1388" s="68" t="str">
        <f t="shared" si="1192"/>
        <v>-</v>
      </c>
    </row>
    <row r="1389" spans="1:17" x14ac:dyDescent="0.25">
      <c r="A1389" s="12" t="s">
        <v>638</v>
      </c>
      <c r="B1389" s="12" t="s">
        <v>3</v>
      </c>
      <c r="C1389" s="12" t="s">
        <v>11</v>
      </c>
      <c r="D1389" s="43" t="s">
        <v>640</v>
      </c>
      <c r="E1389" s="48">
        <v>8212</v>
      </c>
      <c r="F1389" s="43" t="s">
        <v>677</v>
      </c>
      <c r="G1389" s="56" t="s">
        <v>2917</v>
      </c>
      <c r="H1389" s="23" t="s">
        <v>678</v>
      </c>
      <c r="I1389" s="68">
        <v>200000</v>
      </c>
      <c r="J1389" s="68">
        <v>0</v>
      </c>
      <c r="K1389" s="68"/>
      <c r="L1389" s="68">
        <f t="shared" si="1193"/>
        <v>0</v>
      </c>
      <c r="M1389" s="68"/>
      <c r="N1389" s="68"/>
      <c r="O1389" s="68"/>
      <c r="P1389" s="68">
        <f t="shared" si="1191"/>
        <v>0</v>
      </c>
      <c r="Q1389" s="68" t="str">
        <f t="shared" si="1192"/>
        <v>-</v>
      </c>
    </row>
    <row r="1390" spans="1:17" x14ac:dyDescent="0.25">
      <c r="A1390" s="12" t="s">
        <v>638</v>
      </c>
      <c r="B1390" s="12" t="s">
        <v>3</v>
      </c>
      <c r="C1390" s="12" t="s">
        <v>11</v>
      </c>
      <c r="D1390" s="43" t="s">
        <v>640</v>
      </c>
      <c r="E1390" s="48">
        <v>8212</v>
      </c>
      <c r="F1390" s="43" t="s">
        <v>679</v>
      </c>
      <c r="G1390" s="56" t="s">
        <v>2917</v>
      </c>
      <c r="H1390" s="23" t="s">
        <v>680</v>
      </c>
      <c r="I1390" s="68">
        <v>300000</v>
      </c>
      <c r="J1390" s="68">
        <v>0</v>
      </c>
      <c r="K1390" s="68"/>
      <c r="L1390" s="68">
        <f t="shared" si="1193"/>
        <v>0</v>
      </c>
      <c r="M1390" s="68"/>
      <c r="N1390" s="68"/>
      <c r="O1390" s="68"/>
      <c r="P1390" s="68">
        <f t="shared" si="1191"/>
        <v>0</v>
      </c>
      <c r="Q1390" s="68" t="str">
        <f t="shared" si="1192"/>
        <v>-</v>
      </c>
    </row>
    <row r="1391" spans="1:17" x14ac:dyDescent="0.25">
      <c r="A1391" s="12" t="s">
        <v>638</v>
      </c>
      <c r="B1391" s="12" t="s">
        <v>3</v>
      </c>
      <c r="C1391" s="12" t="s">
        <v>11</v>
      </c>
      <c r="D1391" s="43" t="s">
        <v>640</v>
      </c>
      <c r="E1391" s="48">
        <v>8212</v>
      </c>
      <c r="F1391" s="43" t="s">
        <v>681</v>
      </c>
      <c r="G1391" s="56" t="s">
        <v>2917</v>
      </c>
      <c r="H1391" s="23" t="s">
        <v>682</v>
      </c>
      <c r="I1391" s="68">
        <v>500000</v>
      </c>
      <c r="J1391" s="68">
        <v>0</v>
      </c>
      <c r="K1391" s="68"/>
      <c r="L1391" s="68">
        <f t="shared" si="1193"/>
        <v>0</v>
      </c>
      <c r="M1391" s="68"/>
      <c r="N1391" s="68"/>
      <c r="O1391" s="68"/>
      <c r="P1391" s="68">
        <f t="shared" si="1191"/>
        <v>0</v>
      </c>
      <c r="Q1391" s="68" t="str">
        <f t="shared" si="1192"/>
        <v>-</v>
      </c>
    </row>
    <row r="1392" spans="1:17" x14ac:dyDescent="0.25">
      <c r="A1392" s="12" t="s">
        <v>638</v>
      </c>
      <c r="B1392" s="12" t="s">
        <v>3</v>
      </c>
      <c r="C1392" s="12" t="s">
        <v>11</v>
      </c>
      <c r="D1392" s="43" t="s">
        <v>640</v>
      </c>
      <c r="E1392" s="48">
        <v>8212</v>
      </c>
      <c r="F1392" s="43" t="s">
        <v>2809</v>
      </c>
      <c r="G1392" s="56" t="s">
        <v>2917</v>
      </c>
      <c r="H1392" s="23" t="s">
        <v>314</v>
      </c>
      <c r="I1392" s="68">
        <v>230000</v>
      </c>
      <c r="J1392" s="68">
        <v>230000</v>
      </c>
      <c r="K1392" s="68"/>
      <c r="L1392" s="68">
        <f t="shared" si="1193"/>
        <v>0</v>
      </c>
      <c r="M1392" s="68"/>
      <c r="N1392" s="68"/>
      <c r="O1392" s="68"/>
      <c r="P1392" s="68">
        <f t="shared" si="1191"/>
        <v>0</v>
      </c>
      <c r="Q1392" s="68">
        <f t="shared" si="1192"/>
        <v>0</v>
      </c>
    </row>
    <row r="1393" spans="1:17" s="34" customFormat="1" x14ac:dyDescent="0.25">
      <c r="A1393" s="14" t="s">
        <v>638</v>
      </c>
      <c r="B1393" s="14" t="s">
        <v>3</v>
      </c>
      <c r="C1393" s="14" t="s">
        <v>11</v>
      </c>
      <c r="D1393" s="50" t="s">
        <v>640</v>
      </c>
      <c r="E1393" s="50" t="s">
        <v>2724</v>
      </c>
      <c r="F1393" s="43" t="s">
        <v>1</v>
      </c>
      <c r="G1393" s="49" t="s">
        <v>1</v>
      </c>
      <c r="H1393" s="11" t="s">
        <v>62</v>
      </c>
      <c r="I1393" s="67">
        <f t="shared" ref="I1393:O1393" si="1212">SUM(I1394:I1395)</f>
        <v>1200000</v>
      </c>
      <c r="J1393" s="67">
        <f t="shared" si="1212"/>
        <v>800000</v>
      </c>
      <c r="K1393" s="67">
        <f t="shared" si="1212"/>
        <v>0</v>
      </c>
      <c r="L1393" s="67">
        <f t="shared" si="1193"/>
        <v>0</v>
      </c>
      <c r="M1393" s="67">
        <f t="shared" si="1212"/>
        <v>0</v>
      </c>
      <c r="N1393" s="67">
        <f t="shared" si="1212"/>
        <v>0</v>
      </c>
      <c r="O1393" s="67">
        <f t="shared" si="1212"/>
        <v>0</v>
      </c>
      <c r="P1393" s="67">
        <f t="shared" si="1191"/>
        <v>0</v>
      </c>
      <c r="Q1393" s="67">
        <f t="shared" si="1192"/>
        <v>0</v>
      </c>
    </row>
    <row r="1394" spans="1:17" x14ac:dyDescent="0.25">
      <c r="A1394" s="12" t="s">
        <v>638</v>
      </c>
      <c r="B1394" s="12" t="s">
        <v>3</v>
      </c>
      <c r="C1394" s="12" t="s">
        <v>11</v>
      </c>
      <c r="D1394" s="43" t="s">
        <v>640</v>
      </c>
      <c r="E1394" s="48">
        <v>8213</v>
      </c>
      <c r="F1394" s="43" t="s">
        <v>2810</v>
      </c>
      <c r="G1394" s="56" t="s">
        <v>2917</v>
      </c>
      <c r="H1394" s="23" t="s">
        <v>683</v>
      </c>
      <c r="I1394" s="68">
        <v>400000</v>
      </c>
      <c r="J1394" s="68">
        <v>0</v>
      </c>
      <c r="K1394" s="68"/>
      <c r="L1394" s="68">
        <f t="shared" si="1193"/>
        <v>0</v>
      </c>
      <c r="M1394" s="68"/>
      <c r="N1394" s="68"/>
      <c r="O1394" s="68"/>
      <c r="P1394" s="68">
        <f t="shared" si="1191"/>
        <v>0</v>
      </c>
      <c r="Q1394" s="68" t="str">
        <f t="shared" si="1192"/>
        <v>-</v>
      </c>
    </row>
    <row r="1395" spans="1:17" x14ac:dyDescent="0.25">
      <c r="A1395" s="12" t="s">
        <v>638</v>
      </c>
      <c r="B1395" s="12" t="s">
        <v>3</v>
      </c>
      <c r="C1395" s="12" t="s">
        <v>11</v>
      </c>
      <c r="D1395" s="43" t="s">
        <v>640</v>
      </c>
      <c r="E1395" s="48">
        <v>8213</v>
      </c>
      <c r="F1395" s="43" t="s">
        <v>2811</v>
      </c>
      <c r="G1395" s="56" t="s">
        <v>2917</v>
      </c>
      <c r="H1395" s="23" t="s">
        <v>62</v>
      </c>
      <c r="I1395" s="68">
        <v>800000</v>
      </c>
      <c r="J1395" s="68">
        <v>800000</v>
      </c>
      <c r="K1395" s="68"/>
      <c r="L1395" s="68">
        <f t="shared" si="1193"/>
        <v>0</v>
      </c>
      <c r="M1395" s="68"/>
      <c r="N1395" s="68"/>
      <c r="O1395" s="68"/>
      <c r="P1395" s="68">
        <f t="shared" si="1191"/>
        <v>0</v>
      </c>
      <c r="Q1395" s="68">
        <f t="shared" si="1192"/>
        <v>0</v>
      </c>
    </row>
    <row r="1396" spans="1:17" x14ac:dyDescent="0.25">
      <c r="A1396" s="14" t="s">
        <v>638</v>
      </c>
      <c r="B1396" s="14" t="s">
        <v>3</v>
      </c>
      <c r="C1396" s="14" t="s">
        <v>11</v>
      </c>
      <c r="D1396" s="50" t="s">
        <v>640</v>
      </c>
      <c r="E1396" s="50" t="s">
        <v>2780</v>
      </c>
      <c r="F1396" s="43" t="s">
        <v>1</v>
      </c>
      <c r="G1396" s="49" t="s">
        <v>1</v>
      </c>
      <c r="H1396" s="11" t="s">
        <v>183</v>
      </c>
      <c r="I1396" s="67">
        <f t="shared" ref="I1396:O1396" si="1213">SUM(I1397)</f>
        <v>250000</v>
      </c>
      <c r="J1396" s="67">
        <f t="shared" si="1213"/>
        <v>250000</v>
      </c>
      <c r="K1396" s="67">
        <f t="shared" si="1213"/>
        <v>0</v>
      </c>
      <c r="L1396" s="67">
        <f t="shared" si="1193"/>
        <v>0</v>
      </c>
      <c r="M1396" s="67">
        <f t="shared" si="1213"/>
        <v>0</v>
      </c>
      <c r="N1396" s="67">
        <f t="shared" si="1213"/>
        <v>0</v>
      </c>
      <c r="O1396" s="67">
        <f t="shared" si="1213"/>
        <v>0</v>
      </c>
      <c r="P1396" s="67">
        <f t="shared" si="1191"/>
        <v>0</v>
      </c>
      <c r="Q1396" s="67">
        <f t="shared" si="1192"/>
        <v>0</v>
      </c>
    </row>
    <row r="1397" spans="1:17" x14ac:dyDescent="0.25">
      <c r="A1397" s="12" t="s">
        <v>638</v>
      </c>
      <c r="B1397" s="12" t="s">
        <v>3</v>
      </c>
      <c r="C1397" s="12" t="s">
        <v>11</v>
      </c>
      <c r="D1397" s="43" t="s">
        <v>640</v>
      </c>
      <c r="E1397" s="48">
        <v>8215</v>
      </c>
      <c r="F1397" s="43" t="s">
        <v>2812</v>
      </c>
      <c r="G1397" s="56" t="s">
        <v>2917</v>
      </c>
      <c r="H1397" s="23" t="s">
        <v>2665</v>
      </c>
      <c r="I1397" s="68">
        <v>250000</v>
      </c>
      <c r="J1397" s="68">
        <v>250000</v>
      </c>
      <c r="K1397" s="68"/>
      <c r="L1397" s="68">
        <f t="shared" si="1193"/>
        <v>0</v>
      </c>
      <c r="M1397" s="68"/>
      <c r="N1397" s="68"/>
      <c r="O1397" s="68"/>
      <c r="P1397" s="68">
        <f t="shared" si="1191"/>
        <v>0</v>
      </c>
      <c r="Q1397" s="68">
        <f t="shared" si="1192"/>
        <v>0</v>
      </c>
    </row>
    <row r="1398" spans="1:17" x14ac:dyDescent="0.25">
      <c r="A1398" s="14" t="s">
        <v>638</v>
      </c>
      <c r="B1398" s="14" t="s">
        <v>3</v>
      </c>
      <c r="C1398" s="14" t="s">
        <v>11</v>
      </c>
      <c r="D1398" s="50" t="s">
        <v>640</v>
      </c>
      <c r="E1398" s="50" t="s">
        <v>2763</v>
      </c>
      <c r="F1398" s="43" t="s">
        <v>1</v>
      </c>
      <c r="G1398" s="49" t="s">
        <v>1</v>
      </c>
      <c r="H1398" s="11" t="s">
        <v>248</v>
      </c>
      <c r="I1398" s="67">
        <f t="shared" ref="I1398:O1398" si="1214">SUM(I1399)</f>
        <v>1750000</v>
      </c>
      <c r="J1398" s="67">
        <f t="shared" si="1214"/>
        <v>1750000</v>
      </c>
      <c r="K1398" s="67">
        <f t="shared" si="1214"/>
        <v>0</v>
      </c>
      <c r="L1398" s="67">
        <f t="shared" si="1193"/>
        <v>50000</v>
      </c>
      <c r="M1398" s="67">
        <f t="shared" si="1214"/>
        <v>0</v>
      </c>
      <c r="N1398" s="67">
        <f t="shared" si="1214"/>
        <v>0</v>
      </c>
      <c r="O1398" s="67">
        <f t="shared" si="1214"/>
        <v>50000</v>
      </c>
      <c r="P1398" s="67">
        <f t="shared" si="1191"/>
        <v>50000</v>
      </c>
      <c r="Q1398" s="67">
        <f t="shared" si="1192"/>
        <v>2.8571428571428572</v>
      </c>
    </row>
    <row r="1399" spans="1:17" x14ac:dyDescent="0.25">
      <c r="A1399" s="12" t="s">
        <v>638</v>
      </c>
      <c r="B1399" s="12" t="s">
        <v>3</v>
      </c>
      <c r="C1399" s="12" t="s">
        <v>11</v>
      </c>
      <c r="D1399" s="43" t="s">
        <v>640</v>
      </c>
      <c r="E1399" s="48">
        <v>8216</v>
      </c>
      <c r="F1399" s="43" t="s">
        <v>2813</v>
      </c>
      <c r="G1399" s="56" t="s">
        <v>2917</v>
      </c>
      <c r="H1399" s="23" t="s">
        <v>2681</v>
      </c>
      <c r="I1399" s="68">
        <v>1750000</v>
      </c>
      <c r="J1399" s="68">
        <v>1750000</v>
      </c>
      <c r="K1399" s="68"/>
      <c r="L1399" s="68">
        <f t="shared" si="1193"/>
        <v>50000</v>
      </c>
      <c r="M1399" s="68"/>
      <c r="N1399" s="68"/>
      <c r="O1399" s="68">
        <v>50000</v>
      </c>
      <c r="P1399" s="68">
        <f t="shared" si="1191"/>
        <v>50000</v>
      </c>
      <c r="Q1399" s="68">
        <f t="shared" si="1192"/>
        <v>2.8571428571428572</v>
      </c>
    </row>
    <row r="1400" spans="1:17" ht="22.5" x14ac:dyDescent="0.25">
      <c r="A1400" s="23" t="s">
        <v>1</v>
      </c>
      <c r="B1400" s="23" t="s">
        <v>1</v>
      </c>
      <c r="C1400" s="23" t="s">
        <v>1</v>
      </c>
      <c r="D1400" s="49" t="s">
        <v>1</v>
      </c>
      <c r="E1400" s="49" t="s">
        <v>1</v>
      </c>
      <c r="F1400" s="49" t="s">
        <v>1</v>
      </c>
      <c r="G1400" s="49" t="s">
        <v>1</v>
      </c>
      <c r="H1400" s="17" t="s">
        <v>684</v>
      </c>
      <c r="I1400" s="66">
        <f t="shared" ref="I1400:O1400" si="1215">SUM(I1332,I1365,I1381,I1385)</f>
        <v>23412062</v>
      </c>
      <c r="J1400" s="66">
        <f t="shared" si="1215"/>
        <v>21507062</v>
      </c>
      <c r="K1400" s="66">
        <f t="shared" si="1215"/>
        <v>0</v>
      </c>
      <c r="L1400" s="66">
        <f t="shared" si="1193"/>
        <v>1671102</v>
      </c>
      <c r="M1400" s="66">
        <f t="shared" si="1215"/>
        <v>0</v>
      </c>
      <c r="N1400" s="66">
        <f t="shared" si="1215"/>
        <v>0</v>
      </c>
      <c r="O1400" s="66">
        <f t="shared" si="1215"/>
        <v>1671102</v>
      </c>
      <c r="P1400" s="66">
        <f t="shared" si="1191"/>
        <v>1671102</v>
      </c>
      <c r="Q1400" s="66">
        <f t="shared" si="1192"/>
        <v>7.7700152628936481</v>
      </c>
    </row>
    <row r="1401" spans="1:17" ht="15.75" thickBot="1" x14ac:dyDescent="0.3">
      <c r="A1401" s="23" t="s">
        <v>1</v>
      </c>
      <c r="B1401" s="23" t="s">
        <v>1</v>
      </c>
      <c r="C1401" s="23" t="s">
        <v>1</v>
      </c>
      <c r="D1401" s="49" t="s">
        <v>1</v>
      </c>
      <c r="E1401" s="49" t="s">
        <v>1</v>
      </c>
      <c r="F1401" s="49" t="s">
        <v>1</v>
      </c>
      <c r="G1401" s="49" t="s">
        <v>1</v>
      </c>
      <c r="H1401" s="11" t="s">
        <v>64</v>
      </c>
      <c r="I1401" s="67">
        <v>49</v>
      </c>
      <c r="J1401" s="67">
        <v>49</v>
      </c>
      <c r="K1401" s="67"/>
      <c r="L1401" s="67"/>
      <c r="M1401" s="67"/>
      <c r="N1401" s="67"/>
      <c r="O1401" s="67"/>
      <c r="P1401" s="67">
        <f t="shared" si="1191"/>
        <v>0</v>
      </c>
      <c r="Q1401" s="67">
        <f t="shared" si="1192"/>
        <v>0</v>
      </c>
    </row>
    <row r="1402" spans="1:17" ht="34.5" thickBot="1" x14ac:dyDescent="0.3">
      <c r="A1402" s="23" t="s">
        <v>1</v>
      </c>
      <c r="B1402" s="23" t="s">
        <v>1</v>
      </c>
      <c r="C1402" s="23" t="s">
        <v>1</v>
      </c>
      <c r="D1402" s="49" t="s">
        <v>1</v>
      </c>
      <c r="E1402" s="49" t="s">
        <v>1</v>
      </c>
      <c r="F1402" s="49" t="s">
        <v>1</v>
      </c>
      <c r="G1402" s="49" t="s">
        <v>1</v>
      </c>
      <c r="H1402" s="22" t="s">
        <v>65</v>
      </c>
      <c r="I1402" s="64" t="s">
        <v>2718</v>
      </c>
      <c r="J1402" s="64" t="s">
        <v>2879</v>
      </c>
      <c r="K1402" s="64" t="s">
        <v>2942</v>
      </c>
      <c r="L1402" s="64" t="s">
        <v>2942</v>
      </c>
      <c r="M1402" s="64" t="s">
        <v>2950</v>
      </c>
      <c r="N1402" s="64" t="s">
        <v>2949</v>
      </c>
      <c r="O1402" s="64" t="s">
        <v>2948</v>
      </c>
      <c r="P1402" s="64" t="s">
        <v>2942</v>
      </c>
      <c r="Q1402" s="64" t="s">
        <v>2944</v>
      </c>
    </row>
    <row r="1403" spans="1:17" x14ac:dyDescent="0.25">
      <c r="A1403" s="24"/>
      <c r="B1403" s="24"/>
      <c r="C1403" s="24"/>
      <c r="D1403" s="51"/>
      <c r="E1403" s="51"/>
      <c r="F1403" s="51"/>
      <c r="G1403" s="51"/>
      <c r="H1403" s="18" t="s">
        <v>1</v>
      </c>
      <c r="I1403" s="65">
        <v>1</v>
      </c>
      <c r="J1403" s="65" t="s">
        <v>2894</v>
      </c>
      <c r="K1403" s="65">
        <v>3</v>
      </c>
      <c r="L1403" s="65" t="s">
        <v>2945</v>
      </c>
      <c r="M1403" s="65">
        <v>5</v>
      </c>
      <c r="N1403" s="65">
        <v>6</v>
      </c>
      <c r="O1403" s="65">
        <v>7</v>
      </c>
      <c r="P1403" s="65" t="s">
        <v>2946</v>
      </c>
      <c r="Q1403" s="65">
        <v>9</v>
      </c>
    </row>
    <row r="1404" spans="1:17" x14ac:dyDescent="0.25">
      <c r="A1404" s="24"/>
      <c r="B1404" s="24"/>
      <c r="C1404" s="24"/>
      <c r="D1404" s="51"/>
      <c r="E1404" s="52"/>
      <c r="F1404" s="52"/>
      <c r="G1404" s="52"/>
      <c r="H1404" s="19" t="s">
        <v>697</v>
      </c>
      <c r="I1404" s="69">
        <f t="shared" ref="I1404" si="1216">SUM(I1372)</f>
        <v>4445000</v>
      </c>
      <c r="J1404" s="69">
        <f t="shared" ref="J1404:K1404" si="1217">SUM(J1372)</f>
        <v>4445000</v>
      </c>
      <c r="K1404" s="69">
        <f t="shared" si="1217"/>
        <v>0</v>
      </c>
      <c r="L1404" s="69">
        <f t="shared" si="1193"/>
        <v>330000</v>
      </c>
      <c r="M1404" s="69">
        <f t="shared" ref="M1404" si="1218">SUM(M1372)</f>
        <v>0</v>
      </c>
      <c r="N1404" s="69">
        <f t="shared" ref="N1404:O1404" si="1219">SUM(N1372)</f>
        <v>0</v>
      </c>
      <c r="O1404" s="69">
        <f t="shared" si="1219"/>
        <v>330000</v>
      </c>
      <c r="P1404" s="69">
        <f t="shared" si="1191"/>
        <v>330000</v>
      </c>
      <c r="Q1404" s="69">
        <f t="shared" si="1192"/>
        <v>7.4240719910011244</v>
      </c>
    </row>
    <row r="1405" spans="1:17" x14ac:dyDescent="0.25">
      <c r="A1405" s="24"/>
      <c r="B1405" s="24"/>
      <c r="C1405" s="24"/>
      <c r="D1405" s="51"/>
      <c r="E1405" s="52"/>
      <c r="F1405" s="52"/>
      <c r="G1405" s="52"/>
      <c r="H1405" s="19" t="s">
        <v>332</v>
      </c>
      <c r="I1405" s="69">
        <f t="shared" ref="I1405" si="1220">SUM(I1373)</f>
        <v>200000</v>
      </c>
      <c r="J1405" s="69">
        <f t="shared" ref="J1405:K1405" si="1221">SUM(J1373)</f>
        <v>200000</v>
      </c>
      <c r="K1405" s="69">
        <f t="shared" si="1221"/>
        <v>0</v>
      </c>
      <c r="L1405" s="69">
        <f t="shared" si="1193"/>
        <v>0</v>
      </c>
      <c r="M1405" s="69">
        <f t="shared" ref="M1405" si="1222">SUM(M1373)</f>
        <v>0</v>
      </c>
      <c r="N1405" s="69">
        <f t="shared" ref="N1405:O1405" si="1223">SUM(N1373)</f>
        <v>0</v>
      </c>
      <c r="O1405" s="69">
        <f t="shared" si="1223"/>
        <v>0</v>
      </c>
      <c r="P1405" s="69">
        <f t="shared" si="1191"/>
        <v>0</v>
      </c>
      <c r="Q1405" s="69">
        <f t="shared" si="1192"/>
        <v>0</v>
      </c>
    </row>
    <row r="1406" spans="1:17" x14ac:dyDescent="0.25">
      <c r="A1406" s="24"/>
      <c r="B1406" s="24"/>
      <c r="C1406" s="24"/>
      <c r="D1406" s="51"/>
      <c r="E1406" s="52"/>
      <c r="F1406" s="52"/>
      <c r="G1406" s="52"/>
      <c r="H1406" s="19" t="s">
        <v>333</v>
      </c>
      <c r="I1406" s="69">
        <f t="shared" ref="I1406" si="1224">SUM(I1374)</f>
        <v>1560000</v>
      </c>
      <c r="J1406" s="69">
        <f t="shared" ref="J1406:K1406" si="1225">SUM(J1374)</f>
        <v>1560000</v>
      </c>
      <c r="K1406" s="69">
        <f t="shared" si="1225"/>
        <v>0</v>
      </c>
      <c r="L1406" s="69">
        <f t="shared" si="1193"/>
        <v>387500</v>
      </c>
      <c r="M1406" s="69">
        <f t="shared" ref="M1406" si="1226">SUM(M1374)</f>
        <v>0</v>
      </c>
      <c r="N1406" s="69">
        <f t="shared" ref="N1406:O1406" si="1227">SUM(N1374)</f>
        <v>0</v>
      </c>
      <c r="O1406" s="69">
        <f t="shared" si="1227"/>
        <v>387500</v>
      </c>
      <c r="P1406" s="69">
        <f t="shared" si="1191"/>
        <v>387500</v>
      </c>
      <c r="Q1406" s="69">
        <f t="shared" si="1192"/>
        <v>24.839743589743591</v>
      </c>
    </row>
    <row r="1407" spans="1:17" x14ac:dyDescent="0.25">
      <c r="A1407" s="24"/>
      <c r="B1407" s="24"/>
      <c r="C1407" s="24"/>
      <c r="D1407" s="51"/>
      <c r="E1407" s="52"/>
      <c r="F1407" s="52"/>
      <c r="G1407" s="52"/>
      <c r="H1407" s="19" t="s">
        <v>685</v>
      </c>
      <c r="I1407" s="69">
        <f t="shared" ref="I1407" si="1228">SUM(I1375,I1370,I1368)</f>
        <v>4155100</v>
      </c>
      <c r="J1407" s="69">
        <f t="shared" ref="J1407:K1407" si="1229">SUM(J1375,J1370,J1368)</f>
        <v>4155100</v>
      </c>
      <c r="K1407" s="69">
        <f t="shared" si="1229"/>
        <v>0</v>
      </c>
      <c r="L1407" s="69">
        <f t="shared" si="1193"/>
        <v>403590</v>
      </c>
      <c r="M1407" s="69">
        <f t="shared" ref="M1407" si="1230">SUM(M1375,M1370,M1368)</f>
        <v>0</v>
      </c>
      <c r="N1407" s="69">
        <f t="shared" ref="N1407:O1407" si="1231">SUM(N1375,N1370,N1368)</f>
        <v>0</v>
      </c>
      <c r="O1407" s="69">
        <f t="shared" si="1231"/>
        <v>403590</v>
      </c>
      <c r="P1407" s="69">
        <f t="shared" si="1191"/>
        <v>403590</v>
      </c>
      <c r="Q1407" s="69">
        <f t="shared" si="1192"/>
        <v>9.7131236312002116</v>
      </c>
    </row>
    <row r="1408" spans="1:17" x14ac:dyDescent="0.25">
      <c r="A1408" s="24"/>
      <c r="B1408" s="24"/>
      <c r="C1408" s="24"/>
      <c r="D1408" s="51"/>
      <c r="E1408" s="52"/>
      <c r="F1408" s="52"/>
      <c r="G1408" s="52"/>
      <c r="H1408" s="19" t="s">
        <v>686</v>
      </c>
      <c r="I1408" s="69">
        <f t="shared" ref="I1408" si="1232">SUM(I1376)</f>
        <v>5401162</v>
      </c>
      <c r="J1408" s="69">
        <f t="shared" ref="J1408:K1408" si="1233">SUM(J1376)</f>
        <v>5401162</v>
      </c>
      <c r="K1408" s="69">
        <f t="shared" si="1233"/>
        <v>0</v>
      </c>
      <c r="L1408" s="69">
        <f t="shared" si="1193"/>
        <v>325030</v>
      </c>
      <c r="M1408" s="69">
        <f t="shared" ref="M1408" si="1234">SUM(M1376)</f>
        <v>0</v>
      </c>
      <c r="N1408" s="69">
        <f t="shared" ref="N1408:O1408" si="1235">SUM(N1376)</f>
        <v>0</v>
      </c>
      <c r="O1408" s="69">
        <f t="shared" si="1235"/>
        <v>325030</v>
      </c>
      <c r="P1408" s="69">
        <f t="shared" si="1191"/>
        <v>325030</v>
      </c>
      <c r="Q1408" s="69">
        <f t="shared" si="1192"/>
        <v>6.0177791371560412</v>
      </c>
    </row>
    <row r="1409" spans="1:17" x14ac:dyDescent="0.25">
      <c r="A1409" s="24"/>
      <c r="B1409" s="24"/>
      <c r="C1409" s="24"/>
      <c r="D1409" s="51"/>
      <c r="E1409" s="52"/>
      <c r="F1409" s="52"/>
      <c r="G1409" s="52"/>
      <c r="H1409" s="19" t="s">
        <v>334</v>
      </c>
      <c r="I1409" s="69">
        <f t="shared" ref="I1409" si="1236">SUM(I1399,I1397,I1395,I1394,I1392,I1391,I1390,I1389,I1388,I1384,I1377,I1364,I1363,I1362,I1361,I1360,I1359,I1358,I1357,I1356,I1355,I1354,I1353,I1352,I1351,I1350,I1349,I1347,I1346,I1345,I1344,I1342,I1336,I1337,I1338,I1339,I1340,I1334)</f>
        <v>7650800</v>
      </c>
      <c r="J1409" s="69">
        <f t="shared" ref="J1409:K1409" si="1237">SUM(J1399,J1397,J1395,J1394,J1392,J1391,J1390,J1389,J1388,J1384,J1377,J1364,J1363,J1362,J1361,J1360,J1359,J1358,J1357,J1356,J1355,J1354,J1353,J1352,J1351,J1350,J1349,J1347,J1346,J1345,J1344,J1342,J1336,J1337,J1338,J1339,J1340,J1334)</f>
        <v>5745800</v>
      </c>
      <c r="K1409" s="69">
        <f t="shared" si="1237"/>
        <v>0</v>
      </c>
      <c r="L1409" s="69">
        <f t="shared" si="1193"/>
        <v>224982</v>
      </c>
      <c r="M1409" s="69">
        <f t="shared" ref="M1409" si="1238">SUM(M1399,M1397,M1395,M1394,M1392,M1391,M1390,M1389,M1388,M1384,M1377,M1364,M1363,M1362,M1361,M1360,M1359,M1358,M1357,M1356,M1355,M1354,M1353,M1352,M1351,M1350,M1349,M1347,M1346,M1345,M1344,M1342,M1336,M1337,M1338,M1339,M1340,M1334)</f>
        <v>0</v>
      </c>
      <c r="N1409" s="69">
        <f t="shared" ref="N1409:O1409" si="1239">SUM(N1399,N1397,N1395,N1394,N1392,N1391,N1390,N1389,N1388,N1384,N1377,N1364,N1363,N1362,N1361,N1360,N1359,N1358,N1357,N1356,N1355,N1354,N1353,N1352,N1351,N1350,N1349,N1347,N1346,N1345,N1344,N1342,N1336,N1337,N1338,N1339,N1340,N1334)</f>
        <v>0</v>
      </c>
      <c r="O1409" s="69">
        <f t="shared" si="1239"/>
        <v>224982</v>
      </c>
      <c r="P1409" s="69">
        <f t="shared" si="1191"/>
        <v>224982</v>
      </c>
      <c r="Q1409" s="69">
        <f t="shared" si="1192"/>
        <v>3.9155905182916215</v>
      </c>
    </row>
    <row r="1410" spans="1:17" x14ac:dyDescent="0.25">
      <c r="A1410" s="25"/>
      <c r="B1410" s="25"/>
      <c r="C1410" s="25"/>
      <c r="D1410" s="53"/>
      <c r="E1410" s="53"/>
      <c r="F1410" s="53"/>
      <c r="G1410" s="53"/>
      <c r="H1410" s="20" t="s">
        <v>67</v>
      </c>
      <c r="I1410" s="69">
        <f t="shared" ref="I1410" si="1240">SUM(I1404:I1409)</f>
        <v>23412062</v>
      </c>
      <c r="J1410" s="69">
        <f t="shared" ref="J1410:K1410" si="1241">SUM(J1404:J1409)</f>
        <v>21507062</v>
      </c>
      <c r="K1410" s="69">
        <f t="shared" si="1241"/>
        <v>0</v>
      </c>
      <c r="L1410" s="69">
        <f t="shared" si="1193"/>
        <v>1671102</v>
      </c>
      <c r="M1410" s="69">
        <f t="shared" ref="M1410" si="1242">SUM(M1404:M1409)</f>
        <v>0</v>
      </c>
      <c r="N1410" s="69">
        <f t="shared" ref="N1410:O1410" si="1243">SUM(N1404:N1409)</f>
        <v>0</v>
      </c>
      <c r="O1410" s="69">
        <f t="shared" si="1243"/>
        <v>1671102</v>
      </c>
      <c r="P1410" s="69">
        <f t="shared" si="1191"/>
        <v>1671102</v>
      </c>
      <c r="Q1410" s="69">
        <f t="shared" si="1192"/>
        <v>7.7700152628936481</v>
      </c>
    </row>
    <row r="1411" spans="1:17" s="36" customFormat="1" x14ac:dyDescent="0.25">
      <c r="A1411" s="23" t="s">
        <v>1</v>
      </c>
      <c r="B1411" s="23" t="s">
        <v>1</v>
      </c>
      <c r="C1411" s="23" t="s">
        <v>1</v>
      </c>
      <c r="D1411" s="49" t="s">
        <v>1</v>
      </c>
      <c r="E1411" s="49" t="s">
        <v>1</v>
      </c>
      <c r="F1411" s="49" t="s">
        <v>1</v>
      </c>
      <c r="G1411" s="49" t="s">
        <v>1</v>
      </c>
      <c r="H1411" s="35" t="s">
        <v>1</v>
      </c>
      <c r="I1411" s="73"/>
      <c r="J1411" s="73"/>
      <c r="K1411" s="73"/>
      <c r="L1411" s="73"/>
      <c r="M1411" s="73"/>
      <c r="N1411" s="73"/>
      <c r="O1411" s="73"/>
      <c r="P1411" s="73"/>
      <c r="Q1411" s="73"/>
    </row>
    <row r="1412" spans="1:17" s="36" customFormat="1" x14ac:dyDescent="0.25">
      <c r="A1412" s="25"/>
      <c r="B1412" s="25"/>
      <c r="C1412" s="25"/>
      <c r="D1412" s="53"/>
      <c r="E1412" s="53"/>
      <c r="F1412" s="53"/>
      <c r="G1412" s="53"/>
      <c r="I1412" s="74"/>
      <c r="J1412" s="74"/>
      <c r="K1412" s="74"/>
      <c r="L1412" s="74"/>
      <c r="M1412" s="74"/>
      <c r="N1412" s="74"/>
      <c r="O1412" s="74"/>
      <c r="P1412" s="74"/>
      <c r="Q1412" s="74"/>
    </row>
    <row r="1413" spans="1:17" x14ac:dyDescent="0.25">
      <c r="A1413" s="23" t="s">
        <v>1</v>
      </c>
      <c r="B1413" s="23" t="s">
        <v>1</v>
      </c>
      <c r="C1413" s="23" t="s">
        <v>1</v>
      </c>
      <c r="D1413" s="49" t="s">
        <v>1</v>
      </c>
      <c r="E1413" s="49" t="s">
        <v>1</v>
      </c>
      <c r="F1413" s="49" t="s">
        <v>1</v>
      </c>
      <c r="G1413" s="49" t="s">
        <v>1</v>
      </c>
      <c r="H1413" s="17" t="s">
        <v>687</v>
      </c>
      <c r="I1413" s="66">
        <f t="shared" ref="I1413" si="1244">SUM(I1400)</f>
        <v>23412062</v>
      </c>
      <c r="J1413" s="66">
        <f t="shared" ref="J1413:K1413" si="1245">SUM(J1400)</f>
        <v>21507062</v>
      </c>
      <c r="K1413" s="66">
        <f t="shared" si="1245"/>
        <v>0</v>
      </c>
      <c r="L1413" s="66">
        <f t="shared" si="1193"/>
        <v>1671102</v>
      </c>
      <c r="M1413" s="66">
        <f t="shared" ref="M1413" si="1246">SUM(M1400)</f>
        <v>0</v>
      </c>
      <c r="N1413" s="66">
        <f t="shared" ref="N1413:O1413" si="1247">SUM(N1400)</f>
        <v>0</v>
      </c>
      <c r="O1413" s="66">
        <f t="shared" si="1247"/>
        <v>1671102</v>
      </c>
      <c r="P1413" s="66">
        <f t="shared" si="1191"/>
        <v>1671102</v>
      </c>
      <c r="Q1413" s="66">
        <f t="shared" si="1192"/>
        <v>7.7700152628936481</v>
      </c>
    </row>
    <row r="1414" spans="1:17" x14ac:dyDescent="0.25">
      <c r="A1414" s="23" t="s">
        <v>1</v>
      </c>
      <c r="B1414" s="23" t="s">
        <v>1</v>
      </c>
      <c r="C1414" s="23" t="s">
        <v>1</v>
      </c>
      <c r="D1414" s="49" t="s">
        <v>1</v>
      </c>
      <c r="E1414" s="49" t="s">
        <v>1</v>
      </c>
      <c r="F1414" s="49" t="s">
        <v>1</v>
      </c>
      <c r="G1414" s="49" t="s">
        <v>1</v>
      </c>
      <c r="H1414" s="11" t="s">
        <v>64</v>
      </c>
      <c r="I1414" s="67">
        <f t="shared" ref="I1414" si="1248">I1401</f>
        <v>49</v>
      </c>
      <c r="J1414" s="67">
        <f t="shared" ref="J1414:K1414" si="1249">J1401</f>
        <v>49</v>
      </c>
      <c r="K1414" s="67">
        <f t="shared" si="1249"/>
        <v>0</v>
      </c>
      <c r="L1414" s="67"/>
      <c r="M1414" s="67">
        <f t="shared" ref="M1414" si="1250">M1401</f>
        <v>0</v>
      </c>
      <c r="N1414" s="67">
        <f t="shared" ref="N1414:O1414" si="1251">N1401</f>
        <v>0</v>
      </c>
      <c r="O1414" s="67">
        <f t="shared" si="1251"/>
        <v>0</v>
      </c>
      <c r="P1414" s="67">
        <f t="shared" si="1191"/>
        <v>0</v>
      </c>
      <c r="Q1414" s="67">
        <f t="shared" si="1192"/>
        <v>0</v>
      </c>
    </row>
    <row r="1415" spans="1:17" x14ac:dyDescent="0.25">
      <c r="A1415" s="23" t="s">
        <v>1</v>
      </c>
      <c r="B1415" s="23" t="s">
        <v>1</v>
      </c>
      <c r="C1415" s="23" t="s">
        <v>1</v>
      </c>
      <c r="D1415" s="49" t="s">
        <v>1</v>
      </c>
      <c r="E1415" s="49" t="s">
        <v>1</v>
      </c>
      <c r="F1415" s="49" t="s">
        <v>1</v>
      </c>
      <c r="G1415" s="49" t="s">
        <v>1</v>
      </c>
      <c r="H1415" s="13" t="s">
        <v>1</v>
      </c>
      <c r="I1415" s="71"/>
      <c r="J1415" s="71"/>
      <c r="K1415" s="71"/>
      <c r="L1415" s="71"/>
      <c r="M1415" s="71"/>
      <c r="N1415" s="71"/>
      <c r="O1415" s="71"/>
      <c r="P1415" s="71"/>
      <c r="Q1415" s="71"/>
    </row>
    <row r="1416" spans="1:17" ht="15.75" thickBot="1" x14ac:dyDescent="0.3">
      <c r="A1416" s="14" t="s">
        <v>638</v>
      </c>
      <c r="B1416" s="14" t="s">
        <v>69</v>
      </c>
      <c r="C1416" s="12" t="s">
        <v>1</v>
      </c>
      <c r="D1416" s="43" t="s">
        <v>1</v>
      </c>
      <c r="E1416" s="42" t="s">
        <v>1</v>
      </c>
      <c r="F1416" s="42" t="s">
        <v>1</v>
      </c>
      <c r="G1416" s="42" t="s">
        <v>1</v>
      </c>
      <c r="H1416" s="11" t="s">
        <v>1</v>
      </c>
      <c r="I1416" s="63"/>
      <c r="J1416" s="63"/>
      <c r="K1416" s="63"/>
      <c r="L1416" s="63"/>
      <c r="M1416" s="63"/>
      <c r="N1416" s="63"/>
      <c r="O1416" s="63"/>
      <c r="P1416" s="63"/>
      <c r="Q1416" s="63"/>
    </row>
    <row r="1417" spans="1:17" ht="34.5" thickBot="1" x14ac:dyDescent="0.3">
      <c r="A1417" s="22" t="s">
        <v>4</v>
      </c>
      <c r="B1417" s="22" t="s">
        <v>5</v>
      </c>
      <c r="C1417" s="22" t="s">
        <v>6</v>
      </c>
      <c r="D1417" s="44" t="s">
        <v>2891</v>
      </c>
      <c r="E1417" s="44" t="s">
        <v>2895</v>
      </c>
      <c r="F1417" s="44" t="s">
        <v>7</v>
      </c>
      <c r="G1417" s="44" t="s">
        <v>8</v>
      </c>
      <c r="H1417" s="22" t="s">
        <v>9</v>
      </c>
      <c r="I1417" s="64" t="s">
        <v>2718</v>
      </c>
      <c r="J1417" s="64" t="s">
        <v>2879</v>
      </c>
      <c r="K1417" s="64" t="s">
        <v>2942</v>
      </c>
      <c r="L1417" s="64" t="s">
        <v>2942</v>
      </c>
      <c r="M1417" s="64" t="s">
        <v>2950</v>
      </c>
      <c r="N1417" s="64" t="s">
        <v>2949</v>
      </c>
      <c r="O1417" s="64" t="s">
        <v>2948</v>
      </c>
      <c r="P1417" s="64" t="s">
        <v>2942</v>
      </c>
      <c r="Q1417" s="64" t="s">
        <v>2944</v>
      </c>
    </row>
    <row r="1418" spans="1:17" x14ac:dyDescent="0.25">
      <c r="A1418" s="15" t="s">
        <v>1</v>
      </c>
      <c r="B1418" s="15" t="s">
        <v>1</v>
      </c>
      <c r="C1418" s="15" t="s">
        <v>1</v>
      </c>
      <c r="D1418" s="45" t="s">
        <v>1</v>
      </c>
      <c r="E1418" s="45" t="s">
        <v>1</v>
      </c>
      <c r="F1418" s="46" t="s">
        <v>1</v>
      </c>
      <c r="G1418" s="47" t="s">
        <v>1</v>
      </c>
      <c r="H1418" s="16" t="s">
        <v>1</v>
      </c>
      <c r="I1418" s="65">
        <v>1</v>
      </c>
      <c r="J1418" s="65" t="s">
        <v>2894</v>
      </c>
      <c r="K1418" s="65">
        <v>3</v>
      </c>
      <c r="L1418" s="65" t="s">
        <v>2945</v>
      </c>
      <c r="M1418" s="65">
        <v>5</v>
      </c>
      <c r="N1418" s="65">
        <v>6</v>
      </c>
      <c r="O1418" s="65">
        <v>7</v>
      </c>
      <c r="P1418" s="65" t="s">
        <v>2946</v>
      </c>
      <c r="Q1418" s="65">
        <v>9</v>
      </c>
    </row>
    <row r="1419" spans="1:17" s="8" customFormat="1" x14ac:dyDescent="0.25">
      <c r="A1419" s="1" t="s">
        <v>638</v>
      </c>
      <c r="B1419" s="1" t="s">
        <v>69</v>
      </c>
      <c r="C1419" s="2" t="s">
        <v>2628</v>
      </c>
      <c r="D1419" s="54" t="s">
        <v>2881</v>
      </c>
      <c r="E1419" s="55" t="s">
        <v>1</v>
      </c>
      <c r="F1419" s="55" t="s">
        <v>1</v>
      </c>
      <c r="G1419" s="55" t="s">
        <v>1</v>
      </c>
      <c r="H1419" s="10" t="s">
        <v>2630</v>
      </c>
      <c r="I1419" s="75"/>
      <c r="J1419" s="75"/>
      <c r="K1419" s="75"/>
      <c r="L1419" s="75"/>
      <c r="M1419" s="75"/>
      <c r="N1419" s="75"/>
      <c r="O1419" s="75"/>
      <c r="P1419" s="75">
        <f t="shared" si="1191"/>
        <v>0</v>
      </c>
      <c r="Q1419" s="75" t="str">
        <f t="shared" si="1192"/>
        <v>-</v>
      </c>
    </row>
    <row r="1420" spans="1:17" s="8" customFormat="1" ht="22.5" x14ac:dyDescent="0.25">
      <c r="A1420" s="1" t="s">
        <v>1</v>
      </c>
      <c r="B1420" s="1" t="s">
        <v>1</v>
      </c>
      <c r="C1420" s="1" t="s">
        <v>1</v>
      </c>
      <c r="D1420" s="55" t="s">
        <v>1</v>
      </c>
      <c r="E1420" s="55" t="s">
        <v>1</v>
      </c>
      <c r="F1420" s="55" t="s">
        <v>1</v>
      </c>
      <c r="G1420" s="55" t="s">
        <v>1</v>
      </c>
      <c r="H1420" s="3" t="s">
        <v>13</v>
      </c>
      <c r="I1420" s="39">
        <f t="shared" ref="I1420" si="1252">SUM(I1421,I1429,I1431)</f>
        <v>112065039</v>
      </c>
      <c r="J1420" s="39">
        <f t="shared" ref="J1420:K1420" si="1253">SUM(J1421,J1429,J1431)</f>
        <v>108179495</v>
      </c>
      <c r="K1420" s="39">
        <f t="shared" si="1253"/>
        <v>0</v>
      </c>
      <c r="L1420" s="39">
        <f t="shared" ref="L1420:L1483" si="1254">SUM(M1420:O1420)</f>
        <v>10071302.449999999</v>
      </c>
      <c r="M1420" s="39">
        <f t="shared" ref="M1420" si="1255">SUM(M1421,M1429,M1431)</f>
        <v>0</v>
      </c>
      <c r="N1420" s="39">
        <f t="shared" ref="N1420:O1420" si="1256">SUM(N1421,N1429,N1431)</f>
        <v>0</v>
      </c>
      <c r="O1420" s="39">
        <f t="shared" si="1256"/>
        <v>10071302.449999999</v>
      </c>
      <c r="P1420" s="39">
        <f t="shared" si="1191"/>
        <v>10071302.449999999</v>
      </c>
      <c r="Q1420" s="39">
        <f t="shared" si="1192"/>
        <v>9.3098072328771728</v>
      </c>
    </row>
    <row r="1421" spans="1:17" s="8" customFormat="1" x14ac:dyDescent="0.25">
      <c r="A1421" s="2" t="s">
        <v>638</v>
      </c>
      <c r="B1421" s="2" t="s">
        <v>69</v>
      </c>
      <c r="C1421" s="2" t="s">
        <v>2628</v>
      </c>
      <c r="D1421" s="54" t="s">
        <v>2881</v>
      </c>
      <c r="E1421" s="55" t="s">
        <v>14</v>
      </c>
      <c r="F1421" s="55" t="s">
        <v>1</v>
      </c>
      <c r="G1421" s="55" t="s">
        <v>1</v>
      </c>
      <c r="H1421" s="10" t="s">
        <v>15</v>
      </c>
      <c r="I1421" s="76">
        <f t="shared" ref="I1421" si="1257">SUM(I1422,I1423)</f>
        <v>92295082</v>
      </c>
      <c r="J1421" s="76">
        <f t="shared" ref="J1421:K1421" si="1258">SUM(J1422,J1423)</f>
        <v>91079982</v>
      </c>
      <c r="K1421" s="76">
        <f t="shared" si="1258"/>
        <v>0</v>
      </c>
      <c r="L1421" s="76">
        <f t="shared" si="1254"/>
        <v>8498063</v>
      </c>
      <c r="M1421" s="76">
        <f t="shared" ref="M1421" si="1259">SUM(M1422,M1423)</f>
        <v>0</v>
      </c>
      <c r="N1421" s="76">
        <f t="shared" ref="N1421:O1421" si="1260">SUM(N1422,N1423)</f>
        <v>0</v>
      </c>
      <c r="O1421" s="76">
        <f t="shared" si="1260"/>
        <v>8498063</v>
      </c>
      <c r="P1421" s="76">
        <f t="shared" si="1191"/>
        <v>8498063</v>
      </c>
      <c r="Q1421" s="76">
        <f t="shared" si="1192"/>
        <v>9.3303301267670431</v>
      </c>
    </row>
    <row r="1422" spans="1:17" s="8" customFormat="1" x14ac:dyDescent="0.25">
      <c r="A1422" s="2" t="s">
        <v>638</v>
      </c>
      <c r="B1422" s="2" t="s">
        <v>69</v>
      </c>
      <c r="C1422" s="2" t="s">
        <v>2628</v>
      </c>
      <c r="D1422" s="54" t="s">
        <v>2881</v>
      </c>
      <c r="E1422" s="48">
        <v>6111</v>
      </c>
      <c r="F1422" s="54" t="s">
        <v>1</v>
      </c>
      <c r="G1422" s="56" t="s">
        <v>2919</v>
      </c>
      <c r="H1422" s="31" t="s">
        <v>16</v>
      </c>
      <c r="I1422" s="77">
        <f t="shared" ref="I1422" si="1261">SUM(I1464,I1502,I1539,I1576,I1615,I1651,I1687,I1727,I1767,I1807,I1846,I1885,I1927,I1968,I2009,I2049,I2089,I2130,I2171,I2208,I2248,I2285,I2324,I2364,I2403,I2442,I2480,I2521,I2561,I2601,I2640,I2680,I2720,I2761,I2802,I2842,I2883,I2924,I2963,I3004,I3044,I3084,I3123,I3164,I3205,I3245,I3286,I3326,I3366,I3406,I3446,I3487,I3528,I3569,I3609,I3650,I3689,I3729,I3768,I3808,I3848,I3887,I3926,I3967,I4007,I4046,I4085,I4125,I4167,I4206)</f>
        <v>80316877</v>
      </c>
      <c r="J1422" s="77">
        <f t="shared" ref="J1422:K1422" si="1262">SUM(J1464,J1502,J1539,J1576,J1615,J1651,J1687,J1727,J1767,J1807,J1846,J1885,J1927,J1968,J2009,J2049,J2089,J2130,J2171,J2208,J2248,J2285,J2324,J2364,J2403,J2442,J2480,J2521,J2561,J2601,J2640,J2680,J2720,J2761,J2802,J2842,J2883,J2924,J2963,J3004,J3044,J3084,J3123,J3164,J3205,J3245,J3286,J3326,J3366,J3406,J3446,J3487,J3528,J3569,J3609,J3650,J3689,J3729,J3768,J3808,J3848,J3887,J3926,J3967,J4007,J4046,J4085,J4125,J4167,J4206)</f>
        <v>79274677</v>
      </c>
      <c r="K1422" s="77">
        <f t="shared" si="1262"/>
        <v>0</v>
      </c>
      <c r="L1422" s="77">
        <f t="shared" si="1254"/>
        <v>7352500</v>
      </c>
      <c r="M1422" s="77">
        <f t="shared" ref="M1422" si="1263">SUM(M1464,M1502,M1539,M1576,M1615,M1651,M1687,M1727,M1767,M1807,M1846,M1885,M1927,M1968,M2009,M2049,M2089,M2130,M2171,M2208,M2248,M2285,M2324,M2364,M2403,M2442,M2480,M2521,M2561,M2601,M2640,M2680,M2720,M2761,M2802,M2842,M2883,M2924,M2963,M3004,M3044,M3084,M3123,M3164,M3205,M3245,M3286,M3326,M3366,M3406,M3446,M3487,M3528,M3569,M3609,M3650,M3689,M3729,M3768,M3808,M3848,M3887,M3926,M3967,M4007,M4046,M4085,M4125,M4167,M4206)</f>
        <v>0</v>
      </c>
      <c r="N1422" s="77">
        <f t="shared" ref="N1422:O1422" si="1264">SUM(N1464,N1502,N1539,N1576,N1615,N1651,N1687,N1727,N1767,N1807,N1846,N1885,N1927,N1968,N2009,N2049,N2089,N2130,N2171,N2208,N2248,N2285,N2324,N2364,N2403,N2442,N2480,N2521,N2561,N2601,N2640,N2680,N2720,N2761,N2802,N2842,N2883,N2924,N2963,N3004,N3044,N3084,N3123,N3164,N3205,N3245,N3286,N3326,N3366,N3406,N3446,N3487,N3528,N3569,N3609,N3650,N3689,N3729,N3768,N3808,N3848,N3887,N3926,N3967,N4007,N4046,N4085,N4125,N4167,N4206)</f>
        <v>0</v>
      </c>
      <c r="O1422" s="77">
        <f t="shared" si="1264"/>
        <v>7352500</v>
      </c>
      <c r="P1422" s="77">
        <f t="shared" si="1191"/>
        <v>7352500</v>
      </c>
      <c r="Q1422" s="77">
        <f t="shared" si="1192"/>
        <v>9.2747145472443862</v>
      </c>
    </row>
    <row r="1423" spans="1:17" s="8" customFormat="1" x14ac:dyDescent="0.25">
      <c r="A1423" s="1" t="s">
        <v>638</v>
      </c>
      <c r="B1423" s="1" t="s">
        <v>69</v>
      </c>
      <c r="C1423" s="1" t="s">
        <v>2628</v>
      </c>
      <c r="D1423" s="57" t="s">
        <v>2881</v>
      </c>
      <c r="E1423" s="57" t="s">
        <v>18</v>
      </c>
      <c r="F1423" s="54" t="s">
        <v>1</v>
      </c>
      <c r="G1423" s="56" t="s">
        <v>1</v>
      </c>
      <c r="H1423" s="10" t="s">
        <v>19</v>
      </c>
      <c r="I1423" s="76">
        <f t="shared" ref="I1423" si="1265">SUM(I1424:I1428)</f>
        <v>11978205</v>
      </c>
      <c r="J1423" s="76">
        <f t="shared" ref="J1423:K1423" si="1266">SUM(J1424:J1428)</f>
        <v>11805305</v>
      </c>
      <c r="K1423" s="76">
        <f t="shared" si="1266"/>
        <v>0</v>
      </c>
      <c r="L1423" s="76">
        <f t="shared" si="1254"/>
        <v>1145563</v>
      </c>
      <c r="M1423" s="76">
        <f t="shared" ref="M1423" si="1267">SUM(M1424:M1428)</f>
        <v>0</v>
      </c>
      <c r="N1423" s="76">
        <f t="shared" ref="N1423:O1423" si="1268">SUM(N1424:N1428)</f>
        <v>0</v>
      </c>
      <c r="O1423" s="76">
        <f t="shared" si="1268"/>
        <v>1145563</v>
      </c>
      <c r="P1423" s="76">
        <f t="shared" ref="P1423:P1486" si="1269">K1423+L1423</f>
        <v>1145563</v>
      </c>
      <c r="Q1423" s="76">
        <f t="shared" ref="Q1423:Q1486" si="1270">IF(J1423=0,"-",P1423/J1423*100)</f>
        <v>9.703798419439396</v>
      </c>
    </row>
    <row r="1424" spans="1:17" s="8" customFormat="1" x14ac:dyDescent="0.25">
      <c r="A1424" s="2" t="s">
        <v>638</v>
      </c>
      <c r="B1424" s="2" t="s">
        <v>69</v>
      </c>
      <c r="C1424" s="2" t="s">
        <v>2628</v>
      </c>
      <c r="D1424" s="54" t="s">
        <v>2881</v>
      </c>
      <c r="E1424" s="48">
        <v>6112</v>
      </c>
      <c r="F1424" s="54" t="s">
        <v>1</v>
      </c>
      <c r="G1424" s="56" t="s">
        <v>2919</v>
      </c>
      <c r="H1424" s="31" t="s">
        <v>73</v>
      </c>
      <c r="I1424" s="77">
        <f t="shared" ref="I1424" si="1271">SUM(I1466,I1504,I1541,I1578,I1617,I1653,I1689,I1729,I1769,I1809,I1848,I1887,I1929,I1970,I2011,I2051,I2091,I2132,I2173,I2210,I2250,I2287,I2326,I2366,I2405,I2444,I2482,I2523,I2563,I2603,I2642,I2682,I2722,I2763,I2804,I2844,I2885,I2926,I2965,I3006,I3046,I3086,I3125,I3166,I3207,I3247,I3288,I3328,I3368,I3408,I3448,I3489,I3530,I3571,I3611,I3652,I3691,I3731,I3770,I3810,I3850,I3889,I3929,I3969,I4009,I4048,I4088,I4127,I4170,I4208)</f>
        <v>2091435</v>
      </c>
      <c r="J1424" s="77">
        <f t="shared" ref="J1424:K1424" si="1272">SUM(J1466,J1504,J1541,J1578,J1617,J1653,J1689,J1729,J1769,J1809,J1848,J1887,J1929,J1970,J2011,J2051,J2091,J2132,J2173,J2210,J2250,J2287,J2326,J2366,J2405,J2444,J2482,J2523,J2563,J2603,J2642,J2682,J2722,J2763,J2804,J2844,J2885,J2926,J2965,J3006,J3046,J3086,J3125,J3166,J3207,J3247,J3288,J3328,J3368,J3408,J3448,J3489,J3530,J3571,J3611,J3652,J3691,J3731,J3770,J3810,J3850,J3889,J3929,J3969,J4009,J4048,J4088,J4127,J4170,J4208)</f>
        <v>2056616</v>
      </c>
      <c r="K1424" s="77">
        <f t="shared" si="1272"/>
        <v>0</v>
      </c>
      <c r="L1424" s="77">
        <f t="shared" si="1254"/>
        <v>180223</v>
      </c>
      <c r="M1424" s="77">
        <f t="shared" ref="M1424" si="1273">SUM(M1466,M1504,M1541,M1578,M1617,M1653,M1689,M1729,M1769,M1809,M1848,M1887,M1929,M1970,M2011,M2051,M2091,M2132,M2173,M2210,M2250,M2287,M2326,M2366,M2405,M2444,M2482,M2523,M2563,M2603,M2642,M2682,M2722,M2763,M2804,M2844,M2885,M2926,M2965,M3006,M3046,M3086,M3125,M3166,M3207,M3247,M3288,M3328,M3368,M3408,M3448,M3489,M3530,M3571,M3611,M3652,M3691,M3731,M3770,M3810,M3850,M3889,M3929,M3969,M4009,M4048,M4088,M4127,M4170,M4208)</f>
        <v>0</v>
      </c>
      <c r="N1424" s="77">
        <f t="shared" ref="N1424:O1424" si="1274">SUM(N1466,N1504,N1541,N1578,N1617,N1653,N1689,N1729,N1769,N1809,N1848,N1887,N1929,N1970,N2011,N2051,N2091,N2132,N2173,N2210,N2250,N2287,N2326,N2366,N2405,N2444,N2482,N2523,N2563,N2603,N2642,N2682,N2722,N2763,N2804,N2844,N2885,N2926,N2965,N3006,N3046,N3086,N3125,N3166,N3207,N3247,N3288,N3328,N3368,N3408,N3448,N3489,N3530,N3571,N3611,N3652,N3691,N3731,N3770,N3810,N3850,N3889,N3929,N3969,N4009,N4048,N4088,N4127,N4170,N4208)</f>
        <v>0</v>
      </c>
      <c r="O1424" s="77">
        <f t="shared" si="1274"/>
        <v>180223</v>
      </c>
      <c r="P1424" s="77">
        <f t="shared" si="1269"/>
        <v>180223</v>
      </c>
      <c r="Q1424" s="77">
        <f t="shared" si="1270"/>
        <v>8.7630846011117285</v>
      </c>
    </row>
    <row r="1425" spans="1:17" s="8" customFormat="1" x14ac:dyDescent="0.25">
      <c r="A1425" s="2" t="s">
        <v>638</v>
      </c>
      <c r="B1425" s="2" t="s">
        <v>69</v>
      </c>
      <c r="C1425" s="2" t="s">
        <v>2628</v>
      </c>
      <c r="D1425" s="54" t="s">
        <v>2881</v>
      </c>
      <c r="E1425" s="48">
        <v>6112</v>
      </c>
      <c r="F1425" s="54" t="s">
        <v>1</v>
      </c>
      <c r="G1425" s="56" t="s">
        <v>2919</v>
      </c>
      <c r="H1425" s="31" t="s">
        <v>26</v>
      </c>
      <c r="I1425" s="77">
        <f t="shared" ref="I1425" si="1275">SUM(I1469,I1508,I1545,I1582,I1621,I1656,I1693,I1733,I1772,I1812,I1852,I1891,I1933,I1974,I2015,I2055,I2095,I2136,I2177,I2214,I2254,I2291,I2330,I2369,I2408,I2447,I2486,I2526,I2566,I2606,I2645,I2685,I2726,I2767,I2807,I2848,I2889,I2930,I2969,I3010,I3049,I3090,I3129,I3170,I3211,I3251,I3292,I3331,I3371,I3411,I3452,I3493,I3534,I3575,I3615,I3656,I3695,I3734,I3774,I3814,I3853,I3892,I3928,I3973,I4012,I4051,I4087,I4131,I4169,I4211)</f>
        <v>1064525</v>
      </c>
      <c r="J1425" s="77">
        <f t="shared" ref="J1425:K1425" si="1276">SUM(J1469,J1508,J1545,J1582,J1621,J1656,J1693,J1733,J1772,J1812,J1852,J1891,J1933,J1974,J2015,J2055,J2095,J2136,J2177,J2214,J2254,J2291,J2330,J2369,J2408,J2447,J2486,J2526,J2566,J2606,J2645,J2685,J2726,J2767,J2807,J2848,J2889,J2930,J2969,J3010,J3049,J3090,J3129,J3170,J3211,J3251,J3292,J3331,J3371,J3411,J3452,J3493,J3534,J3575,J3615,J3656,J3695,J3734,J3774,J3814,J3853,J3892,J3928,J3973,J4012,J4051,J4087,J4131,J4169,J4211)</f>
        <v>1059525</v>
      </c>
      <c r="K1425" s="77">
        <f t="shared" si="1276"/>
        <v>0</v>
      </c>
      <c r="L1425" s="77">
        <f t="shared" si="1254"/>
        <v>215931</v>
      </c>
      <c r="M1425" s="77">
        <f t="shared" ref="M1425" si="1277">SUM(M1469,M1508,M1545,M1582,M1621,M1656,M1693,M1733,M1772,M1812,M1852,M1891,M1933,M1974,M2015,M2055,M2095,M2136,M2177,M2214,M2254,M2291,M2330,M2369,M2408,M2447,M2486,M2526,M2566,M2606,M2645,M2685,M2726,M2767,M2807,M2848,M2889,M2930,M2969,M3010,M3049,M3090,M3129,M3170,M3211,M3251,M3292,M3331,M3371,M3411,M3452,M3493,M3534,M3575,M3615,M3656,M3695,M3734,M3774,M3814,M3853,M3892,M3928,M3973,M4012,M4051,M4087,M4131,M4169,M4211)</f>
        <v>0</v>
      </c>
      <c r="N1425" s="77">
        <f t="shared" ref="N1425:O1425" si="1278">SUM(N1469,N1508,N1545,N1582,N1621,N1656,N1693,N1733,N1772,N1812,N1852,N1891,N1933,N1974,N2015,N2055,N2095,N2136,N2177,N2214,N2254,N2291,N2330,N2369,N2408,N2447,N2486,N2526,N2566,N2606,N2645,N2685,N2726,N2767,N2807,N2848,N2889,N2930,N2969,N3010,N3049,N3090,N3129,N3170,N3211,N3251,N3292,N3331,N3371,N3411,N3452,N3493,N3534,N3575,N3615,N3656,N3695,N3734,N3774,N3814,N3853,N3892,N3928,N3973,N4012,N4051,N4087,N4131,N4169,N4211)</f>
        <v>0</v>
      </c>
      <c r="O1425" s="77">
        <f t="shared" si="1278"/>
        <v>215931</v>
      </c>
      <c r="P1425" s="77">
        <f t="shared" si="1269"/>
        <v>215931</v>
      </c>
      <c r="Q1425" s="77">
        <f t="shared" si="1270"/>
        <v>20.379981595526296</v>
      </c>
    </row>
    <row r="1426" spans="1:17" s="8" customFormat="1" x14ac:dyDescent="0.25">
      <c r="A1426" s="2" t="s">
        <v>638</v>
      </c>
      <c r="B1426" s="2" t="s">
        <v>69</v>
      </c>
      <c r="C1426" s="2" t="s">
        <v>2628</v>
      </c>
      <c r="D1426" s="54" t="s">
        <v>2881</v>
      </c>
      <c r="E1426" s="48">
        <v>6112</v>
      </c>
      <c r="F1426" s="54" t="s">
        <v>1</v>
      </c>
      <c r="G1426" s="56" t="s">
        <v>2919</v>
      </c>
      <c r="H1426" s="31" t="s">
        <v>24</v>
      </c>
      <c r="I1426" s="77">
        <f t="shared" ref="I1426" si="1279">SUM(I1468,I1506,I1543,I1580,I1619,I1655,I1691,I1731,I1771,I1811,I1850,I1889,I1931,I1972,I2013,I2053,I2093,I2134,I2175,I2212,I2252,I2289,I2328,I2368,I2407,I2446,I2484,I2525,I2565,I2605,I2644,I2684,I2724,I2765,I2806,I2846,I2887,I2928,I2967,I3008,I3048,I3088,I3127,I3168,I3209,I3249,I3290,I3330,I3370,I3410,I3450,I3491,I3532,I3573,I3613,I3654,I3693,I3733,I3772,I3812,I3852,I3891,I3931,I3971,I4011,I4050,I4090,I4129,I4172,I4210)</f>
        <v>1698619</v>
      </c>
      <c r="J1426" s="77">
        <f t="shared" ref="J1426:K1426" si="1280">SUM(J1468,J1506,J1543,J1580,J1619,J1655,J1691,J1731,J1771,J1811,J1850,J1889,J1931,J1972,J2013,J2053,J2093,J2134,J2175,J2212,J2252,J2289,J2328,J2368,J2407,J2446,J2484,J2525,J2565,J2605,J2644,J2684,J2724,J2765,J2806,J2846,J2887,J2928,J2967,J3008,J3048,J3088,J3127,J3168,J3209,J3249,J3290,J3330,J3370,J3410,J3450,J3491,J3532,J3573,J3613,J3654,J3693,J3733,J3772,J3812,J3852,J3891,J3931,J3971,J4011,J4050,J4090,J4129,J4172,J4210)</f>
        <v>1666014</v>
      </c>
      <c r="K1426" s="77">
        <f t="shared" si="1280"/>
        <v>0</v>
      </c>
      <c r="L1426" s="77">
        <f t="shared" si="1254"/>
        <v>0</v>
      </c>
      <c r="M1426" s="77">
        <f t="shared" ref="M1426" si="1281">SUM(M1468,M1506,M1543,M1580,M1619,M1655,M1691,M1731,M1771,M1811,M1850,M1889,M1931,M1972,M2013,M2053,M2093,M2134,M2175,M2212,M2252,M2289,M2328,M2368,M2407,M2446,M2484,M2525,M2565,M2605,M2644,M2684,M2724,M2765,M2806,M2846,M2887,M2928,M2967,M3008,M3048,M3088,M3127,M3168,M3209,M3249,M3290,M3330,M3370,M3410,M3450,M3491,M3532,M3573,M3613,M3654,M3693,M3733,M3772,M3812,M3852,M3891,M3931,M3971,M4011,M4050,M4090,M4129,M4172,M4210)</f>
        <v>0</v>
      </c>
      <c r="N1426" s="77">
        <f t="shared" ref="N1426:O1426" si="1282">SUM(N1468,N1506,N1543,N1580,N1619,N1655,N1691,N1731,N1771,N1811,N1850,N1889,N1931,N1972,N2013,N2053,N2093,N2134,N2175,N2212,N2252,N2289,N2328,N2368,N2407,N2446,N2484,N2525,N2565,N2605,N2644,N2684,N2724,N2765,N2806,N2846,N2887,N2928,N2967,N3008,N3048,N3088,N3127,N3168,N3209,N3249,N3290,N3330,N3370,N3410,N3450,N3491,N3532,N3573,N3613,N3654,N3693,N3733,N3772,N3812,N3852,N3891,N3931,N3971,N4011,N4050,N4090,N4129,N4172,N4210)</f>
        <v>0</v>
      </c>
      <c r="O1426" s="77">
        <f t="shared" si="1282"/>
        <v>0</v>
      </c>
      <c r="P1426" s="77">
        <f t="shared" si="1269"/>
        <v>0</v>
      </c>
      <c r="Q1426" s="77">
        <f t="shared" si="1270"/>
        <v>0</v>
      </c>
    </row>
    <row r="1427" spans="1:17" s="8" customFormat="1" x14ac:dyDescent="0.25">
      <c r="A1427" s="2" t="s">
        <v>638</v>
      </c>
      <c r="B1427" s="2" t="s">
        <v>69</v>
      </c>
      <c r="C1427" s="2" t="s">
        <v>2628</v>
      </c>
      <c r="D1427" s="54" t="s">
        <v>2881</v>
      </c>
      <c r="E1427" s="48">
        <v>6112</v>
      </c>
      <c r="F1427" s="54" t="s">
        <v>1</v>
      </c>
      <c r="G1427" s="56" t="s">
        <v>2919</v>
      </c>
      <c r="H1427" s="31" t="s">
        <v>22</v>
      </c>
      <c r="I1427" s="77">
        <f t="shared" ref="I1427" si="1283">SUM(I1467,I1505,I1542,I1579,I1618,I1654,I1690,I1730,I1770,I1810,I1849,I1888,I1930,I1971,I2012,I2052,I2092,I2133,I2174,I2211,I2251,I2288,I2327,I2367,I2406,I2445,I2483,I2524,I2564,I2604,I2643,I2683,I2723,I2764,I2805,I2845,I2886,I2927,I2966,I3007,I3047,I3087,I3126,I3167,I3208,I3248,I3289,I3329,I3369,I3409,I3449,I3490,I3531,I3572,I3612,I3653,I3692,I3732,I3771,I3811,I3851,I3890,I3930,I3970,I4010,I4049,I4089,I4128,I4171,I4209)</f>
        <v>6795456</v>
      </c>
      <c r="J1427" s="77">
        <f t="shared" ref="J1427:K1427" si="1284">SUM(J1467,J1505,J1542,J1579,J1618,J1654,J1690,J1730,J1770,J1810,J1849,J1888,J1930,J1971,J2012,J2052,J2092,J2133,J2174,J2211,J2251,J2288,J2327,J2367,J2406,J2445,J2483,J2524,J2564,J2604,J2643,J2683,J2723,J2764,J2805,J2845,J2886,J2927,J2966,J3007,J3047,J3087,J3126,J3167,J3208,J3248,J3289,J3329,J3369,J3409,J3449,J3490,J3531,J3572,J3612,J3653,J3692,J3732,J3771,J3811,J3851,J3890,J3930,J3970,J4010,J4049,J4089,J4128,J4171,J4209)</f>
        <v>6694980</v>
      </c>
      <c r="K1427" s="77">
        <f t="shared" si="1284"/>
        <v>0</v>
      </c>
      <c r="L1427" s="77">
        <f t="shared" si="1254"/>
        <v>728259</v>
      </c>
      <c r="M1427" s="77">
        <f t="shared" ref="M1427" si="1285">SUM(M1467,M1505,M1542,M1579,M1618,M1654,M1690,M1730,M1770,M1810,M1849,M1888,M1930,M1971,M2012,M2052,M2092,M2133,M2174,M2211,M2251,M2288,M2327,M2367,M2406,M2445,M2483,M2524,M2564,M2604,M2643,M2683,M2723,M2764,M2805,M2845,M2886,M2927,M2966,M3007,M3047,M3087,M3126,M3167,M3208,M3248,M3289,M3329,M3369,M3409,M3449,M3490,M3531,M3572,M3612,M3653,M3692,M3732,M3771,M3811,M3851,M3890,M3930,M3970,M4010,M4049,M4089,M4128,M4171,M4209)</f>
        <v>0</v>
      </c>
      <c r="N1427" s="77">
        <f t="shared" ref="N1427:O1427" si="1286">SUM(N1467,N1505,N1542,N1579,N1618,N1654,N1690,N1730,N1770,N1810,N1849,N1888,N1930,N1971,N2012,N2052,N2092,N2133,N2174,N2211,N2251,N2288,N2327,N2367,N2406,N2445,N2483,N2524,N2564,N2604,N2643,N2683,N2723,N2764,N2805,N2845,N2886,N2927,N2966,N3007,N3047,N3087,N3126,N3167,N3208,N3248,N3289,N3329,N3369,N3409,N3449,N3490,N3531,N3572,N3612,N3653,N3692,N3732,N3771,N3811,N3851,N3890,N3930,N3970,N4010,N4049,N4089,N4128,N4171,N4209)</f>
        <v>0</v>
      </c>
      <c r="O1427" s="77">
        <f t="shared" si="1286"/>
        <v>728259</v>
      </c>
      <c r="P1427" s="77">
        <f t="shared" si="1269"/>
        <v>728259</v>
      </c>
      <c r="Q1427" s="77">
        <f t="shared" si="1270"/>
        <v>10.877687461351639</v>
      </c>
    </row>
    <row r="1428" spans="1:17" s="8" customFormat="1" x14ac:dyDescent="0.25">
      <c r="A1428" s="2" t="s">
        <v>638</v>
      </c>
      <c r="B1428" s="2" t="s">
        <v>69</v>
      </c>
      <c r="C1428" s="2" t="s">
        <v>2628</v>
      </c>
      <c r="D1428" s="54" t="s">
        <v>2881</v>
      </c>
      <c r="E1428" s="48">
        <v>6112</v>
      </c>
      <c r="F1428" s="54" t="s">
        <v>1</v>
      </c>
      <c r="G1428" s="56" t="s">
        <v>2919</v>
      </c>
      <c r="H1428" s="31" t="s">
        <v>76</v>
      </c>
      <c r="I1428" s="77">
        <f t="shared" ref="I1428" si="1287">SUM(I1507,I1544,I1581,I1620,I1692,I1732,I1851,I1890,I1932,I1973,I2014,I2054,I2094,I2135,I2176,I2213,I2253,I2290,I2329,I2485,I2725,I2766,I2847,I2888,I2929,I2968,I3009,I3089,I3128,I3169,I3210,I3250,I3291,I3451,I3492,I3533,I3574,I3614,I3655,I3694,I3773,I3813,I3932,I3972,I4091,I4130)</f>
        <v>328170</v>
      </c>
      <c r="J1428" s="77">
        <f t="shared" ref="J1428:K1428" si="1288">SUM(J1507,J1544,J1581,J1620,J1692,J1732,J1851,J1890,J1932,J1973,J2014,J2054,J2094,J2135,J2176,J2213,J2253,J2290,J2329,J2485,J2725,J2766,J2847,J2888,J2929,J2968,J3009,J3089,J3128,J3169,J3210,J3250,J3291,J3451,J3492,J3533,J3574,J3614,J3655,J3694,J3773,J3813,J3932,J3972,J4091,J4130)</f>
        <v>328170</v>
      </c>
      <c r="K1428" s="77">
        <f t="shared" si="1288"/>
        <v>0</v>
      </c>
      <c r="L1428" s="77">
        <f t="shared" si="1254"/>
        <v>21150</v>
      </c>
      <c r="M1428" s="77">
        <f t="shared" ref="M1428" si="1289">SUM(M1507,M1544,M1581,M1620,M1692,M1732,M1851,M1890,M1932,M1973,M2014,M2054,M2094,M2135,M2176,M2213,M2253,M2290,M2329,M2485,M2725,M2766,M2847,M2888,M2929,M2968,M3009,M3089,M3128,M3169,M3210,M3250,M3291,M3451,M3492,M3533,M3574,M3614,M3655,M3694,M3773,M3813,M3932,M3972,M4091,M4130)</f>
        <v>0</v>
      </c>
      <c r="N1428" s="77">
        <f t="shared" ref="N1428:O1428" si="1290">SUM(N1507,N1544,N1581,N1620,N1692,N1732,N1851,N1890,N1932,N1973,N2014,N2054,N2094,N2135,N2176,N2213,N2253,N2290,N2329,N2485,N2725,N2766,N2847,N2888,N2929,N2968,N3009,N3089,N3128,N3169,N3210,N3250,N3291,N3451,N3492,N3533,N3574,N3614,N3655,N3694,N3773,N3813,N3932,N3972,N4091,N4130)</f>
        <v>0</v>
      </c>
      <c r="O1428" s="77">
        <f t="shared" si="1290"/>
        <v>21150</v>
      </c>
      <c r="P1428" s="77">
        <f t="shared" si="1269"/>
        <v>21150</v>
      </c>
      <c r="Q1428" s="77">
        <f t="shared" si="1270"/>
        <v>6.4448304232562394</v>
      </c>
    </row>
    <row r="1429" spans="1:17" s="8" customFormat="1" x14ac:dyDescent="0.25">
      <c r="A1429" s="2" t="s">
        <v>638</v>
      </c>
      <c r="B1429" s="2" t="s">
        <v>69</v>
      </c>
      <c r="C1429" s="2" t="s">
        <v>2628</v>
      </c>
      <c r="D1429" s="54" t="s">
        <v>2881</v>
      </c>
      <c r="E1429" s="55" t="s">
        <v>27</v>
      </c>
      <c r="F1429" s="55" t="s">
        <v>1</v>
      </c>
      <c r="G1429" s="55" t="s">
        <v>1</v>
      </c>
      <c r="H1429" s="10" t="s">
        <v>28</v>
      </c>
      <c r="I1429" s="76">
        <f t="shared" ref="I1429:O1429" si="1291">SUM(I1430)</f>
        <v>8588351</v>
      </c>
      <c r="J1429" s="76">
        <f t="shared" si="1291"/>
        <v>8484731</v>
      </c>
      <c r="K1429" s="76">
        <f t="shared" si="1291"/>
        <v>0</v>
      </c>
      <c r="L1429" s="76">
        <f t="shared" si="1254"/>
        <v>770325</v>
      </c>
      <c r="M1429" s="76">
        <f t="shared" si="1291"/>
        <v>0</v>
      </c>
      <c r="N1429" s="76">
        <f t="shared" si="1291"/>
        <v>0</v>
      </c>
      <c r="O1429" s="76">
        <f t="shared" si="1291"/>
        <v>770325</v>
      </c>
      <c r="P1429" s="76">
        <f t="shared" si="1269"/>
        <v>770325</v>
      </c>
      <c r="Q1429" s="76">
        <f t="shared" si="1270"/>
        <v>9.0789560682595596</v>
      </c>
    </row>
    <row r="1430" spans="1:17" s="8" customFormat="1" x14ac:dyDescent="0.25">
      <c r="A1430" s="2" t="s">
        <v>638</v>
      </c>
      <c r="B1430" s="2" t="s">
        <v>69</v>
      </c>
      <c r="C1430" s="2" t="s">
        <v>2628</v>
      </c>
      <c r="D1430" s="54" t="s">
        <v>2881</v>
      </c>
      <c r="E1430" s="48">
        <v>6121</v>
      </c>
      <c r="F1430" s="54" t="s">
        <v>1</v>
      </c>
      <c r="G1430" s="56" t="s">
        <v>2919</v>
      </c>
      <c r="H1430" s="31" t="s">
        <v>29</v>
      </c>
      <c r="I1430" s="77">
        <f t="shared" ref="I1430" si="1292">SUM(I1471,I1510,I1547,I1584,I1623,I1658,I1695,I1735,I1774,I1814,I1854,I1893,I1935,I1976,I2017,I2057,I2097,I2138,I2179,I2216,I2256,I2293,I2332,I2371,I2410,I2449,I2488,I2528,I2568,I2608,I2647,I2687,I2728,I2769,I2809,I2850,I2891,I2932,I2971,I3012,I3051,I3092,I3131,I3172,I3213,I3253,I3294,I3333,I3373,I3413,I3454,I3495,I3536,I3577,I3617,I3658,I3697,I3736,I3776,I3816,I3855,I3894,I3934,I3975,I4014,I4053,I4093,I4133,I4174,I4213)</f>
        <v>8588351</v>
      </c>
      <c r="J1430" s="77">
        <f t="shared" ref="J1430:K1430" si="1293">SUM(J1471,J1510,J1547,J1584,J1623,J1658,J1695,J1735,J1774,J1814,J1854,J1893,J1935,J1976,J2017,J2057,J2097,J2138,J2179,J2216,J2256,J2293,J2332,J2371,J2410,J2449,J2488,J2528,J2568,J2608,J2647,J2687,J2728,J2769,J2809,J2850,J2891,J2932,J2971,J3012,J3051,J3092,J3131,J3172,J3213,J3253,J3294,J3333,J3373,J3413,J3454,J3495,J3536,J3577,J3617,J3658,J3697,J3736,J3776,J3816,J3855,J3894,J3934,J3975,J4014,J4053,J4093,J4133,J4174,J4213)</f>
        <v>8484731</v>
      </c>
      <c r="K1430" s="77">
        <f t="shared" si="1293"/>
        <v>0</v>
      </c>
      <c r="L1430" s="77">
        <f t="shared" si="1254"/>
        <v>770325</v>
      </c>
      <c r="M1430" s="77">
        <f t="shared" ref="M1430" si="1294">SUM(M1471,M1510,M1547,M1584,M1623,M1658,M1695,M1735,M1774,M1814,M1854,M1893,M1935,M1976,M2017,M2057,M2097,M2138,M2179,M2216,M2256,M2293,M2332,M2371,M2410,M2449,M2488,M2528,M2568,M2608,M2647,M2687,M2728,M2769,M2809,M2850,M2891,M2932,M2971,M3012,M3051,M3092,M3131,M3172,M3213,M3253,M3294,M3333,M3373,M3413,M3454,M3495,M3536,M3577,M3617,M3658,M3697,M3736,M3776,M3816,M3855,M3894,M3934,M3975,M4014,M4053,M4093,M4133,M4174,M4213)</f>
        <v>0</v>
      </c>
      <c r="N1430" s="77">
        <f t="shared" ref="N1430:O1430" si="1295">SUM(N1471,N1510,N1547,N1584,N1623,N1658,N1695,N1735,N1774,N1814,N1854,N1893,N1935,N1976,N2017,N2057,N2097,N2138,N2179,N2216,N2256,N2293,N2332,N2371,N2410,N2449,N2488,N2528,N2568,N2608,N2647,N2687,N2728,N2769,N2809,N2850,N2891,N2932,N2971,N3012,N3051,N3092,N3131,N3172,N3213,N3253,N3294,N3333,N3373,N3413,N3454,N3495,N3536,N3577,N3617,N3658,N3697,N3736,N3776,N3816,N3855,N3894,N3934,N3975,N4014,N4053,N4093,N4133,N4174,N4213)</f>
        <v>0</v>
      </c>
      <c r="O1430" s="77">
        <f t="shared" si="1295"/>
        <v>770325</v>
      </c>
      <c r="P1430" s="77">
        <f t="shared" si="1269"/>
        <v>770325</v>
      </c>
      <c r="Q1430" s="77">
        <f t="shared" si="1270"/>
        <v>9.0789560682595596</v>
      </c>
    </row>
    <row r="1431" spans="1:17" s="8" customFormat="1" x14ac:dyDescent="0.25">
      <c r="A1431" s="2" t="s">
        <v>638</v>
      </c>
      <c r="B1431" s="2" t="s">
        <v>69</v>
      </c>
      <c r="C1431" s="2" t="s">
        <v>2628</v>
      </c>
      <c r="D1431" s="54" t="s">
        <v>2881</v>
      </c>
      <c r="E1431" s="55" t="s">
        <v>31</v>
      </c>
      <c r="F1431" s="55" t="s">
        <v>1</v>
      </c>
      <c r="G1431" s="55" t="s">
        <v>1</v>
      </c>
      <c r="H1431" s="10" t="s">
        <v>32</v>
      </c>
      <c r="I1431" s="76">
        <f t="shared" ref="I1431" si="1296">SUM(I1432:I1440)</f>
        <v>11181606</v>
      </c>
      <c r="J1431" s="76">
        <f t="shared" ref="J1431:K1431" si="1297">SUM(J1432:J1440)</f>
        <v>8614782</v>
      </c>
      <c r="K1431" s="76">
        <f t="shared" si="1297"/>
        <v>0</v>
      </c>
      <c r="L1431" s="76">
        <f t="shared" si="1254"/>
        <v>802914.45</v>
      </c>
      <c r="M1431" s="76">
        <f t="shared" ref="M1431" si="1298">SUM(M1432:M1440)</f>
        <v>0</v>
      </c>
      <c r="N1431" s="76">
        <f t="shared" ref="N1431:O1431" si="1299">SUM(N1432:N1440)</f>
        <v>0</v>
      </c>
      <c r="O1431" s="76">
        <f t="shared" si="1299"/>
        <v>802914.45</v>
      </c>
      <c r="P1431" s="76">
        <f t="shared" si="1269"/>
        <v>802914.45</v>
      </c>
      <c r="Q1431" s="76">
        <f t="shared" si="1270"/>
        <v>9.3201946375427731</v>
      </c>
    </row>
    <row r="1432" spans="1:17" s="8" customFormat="1" x14ac:dyDescent="0.25">
      <c r="A1432" s="2" t="s">
        <v>638</v>
      </c>
      <c r="B1432" s="2" t="s">
        <v>69</v>
      </c>
      <c r="C1432" s="2" t="s">
        <v>2628</v>
      </c>
      <c r="D1432" s="54" t="s">
        <v>2881</v>
      </c>
      <c r="E1432" s="48">
        <v>6131</v>
      </c>
      <c r="F1432" s="54" t="s">
        <v>1</v>
      </c>
      <c r="G1432" s="56" t="s">
        <v>2919</v>
      </c>
      <c r="H1432" s="31" t="s">
        <v>33</v>
      </c>
      <c r="I1432" s="77">
        <f t="shared" ref="I1432" si="1300">SUM(I1473,I1512,I1549,I1586,I1625,I1660,I1697,I1737,I1776,I1816,I1856,I1895,I1937,I1978,I2019,I2059,I2099,I2140,I2181,I2218,I2258,I2295,I2334,I2373,I2412,I2451,I2490,I2530,I2570,I2610,I2649,I2689,I2730,I2771,I2811,I2852,I2893,I2934,I2973,I3014,I3053,I3094,I3133,I3174,I3215,I3255,I3296,I3335,I3375,I3415,I3456,I3497,I3538,I3579,I3619,I3660,I3699,I3738,I3778,I3818,I3857,I3896,I3936,I3977,I4016,I4055,I4095,I4135,I4176,I4215)</f>
        <v>145746</v>
      </c>
      <c r="J1432" s="77">
        <f t="shared" ref="J1432:K1432" si="1301">SUM(J1473,J1512,J1549,J1586,J1625,J1660,J1697,J1737,J1776,J1816,J1856,J1895,J1937,J1978,J2019,J2059,J2099,J2140,J2181,J2218,J2258,J2295,J2334,J2373,J2412,J2451,J2490,J2530,J2570,J2610,J2649,J2689,J2730,J2771,J2811,J2852,J2893,J2934,J2973,J3014,J3053,J3094,J3133,J3174,J3215,J3255,J3296,J3335,J3375,J3415,J3456,J3497,J3538,J3579,J3619,J3660,J3699,J3738,J3778,J3818,J3857,J3896,J3936,J3977,J4016,J4055,J4095,J4135,J4176,J4215)</f>
        <v>96232</v>
      </c>
      <c r="K1432" s="77">
        <f t="shared" si="1301"/>
        <v>0</v>
      </c>
      <c r="L1432" s="77">
        <f t="shared" si="1254"/>
        <v>7996</v>
      </c>
      <c r="M1432" s="77">
        <f t="shared" ref="M1432" si="1302">SUM(M1473,M1512,M1549,M1586,M1625,M1660,M1697,M1737,M1776,M1816,M1856,M1895,M1937,M1978,M2019,M2059,M2099,M2140,M2181,M2218,M2258,M2295,M2334,M2373,M2412,M2451,M2490,M2530,M2570,M2610,M2649,M2689,M2730,M2771,M2811,M2852,M2893,M2934,M2973,M3014,M3053,M3094,M3133,M3174,M3215,M3255,M3296,M3335,M3375,M3415,M3456,M3497,M3538,M3579,M3619,M3660,M3699,M3738,M3778,M3818,M3857,M3896,M3936,M3977,M4016,M4055,M4095,M4135,M4176,M4215)</f>
        <v>0</v>
      </c>
      <c r="N1432" s="77">
        <f t="shared" ref="N1432:O1432" si="1303">SUM(N1473,N1512,N1549,N1586,N1625,N1660,N1697,N1737,N1776,N1816,N1856,N1895,N1937,N1978,N2019,N2059,N2099,N2140,N2181,N2218,N2258,N2295,N2334,N2373,N2412,N2451,N2490,N2530,N2570,N2610,N2649,N2689,N2730,N2771,N2811,N2852,N2893,N2934,N2973,N3014,N3053,N3094,N3133,N3174,N3215,N3255,N3296,N3335,N3375,N3415,N3456,N3497,N3538,N3579,N3619,N3660,N3699,N3738,N3778,N3818,N3857,N3896,N3936,N3977,N4016,N4055,N4095,N4135,N4176,N4215)</f>
        <v>0</v>
      </c>
      <c r="O1432" s="77">
        <f t="shared" si="1303"/>
        <v>7996</v>
      </c>
      <c r="P1432" s="77">
        <f t="shared" si="1269"/>
        <v>7996</v>
      </c>
      <c r="Q1432" s="77">
        <f t="shared" si="1270"/>
        <v>8.3090863745947292</v>
      </c>
    </row>
    <row r="1433" spans="1:17" s="8" customFormat="1" x14ac:dyDescent="0.25">
      <c r="A1433" s="2" t="s">
        <v>638</v>
      </c>
      <c r="B1433" s="2" t="s">
        <v>69</v>
      </c>
      <c r="C1433" s="2" t="s">
        <v>2628</v>
      </c>
      <c r="D1433" s="54" t="s">
        <v>2881</v>
      </c>
      <c r="E1433" s="48">
        <v>6132</v>
      </c>
      <c r="F1433" s="54" t="s">
        <v>1</v>
      </c>
      <c r="G1433" s="56" t="s">
        <v>2919</v>
      </c>
      <c r="H1433" s="31" t="s">
        <v>227</v>
      </c>
      <c r="I1433" s="77">
        <f t="shared" ref="I1433" si="1304">SUM(I1474,I1513,I1550,I1587,I1626,I1661,I1698,I1738,I1777,I1817,I1857,I1896,I1938,I1979,I2020,I2060,I2100,I2141,I2182,I2219,I2259,I2296,I2335,I2374,I2413,I2452,I2491,I2531,I2571,I2611,I2650,I2690,I2731,I2772,I2812,I2853,I2894,I2935,I2974,I3015,I3054,I3095,I3134,I3175,I3216,I3256,I3297,I3336,I3376,I3416,I3457,I3498,I3539,I3580,I3620,I3661,I3700,I3739,I3779,I3819,I3858,I3897,I3937,I3978,I4017,I4056,I4096,I4136,I4177,I4216)</f>
        <v>4000124</v>
      </c>
      <c r="J1433" s="77">
        <f t="shared" ref="J1433:K1433" si="1305">SUM(J1474,J1513,J1550,J1587,J1626,J1661,J1698,J1738,J1777,J1817,J1857,J1896,J1938,J1979,J2020,J2060,J2100,J2141,J2182,J2219,J2259,J2296,J2335,J2374,J2413,J2452,J2491,J2531,J2571,J2611,J2650,J2690,J2731,J2772,J2812,J2853,J2894,J2935,J2974,J3015,J3054,J3095,J3134,J3175,J3216,J3256,J3297,J3336,J3376,J3416,J3457,J3498,J3539,J3580,J3620,J3661,J3700,J3739,J3779,J3819,J3858,J3897,J3937,J3978,J4017,J4056,J4096,J4136,J4177,J4216)</f>
        <v>3979124</v>
      </c>
      <c r="K1433" s="77">
        <f t="shared" si="1305"/>
        <v>0</v>
      </c>
      <c r="L1433" s="77">
        <f t="shared" si="1254"/>
        <v>425560</v>
      </c>
      <c r="M1433" s="77">
        <f t="shared" ref="M1433" si="1306">SUM(M1474,M1513,M1550,M1587,M1626,M1661,M1698,M1738,M1777,M1817,M1857,M1896,M1938,M1979,M2020,M2060,M2100,M2141,M2182,M2219,M2259,M2296,M2335,M2374,M2413,M2452,M2491,M2531,M2571,M2611,M2650,M2690,M2731,M2772,M2812,M2853,M2894,M2935,M2974,M3015,M3054,M3095,M3134,M3175,M3216,M3256,M3297,M3336,M3376,M3416,M3457,M3498,M3539,M3580,M3620,M3661,M3700,M3739,M3779,M3819,M3858,M3897,M3937,M3978,M4017,M4056,M4096,M4136,M4177,M4216)</f>
        <v>0</v>
      </c>
      <c r="N1433" s="77">
        <f t="shared" ref="N1433:O1433" si="1307">SUM(N1474,N1513,N1550,N1587,N1626,N1661,N1698,N1738,N1777,N1817,N1857,N1896,N1938,N1979,N2020,N2060,N2100,N2141,N2182,N2219,N2259,N2296,N2335,N2374,N2413,N2452,N2491,N2531,N2571,N2611,N2650,N2690,N2731,N2772,N2812,N2853,N2894,N2935,N2974,N3015,N3054,N3095,N3134,N3175,N3216,N3256,N3297,N3336,N3376,N3416,N3457,N3498,N3539,N3580,N3620,N3661,N3700,N3739,N3779,N3819,N3858,N3897,N3937,N3978,N4017,N4056,N4096,N4136,N4177,N4216)</f>
        <v>0</v>
      </c>
      <c r="O1433" s="77">
        <f t="shared" si="1307"/>
        <v>425560</v>
      </c>
      <c r="P1433" s="77">
        <f t="shared" si="1269"/>
        <v>425560</v>
      </c>
      <c r="Q1433" s="77">
        <f t="shared" si="1270"/>
        <v>10.694816245987811</v>
      </c>
    </row>
    <row r="1434" spans="1:17" s="8" customFormat="1" x14ac:dyDescent="0.25">
      <c r="A1434" s="2" t="s">
        <v>638</v>
      </c>
      <c r="B1434" s="2" t="s">
        <v>69</v>
      </c>
      <c r="C1434" s="2" t="s">
        <v>2628</v>
      </c>
      <c r="D1434" s="54" t="s">
        <v>2881</v>
      </c>
      <c r="E1434" s="48">
        <v>6133</v>
      </c>
      <c r="F1434" s="54" t="s">
        <v>1</v>
      </c>
      <c r="G1434" s="56" t="s">
        <v>2919</v>
      </c>
      <c r="H1434" s="31" t="s">
        <v>229</v>
      </c>
      <c r="I1434" s="77">
        <f t="shared" ref="I1434" si="1308">SUM(I1475,I1514,I1551,I1588,I1627,I1662,I1699,I1739,I1778,I1818,I1858,I1897,I1939,I1980,I2021,I2061,I2101,I2142,I2183,I2220,I2260,I2297,I2336,I2375,I2414,I2453,I2492,I2532,I2572,I2612,I2651,I2691,I2732,I2773,I2813,I2854,I2895,I2936,I2975,I3016,I3055,I3096,I3135,I3176,I3217,I3257,I3298,I3337,I3377,I3417,I3458,I3499,I3540,I3581,I3621,I3662,I3701,I3740,I3780,I3820,I3859,I3898,I3938,I3979,I4018,I4057,I4097,I4137,I4178,I4217)</f>
        <v>812261</v>
      </c>
      <c r="J1434" s="77">
        <f t="shared" ref="J1434:K1434" si="1309">SUM(J1475,J1514,J1551,J1588,J1627,J1662,J1699,J1739,J1778,J1818,J1858,J1897,J1939,J1980,J2021,J2061,J2101,J2142,J2183,J2220,J2260,J2297,J2336,J2375,J2414,J2453,J2492,J2532,J2572,J2612,J2651,J2691,J2732,J2773,J2813,J2854,J2895,J2936,J2975,J3016,J3055,J3096,J3135,J3176,J3217,J3257,J3298,J3337,J3377,J3417,J3458,J3499,J3540,J3581,J3621,J3662,J3701,J3740,J3780,J3820,J3859,J3898,J3938,J3979,J4018,J4057,J4097,J4137,J4178,J4217)</f>
        <v>802561</v>
      </c>
      <c r="K1434" s="77">
        <f t="shared" si="1309"/>
        <v>0</v>
      </c>
      <c r="L1434" s="77">
        <f t="shared" si="1254"/>
        <v>74848</v>
      </c>
      <c r="M1434" s="77">
        <f t="shared" ref="M1434" si="1310">SUM(M1475,M1514,M1551,M1588,M1627,M1662,M1699,M1739,M1778,M1818,M1858,M1897,M1939,M1980,M2021,M2061,M2101,M2142,M2183,M2220,M2260,M2297,M2336,M2375,M2414,M2453,M2492,M2532,M2572,M2612,M2651,M2691,M2732,M2773,M2813,M2854,M2895,M2936,M2975,M3016,M3055,M3096,M3135,M3176,M3217,M3257,M3298,M3337,M3377,M3417,M3458,M3499,M3540,M3581,M3621,M3662,M3701,M3740,M3780,M3820,M3859,M3898,M3938,M3979,M4018,M4057,M4097,M4137,M4178,M4217)</f>
        <v>0</v>
      </c>
      <c r="N1434" s="77">
        <f t="shared" ref="N1434:O1434" si="1311">SUM(N1475,N1514,N1551,N1588,N1627,N1662,N1699,N1739,N1778,N1818,N1858,N1897,N1939,N1980,N2021,N2061,N2101,N2142,N2183,N2220,N2260,N2297,N2336,N2375,N2414,N2453,N2492,N2532,N2572,N2612,N2651,N2691,N2732,N2773,N2813,N2854,N2895,N2936,N2975,N3016,N3055,N3096,N3135,N3176,N3217,N3257,N3298,N3337,N3377,N3417,N3458,N3499,N3540,N3581,N3621,N3662,N3701,N3740,N3780,N3820,N3859,N3898,N3938,N3979,N4018,N4057,N4097,N4137,N4178,N4217)</f>
        <v>0</v>
      </c>
      <c r="O1434" s="77">
        <f t="shared" si="1311"/>
        <v>74848</v>
      </c>
      <c r="P1434" s="77">
        <f t="shared" si="1269"/>
        <v>74848</v>
      </c>
      <c r="Q1434" s="77">
        <f t="shared" si="1270"/>
        <v>9.326144679345246</v>
      </c>
    </row>
    <row r="1435" spans="1:17" s="8" customFormat="1" x14ac:dyDescent="0.25">
      <c r="A1435" s="2" t="s">
        <v>638</v>
      </c>
      <c r="B1435" s="2" t="s">
        <v>69</v>
      </c>
      <c r="C1435" s="2" t="s">
        <v>2628</v>
      </c>
      <c r="D1435" s="54" t="s">
        <v>2881</v>
      </c>
      <c r="E1435" s="48">
        <v>6134</v>
      </c>
      <c r="F1435" s="54" t="s">
        <v>1</v>
      </c>
      <c r="G1435" s="56" t="s">
        <v>2919</v>
      </c>
      <c r="H1435" s="31" t="s">
        <v>169</v>
      </c>
      <c r="I1435" s="77">
        <f t="shared" ref="I1435" si="1312">SUM(I1476,I1515,I1552,I1589,I1628,I1663,I1700,I1740,I1779,I1819,I1859,I1898,I1940,I1981,I2022,I2062,I2102,I2143,I2184,I2221,I2261,I2298,I2337,I2376,I2415,I2454,I2493,I2533,I2573,I2613,I2652,I2692,I2733,I2774,I2814,I2855,I2896,I2937,I2976,I3017,I3056,I3097,I3136,I3177,I3218,I3258,I3299,I3338,I3378,I3418,I3459,I3500,I3541,I3582,I3622,I3663,I3702,I3741,I3781,I3821,I3860,I3899,I3939,I3980,I4019,I4058,I4098,I4138,I4179,I4218)</f>
        <v>2802621</v>
      </c>
      <c r="J1435" s="77">
        <f t="shared" ref="J1435:K1435" si="1313">SUM(J1476,J1515,J1552,J1589,J1628,J1663,J1700,J1740,J1779,J1819,J1859,J1898,J1940,J1981,J2022,J2062,J2102,J2143,J2184,J2221,J2261,J2298,J2337,J2376,J2415,J2454,J2493,J2533,J2573,J2613,J2652,J2692,J2733,J2774,J2814,J2855,J2896,J2937,J2976,J3017,J3056,J3097,J3136,J3177,J3218,J3258,J3299,J3338,J3378,J3418,J3459,J3500,J3541,J3582,J3622,J3663,J3702,J3741,J3781,J3821,J3860,J3899,J3939,J3980,J4019,J4058,J4098,J4138,J4179,J4218)</f>
        <v>825921</v>
      </c>
      <c r="K1435" s="77">
        <f t="shared" si="1313"/>
        <v>0</v>
      </c>
      <c r="L1435" s="77">
        <f t="shared" si="1254"/>
        <v>69486.45</v>
      </c>
      <c r="M1435" s="77">
        <f t="shared" ref="M1435" si="1314">SUM(M1476,M1515,M1552,M1589,M1628,M1663,M1700,M1740,M1779,M1819,M1859,M1898,M1940,M1981,M2022,M2062,M2102,M2143,M2184,M2221,M2261,M2298,M2337,M2376,M2415,M2454,M2493,M2533,M2573,M2613,M2652,M2692,M2733,M2774,M2814,M2855,M2896,M2937,M2976,M3017,M3056,M3097,M3136,M3177,M3218,M3258,M3299,M3338,M3378,M3418,M3459,M3500,M3541,M3582,M3622,M3663,M3702,M3741,M3781,M3821,M3860,M3899,M3939,M3980,M4019,M4058,M4098,M4138,M4179,M4218)</f>
        <v>0</v>
      </c>
      <c r="N1435" s="77">
        <f t="shared" ref="N1435:O1435" si="1315">SUM(N1476,N1515,N1552,N1589,N1628,N1663,N1700,N1740,N1779,N1819,N1859,N1898,N1940,N1981,N2022,N2062,N2102,N2143,N2184,N2221,N2261,N2298,N2337,N2376,N2415,N2454,N2493,N2533,N2573,N2613,N2652,N2692,N2733,N2774,N2814,N2855,N2896,N2937,N2976,N3017,N3056,N3097,N3136,N3177,N3218,N3258,N3299,N3338,N3378,N3418,N3459,N3500,N3541,N3582,N3622,N3663,N3702,N3741,N3781,N3821,N3860,N3899,N3939,N3980,N4019,N4058,N4098,N4138,N4179,N4218)</f>
        <v>0</v>
      </c>
      <c r="O1435" s="77">
        <f t="shared" si="1315"/>
        <v>69486.45</v>
      </c>
      <c r="P1435" s="77">
        <f t="shared" si="1269"/>
        <v>69486.45</v>
      </c>
      <c r="Q1435" s="77">
        <f t="shared" si="1270"/>
        <v>8.4132078007460755</v>
      </c>
    </row>
    <row r="1436" spans="1:17" s="8" customFormat="1" x14ac:dyDescent="0.25">
      <c r="A1436" s="2" t="s">
        <v>638</v>
      </c>
      <c r="B1436" s="2" t="s">
        <v>69</v>
      </c>
      <c r="C1436" s="2" t="s">
        <v>2628</v>
      </c>
      <c r="D1436" s="54" t="s">
        <v>2881</v>
      </c>
      <c r="E1436" s="48">
        <v>6135</v>
      </c>
      <c r="F1436" s="54" t="s">
        <v>1</v>
      </c>
      <c r="G1436" s="56" t="s">
        <v>2919</v>
      </c>
      <c r="H1436" s="31" t="s">
        <v>231</v>
      </c>
      <c r="I1436" s="77">
        <f t="shared" ref="I1436" si="1316">SUM(I1477,I1516,I1553,I1590,I1629,I1664,I1701,I1741,I1780,I1820,I1860,I1899,I1941,I1982,I2023,I2063,I2103,I2144,I2185,I2222,I2262,I2299,I2338,I2377,I2416,I2455,I2494,I2534,I2574,I2614,I2653,I2693,I2734,I2775,I2815,I2856,I2897,I2938,I2977,I3018,I3057,I3098,I3137,I3178,I3219,I3259,I3300,I3339,I3379,I3419,I3460,I3501,I3542,I3583,I3623,I3664,I3703,I3742,I3782,I3822,I3861,I3900,I3940,I3981,I4020,I4059,I4099,I4139,I4180,I4219)</f>
        <v>138496</v>
      </c>
      <c r="J1436" s="77">
        <f t="shared" ref="J1436:K1436" si="1317">SUM(J1477,J1516,J1553,J1590,J1629,J1664,J1701,J1741,J1780,J1820,J1860,J1899,J1941,J1982,J2023,J2063,J2103,J2144,J2185,J2222,J2262,J2299,J2338,J2377,J2416,J2455,J2494,J2534,J2574,J2614,J2653,J2693,J2734,J2775,J2815,J2856,J2897,J2938,J2977,J3018,J3057,J3098,J3137,J3178,J3219,J3259,J3300,J3339,J3379,J3419,J3460,J3501,J3542,J3583,J3623,J3664,J3703,J3742,J3782,J3822,J3861,J3900,J3940,J3981,J4020,J4059,J4099,J4139,J4180,J4219)</f>
        <v>73546</v>
      </c>
      <c r="K1436" s="77">
        <f t="shared" si="1317"/>
        <v>0</v>
      </c>
      <c r="L1436" s="77">
        <f t="shared" si="1254"/>
        <v>7481</v>
      </c>
      <c r="M1436" s="77">
        <f t="shared" ref="M1436" si="1318">SUM(M1477,M1516,M1553,M1590,M1629,M1664,M1701,M1741,M1780,M1820,M1860,M1899,M1941,M1982,M2023,M2063,M2103,M2144,M2185,M2222,M2262,M2299,M2338,M2377,M2416,M2455,M2494,M2534,M2574,M2614,M2653,M2693,M2734,M2775,M2815,M2856,M2897,M2938,M2977,M3018,M3057,M3098,M3137,M3178,M3219,M3259,M3300,M3339,M3379,M3419,M3460,M3501,M3542,M3583,M3623,M3664,M3703,M3742,M3782,M3822,M3861,M3900,M3940,M3981,M4020,M4059,M4099,M4139,M4180,M4219)</f>
        <v>0</v>
      </c>
      <c r="N1436" s="77">
        <f t="shared" ref="N1436:O1436" si="1319">SUM(N1477,N1516,N1553,N1590,N1629,N1664,N1701,N1741,N1780,N1820,N1860,N1899,N1941,N1982,N2023,N2063,N2103,N2144,N2185,N2222,N2262,N2299,N2338,N2377,N2416,N2455,N2494,N2534,N2574,N2614,N2653,N2693,N2734,N2775,N2815,N2856,N2897,N2938,N2977,N3018,N3057,N3098,N3137,N3178,N3219,N3259,N3300,N3339,N3379,N3419,N3460,N3501,N3542,N3583,N3623,N3664,N3703,N3742,N3782,N3822,N3861,N3900,N3940,N3981,N4020,N4059,N4099,N4139,N4180,N4219)</f>
        <v>0</v>
      </c>
      <c r="O1436" s="77">
        <f t="shared" si="1319"/>
        <v>7481</v>
      </c>
      <c r="P1436" s="77">
        <f t="shared" si="1269"/>
        <v>7481</v>
      </c>
      <c r="Q1436" s="77">
        <f t="shared" si="1270"/>
        <v>10.171865227204743</v>
      </c>
    </row>
    <row r="1437" spans="1:17" s="8" customFormat="1" x14ac:dyDescent="0.25">
      <c r="A1437" s="2" t="s">
        <v>638</v>
      </c>
      <c r="B1437" s="2" t="s">
        <v>69</v>
      </c>
      <c r="C1437" s="2" t="s">
        <v>2628</v>
      </c>
      <c r="D1437" s="54" t="s">
        <v>2881</v>
      </c>
      <c r="E1437" s="48">
        <v>6136</v>
      </c>
      <c r="F1437" s="54" t="s">
        <v>1</v>
      </c>
      <c r="G1437" s="56" t="s">
        <v>2919</v>
      </c>
      <c r="H1437" s="31" t="s">
        <v>233</v>
      </c>
      <c r="I1437" s="77">
        <f t="shared" ref="I1437" si="1320">SUM(I1900,I1942,I2104,I2857,I3901,I4140)</f>
        <v>142300</v>
      </c>
      <c r="J1437" s="77">
        <f t="shared" ref="J1437:K1437" si="1321">SUM(J1900,J1942,J2104,J2857,J3901,J4140)</f>
        <v>142300</v>
      </c>
      <c r="K1437" s="77">
        <f t="shared" si="1321"/>
        <v>0</v>
      </c>
      <c r="L1437" s="77">
        <f t="shared" si="1254"/>
        <v>12242</v>
      </c>
      <c r="M1437" s="77">
        <f t="shared" ref="M1437" si="1322">SUM(M1900,M1942,M2104,M2857,M3901,M4140)</f>
        <v>0</v>
      </c>
      <c r="N1437" s="77">
        <f t="shared" ref="N1437:O1437" si="1323">SUM(N1900,N1942,N2104,N2857,N3901,N4140)</f>
        <v>0</v>
      </c>
      <c r="O1437" s="77">
        <f t="shared" si="1323"/>
        <v>12242</v>
      </c>
      <c r="P1437" s="77">
        <f t="shared" si="1269"/>
        <v>12242</v>
      </c>
      <c r="Q1437" s="77">
        <f t="shared" si="1270"/>
        <v>8.6029515108924794</v>
      </c>
    </row>
    <row r="1438" spans="1:17" s="8" customFormat="1" x14ac:dyDescent="0.25">
      <c r="A1438" s="2" t="s">
        <v>638</v>
      </c>
      <c r="B1438" s="2" t="s">
        <v>69</v>
      </c>
      <c r="C1438" s="2" t="s">
        <v>2628</v>
      </c>
      <c r="D1438" s="54" t="s">
        <v>2881</v>
      </c>
      <c r="E1438" s="48">
        <v>6137</v>
      </c>
      <c r="F1438" s="54" t="s">
        <v>1</v>
      </c>
      <c r="G1438" s="56" t="s">
        <v>2919</v>
      </c>
      <c r="H1438" s="31" t="s">
        <v>235</v>
      </c>
      <c r="I1438" s="77">
        <f t="shared" ref="I1438" si="1324">SUM(I1478,I1517,I1554,I1591,I1630,I1665,I1702,I1742,I1781,I1821,I1861,I1901,I1943,I1983,I2024,I2064,I2105,I2145,I2186,I2223,I2263,I2300,I2339,I2378,I2417,I2456,I2495,I2535,I2575,I2615,I2654,I2694,I2735,I2776,I2816,I2858,I2898,I2939,I2978,I3019,I3058,I3099,I3138,I3179,I3220,I3260,I3301,I3340,I3380,I3420,I3461,I3502,I3543,I3584,I3624,I3665,I3704,I3743,I3783,I3823,I3862,I3902,I3941,I3982,I4021,I4060,I4100,I4141,I4181,I4220)</f>
        <v>853953</v>
      </c>
      <c r="J1438" s="77">
        <f t="shared" ref="J1438:K1438" si="1325">SUM(J1478,J1517,J1554,J1591,J1630,J1665,J1702,J1742,J1781,J1821,J1861,J1901,J1943,J1983,J2024,J2064,J2105,J2145,J2186,J2223,J2263,J2300,J2339,J2378,J2417,J2456,J2495,J2535,J2575,J2615,J2654,J2694,J2735,J2776,J2816,J2858,J2898,J2939,J2978,J3019,J3058,J3099,J3138,J3179,J3220,J3260,J3301,J3340,J3380,J3420,J3461,J3502,J3543,J3584,J3624,J3665,J3704,J3743,J3783,J3823,J3862,J3902,J3941,J3982,J4021,J4060,J4100,J4141,J4181,J4220)</f>
        <v>686653</v>
      </c>
      <c r="K1438" s="77">
        <f t="shared" si="1325"/>
        <v>0</v>
      </c>
      <c r="L1438" s="77">
        <f t="shared" si="1254"/>
        <v>58819</v>
      </c>
      <c r="M1438" s="77">
        <f t="shared" ref="M1438" si="1326">SUM(M1478,M1517,M1554,M1591,M1630,M1665,M1702,M1742,M1781,M1821,M1861,M1901,M1943,M1983,M2024,M2064,M2105,M2145,M2186,M2223,M2263,M2300,M2339,M2378,M2417,M2456,M2495,M2535,M2575,M2615,M2654,M2694,M2735,M2776,M2816,M2858,M2898,M2939,M2978,M3019,M3058,M3099,M3138,M3179,M3220,M3260,M3301,M3340,M3380,M3420,M3461,M3502,M3543,M3584,M3624,M3665,M3704,M3743,M3783,M3823,M3862,M3902,M3941,M3982,M4021,M4060,M4100,M4141,M4181,M4220)</f>
        <v>0</v>
      </c>
      <c r="N1438" s="77">
        <f t="shared" ref="N1438:O1438" si="1327">SUM(N1478,N1517,N1554,N1591,N1630,N1665,N1702,N1742,N1781,N1821,N1861,N1901,N1943,N1983,N2024,N2064,N2105,N2145,N2186,N2223,N2263,N2300,N2339,N2378,N2417,N2456,N2495,N2535,N2575,N2615,N2654,N2694,N2735,N2776,N2816,N2858,N2898,N2939,N2978,N3019,N3058,N3099,N3138,N3179,N3220,N3260,N3301,N3340,N3380,N3420,N3461,N3502,N3543,N3584,N3624,N3665,N3704,N3743,N3783,N3823,N3862,N3902,N3941,N3982,N4021,N4060,N4100,N4141,N4181,N4220)</f>
        <v>0</v>
      </c>
      <c r="O1438" s="77">
        <f t="shared" si="1327"/>
        <v>58819</v>
      </c>
      <c r="P1438" s="77">
        <f t="shared" si="1269"/>
        <v>58819</v>
      </c>
      <c r="Q1438" s="77">
        <f t="shared" si="1270"/>
        <v>8.5660442756384967</v>
      </c>
    </row>
    <row r="1439" spans="1:17" s="8" customFormat="1" x14ac:dyDescent="0.25">
      <c r="A1439" s="2" t="s">
        <v>638</v>
      </c>
      <c r="B1439" s="2" t="s">
        <v>69</v>
      </c>
      <c r="C1439" s="2" t="s">
        <v>2628</v>
      </c>
      <c r="D1439" s="54" t="s">
        <v>2881</v>
      </c>
      <c r="E1439" s="48">
        <v>6138</v>
      </c>
      <c r="F1439" s="54" t="s">
        <v>1</v>
      </c>
      <c r="G1439" s="56" t="s">
        <v>2919</v>
      </c>
      <c r="H1439" s="31" t="s">
        <v>237</v>
      </c>
      <c r="I1439" s="77">
        <f t="shared" ref="I1439" si="1328">SUM(I1518,I1555,I1666,I1703,I1743,I1782,I1822,I1902,I1944,I1984,I2025,I2065,I2106,I2146,I2187,I2224,I2264,I2340,I2379,I2418,I2496,I2536,I2576,I2616,I2655,I2695,I2736,I2777,I2817,I2859,I2899,I2979,I3020,I3059,I3139,I3180,I3221,I3261,I3302,I3341,I3381,I3421,I3462,I3503,I3544,I3585,I3625,I3942,I3983,I4022,I4061,I4101,I4142,I4182,I4221)</f>
        <v>147319</v>
      </c>
      <c r="J1439" s="77">
        <f t="shared" ref="J1439:K1439" si="1329">SUM(J1518,J1555,J1666,J1703,J1743,J1782,J1822,J1902,J1944,J1984,J2025,J2065,J2106,J2146,J2187,J2224,J2264,J2340,J2379,J2418,J2496,J2536,J2576,J2616,J2655,J2695,J2736,J2777,J2817,J2859,J2899,J2979,J3020,J3059,J3139,J3180,J3221,J3261,J3302,J3341,J3381,J3421,J3462,J3503,J3544,J3585,J3625,J3942,J3983,J4022,J4061,J4101,J4142,J4182,J4221)</f>
        <v>127569</v>
      </c>
      <c r="K1439" s="77">
        <f t="shared" si="1329"/>
        <v>0</v>
      </c>
      <c r="L1439" s="77">
        <f t="shared" si="1254"/>
        <v>320</v>
      </c>
      <c r="M1439" s="77">
        <f t="shared" ref="M1439" si="1330">SUM(M1518,M1555,M1666,M1703,M1743,M1782,M1822,M1902,M1944,M1984,M2025,M2065,M2106,M2146,M2187,M2224,M2264,M2340,M2379,M2418,M2496,M2536,M2576,M2616,M2655,M2695,M2736,M2777,M2817,M2859,M2899,M2979,M3020,M3059,M3139,M3180,M3221,M3261,M3302,M3341,M3381,M3421,M3462,M3503,M3544,M3585,M3625,M3942,M3983,M4022,M4061,M4101,M4142,M4182,M4221)</f>
        <v>0</v>
      </c>
      <c r="N1439" s="77">
        <f t="shared" ref="N1439:O1439" si="1331">SUM(N1518,N1555,N1666,N1703,N1743,N1782,N1822,N1902,N1944,N1984,N2025,N2065,N2106,N2146,N2187,N2224,N2264,N2340,N2379,N2418,N2496,N2536,N2576,N2616,N2655,N2695,N2736,N2777,N2817,N2859,N2899,N2979,N3020,N3059,N3139,N3180,N3221,N3261,N3302,N3341,N3381,N3421,N3462,N3503,N3544,N3585,N3625,N3942,N3983,N4022,N4061,N4101,N4142,N4182,N4221)</f>
        <v>0</v>
      </c>
      <c r="O1439" s="77">
        <f t="shared" si="1331"/>
        <v>320</v>
      </c>
      <c r="P1439" s="77">
        <f t="shared" si="1269"/>
        <v>320</v>
      </c>
      <c r="Q1439" s="77">
        <f t="shared" si="1270"/>
        <v>0.25084464093941322</v>
      </c>
    </row>
    <row r="1440" spans="1:17" s="8" customFormat="1" x14ac:dyDescent="0.25">
      <c r="A1440" s="2" t="s">
        <v>638</v>
      </c>
      <c r="B1440" s="2" t="s">
        <v>69</v>
      </c>
      <c r="C1440" s="2" t="s">
        <v>2628</v>
      </c>
      <c r="D1440" s="54" t="s">
        <v>2881</v>
      </c>
      <c r="E1440" s="48" t="s">
        <v>2882</v>
      </c>
      <c r="F1440" s="54" t="s">
        <v>1</v>
      </c>
      <c r="G1440" s="56" t="s">
        <v>2919</v>
      </c>
      <c r="H1440" s="31" t="s">
        <v>35</v>
      </c>
      <c r="I1440" s="77">
        <f t="shared" ref="I1440" si="1332">SUM(I1479,I1519,I1556,I1592,I1631,I1667,I1704,I1744,I1783,I1823,I1862,I1903,I1945,I1985,I2026,I2066,I2107,I2147,I2188,I2225,I2265,I2301,I2341,I2380,I2419,I2457,I2497,I2537,I2577,I2617,I2656,I2696,I2737,I2778,I2818,I2860,I2900,I2940,I2980,I3021,I3060,I3100,I3140,I3181,I3222,I3262,I3303,I3342,I3382,I3422,I3463,I3504,I3545,I3586,I3626,I3666,I3705,I3744,I3784,I3824,I3863,I3903,I3943,I3984,I4023,I4062,I4102,I4143,I4183,I4222)</f>
        <v>2138786</v>
      </c>
      <c r="J1440" s="77">
        <f t="shared" ref="J1440:K1440" si="1333">SUM(J1479,J1519,J1556,J1592,J1631,J1667,J1704,J1744,J1783,J1823,J1862,J1903,J1945,J1985,J2026,J2066,J2107,J2147,J2188,J2225,J2265,J2301,J2341,J2380,J2419,J2457,J2497,J2537,J2577,J2617,J2656,J2696,J2737,J2778,J2818,J2860,J2900,J2940,J2980,J3021,J3060,J3100,J3140,J3181,J3222,J3262,J3303,J3342,J3382,J3422,J3463,J3504,J3545,J3586,J3626,J3666,J3705,J3744,J3784,J3824,J3863,J3903,J3943,J3984,J4023,J4062,J4102,J4143,J4183,J4222)</f>
        <v>1880876</v>
      </c>
      <c r="K1440" s="77">
        <f t="shared" si="1333"/>
        <v>0</v>
      </c>
      <c r="L1440" s="77">
        <f t="shared" si="1254"/>
        <v>146162</v>
      </c>
      <c r="M1440" s="77">
        <f t="shared" ref="M1440" si="1334">SUM(M1479,M1519,M1556,M1592,M1631,M1667,M1704,M1744,M1783,M1823,M1862,M1903,M1945,M1985,M2026,M2066,M2107,M2147,M2188,M2225,M2265,M2301,M2341,M2380,M2419,M2457,M2497,M2537,M2577,M2617,M2656,M2696,M2737,M2778,M2818,M2860,M2900,M2940,M2980,M3021,M3060,M3100,M3140,M3181,M3222,M3262,M3303,M3342,M3382,M3422,M3463,M3504,M3545,M3586,M3626,M3666,M3705,M3744,M3784,M3824,M3863,M3903,M3943,M3984,M4023,M4062,M4102,M4143,M4183,M4222)</f>
        <v>0</v>
      </c>
      <c r="N1440" s="77">
        <f t="shared" ref="N1440:O1440" si="1335">SUM(N1479,N1519,N1556,N1592,N1631,N1667,N1704,N1744,N1783,N1823,N1862,N1903,N1945,N1985,N2026,N2066,N2107,N2147,N2188,N2225,N2265,N2301,N2341,N2380,N2419,N2457,N2497,N2537,N2577,N2617,N2656,N2696,N2737,N2778,N2818,N2860,N2900,N2940,N2980,N3021,N3060,N3100,N3140,N3181,N3222,N3262,N3303,N3342,N3382,N3422,N3463,N3504,N3545,N3586,N3626,N3666,N3705,N3744,N3784,N3824,N3863,N3903,N3943,N3984,N4023,N4062,N4102,N4143,N4183,N4222)</f>
        <v>0</v>
      </c>
      <c r="O1440" s="77">
        <f t="shared" si="1335"/>
        <v>146162</v>
      </c>
      <c r="P1440" s="77">
        <f t="shared" si="1269"/>
        <v>146162</v>
      </c>
      <c r="Q1440" s="77">
        <f t="shared" si="1270"/>
        <v>7.7709535344169423</v>
      </c>
    </row>
    <row r="1441" spans="1:17" s="8" customFormat="1" ht="22.5" x14ac:dyDescent="0.25">
      <c r="A1441" s="1" t="s">
        <v>1</v>
      </c>
      <c r="B1441" s="1" t="s">
        <v>1</v>
      </c>
      <c r="C1441" s="1" t="s">
        <v>1</v>
      </c>
      <c r="D1441" s="55" t="s">
        <v>1</v>
      </c>
      <c r="E1441" s="55" t="s">
        <v>1</v>
      </c>
      <c r="F1441" s="55" t="s">
        <v>1</v>
      </c>
      <c r="G1441" s="55" t="s">
        <v>1</v>
      </c>
      <c r="H1441" s="3" t="s">
        <v>50</v>
      </c>
      <c r="I1441" s="39">
        <f t="shared" ref="I1441:O1441" si="1336">SUM(I1442)</f>
        <v>46700</v>
      </c>
      <c r="J1441" s="39">
        <f t="shared" si="1336"/>
        <v>6700</v>
      </c>
      <c r="K1441" s="39">
        <f t="shared" si="1336"/>
        <v>0</v>
      </c>
      <c r="L1441" s="39">
        <f t="shared" si="1254"/>
        <v>0</v>
      </c>
      <c r="M1441" s="39">
        <f t="shared" si="1336"/>
        <v>0</v>
      </c>
      <c r="N1441" s="39">
        <f t="shared" si="1336"/>
        <v>0</v>
      </c>
      <c r="O1441" s="39">
        <f t="shared" si="1336"/>
        <v>0</v>
      </c>
      <c r="P1441" s="39">
        <f t="shared" si="1269"/>
        <v>0</v>
      </c>
      <c r="Q1441" s="39">
        <f t="shared" si="1270"/>
        <v>0</v>
      </c>
    </row>
    <row r="1442" spans="1:17" s="8" customFormat="1" x14ac:dyDescent="0.25">
      <c r="A1442" s="2" t="s">
        <v>638</v>
      </c>
      <c r="B1442" s="2" t="s">
        <v>69</v>
      </c>
      <c r="C1442" s="2" t="s">
        <v>2628</v>
      </c>
      <c r="D1442" s="54" t="s">
        <v>2881</v>
      </c>
      <c r="E1442" s="55" t="s">
        <v>51</v>
      </c>
      <c r="F1442" s="55" t="s">
        <v>1</v>
      </c>
      <c r="G1442" s="55" t="s">
        <v>1</v>
      </c>
      <c r="H1442" s="10" t="s">
        <v>52</v>
      </c>
      <c r="I1442" s="76">
        <f t="shared" ref="I1442" si="1337">SUM(I1443:I1444)</f>
        <v>46700</v>
      </c>
      <c r="J1442" s="76">
        <f t="shared" ref="J1442:K1442" si="1338">SUM(J1443:J1444)</f>
        <v>6700</v>
      </c>
      <c r="K1442" s="76">
        <f t="shared" si="1338"/>
        <v>0</v>
      </c>
      <c r="L1442" s="76">
        <f t="shared" si="1254"/>
        <v>0</v>
      </c>
      <c r="M1442" s="76">
        <f t="shared" ref="M1442" si="1339">SUM(M1443:M1444)</f>
        <v>0</v>
      </c>
      <c r="N1442" s="76">
        <f t="shared" ref="N1442:O1442" si="1340">SUM(N1443:N1444)</f>
        <v>0</v>
      </c>
      <c r="O1442" s="76">
        <f t="shared" si="1340"/>
        <v>0</v>
      </c>
      <c r="P1442" s="76">
        <f t="shared" si="1269"/>
        <v>0</v>
      </c>
      <c r="Q1442" s="76">
        <f t="shared" si="1270"/>
        <v>0</v>
      </c>
    </row>
    <row r="1443" spans="1:17" s="8" customFormat="1" x14ac:dyDescent="0.25">
      <c r="A1443" s="2" t="s">
        <v>638</v>
      </c>
      <c r="B1443" s="2" t="s">
        <v>69</v>
      </c>
      <c r="C1443" s="2" t="s">
        <v>2628</v>
      </c>
      <c r="D1443" s="54" t="s">
        <v>2881</v>
      </c>
      <c r="E1443" s="48">
        <v>6142</v>
      </c>
      <c r="F1443" s="54" t="s">
        <v>1</v>
      </c>
      <c r="G1443" s="56" t="s">
        <v>2919</v>
      </c>
      <c r="H1443" s="31" t="s">
        <v>91</v>
      </c>
      <c r="I1443" s="77">
        <f t="shared" ref="I1443" si="1341">SUM(I2153)</f>
        <v>40000</v>
      </c>
      <c r="J1443" s="77">
        <f t="shared" ref="J1443:K1443" si="1342">SUM(J2153)</f>
        <v>0</v>
      </c>
      <c r="K1443" s="77">
        <f t="shared" si="1342"/>
        <v>0</v>
      </c>
      <c r="L1443" s="77">
        <f t="shared" si="1254"/>
        <v>0</v>
      </c>
      <c r="M1443" s="77">
        <f t="shared" ref="M1443" si="1343">SUM(M2153)</f>
        <v>0</v>
      </c>
      <c r="N1443" s="77">
        <f t="shared" ref="N1443:O1443" si="1344">SUM(N2153)</f>
        <v>0</v>
      </c>
      <c r="O1443" s="77">
        <f t="shared" si="1344"/>
        <v>0</v>
      </c>
      <c r="P1443" s="77">
        <f t="shared" si="1269"/>
        <v>0</v>
      </c>
      <c r="Q1443" s="77" t="str">
        <f t="shared" si="1270"/>
        <v>-</v>
      </c>
    </row>
    <row r="1444" spans="1:17" s="8" customFormat="1" x14ac:dyDescent="0.25">
      <c r="A1444" s="2" t="s">
        <v>638</v>
      </c>
      <c r="B1444" s="2" t="s">
        <v>69</v>
      </c>
      <c r="C1444" s="2" t="s">
        <v>2628</v>
      </c>
      <c r="D1444" s="54" t="s">
        <v>2881</v>
      </c>
      <c r="E1444" s="48">
        <v>6148</v>
      </c>
      <c r="F1444" s="54" t="s">
        <v>1</v>
      </c>
      <c r="G1444" s="56" t="s">
        <v>2919</v>
      </c>
      <c r="H1444" s="31" t="s">
        <v>58</v>
      </c>
      <c r="I1444" s="77">
        <f t="shared" ref="I1444" si="1345">SUM(I1485,I1525,I1562,I1598,I1637,I1710,I1750,I1789,I1829,I1868,I1909,I1951,I1991,I2032,I2072,I2113,I2154,I2231,I2307,I2347,I2386,I2425,I2463,I2503,I2543,I2583,I2623,I2662,I2702,I2743,I2784,I2824,I2866,I2906,I2946,I2986,I3027,I3066,I3106,I3146,I3187,I3228,I3268,I3309,I3348,I3388,I3428,I3469,I3510,I3551,I3592,I3632,I3672,I3711,I3750,I3790,I3830,I3869,I3909,I3949,I3990,I4029,I4068,I4108,I4149,I4189,I4228)</f>
        <v>6700</v>
      </c>
      <c r="J1444" s="77">
        <f t="shared" ref="J1444:K1444" si="1346">SUM(J1485,J1525,J1562,J1598,J1637,J1710,J1750,J1789,J1829,J1868,J1909,J1951,J1991,J2032,J2072,J2113,J2154,J2231,J2307,J2347,J2386,J2425,J2463,J2503,J2543,J2583,J2623,J2662,J2702,J2743,J2784,J2824,J2866,J2906,J2946,J2986,J3027,J3066,J3106,J3146,J3187,J3228,J3268,J3309,J3348,J3388,J3428,J3469,J3510,J3551,J3592,J3632,J3672,J3711,J3750,J3790,J3830,J3869,J3909,J3949,J3990,J4029,J4068,J4108,J4149,J4189,J4228)</f>
        <v>6700</v>
      </c>
      <c r="K1444" s="77">
        <f t="shared" si="1346"/>
        <v>0</v>
      </c>
      <c r="L1444" s="77">
        <f t="shared" si="1254"/>
        <v>0</v>
      </c>
      <c r="M1444" s="77">
        <f t="shared" ref="M1444" si="1347">SUM(M1485,M1525,M1562,M1598,M1637,M1710,M1750,M1789,M1829,M1868,M1909,M1951,M1991,M2032,M2072,M2113,M2154,M2231,M2307,M2347,M2386,M2425,M2463,M2503,M2543,M2583,M2623,M2662,M2702,M2743,M2784,M2824,M2866,M2906,M2946,M2986,M3027,M3066,M3106,M3146,M3187,M3228,M3268,M3309,M3348,M3388,M3428,M3469,M3510,M3551,M3592,M3632,M3672,M3711,M3750,M3790,M3830,M3869,M3909,M3949,M3990,M4029,M4068,M4108,M4149,M4189,M4228)</f>
        <v>0</v>
      </c>
      <c r="N1444" s="77">
        <f t="shared" ref="N1444:O1444" si="1348">SUM(N1485,N1525,N1562,N1598,N1637,N1710,N1750,N1789,N1829,N1868,N1909,N1951,N1991,N2032,N2072,N2113,N2154,N2231,N2307,N2347,N2386,N2425,N2463,N2503,N2543,N2583,N2623,N2662,N2702,N2743,N2784,N2824,N2866,N2906,N2946,N2986,N3027,N3066,N3106,N3146,N3187,N3228,N3268,N3309,N3348,N3388,N3428,N3469,N3510,N3551,N3592,N3632,N3672,N3711,N3750,N3790,N3830,N3869,N3909,N3949,N3990,N4029,N4068,N4108,N4149,N4189,N4228)</f>
        <v>0</v>
      </c>
      <c r="O1444" s="77">
        <f t="shared" si="1348"/>
        <v>0</v>
      </c>
      <c r="P1444" s="77">
        <f t="shared" si="1269"/>
        <v>0</v>
      </c>
      <c r="Q1444" s="77">
        <f t="shared" si="1270"/>
        <v>0</v>
      </c>
    </row>
    <row r="1445" spans="1:17" s="8" customFormat="1" ht="22.5" x14ac:dyDescent="0.25">
      <c r="A1445" s="1" t="s">
        <v>1</v>
      </c>
      <c r="B1445" s="1" t="s">
        <v>1</v>
      </c>
      <c r="C1445" s="1" t="s">
        <v>1</v>
      </c>
      <c r="D1445" s="55" t="s">
        <v>1</v>
      </c>
      <c r="E1445" s="55" t="s">
        <v>1</v>
      </c>
      <c r="F1445" s="55" t="s">
        <v>1</v>
      </c>
      <c r="G1445" s="55" t="s">
        <v>1</v>
      </c>
      <c r="H1445" s="3" t="s">
        <v>59</v>
      </c>
      <c r="I1445" s="39">
        <f t="shared" ref="I1445:O1445" si="1349">SUM(I1446)</f>
        <v>777469</v>
      </c>
      <c r="J1445" s="39">
        <f t="shared" si="1349"/>
        <v>80288</v>
      </c>
      <c r="K1445" s="39">
        <f t="shared" si="1349"/>
        <v>0</v>
      </c>
      <c r="L1445" s="39">
        <f t="shared" si="1254"/>
        <v>3500</v>
      </c>
      <c r="M1445" s="39">
        <f t="shared" si="1349"/>
        <v>0</v>
      </c>
      <c r="N1445" s="39">
        <f t="shared" si="1349"/>
        <v>0</v>
      </c>
      <c r="O1445" s="39">
        <f t="shared" si="1349"/>
        <v>3500</v>
      </c>
      <c r="P1445" s="39">
        <f t="shared" si="1269"/>
        <v>3500</v>
      </c>
      <c r="Q1445" s="39">
        <f t="shared" si="1270"/>
        <v>4.3593064966121959</v>
      </c>
    </row>
    <row r="1446" spans="1:17" s="8" customFormat="1" x14ac:dyDescent="0.25">
      <c r="A1446" s="2" t="s">
        <v>638</v>
      </c>
      <c r="B1446" s="2" t="s">
        <v>69</v>
      </c>
      <c r="C1446" s="2" t="s">
        <v>2628</v>
      </c>
      <c r="D1446" s="54" t="s">
        <v>2881</v>
      </c>
      <c r="E1446" s="55" t="s">
        <v>60</v>
      </c>
      <c r="F1446" s="55" t="s">
        <v>1</v>
      </c>
      <c r="G1446" s="55" t="s">
        <v>1</v>
      </c>
      <c r="H1446" s="10" t="s">
        <v>61</v>
      </c>
      <c r="I1446" s="76">
        <f t="shared" ref="I1446" si="1350">SUM(I1447:I1448)</f>
        <v>777469</v>
      </c>
      <c r="J1446" s="76">
        <f t="shared" ref="J1446:K1446" si="1351">SUM(J1447:J1448)</f>
        <v>80288</v>
      </c>
      <c r="K1446" s="76">
        <f t="shared" si="1351"/>
        <v>0</v>
      </c>
      <c r="L1446" s="76">
        <f t="shared" si="1254"/>
        <v>3500</v>
      </c>
      <c r="M1446" s="76">
        <f t="shared" ref="M1446" si="1352">SUM(M1447:M1448)</f>
        <v>0</v>
      </c>
      <c r="N1446" s="76">
        <f t="shared" ref="N1446:O1446" si="1353">SUM(N1447:N1448)</f>
        <v>0</v>
      </c>
      <c r="O1446" s="76">
        <f t="shared" si="1353"/>
        <v>3500</v>
      </c>
      <c r="P1446" s="76">
        <f t="shared" si="1269"/>
        <v>3500</v>
      </c>
      <c r="Q1446" s="76">
        <f t="shared" si="1270"/>
        <v>4.3593064966121959</v>
      </c>
    </row>
    <row r="1447" spans="1:17" s="8" customFormat="1" x14ac:dyDescent="0.25">
      <c r="A1447" s="2" t="s">
        <v>638</v>
      </c>
      <c r="B1447" s="2" t="s">
        <v>69</v>
      </c>
      <c r="C1447" s="2" t="s">
        <v>2628</v>
      </c>
      <c r="D1447" s="54" t="s">
        <v>2881</v>
      </c>
      <c r="E1447" s="48">
        <v>8213</v>
      </c>
      <c r="F1447" s="54" t="s">
        <v>1</v>
      </c>
      <c r="G1447" s="56" t="s">
        <v>2919</v>
      </c>
      <c r="H1447" s="31" t="s">
        <v>62</v>
      </c>
      <c r="I1447" s="77">
        <f t="shared" ref="I1447" si="1354">SUM(I1488,I1601,I1673,I1713,I1753,I1792,I1832,I1871,I1912,I1954,I1994,I2035,I2075,I2116,I2157,I2194,I2234,I2271,I2310,I2350,I2389,I2428,I2466,I2506,I2546,I2586,I2626,I2665,I2705,I2746,I2787,I2827,I2869,I2909,I2949,I2989,I3030,I3069,I3109,I3149,I3190,I3231,I3271,I3312,I3351,I3391,I3431,I3472,I3513,I3554,I3595,I3635,I3675,I3714,I3753,I3793,I3833,I3872,I3912,I3952,I3993,I4032,I4071,I4111,I4152,I4192,I4231)</f>
        <v>619969</v>
      </c>
      <c r="J1447" s="77">
        <f t="shared" ref="J1447:K1447" si="1355">SUM(J1488,J1601,J1673,J1713,J1753,J1792,J1832,J1871,J1912,J1954,J1994,J2035,J2075,J2116,J2157,J2194,J2234,J2271,J2310,J2350,J2389,J2428,J2466,J2506,J2546,J2586,J2626,J2665,J2705,J2746,J2787,J2827,J2869,J2909,J2949,J2989,J3030,J3069,J3109,J3149,J3190,J3231,J3271,J3312,J3351,J3391,J3431,J3472,J3513,J3554,J3595,J3635,J3675,J3714,J3753,J3793,J3833,J3872,J3912,J3952,J3993,J4032,J4071,J4111,J4152,J4192,J4231)</f>
        <v>80288</v>
      </c>
      <c r="K1447" s="77">
        <f t="shared" si="1355"/>
        <v>0</v>
      </c>
      <c r="L1447" s="77">
        <f t="shared" si="1254"/>
        <v>3500</v>
      </c>
      <c r="M1447" s="77">
        <f t="shared" ref="M1447" si="1356">SUM(M1488,M1601,M1673,M1713,M1753,M1792,M1832,M1871,M1912,M1954,M1994,M2035,M2075,M2116,M2157,M2194,M2234,M2271,M2310,M2350,M2389,M2428,M2466,M2506,M2546,M2586,M2626,M2665,M2705,M2746,M2787,M2827,M2869,M2909,M2949,M2989,M3030,M3069,M3109,M3149,M3190,M3231,M3271,M3312,M3351,M3391,M3431,M3472,M3513,M3554,M3595,M3635,M3675,M3714,M3753,M3793,M3833,M3872,M3912,M3952,M3993,M4032,M4071,M4111,M4152,M4192,M4231)</f>
        <v>0</v>
      </c>
      <c r="N1447" s="77">
        <f t="shared" ref="N1447:O1447" si="1357">SUM(N1488,N1601,N1673,N1713,N1753,N1792,N1832,N1871,N1912,N1954,N1994,N2035,N2075,N2116,N2157,N2194,N2234,N2271,N2310,N2350,N2389,N2428,N2466,N2506,N2546,N2586,N2626,N2665,N2705,N2746,N2787,N2827,N2869,N2909,N2949,N2989,N3030,N3069,N3109,N3149,N3190,N3231,N3271,N3312,N3351,N3391,N3431,N3472,N3513,N3554,N3595,N3635,N3675,N3714,N3753,N3793,N3833,N3872,N3912,N3952,N3993,N4032,N4071,N4111,N4152,N4192,N4231)</f>
        <v>0</v>
      </c>
      <c r="O1447" s="77">
        <f t="shared" si="1357"/>
        <v>3500</v>
      </c>
      <c r="P1447" s="77">
        <f t="shared" si="1269"/>
        <v>3500</v>
      </c>
      <c r="Q1447" s="77">
        <f t="shared" si="1270"/>
        <v>4.3593064966121959</v>
      </c>
    </row>
    <row r="1448" spans="1:17" s="8" customFormat="1" x14ac:dyDescent="0.25">
      <c r="A1448" s="2" t="s">
        <v>638</v>
      </c>
      <c r="B1448" s="2" t="s">
        <v>69</v>
      </c>
      <c r="C1448" s="2" t="s">
        <v>2628</v>
      </c>
      <c r="D1448" s="54" t="s">
        <v>2881</v>
      </c>
      <c r="E1448" s="48">
        <v>8216</v>
      </c>
      <c r="F1448" s="54" t="s">
        <v>1</v>
      </c>
      <c r="G1448" s="56" t="s">
        <v>2919</v>
      </c>
      <c r="H1448" s="31" t="s">
        <v>248</v>
      </c>
      <c r="I1448" s="77">
        <f t="shared" ref="I1448" si="1358">SUM(I1793,I1913,I1995,I2507,I2547,I2587,I2666,I2706,I2747,I2788,I2828,I2910,I2990,I3070,I3150,I3191,I3272,I3352,I3392,I3432,I3473,I3514,I3555,I3636,I3715,I3754,I3794,I3834,I3873,I3953,I4153)</f>
        <v>157500</v>
      </c>
      <c r="J1448" s="77">
        <f t="shared" ref="J1448:K1448" si="1359">SUM(J1793,J1913,J1995,J2507,J2547,J2587,J2666,J2706,J2747,J2788,J2828,J2910,J2990,J3070,J3150,J3191,J3272,J3352,J3392,J3432,J3473,J3514,J3555,J3636,J3715,J3754,J3794,J3834,J3873,J3953,J4153)</f>
        <v>0</v>
      </c>
      <c r="K1448" s="77">
        <f t="shared" si="1359"/>
        <v>0</v>
      </c>
      <c r="L1448" s="77">
        <f t="shared" si="1254"/>
        <v>0</v>
      </c>
      <c r="M1448" s="77">
        <f t="shared" ref="M1448" si="1360">SUM(M1793,M1913,M1995,M2507,M2547,M2587,M2666,M2706,M2747,M2788,M2828,M2910,M2990,M3070,M3150,M3191,M3272,M3352,M3392,M3432,M3473,M3514,M3555,M3636,M3715,M3754,M3794,M3834,M3873,M3953,M4153)</f>
        <v>0</v>
      </c>
      <c r="N1448" s="77">
        <f t="shared" ref="N1448:O1448" si="1361">SUM(N1793,N1913,N1995,N2507,N2547,N2587,N2666,N2706,N2747,N2788,N2828,N2910,N2990,N3070,N3150,N3191,N3272,N3352,N3392,N3432,N3473,N3514,N3555,N3636,N3715,N3754,N3794,N3834,N3873,N3953,N4153)</f>
        <v>0</v>
      </c>
      <c r="O1448" s="77">
        <f t="shared" si="1361"/>
        <v>0</v>
      </c>
      <c r="P1448" s="77">
        <f t="shared" si="1269"/>
        <v>0</v>
      </c>
      <c r="Q1448" s="77" t="str">
        <f t="shared" si="1270"/>
        <v>-</v>
      </c>
    </row>
    <row r="1449" spans="1:17" s="8" customFormat="1" x14ac:dyDescent="0.25">
      <c r="A1449" s="31" t="s">
        <v>1</v>
      </c>
      <c r="B1449" s="31" t="s">
        <v>1</v>
      </c>
      <c r="C1449" s="31" t="s">
        <v>1</v>
      </c>
      <c r="D1449" s="56" t="s">
        <v>1</v>
      </c>
      <c r="E1449" s="56" t="s">
        <v>1</v>
      </c>
      <c r="F1449" s="56" t="s">
        <v>1</v>
      </c>
      <c r="G1449" s="56" t="s">
        <v>1</v>
      </c>
      <c r="H1449" s="3" t="s">
        <v>2631</v>
      </c>
      <c r="I1449" s="39">
        <f t="shared" ref="I1449" si="1362">SUM(I1420,I1441,I1445)</f>
        <v>112889208</v>
      </c>
      <c r="J1449" s="39">
        <f t="shared" ref="J1449:K1449" si="1363">SUM(J1420,J1441,J1445)</f>
        <v>108266483</v>
      </c>
      <c r="K1449" s="39">
        <f t="shared" si="1363"/>
        <v>0</v>
      </c>
      <c r="L1449" s="39">
        <f t="shared" si="1254"/>
        <v>10074802.449999999</v>
      </c>
      <c r="M1449" s="39">
        <f t="shared" ref="M1449" si="1364">SUM(M1420,M1441,M1445)</f>
        <v>0</v>
      </c>
      <c r="N1449" s="39">
        <f t="shared" ref="N1449:O1449" si="1365">SUM(N1420,N1441,N1445)</f>
        <v>0</v>
      </c>
      <c r="O1449" s="39">
        <f t="shared" si="1365"/>
        <v>10074802.449999999</v>
      </c>
      <c r="P1449" s="39">
        <f t="shared" si="1269"/>
        <v>10074802.449999999</v>
      </c>
      <c r="Q1449" s="39">
        <f t="shared" si="1270"/>
        <v>9.3055599210699391</v>
      </c>
    </row>
    <row r="1450" spans="1:17" s="8" customFormat="1" ht="15.75" thickBot="1" x14ac:dyDescent="0.3">
      <c r="A1450" s="31" t="s">
        <v>1</v>
      </c>
      <c r="B1450" s="31" t="s">
        <v>1</v>
      </c>
      <c r="C1450" s="31" t="s">
        <v>1</v>
      </c>
      <c r="D1450" s="56" t="s">
        <v>1</v>
      </c>
      <c r="E1450" s="56" t="s">
        <v>1</v>
      </c>
      <c r="F1450" s="56" t="s">
        <v>1</v>
      </c>
      <c r="G1450" s="56" t="s">
        <v>1</v>
      </c>
      <c r="H1450" s="10" t="s">
        <v>64</v>
      </c>
      <c r="I1450" s="76">
        <f t="shared" ref="I1450" si="1366">I4241</f>
        <v>3533</v>
      </c>
      <c r="J1450" s="76">
        <f t="shared" ref="J1450:K1450" si="1367">J4241</f>
        <v>3533</v>
      </c>
      <c r="K1450" s="76">
        <f t="shared" si="1367"/>
        <v>0</v>
      </c>
      <c r="L1450" s="76"/>
      <c r="M1450" s="76">
        <f t="shared" ref="M1450" si="1368">M4241</f>
        <v>0</v>
      </c>
      <c r="N1450" s="76">
        <f t="shared" ref="N1450:O1450" si="1369">N4241</f>
        <v>0</v>
      </c>
      <c r="O1450" s="76">
        <f t="shared" si="1369"/>
        <v>0</v>
      </c>
      <c r="P1450" s="76">
        <f t="shared" si="1269"/>
        <v>0</v>
      </c>
      <c r="Q1450" s="76">
        <f t="shared" si="1270"/>
        <v>0</v>
      </c>
    </row>
    <row r="1451" spans="1:17" s="8" customFormat="1" ht="34.5" thickBot="1" x14ac:dyDescent="0.3">
      <c r="A1451" s="31" t="s">
        <v>1</v>
      </c>
      <c r="B1451" s="31" t="s">
        <v>1</v>
      </c>
      <c r="C1451" s="31" t="s">
        <v>1</v>
      </c>
      <c r="D1451" s="56" t="s">
        <v>1</v>
      </c>
      <c r="E1451" s="56" t="s">
        <v>1</v>
      </c>
      <c r="F1451" s="56" t="s">
        <v>1</v>
      </c>
      <c r="G1451" s="56" t="s">
        <v>1</v>
      </c>
      <c r="H1451" s="7" t="s">
        <v>65</v>
      </c>
      <c r="I1451" s="64" t="s">
        <v>2718</v>
      </c>
      <c r="J1451" s="64" t="s">
        <v>2879</v>
      </c>
      <c r="K1451" s="64" t="s">
        <v>2942</v>
      </c>
      <c r="L1451" s="64" t="s">
        <v>2942</v>
      </c>
      <c r="M1451" s="64" t="s">
        <v>2950</v>
      </c>
      <c r="N1451" s="64" t="s">
        <v>2949</v>
      </c>
      <c r="O1451" s="64" t="s">
        <v>2948</v>
      </c>
      <c r="P1451" s="64" t="s">
        <v>2942</v>
      </c>
      <c r="Q1451" s="64" t="s">
        <v>2944</v>
      </c>
    </row>
    <row r="1452" spans="1:17" s="8" customFormat="1" x14ac:dyDescent="0.25">
      <c r="A1452" s="32"/>
      <c r="B1452" s="32"/>
      <c r="C1452" s="32"/>
      <c r="D1452" s="52"/>
      <c r="E1452" s="52"/>
      <c r="F1452" s="52"/>
      <c r="G1452" s="52"/>
      <c r="H1452" s="4" t="s">
        <v>1</v>
      </c>
      <c r="I1452" s="65">
        <v>1</v>
      </c>
      <c r="J1452" s="65" t="s">
        <v>2894</v>
      </c>
      <c r="K1452" s="65">
        <v>3</v>
      </c>
      <c r="L1452" s="65" t="s">
        <v>2945</v>
      </c>
      <c r="M1452" s="65">
        <v>5</v>
      </c>
      <c r="N1452" s="65">
        <v>6</v>
      </c>
      <c r="O1452" s="65">
        <v>7</v>
      </c>
      <c r="P1452" s="65" t="s">
        <v>2946</v>
      </c>
      <c r="Q1452" s="65">
        <v>9</v>
      </c>
    </row>
    <row r="1453" spans="1:17" s="8" customFormat="1" x14ac:dyDescent="0.25">
      <c r="A1453" s="32"/>
      <c r="B1453" s="32"/>
      <c r="C1453" s="32"/>
      <c r="D1453" s="52"/>
      <c r="E1453" s="52"/>
      <c r="F1453" s="52"/>
      <c r="G1453" s="52"/>
      <c r="H1453" s="5" t="s">
        <v>697</v>
      </c>
      <c r="I1453" s="78">
        <f t="shared" ref="I1453" si="1370">SUM(I1449)</f>
        <v>112889208</v>
      </c>
      <c r="J1453" s="78">
        <f t="shared" ref="J1453:K1453" si="1371">SUM(J1449)</f>
        <v>108266483</v>
      </c>
      <c r="K1453" s="78">
        <f t="shared" si="1371"/>
        <v>0</v>
      </c>
      <c r="L1453" s="78">
        <f t="shared" si="1254"/>
        <v>10074802.449999999</v>
      </c>
      <c r="M1453" s="78">
        <f t="shared" ref="M1453" si="1372">SUM(M1449)</f>
        <v>0</v>
      </c>
      <c r="N1453" s="78">
        <f t="shared" ref="N1453:O1453" si="1373">SUM(N1449)</f>
        <v>0</v>
      </c>
      <c r="O1453" s="78">
        <f t="shared" si="1373"/>
        <v>10074802.449999999</v>
      </c>
      <c r="P1453" s="78">
        <f t="shared" si="1269"/>
        <v>10074802.449999999</v>
      </c>
      <c r="Q1453" s="78">
        <f t="shared" si="1270"/>
        <v>9.3055599210699391</v>
      </c>
    </row>
    <row r="1454" spans="1:17" s="8" customFormat="1" x14ac:dyDescent="0.25">
      <c r="A1454" s="32"/>
      <c r="B1454" s="32"/>
      <c r="C1454" s="32"/>
      <c r="D1454" s="52"/>
      <c r="E1454" s="52"/>
      <c r="F1454" s="52"/>
      <c r="G1454" s="52"/>
      <c r="H1454" s="6" t="s">
        <v>67</v>
      </c>
      <c r="I1454" s="78">
        <f t="shared" ref="I1454" si="1374">SUM(I1453)</f>
        <v>112889208</v>
      </c>
      <c r="J1454" s="78">
        <f t="shared" ref="J1454:K1454" si="1375">SUM(J1453)</f>
        <v>108266483</v>
      </c>
      <c r="K1454" s="78">
        <f t="shared" si="1375"/>
        <v>0</v>
      </c>
      <c r="L1454" s="78">
        <f t="shared" si="1254"/>
        <v>10074802.449999999</v>
      </c>
      <c r="M1454" s="78">
        <f t="shared" ref="M1454" si="1376">SUM(M1453)</f>
        <v>0</v>
      </c>
      <c r="N1454" s="78">
        <f t="shared" ref="N1454:O1454" si="1377">SUM(N1453)</f>
        <v>0</v>
      </c>
      <c r="O1454" s="78">
        <f t="shared" si="1377"/>
        <v>10074802.449999999</v>
      </c>
      <c r="P1454" s="78">
        <f t="shared" si="1269"/>
        <v>10074802.449999999</v>
      </c>
      <c r="Q1454" s="78">
        <f t="shared" si="1270"/>
        <v>9.3055599210699391</v>
      </c>
    </row>
    <row r="1455" spans="1:17" s="8" customFormat="1" x14ac:dyDescent="0.25">
      <c r="A1455" s="33"/>
      <c r="B1455" s="33"/>
      <c r="C1455" s="33"/>
      <c r="D1455" s="58"/>
      <c r="E1455" s="58"/>
      <c r="F1455" s="58"/>
      <c r="G1455" s="58"/>
      <c r="H1455" s="30"/>
      <c r="I1455" s="79"/>
      <c r="J1455" s="79"/>
      <c r="K1455" s="79"/>
      <c r="L1455" s="79"/>
      <c r="M1455" s="79"/>
      <c r="N1455" s="79"/>
      <c r="O1455" s="79"/>
      <c r="P1455" s="79"/>
      <c r="Q1455" s="79"/>
    </row>
    <row r="1456" spans="1:17" s="8" customFormat="1" x14ac:dyDescent="0.25">
      <c r="A1456" s="31" t="s">
        <v>1</v>
      </c>
      <c r="B1456" s="31" t="s">
        <v>1</v>
      </c>
      <c r="C1456" s="31" t="s">
        <v>1</v>
      </c>
      <c r="D1456" s="56" t="s">
        <v>1</v>
      </c>
      <c r="E1456" s="56" t="s">
        <v>1</v>
      </c>
      <c r="F1456" s="56" t="s">
        <v>1</v>
      </c>
      <c r="G1456" s="56" t="s">
        <v>1</v>
      </c>
      <c r="H1456" s="29" t="s">
        <v>1</v>
      </c>
      <c r="I1456" s="80"/>
      <c r="J1456" s="80"/>
      <c r="K1456" s="80"/>
      <c r="L1456" s="80"/>
      <c r="M1456" s="80"/>
      <c r="N1456" s="80"/>
      <c r="O1456" s="80"/>
      <c r="P1456" s="80"/>
      <c r="Q1456" s="80"/>
    </row>
    <row r="1457" spans="1:17" s="8" customFormat="1" x14ac:dyDescent="0.25">
      <c r="A1457" s="31" t="s">
        <v>1</v>
      </c>
      <c r="B1457" s="31" t="s">
        <v>1</v>
      </c>
      <c r="C1457" s="31" t="s">
        <v>1</v>
      </c>
      <c r="D1457" s="56" t="s">
        <v>1</v>
      </c>
      <c r="E1457" s="56" t="s">
        <v>1</v>
      </c>
      <c r="F1457" s="56" t="s">
        <v>1</v>
      </c>
      <c r="G1457" s="56" t="s">
        <v>1</v>
      </c>
      <c r="H1457" s="3" t="s">
        <v>1433</v>
      </c>
      <c r="I1457" s="39">
        <f t="shared" ref="I1457" si="1378">SUM(I1449)</f>
        <v>112889208</v>
      </c>
      <c r="J1457" s="39">
        <f t="shared" ref="J1457:K1457" si="1379">SUM(J1449)</f>
        <v>108266483</v>
      </c>
      <c r="K1457" s="39">
        <f t="shared" si="1379"/>
        <v>0</v>
      </c>
      <c r="L1457" s="39">
        <f t="shared" si="1254"/>
        <v>10074802.449999999</v>
      </c>
      <c r="M1457" s="39">
        <f t="shared" ref="M1457" si="1380">SUM(M1449)</f>
        <v>0</v>
      </c>
      <c r="N1457" s="39">
        <f t="shared" ref="N1457:O1457" si="1381">SUM(N1449)</f>
        <v>0</v>
      </c>
      <c r="O1457" s="39">
        <f t="shared" si="1381"/>
        <v>10074802.449999999</v>
      </c>
      <c r="P1457" s="39">
        <f t="shared" si="1269"/>
        <v>10074802.449999999</v>
      </c>
      <c r="Q1457" s="39">
        <f t="shared" si="1270"/>
        <v>9.3055599210699391</v>
      </c>
    </row>
    <row r="1458" spans="1:17" s="8" customFormat="1" ht="15.75" thickBot="1" x14ac:dyDescent="0.3">
      <c r="A1458" s="31" t="s">
        <v>1</v>
      </c>
      <c r="B1458" s="31" t="s">
        <v>1</v>
      </c>
      <c r="C1458" s="31" t="s">
        <v>1</v>
      </c>
      <c r="D1458" s="56" t="s">
        <v>1</v>
      </c>
      <c r="E1458" s="56" t="s">
        <v>1</v>
      </c>
      <c r="F1458" s="56" t="s">
        <v>1</v>
      </c>
      <c r="G1458" s="56" t="s">
        <v>1</v>
      </c>
      <c r="H1458" s="10" t="s">
        <v>64</v>
      </c>
      <c r="I1458" s="76">
        <f t="shared" ref="I1458" si="1382">I1450</f>
        <v>3533</v>
      </c>
      <c r="J1458" s="76">
        <f t="shared" ref="J1458:K1458" si="1383">J1450</f>
        <v>3533</v>
      </c>
      <c r="K1458" s="76">
        <f t="shared" si="1383"/>
        <v>0</v>
      </c>
      <c r="L1458" s="76"/>
      <c r="M1458" s="76">
        <f t="shared" ref="M1458" si="1384">M1450</f>
        <v>0</v>
      </c>
      <c r="N1458" s="76">
        <f t="shared" ref="N1458:O1458" si="1385">N1450</f>
        <v>0</v>
      </c>
      <c r="O1458" s="76">
        <f t="shared" si="1385"/>
        <v>0</v>
      </c>
      <c r="P1458" s="76">
        <f t="shared" si="1269"/>
        <v>0</v>
      </c>
      <c r="Q1458" s="76">
        <f t="shared" si="1270"/>
        <v>0</v>
      </c>
    </row>
    <row r="1459" spans="1:17" ht="34.5" thickBot="1" x14ac:dyDescent="0.3">
      <c r="A1459" s="22" t="s">
        <v>4</v>
      </c>
      <c r="B1459" s="22" t="s">
        <v>5</v>
      </c>
      <c r="C1459" s="22" t="s">
        <v>6</v>
      </c>
      <c r="D1459" s="44" t="s">
        <v>2891</v>
      </c>
      <c r="E1459" s="44" t="s">
        <v>2895</v>
      </c>
      <c r="F1459" s="44" t="s">
        <v>7</v>
      </c>
      <c r="G1459" s="44" t="s">
        <v>8</v>
      </c>
      <c r="H1459" s="22" t="s">
        <v>9</v>
      </c>
      <c r="I1459" s="64" t="s">
        <v>2718</v>
      </c>
      <c r="J1459" s="64" t="s">
        <v>2879</v>
      </c>
      <c r="K1459" s="64" t="s">
        <v>2942</v>
      </c>
      <c r="L1459" s="64" t="s">
        <v>2942</v>
      </c>
      <c r="M1459" s="64" t="s">
        <v>2950</v>
      </c>
      <c r="N1459" s="64" t="s">
        <v>2949</v>
      </c>
      <c r="O1459" s="64" t="s">
        <v>2948</v>
      </c>
      <c r="P1459" s="64" t="s">
        <v>2942</v>
      </c>
      <c r="Q1459" s="64" t="s">
        <v>2944</v>
      </c>
    </row>
    <row r="1460" spans="1:17" x14ac:dyDescent="0.25">
      <c r="A1460" s="15" t="s">
        <v>1</v>
      </c>
      <c r="B1460" s="15" t="s">
        <v>1</v>
      </c>
      <c r="C1460" s="15" t="s">
        <v>1</v>
      </c>
      <c r="D1460" s="45" t="s">
        <v>1</v>
      </c>
      <c r="E1460" s="45" t="s">
        <v>1</v>
      </c>
      <c r="F1460" s="46" t="s">
        <v>1</v>
      </c>
      <c r="G1460" s="47" t="s">
        <v>1</v>
      </c>
      <c r="H1460" s="16" t="s">
        <v>1</v>
      </c>
      <c r="I1460" s="65">
        <v>1</v>
      </c>
      <c r="J1460" s="65" t="s">
        <v>2894</v>
      </c>
      <c r="K1460" s="65">
        <v>3</v>
      </c>
      <c r="L1460" s="65" t="s">
        <v>2945</v>
      </c>
      <c r="M1460" s="65">
        <v>5</v>
      </c>
      <c r="N1460" s="65">
        <v>6</v>
      </c>
      <c r="O1460" s="65">
        <v>7</v>
      </c>
      <c r="P1460" s="65" t="s">
        <v>2946</v>
      </c>
      <c r="Q1460" s="65">
        <v>9</v>
      </c>
    </row>
    <row r="1461" spans="1:17" x14ac:dyDescent="0.25">
      <c r="A1461" s="14" t="s">
        <v>638</v>
      </c>
      <c r="B1461" s="14" t="s">
        <v>69</v>
      </c>
      <c r="C1461" s="12" t="s">
        <v>11</v>
      </c>
      <c r="D1461" s="43" t="s">
        <v>688</v>
      </c>
      <c r="E1461" s="42" t="s">
        <v>1</v>
      </c>
      <c r="F1461" s="42" t="s">
        <v>1</v>
      </c>
      <c r="G1461" s="42" t="s">
        <v>1</v>
      </c>
      <c r="H1461" s="11" t="s">
        <v>689</v>
      </c>
      <c r="I1461" s="63"/>
      <c r="J1461" s="63"/>
      <c r="K1461" s="63"/>
      <c r="L1461" s="63"/>
      <c r="M1461" s="63"/>
      <c r="N1461" s="63"/>
      <c r="O1461" s="63"/>
      <c r="P1461" s="63">
        <f t="shared" si="1269"/>
        <v>0</v>
      </c>
      <c r="Q1461" s="63" t="str">
        <f t="shared" si="1270"/>
        <v>-</v>
      </c>
    </row>
    <row r="1462" spans="1:17" ht="22.5" x14ac:dyDescent="0.25">
      <c r="A1462" s="14" t="s">
        <v>1</v>
      </c>
      <c r="B1462" s="14" t="s">
        <v>1</v>
      </c>
      <c r="C1462" s="14" t="s">
        <v>1</v>
      </c>
      <c r="D1462" s="42" t="s">
        <v>1</v>
      </c>
      <c r="E1462" s="42" t="s">
        <v>1</v>
      </c>
      <c r="F1462" s="42" t="s">
        <v>1</v>
      </c>
      <c r="G1462" s="42" t="s">
        <v>1</v>
      </c>
      <c r="H1462" s="17" t="s">
        <v>13</v>
      </c>
      <c r="I1462" s="66">
        <f t="shared" ref="I1462" si="1386">SUM(I1463,I1470,I1472)</f>
        <v>1768109</v>
      </c>
      <c r="J1462" s="66">
        <f t="shared" ref="J1462:K1462" si="1387">SUM(J1463,J1470,J1472)</f>
        <v>1767109</v>
      </c>
      <c r="K1462" s="66">
        <f t="shared" si="1387"/>
        <v>0</v>
      </c>
      <c r="L1462" s="66">
        <f t="shared" si="1254"/>
        <v>134084</v>
      </c>
      <c r="M1462" s="66">
        <f t="shared" ref="M1462" si="1388">SUM(M1463,M1470,M1472)</f>
        <v>0</v>
      </c>
      <c r="N1462" s="66">
        <f t="shared" ref="N1462:O1462" si="1389">SUM(N1463,N1470,N1472)</f>
        <v>0</v>
      </c>
      <c r="O1462" s="66">
        <f t="shared" si="1389"/>
        <v>134084</v>
      </c>
      <c r="P1462" s="66">
        <f t="shared" si="1269"/>
        <v>134084</v>
      </c>
      <c r="Q1462" s="66">
        <f t="shared" si="1270"/>
        <v>7.5877605739091356</v>
      </c>
    </row>
    <row r="1463" spans="1:17" x14ac:dyDescent="0.25">
      <c r="A1463" s="12" t="s">
        <v>638</v>
      </c>
      <c r="B1463" s="12" t="s">
        <v>69</v>
      </c>
      <c r="C1463" s="12" t="s">
        <v>11</v>
      </c>
      <c r="D1463" s="43" t="s">
        <v>688</v>
      </c>
      <c r="E1463" s="42" t="s">
        <v>2709</v>
      </c>
      <c r="F1463" s="42" t="s">
        <v>1</v>
      </c>
      <c r="G1463" s="42" t="s">
        <v>1</v>
      </c>
      <c r="H1463" s="11" t="s">
        <v>15</v>
      </c>
      <c r="I1463" s="67">
        <f t="shared" ref="I1463" si="1390">SUM(I1464,I1465)</f>
        <v>1438900</v>
      </c>
      <c r="J1463" s="67">
        <f t="shared" ref="J1463:K1463" si="1391">SUM(J1464,J1465)</f>
        <v>1438900</v>
      </c>
      <c r="K1463" s="67">
        <f t="shared" si="1391"/>
        <v>0</v>
      </c>
      <c r="L1463" s="67">
        <f t="shared" si="1254"/>
        <v>103050</v>
      </c>
      <c r="M1463" s="67">
        <f t="shared" ref="M1463" si="1392">SUM(M1464,M1465)</f>
        <v>0</v>
      </c>
      <c r="N1463" s="67">
        <f t="shared" ref="N1463:O1463" si="1393">SUM(N1464,N1465)</f>
        <v>0</v>
      </c>
      <c r="O1463" s="67">
        <f t="shared" si="1393"/>
        <v>103050</v>
      </c>
      <c r="P1463" s="67">
        <f t="shared" si="1269"/>
        <v>103050</v>
      </c>
      <c r="Q1463" s="67">
        <f t="shared" si="1270"/>
        <v>7.1617207589130576</v>
      </c>
    </row>
    <row r="1464" spans="1:17" x14ac:dyDescent="0.25">
      <c r="A1464" s="12" t="s">
        <v>638</v>
      </c>
      <c r="B1464" s="12" t="s">
        <v>69</v>
      </c>
      <c r="C1464" s="12" t="s">
        <v>11</v>
      </c>
      <c r="D1464" s="43" t="s">
        <v>688</v>
      </c>
      <c r="E1464" s="48">
        <v>6111</v>
      </c>
      <c r="F1464" s="43"/>
      <c r="G1464" s="56" t="s">
        <v>2919</v>
      </c>
      <c r="H1464" s="23" t="s">
        <v>16</v>
      </c>
      <c r="I1464" s="68">
        <v>1262200</v>
      </c>
      <c r="J1464" s="68">
        <v>1262200</v>
      </c>
      <c r="K1464" s="68"/>
      <c r="L1464" s="68">
        <f t="shared" si="1254"/>
        <v>80000</v>
      </c>
      <c r="M1464" s="68"/>
      <c r="N1464" s="68"/>
      <c r="O1464" s="68">
        <v>80000</v>
      </c>
      <c r="P1464" s="68">
        <f t="shared" si="1269"/>
        <v>80000</v>
      </c>
      <c r="Q1464" s="68">
        <f t="shared" si="1270"/>
        <v>6.3381397559816204</v>
      </c>
    </row>
    <row r="1465" spans="1:17" x14ac:dyDescent="0.25">
      <c r="A1465" s="14" t="s">
        <v>638</v>
      </c>
      <c r="B1465" s="14" t="s">
        <v>69</v>
      </c>
      <c r="C1465" s="14" t="s">
        <v>11</v>
      </c>
      <c r="D1465" s="50" t="s">
        <v>688</v>
      </c>
      <c r="E1465" s="50" t="s">
        <v>2719</v>
      </c>
      <c r="F1465" s="43" t="s">
        <v>1</v>
      </c>
      <c r="G1465" s="49" t="s">
        <v>1</v>
      </c>
      <c r="H1465" s="11" t="s">
        <v>19</v>
      </c>
      <c r="I1465" s="67">
        <f t="shared" ref="I1465:O1465" si="1394">SUM(I1466:I1469)</f>
        <v>176700</v>
      </c>
      <c r="J1465" s="67">
        <f t="shared" si="1394"/>
        <v>176700</v>
      </c>
      <c r="K1465" s="67">
        <f t="shared" si="1394"/>
        <v>0</v>
      </c>
      <c r="L1465" s="67">
        <f t="shared" si="1254"/>
        <v>23050</v>
      </c>
      <c r="M1465" s="67">
        <f t="shared" si="1394"/>
        <v>0</v>
      </c>
      <c r="N1465" s="67">
        <f t="shared" si="1394"/>
        <v>0</v>
      </c>
      <c r="O1465" s="67">
        <f t="shared" si="1394"/>
        <v>23050</v>
      </c>
      <c r="P1465" s="67">
        <f t="shared" si="1269"/>
        <v>23050</v>
      </c>
      <c r="Q1465" s="67">
        <f t="shared" si="1270"/>
        <v>13.044708545557443</v>
      </c>
    </row>
    <row r="1466" spans="1:17" x14ac:dyDescent="0.25">
      <c r="A1466" s="12" t="s">
        <v>638</v>
      </c>
      <c r="B1466" s="12" t="s">
        <v>69</v>
      </c>
      <c r="C1466" s="12" t="s">
        <v>11</v>
      </c>
      <c r="D1466" s="43" t="s">
        <v>688</v>
      </c>
      <c r="E1466" s="48">
        <v>6112</v>
      </c>
      <c r="F1466" s="43" t="s">
        <v>690</v>
      </c>
      <c r="G1466" s="56" t="s">
        <v>2919</v>
      </c>
      <c r="H1466" s="23" t="s">
        <v>73</v>
      </c>
      <c r="I1466" s="68">
        <v>25500</v>
      </c>
      <c r="J1466" s="68">
        <v>25500</v>
      </c>
      <c r="K1466" s="68"/>
      <c r="L1466" s="68">
        <f t="shared" si="1254"/>
        <v>0</v>
      </c>
      <c r="M1466" s="68"/>
      <c r="N1466" s="68"/>
      <c r="O1466" s="68">
        <v>0</v>
      </c>
      <c r="P1466" s="68">
        <f t="shared" si="1269"/>
        <v>0</v>
      </c>
      <c r="Q1466" s="68">
        <f t="shared" si="1270"/>
        <v>0</v>
      </c>
    </row>
    <row r="1467" spans="1:17" x14ac:dyDescent="0.25">
      <c r="A1467" s="12" t="s">
        <v>638</v>
      </c>
      <c r="B1467" s="12" t="s">
        <v>69</v>
      </c>
      <c r="C1467" s="12" t="s">
        <v>11</v>
      </c>
      <c r="D1467" s="43" t="s">
        <v>688</v>
      </c>
      <c r="E1467" s="48">
        <v>6112</v>
      </c>
      <c r="F1467" s="43" t="s">
        <v>691</v>
      </c>
      <c r="G1467" s="56" t="s">
        <v>2919</v>
      </c>
      <c r="H1467" s="23" t="s">
        <v>22</v>
      </c>
      <c r="I1467" s="68">
        <v>102000</v>
      </c>
      <c r="J1467" s="68">
        <v>102000</v>
      </c>
      <c r="K1467" s="68"/>
      <c r="L1467" s="68">
        <f t="shared" si="1254"/>
        <v>7000</v>
      </c>
      <c r="M1467" s="68"/>
      <c r="N1467" s="68"/>
      <c r="O1467" s="68">
        <v>7000</v>
      </c>
      <c r="P1467" s="68">
        <f t="shared" si="1269"/>
        <v>7000</v>
      </c>
      <c r="Q1467" s="68">
        <f t="shared" si="1270"/>
        <v>6.8627450980392162</v>
      </c>
    </row>
    <row r="1468" spans="1:17" x14ac:dyDescent="0.25">
      <c r="A1468" s="12" t="s">
        <v>638</v>
      </c>
      <c r="B1468" s="12" t="s">
        <v>69</v>
      </c>
      <c r="C1468" s="12" t="s">
        <v>11</v>
      </c>
      <c r="D1468" s="43" t="s">
        <v>688</v>
      </c>
      <c r="E1468" s="48">
        <v>6112</v>
      </c>
      <c r="F1468" s="43" t="s">
        <v>692</v>
      </c>
      <c r="G1468" s="56" t="s">
        <v>2919</v>
      </c>
      <c r="H1468" s="23" t="s">
        <v>24</v>
      </c>
      <c r="I1468" s="68">
        <v>27000</v>
      </c>
      <c r="J1468" s="68">
        <v>27000</v>
      </c>
      <c r="K1468" s="68"/>
      <c r="L1468" s="68">
        <f t="shared" si="1254"/>
        <v>0</v>
      </c>
      <c r="M1468" s="68"/>
      <c r="N1468" s="68"/>
      <c r="O1468" s="68"/>
      <c r="P1468" s="68">
        <f t="shared" si="1269"/>
        <v>0</v>
      </c>
      <c r="Q1468" s="68">
        <f t="shared" si="1270"/>
        <v>0</v>
      </c>
    </row>
    <row r="1469" spans="1:17" x14ac:dyDescent="0.25">
      <c r="A1469" s="12" t="s">
        <v>638</v>
      </c>
      <c r="B1469" s="12" t="s">
        <v>69</v>
      </c>
      <c r="C1469" s="12" t="s">
        <v>11</v>
      </c>
      <c r="D1469" s="43" t="s">
        <v>688</v>
      </c>
      <c r="E1469" s="48">
        <v>6112</v>
      </c>
      <c r="F1469" s="43" t="s">
        <v>693</v>
      </c>
      <c r="G1469" s="56" t="s">
        <v>2919</v>
      </c>
      <c r="H1469" s="23" t="s">
        <v>26</v>
      </c>
      <c r="I1469" s="68">
        <v>22200</v>
      </c>
      <c r="J1469" s="68">
        <v>22200</v>
      </c>
      <c r="K1469" s="68"/>
      <c r="L1469" s="68">
        <f t="shared" si="1254"/>
        <v>16050</v>
      </c>
      <c r="M1469" s="68"/>
      <c r="N1469" s="68"/>
      <c r="O1469" s="68">
        <v>16050</v>
      </c>
      <c r="P1469" s="68">
        <f t="shared" si="1269"/>
        <v>16050</v>
      </c>
      <c r="Q1469" s="68">
        <f t="shared" si="1270"/>
        <v>72.297297297297305</v>
      </c>
    </row>
    <row r="1470" spans="1:17" x14ac:dyDescent="0.25">
      <c r="A1470" s="12" t="s">
        <v>638</v>
      </c>
      <c r="B1470" s="12" t="s">
        <v>69</v>
      </c>
      <c r="C1470" s="12" t="s">
        <v>11</v>
      </c>
      <c r="D1470" s="43" t="s">
        <v>688</v>
      </c>
      <c r="E1470" s="42" t="s">
        <v>2710</v>
      </c>
      <c r="F1470" s="42" t="s">
        <v>1</v>
      </c>
      <c r="G1470" s="42" t="s">
        <v>1</v>
      </c>
      <c r="H1470" s="11" t="s">
        <v>28</v>
      </c>
      <c r="I1470" s="67">
        <f t="shared" ref="I1470:O1470" si="1395">SUM(I1471)</f>
        <v>132609</v>
      </c>
      <c r="J1470" s="67">
        <f t="shared" si="1395"/>
        <v>132609</v>
      </c>
      <c r="K1470" s="67">
        <f t="shared" si="1395"/>
        <v>0</v>
      </c>
      <c r="L1470" s="67">
        <f t="shared" si="1254"/>
        <v>10000</v>
      </c>
      <c r="M1470" s="67">
        <f t="shared" si="1395"/>
        <v>0</v>
      </c>
      <c r="N1470" s="67">
        <f t="shared" si="1395"/>
        <v>0</v>
      </c>
      <c r="O1470" s="67">
        <f t="shared" si="1395"/>
        <v>10000</v>
      </c>
      <c r="P1470" s="67">
        <f t="shared" si="1269"/>
        <v>10000</v>
      </c>
      <c r="Q1470" s="67">
        <f t="shared" si="1270"/>
        <v>7.5409662994216076</v>
      </c>
    </row>
    <row r="1471" spans="1:17" x14ac:dyDescent="0.25">
      <c r="A1471" s="12" t="s">
        <v>638</v>
      </c>
      <c r="B1471" s="12" t="s">
        <v>69</v>
      </c>
      <c r="C1471" s="12" t="s">
        <v>11</v>
      </c>
      <c r="D1471" s="43" t="s">
        <v>688</v>
      </c>
      <c r="E1471" s="48">
        <v>6121</v>
      </c>
      <c r="F1471" s="43"/>
      <c r="G1471" s="56" t="s">
        <v>2919</v>
      </c>
      <c r="H1471" s="23" t="s">
        <v>29</v>
      </c>
      <c r="I1471" s="68">
        <v>132609</v>
      </c>
      <c r="J1471" s="68">
        <v>132609</v>
      </c>
      <c r="K1471" s="68"/>
      <c r="L1471" s="68">
        <f t="shared" si="1254"/>
        <v>10000</v>
      </c>
      <c r="M1471" s="68"/>
      <c r="N1471" s="68"/>
      <c r="O1471" s="68">
        <v>10000</v>
      </c>
      <c r="P1471" s="68">
        <f t="shared" si="1269"/>
        <v>10000</v>
      </c>
      <c r="Q1471" s="68">
        <f t="shared" si="1270"/>
        <v>7.5409662994216076</v>
      </c>
    </row>
    <row r="1472" spans="1:17" x14ac:dyDescent="0.25">
      <c r="A1472" s="12" t="s">
        <v>638</v>
      </c>
      <c r="B1472" s="12" t="s">
        <v>69</v>
      </c>
      <c r="C1472" s="12" t="s">
        <v>11</v>
      </c>
      <c r="D1472" s="43" t="s">
        <v>688</v>
      </c>
      <c r="E1472" s="42" t="s">
        <v>2711</v>
      </c>
      <c r="F1472" s="42" t="s">
        <v>1</v>
      </c>
      <c r="G1472" s="42" t="s">
        <v>1</v>
      </c>
      <c r="H1472" s="11" t="s">
        <v>32</v>
      </c>
      <c r="I1472" s="67">
        <f t="shared" ref="I1472:O1472" si="1396">SUM(I1473:I1479)</f>
        <v>196600</v>
      </c>
      <c r="J1472" s="67">
        <f t="shared" si="1396"/>
        <v>195600</v>
      </c>
      <c r="K1472" s="67">
        <f t="shared" si="1396"/>
        <v>0</v>
      </c>
      <c r="L1472" s="67">
        <f t="shared" si="1254"/>
        <v>21034</v>
      </c>
      <c r="M1472" s="67">
        <f t="shared" si="1396"/>
        <v>0</v>
      </c>
      <c r="N1472" s="67">
        <f t="shared" si="1396"/>
        <v>0</v>
      </c>
      <c r="O1472" s="67">
        <f t="shared" si="1396"/>
        <v>21034</v>
      </c>
      <c r="P1472" s="67">
        <f t="shared" si="1269"/>
        <v>21034</v>
      </c>
      <c r="Q1472" s="67">
        <f t="shared" si="1270"/>
        <v>10.753578732106339</v>
      </c>
    </row>
    <row r="1473" spans="1:17" x14ac:dyDescent="0.25">
      <c r="A1473" s="12" t="s">
        <v>638</v>
      </c>
      <c r="B1473" s="12" t="s">
        <v>69</v>
      </c>
      <c r="C1473" s="12" t="s">
        <v>11</v>
      </c>
      <c r="D1473" s="43" t="s">
        <v>688</v>
      </c>
      <c r="E1473" s="48">
        <v>6131</v>
      </c>
      <c r="F1473" s="43"/>
      <c r="G1473" s="56" t="s">
        <v>2919</v>
      </c>
      <c r="H1473" s="23" t="s">
        <v>33</v>
      </c>
      <c r="I1473" s="68">
        <v>1000</v>
      </c>
      <c r="J1473" s="68">
        <v>1000</v>
      </c>
      <c r="K1473" s="68"/>
      <c r="L1473" s="68">
        <f t="shared" si="1254"/>
        <v>0</v>
      </c>
      <c r="M1473" s="68"/>
      <c r="N1473" s="68"/>
      <c r="O1473" s="68">
        <v>0</v>
      </c>
      <c r="P1473" s="68">
        <f t="shared" si="1269"/>
        <v>0</v>
      </c>
      <c r="Q1473" s="68">
        <f t="shared" si="1270"/>
        <v>0</v>
      </c>
    </row>
    <row r="1474" spans="1:17" x14ac:dyDescent="0.25">
      <c r="A1474" s="12" t="s">
        <v>638</v>
      </c>
      <c r="B1474" s="12" t="s">
        <v>69</v>
      </c>
      <c r="C1474" s="12" t="s">
        <v>11</v>
      </c>
      <c r="D1474" s="43" t="s">
        <v>688</v>
      </c>
      <c r="E1474" s="48">
        <v>6132</v>
      </c>
      <c r="F1474" s="43"/>
      <c r="G1474" s="56" t="s">
        <v>2919</v>
      </c>
      <c r="H1474" s="23" t="s">
        <v>227</v>
      </c>
      <c r="I1474" s="68">
        <v>136500</v>
      </c>
      <c r="J1474" s="68">
        <v>136500</v>
      </c>
      <c r="K1474" s="68"/>
      <c r="L1474" s="68">
        <f t="shared" si="1254"/>
        <v>16500</v>
      </c>
      <c r="M1474" s="68"/>
      <c r="N1474" s="68"/>
      <c r="O1474" s="68">
        <v>16500</v>
      </c>
      <c r="P1474" s="68">
        <f t="shared" si="1269"/>
        <v>16500</v>
      </c>
      <c r="Q1474" s="68">
        <f t="shared" si="1270"/>
        <v>12.087912087912088</v>
      </c>
    </row>
    <row r="1475" spans="1:17" x14ac:dyDescent="0.25">
      <c r="A1475" s="12" t="s">
        <v>638</v>
      </c>
      <c r="B1475" s="12" t="s">
        <v>69</v>
      </c>
      <c r="C1475" s="12" t="s">
        <v>11</v>
      </c>
      <c r="D1475" s="43" t="s">
        <v>688</v>
      </c>
      <c r="E1475" s="48">
        <v>6133</v>
      </c>
      <c r="F1475" s="43"/>
      <c r="G1475" s="56" t="s">
        <v>2919</v>
      </c>
      <c r="H1475" s="23" t="s">
        <v>229</v>
      </c>
      <c r="I1475" s="68">
        <v>11000</v>
      </c>
      <c r="J1475" s="68">
        <v>11000</v>
      </c>
      <c r="K1475" s="68"/>
      <c r="L1475" s="68">
        <f t="shared" si="1254"/>
        <v>1000</v>
      </c>
      <c r="M1475" s="68"/>
      <c r="N1475" s="68"/>
      <c r="O1475" s="68">
        <v>1000</v>
      </c>
      <c r="P1475" s="68">
        <f t="shared" si="1269"/>
        <v>1000</v>
      </c>
      <c r="Q1475" s="68">
        <f t="shared" si="1270"/>
        <v>9.0909090909090917</v>
      </c>
    </row>
    <row r="1476" spans="1:17" x14ac:dyDescent="0.25">
      <c r="A1476" s="12" t="s">
        <v>638</v>
      </c>
      <c r="B1476" s="12" t="s">
        <v>69</v>
      </c>
      <c r="C1476" s="12" t="s">
        <v>11</v>
      </c>
      <c r="D1476" s="43" t="s">
        <v>688</v>
      </c>
      <c r="E1476" s="48">
        <v>6134</v>
      </c>
      <c r="F1476" s="43"/>
      <c r="G1476" s="56" t="s">
        <v>2919</v>
      </c>
      <c r="H1476" s="23" t="s">
        <v>169</v>
      </c>
      <c r="I1476" s="68">
        <v>10500</v>
      </c>
      <c r="J1476" s="68">
        <v>10000</v>
      </c>
      <c r="K1476" s="68"/>
      <c r="L1476" s="68">
        <f t="shared" si="1254"/>
        <v>1000</v>
      </c>
      <c r="M1476" s="68"/>
      <c r="N1476" s="68"/>
      <c r="O1476" s="68">
        <v>1000</v>
      </c>
      <c r="P1476" s="68">
        <f t="shared" si="1269"/>
        <v>1000</v>
      </c>
      <c r="Q1476" s="68">
        <f t="shared" si="1270"/>
        <v>10</v>
      </c>
    </row>
    <row r="1477" spans="1:17" x14ac:dyDescent="0.25">
      <c r="A1477" s="12" t="s">
        <v>638</v>
      </c>
      <c r="B1477" s="12" t="s">
        <v>69</v>
      </c>
      <c r="C1477" s="12" t="s">
        <v>11</v>
      </c>
      <c r="D1477" s="43" t="s">
        <v>688</v>
      </c>
      <c r="E1477" s="48">
        <v>6135</v>
      </c>
      <c r="F1477" s="43"/>
      <c r="G1477" s="56" t="s">
        <v>2919</v>
      </c>
      <c r="H1477" s="23" t="s">
        <v>231</v>
      </c>
      <c r="I1477" s="68">
        <v>1000</v>
      </c>
      <c r="J1477" s="68">
        <v>1000</v>
      </c>
      <c r="K1477" s="68"/>
      <c r="L1477" s="68">
        <f t="shared" si="1254"/>
        <v>84</v>
      </c>
      <c r="M1477" s="68"/>
      <c r="N1477" s="68"/>
      <c r="O1477" s="68">
        <v>84</v>
      </c>
      <c r="P1477" s="68">
        <f t="shared" si="1269"/>
        <v>84</v>
      </c>
      <c r="Q1477" s="68">
        <f t="shared" si="1270"/>
        <v>8.4</v>
      </c>
    </row>
    <row r="1478" spans="1:17" x14ac:dyDescent="0.25">
      <c r="A1478" s="12" t="s">
        <v>638</v>
      </c>
      <c r="B1478" s="12" t="s">
        <v>69</v>
      </c>
      <c r="C1478" s="12" t="s">
        <v>11</v>
      </c>
      <c r="D1478" s="43" t="s">
        <v>688</v>
      </c>
      <c r="E1478" s="48">
        <v>6137</v>
      </c>
      <c r="F1478" s="43"/>
      <c r="G1478" s="56" t="s">
        <v>2919</v>
      </c>
      <c r="H1478" s="23" t="s">
        <v>235</v>
      </c>
      <c r="I1478" s="68">
        <v>9000</v>
      </c>
      <c r="J1478" s="68">
        <v>9000</v>
      </c>
      <c r="K1478" s="68"/>
      <c r="L1478" s="68">
        <f t="shared" si="1254"/>
        <v>750</v>
      </c>
      <c r="M1478" s="68"/>
      <c r="N1478" s="68"/>
      <c r="O1478" s="68">
        <v>750</v>
      </c>
      <c r="P1478" s="68">
        <f t="shared" si="1269"/>
        <v>750</v>
      </c>
      <c r="Q1478" s="68">
        <f t="shared" si="1270"/>
        <v>8.3333333333333321</v>
      </c>
    </row>
    <row r="1479" spans="1:17" x14ac:dyDescent="0.25">
      <c r="A1479" s="14" t="s">
        <v>638</v>
      </c>
      <c r="B1479" s="14" t="s">
        <v>69</v>
      </c>
      <c r="C1479" s="14" t="s">
        <v>11</v>
      </c>
      <c r="D1479" s="50" t="s">
        <v>688</v>
      </c>
      <c r="E1479" s="50" t="s">
        <v>2720</v>
      </c>
      <c r="F1479" s="43" t="s">
        <v>1</v>
      </c>
      <c r="G1479" s="49" t="s">
        <v>1</v>
      </c>
      <c r="H1479" s="11" t="s">
        <v>35</v>
      </c>
      <c r="I1479" s="67">
        <f t="shared" ref="I1479:O1479" si="1397">SUM(I1480:I1482)</f>
        <v>27600</v>
      </c>
      <c r="J1479" s="67">
        <f t="shared" si="1397"/>
        <v>27100</v>
      </c>
      <c r="K1479" s="67">
        <f t="shared" si="1397"/>
        <v>0</v>
      </c>
      <c r="L1479" s="67">
        <f t="shared" si="1254"/>
        <v>1700</v>
      </c>
      <c r="M1479" s="67">
        <f t="shared" si="1397"/>
        <v>0</v>
      </c>
      <c r="N1479" s="67">
        <f t="shared" si="1397"/>
        <v>0</v>
      </c>
      <c r="O1479" s="67">
        <f t="shared" si="1397"/>
        <v>1700</v>
      </c>
      <c r="P1479" s="67">
        <f t="shared" si="1269"/>
        <v>1700</v>
      </c>
      <c r="Q1479" s="67">
        <f t="shared" si="1270"/>
        <v>6.2730627306273057</v>
      </c>
    </row>
    <row r="1480" spans="1:17" x14ac:dyDescent="0.25">
      <c r="A1480" s="12" t="s">
        <v>638</v>
      </c>
      <c r="B1480" s="12" t="s">
        <v>69</v>
      </c>
      <c r="C1480" s="12" t="s">
        <v>11</v>
      </c>
      <c r="D1480" s="43" t="s">
        <v>688</v>
      </c>
      <c r="E1480" s="48">
        <v>6139</v>
      </c>
      <c r="F1480" s="43"/>
      <c r="G1480" s="56" t="s">
        <v>2919</v>
      </c>
      <c r="H1480" s="23" t="s">
        <v>35</v>
      </c>
      <c r="I1480" s="68">
        <v>11900</v>
      </c>
      <c r="J1480" s="68">
        <v>11400</v>
      </c>
      <c r="K1480" s="68"/>
      <c r="L1480" s="68">
        <f t="shared" si="1254"/>
        <v>950</v>
      </c>
      <c r="M1480" s="68"/>
      <c r="N1480" s="68"/>
      <c r="O1480" s="68">
        <v>950</v>
      </c>
      <c r="P1480" s="68">
        <f t="shared" si="1269"/>
        <v>950</v>
      </c>
      <c r="Q1480" s="68">
        <f t="shared" si="1270"/>
        <v>8.3333333333333321</v>
      </c>
    </row>
    <row r="1481" spans="1:17" x14ac:dyDescent="0.25">
      <c r="A1481" s="12" t="s">
        <v>638</v>
      </c>
      <c r="B1481" s="12" t="s">
        <v>69</v>
      </c>
      <c r="C1481" s="12" t="s">
        <v>11</v>
      </c>
      <c r="D1481" s="43" t="s">
        <v>688</v>
      </c>
      <c r="E1481" s="48">
        <v>6139</v>
      </c>
      <c r="F1481" s="43" t="s">
        <v>694</v>
      </c>
      <c r="G1481" s="56" t="s">
        <v>2919</v>
      </c>
      <c r="H1481" s="23" t="s">
        <v>43</v>
      </c>
      <c r="I1481" s="68">
        <v>4200</v>
      </c>
      <c r="J1481" s="68">
        <v>4200</v>
      </c>
      <c r="K1481" s="68"/>
      <c r="L1481" s="68">
        <f t="shared" si="1254"/>
        <v>350</v>
      </c>
      <c r="M1481" s="68"/>
      <c r="N1481" s="68"/>
      <c r="O1481" s="68">
        <v>350</v>
      </c>
      <c r="P1481" s="68">
        <f t="shared" si="1269"/>
        <v>350</v>
      </c>
      <c r="Q1481" s="68">
        <f t="shared" si="1270"/>
        <v>8.3333333333333321</v>
      </c>
    </row>
    <row r="1482" spans="1:17" ht="22.5" x14ac:dyDescent="0.25">
      <c r="A1482" s="12" t="s">
        <v>638</v>
      </c>
      <c r="B1482" s="12" t="s">
        <v>69</v>
      </c>
      <c r="C1482" s="12" t="s">
        <v>11</v>
      </c>
      <c r="D1482" s="43" t="s">
        <v>688</v>
      </c>
      <c r="E1482" s="48">
        <v>6139</v>
      </c>
      <c r="F1482" s="43" t="s">
        <v>695</v>
      </c>
      <c r="G1482" s="56" t="s">
        <v>2919</v>
      </c>
      <c r="H1482" s="23" t="s">
        <v>49</v>
      </c>
      <c r="I1482" s="68">
        <v>11500</v>
      </c>
      <c r="J1482" s="68">
        <v>11500</v>
      </c>
      <c r="K1482" s="68"/>
      <c r="L1482" s="68">
        <f t="shared" si="1254"/>
        <v>400</v>
      </c>
      <c r="M1482" s="68"/>
      <c r="N1482" s="68"/>
      <c r="O1482" s="68">
        <v>400</v>
      </c>
      <c r="P1482" s="68">
        <f t="shared" si="1269"/>
        <v>400</v>
      </c>
      <c r="Q1482" s="68">
        <f t="shared" si="1270"/>
        <v>3.4782608695652173</v>
      </c>
    </row>
    <row r="1483" spans="1:17" ht="22.5" x14ac:dyDescent="0.25">
      <c r="A1483" s="14" t="s">
        <v>1</v>
      </c>
      <c r="B1483" s="14" t="s">
        <v>1</v>
      </c>
      <c r="C1483" s="14" t="s">
        <v>1</v>
      </c>
      <c r="D1483" s="42" t="s">
        <v>1</v>
      </c>
      <c r="E1483" s="42" t="s">
        <v>1</v>
      </c>
      <c r="F1483" s="42" t="s">
        <v>1</v>
      </c>
      <c r="G1483" s="42" t="s">
        <v>1</v>
      </c>
      <c r="H1483" s="17" t="s">
        <v>50</v>
      </c>
      <c r="I1483" s="66">
        <f t="shared" ref="I1483:O1484" si="1398">SUM(I1484)</f>
        <v>100</v>
      </c>
      <c r="J1483" s="66">
        <f t="shared" si="1398"/>
        <v>100</v>
      </c>
      <c r="K1483" s="66">
        <f t="shared" si="1398"/>
        <v>0</v>
      </c>
      <c r="L1483" s="66">
        <f t="shared" si="1254"/>
        <v>0</v>
      </c>
      <c r="M1483" s="66">
        <f t="shared" si="1398"/>
        <v>0</v>
      </c>
      <c r="N1483" s="66">
        <f t="shared" si="1398"/>
        <v>0</v>
      </c>
      <c r="O1483" s="66">
        <f t="shared" si="1398"/>
        <v>0</v>
      </c>
      <c r="P1483" s="66">
        <f t="shared" si="1269"/>
        <v>0</v>
      </c>
      <c r="Q1483" s="66">
        <f t="shared" si="1270"/>
        <v>0</v>
      </c>
    </row>
    <row r="1484" spans="1:17" x14ac:dyDescent="0.25">
      <c r="A1484" s="12" t="s">
        <v>638</v>
      </c>
      <c r="B1484" s="12" t="s">
        <v>69</v>
      </c>
      <c r="C1484" s="12" t="s">
        <v>11</v>
      </c>
      <c r="D1484" s="43" t="s">
        <v>688</v>
      </c>
      <c r="E1484" s="42" t="s">
        <v>2712</v>
      </c>
      <c r="F1484" s="42" t="s">
        <v>1</v>
      </c>
      <c r="G1484" s="42" t="s">
        <v>1</v>
      </c>
      <c r="H1484" s="11" t="s">
        <v>52</v>
      </c>
      <c r="I1484" s="67">
        <f t="shared" si="1398"/>
        <v>100</v>
      </c>
      <c r="J1484" s="67">
        <f t="shared" si="1398"/>
        <v>100</v>
      </c>
      <c r="K1484" s="67">
        <f t="shared" si="1398"/>
        <v>0</v>
      </c>
      <c r="L1484" s="67">
        <f t="shared" ref="L1484:L1547" si="1399">SUM(M1484:O1484)</f>
        <v>0</v>
      </c>
      <c r="M1484" s="67">
        <f t="shared" si="1398"/>
        <v>0</v>
      </c>
      <c r="N1484" s="67">
        <f t="shared" si="1398"/>
        <v>0</v>
      </c>
      <c r="O1484" s="67">
        <f t="shared" si="1398"/>
        <v>0</v>
      </c>
      <c r="P1484" s="67">
        <f t="shared" si="1269"/>
        <v>0</v>
      </c>
      <c r="Q1484" s="67">
        <f t="shared" si="1270"/>
        <v>0</v>
      </c>
    </row>
    <row r="1485" spans="1:17" x14ac:dyDescent="0.25">
      <c r="A1485" s="12" t="s">
        <v>638</v>
      </c>
      <c r="B1485" s="12" t="s">
        <v>69</v>
      </c>
      <c r="C1485" s="12" t="s">
        <v>11</v>
      </c>
      <c r="D1485" s="43" t="s">
        <v>688</v>
      </c>
      <c r="E1485" s="48">
        <v>6148</v>
      </c>
      <c r="F1485" s="43"/>
      <c r="G1485" s="56" t="s">
        <v>2919</v>
      </c>
      <c r="H1485" s="23" t="s">
        <v>58</v>
      </c>
      <c r="I1485" s="68">
        <v>100</v>
      </c>
      <c r="J1485" s="68">
        <v>100</v>
      </c>
      <c r="K1485" s="68"/>
      <c r="L1485" s="68">
        <f t="shared" si="1399"/>
        <v>0</v>
      </c>
      <c r="M1485" s="68"/>
      <c r="N1485" s="68"/>
      <c r="O1485" s="68"/>
      <c r="P1485" s="68">
        <f t="shared" si="1269"/>
        <v>0</v>
      </c>
      <c r="Q1485" s="68">
        <f t="shared" si="1270"/>
        <v>0</v>
      </c>
    </row>
    <row r="1486" spans="1:17" ht="22.5" x14ac:dyDescent="0.25">
      <c r="A1486" s="14" t="s">
        <v>1</v>
      </c>
      <c r="B1486" s="14" t="s">
        <v>1</v>
      </c>
      <c r="C1486" s="14" t="s">
        <v>1</v>
      </c>
      <c r="D1486" s="42" t="s">
        <v>1</v>
      </c>
      <c r="E1486" s="42" t="s">
        <v>1</v>
      </c>
      <c r="F1486" s="42" t="s">
        <v>1</v>
      </c>
      <c r="G1486" s="42" t="s">
        <v>1</v>
      </c>
      <c r="H1486" s="17" t="s">
        <v>59</v>
      </c>
      <c r="I1486" s="66">
        <f t="shared" ref="I1486:O1487" si="1400">SUM(I1487)</f>
        <v>5000</v>
      </c>
      <c r="J1486" s="66">
        <f t="shared" si="1400"/>
        <v>0</v>
      </c>
      <c r="K1486" s="66">
        <f t="shared" si="1400"/>
        <v>0</v>
      </c>
      <c r="L1486" s="66">
        <f t="shared" si="1399"/>
        <v>0</v>
      </c>
      <c r="M1486" s="66">
        <f t="shared" si="1400"/>
        <v>0</v>
      </c>
      <c r="N1486" s="66">
        <f t="shared" si="1400"/>
        <v>0</v>
      </c>
      <c r="O1486" s="66">
        <f t="shared" si="1400"/>
        <v>0</v>
      </c>
      <c r="P1486" s="66">
        <f t="shared" si="1269"/>
        <v>0</v>
      </c>
      <c r="Q1486" s="66" t="str">
        <f t="shared" si="1270"/>
        <v>-</v>
      </c>
    </row>
    <row r="1487" spans="1:17" x14ac:dyDescent="0.25">
      <c r="A1487" s="12" t="s">
        <v>638</v>
      </c>
      <c r="B1487" s="12" t="s">
        <v>69</v>
      </c>
      <c r="C1487" s="12" t="s">
        <v>11</v>
      </c>
      <c r="D1487" s="43" t="s">
        <v>688</v>
      </c>
      <c r="E1487" s="42" t="s">
        <v>2715</v>
      </c>
      <c r="F1487" s="42" t="s">
        <v>1</v>
      </c>
      <c r="G1487" s="42" t="s">
        <v>1</v>
      </c>
      <c r="H1487" s="11" t="s">
        <v>61</v>
      </c>
      <c r="I1487" s="67">
        <f t="shared" si="1400"/>
        <v>5000</v>
      </c>
      <c r="J1487" s="67">
        <f t="shared" si="1400"/>
        <v>0</v>
      </c>
      <c r="K1487" s="67">
        <f t="shared" si="1400"/>
        <v>0</v>
      </c>
      <c r="L1487" s="67">
        <f t="shared" si="1399"/>
        <v>0</v>
      </c>
      <c r="M1487" s="67">
        <f t="shared" si="1400"/>
        <v>0</v>
      </c>
      <c r="N1487" s="67">
        <f t="shared" si="1400"/>
        <v>0</v>
      </c>
      <c r="O1487" s="67">
        <f t="shared" si="1400"/>
        <v>0</v>
      </c>
      <c r="P1487" s="67">
        <f t="shared" ref="P1487:P1550" si="1401">K1487+L1487</f>
        <v>0</v>
      </c>
      <c r="Q1487" s="67" t="str">
        <f t="shared" ref="Q1487:Q1550" si="1402">IF(J1487=0,"-",P1487/J1487*100)</f>
        <v>-</v>
      </c>
    </row>
    <row r="1488" spans="1:17" x14ac:dyDescent="0.25">
      <c r="A1488" s="12" t="s">
        <v>638</v>
      </c>
      <c r="B1488" s="12" t="s">
        <v>69</v>
      </c>
      <c r="C1488" s="12" t="s">
        <v>11</v>
      </c>
      <c r="D1488" s="43" t="s">
        <v>688</v>
      </c>
      <c r="E1488" s="48">
        <v>8213</v>
      </c>
      <c r="F1488" s="43"/>
      <c r="G1488" s="56" t="s">
        <v>2919</v>
      </c>
      <c r="H1488" s="23" t="s">
        <v>62</v>
      </c>
      <c r="I1488" s="68">
        <v>5000</v>
      </c>
      <c r="J1488" s="68">
        <v>0</v>
      </c>
      <c r="K1488" s="68"/>
      <c r="L1488" s="68">
        <f t="shared" si="1399"/>
        <v>0</v>
      </c>
      <c r="M1488" s="68"/>
      <c r="N1488" s="68"/>
      <c r="O1488" s="68"/>
      <c r="P1488" s="68">
        <f t="shared" si="1401"/>
        <v>0</v>
      </c>
      <c r="Q1488" s="68" t="str">
        <f t="shared" si="1402"/>
        <v>-</v>
      </c>
    </row>
    <row r="1489" spans="1:17" x14ac:dyDescent="0.25">
      <c r="A1489" s="23" t="s">
        <v>1</v>
      </c>
      <c r="B1489" s="23" t="s">
        <v>1</v>
      </c>
      <c r="C1489" s="23" t="s">
        <v>1</v>
      </c>
      <c r="D1489" s="49" t="s">
        <v>1</v>
      </c>
      <c r="E1489" s="49" t="s">
        <v>1</v>
      </c>
      <c r="F1489" s="49" t="s">
        <v>1</v>
      </c>
      <c r="G1489" s="49" t="s">
        <v>1</v>
      </c>
      <c r="H1489" s="17" t="s">
        <v>696</v>
      </c>
      <c r="I1489" s="66">
        <f t="shared" ref="I1489:O1489" si="1403">SUM(I1462,I1483,I1486)</f>
        <v>1773209</v>
      </c>
      <c r="J1489" s="66">
        <f t="shared" si="1403"/>
        <v>1767209</v>
      </c>
      <c r="K1489" s="66">
        <f t="shared" si="1403"/>
        <v>0</v>
      </c>
      <c r="L1489" s="66">
        <f t="shared" si="1399"/>
        <v>134084</v>
      </c>
      <c r="M1489" s="66">
        <f t="shared" si="1403"/>
        <v>0</v>
      </c>
      <c r="N1489" s="66">
        <f t="shared" si="1403"/>
        <v>0</v>
      </c>
      <c r="O1489" s="66">
        <f t="shared" si="1403"/>
        <v>134084</v>
      </c>
      <c r="P1489" s="66">
        <f t="shared" si="1401"/>
        <v>134084</v>
      </c>
      <c r="Q1489" s="66">
        <f t="shared" si="1402"/>
        <v>7.5873312098342636</v>
      </c>
    </row>
    <row r="1490" spans="1:17" ht="15.75" thickBot="1" x14ac:dyDescent="0.3">
      <c r="A1490" s="23" t="s">
        <v>1</v>
      </c>
      <c r="B1490" s="23" t="s">
        <v>1</v>
      </c>
      <c r="C1490" s="23" t="s">
        <v>1</v>
      </c>
      <c r="D1490" s="49" t="s">
        <v>1</v>
      </c>
      <c r="E1490" s="49" t="s">
        <v>1</v>
      </c>
      <c r="F1490" s="49" t="s">
        <v>1</v>
      </c>
      <c r="G1490" s="49" t="s">
        <v>1</v>
      </c>
      <c r="H1490" s="11" t="s">
        <v>64</v>
      </c>
      <c r="I1490" s="67">
        <v>53</v>
      </c>
      <c r="J1490" s="67">
        <v>53</v>
      </c>
      <c r="K1490" s="67"/>
      <c r="L1490" s="67"/>
      <c r="M1490" s="67"/>
      <c r="N1490" s="67"/>
      <c r="O1490" s="67"/>
      <c r="P1490" s="67">
        <f t="shared" si="1401"/>
        <v>0</v>
      </c>
      <c r="Q1490" s="67">
        <f t="shared" si="1402"/>
        <v>0</v>
      </c>
    </row>
    <row r="1491" spans="1:17" ht="34.5" thickBot="1" x14ac:dyDescent="0.3">
      <c r="A1491" s="23" t="s">
        <v>1</v>
      </c>
      <c r="B1491" s="23" t="s">
        <v>1</v>
      </c>
      <c r="C1491" s="23" t="s">
        <v>1</v>
      </c>
      <c r="D1491" s="49" t="s">
        <v>1</v>
      </c>
      <c r="E1491" s="49" t="s">
        <v>1</v>
      </c>
      <c r="F1491" s="49" t="s">
        <v>1</v>
      </c>
      <c r="G1491" s="49" t="s">
        <v>1</v>
      </c>
      <c r="H1491" s="22" t="s">
        <v>65</v>
      </c>
      <c r="I1491" s="64" t="s">
        <v>2718</v>
      </c>
      <c r="J1491" s="64" t="s">
        <v>2879</v>
      </c>
      <c r="K1491" s="64" t="s">
        <v>2942</v>
      </c>
      <c r="L1491" s="64" t="s">
        <v>2942</v>
      </c>
      <c r="M1491" s="64" t="s">
        <v>2950</v>
      </c>
      <c r="N1491" s="64" t="s">
        <v>2949</v>
      </c>
      <c r="O1491" s="64" t="s">
        <v>2948</v>
      </c>
      <c r="P1491" s="64" t="s">
        <v>2942</v>
      </c>
      <c r="Q1491" s="64" t="s">
        <v>2944</v>
      </c>
    </row>
    <row r="1492" spans="1:17" x14ac:dyDescent="0.25">
      <c r="A1492" s="24"/>
      <c r="B1492" s="24"/>
      <c r="C1492" s="24"/>
      <c r="D1492" s="51"/>
      <c r="E1492" s="51"/>
      <c r="F1492" s="51"/>
      <c r="G1492" s="51"/>
      <c r="H1492" s="18" t="s">
        <v>1</v>
      </c>
      <c r="I1492" s="65">
        <v>1</v>
      </c>
      <c r="J1492" s="65" t="s">
        <v>2894</v>
      </c>
      <c r="K1492" s="65">
        <v>3</v>
      </c>
      <c r="L1492" s="65" t="s">
        <v>2945</v>
      </c>
      <c r="M1492" s="65">
        <v>5</v>
      </c>
      <c r="N1492" s="65">
        <v>6</v>
      </c>
      <c r="O1492" s="65">
        <v>7</v>
      </c>
      <c r="P1492" s="65" t="s">
        <v>2946</v>
      </c>
      <c r="Q1492" s="65">
        <v>9</v>
      </c>
    </row>
    <row r="1493" spans="1:17" x14ac:dyDescent="0.25">
      <c r="A1493" s="24"/>
      <c r="B1493" s="24"/>
      <c r="C1493" s="24"/>
      <c r="D1493" s="51"/>
      <c r="E1493" s="52"/>
      <c r="F1493" s="52"/>
      <c r="G1493" s="52"/>
      <c r="H1493" s="19" t="s">
        <v>697</v>
      </c>
      <c r="I1493" s="69">
        <f t="shared" ref="I1493" si="1404">SUM(I1489)</f>
        <v>1773209</v>
      </c>
      <c r="J1493" s="69">
        <f t="shared" ref="J1493:K1493" si="1405">SUM(J1489)</f>
        <v>1767209</v>
      </c>
      <c r="K1493" s="69">
        <f t="shared" si="1405"/>
        <v>0</v>
      </c>
      <c r="L1493" s="69">
        <f t="shared" si="1399"/>
        <v>134084</v>
      </c>
      <c r="M1493" s="69">
        <f t="shared" ref="M1493" si="1406">SUM(M1489)</f>
        <v>0</v>
      </c>
      <c r="N1493" s="69">
        <f t="shared" ref="N1493:O1493" si="1407">SUM(N1489)</f>
        <v>0</v>
      </c>
      <c r="O1493" s="69">
        <f t="shared" si="1407"/>
        <v>134084</v>
      </c>
      <c r="P1493" s="69">
        <f t="shared" si="1401"/>
        <v>134084</v>
      </c>
      <c r="Q1493" s="69">
        <f t="shared" si="1402"/>
        <v>7.5873312098342636</v>
      </c>
    </row>
    <row r="1494" spans="1:17" x14ac:dyDescent="0.25">
      <c r="A1494" s="24"/>
      <c r="B1494" s="24"/>
      <c r="C1494" s="24"/>
      <c r="D1494" s="51"/>
      <c r="E1494" s="51"/>
      <c r="F1494" s="51"/>
      <c r="G1494" s="51"/>
      <c r="H1494" s="20" t="s">
        <v>67</v>
      </c>
      <c r="I1494" s="69">
        <f t="shared" ref="I1494" si="1408">SUM(I1493)</f>
        <v>1773209</v>
      </c>
      <c r="J1494" s="69">
        <f t="shared" ref="J1494:K1494" si="1409">SUM(J1493)</f>
        <v>1767209</v>
      </c>
      <c r="K1494" s="69">
        <f t="shared" si="1409"/>
        <v>0</v>
      </c>
      <c r="L1494" s="69">
        <f t="shared" si="1399"/>
        <v>134084</v>
      </c>
      <c r="M1494" s="69">
        <f t="shared" ref="M1494" si="1410">SUM(M1493)</f>
        <v>0</v>
      </c>
      <c r="N1494" s="69">
        <f t="shared" ref="N1494:O1494" si="1411">SUM(N1493)</f>
        <v>0</v>
      </c>
      <c r="O1494" s="69">
        <f t="shared" si="1411"/>
        <v>134084</v>
      </c>
      <c r="P1494" s="69">
        <f t="shared" si="1401"/>
        <v>134084</v>
      </c>
      <c r="Q1494" s="69">
        <f t="shared" si="1402"/>
        <v>7.5873312098342636</v>
      </c>
    </row>
    <row r="1495" spans="1:17" x14ac:dyDescent="0.25">
      <c r="A1495" s="25"/>
      <c r="B1495" s="25"/>
      <c r="C1495" s="25"/>
      <c r="D1495" s="53"/>
      <c r="E1495" s="53"/>
      <c r="F1495" s="53"/>
      <c r="G1495" s="53"/>
    </row>
    <row r="1496" spans="1:17" ht="15.75" thickBot="1" x14ac:dyDescent="0.3">
      <c r="A1496" s="23" t="s">
        <v>1</v>
      </c>
      <c r="B1496" s="23" t="s">
        <v>1</v>
      </c>
      <c r="C1496" s="23" t="s">
        <v>1</v>
      </c>
      <c r="D1496" s="49" t="s">
        <v>1</v>
      </c>
      <c r="E1496" s="49" t="s">
        <v>1</v>
      </c>
      <c r="F1496" s="49" t="s">
        <v>1</v>
      </c>
      <c r="G1496" s="49" t="s">
        <v>1</v>
      </c>
      <c r="H1496" s="26" t="s">
        <v>1</v>
      </c>
      <c r="I1496" s="70"/>
      <c r="J1496" s="70"/>
      <c r="K1496" s="70"/>
      <c r="L1496" s="70"/>
      <c r="M1496" s="70"/>
      <c r="N1496" s="70"/>
      <c r="O1496" s="70"/>
      <c r="P1496" s="70"/>
      <c r="Q1496" s="70"/>
    </row>
    <row r="1497" spans="1:17" ht="34.5" thickBot="1" x14ac:dyDescent="0.3">
      <c r="A1497" s="22" t="s">
        <v>4</v>
      </c>
      <c r="B1497" s="22" t="s">
        <v>5</v>
      </c>
      <c r="C1497" s="22" t="s">
        <v>6</v>
      </c>
      <c r="D1497" s="44" t="s">
        <v>2891</v>
      </c>
      <c r="E1497" s="44" t="s">
        <v>2895</v>
      </c>
      <c r="F1497" s="44" t="s">
        <v>7</v>
      </c>
      <c r="G1497" s="44" t="s">
        <v>8</v>
      </c>
      <c r="H1497" s="22" t="s">
        <v>9</v>
      </c>
      <c r="I1497" s="64" t="s">
        <v>2718</v>
      </c>
      <c r="J1497" s="64" t="s">
        <v>2879</v>
      </c>
      <c r="K1497" s="64" t="s">
        <v>2942</v>
      </c>
      <c r="L1497" s="64" t="s">
        <v>2942</v>
      </c>
      <c r="M1497" s="64" t="s">
        <v>2950</v>
      </c>
      <c r="N1497" s="64" t="s">
        <v>2949</v>
      </c>
      <c r="O1497" s="64" t="s">
        <v>2948</v>
      </c>
      <c r="P1497" s="64" t="s">
        <v>2942</v>
      </c>
      <c r="Q1497" s="64" t="s">
        <v>2944</v>
      </c>
    </row>
    <row r="1498" spans="1:17" x14ac:dyDescent="0.25">
      <c r="A1498" s="15" t="s">
        <v>1</v>
      </c>
      <c r="B1498" s="15" t="s">
        <v>1</v>
      </c>
      <c r="C1498" s="15" t="s">
        <v>1</v>
      </c>
      <c r="D1498" s="45" t="s">
        <v>1</v>
      </c>
      <c r="E1498" s="45" t="s">
        <v>1</v>
      </c>
      <c r="F1498" s="46" t="s">
        <v>1</v>
      </c>
      <c r="G1498" s="47" t="s">
        <v>1</v>
      </c>
      <c r="H1498" s="16" t="s">
        <v>1</v>
      </c>
      <c r="I1498" s="65">
        <v>1</v>
      </c>
      <c r="J1498" s="65" t="s">
        <v>2894</v>
      </c>
      <c r="K1498" s="65">
        <v>3</v>
      </c>
      <c r="L1498" s="65" t="s">
        <v>2945</v>
      </c>
      <c r="M1498" s="65">
        <v>5</v>
      </c>
      <c r="N1498" s="65">
        <v>6</v>
      </c>
      <c r="O1498" s="65">
        <v>7</v>
      </c>
      <c r="P1498" s="65" t="s">
        <v>2946</v>
      </c>
      <c r="Q1498" s="65">
        <v>9</v>
      </c>
    </row>
    <row r="1499" spans="1:17" x14ac:dyDescent="0.25">
      <c r="A1499" s="14" t="s">
        <v>638</v>
      </c>
      <c r="B1499" s="14" t="s">
        <v>69</v>
      </c>
      <c r="C1499" s="12" t="s">
        <v>698</v>
      </c>
      <c r="D1499" s="43" t="s">
        <v>699</v>
      </c>
      <c r="E1499" s="42" t="s">
        <v>1</v>
      </c>
      <c r="F1499" s="42" t="s">
        <v>1</v>
      </c>
      <c r="G1499" s="42" t="s">
        <v>1</v>
      </c>
      <c r="H1499" s="11" t="s">
        <v>700</v>
      </c>
      <c r="I1499" s="63"/>
      <c r="J1499" s="63"/>
      <c r="K1499" s="63"/>
      <c r="L1499" s="63"/>
      <c r="M1499" s="63"/>
      <c r="N1499" s="63"/>
      <c r="O1499" s="63"/>
      <c r="P1499" s="63">
        <f t="shared" si="1401"/>
        <v>0</v>
      </c>
      <c r="Q1499" s="63" t="str">
        <f t="shared" si="1402"/>
        <v>-</v>
      </c>
    </row>
    <row r="1500" spans="1:17" ht="22.5" x14ac:dyDescent="0.25">
      <c r="A1500" s="14" t="s">
        <v>1</v>
      </c>
      <c r="B1500" s="14" t="s">
        <v>1</v>
      </c>
      <c r="C1500" s="14" t="s">
        <v>1</v>
      </c>
      <c r="D1500" s="42" t="s">
        <v>1</v>
      </c>
      <c r="E1500" s="42" t="s">
        <v>1</v>
      </c>
      <c r="F1500" s="42" t="s">
        <v>1</v>
      </c>
      <c r="G1500" s="42" t="s">
        <v>1</v>
      </c>
      <c r="H1500" s="17" t="s">
        <v>13</v>
      </c>
      <c r="I1500" s="66">
        <f t="shared" ref="I1500" si="1412">SUM(I1501,I1509,I1511)</f>
        <v>1220738</v>
      </c>
      <c r="J1500" s="66">
        <f t="shared" ref="J1500:K1500" si="1413">SUM(J1501,J1509,J1511)</f>
        <v>1220338</v>
      </c>
      <c r="K1500" s="66">
        <f t="shared" si="1413"/>
        <v>0</v>
      </c>
      <c r="L1500" s="66">
        <f t="shared" si="1399"/>
        <v>111262</v>
      </c>
      <c r="M1500" s="66">
        <f t="shared" ref="M1500" si="1414">SUM(M1501,M1509,M1511)</f>
        <v>0</v>
      </c>
      <c r="N1500" s="66">
        <f t="shared" ref="N1500:O1500" si="1415">SUM(N1501,N1509,N1511)</f>
        <v>0</v>
      </c>
      <c r="O1500" s="66">
        <f t="shared" si="1415"/>
        <v>111262</v>
      </c>
      <c r="P1500" s="66">
        <f t="shared" si="1401"/>
        <v>111262</v>
      </c>
      <c r="Q1500" s="66">
        <f t="shared" si="1402"/>
        <v>9.1173101222775976</v>
      </c>
    </row>
    <row r="1501" spans="1:17" x14ac:dyDescent="0.25">
      <c r="A1501" s="12" t="s">
        <v>638</v>
      </c>
      <c r="B1501" s="12" t="s">
        <v>69</v>
      </c>
      <c r="C1501" s="12" t="s">
        <v>698</v>
      </c>
      <c r="D1501" s="43" t="s">
        <v>699</v>
      </c>
      <c r="E1501" s="42" t="s">
        <v>2709</v>
      </c>
      <c r="F1501" s="42" t="s">
        <v>1</v>
      </c>
      <c r="G1501" s="42" t="s">
        <v>1</v>
      </c>
      <c r="H1501" s="11" t="s">
        <v>15</v>
      </c>
      <c r="I1501" s="67">
        <f t="shared" ref="I1501" si="1416">SUM(I1502,I1503)</f>
        <v>1045910</v>
      </c>
      <c r="J1501" s="67">
        <f t="shared" ref="J1501:K1501" si="1417">SUM(J1502,J1503)</f>
        <v>1045910</v>
      </c>
      <c r="K1501" s="67">
        <f t="shared" si="1417"/>
        <v>0</v>
      </c>
      <c r="L1501" s="67">
        <f t="shared" si="1399"/>
        <v>99129</v>
      </c>
      <c r="M1501" s="67">
        <f t="shared" ref="M1501" si="1418">SUM(M1502,M1503)</f>
        <v>0</v>
      </c>
      <c r="N1501" s="67">
        <f t="shared" ref="N1501:O1501" si="1419">SUM(N1502,N1503)</f>
        <v>0</v>
      </c>
      <c r="O1501" s="67">
        <f t="shared" si="1419"/>
        <v>99129</v>
      </c>
      <c r="P1501" s="67">
        <f t="shared" si="1401"/>
        <v>99129</v>
      </c>
      <c r="Q1501" s="67">
        <f t="shared" si="1402"/>
        <v>9.4777753343977977</v>
      </c>
    </row>
    <row r="1502" spans="1:17" x14ac:dyDescent="0.25">
      <c r="A1502" s="12" t="s">
        <v>638</v>
      </c>
      <c r="B1502" s="12" t="s">
        <v>69</v>
      </c>
      <c r="C1502" s="12" t="s">
        <v>698</v>
      </c>
      <c r="D1502" s="43" t="s">
        <v>699</v>
      </c>
      <c r="E1502" s="48">
        <v>6111</v>
      </c>
      <c r="F1502" s="43"/>
      <c r="G1502" s="56" t="s">
        <v>2919</v>
      </c>
      <c r="H1502" s="23" t="s">
        <v>16</v>
      </c>
      <c r="I1502" s="68">
        <v>905910</v>
      </c>
      <c r="J1502" s="68">
        <v>905910</v>
      </c>
      <c r="K1502" s="68"/>
      <c r="L1502" s="68">
        <f t="shared" si="1399"/>
        <v>88000</v>
      </c>
      <c r="M1502" s="68"/>
      <c r="N1502" s="68"/>
      <c r="O1502" s="68">
        <v>88000</v>
      </c>
      <c r="P1502" s="68">
        <f t="shared" si="1401"/>
        <v>88000</v>
      </c>
      <c r="Q1502" s="68">
        <f t="shared" si="1402"/>
        <v>9.7139892483800825</v>
      </c>
    </row>
    <row r="1503" spans="1:17" x14ac:dyDescent="0.25">
      <c r="A1503" s="14" t="s">
        <v>638</v>
      </c>
      <c r="B1503" s="14" t="s">
        <v>69</v>
      </c>
      <c r="C1503" s="14" t="s">
        <v>698</v>
      </c>
      <c r="D1503" s="50" t="s">
        <v>699</v>
      </c>
      <c r="E1503" s="50" t="s">
        <v>2719</v>
      </c>
      <c r="F1503" s="43" t="s">
        <v>1</v>
      </c>
      <c r="G1503" s="49" t="s">
        <v>1</v>
      </c>
      <c r="H1503" s="11" t="s">
        <v>19</v>
      </c>
      <c r="I1503" s="67">
        <f t="shared" ref="I1503:O1503" si="1420">SUM(I1504:I1508)</f>
        <v>140000</v>
      </c>
      <c r="J1503" s="67">
        <f t="shared" si="1420"/>
        <v>140000</v>
      </c>
      <c r="K1503" s="67">
        <f t="shared" si="1420"/>
        <v>0</v>
      </c>
      <c r="L1503" s="67">
        <f t="shared" si="1399"/>
        <v>11129</v>
      </c>
      <c r="M1503" s="67">
        <f t="shared" si="1420"/>
        <v>0</v>
      </c>
      <c r="N1503" s="67">
        <f t="shared" si="1420"/>
        <v>0</v>
      </c>
      <c r="O1503" s="67">
        <f t="shared" si="1420"/>
        <v>11129</v>
      </c>
      <c r="P1503" s="67">
        <f t="shared" si="1401"/>
        <v>11129</v>
      </c>
      <c r="Q1503" s="67">
        <f t="shared" si="1402"/>
        <v>7.9492857142857147</v>
      </c>
    </row>
    <row r="1504" spans="1:17" x14ac:dyDescent="0.25">
      <c r="A1504" s="12" t="s">
        <v>638</v>
      </c>
      <c r="B1504" s="12" t="s">
        <v>69</v>
      </c>
      <c r="C1504" s="12" t="s">
        <v>698</v>
      </c>
      <c r="D1504" s="43" t="s">
        <v>699</v>
      </c>
      <c r="E1504" s="48">
        <v>6112</v>
      </c>
      <c r="F1504" s="43" t="s">
        <v>701</v>
      </c>
      <c r="G1504" s="56" t="s">
        <v>2919</v>
      </c>
      <c r="H1504" s="23" t="s">
        <v>73</v>
      </c>
      <c r="I1504" s="68">
        <v>22000</v>
      </c>
      <c r="J1504" s="68">
        <v>22000</v>
      </c>
      <c r="K1504" s="68"/>
      <c r="L1504" s="68">
        <f t="shared" si="1399"/>
        <v>2129</v>
      </c>
      <c r="M1504" s="68"/>
      <c r="N1504" s="68"/>
      <c r="O1504" s="68">
        <v>2129</v>
      </c>
      <c r="P1504" s="68">
        <f t="shared" si="1401"/>
        <v>2129</v>
      </c>
      <c r="Q1504" s="68">
        <f t="shared" si="1402"/>
        <v>9.6772727272727277</v>
      </c>
    </row>
    <row r="1505" spans="1:17" x14ac:dyDescent="0.25">
      <c r="A1505" s="12" t="s">
        <v>638</v>
      </c>
      <c r="B1505" s="12" t="s">
        <v>69</v>
      </c>
      <c r="C1505" s="12" t="s">
        <v>698</v>
      </c>
      <c r="D1505" s="43" t="s">
        <v>699</v>
      </c>
      <c r="E1505" s="48">
        <v>6112</v>
      </c>
      <c r="F1505" s="43" t="s">
        <v>702</v>
      </c>
      <c r="G1505" s="56" t="s">
        <v>2919</v>
      </c>
      <c r="H1505" s="23" t="s">
        <v>22</v>
      </c>
      <c r="I1505" s="68">
        <v>83000</v>
      </c>
      <c r="J1505" s="68">
        <v>83000</v>
      </c>
      <c r="K1505" s="68"/>
      <c r="L1505" s="68">
        <f t="shared" si="1399"/>
        <v>9000</v>
      </c>
      <c r="M1505" s="68"/>
      <c r="N1505" s="68"/>
      <c r="O1505" s="68">
        <v>9000</v>
      </c>
      <c r="P1505" s="68">
        <f t="shared" si="1401"/>
        <v>9000</v>
      </c>
      <c r="Q1505" s="68">
        <f t="shared" si="1402"/>
        <v>10.843373493975903</v>
      </c>
    </row>
    <row r="1506" spans="1:17" x14ac:dyDescent="0.25">
      <c r="A1506" s="12" t="s">
        <v>638</v>
      </c>
      <c r="B1506" s="12" t="s">
        <v>69</v>
      </c>
      <c r="C1506" s="12" t="s">
        <v>698</v>
      </c>
      <c r="D1506" s="43" t="s">
        <v>699</v>
      </c>
      <c r="E1506" s="48">
        <v>6112</v>
      </c>
      <c r="F1506" s="43" t="s">
        <v>703</v>
      </c>
      <c r="G1506" s="56" t="s">
        <v>2919</v>
      </c>
      <c r="H1506" s="23" t="s">
        <v>24</v>
      </c>
      <c r="I1506" s="68">
        <v>18700</v>
      </c>
      <c r="J1506" s="68">
        <v>18700</v>
      </c>
      <c r="K1506" s="68"/>
      <c r="L1506" s="68">
        <f t="shared" si="1399"/>
        <v>0</v>
      </c>
      <c r="M1506" s="68"/>
      <c r="N1506" s="68"/>
      <c r="O1506" s="68"/>
      <c r="P1506" s="68">
        <f t="shared" si="1401"/>
        <v>0</v>
      </c>
      <c r="Q1506" s="68">
        <f t="shared" si="1402"/>
        <v>0</v>
      </c>
    </row>
    <row r="1507" spans="1:17" x14ac:dyDescent="0.25">
      <c r="A1507" s="12" t="s">
        <v>638</v>
      </c>
      <c r="B1507" s="12" t="s">
        <v>69</v>
      </c>
      <c r="C1507" s="12" t="s">
        <v>698</v>
      </c>
      <c r="D1507" s="43" t="s">
        <v>699</v>
      </c>
      <c r="E1507" s="48">
        <v>6112</v>
      </c>
      <c r="F1507" s="43" t="s">
        <v>704</v>
      </c>
      <c r="G1507" s="56" t="s">
        <v>2919</v>
      </c>
      <c r="H1507" s="23" t="s">
        <v>76</v>
      </c>
      <c r="I1507" s="68">
        <v>5600</v>
      </c>
      <c r="J1507" s="68">
        <v>5600</v>
      </c>
      <c r="K1507" s="68"/>
      <c r="L1507" s="68">
        <f t="shared" si="1399"/>
        <v>0</v>
      </c>
      <c r="M1507" s="68"/>
      <c r="N1507" s="68"/>
      <c r="O1507" s="68">
        <v>0</v>
      </c>
      <c r="P1507" s="68">
        <f t="shared" si="1401"/>
        <v>0</v>
      </c>
      <c r="Q1507" s="68">
        <f t="shared" si="1402"/>
        <v>0</v>
      </c>
    </row>
    <row r="1508" spans="1:17" x14ac:dyDescent="0.25">
      <c r="A1508" s="12" t="s">
        <v>638</v>
      </c>
      <c r="B1508" s="12" t="s">
        <v>69</v>
      </c>
      <c r="C1508" s="12" t="s">
        <v>698</v>
      </c>
      <c r="D1508" s="43" t="s">
        <v>699</v>
      </c>
      <c r="E1508" s="48">
        <v>6112</v>
      </c>
      <c r="F1508" s="43" t="s">
        <v>705</v>
      </c>
      <c r="G1508" s="56" t="s">
        <v>2919</v>
      </c>
      <c r="H1508" s="23" t="s">
        <v>26</v>
      </c>
      <c r="I1508" s="68">
        <v>10700</v>
      </c>
      <c r="J1508" s="68">
        <v>10700</v>
      </c>
      <c r="K1508" s="68"/>
      <c r="L1508" s="68">
        <f t="shared" si="1399"/>
        <v>0</v>
      </c>
      <c r="M1508" s="68"/>
      <c r="N1508" s="68"/>
      <c r="O1508" s="68">
        <v>0</v>
      </c>
      <c r="P1508" s="68">
        <f t="shared" si="1401"/>
        <v>0</v>
      </c>
      <c r="Q1508" s="68">
        <f t="shared" si="1402"/>
        <v>0</v>
      </c>
    </row>
    <row r="1509" spans="1:17" x14ac:dyDescent="0.25">
      <c r="A1509" s="12" t="s">
        <v>638</v>
      </c>
      <c r="B1509" s="12" t="s">
        <v>69</v>
      </c>
      <c r="C1509" s="12" t="s">
        <v>698</v>
      </c>
      <c r="D1509" s="43" t="s">
        <v>699</v>
      </c>
      <c r="E1509" s="42" t="s">
        <v>2710</v>
      </c>
      <c r="F1509" s="42" t="s">
        <v>1</v>
      </c>
      <c r="G1509" s="42" t="s">
        <v>1</v>
      </c>
      <c r="H1509" s="11" t="s">
        <v>28</v>
      </c>
      <c r="I1509" s="67">
        <f t="shared" ref="I1509:O1509" si="1421">SUM(I1510)</f>
        <v>95853</v>
      </c>
      <c r="J1509" s="67">
        <f t="shared" si="1421"/>
        <v>95853</v>
      </c>
      <c r="K1509" s="67">
        <f t="shared" si="1421"/>
        <v>0</v>
      </c>
      <c r="L1509" s="67">
        <f t="shared" si="1399"/>
        <v>9000</v>
      </c>
      <c r="M1509" s="67">
        <f t="shared" si="1421"/>
        <v>0</v>
      </c>
      <c r="N1509" s="67">
        <f t="shared" si="1421"/>
        <v>0</v>
      </c>
      <c r="O1509" s="67">
        <f t="shared" si="1421"/>
        <v>9000</v>
      </c>
      <c r="P1509" s="67">
        <f t="shared" si="1401"/>
        <v>9000</v>
      </c>
      <c r="Q1509" s="67">
        <f t="shared" si="1402"/>
        <v>9.3893774842727922</v>
      </c>
    </row>
    <row r="1510" spans="1:17" x14ac:dyDescent="0.25">
      <c r="A1510" s="12" t="s">
        <v>638</v>
      </c>
      <c r="B1510" s="12" t="s">
        <v>69</v>
      </c>
      <c r="C1510" s="12" t="s">
        <v>698</v>
      </c>
      <c r="D1510" s="43" t="s">
        <v>699</v>
      </c>
      <c r="E1510" s="48">
        <v>6121</v>
      </c>
      <c r="F1510" s="43"/>
      <c r="G1510" s="56" t="s">
        <v>2919</v>
      </c>
      <c r="H1510" s="23" t="s">
        <v>29</v>
      </c>
      <c r="I1510" s="68">
        <v>95853</v>
      </c>
      <c r="J1510" s="68">
        <v>95853</v>
      </c>
      <c r="K1510" s="68"/>
      <c r="L1510" s="68">
        <f t="shared" si="1399"/>
        <v>9000</v>
      </c>
      <c r="M1510" s="68"/>
      <c r="N1510" s="68"/>
      <c r="O1510" s="68">
        <v>9000</v>
      </c>
      <c r="P1510" s="68">
        <f t="shared" si="1401"/>
        <v>9000</v>
      </c>
      <c r="Q1510" s="68">
        <f t="shared" si="1402"/>
        <v>9.3893774842727922</v>
      </c>
    </row>
    <row r="1511" spans="1:17" x14ac:dyDescent="0.25">
      <c r="A1511" s="12" t="s">
        <v>638</v>
      </c>
      <c r="B1511" s="12" t="s">
        <v>69</v>
      </c>
      <c r="C1511" s="12" t="s">
        <v>698</v>
      </c>
      <c r="D1511" s="43" t="s">
        <v>699</v>
      </c>
      <c r="E1511" s="42" t="s">
        <v>2711</v>
      </c>
      <c r="F1511" s="42" t="s">
        <v>1</v>
      </c>
      <c r="G1511" s="42" t="s">
        <v>1</v>
      </c>
      <c r="H1511" s="11" t="s">
        <v>32</v>
      </c>
      <c r="I1511" s="67">
        <f t="shared" ref="I1511:O1511" si="1422">SUM(I1512:I1519)</f>
        <v>78975</v>
      </c>
      <c r="J1511" s="67">
        <f t="shared" si="1422"/>
        <v>78575</v>
      </c>
      <c r="K1511" s="67">
        <f t="shared" si="1422"/>
        <v>0</v>
      </c>
      <c r="L1511" s="67">
        <f t="shared" si="1399"/>
        <v>3133</v>
      </c>
      <c r="M1511" s="67">
        <f t="shared" si="1422"/>
        <v>0</v>
      </c>
      <c r="N1511" s="67">
        <f t="shared" si="1422"/>
        <v>0</v>
      </c>
      <c r="O1511" s="67">
        <f t="shared" si="1422"/>
        <v>3133</v>
      </c>
      <c r="P1511" s="67">
        <f t="shared" si="1401"/>
        <v>3133</v>
      </c>
      <c r="Q1511" s="67">
        <f t="shared" si="1402"/>
        <v>3.987273305758829</v>
      </c>
    </row>
    <row r="1512" spans="1:17" x14ac:dyDescent="0.25">
      <c r="A1512" s="12" t="s">
        <v>638</v>
      </c>
      <c r="B1512" s="12" t="s">
        <v>69</v>
      </c>
      <c r="C1512" s="12" t="s">
        <v>698</v>
      </c>
      <c r="D1512" s="43" t="s">
        <v>699</v>
      </c>
      <c r="E1512" s="48">
        <v>6131</v>
      </c>
      <c r="F1512" s="43"/>
      <c r="G1512" s="56" t="s">
        <v>2919</v>
      </c>
      <c r="H1512" s="23" t="s">
        <v>33</v>
      </c>
      <c r="I1512" s="68">
        <v>1000</v>
      </c>
      <c r="J1512" s="68">
        <v>1000</v>
      </c>
      <c r="K1512" s="68"/>
      <c r="L1512" s="68">
        <f t="shared" si="1399"/>
        <v>0</v>
      </c>
      <c r="M1512" s="68"/>
      <c r="N1512" s="68"/>
      <c r="O1512" s="68">
        <v>0</v>
      </c>
      <c r="P1512" s="68">
        <f t="shared" si="1401"/>
        <v>0</v>
      </c>
      <c r="Q1512" s="68">
        <f t="shared" si="1402"/>
        <v>0</v>
      </c>
    </row>
    <row r="1513" spans="1:17" x14ac:dyDescent="0.25">
      <c r="A1513" s="12" t="s">
        <v>638</v>
      </c>
      <c r="B1513" s="12" t="s">
        <v>69</v>
      </c>
      <c r="C1513" s="12" t="s">
        <v>698</v>
      </c>
      <c r="D1513" s="43" t="s">
        <v>699</v>
      </c>
      <c r="E1513" s="48">
        <v>6132</v>
      </c>
      <c r="F1513" s="43"/>
      <c r="G1513" s="56" t="s">
        <v>2919</v>
      </c>
      <c r="H1513" s="23" t="s">
        <v>227</v>
      </c>
      <c r="I1513" s="68">
        <v>38000</v>
      </c>
      <c r="J1513" s="68">
        <v>38000</v>
      </c>
      <c r="K1513" s="68"/>
      <c r="L1513" s="68">
        <f t="shared" si="1399"/>
        <v>680</v>
      </c>
      <c r="M1513" s="68"/>
      <c r="N1513" s="68"/>
      <c r="O1513" s="68">
        <v>680</v>
      </c>
      <c r="P1513" s="68">
        <f t="shared" si="1401"/>
        <v>680</v>
      </c>
      <c r="Q1513" s="68">
        <f t="shared" si="1402"/>
        <v>1.7894736842105261</v>
      </c>
    </row>
    <row r="1514" spans="1:17" x14ac:dyDescent="0.25">
      <c r="A1514" s="12" t="s">
        <v>638</v>
      </c>
      <c r="B1514" s="12" t="s">
        <v>69</v>
      </c>
      <c r="C1514" s="12" t="s">
        <v>698</v>
      </c>
      <c r="D1514" s="43" t="s">
        <v>699</v>
      </c>
      <c r="E1514" s="48">
        <v>6133</v>
      </c>
      <c r="F1514" s="43"/>
      <c r="G1514" s="56" t="s">
        <v>2919</v>
      </c>
      <c r="H1514" s="23" t="s">
        <v>229</v>
      </c>
      <c r="I1514" s="68">
        <v>8000</v>
      </c>
      <c r="J1514" s="68">
        <v>8000</v>
      </c>
      <c r="K1514" s="68"/>
      <c r="L1514" s="68">
        <f t="shared" si="1399"/>
        <v>856</v>
      </c>
      <c r="M1514" s="68"/>
      <c r="N1514" s="68"/>
      <c r="O1514" s="68">
        <v>856</v>
      </c>
      <c r="P1514" s="68">
        <f t="shared" si="1401"/>
        <v>856</v>
      </c>
      <c r="Q1514" s="68">
        <f t="shared" si="1402"/>
        <v>10.7</v>
      </c>
    </row>
    <row r="1515" spans="1:17" x14ac:dyDescent="0.25">
      <c r="A1515" s="12" t="s">
        <v>638</v>
      </c>
      <c r="B1515" s="12" t="s">
        <v>69</v>
      </c>
      <c r="C1515" s="12" t="s">
        <v>698</v>
      </c>
      <c r="D1515" s="43" t="s">
        <v>699</v>
      </c>
      <c r="E1515" s="48">
        <v>6134</v>
      </c>
      <c r="F1515" s="43"/>
      <c r="G1515" s="56" t="s">
        <v>2919</v>
      </c>
      <c r="H1515" s="23" t="s">
        <v>169</v>
      </c>
      <c r="I1515" s="68">
        <v>7400</v>
      </c>
      <c r="J1515" s="68">
        <v>7000</v>
      </c>
      <c r="K1515" s="68"/>
      <c r="L1515" s="68">
        <f t="shared" si="1399"/>
        <v>100</v>
      </c>
      <c r="M1515" s="68"/>
      <c r="N1515" s="68"/>
      <c r="O1515" s="68">
        <v>100</v>
      </c>
      <c r="P1515" s="68">
        <f t="shared" si="1401"/>
        <v>100</v>
      </c>
      <c r="Q1515" s="68">
        <f t="shared" si="1402"/>
        <v>1.4285714285714286</v>
      </c>
    </row>
    <row r="1516" spans="1:17" x14ac:dyDescent="0.25">
      <c r="A1516" s="12" t="s">
        <v>638</v>
      </c>
      <c r="B1516" s="12" t="s">
        <v>69</v>
      </c>
      <c r="C1516" s="12" t="s">
        <v>698</v>
      </c>
      <c r="D1516" s="43" t="s">
        <v>699</v>
      </c>
      <c r="E1516" s="48">
        <v>6135</v>
      </c>
      <c r="F1516" s="43"/>
      <c r="G1516" s="56" t="s">
        <v>2919</v>
      </c>
      <c r="H1516" s="23" t="s">
        <v>231</v>
      </c>
      <c r="I1516" s="68">
        <v>1000</v>
      </c>
      <c r="J1516" s="68">
        <v>1000</v>
      </c>
      <c r="K1516" s="68"/>
      <c r="L1516" s="68">
        <f t="shared" si="1399"/>
        <v>100</v>
      </c>
      <c r="M1516" s="68"/>
      <c r="N1516" s="68"/>
      <c r="O1516" s="68">
        <v>100</v>
      </c>
      <c r="P1516" s="68">
        <f t="shared" si="1401"/>
        <v>100</v>
      </c>
      <c r="Q1516" s="68">
        <f t="shared" si="1402"/>
        <v>10</v>
      </c>
    </row>
    <row r="1517" spans="1:17" x14ac:dyDescent="0.25">
      <c r="A1517" s="12" t="s">
        <v>638</v>
      </c>
      <c r="B1517" s="12" t="s">
        <v>69</v>
      </c>
      <c r="C1517" s="12" t="s">
        <v>698</v>
      </c>
      <c r="D1517" s="43" t="s">
        <v>699</v>
      </c>
      <c r="E1517" s="48">
        <v>6137</v>
      </c>
      <c r="F1517" s="43"/>
      <c r="G1517" s="56" t="s">
        <v>2919</v>
      </c>
      <c r="H1517" s="23" t="s">
        <v>235</v>
      </c>
      <c r="I1517" s="68">
        <v>7000</v>
      </c>
      <c r="J1517" s="68">
        <v>7000</v>
      </c>
      <c r="K1517" s="68"/>
      <c r="L1517" s="68">
        <f t="shared" si="1399"/>
        <v>234</v>
      </c>
      <c r="M1517" s="68"/>
      <c r="N1517" s="68"/>
      <c r="O1517" s="68">
        <v>234</v>
      </c>
      <c r="P1517" s="68">
        <f t="shared" si="1401"/>
        <v>234</v>
      </c>
      <c r="Q1517" s="68">
        <f t="shared" si="1402"/>
        <v>3.3428571428571425</v>
      </c>
    </row>
    <row r="1518" spans="1:17" x14ac:dyDescent="0.25">
      <c r="A1518" s="12" t="s">
        <v>638</v>
      </c>
      <c r="B1518" s="12" t="s">
        <v>69</v>
      </c>
      <c r="C1518" s="12" t="s">
        <v>698</v>
      </c>
      <c r="D1518" s="43" t="s">
        <v>699</v>
      </c>
      <c r="E1518" s="48">
        <v>6138</v>
      </c>
      <c r="F1518" s="43"/>
      <c r="G1518" s="56" t="s">
        <v>2919</v>
      </c>
      <c r="H1518" s="23" t="s">
        <v>237</v>
      </c>
      <c r="I1518" s="68">
        <v>2440</v>
      </c>
      <c r="J1518" s="68">
        <v>2440</v>
      </c>
      <c r="K1518" s="68"/>
      <c r="L1518" s="68">
        <f t="shared" si="1399"/>
        <v>0</v>
      </c>
      <c r="M1518" s="68"/>
      <c r="N1518" s="68"/>
      <c r="O1518" s="68">
        <v>0</v>
      </c>
      <c r="P1518" s="68">
        <f t="shared" si="1401"/>
        <v>0</v>
      </c>
      <c r="Q1518" s="68">
        <f t="shared" si="1402"/>
        <v>0</v>
      </c>
    </row>
    <row r="1519" spans="1:17" x14ac:dyDescent="0.25">
      <c r="A1519" s="14" t="s">
        <v>638</v>
      </c>
      <c r="B1519" s="14" t="s">
        <v>69</v>
      </c>
      <c r="C1519" s="14" t="s">
        <v>698</v>
      </c>
      <c r="D1519" s="50" t="s">
        <v>699</v>
      </c>
      <c r="E1519" s="50" t="s">
        <v>2720</v>
      </c>
      <c r="F1519" s="43" t="s">
        <v>1</v>
      </c>
      <c r="G1519" s="49" t="s">
        <v>1</v>
      </c>
      <c r="H1519" s="11" t="s">
        <v>35</v>
      </c>
      <c r="I1519" s="67">
        <f t="shared" ref="I1519:O1519" si="1423">SUM(I1520:I1522)</f>
        <v>14135</v>
      </c>
      <c r="J1519" s="67">
        <f t="shared" si="1423"/>
        <v>14135</v>
      </c>
      <c r="K1519" s="67">
        <f t="shared" si="1423"/>
        <v>0</v>
      </c>
      <c r="L1519" s="67">
        <f t="shared" si="1399"/>
        <v>1163</v>
      </c>
      <c r="M1519" s="67">
        <f t="shared" si="1423"/>
        <v>0</v>
      </c>
      <c r="N1519" s="67">
        <f t="shared" si="1423"/>
        <v>0</v>
      </c>
      <c r="O1519" s="67">
        <f t="shared" si="1423"/>
        <v>1163</v>
      </c>
      <c r="P1519" s="67">
        <f t="shared" si="1401"/>
        <v>1163</v>
      </c>
      <c r="Q1519" s="67">
        <f t="shared" si="1402"/>
        <v>8.2278033250795897</v>
      </c>
    </row>
    <row r="1520" spans="1:17" x14ac:dyDescent="0.25">
      <c r="A1520" s="12" t="s">
        <v>638</v>
      </c>
      <c r="B1520" s="12" t="s">
        <v>69</v>
      </c>
      <c r="C1520" s="12" t="s">
        <v>698</v>
      </c>
      <c r="D1520" s="43" t="s">
        <v>699</v>
      </c>
      <c r="E1520" s="48">
        <v>6139</v>
      </c>
      <c r="F1520" s="43"/>
      <c r="G1520" s="56" t="s">
        <v>2919</v>
      </c>
      <c r="H1520" s="23" t="s">
        <v>35</v>
      </c>
      <c r="I1520" s="68">
        <v>8500</v>
      </c>
      <c r="J1520" s="68">
        <v>8500</v>
      </c>
      <c r="K1520" s="68"/>
      <c r="L1520" s="68">
        <f t="shared" si="1399"/>
        <v>913</v>
      </c>
      <c r="M1520" s="68"/>
      <c r="N1520" s="68"/>
      <c r="O1520" s="68">
        <v>913</v>
      </c>
      <c r="P1520" s="68">
        <f t="shared" si="1401"/>
        <v>913</v>
      </c>
      <c r="Q1520" s="68">
        <f t="shared" si="1402"/>
        <v>10.741176470588236</v>
      </c>
    </row>
    <row r="1521" spans="1:17" x14ac:dyDescent="0.25">
      <c r="A1521" s="12" t="s">
        <v>638</v>
      </c>
      <c r="B1521" s="12" t="s">
        <v>69</v>
      </c>
      <c r="C1521" s="12" t="s">
        <v>698</v>
      </c>
      <c r="D1521" s="43" t="s">
        <v>699</v>
      </c>
      <c r="E1521" s="48">
        <v>6139</v>
      </c>
      <c r="F1521" s="43" t="s">
        <v>706</v>
      </c>
      <c r="G1521" s="56" t="s">
        <v>2919</v>
      </c>
      <c r="H1521" s="23" t="s">
        <v>43</v>
      </c>
      <c r="I1521" s="68">
        <v>2635</v>
      </c>
      <c r="J1521" s="68">
        <v>2635</v>
      </c>
      <c r="K1521" s="68"/>
      <c r="L1521" s="68">
        <f t="shared" si="1399"/>
        <v>250</v>
      </c>
      <c r="M1521" s="68"/>
      <c r="N1521" s="68"/>
      <c r="O1521" s="68">
        <v>250</v>
      </c>
      <c r="P1521" s="68">
        <f t="shared" si="1401"/>
        <v>250</v>
      </c>
      <c r="Q1521" s="68">
        <f t="shared" si="1402"/>
        <v>9.4876660341555983</v>
      </c>
    </row>
    <row r="1522" spans="1:17" ht="22.5" x14ac:dyDescent="0.25">
      <c r="A1522" s="12" t="s">
        <v>638</v>
      </c>
      <c r="B1522" s="12" t="s">
        <v>69</v>
      </c>
      <c r="C1522" s="12" t="s">
        <v>698</v>
      </c>
      <c r="D1522" s="43" t="s">
        <v>699</v>
      </c>
      <c r="E1522" s="48">
        <v>6139</v>
      </c>
      <c r="F1522" s="43" t="s">
        <v>707</v>
      </c>
      <c r="G1522" s="56" t="s">
        <v>2919</v>
      </c>
      <c r="H1522" s="23" t="s">
        <v>49</v>
      </c>
      <c r="I1522" s="68">
        <v>3000</v>
      </c>
      <c r="J1522" s="68">
        <v>3000</v>
      </c>
      <c r="K1522" s="68"/>
      <c r="L1522" s="68">
        <f t="shared" si="1399"/>
        <v>0</v>
      </c>
      <c r="M1522" s="68"/>
      <c r="N1522" s="68"/>
      <c r="O1522" s="68">
        <v>0</v>
      </c>
      <c r="P1522" s="68">
        <f t="shared" si="1401"/>
        <v>0</v>
      </c>
      <c r="Q1522" s="68">
        <f t="shared" si="1402"/>
        <v>0</v>
      </c>
    </row>
    <row r="1523" spans="1:17" ht="22.5" x14ac:dyDescent="0.25">
      <c r="A1523" s="14" t="s">
        <v>1</v>
      </c>
      <c r="B1523" s="14" t="s">
        <v>1</v>
      </c>
      <c r="C1523" s="14" t="s">
        <v>1</v>
      </c>
      <c r="D1523" s="42" t="s">
        <v>1</v>
      </c>
      <c r="E1523" s="42" t="s">
        <v>1</v>
      </c>
      <c r="F1523" s="42" t="s">
        <v>1</v>
      </c>
      <c r="G1523" s="42" t="s">
        <v>1</v>
      </c>
      <c r="H1523" s="17" t="s">
        <v>50</v>
      </c>
      <c r="I1523" s="66">
        <f t="shared" ref="I1523:O1524" si="1424">SUM(I1524)</f>
        <v>100</v>
      </c>
      <c r="J1523" s="66">
        <f t="shared" si="1424"/>
        <v>100</v>
      </c>
      <c r="K1523" s="66">
        <f t="shared" si="1424"/>
        <v>0</v>
      </c>
      <c r="L1523" s="66">
        <f t="shared" si="1399"/>
        <v>0</v>
      </c>
      <c r="M1523" s="66">
        <f t="shared" si="1424"/>
        <v>0</v>
      </c>
      <c r="N1523" s="66">
        <f t="shared" si="1424"/>
        <v>0</v>
      </c>
      <c r="O1523" s="66">
        <f t="shared" si="1424"/>
        <v>0</v>
      </c>
      <c r="P1523" s="66">
        <f t="shared" si="1401"/>
        <v>0</v>
      </c>
      <c r="Q1523" s="66">
        <f t="shared" si="1402"/>
        <v>0</v>
      </c>
    </row>
    <row r="1524" spans="1:17" x14ac:dyDescent="0.25">
      <c r="A1524" s="12" t="s">
        <v>638</v>
      </c>
      <c r="B1524" s="12" t="s">
        <v>69</v>
      </c>
      <c r="C1524" s="12" t="s">
        <v>698</v>
      </c>
      <c r="D1524" s="43" t="s">
        <v>699</v>
      </c>
      <c r="E1524" s="42" t="s">
        <v>2712</v>
      </c>
      <c r="F1524" s="42" t="s">
        <v>1</v>
      </c>
      <c r="G1524" s="42" t="s">
        <v>1</v>
      </c>
      <c r="H1524" s="11" t="s">
        <v>52</v>
      </c>
      <c r="I1524" s="67">
        <f t="shared" si="1424"/>
        <v>100</v>
      </c>
      <c r="J1524" s="67">
        <f t="shared" si="1424"/>
        <v>100</v>
      </c>
      <c r="K1524" s="67">
        <f t="shared" si="1424"/>
        <v>0</v>
      </c>
      <c r="L1524" s="67">
        <f t="shared" si="1399"/>
        <v>0</v>
      </c>
      <c r="M1524" s="67">
        <f t="shared" si="1424"/>
        <v>0</v>
      </c>
      <c r="N1524" s="67">
        <f t="shared" si="1424"/>
        <v>0</v>
      </c>
      <c r="O1524" s="67">
        <f t="shared" si="1424"/>
        <v>0</v>
      </c>
      <c r="P1524" s="67">
        <f t="shared" si="1401"/>
        <v>0</v>
      </c>
      <c r="Q1524" s="67">
        <f t="shared" si="1402"/>
        <v>0</v>
      </c>
    </row>
    <row r="1525" spans="1:17" x14ac:dyDescent="0.25">
      <c r="A1525" s="12" t="s">
        <v>638</v>
      </c>
      <c r="B1525" s="12" t="s">
        <v>69</v>
      </c>
      <c r="C1525" s="12" t="s">
        <v>698</v>
      </c>
      <c r="D1525" s="43" t="s">
        <v>699</v>
      </c>
      <c r="E1525" s="48">
        <v>6148</v>
      </c>
      <c r="F1525" s="43"/>
      <c r="G1525" s="56" t="s">
        <v>2919</v>
      </c>
      <c r="H1525" s="23" t="s">
        <v>58</v>
      </c>
      <c r="I1525" s="68">
        <v>100</v>
      </c>
      <c r="J1525" s="68">
        <v>100</v>
      </c>
      <c r="K1525" s="68"/>
      <c r="L1525" s="68">
        <f t="shared" si="1399"/>
        <v>0</v>
      </c>
      <c r="M1525" s="68"/>
      <c r="N1525" s="68"/>
      <c r="O1525" s="68"/>
      <c r="P1525" s="68">
        <f t="shared" si="1401"/>
        <v>0</v>
      </c>
      <c r="Q1525" s="68">
        <f t="shared" si="1402"/>
        <v>0</v>
      </c>
    </row>
    <row r="1526" spans="1:17" x14ac:dyDescent="0.25">
      <c r="A1526" s="23" t="s">
        <v>1</v>
      </c>
      <c r="B1526" s="23" t="s">
        <v>1</v>
      </c>
      <c r="C1526" s="23" t="s">
        <v>1</v>
      </c>
      <c r="D1526" s="49" t="s">
        <v>1</v>
      </c>
      <c r="E1526" s="49" t="s">
        <v>1</v>
      </c>
      <c r="F1526" s="49" t="s">
        <v>1</v>
      </c>
      <c r="G1526" s="49" t="s">
        <v>1</v>
      </c>
      <c r="H1526" s="17" t="s">
        <v>708</v>
      </c>
      <c r="I1526" s="66">
        <f t="shared" ref="I1526:O1526" si="1425">SUM(I1500,I1523)</f>
        <v>1220838</v>
      </c>
      <c r="J1526" s="66">
        <f t="shared" si="1425"/>
        <v>1220438</v>
      </c>
      <c r="K1526" s="66">
        <f t="shared" si="1425"/>
        <v>0</v>
      </c>
      <c r="L1526" s="66">
        <f t="shared" si="1399"/>
        <v>111262</v>
      </c>
      <c r="M1526" s="66">
        <f t="shared" si="1425"/>
        <v>0</v>
      </c>
      <c r="N1526" s="66">
        <f t="shared" si="1425"/>
        <v>0</v>
      </c>
      <c r="O1526" s="66">
        <f t="shared" si="1425"/>
        <v>111262</v>
      </c>
      <c r="P1526" s="66">
        <f t="shared" si="1401"/>
        <v>111262</v>
      </c>
      <c r="Q1526" s="66">
        <f t="shared" si="1402"/>
        <v>9.1165630699797937</v>
      </c>
    </row>
    <row r="1527" spans="1:17" ht="15.75" thickBot="1" x14ac:dyDescent="0.3">
      <c r="A1527" s="23" t="s">
        <v>1</v>
      </c>
      <c r="B1527" s="23" t="s">
        <v>1</v>
      </c>
      <c r="C1527" s="23" t="s">
        <v>1</v>
      </c>
      <c r="D1527" s="49" t="s">
        <v>1</v>
      </c>
      <c r="E1527" s="49" t="s">
        <v>1</v>
      </c>
      <c r="F1527" s="49" t="s">
        <v>1</v>
      </c>
      <c r="G1527" s="49" t="s">
        <v>1</v>
      </c>
      <c r="H1527" s="11" t="s">
        <v>64</v>
      </c>
      <c r="I1527" s="67">
        <v>41</v>
      </c>
      <c r="J1527" s="67">
        <v>41</v>
      </c>
      <c r="K1527" s="67"/>
      <c r="L1527" s="67"/>
      <c r="M1527" s="67"/>
      <c r="N1527" s="67"/>
      <c r="O1527" s="67"/>
      <c r="P1527" s="67">
        <f t="shared" si="1401"/>
        <v>0</v>
      </c>
      <c r="Q1527" s="67">
        <f t="shared" si="1402"/>
        <v>0</v>
      </c>
    </row>
    <row r="1528" spans="1:17" ht="34.5" thickBot="1" x14ac:dyDescent="0.3">
      <c r="A1528" s="23" t="s">
        <v>1</v>
      </c>
      <c r="B1528" s="23" t="s">
        <v>1</v>
      </c>
      <c r="C1528" s="23" t="s">
        <v>1</v>
      </c>
      <c r="D1528" s="49" t="s">
        <v>1</v>
      </c>
      <c r="E1528" s="49" t="s">
        <v>1</v>
      </c>
      <c r="F1528" s="49" t="s">
        <v>1</v>
      </c>
      <c r="G1528" s="49" t="s">
        <v>1</v>
      </c>
      <c r="H1528" s="22" t="s">
        <v>65</v>
      </c>
      <c r="I1528" s="64" t="s">
        <v>2718</v>
      </c>
      <c r="J1528" s="64" t="s">
        <v>2879</v>
      </c>
      <c r="K1528" s="64" t="s">
        <v>2942</v>
      </c>
      <c r="L1528" s="64" t="s">
        <v>2942</v>
      </c>
      <c r="M1528" s="64" t="s">
        <v>2950</v>
      </c>
      <c r="N1528" s="64" t="s">
        <v>2949</v>
      </c>
      <c r="O1528" s="64" t="s">
        <v>2948</v>
      </c>
      <c r="P1528" s="64" t="s">
        <v>2942</v>
      </c>
      <c r="Q1528" s="64" t="s">
        <v>2944</v>
      </c>
    </row>
    <row r="1529" spans="1:17" x14ac:dyDescent="0.25">
      <c r="A1529" s="24"/>
      <c r="B1529" s="24"/>
      <c r="C1529" s="24"/>
      <c r="D1529" s="51"/>
      <c r="E1529" s="51"/>
      <c r="F1529" s="51"/>
      <c r="G1529" s="51"/>
      <c r="H1529" s="18" t="s">
        <v>1</v>
      </c>
      <c r="I1529" s="65">
        <v>1</v>
      </c>
      <c r="J1529" s="65" t="s">
        <v>2894</v>
      </c>
      <c r="K1529" s="65">
        <v>3</v>
      </c>
      <c r="L1529" s="65" t="s">
        <v>2945</v>
      </c>
      <c r="M1529" s="65">
        <v>5</v>
      </c>
      <c r="N1529" s="65">
        <v>6</v>
      </c>
      <c r="O1529" s="65">
        <v>7</v>
      </c>
      <c r="P1529" s="65" t="s">
        <v>2946</v>
      </c>
      <c r="Q1529" s="65">
        <v>9</v>
      </c>
    </row>
    <row r="1530" spans="1:17" x14ac:dyDescent="0.25">
      <c r="A1530" s="24"/>
      <c r="B1530" s="24"/>
      <c r="C1530" s="24"/>
      <c r="D1530" s="51"/>
      <c r="E1530" s="52"/>
      <c r="F1530" s="52"/>
      <c r="G1530" s="52"/>
      <c r="H1530" s="19" t="s">
        <v>697</v>
      </c>
      <c r="I1530" s="69">
        <f t="shared" ref="I1530" si="1426">SUM(I1526)</f>
        <v>1220838</v>
      </c>
      <c r="J1530" s="69">
        <f t="shared" ref="J1530:K1530" si="1427">SUM(J1526)</f>
        <v>1220438</v>
      </c>
      <c r="K1530" s="69">
        <f t="shared" si="1427"/>
        <v>0</v>
      </c>
      <c r="L1530" s="69">
        <f t="shared" si="1399"/>
        <v>111262</v>
      </c>
      <c r="M1530" s="69">
        <f t="shared" ref="M1530" si="1428">SUM(M1526)</f>
        <v>0</v>
      </c>
      <c r="N1530" s="69">
        <f t="shared" ref="N1530:O1530" si="1429">SUM(N1526)</f>
        <v>0</v>
      </c>
      <c r="O1530" s="69">
        <f t="shared" si="1429"/>
        <v>111262</v>
      </c>
      <c r="P1530" s="69">
        <f t="shared" si="1401"/>
        <v>111262</v>
      </c>
      <c r="Q1530" s="69">
        <f t="shared" si="1402"/>
        <v>9.1165630699797937</v>
      </c>
    </row>
    <row r="1531" spans="1:17" x14ac:dyDescent="0.25">
      <c r="A1531" s="24"/>
      <c r="B1531" s="24"/>
      <c r="C1531" s="24"/>
      <c r="D1531" s="51"/>
      <c r="E1531" s="51"/>
      <c r="F1531" s="51"/>
      <c r="G1531" s="51"/>
      <c r="H1531" s="20" t="s">
        <v>67</v>
      </c>
      <c r="I1531" s="69">
        <f t="shared" ref="I1531" si="1430">SUM(I1530)</f>
        <v>1220838</v>
      </c>
      <c r="J1531" s="69">
        <f t="shared" ref="J1531:K1531" si="1431">SUM(J1530)</f>
        <v>1220438</v>
      </c>
      <c r="K1531" s="69">
        <f t="shared" si="1431"/>
        <v>0</v>
      </c>
      <c r="L1531" s="69">
        <f t="shared" si="1399"/>
        <v>111262</v>
      </c>
      <c r="M1531" s="69">
        <f t="shared" ref="M1531" si="1432">SUM(M1530)</f>
        <v>0</v>
      </c>
      <c r="N1531" s="69">
        <f t="shared" ref="N1531:O1531" si="1433">SUM(N1530)</f>
        <v>0</v>
      </c>
      <c r="O1531" s="69">
        <f t="shared" si="1433"/>
        <v>111262</v>
      </c>
      <c r="P1531" s="69">
        <f t="shared" si="1401"/>
        <v>111262</v>
      </c>
      <c r="Q1531" s="69">
        <f t="shared" si="1402"/>
        <v>9.1165630699797937</v>
      </c>
    </row>
    <row r="1532" spans="1:17" x14ac:dyDescent="0.25">
      <c r="A1532" s="25"/>
      <c r="B1532" s="25"/>
      <c r="C1532" s="25"/>
      <c r="D1532" s="53"/>
      <c r="E1532" s="53"/>
      <c r="F1532" s="53"/>
      <c r="G1532" s="53"/>
    </row>
    <row r="1533" spans="1:17" ht="15.75" thickBot="1" x14ac:dyDescent="0.3">
      <c r="A1533" s="23" t="s">
        <v>1</v>
      </c>
      <c r="B1533" s="23" t="s">
        <v>1</v>
      </c>
      <c r="C1533" s="23" t="s">
        <v>1</v>
      </c>
      <c r="D1533" s="49" t="s">
        <v>1</v>
      </c>
      <c r="E1533" s="49" t="s">
        <v>1</v>
      </c>
      <c r="F1533" s="49" t="s">
        <v>1</v>
      </c>
      <c r="G1533" s="49" t="s">
        <v>1</v>
      </c>
      <c r="H1533" s="26" t="s">
        <v>1</v>
      </c>
      <c r="I1533" s="70"/>
      <c r="J1533" s="70"/>
      <c r="K1533" s="70"/>
      <c r="L1533" s="70"/>
      <c r="M1533" s="70"/>
      <c r="N1533" s="70"/>
      <c r="O1533" s="70"/>
      <c r="P1533" s="70"/>
      <c r="Q1533" s="70"/>
    </row>
    <row r="1534" spans="1:17" ht="34.5" thickBot="1" x14ac:dyDescent="0.3">
      <c r="A1534" s="22" t="s">
        <v>4</v>
      </c>
      <c r="B1534" s="22" t="s">
        <v>5</v>
      </c>
      <c r="C1534" s="22" t="s">
        <v>6</v>
      </c>
      <c r="D1534" s="44" t="s">
        <v>2891</v>
      </c>
      <c r="E1534" s="44" t="s">
        <v>2895</v>
      </c>
      <c r="F1534" s="44" t="s">
        <v>7</v>
      </c>
      <c r="G1534" s="44" t="s">
        <v>8</v>
      </c>
      <c r="H1534" s="22" t="s">
        <v>9</v>
      </c>
      <c r="I1534" s="64" t="s">
        <v>2718</v>
      </c>
      <c r="J1534" s="64" t="s">
        <v>2879</v>
      </c>
      <c r="K1534" s="64" t="s">
        <v>2942</v>
      </c>
      <c r="L1534" s="64" t="s">
        <v>2942</v>
      </c>
      <c r="M1534" s="64" t="s">
        <v>2950</v>
      </c>
      <c r="N1534" s="64" t="s">
        <v>2949</v>
      </c>
      <c r="O1534" s="64" t="s">
        <v>2948</v>
      </c>
      <c r="P1534" s="64" t="s">
        <v>2942</v>
      </c>
      <c r="Q1534" s="64" t="s">
        <v>2944</v>
      </c>
    </row>
    <row r="1535" spans="1:17" x14ac:dyDescent="0.25">
      <c r="A1535" s="15" t="s">
        <v>1</v>
      </c>
      <c r="B1535" s="15" t="s">
        <v>1</v>
      </c>
      <c r="C1535" s="15" t="s">
        <v>1</v>
      </c>
      <c r="D1535" s="45" t="s">
        <v>1</v>
      </c>
      <c r="E1535" s="45" t="s">
        <v>1</v>
      </c>
      <c r="F1535" s="46" t="s">
        <v>1</v>
      </c>
      <c r="G1535" s="47" t="s">
        <v>1</v>
      </c>
      <c r="H1535" s="16" t="s">
        <v>1</v>
      </c>
      <c r="I1535" s="65">
        <v>1</v>
      </c>
      <c r="J1535" s="65" t="s">
        <v>2894</v>
      </c>
      <c r="K1535" s="65">
        <v>3</v>
      </c>
      <c r="L1535" s="65" t="s">
        <v>2945</v>
      </c>
      <c r="M1535" s="65">
        <v>5</v>
      </c>
      <c r="N1535" s="65">
        <v>6</v>
      </c>
      <c r="O1535" s="65">
        <v>7</v>
      </c>
      <c r="P1535" s="65" t="s">
        <v>2946</v>
      </c>
      <c r="Q1535" s="65">
        <v>9</v>
      </c>
    </row>
    <row r="1536" spans="1:17" x14ac:dyDescent="0.25">
      <c r="A1536" s="14" t="s">
        <v>638</v>
      </c>
      <c r="B1536" s="14" t="s">
        <v>69</v>
      </c>
      <c r="C1536" s="12" t="s">
        <v>709</v>
      </c>
      <c r="D1536" s="43" t="s">
        <v>710</v>
      </c>
      <c r="E1536" s="42" t="s">
        <v>1</v>
      </c>
      <c r="F1536" s="42" t="s">
        <v>1</v>
      </c>
      <c r="G1536" s="42" t="s">
        <v>1</v>
      </c>
      <c r="H1536" s="11" t="s">
        <v>711</v>
      </c>
      <c r="I1536" s="63"/>
      <c r="J1536" s="63"/>
      <c r="K1536" s="63"/>
      <c r="L1536" s="63"/>
      <c r="M1536" s="63"/>
      <c r="N1536" s="63"/>
      <c r="O1536" s="63"/>
      <c r="P1536" s="63">
        <f t="shared" si="1401"/>
        <v>0</v>
      </c>
      <c r="Q1536" s="63" t="str">
        <f t="shared" si="1402"/>
        <v>-</v>
      </c>
    </row>
    <row r="1537" spans="1:17" ht="22.5" x14ac:dyDescent="0.25">
      <c r="A1537" s="14" t="s">
        <v>1</v>
      </c>
      <c r="B1537" s="14" t="s">
        <v>1</v>
      </c>
      <c r="C1537" s="14" t="s">
        <v>1</v>
      </c>
      <c r="D1537" s="42" t="s">
        <v>1</v>
      </c>
      <c r="E1537" s="42" t="s">
        <v>1</v>
      </c>
      <c r="F1537" s="42" t="s">
        <v>1</v>
      </c>
      <c r="G1537" s="42" t="s">
        <v>1</v>
      </c>
      <c r="H1537" s="17" t="s">
        <v>13</v>
      </c>
      <c r="I1537" s="66">
        <f t="shared" ref="I1537" si="1434">SUM(I1538,I1546,I1548)</f>
        <v>1629419</v>
      </c>
      <c r="J1537" s="66">
        <f t="shared" ref="J1537:K1537" si="1435">SUM(J1538,J1546,J1548)</f>
        <v>1629419</v>
      </c>
      <c r="K1537" s="66">
        <f t="shared" si="1435"/>
        <v>0</v>
      </c>
      <c r="L1537" s="66">
        <f t="shared" si="1399"/>
        <v>147430</v>
      </c>
      <c r="M1537" s="66">
        <f t="shared" ref="M1537" si="1436">SUM(M1538,M1546,M1548)</f>
        <v>0</v>
      </c>
      <c r="N1537" s="66">
        <f t="shared" ref="N1537:O1537" si="1437">SUM(N1538,N1546,N1548)</f>
        <v>0</v>
      </c>
      <c r="O1537" s="66">
        <f t="shared" si="1437"/>
        <v>147430</v>
      </c>
      <c r="P1537" s="66">
        <f t="shared" si="1401"/>
        <v>147430</v>
      </c>
      <c r="Q1537" s="66">
        <f t="shared" si="1402"/>
        <v>9.0480103644305121</v>
      </c>
    </row>
    <row r="1538" spans="1:17" x14ac:dyDescent="0.25">
      <c r="A1538" s="12" t="s">
        <v>638</v>
      </c>
      <c r="B1538" s="12" t="s">
        <v>69</v>
      </c>
      <c r="C1538" s="12" t="s">
        <v>709</v>
      </c>
      <c r="D1538" s="43" t="s">
        <v>710</v>
      </c>
      <c r="E1538" s="42" t="s">
        <v>2709</v>
      </c>
      <c r="F1538" s="42" t="s">
        <v>1</v>
      </c>
      <c r="G1538" s="42" t="s">
        <v>1</v>
      </c>
      <c r="H1538" s="11" t="s">
        <v>15</v>
      </c>
      <c r="I1538" s="67">
        <f t="shared" ref="I1538" si="1438">SUM(I1539,I1540)</f>
        <v>1384067</v>
      </c>
      <c r="J1538" s="67">
        <f t="shared" ref="J1538:K1538" si="1439">SUM(J1539,J1540)</f>
        <v>1384067</v>
      </c>
      <c r="K1538" s="67">
        <f t="shared" si="1439"/>
        <v>0</v>
      </c>
      <c r="L1538" s="67">
        <f t="shared" si="1399"/>
        <v>130000</v>
      </c>
      <c r="M1538" s="67">
        <f t="shared" ref="M1538" si="1440">SUM(M1539,M1540)</f>
        <v>0</v>
      </c>
      <c r="N1538" s="67">
        <f t="shared" ref="N1538:O1538" si="1441">SUM(N1539,N1540)</f>
        <v>0</v>
      </c>
      <c r="O1538" s="67">
        <f t="shared" si="1441"/>
        <v>130000</v>
      </c>
      <c r="P1538" s="67">
        <f t="shared" si="1401"/>
        <v>130000</v>
      </c>
      <c r="Q1538" s="67">
        <f t="shared" si="1402"/>
        <v>9.392608883818486</v>
      </c>
    </row>
    <row r="1539" spans="1:17" x14ac:dyDescent="0.25">
      <c r="A1539" s="12" t="s">
        <v>638</v>
      </c>
      <c r="B1539" s="12" t="s">
        <v>69</v>
      </c>
      <c r="C1539" s="12" t="s">
        <v>709</v>
      </c>
      <c r="D1539" s="43" t="s">
        <v>710</v>
      </c>
      <c r="E1539" s="48">
        <v>6111</v>
      </c>
      <c r="F1539" s="43"/>
      <c r="G1539" s="56" t="s">
        <v>2919</v>
      </c>
      <c r="H1539" s="23" t="s">
        <v>16</v>
      </c>
      <c r="I1539" s="68">
        <v>1183667</v>
      </c>
      <c r="J1539" s="68">
        <v>1183667</v>
      </c>
      <c r="K1539" s="68"/>
      <c r="L1539" s="68">
        <f t="shared" si="1399"/>
        <v>115000</v>
      </c>
      <c r="M1539" s="68"/>
      <c r="N1539" s="68"/>
      <c r="O1539" s="68">
        <v>115000</v>
      </c>
      <c r="P1539" s="68">
        <f t="shared" si="1401"/>
        <v>115000</v>
      </c>
      <c r="Q1539" s="68">
        <f t="shared" si="1402"/>
        <v>9.7155703419965231</v>
      </c>
    </row>
    <row r="1540" spans="1:17" x14ac:dyDescent="0.25">
      <c r="A1540" s="14" t="s">
        <v>638</v>
      </c>
      <c r="B1540" s="14" t="s">
        <v>69</v>
      </c>
      <c r="C1540" s="14" t="s">
        <v>709</v>
      </c>
      <c r="D1540" s="50" t="s">
        <v>710</v>
      </c>
      <c r="E1540" s="50" t="s">
        <v>2719</v>
      </c>
      <c r="F1540" s="43" t="s">
        <v>1</v>
      </c>
      <c r="G1540" s="49" t="s">
        <v>1</v>
      </c>
      <c r="H1540" s="11" t="s">
        <v>19</v>
      </c>
      <c r="I1540" s="67">
        <f t="shared" ref="I1540:O1540" si="1442">SUM(I1541:I1545)</f>
        <v>200400</v>
      </c>
      <c r="J1540" s="67">
        <f t="shared" si="1442"/>
        <v>200400</v>
      </c>
      <c r="K1540" s="67">
        <f t="shared" si="1442"/>
        <v>0</v>
      </c>
      <c r="L1540" s="67">
        <f t="shared" si="1399"/>
        <v>15000</v>
      </c>
      <c r="M1540" s="67">
        <f t="shared" si="1442"/>
        <v>0</v>
      </c>
      <c r="N1540" s="67">
        <f t="shared" si="1442"/>
        <v>0</v>
      </c>
      <c r="O1540" s="67">
        <f t="shared" si="1442"/>
        <v>15000</v>
      </c>
      <c r="P1540" s="67">
        <f t="shared" si="1401"/>
        <v>15000</v>
      </c>
      <c r="Q1540" s="67">
        <f t="shared" si="1402"/>
        <v>7.4850299401197598</v>
      </c>
    </row>
    <row r="1541" spans="1:17" x14ac:dyDescent="0.25">
      <c r="A1541" s="12" t="s">
        <v>638</v>
      </c>
      <c r="B1541" s="12" t="s">
        <v>69</v>
      </c>
      <c r="C1541" s="12" t="s">
        <v>709</v>
      </c>
      <c r="D1541" s="43" t="s">
        <v>710</v>
      </c>
      <c r="E1541" s="48">
        <v>6112</v>
      </c>
      <c r="F1541" s="43" t="s">
        <v>712</v>
      </c>
      <c r="G1541" s="56" t="s">
        <v>2919</v>
      </c>
      <c r="H1541" s="23" t="s">
        <v>73</v>
      </c>
      <c r="I1541" s="68">
        <v>33000</v>
      </c>
      <c r="J1541" s="68">
        <v>33000</v>
      </c>
      <c r="K1541" s="68"/>
      <c r="L1541" s="68">
        <f t="shared" si="1399"/>
        <v>4000</v>
      </c>
      <c r="M1541" s="68"/>
      <c r="N1541" s="68"/>
      <c r="O1541" s="68">
        <v>4000</v>
      </c>
      <c r="P1541" s="68">
        <f t="shared" si="1401"/>
        <v>4000</v>
      </c>
      <c r="Q1541" s="68">
        <f t="shared" si="1402"/>
        <v>12.121212121212121</v>
      </c>
    </row>
    <row r="1542" spans="1:17" x14ac:dyDescent="0.25">
      <c r="A1542" s="12" t="s">
        <v>638</v>
      </c>
      <c r="B1542" s="12" t="s">
        <v>69</v>
      </c>
      <c r="C1542" s="12" t="s">
        <v>709</v>
      </c>
      <c r="D1542" s="43" t="s">
        <v>710</v>
      </c>
      <c r="E1542" s="48">
        <v>6112</v>
      </c>
      <c r="F1542" s="43" t="s">
        <v>713</v>
      </c>
      <c r="G1542" s="56" t="s">
        <v>2919</v>
      </c>
      <c r="H1542" s="23" t="s">
        <v>22</v>
      </c>
      <c r="I1542" s="68">
        <v>94500</v>
      </c>
      <c r="J1542" s="68">
        <v>94500</v>
      </c>
      <c r="K1542" s="68"/>
      <c r="L1542" s="68">
        <f t="shared" si="1399"/>
        <v>11000</v>
      </c>
      <c r="M1542" s="68"/>
      <c r="N1542" s="68"/>
      <c r="O1542" s="68">
        <v>11000</v>
      </c>
      <c r="P1542" s="68">
        <f t="shared" si="1401"/>
        <v>11000</v>
      </c>
      <c r="Q1542" s="68">
        <f t="shared" si="1402"/>
        <v>11.640211640211639</v>
      </c>
    </row>
    <row r="1543" spans="1:17" x14ac:dyDescent="0.25">
      <c r="A1543" s="12" t="s">
        <v>638</v>
      </c>
      <c r="B1543" s="12" t="s">
        <v>69</v>
      </c>
      <c r="C1543" s="12" t="s">
        <v>709</v>
      </c>
      <c r="D1543" s="43" t="s">
        <v>710</v>
      </c>
      <c r="E1543" s="48">
        <v>6112</v>
      </c>
      <c r="F1543" s="43" t="s">
        <v>714</v>
      </c>
      <c r="G1543" s="56" t="s">
        <v>2919</v>
      </c>
      <c r="H1543" s="23" t="s">
        <v>24</v>
      </c>
      <c r="I1543" s="68">
        <v>22900</v>
      </c>
      <c r="J1543" s="68">
        <v>22900</v>
      </c>
      <c r="K1543" s="68"/>
      <c r="L1543" s="68">
        <f t="shared" si="1399"/>
        <v>0</v>
      </c>
      <c r="M1543" s="68"/>
      <c r="N1543" s="68"/>
      <c r="O1543" s="68"/>
      <c r="P1543" s="68">
        <f t="shared" si="1401"/>
        <v>0</v>
      </c>
      <c r="Q1543" s="68">
        <f t="shared" si="1402"/>
        <v>0</v>
      </c>
    </row>
    <row r="1544" spans="1:17" x14ac:dyDescent="0.25">
      <c r="A1544" s="12" t="s">
        <v>638</v>
      </c>
      <c r="B1544" s="12" t="s">
        <v>69</v>
      </c>
      <c r="C1544" s="12" t="s">
        <v>709</v>
      </c>
      <c r="D1544" s="43" t="s">
        <v>710</v>
      </c>
      <c r="E1544" s="48">
        <v>6112</v>
      </c>
      <c r="F1544" s="43" t="s">
        <v>715</v>
      </c>
      <c r="G1544" s="56" t="s">
        <v>2919</v>
      </c>
      <c r="H1544" s="23" t="s">
        <v>76</v>
      </c>
      <c r="I1544" s="68">
        <v>0</v>
      </c>
      <c r="J1544" s="68">
        <v>0</v>
      </c>
      <c r="K1544" s="68"/>
      <c r="L1544" s="68">
        <f t="shared" si="1399"/>
        <v>0</v>
      </c>
      <c r="M1544" s="68"/>
      <c r="N1544" s="68"/>
      <c r="O1544" s="68"/>
      <c r="P1544" s="68">
        <f t="shared" si="1401"/>
        <v>0</v>
      </c>
      <c r="Q1544" s="68" t="str">
        <f t="shared" si="1402"/>
        <v>-</v>
      </c>
    </row>
    <row r="1545" spans="1:17" x14ac:dyDescent="0.25">
      <c r="A1545" s="12" t="s">
        <v>638</v>
      </c>
      <c r="B1545" s="12" t="s">
        <v>69</v>
      </c>
      <c r="C1545" s="12" t="s">
        <v>709</v>
      </c>
      <c r="D1545" s="43" t="s">
        <v>710</v>
      </c>
      <c r="E1545" s="48">
        <v>6112</v>
      </c>
      <c r="F1545" s="43" t="s">
        <v>716</v>
      </c>
      <c r="G1545" s="56" t="s">
        <v>2919</v>
      </c>
      <c r="H1545" s="23" t="s">
        <v>26</v>
      </c>
      <c r="I1545" s="68">
        <v>50000</v>
      </c>
      <c r="J1545" s="68">
        <v>50000</v>
      </c>
      <c r="K1545" s="68"/>
      <c r="L1545" s="68">
        <f t="shared" si="1399"/>
        <v>0</v>
      </c>
      <c r="M1545" s="68"/>
      <c r="N1545" s="68"/>
      <c r="O1545" s="68"/>
      <c r="P1545" s="68">
        <f t="shared" si="1401"/>
        <v>0</v>
      </c>
      <c r="Q1545" s="68">
        <f t="shared" si="1402"/>
        <v>0</v>
      </c>
    </row>
    <row r="1546" spans="1:17" x14ac:dyDescent="0.25">
      <c r="A1546" s="12" t="s">
        <v>638</v>
      </c>
      <c r="B1546" s="12" t="s">
        <v>69</v>
      </c>
      <c r="C1546" s="12" t="s">
        <v>709</v>
      </c>
      <c r="D1546" s="43" t="s">
        <v>710</v>
      </c>
      <c r="E1546" s="42" t="s">
        <v>2710</v>
      </c>
      <c r="F1546" s="42" t="s">
        <v>1</v>
      </c>
      <c r="G1546" s="42" t="s">
        <v>1</v>
      </c>
      <c r="H1546" s="11" t="s">
        <v>28</v>
      </c>
      <c r="I1546" s="67">
        <f t="shared" ref="I1546:O1546" si="1443">SUM(I1547)</f>
        <v>124272</v>
      </c>
      <c r="J1546" s="67">
        <f t="shared" si="1443"/>
        <v>124272</v>
      </c>
      <c r="K1546" s="67">
        <f t="shared" si="1443"/>
        <v>0</v>
      </c>
      <c r="L1546" s="67">
        <f t="shared" si="1399"/>
        <v>12000</v>
      </c>
      <c r="M1546" s="67">
        <f t="shared" si="1443"/>
        <v>0</v>
      </c>
      <c r="N1546" s="67">
        <f t="shared" si="1443"/>
        <v>0</v>
      </c>
      <c r="O1546" s="67">
        <f t="shared" si="1443"/>
        <v>12000</v>
      </c>
      <c r="P1546" s="67">
        <f t="shared" si="1401"/>
        <v>12000</v>
      </c>
      <c r="Q1546" s="67">
        <f t="shared" si="1402"/>
        <v>9.6562379297025878</v>
      </c>
    </row>
    <row r="1547" spans="1:17" x14ac:dyDescent="0.25">
      <c r="A1547" s="12" t="s">
        <v>638</v>
      </c>
      <c r="B1547" s="12" t="s">
        <v>69</v>
      </c>
      <c r="C1547" s="12" t="s">
        <v>709</v>
      </c>
      <c r="D1547" s="43" t="s">
        <v>710</v>
      </c>
      <c r="E1547" s="48">
        <v>6121</v>
      </c>
      <c r="F1547" s="43"/>
      <c r="G1547" s="56" t="s">
        <v>2919</v>
      </c>
      <c r="H1547" s="23" t="s">
        <v>29</v>
      </c>
      <c r="I1547" s="68">
        <v>124272</v>
      </c>
      <c r="J1547" s="68">
        <v>124272</v>
      </c>
      <c r="K1547" s="68"/>
      <c r="L1547" s="68">
        <f t="shared" si="1399"/>
        <v>12000</v>
      </c>
      <c r="M1547" s="68"/>
      <c r="N1547" s="68"/>
      <c r="O1547" s="68">
        <v>12000</v>
      </c>
      <c r="P1547" s="68">
        <f t="shared" si="1401"/>
        <v>12000</v>
      </c>
      <c r="Q1547" s="68">
        <f t="shared" si="1402"/>
        <v>9.6562379297025878</v>
      </c>
    </row>
    <row r="1548" spans="1:17" x14ac:dyDescent="0.25">
      <c r="A1548" s="12" t="s">
        <v>638</v>
      </c>
      <c r="B1548" s="12" t="s">
        <v>69</v>
      </c>
      <c r="C1548" s="12" t="s">
        <v>709</v>
      </c>
      <c r="D1548" s="43" t="s">
        <v>710</v>
      </c>
      <c r="E1548" s="42" t="s">
        <v>2711</v>
      </c>
      <c r="F1548" s="42" t="s">
        <v>1</v>
      </c>
      <c r="G1548" s="42" t="s">
        <v>1</v>
      </c>
      <c r="H1548" s="11" t="s">
        <v>32</v>
      </c>
      <c r="I1548" s="67">
        <f t="shared" ref="I1548:O1548" si="1444">SUM(I1549:I1556)</f>
        <v>121080</v>
      </c>
      <c r="J1548" s="67">
        <f t="shared" si="1444"/>
        <v>121080</v>
      </c>
      <c r="K1548" s="67">
        <f t="shared" si="1444"/>
        <v>0</v>
      </c>
      <c r="L1548" s="67">
        <f t="shared" ref="L1548:L1607" si="1445">SUM(M1548:O1548)</f>
        <v>5430</v>
      </c>
      <c r="M1548" s="67">
        <f t="shared" si="1444"/>
        <v>0</v>
      </c>
      <c r="N1548" s="67">
        <f t="shared" si="1444"/>
        <v>0</v>
      </c>
      <c r="O1548" s="67">
        <f t="shared" si="1444"/>
        <v>5430</v>
      </c>
      <c r="P1548" s="67">
        <f t="shared" si="1401"/>
        <v>5430</v>
      </c>
      <c r="Q1548" s="67">
        <f t="shared" si="1402"/>
        <v>4.4846382556987114</v>
      </c>
    </row>
    <row r="1549" spans="1:17" x14ac:dyDescent="0.25">
      <c r="A1549" s="12" t="s">
        <v>638</v>
      </c>
      <c r="B1549" s="12" t="s">
        <v>69</v>
      </c>
      <c r="C1549" s="12" t="s">
        <v>709</v>
      </c>
      <c r="D1549" s="43" t="s">
        <v>710</v>
      </c>
      <c r="E1549" s="48">
        <v>6131</v>
      </c>
      <c r="F1549" s="43"/>
      <c r="G1549" s="56" t="s">
        <v>2919</v>
      </c>
      <c r="H1549" s="23" t="s">
        <v>33</v>
      </c>
      <c r="I1549" s="68">
        <v>1000</v>
      </c>
      <c r="J1549" s="68">
        <v>1000</v>
      </c>
      <c r="K1549" s="68"/>
      <c r="L1549" s="68">
        <f t="shared" si="1445"/>
        <v>100</v>
      </c>
      <c r="M1549" s="68"/>
      <c r="N1549" s="68"/>
      <c r="O1549" s="68">
        <v>100</v>
      </c>
      <c r="P1549" s="68">
        <f t="shared" si="1401"/>
        <v>100</v>
      </c>
      <c r="Q1549" s="68">
        <f t="shared" si="1402"/>
        <v>10</v>
      </c>
    </row>
    <row r="1550" spans="1:17" x14ac:dyDescent="0.25">
      <c r="A1550" s="12" t="s">
        <v>638</v>
      </c>
      <c r="B1550" s="12" t="s">
        <v>69</v>
      </c>
      <c r="C1550" s="12" t="s">
        <v>709</v>
      </c>
      <c r="D1550" s="43" t="s">
        <v>710</v>
      </c>
      <c r="E1550" s="48">
        <v>6132</v>
      </c>
      <c r="F1550" s="43"/>
      <c r="G1550" s="56" t="s">
        <v>2919</v>
      </c>
      <c r="H1550" s="23" t="s">
        <v>227</v>
      </c>
      <c r="I1550" s="68">
        <v>70967</v>
      </c>
      <c r="J1550" s="68">
        <v>70967</v>
      </c>
      <c r="K1550" s="68"/>
      <c r="L1550" s="68">
        <f t="shared" si="1445"/>
        <v>1000</v>
      </c>
      <c r="M1550" s="68"/>
      <c r="N1550" s="68"/>
      <c r="O1550" s="68">
        <v>1000</v>
      </c>
      <c r="P1550" s="68">
        <f t="shared" si="1401"/>
        <v>1000</v>
      </c>
      <c r="Q1550" s="68">
        <f t="shared" si="1402"/>
        <v>1.4091056406498796</v>
      </c>
    </row>
    <row r="1551" spans="1:17" x14ac:dyDescent="0.25">
      <c r="A1551" s="12" t="s">
        <v>638</v>
      </c>
      <c r="B1551" s="12" t="s">
        <v>69</v>
      </c>
      <c r="C1551" s="12" t="s">
        <v>709</v>
      </c>
      <c r="D1551" s="43" t="s">
        <v>710</v>
      </c>
      <c r="E1551" s="48">
        <v>6133</v>
      </c>
      <c r="F1551" s="43"/>
      <c r="G1551" s="56" t="s">
        <v>2919</v>
      </c>
      <c r="H1551" s="23" t="s">
        <v>229</v>
      </c>
      <c r="I1551" s="68">
        <v>11000</v>
      </c>
      <c r="J1551" s="68">
        <v>11000</v>
      </c>
      <c r="K1551" s="68"/>
      <c r="L1551" s="68">
        <f t="shared" si="1445"/>
        <v>1000</v>
      </c>
      <c r="M1551" s="68"/>
      <c r="N1551" s="68"/>
      <c r="O1551" s="68">
        <v>1000</v>
      </c>
      <c r="P1551" s="68">
        <f t="shared" ref="P1551:P1607" si="1446">K1551+L1551</f>
        <v>1000</v>
      </c>
      <c r="Q1551" s="68">
        <f t="shared" ref="Q1551:Q1607" si="1447">IF(J1551=0,"-",P1551/J1551*100)</f>
        <v>9.0909090909090917</v>
      </c>
    </row>
    <row r="1552" spans="1:17" x14ac:dyDescent="0.25">
      <c r="A1552" s="12" t="s">
        <v>638</v>
      </c>
      <c r="B1552" s="12" t="s">
        <v>69</v>
      </c>
      <c r="C1552" s="12" t="s">
        <v>709</v>
      </c>
      <c r="D1552" s="43" t="s">
        <v>710</v>
      </c>
      <c r="E1552" s="48">
        <v>6134</v>
      </c>
      <c r="F1552" s="43"/>
      <c r="G1552" s="56" t="s">
        <v>2919</v>
      </c>
      <c r="H1552" s="23" t="s">
        <v>169</v>
      </c>
      <c r="I1552" s="68">
        <v>10000</v>
      </c>
      <c r="J1552" s="68">
        <v>10000</v>
      </c>
      <c r="K1552" s="68"/>
      <c r="L1552" s="68">
        <f t="shared" si="1445"/>
        <v>1000</v>
      </c>
      <c r="M1552" s="68"/>
      <c r="N1552" s="68"/>
      <c r="O1552" s="68">
        <v>1000</v>
      </c>
      <c r="P1552" s="68">
        <f t="shared" si="1446"/>
        <v>1000</v>
      </c>
      <c r="Q1552" s="68">
        <f t="shared" si="1447"/>
        <v>10</v>
      </c>
    </row>
    <row r="1553" spans="1:17" x14ac:dyDescent="0.25">
      <c r="A1553" s="12" t="s">
        <v>638</v>
      </c>
      <c r="B1553" s="12" t="s">
        <v>69</v>
      </c>
      <c r="C1553" s="12" t="s">
        <v>709</v>
      </c>
      <c r="D1553" s="43" t="s">
        <v>710</v>
      </c>
      <c r="E1553" s="48">
        <v>6135</v>
      </c>
      <c r="F1553" s="43"/>
      <c r="G1553" s="56" t="s">
        <v>2919</v>
      </c>
      <c r="H1553" s="23" t="s">
        <v>231</v>
      </c>
      <c r="I1553" s="68">
        <v>2000</v>
      </c>
      <c r="J1553" s="68">
        <v>2000</v>
      </c>
      <c r="K1553" s="68"/>
      <c r="L1553" s="68">
        <f t="shared" si="1445"/>
        <v>150</v>
      </c>
      <c r="M1553" s="68"/>
      <c r="N1553" s="68"/>
      <c r="O1553" s="68">
        <v>150</v>
      </c>
      <c r="P1553" s="68">
        <f t="shared" si="1446"/>
        <v>150</v>
      </c>
      <c r="Q1553" s="68">
        <f t="shared" si="1447"/>
        <v>7.5</v>
      </c>
    </row>
    <row r="1554" spans="1:17" x14ac:dyDescent="0.25">
      <c r="A1554" s="12" t="s">
        <v>638</v>
      </c>
      <c r="B1554" s="12" t="s">
        <v>69</v>
      </c>
      <c r="C1554" s="12" t="s">
        <v>709</v>
      </c>
      <c r="D1554" s="43" t="s">
        <v>710</v>
      </c>
      <c r="E1554" s="48">
        <v>6137</v>
      </c>
      <c r="F1554" s="43"/>
      <c r="G1554" s="56" t="s">
        <v>2919</v>
      </c>
      <c r="H1554" s="23" t="s">
        <v>235</v>
      </c>
      <c r="I1554" s="68">
        <v>15000</v>
      </c>
      <c r="J1554" s="68">
        <v>15000</v>
      </c>
      <c r="K1554" s="68"/>
      <c r="L1554" s="68">
        <f t="shared" si="1445"/>
        <v>1200</v>
      </c>
      <c r="M1554" s="68"/>
      <c r="N1554" s="68"/>
      <c r="O1554" s="68">
        <v>1200</v>
      </c>
      <c r="P1554" s="68">
        <f t="shared" si="1446"/>
        <v>1200</v>
      </c>
      <c r="Q1554" s="68">
        <f t="shared" si="1447"/>
        <v>8</v>
      </c>
    </row>
    <row r="1555" spans="1:17" x14ac:dyDescent="0.25">
      <c r="A1555" s="12" t="s">
        <v>638</v>
      </c>
      <c r="B1555" s="12" t="s">
        <v>69</v>
      </c>
      <c r="C1555" s="12" t="s">
        <v>709</v>
      </c>
      <c r="D1555" s="43" t="s">
        <v>710</v>
      </c>
      <c r="E1555" s="48">
        <v>6138</v>
      </c>
      <c r="F1555" s="43"/>
      <c r="G1555" s="56" t="s">
        <v>2919</v>
      </c>
      <c r="H1555" s="23" t="s">
        <v>237</v>
      </c>
      <c r="I1555" s="68">
        <v>100</v>
      </c>
      <c r="J1555" s="68">
        <v>100</v>
      </c>
      <c r="K1555" s="68"/>
      <c r="L1555" s="68">
        <f t="shared" si="1445"/>
        <v>0</v>
      </c>
      <c r="M1555" s="68"/>
      <c r="N1555" s="68"/>
      <c r="O1555" s="68"/>
      <c r="P1555" s="68">
        <f t="shared" si="1446"/>
        <v>0</v>
      </c>
      <c r="Q1555" s="68">
        <f t="shared" si="1447"/>
        <v>0</v>
      </c>
    </row>
    <row r="1556" spans="1:17" x14ac:dyDescent="0.25">
      <c r="A1556" s="14" t="s">
        <v>638</v>
      </c>
      <c r="B1556" s="14" t="s">
        <v>69</v>
      </c>
      <c r="C1556" s="14" t="s">
        <v>709</v>
      </c>
      <c r="D1556" s="50" t="s">
        <v>710</v>
      </c>
      <c r="E1556" s="50" t="s">
        <v>2720</v>
      </c>
      <c r="F1556" s="43" t="s">
        <v>1</v>
      </c>
      <c r="G1556" s="49" t="s">
        <v>1</v>
      </c>
      <c r="H1556" s="11" t="s">
        <v>35</v>
      </c>
      <c r="I1556" s="67">
        <f t="shared" ref="I1556:O1556" si="1448">SUM(I1557:I1559)</f>
        <v>11013</v>
      </c>
      <c r="J1556" s="67">
        <f t="shared" si="1448"/>
        <v>11013</v>
      </c>
      <c r="K1556" s="67">
        <f t="shared" si="1448"/>
        <v>0</v>
      </c>
      <c r="L1556" s="67">
        <f t="shared" si="1445"/>
        <v>980</v>
      </c>
      <c r="M1556" s="67">
        <f t="shared" si="1448"/>
        <v>0</v>
      </c>
      <c r="N1556" s="67">
        <f t="shared" si="1448"/>
        <v>0</v>
      </c>
      <c r="O1556" s="67">
        <f t="shared" si="1448"/>
        <v>980</v>
      </c>
      <c r="P1556" s="67">
        <f t="shared" si="1446"/>
        <v>980</v>
      </c>
      <c r="Q1556" s="67">
        <f t="shared" si="1447"/>
        <v>8.8985744120584762</v>
      </c>
    </row>
    <row r="1557" spans="1:17" x14ac:dyDescent="0.25">
      <c r="A1557" s="12" t="s">
        <v>638</v>
      </c>
      <c r="B1557" s="12" t="s">
        <v>69</v>
      </c>
      <c r="C1557" s="12" t="s">
        <v>709</v>
      </c>
      <c r="D1557" s="43" t="s">
        <v>710</v>
      </c>
      <c r="E1557" s="48">
        <v>6139</v>
      </c>
      <c r="F1557" s="43"/>
      <c r="G1557" s="56" t="s">
        <v>2919</v>
      </c>
      <c r="H1557" s="23" t="s">
        <v>35</v>
      </c>
      <c r="I1557" s="68">
        <v>7689</v>
      </c>
      <c r="J1557" s="68">
        <v>7689</v>
      </c>
      <c r="K1557" s="68"/>
      <c r="L1557" s="68">
        <f t="shared" si="1445"/>
        <v>580</v>
      </c>
      <c r="M1557" s="68"/>
      <c r="N1557" s="68"/>
      <c r="O1557" s="68">
        <v>580</v>
      </c>
      <c r="P1557" s="68">
        <f t="shared" si="1446"/>
        <v>580</v>
      </c>
      <c r="Q1557" s="68">
        <f t="shared" si="1447"/>
        <v>7.543243594745741</v>
      </c>
    </row>
    <row r="1558" spans="1:17" x14ac:dyDescent="0.25">
      <c r="A1558" s="12" t="s">
        <v>638</v>
      </c>
      <c r="B1558" s="12" t="s">
        <v>69</v>
      </c>
      <c r="C1558" s="12" t="s">
        <v>709</v>
      </c>
      <c r="D1558" s="43" t="s">
        <v>710</v>
      </c>
      <c r="E1558" s="48">
        <v>6139</v>
      </c>
      <c r="F1558" s="43" t="s">
        <v>717</v>
      </c>
      <c r="G1558" s="56" t="s">
        <v>2919</v>
      </c>
      <c r="H1558" s="23" t="s">
        <v>43</v>
      </c>
      <c r="I1558" s="68">
        <v>3224</v>
      </c>
      <c r="J1558" s="68">
        <v>3224</v>
      </c>
      <c r="K1558" s="68"/>
      <c r="L1558" s="68">
        <f t="shared" si="1445"/>
        <v>400</v>
      </c>
      <c r="M1558" s="68"/>
      <c r="N1558" s="68"/>
      <c r="O1558" s="68">
        <v>400</v>
      </c>
      <c r="P1558" s="68">
        <f t="shared" si="1446"/>
        <v>400</v>
      </c>
      <c r="Q1558" s="68">
        <f t="shared" si="1447"/>
        <v>12.406947890818859</v>
      </c>
    </row>
    <row r="1559" spans="1:17" ht="22.5" x14ac:dyDescent="0.25">
      <c r="A1559" s="12" t="s">
        <v>638</v>
      </c>
      <c r="B1559" s="12" t="s">
        <v>69</v>
      </c>
      <c r="C1559" s="12" t="s">
        <v>709</v>
      </c>
      <c r="D1559" s="43" t="s">
        <v>710</v>
      </c>
      <c r="E1559" s="48">
        <v>6139</v>
      </c>
      <c r="F1559" s="43" t="s">
        <v>718</v>
      </c>
      <c r="G1559" s="56" t="s">
        <v>2919</v>
      </c>
      <c r="H1559" s="23" t="s">
        <v>49</v>
      </c>
      <c r="I1559" s="68">
        <v>100</v>
      </c>
      <c r="J1559" s="68">
        <v>100</v>
      </c>
      <c r="K1559" s="68"/>
      <c r="L1559" s="68">
        <f t="shared" si="1445"/>
        <v>0</v>
      </c>
      <c r="M1559" s="68"/>
      <c r="N1559" s="68"/>
      <c r="O1559" s="68"/>
      <c r="P1559" s="68">
        <f t="shared" si="1446"/>
        <v>0</v>
      </c>
      <c r="Q1559" s="68">
        <f t="shared" si="1447"/>
        <v>0</v>
      </c>
    </row>
    <row r="1560" spans="1:17" ht="22.5" x14ac:dyDescent="0.25">
      <c r="A1560" s="14" t="s">
        <v>1</v>
      </c>
      <c r="B1560" s="14" t="s">
        <v>1</v>
      </c>
      <c r="C1560" s="14" t="s">
        <v>1</v>
      </c>
      <c r="D1560" s="42" t="s">
        <v>1</v>
      </c>
      <c r="E1560" s="42" t="s">
        <v>1</v>
      </c>
      <c r="F1560" s="42" t="s">
        <v>1</v>
      </c>
      <c r="G1560" s="42" t="s">
        <v>1</v>
      </c>
      <c r="H1560" s="17" t="s">
        <v>50</v>
      </c>
      <c r="I1560" s="66">
        <f t="shared" ref="I1560:O1561" si="1449">SUM(I1561)</f>
        <v>100</v>
      </c>
      <c r="J1560" s="66">
        <f t="shared" si="1449"/>
        <v>100</v>
      </c>
      <c r="K1560" s="66">
        <f t="shared" si="1449"/>
        <v>0</v>
      </c>
      <c r="L1560" s="66">
        <f t="shared" si="1445"/>
        <v>0</v>
      </c>
      <c r="M1560" s="66">
        <f t="shared" si="1449"/>
        <v>0</v>
      </c>
      <c r="N1560" s="66">
        <f t="shared" si="1449"/>
        <v>0</v>
      </c>
      <c r="O1560" s="66">
        <f t="shared" si="1449"/>
        <v>0</v>
      </c>
      <c r="P1560" s="66">
        <f t="shared" si="1446"/>
        <v>0</v>
      </c>
      <c r="Q1560" s="66">
        <f t="shared" si="1447"/>
        <v>0</v>
      </c>
    </row>
    <row r="1561" spans="1:17" x14ac:dyDescent="0.25">
      <c r="A1561" s="12" t="s">
        <v>638</v>
      </c>
      <c r="B1561" s="12" t="s">
        <v>69</v>
      </c>
      <c r="C1561" s="12" t="s">
        <v>709</v>
      </c>
      <c r="D1561" s="43" t="s">
        <v>710</v>
      </c>
      <c r="E1561" s="42" t="s">
        <v>2712</v>
      </c>
      <c r="F1561" s="42" t="s">
        <v>1</v>
      </c>
      <c r="G1561" s="42" t="s">
        <v>1</v>
      </c>
      <c r="H1561" s="11" t="s">
        <v>52</v>
      </c>
      <c r="I1561" s="67">
        <f t="shared" si="1449"/>
        <v>100</v>
      </c>
      <c r="J1561" s="67">
        <f t="shared" si="1449"/>
        <v>100</v>
      </c>
      <c r="K1561" s="67">
        <f t="shared" si="1449"/>
        <v>0</v>
      </c>
      <c r="L1561" s="67">
        <f t="shared" si="1445"/>
        <v>0</v>
      </c>
      <c r="M1561" s="67">
        <f t="shared" si="1449"/>
        <v>0</v>
      </c>
      <c r="N1561" s="67">
        <f t="shared" si="1449"/>
        <v>0</v>
      </c>
      <c r="O1561" s="67">
        <f t="shared" si="1449"/>
        <v>0</v>
      </c>
      <c r="P1561" s="67">
        <f t="shared" si="1446"/>
        <v>0</v>
      </c>
      <c r="Q1561" s="67">
        <f t="shared" si="1447"/>
        <v>0</v>
      </c>
    </row>
    <row r="1562" spans="1:17" x14ac:dyDescent="0.25">
      <c r="A1562" s="12" t="s">
        <v>638</v>
      </c>
      <c r="B1562" s="12" t="s">
        <v>69</v>
      </c>
      <c r="C1562" s="12" t="s">
        <v>709</v>
      </c>
      <c r="D1562" s="43" t="s">
        <v>710</v>
      </c>
      <c r="E1562" s="48">
        <v>6148</v>
      </c>
      <c r="F1562" s="43"/>
      <c r="G1562" s="56" t="s">
        <v>2919</v>
      </c>
      <c r="H1562" s="23" t="s">
        <v>58</v>
      </c>
      <c r="I1562" s="68">
        <v>100</v>
      </c>
      <c r="J1562" s="68">
        <v>100</v>
      </c>
      <c r="K1562" s="68"/>
      <c r="L1562" s="68">
        <f t="shared" si="1445"/>
        <v>0</v>
      </c>
      <c r="M1562" s="68"/>
      <c r="N1562" s="68"/>
      <c r="O1562" s="68"/>
      <c r="P1562" s="68">
        <f t="shared" si="1446"/>
        <v>0</v>
      </c>
      <c r="Q1562" s="68">
        <f t="shared" si="1447"/>
        <v>0</v>
      </c>
    </row>
    <row r="1563" spans="1:17" x14ac:dyDescent="0.25">
      <c r="A1563" s="23" t="s">
        <v>1</v>
      </c>
      <c r="B1563" s="23" t="s">
        <v>1</v>
      </c>
      <c r="C1563" s="23" t="s">
        <v>1</v>
      </c>
      <c r="D1563" s="49" t="s">
        <v>1</v>
      </c>
      <c r="E1563" s="49" t="s">
        <v>1</v>
      </c>
      <c r="F1563" s="49" t="s">
        <v>1</v>
      </c>
      <c r="G1563" s="49" t="s">
        <v>1</v>
      </c>
      <c r="H1563" s="17" t="s">
        <v>719</v>
      </c>
      <c r="I1563" s="66">
        <f t="shared" ref="I1563:O1563" si="1450">SUM(I1537,I1560)</f>
        <v>1629519</v>
      </c>
      <c r="J1563" s="66">
        <f t="shared" si="1450"/>
        <v>1629519</v>
      </c>
      <c r="K1563" s="66">
        <f t="shared" si="1450"/>
        <v>0</v>
      </c>
      <c r="L1563" s="66">
        <f t="shared" si="1445"/>
        <v>147430</v>
      </c>
      <c r="M1563" s="66">
        <f t="shared" si="1450"/>
        <v>0</v>
      </c>
      <c r="N1563" s="66">
        <f t="shared" si="1450"/>
        <v>0</v>
      </c>
      <c r="O1563" s="66">
        <f t="shared" si="1450"/>
        <v>147430</v>
      </c>
      <c r="P1563" s="66">
        <f t="shared" si="1446"/>
        <v>147430</v>
      </c>
      <c r="Q1563" s="66">
        <f t="shared" si="1447"/>
        <v>9.0474551079183492</v>
      </c>
    </row>
    <row r="1564" spans="1:17" ht="15.75" thickBot="1" x14ac:dyDescent="0.3">
      <c r="A1564" s="23" t="s">
        <v>1</v>
      </c>
      <c r="B1564" s="23" t="s">
        <v>1</v>
      </c>
      <c r="C1564" s="23" t="s">
        <v>1</v>
      </c>
      <c r="D1564" s="49" t="s">
        <v>1</v>
      </c>
      <c r="E1564" s="49" t="s">
        <v>1</v>
      </c>
      <c r="F1564" s="49" t="s">
        <v>1</v>
      </c>
      <c r="G1564" s="49" t="s">
        <v>1</v>
      </c>
      <c r="H1564" s="11" t="s">
        <v>64</v>
      </c>
      <c r="I1564" s="67">
        <v>49</v>
      </c>
      <c r="J1564" s="67">
        <v>49</v>
      </c>
      <c r="K1564" s="67"/>
      <c r="L1564" s="67"/>
      <c r="M1564" s="67"/>
      <c r="N1564" s="67"/>
      <c r="O1564" s="67"/>
      <c r="P1564" s="67">
        <f t="shared" si="1446"/>
        <v>0</v>
      </c>
      <c r="Q1564" s="67">
        <f t="shared" si="1447"/>
        <v>0</v>
      </c>
    </row>
    <row r="1565" spans="1:17" ht="34.5" thickBot="1" x14ac:dyDescent="0.3">
      <c r="A1565" s="23" t="s">
        <v>1</v>
      </c>
      <c r="B1565" s="23" t="s">
        <v>1</v>
      </c>
      <c r="C1565" s="23" t="s">
        <v>1</v>
      </c>
      <c r="D1565" s="49" t="s">
        <v>1</v>
      </c>
      <c r="E1565" s="49" t="s">
        <v>1</v>
      </c>
      <c r="F1565" s="49" t="s">
        <v>1</v>
      </c>
      <c r="G1565" s="49" t="s">
        <v>1</v>
      </c>
      <c r="H1565" s="22" t="s">
        <v>65</v>
      </c>
      <c r="I1565" s="64" t="s">
        <v>2718</v>
      </c>
      <c r="J1565" s="64" t="s">
        <v>2879</v>
      </c>
      <c r="K1565" s="64" t="s">
        <v>2942</v>
      </c>
      <c r="L1565" s="64" t="s">
        <v>2942</v>
      </c>
      <c r="M1565" s="64" t="s">
        <v>2950</v>
      </c>
      <c r="N1565" s="64" t="s">
        <v>2949</v>
      </c>
      <c r="O1565" s="64" t="s">
        <v>2948</v>
      </c>
      <c r="P1565" s="64" t="s">
        <v>2942</v>
      </c>
      <c r="Q1565" s="64" t="s">
        <v>2944</v>
      </c>
    </row>
    <row r="1566" spans="1:17" x14ac:dyDescent="0.25">
      <c r="A1566" s="24"/>
      <c r="B1566" s="24"/>
      <c r="C1566" s="24"/>
      <c r="D1566" s="51"/>
      <c r="E1566" s="51"/>
      <c r="F1566" s="51"/>
      <c r="G1566" s="51"/>
      <c r="H1566" s="18" t="s">
        <v>1</v>
      </c>
      <c r="I1566" s="65">
        <v>1</v>
      </c>
      <c r="J1566" s="65" t="s">
        <v>2894</v>
      </c>
      <c r="K1566" s="65">
        <v>3</v>
      </c>
      <c r="L1566" s="65" t="s">
        <v>2945</v>
      </c>
      <c r="M1566" s="65">
        <v>5</v>
      </c>
      <c r="N1566" s="65">
        <v>6</v>
      </c>
      <c r="O1566" s="65">
        <v>7</v>
      </c>
      <c r="P1566" s="65" t="s">
        <v>2946</v>
      </c>
      <c r="Q1566" s="65">
        <v>9</v>
      </c>
    </row>
    <row r="1567" spans="1:17" x14ac:dyDescent="0.25">
      <c r="A1567" s="24"/>
      <c r="B1567" s="24"/>
      <c r="C1567" s="24"/>
      <c r="D1567" s="51"/>
      <c r="E1567" s="52"/>
      <c r="F1567" s="52"/>
      <c r="G1567" s="52"/>
      <c r="H1567" s="19" t="s">
        <v>697</v>
      </c>
      <c r="I1567" s="69">
        <f t="shared" ref="I1567" si="1451">SUM(I1563)</f>
        <v>1629519</v>
      </c>
      <c r="J1567" s="69">
        <f t="shared" ref="J1567:K1567" si="1452">SUM(J1563)</f>
        <v>1629519</v>
      </c>
      <c r="K1567" s="69">
        <f t="shared" si="1452"/>
        <v>0</v>
      </c>
      <c r="L1567" s="69">
        <f t="shared" si="1445"/>
        <v>147430</v>
      </c>
      <c r="M1567" s="69">
        <f t="shared" ref="M1567" si="1453">SUM(M1563)</f>
        <v>0</v>
      </c>
      <c r="N1567" s="69">
        <f t="shared" ref="N1567:O1567" si="1454">SUM(N1563)</f>
        <v>0</v>
      </c>
      <c r="O1567" s="69">
        <f t="shared" si="1454"/>
        <v>147430</v>
      </c>
      <c r="P1567" s="69">
        <f t="shared" si="1446"/>
        <v>147430</v>
      </c>
      <c r="Q1567" s="69">
        <f t="shared" si="1447"/>
        <v>9.0474551079183492</v>
      </c>
    </row>
    <row r="1568" spans="1:17" x14ac:dyDescent="0.25">
      <c r="A1568" s="24"/>
      <c r="B1568" s="24"/>
      <c r="C1568" s="24"/>
      <c r="D1568" s="51"/>
      <c r="E1568" s="51"/>
      <c r="F1568" s="51"/>
      <c r="G1568" s="51"/>
      <c r="H1568" s="20" t="s">
        <v>67</v>
      </c>
      <c r="I1568" s="69">
        <f t="shared" ref="I1568" si="1455">SUM(I1567)</f>
        <v>1629519</v>
      </c>
      <c r="J1568" s="69">
        <f t="shared" ref="J1568:K1568" si="1456">SUM(J1567)</f>
        <v>1629519</v>
      </c>
      <c r="K1568" s="69">
        <f t="shared" si="1456"/>
        <v>0</v>
      </c>
      <c r="L1568" s="69">
        <f t="shared" si="1445"/>
        <v>147430</v>
      </c>
      <c r="M1568" s="69">
        <f t="shared" ref="M1568" si="1457">SUM(M1567)</f>
        <v>0</v>
      </c>
      <c r="N1568" s="69">
        <f t="shared" ref="N1568:O1568" si="1458">SUM(N1567)</f>
        <v>0</v>
      </c>
      <c r="O1568" s="69">
        <f t="shared" si="1458"/>
        <v>147430</v>
      </c>
      <c r="P1568" s="69">
        <f t="shared" si="1446"/>
        <v>147430</v>
      </c>
      <c r="Q1568" s="69">
        <f t="shared" si="1447"/>
        <v>9.0474551079183492</v>
      </c>
    </row>
    <row r="1569" spans="1:17" x14ac:dyDescent="0.25">
      <c r="A1569" s="25"/>
      <c r="B1569" s="25"/>
      <c r="C1569" s="25"/>
      <c r="D1569" s="53"/>
      <c r="E1569" s="53"/>
      <c r="F1569" s="53"/>
      <c r="G1569" s="53"/>
    </row>
    <row r="1570" spans="1:17" ht="15.75" thickBot="1" x14ac:dyDescent="0.3">
      <c r="A1570" s="23" t="s">
        <v>1</v>
      </c>
      <c r="B1570" s="23" t="s">
        <v>1</v>
      </c>
      <c r="C1570" s="23" t="s">
        <v>1</v>
      </c>
      <c r="D1570" s="49" t="s">
        <v>1</v>
      </c>
      <c r="E1570" s="49" t="s">
        <v>1</v>
      </c>
      <c r="F1570" s="49" t="s">
        <v>1</v>
      </c>
      <c r="G1570" s="49" t="s">
        <v>1</v>
      </c>
      <c r="H1570" s="26" t="s">
        <v>1</v>
      </c>
      <c r="I1570" s="70"/>
      <c r="J1570" s="70"/>
      <c r="K1570" s="70"/>
      <c r="L1570" s="70"/>
      <c r="M1570" s="70"/>
      <c r="N1570" s="70"/>
      <c r="O1570" s="70"/>
      <c r="P1570" s="70"/>
      <c r="Q1570" s="70"/>
    </row>
    <row r="1571" spans="1:17" ht="34.5" thickBot="1" x14ac:dyDescent="0.3">
      <c r="A1571" s="22" t="s">
        <v>4</v>
      </c>
      <c r="B1571" s="22" t="s">
        <v>5</v>
      </c>
      <c r="C1571" s="22" t="s">
        <v>6</v>
      </c>
      <c r="D1571" s="44" t="s">
        <v>2891</v>
      </c>
      <c r="E1571" s="44" t="s">
        <v>2895</v>
      </c>
      <c r="F1571" s="44" t="s">
        <v>7</v>
      </c>
      <c r="G1571" s="44" t="s">
        <v>8</v>
      </c>
      <c r="H1571" s="22" t="s">
        <v>9</v>
      </c>
      <c r="I1571" s="64" t="s">
        <v>2718</v>
      </c>
      <c r="J1571" s="64" t="s">
        <v>2879</v>
      </c>
      <c r="K1571" s="64" t="s">
        <v>2942</v>
      </c>
      <c r="L1571" s="64" t="s">
        <v>2942</v>
      </c>
      <c r="M1571" s="64" t="s">
        <v>2950</v>
      </c>
      <c r="N1571" s="64" t="s">
        <v>2949</v>
      </c>
      <c r="O1571" s="64" t="s">
        <v>2948</v>
      </c>
      <c r="P1571" s="64" t="s">
        <v>2942</v>
      </c>
      <c r="Q1571" s="64" t="s">
        <v>2944</v>
      </c>
    </row>
    <row r="1572" spans="1:17" x14ac:dyDescent="0.25">
      <c r="A1572" s="15" t="s">
        <v>1</v>
      </c>
      <c r="B1572" s="15" t="s">
        <v>1</v>
      </c>
      <c r="C1572" s="15" t="s">
        <v>1</v>
      </c>
      <c r="D1572" s="45" t="s">
        <v>1</v>
      </c>
      <c r="E1572" s="45" t="s">
        <v>1</v>
      </c>
      <c r="F1572" s="46" t="s">
        <v>1</v>
      </c>
      <c r="G1572" s="47" t="s">
        <v>1</v>
      </c>
      <c r="H1572" s="16" t="s">
        <v>1</v>
      </c>
      <c r="I1572" s="65">
        <v>1</v>
      </c>
      <c r="J1572" s="65" t="s">
        <v>2894</v>
      </c>
      <c r="K1572" s="65">
        <v>3</v>
      </c>
      <c r="L1572" s="65" t="s">
        <v>2945</v>
      </c>
      <c r="M1572" s="65">
        <v>5</v>
      </c>
      <c r="N1572" s="65">
        <v>6</v>
      </c>
      <c r="O1572" s="65">
        <v>7</v>
      </c>
      <c r="P1572" s="65" t="s">
        <v>2946</v>
      </c>
      <c r="Q1572" s="65">
        <v>9</v>
      </c>
    </row>
    <row r="1573" spans="1:17" x14ac:dyDescent="0.25">
      <c r="A1573" s="14" t="s">
        <v>638</v>
      </c>
      <c r="B1573" s="14" t="s">
        <v>69</v>
      </c>
      <c r="C1573" s="12" t="s">
        <v>252</v>
      </c>
      <c r="D1573" s="43" t="s">
        <v>720</v>
      </c>
      <c r="E1573" s="42" t="s">
        <v>1</v>
      </c>
      <c r="F1573" s="42" t="s">
        <v>1</v>
      </c>
      <c r="G1573" s="42" t="s">
        <v>1</v>
      </c>
      <c r="H1573" s="11" t="s">
        <v>721</v>
      </c>
      <c r="I1573" s="63"/>
      <c r="J1573" s="63"/>
      <c r="K1573" s="63"/>
      <c r="L1573" s="63"/>
      <c r="M1573" s="63"/>
      <c r="N1573" s="63"/>
      <c r="O1573" s="63"/>
      <c r="P1573" s="63">
        <f t="shared" si="1446"/>
        <v>0</v>
      </c>
      <c r="Q1573" s="63" t="str">
        <f t="shared" si="1447"/>
        <v>-</v>
      </c>
    </row>
    <row r="1574" spans="1:17" ht="22.5" x14ac:dyDescent="0.25">
      <c r="A1574" s="14" t="s">
        <v>1</v>
      </c>
      <c r="B1574" s="14" t="s">
        <v>1</v>
      </c>
      <c r="C1574" s="14" t="s">
        <v>1</v>
      </c>
      <c r="D1574" s="42" t="s">
        <v>1</v>
      </c>
      <c r="E1574" s="42" t="s">
        <v>1</v>
      </c>
      <c r="F1574" s="42" t="s">
        <v>1</v>
      </c>
      <c r="G1574" s="42" t="s">
        <v>1</v>
      </c>
      <c r="H1574" s="17" t="s">
        <v>13</v>
      </c>
      <c r="I1574" s="66">
        <f t="shared" ref="I1574" si="1459">SUM(I1575,I1583,I1585)</f>
        <v>1743925</v>
      </c>
      <c r="J1574" s="66">
        <f t="shared" ref="J1574:K1574" si="1460">SUM(J1575,J1583,J1585)</f>
        <v>1741525</v>
      </c>
      <c r="K1574" s="66">
        <f t="shared" si="1460"/>
        <v>0</v>
      </c>
      <c r="L1574" s="66">
        <f t="shared" si="1445"/>
        <v>132320</v>
      </c>
      <c r="M1574" s="66">
        <f t="shared" ref="M1574" si="1461">SUM(M1575,M1583,M1585)</f>
        <v>0</v>
      </c>
      <c r="N1574" s="66">
        <f t="shared" ref="N1574:O1574" si="1462">SUM(N1575,N1583,N1585)</f>
        <v>0</v>
      </c>
      <c r="O1574" s="66">
        <f t="shared" si="1462"/>
        <v>132320</v>
      </c>
      <c r="P1574" s="66">
        <f t="shared" si="1446"/>
        <v>132320</v>
      </c>
      <c r="Q1574" s="66">
        <f t="shared" si="1447"/>
        <v>7.597938588306226</v>
      </c>
    </row>
    <row r="1575" spans="1:17" x14ac:dyDescent="0.25">
      <c r="A1575" s="12" t="s">
        <v>638</v>
      </c>
      <c r="B1575" s="12" t="s">
        <v>69</v>
      </c>
      <c r="C1575" s="12" t="s">
        <v>252</v>
      </c>
      <c r="D1575" s="43" t="s">
        <v>720</v>
      </c>
      <c r="E1575" s="42" t="s">
        <v>2709</v>
      </c>
      <c r="F1575" s="42" t="s">
        <v>1</v>
      </c>
      <c r="G1575" s="42" t="s">
        <v>1</v>
      </c>
      <c r="H1575" s="11" t="s">
        <v>15</v>
      </c>
      <c r="I1575" s="67">
        <f t="shared" ref="I1575" si="1463">SUM(I1576,I1577)</f>
        <v>1495246</v>
      </c>
      <c r="J1575" s="67">
        <f t="shared" ref="J1575:K1575" si="1464">SUM(J1576,J1577)</f>
        <v>1495246</v>
      </c>
      <c r="K1575" s="67">
        <f t="shared" si="1464"/>
        <v>0</v>
      </c>
      <c r="L1575" s="67">
        <f t="shared" si="1445"/>
        <v>110000</v>
      </c>
      <c r="M1575" s="67">
        <f t="shared" ref="M1575" si="1465">SUM(M1576,M1577)</f>
        <v>0</v>
      </c>
      <c r="N1575" s="67">
        <f t="shared" ref="N1575:O1575" si="1466">SUM(N1576,N1577)</f>
        <v>0</v>
      </c>
      <c r="O1575" s="67">
        <f t="shared" si="1466"/>
        <v>110000</v>
      </c>
      <c r="P1575" s="67">
        <f t="shared" si="1446"/>
        <v>110000</v>
      </c>
      <c r="Q1575" s="67">
        <f t="shared" si="1447"/>
        <v>7.3566490062504766</v>
      </c>
    </row>
    <row r="1576" spans="1:17" x14ac:dyDescent="0.25">
      <c r="A1576" s="12" t="s">
        <v>638</v>
      </c>
      <c r="B1576" s="12" t="s">
        <v>69</v>
      </c>
      <c r="C1576" s="12" t="s">
        <v>252</v>
      </c>
      <c r="D1576" s="43" t="s">
        <v>720</v>
      </c>
      <c r="E1576" s="48">
        <v>6111</v>
      </c>
      <c r="F1576" s="43"/>
      <c r="G1576" s="56" t="s">
        <v>2919</v>
      </c>
      <c r="H1576" s="23" t="s">
        <v>16</v>
      </c>
      <c r="I1576" s="68">
        <v>1315646</v>
      </c>
      <c r="J1576" s="68">
        <v>1315646</v>
      </c>
      <c r="K1576" s="68"/>
      <c r="L1576" s="68">
        <f t="shared" si="1445"/>
        <v>100000</v>
      </c>
      <c r="M1576" s="68"/>
      <c r="N1576" s="68"/>
      <c r="O1576" s="68">
        <v>100000</v>
      </c>
      <c r="P1576" s="68">
        <f t="shared" si="1446"/>
        <v>100000</v>
      </c>
      <c r="Q1576" s="68">
        <f t="shared" si="1447"/>
        <v>7.600828794371739</v>
      </c>
    </row>
    <row r="1577" spans="1:17" x14ac:dyDescent="0.25">
      <c r="A1577" s="14" t="s">
        <v>638</v>
      </c>
      <c r="B1577" s="14" t="s">
        <v>69</v>
      </c>
      <c r="C1577" s="14" t="s">
        <v>252</v>
      </c>
      <c r="D1577" s="50" t="s">
        <v>720</v>
      </c>
      <c r="E1577" s="50" t="s">
        <v>2719</v>
      </c>
      <c r="F1577" s="43" t="s">
        <v>1</v>
      </c>
      <c r="G1577" s="49" t="s">
        <v>1</v>
      </c>
      <c r="H1577" s="11" t="s">
        <v>19</v>
      </c>
      <c r="I1577" s="67">
        <f t="shared" ref="I1577:O1577" si="1467">SUM(I1578:I1582)</f>
        <v>179600</v>
      </c>
      <c r="J1577" s="67">
        <f t="shared" si="1467"/>
        <v>179600</v>
      </c>
      <c r="K1577" s="67">
        <f t="shared" si="1467"/>
        <v>0</v>
      </c>
      <c r="L1577" s="67">
        <f t="shared" si="1445"/>
        <v>10000</v>
      </c>
      <c r="M1577" s="67">
        <f t="shared" si="1467"/>
        <v>0</v>
      </c>
      <c r="N1577" s="67">
        <f t="shared" si="1467"/>
        <v>0</v>
      </c>
      <c r="O1577" s="67">
        <f t="shared" si="1467"/>
        <v>10000</v>
      </c>
      <c r="P1577" s="67">
        <f t="shared" si="1446"/>
        <v>10000</v>
      </c>
      <c r="Q1577" s="67">
        <f t="shared" si="1447"/>
        <v>5.56792873051225</v>
      </c>
    </row>
    <row r="1578" spans="1:17" x14ac:dyDescent="0.25">
      <c r="A1578" s="12" t="s">
        <v>638</v>
      </c>
      <c r="B1578" s="12" t="s">
        <v>69</v>
      </c>
      <c r="C1578" s="12" t="s">
        <v>252</v>
      </c>
      <c r="D1578" s="43" t="s">
        <v>720</v>
      </c>
      <c r="E1578" s="48">
        <v>6112</v>
      </c>
      <c r="F1578" s="43" t="s">
        <v>722</v>
      </c>
      <c r="G1578" s="56" t="s">
        <v>2919</v>
      </c>
      <c r="H1578" s="23" t="s">
        <v>73</v>
      </c>
      <c r="I1578" s="68">
        <v>23000</v>
      </c>
      <c r="J1578" s="68">
        <v>23000</v>
      </c>
      <c r="K1578" s="68"/>
      <c r="L1578" s="68">
        <f t="shared" si="1445"/>
        <v>0</v>
      </c>
      <c r="M1578" s="68"/>
      <c r="N1578" s="68"/>
      <c r="O1578" s="68"/>
      <c r="P1578" s="68">
        <f t="shared" si="1446"/>
        <v>0</v>
      </c>
      <c r="Q1578" s="68">
        <f t="shared" si="1447"/>
        <v>0</v>
      </c>
    </row>
    <row r="1579" spans="1:17" x14ac:dyDescent="0.25">
      <c r="A1579" s="12" t="s">
        <v>638</v>
      </c>
      <c r="B1579" s="12" t="s">
        <v>69</v>
      </c>
      <c r="C1579" s="12" t="s">
        <v>252</v>
      </c>
      <c r="D1579" s="43" t="s">
        <v>720</v>
      </c>
      <c r="E1579" s="48">
        <v>6112</v>
      </c>
      <c r="F1579" s="43" t="s">
        <v>723</v>
      </c>
      <c r="G1579" s="56" t="s">
        <v>2919</v>
      </c>
      <c r="H1579" s="23" t="s">
        <v>22</v>
      </c>
      <c r="I1579" s="68">
        <v>115000</v>
      </c>
      <c r="J1579" s="68">
        <v>115000</v>
      </c>
      <c r="K1579" s="68"/>
      <c r="L1579" s="68">
        <f t="shared" si="1445"/>
        <v>10000</v>
      </c>
      <c r="M1579" s="68"/>
      <c r="N1579" s="68"/>
      <c r="O1579" s="68">
        <v>10000</v>
      </c>
      <c r="P1579" s="68">
        <f t="shared" si="1446"/>
        <v>10000</v>
      </c>
      <c r="Q1579" s="68">
        <f t="shared" si="1447"/>
        <v>8.695652173913043</v>
      </c>
    </row>
    <row r="1580" spans="1:17" x14ac:dyDescent="0.25">
      <c r="A1580" s="12" t="s">
        <v>638</v>
      </c>
      <c r="B1580" s="12" t="s">
        <v>69</v>
      </c>
      <c r="C1580" s="12" t="s">
        <v>252</v>
      </c>
      <c r="D1580" s="43" t="s">
        <v>720</v>
      </c>
      <c r="E1580" s="48">
        <v>6112</v>
      </c>
      <c r="F1580" s="43" t="s">
        <v>724</v>
      </c>
      <c r="G1580" s="56" t="s">
        <v>2919</v>
      </c>
      <c r="H1580" s="23" t="s">
        <v>24</v>
      </c>
      <c r="I1580" s="68">
        <v>26600</v>
      </c>
      <c r="J1580" s="68">
        <v>26600</v>
      </c>
      <c r="K1580" s="68"/>
      <c r="L1580" s="68">
        <f t="shared" si="1445"/>
        <v>0</v>
      </c>
      <c r="M1580" s="68"/>
      <c r="N1580" s="68"/>
      <c r="O1580" s="68"/>
      <c r="P1580" s="68">
        <f t="shared" si="1446"/>
        <v>0</v>
      </c>
      <c r="Q1580" s="68">
        <f t="shared" si="1447"/>
        <v>0</v>
      </c>
    </row>
    <row r="1581" spans="1:17" x14ac:dyDescent="0.25">
      <c r="A1581" s="12" t="s">
        <v>638</v>
      </c>
      <c r="B1581" s="12" t="s">
        <v>69</v>
      </c>
      <c r="C1581" s="12" t="s">
        <v>252</v>
      </c>
      <c r="D1581" s="43" t="s">
        <v>720</v>
      </c>
      <c r="E1581" s="48">
        <v>6112</v>
      </c>
      <c r="F1581" s="43" t="s">
        <v>725</v>
      </c>
      <c r="G1581" s="56" t="s">
        <v>2919</v>
      </c>
      <c r="H1581" s="23" t="s">
        <v>76</v>
      </c>
      <c r="I1581" s="68">
        <v>0</v>
      </c>
      <c r="J1581" s="68">
        <v>0</v>
      </c>
      <c r="K1581" s="68"/>
      <c r="L1581" s="68">
        <f t="shared" si="1445"/>
        <v>0</v>
      </c>
      <c r="M1581" s="68"/>
      <c r="N1581" s="68"/>
      <c r="O1581" s="68"/>
      <c r="P1581" s="68">
        <f t="shared" si="1446"/>
        <v>0</v>
      </c>
      <c r="Q1581" s="68" t="str">
        <f t="shared" si="1447"/>
        <v>-</v>
      </c>
    </row>
    <row r="1582" spans="1:17" x14ac:dyDescent="0.25">
      <c r="A1582" s="12" t="s">
        <v>638</v>
      </c>
      <c r="B1582" s="12" t="s">
        <v>69</v>
      </c>
      <c r="C1582" s="12" t="s">
        <v>252</v>
      </c>
      <c r="D1582" s="43" t="s">
        <v>720</v>
      </c>
      <c r="E1582" s="48">
        <v>6112</v>
      </c>
      <c r="F1582" s="43" t="s">
        <v>726</v>
      </c>
      <c r="G1582" s="56" t="s">
        <v>2919</v>
      </c>
      <c r="H1582" s="23" t="s">
        <v>26</v>
      </c>
      <c r="I1582" s="68">
        <v>15000</v>
      </c>
      <c r="J1582" s="68">
        <v>15000</v>
      </c>
      <c r="K1582" s="68"/>
      <c r="L1582" s="68">
        <f t="shared" si="1445"/>
        <v>0</v>
      </c>
      <c r="M1582" s="68"/>
      <c r="N1582" s="68"/>
      <c r="O1582" s="68"/>
      <c r="P1582" s="68">
        <f t="shared" si="1446"/>
        <v>0</v>
      </c>
      <c r="Q1582" s="68">
        <f t="shared" si="1447"/>
        <v>0</v>
      </c>
    </row>
    <row r="1583" spans="1:17" x14ac:dyDescent="0.25">
      <c r="A1583" s="12" t="s">
        <v>638</v>
      </c>
      <c r="B1583" s="12" t="s">
        <v>69</v>
      </c>
      <c r="C1583" s="12" t="s">
        <v>252</v>
      </c>
      <c r="D1583" s="43" t="s">
        <v>720</v>
      </c>
      <c r="E1583" s="42" t="s">
        <v>2710</v>
      </c>
      <c r="F1583" s="42" t="s">
        <v>1</v>
      </c>
      <c r="G1583" s="42" t="s">
        <v>1</v>
      </c>
      <c r="H1583" s="11" t="s">
        <v>28</v>
      </c>
      <c r="I1583" s="67">
        <f t="shared" ref="I1583:O1583" si="1468">SUM(I1584)</f>
        <v>138183</v>
      </c>
      <c r="J1583" s="67">
        <f t="shared" si="1468"/>
        <v>138183</v>
      </c>
      <c r="K1583" s="67">
        <f t="shared" si="1468"/>
        <v>0</v>
      </c>
      <c r="L1583" s="67">
        <f t="shared" si="1445"/>
        <v>10000</v>
      </c>
      <c r="M1583" s="67">
        <f t="shared" si="1468"/>
        <v>0</v>
      </c>
      <c r="N1583" s="67">
        <f t="shared" si="1468"/>
        <v>0</v>
      </c>
      <c r="O1583" s="67">
        <f t="shared" si="1468"/>
        <v>10000</v>
      </c>
      <c r="P1583" s="67">
        <f t="shared" si="1446"/>
        <v>10000</v>
      </c>
      <c r="Q1583" s="67">
        <f t="shared" si="1447"/>
        <v>7.2367802117481892</v>
      </c>
    </row>
    <row r="1584" spans="1:17" x14ac:dyDescent="0.25">
      <c r="A1584" s="12" t="s">
        <v>638</v>
      </c>
      <c r="B1584" s="12" t="s">
        <v>69</v>
      </c>
      <c r="C1584" s="12" t="s">
        <v>252</v>
      </c>
      <c r="D1584" s="43" t="s">
        <v>720</v>
      </c>
      <c r="E1584" s="48">
        <v>6121</v>
      </c>
      <c r="F1584" s="43"/>
      <c r="G1584" s="56" t="s">
        <v>2919</v>
      </c>
      <c r="H1584" s="23" t="s">
        <v>29</v>
      </c>
      <c r="I1584" s="68">
        <v>138183</v>
      </c>
      <c r="J1584" s="68">
        <v>138183</v>
      </c>
      <c r="K1584" s="68"/>
      <c r="L1584" s="68">
        <f t="shared" si="1445"/>
        <v>10000</v>
      </c>
      <c r="M1584" s="68"/>
      <c r="N1584" s="68"/>
      <c r="O1584" s="68">
        <v>10000</v>
      </c>
      <c r="P1584" s="68">
        <f t="shared" si="1446"/>
        <v>10000</v>
      </c>
      <c r="Q1584" s="68">
        <f t="shared" si="1447"/>
        <v>7.2367802117481892</v>
      </c>
    </row>
    <row r="1585" spans="1:17" x14ac:dyDescent="0.25">
      <c r="A1585" s="12" t="s">
        <v>638</v>
      </c>
      <c r="B1585" s="12" t="s">
        <v>69</v>
      </c>
      <c r="C1585" s="12" t="s">
        <v>252</v>
      </c>
      <c r="D1585" s="43" t="s">
        <v>720</v>
      </c>
      <c r="E1585" s="42" t="s">
        <v>2711</v>
      </c>
      <c r="F1585" s="42" t="s">
        <v>1</v>
      </c>
      <c r="G1585" s="42" t="s">
        <v>1</v>
      </c>
      <c r="H1585" s="11" t="s">
        <v>32</v>
      </c>
      <c r="I1585" s="67">
        <f t="shared" ref="I1585:O1585" si="1469">SUM(I1586:I1592)</f>
        <v>110496</v>
      </c>
      <c r="J1585" s="67">
        <f t="shared" si="1469"/>
        <v>108096</v>
      </c>
      <c r="K1585" s="67">
        <f t="shared" si="1469"/>
        <v>0</v>
      </c>
      <c r="L1585" s="67">
        <f t="shared" si="1445"/>
        <v>12320</v>
      </c>
      <c r="M1585" s="67">
        <f t="shared" si="1469"/>
        <v>0</v>
      </c>
      <c r="N1585" s="67">
        <f t="shared" si="1469"/>
        <v>0</v>
      </c>
      <c r="O1585" s="67">
        <f t="shared" si="1469"/>
        <v>12320</v>
      </c>
      <c r="P1585" s="67">
        <f t="shared" si="1446"/>
        <v>12320</v>
      </c>
      <c r="Q1585" s="67">
        <f t="shared" si="1447"/>
        <v>11.397276494967436</v>
      </c>
    </row>
    <row r="1586" spans="1:17" x14ac:dyDescent="0.25">
      <c r="A1586" s="12" t="s">
        <v>638</v>
      </c>
      <c r="B1586" s="12" t="s">
        <v>69</v>
      </c>
      <c r="C1586" s="12" t="s">
        <v>252</v>
      </c>
      <c r="D1586" s="43" t="s">
        <v>720</v>
      </c>
      <c r="E1586" s="48">
        <v>6131</v>
      </c>
      <c r="F1586" s="43"/>
      <c r="G1586" s="56" t="s">
        <v>2919</v>
      </c>
      <c r="H1586" s="23" t="s">
        <v>33</v>
      </c>
      <c r="I1586" s="68">
        <v>500</v>
      </c>
      <c r="J1586" s="68">
        <v>500</v>
      </c>
      <c r="K1586" s="68"/>
      <c r="L1586" s="68">
        <f t="shared" si="1445"/>
        <v>120</v>
      </c>
      <c r="M1586" s="68"/>
      <c r="N1586" s="68"/>
      <c r="O1586" s="68">
        <v>120</v>
      </c>
      <c r="P1586" s="68">
        <f t="shared" si="1446"/>
        <v>120</v>
      </c>
      <c r="Q1586" s="68">
        <f t="shared" si="1447"/>
        <v>24</v>
      </c>
    </row>
    <row r="1587" spans="1:17" x14ac:dyDescent="0.25">
      <c r="A1587" s="12" t="s">
        <v>638</v>
      </c>
      <c r="B1587" s="12" t="s">
        <v>69</v>
      </c>
      <c r="C1587" s="12" t="s">
        <v>252</v>
      </c>
      <c r="D1587" s="43" t="s">
        <v>720</v>
      </c>
      <c r="E1587" s="48">
        <v>6132</v>
      </c>
      <c r="F1587" s="43"/>
      <c r="G1587" s="56" t="s">
        <v>2919</v>
      </c>
      <c r="H1587" s="23" t="s">
        <v>227</v>
      </c>
      <c r="I1587" s="68">
        <v>62450</v>
      </c>
      <c r="J1587" s="68">
        <v>62450</v>
      </c>
      <c r="K1587" s="68"/>
      <c r="L1587" s="68">
        <f t="shared" si="1445"/>
        <v>9000</v>
      </c>
      <c r="M1587" s="68"/>
      <c r="N1587" s="68"/>
      <c r="O1587" s="68">
        <v>9000</v>
      </c>
      <c r="P1587" s="68">
        <f t="shared" si="1446"/>
        <v>9000</v>
      </c>
      <c r="Q1587" s="68">
        <f t="shared" si="1447"/>
        <v>14.411529223378702</v>
      </c>
    </row>
    <row r="1588" spans="1:17" x14ac:dyDescent="0.25">
      <c r="A1588" s="12" t="s">
        <v>638</v>
      </c>
      <c r="B1588" s="12" t="s">
        <v>69</v>
      </c>
      <c r="C1588" s="12" t="s">
        <v>252</v>
      </c>
      <c r="D1588" s="43" t="s">
        <v>720</v>
      </c>
      <c r="E1588" s="48">
        <v>6133</v>
      </c>
      <c r="F1588" s="43"/>
      <c r="G1588" s="56" t="s">
        <v>2919</v>
      </c>
      <c r="H1588" s="23" t="s">
        <v>229</v>
      </c>
      <c r="I1588" s="68">
        <v>7646</v>
      </c>
      <c r="J1588" s="68">
        <v>7646</v>
      </c>
      <c r="K1588" s="68"/>
      <c r="L1588" s="68">
        <f t="shared" si="1445"/>
        <v>200</v>
      </c>
      <c r="M1588" s="68"/>
      <c r="N1588" s="68"/>
      <c r="O1588" s="68">
        <v>200</v>
      </c>
      <c r="P1588" s="68">
        <f t="shared" si="1446"/>
        <v>200</v>
      </c>
      <c r="Q1588" s="68">
        <f t="shared" si="1447"/>
        <v>2.6157467957101752</v>
      </c>
    </row>
    <row r="1589" spans="1:17" x14ac:dyDescent="0.25">
      <c r="A1589" s="12" t="s">
        <v>638</v>
      </c>
      <c r="B1589" s="12" t="s">
        <v>69</v>
      </c>
      <c r="C1589" s="12" t="s">
        <v>252</v>
      </c>
      <c r="D1589" s="43" t="s">
        <v>720</v>
      </c>
      <c r="E1589" s="48">
        <v>6134</v>
      </c>
      <c r="F1589" s="43"/>
      <c r="G1589" s="56" t="s">
        <v>2919</v>
      </c>
      <c r="H1589" s="23" t="s">
        <v>169</v>
      </c>
      <c r="I1589" s="68">
        <v>12784</v>
      </c>
      <c r="J1589" s="68">
        <v>10384</v>
      </c>
      <c r="K1589" s="68"/>
      <c r="L1589" s="68">
        <f t="shared" si="1445"/>
        <v>1020</v>
      </c>
      <c r="M1589" s="68"/>
      <c r="N1589" s="68"/>
      <c r="O1589" s="68">
        <v>1020</v>
      </c>
      <c r="P1589" s="68">
        <f t="shared" si="1446"/>
        <v>1020</v>
      </c>
      <c r="Q1589" s="68">
        <f t="shared" si="1447"/>
        <v>9.822804314329737</v>
      </c>
    </row>
    <row r="1590" spans="1:17" x14ac:dyDescent="0.25">
      <c r="A1590" s="12" t="s">
        <v>638</v>
      </c>
      <c r="B1590" s="12" t="s">
        <v>69</v>
      </c>
      <c r="C1590" s="12" t="s">
        <v>252</v>
      </c>
      <c r="D1590" s="43" t="s">
        <v>720</v>
      </c>
      <c r="E1590" s="48">
        <v>6135</v>
      </c>
      <c r="F1590" s="43"/>
      <c r="G1590" s="56" t="s">
        <v>2919</v>
      </c>
      <c r="H1590" s="23" t="s">
        <v>231</v>
      </c>
      <c r="I1590" s="68">
        <v>786</v>
      </c>
      <c r="J1590" s="68">
        <v>786</v>
      </c>
      <c r="K1590" s="68"/>
      <c r="L1590" s="68">
        <f t="shared" si="1445"/>
        <v>50</v>
      </c>
      <c r="M1590" s="68"/>
      <c r="N1590" s="68"/>
      <c r="O1590" s="68">
        <v>50</v>
      </c>
      <c r="P1590" s="68">
        <f t="shared" si="1446"/>
        <v>50</v>
      </c>
      <c r="Q1590" s="68">
        <f t="shared" si="1447"/>
        <v>6.3613231552162848</v>
      </c>
    </row>
    <row r="1591" spans="1:17" x14ac:dyDescent="0.25">
      <c r="A1591" s="12" t="s">
        <v>638</v>
      </c>
      <c r="B1591" s="12" t="s">
        <v>69</v>
      </c>
      <c r="C1591" s="12" t="s">
        <v>252</v>
      </c>
      <c r="D1591" s="43" t="s">
        <v>720</v>
      </c>
      <c r="E1591" s="48">
        <v>6137</v>
      </c>
      <c r="F1591" s="43"/>
      <c r="G1591" s="56" t="s">
        <v>2919</v>
      </c>
      <c r="H1591" s="23" t="s">
        <v>235</v>
      </c>
      <c r="I1591" s="68">
        <v>10965</v>
      </c>
      <c r="J1591" s="68">
        <v>10965</v>
      </c>
      <c r="K1591" s="68"/>
      <c r="L1591" s="68">
        <f t="shared" si="1445"/>
        <v>800</v>
      </c>
      <c r="M1591" s="68"/>
      <c r="N1591" s="68"/>
      <c r="O1591" s="68">
        <v>800</v>
      </c>
      <c r="P1591" s="68">
        <f t="shared" si="1446"/>
        <v>800</v>
      </c>
      <c r="Q1591" s="68">
        <f t="shared" si="1447"/>
        <v>7.2959416324669402</v>
      </c>
    </row>
    <row r="1592" spans="1:17" x14ac:dyDescent="0.25">
      <c r="A1592" s="14" t="s">
        <v>638</v>
      </c>
      <c r="B1592" s="14" t="s">
        <v>69</v>
      </c>
      <c r="C1592" s="14" t="s">
        <v>252</v>
      </c>
      <c r="D1592" s="50" t="s">
        <v>720</v>
      </c>
      <c r="E1592" s="50" t="s">
        <v>2720</v>
      </c>
      <c r="F1592" s="43" t="s">
        <v>1</v>
      </c>
      <c r="G1592" s="49" t="s">
        <v>1</v>
      </c>
      <c r="H1592" s="11" t="s">
        <v>35</v>
      </c>
      <c r="I1592" s="67">
        <f t="shared" ref="I1592:O1592" si="1470">SUM(I1593:I1595)</f>
        <v>15365</v>
      </c>
      <c r="J1592" s="67">
        <f t="shared" si="1470"/>
        <v>15365</v>
      </c>
      <c r="K1592" s="67">
        <f t="shared" si="1470"/>
        <v>0</v>
      </c>
      <c r="L1592" s="67">
        <f t="shared" si="1445"/>
        <v>1130</v>
      </c>
      <c r="M1592" s="67">
        <f t="shared" si="1470"/>
        <v>0</v>
      </c>
      <c r="N1592" s="67">
        <f t="shared" si="1470"/>
        <v>0</v>
      </c>
      <c r="O1592" s="67">
        <f t="shared" si="1470"/>
        <v>1130</v>
      </c>
      <c r="P1592" s="67">
        <f t="shared" si="1446"/>
        <v>1130</v>
      </c>
      <c r="Q1592" s="67">
        <f t="shared" si="1447"/>
        <v>7.3543768304588353</v>
      </c>
    </row>
    <row r="1593" spans="1:17" x14ac:dyDescent="0.25">
      <c r="A1593" s="12" t="s">
        <v>638</v>
      </c>
      <c r="B1593" s="12" t="s">
        <v>69</v>
      </c>
      <c r="C1593" s="12" t="s">
        <v>252</v>
      </c>
      <c r="D1593" s="43" t="s">
        <v>720</v>
      </c>
      <c r="E1593" s="48">
        <v>6139</v>
      </c>
      <c r="F1593" s="43"/>
      <c r="G1593" s="56" t="s">
        <v>2919</v>
      </c>
      <c r="H1593" s="23" t="s">
        <v>35</v>
      </c>
      <c r="I1593" s="68">
        <v>7765</v>
      </c>
      <c r="J1593" s="68">
        <v>7765</v>
      </c>
      <c r="K1593" s="68"/>
      <c r="L1593" s="68">
        <f t="shared" si="1445"/>
        <v>680</v>
      </c>
      <c r="M1593" s="68"/>
      <c r="N1593" s="68"/>
      <c r="O1593" s="68">
        <v>680</v>
      </c>
      <c r="P1593" s="68">
        <f t="shared" si="1446"/>
        <v>680</v>
      </c>
      <c r="Q1593" s="68">
        <f t="shared" si="1447"/>
        <v>8.7572440437862209</v>
      </c>
    </row>
    <row r="1594" spans="1:17" x14ac:dyDescent="0.25">
      <c r="A1594" s="12" t="s">
        <v>638</v>
      </c>
      <c r="B1594" s="12" t="s">
        <v>69</v>
      </c>
      <c r="C1594" s="12" t="s">
        <v>252</v>
      </c>
      <c r="D1594" s="43" t="s">
        <v>720</v>
      </c>
      <c r="E1594" s="48">
        <v>6139</v>
      </c>
      <c r="F1594" s="43" t="s">
        <v>727</v>
      </c>
      <c r="G1594" s="56" t="s">
        <v>2919</v>
      </c>
      <c r="H1594" s="23" t="s">
        <v>43</v>
      </c>
      <c r="I1594" s="68">
        <v>4800</v>
      </c>
      <c r="J1594" s="68">
        <v>4800</v>
      </c>
      <c r="K1594" s="68"/>
      <c r="L1594" s="68">
        <f t="shared" si="1445"/>
        <v>350</v>
      </c>
      <c r="M1594" s="68"/>
      <c r="N1594" s="68"/>
      <c r="O1594" s="68">
        <v>350</v>
      </c>
      <c r="P1594" s="68">
        <f t="shared" si="1446"/>
        <v>350</v>
      </c>
      <c r="Q1594" s="68">
        <f t="shared" si="1447"/>
        <v>7.291666666666667</v>
      </c>
    </row>
    <row r="1595" spans="1:17" ht="22.5" x14ac:dyDescent="0.25">
      <c r="A1595" s="12" t="s">
        <v>638</v>
      </c>
      <c r="B1595" s="12" t="s">
        <v>69</v>
      </c>
      <c r="C1595" s="12" t="s">
        <v>252</v>
      </c>
      <c r="D1595" s="43" t="s">
        <v>720</v>
      </c>
      <c r="E1595" s="48">
        <v>6139</v>
      </c>
      <c r="F1595" s="43" t="s">
        <v>728</v>
      </c>
      <c r="G1595" s="56" t="s">
        <v>2919</v>
      </c>
      <c r="H1595" s="23" t="s">
        <v>49</v>
      </c>
      <c r="I1595" s="68">
        <v>2800</v>
      </c>
      <c r="J1595" s="68">
        <v>2800</v>
      </c>
      <c r="K1595" s="68"/>
      <c r="L1595" s="68">
        <f t="shared" si="1445"/>
        <v>100</v>
      </c>
      <c r="M1595" s="68"/>
      <c r="N1595" s="68"/>
      <c r="O1595" s="68">
        <v>100</v>
      </c>
      <c r="P1595" s="68">
        <f t="shared" si="1446"/>
        <v>100</v>
      </c>
      <c r="Q1595" s="68">
        <f t="shared" si="1447"/>
        <v>3.5714285714285712</v>
      </c>
    </row>
    <row r="1596" spans="1:17" ht="22.5" x14ac:dyDescent="0.25">
      <c r="A1596" s="14" t="s">
        <v>1</v>
      </c>
      <c r="B1596" s="14" t="s">
        <v>1</v>
      </c>
      <c r="C1596" s="14" t="s">
        <v>1</v>
      </c>
      <c r="D1596" s="42" t="s">
        <v>1</v>
      </c>
      <c r="E1596" s="42" t="s">
        <v>1</v>
      </c>
      <c r="F1596" s="42" t="s">
        <v>1</v>
      </c>
      <c r="G1596" s="42" t="s">
        <v>1</v>
      </c>
      <c r="H1596" s="17" t="s">
        <v>50</v>
      </c>
      <c r="I1596" s="66">
        <f t="shared" ref="I1596:O1597" si="1471">SUM(I1597)</f>
        <v>100</v>
      </c>
      <c r="J1596" s="66">
        <f t="shared" si="1471"/>
        <v>100</v>
      </c>
      <c r="K1596" s="66">
        <f t="shared" si="1471"/>
        <v>0</v>
      </c>
      <c r="L1596" s="66">
        <f t="shared" si="1445"/>
        <v>0</v>
      </c>
      <c r="M1596" s="66">
        <f t="shared" si="1471"/>
        <v>0</v>
      </c>
      <c r="N1596" s="66">
        <f t="shared" si="1471"/>
        <v>0</v>
      </c>
      <c r="O1596" s="66">
        <f t="shared" si="1471"/>
        <v>0</v>
      </c>
      <c r="P1596" s="66">
        <f t="shared" si="1446"/>
        <v>0</v>
      </c>
      <c r="Q1596" s="66">
        <f t="shared" si="1447"/>
        <v>0</v>
      </c>
    </row>
    <row r="1597" spans="1:17" x14ac:dyDescent="0.25">
      <c r="A1597" s="12" t="s">
        <v>638</v>
      </c>
      <c r="B1597" s="12" t="s">
        <v>69</v>
      </c>
      <c r="C1597" s="12" t="s">
        <v>252</v>
      </c>
      <c r="D1597" s="43" t="s">
        <v>720</v>
      </c>
      <c r="E1597" s="42" t="s">
        <v>2712</v>
      </c>
      <c r="F1597" s="42" t="s">
        <v>1</v>
      </c>
      <c r="G1597" s="42" t="s">
        <v>1</v>
      </c>
      <c r="H1597" s="11" t="s">
        <v>52</v>
      </c>
      <c r="I1597" s="67">
        <f t="shared" si="1471"/>
        <v>100</v>
      </c>
      <c r="J1597" s="67">
        <f t="shared" si="1471"/>
        <v>100</v>
      </c>
      <c r="K1597" s="67">
        <f t="shared" si="1471"/>
        <v>0</v>
      </c>
      <c r="L1597" s="67">
        <f t="shared" si="1445"/>
        <v>0</v>
      </c>
      <c r="M1597" s="67">
        <f t="shared" si="1471"/>
        <v>0</v>
      </c>
      <c r="N1597" s="67">
        <f t="shared" si="1471"/>
        <v>0</v>
      </c>
      <c r="O1597" s="67">
        <f t="shared" si="1471"/>
        <v>0</v>
      </c>
      <c r="P1597" s="67">
        <f t="shared" si="1446"/>
        <v>0</v>
      </c>
      <c r="Q1597" s="67">
        <f t="shared" si="1447"/>
        <v>0</v>
      </c>
    </row>
    <row r="1598" spans="1:17" x14ac:dyDescent="0.25">
      <c r="A1598" s="12" t="s">
        <v>638</v>
      </c>
      <c r="B1598" s="12" t="s">
        <v>69</v>
      </c>
      <c r="C1598" s="12" t="s">
        <v>252</v>
      </c>
      <c r="D1598" s="43" t="s">
        <v>720</v>
      </c>
      <c r="E1598" s="48">
        <v>6148</v>
      </c>
      <c r="F1598" s="43"/>
      <c r="G1598" s="56" t="s">
        <v>2919</v>
      </c>
      <c r="H1598" s="23" t="s">
        <v>58</v>
      </c>
      <c r="I1598" s="68">
        <v>100</v>
      </c>
      <c r="J1598" s="68">
        <v>100</v>
      </c>
      <c r="K1598" s="68"/>
      <c r="L1598" s="68">
        <f t="shared" si="1445"/>
        <v>0</v>
      </c>
      <c r="M1598" s="68"/>
      <c r="N1598" s="68"/>
      <c r="O1598" s="68"/>
      <c r="P1598" s="68">
        <f t="shared" si="1446"/>
        <v>0</v>
      </c>
      <c r="Q1598" s="68">
        <f t="shared" si="1447"/>
        <v>0</v>
      </c>
    </row>
    <row r="1599" spans="1:17" ht="22.5" x14ac:dyDescent="0.25">
      <c r="A1599" s="14" t="s">
        <v>1</v>
      </c>
      <c r="B1599" s="14" t="s">
        <v>1</v>
      </c>
      <c r="C1599" s="14" t="s">
        <v>1</v>
      </c>
      <c r="D1599" s="42" t="s">
        <v>1</v>
      </c>
      <c r="E1599" s="42" t="s">
        <v>1</v>
      </c>
      <c r="F1599" s="42" t="s">
        <v>1</v>
      </c>
      <c r="G1599" s="42" t="s">
        <v>1</v>
      </c>
      <c r="H1599" s="17" t="s">
        <v>59</v>
      </c>
      <c r="I1599" s="66">
        <f t="shared" ref="I1599:O1600" si="1472">SUM(I1600)</f>
        <v>5600</v>
      </c>
      <c r="J1599" s="66">
        <f t="shared" si="1472"/>
        <v>0</v>
      </c>
      <c r="K1599" s="66">
        <f t="shared" si="1472"/>
        <v>0</v>
      </c>
      <c r="L1599" s="66">
        <f t="shared" si="1445"/>
        <v>0</v>
      </c>
      <c r="M1599" s="66">
        <f t="shared" si="1472"/>
        <v>0</v>
      </c>
      <c r="N1599" s="66">
        <f t="shared" si="1472"/>
        <v>0</v>
      </c>
      <c r="O1599" s="66">
        <f t="shared" si="1472"/>
        <v>0</v>
      </c>
      <c r="P1599" s="66">
        <f t="shared" si="1446"/>
        <v>0</v>
      </c>
      <c r="Q1599" s="66" t="str">
        <f t="shared" si="1447"/>
        <v>-</v>
      </c>
    </row>
    <row r="1600" spans="1:17" x14ac:dyDescent="0.25">
      <c r="A1600" s="12" t="s">
        <v>638</v>
      </c>
      <c r="B1600" s="12" t="s">
        <v>69</v>
      </c>
      <c r="C1600" s="12" t="s">
        <v>252</v>
      </c>
      <c r="D1600" s="43" t="s">
        <v>720</v>
      </c>
      <c r="E1600" s="42" t="s">
        <v>2715</v>
      </c>
      <c r="F1600" s="42" t="s">
        <v>1</v>
      </c>
      <c r="G1600" s="42" t="s">
        <v>1</v>
      </c>
      <c r="H1600" s="11" t="s">
        <v>61</v>
      </c>
      <c r="I1600" s="67">
        <f t="shared" si="1472"/>
        <v>5600</v>
      </c>
      <c r="J1600" s="67">
        <f t="shared" si="1472"/>
        <v>0</v>
      </c>
      <c r="K1600" s="67">
        <f t="shared" si="1472"/>
        <v>0</v>
      </c>
      <c r="L1600" s="67">
        <f t="shared" si="1445"/>
        <v>0</v>
      </c>
      <c r="M1600" s="67">
        <f t="shared" si="1472"/>
        <v>0</v>
      </c>
      <c r="N1600" s="67">
        <f t="shared" si="1472"/>
        <v>0</v>
      </c>
      <c r="O1600" s="67">
        <f t="shared" si="1472"/>
        <v>0</v>
      </c>
      <c r="P1600" s="67">
        <f t="shared" si="1446"/>
        <v>0</v>
      </c>
      <c r="Q1600" s="67" t="str">
        <f t="shared" si="1447"/>
        <v>-</v>
      </c>
    </row>
    <row r="1601" spans="1:17" x14ac:dyDescent="0.25">
      <c r="A1601" s="12" t="s">
        <v>638</v>
      </c>
      <c r="B1601" s="12" t="s">
        <v>69</v>
      </c>
      <c r="C1601" s="12" t="s">
        <v>252</v>
      </c>
      <c r="D1601" s="43" t="s">
        <v>720</v>
      </c>
      <c r="E1601" s="48">
        <v>8213</v>
      </c>
      <c r="F1601" s="43"/>
      <c r="G1601" s="56" t="s">
        <v>2919</v>
      </c>
      <c r="H1601" s="23" t="s">
        <v>62</v>
      </c>
      <c r="I1601" s="68">
        <v>5600</v>
      </c>
      <c r="J1601" s="68">
        <v>0</v>
      </c>
      <c r="K1601" s="68"/>
      <c r="L1601" s="68">
        <f t="shared" si="1445"/>
        <v>0</v>
      </c>
      <c r="M1601" s="68"/>
      <c r="N1601" s="68"/>
      <c r="O1601" s="68"/>
      <c r="P1601" s="68">
        <f t="shared" si="1446"/>
        <v>0</v>
      </c>
      <c r="Q1601" s="68" t="str">
        <f t="shared" si="1447"/>
        <v>-</v>
      </c>
    </row>
    <row r="1602" spans="1:17" x14ac:dyDescent="0.25">
      <c r="A1602" s="23" t="s">
        <v>1</v>
      </c>
      <c r="B1602" s="23" t="s">
        <v>1</v>
      </c>
      <c r="C1602" s="23" t="s">
        <v>1</v>
      </c>
      <c r="D1602" s="49" t="s">
        <v>1</v>
      </c>
      <c r="E1602" s="49" t="s">
        <v>1</v>
      </c>
      <c r="F1602" s="49" t="s">
        <v>1</v>
      </c>
      <c r="G1602" s="49" t="s">
        <v>1</v>
      </c>
      <c r="H1602" s="17" t="s">
        <v>729</v>
      </c>
      <c r="I1602" s="66">
        <f t="shared" ref="I1602:O1602" si="1473">SUM(I1574,I1596,I1599)</f>
        <v>1749625</v>
      </c>
      <c r="J1602" s="66">
        <f t="shared" si="1473"/>
        <v>1741625</v>
      </c>
      <c r="K1602" s="66">
        <f t="shared" si="1473"/>
        <v>0</v>
      </c>
      <c r="L1602" s="66">
        <f t="shared" si="1445"/>
        <v>132320</v>
      </c>
      <c r="M1602" s="66">
        <f t="shared" si="1473"/>
        <v>0</v>
      </c>
      <c r="N1602" s="66">
        <f t="shared" si="1473"/>
        <v>0</v>
      </c>
      <c r="O1602" s="66">
        <f t="shared" si="1473"/>
        <v>132320</v>
      </c>
      <c r="P1602" s="66">
        <f t="shared" si="1446"/>
        <v>132320</v>
      </c>
      <c r="Q1602" s="66">
        <f t="shared" si="1447"/>
        <v>7.5975023325916897</v>
      </c>
    </row>
    <row r="1603" spans="1:17" ht="15.75" thickBot="1" x14ac:dyDescent="0.3">
      <c r="A1603" s="23" t="s">
        <v>1</v>
      </c>
      <c r="B1603" s="23" t="s">
        <v>1</v>
      </c>
      <c r="C1603" s="23" t="s">
        <v>1</v>
      </c>
      <c r="D1603" s="49" t="s">
        <v>1</v>
      </c>
      <c r="E1603" s="49" t="s">
        <v>1</v>
      </c>
      <c r="F1603" s="49" t="s">
        <v>1</v>
      </c>
      <c r="G1603" s="49" t="s">
        <v>1</v>
      </c>
      <c r="H1603" s="11" t="s">
        <v>64</v>
      </c>
      <c r="I1603" s="67">
        <v>55</v>
      </c>
      <c r="J1603" s="67">
        <v>55</v>
      </c>
      <c r="K1603" s="67"/>
      <c r="L1603" s="67"/>
      <c r="M1603" s="67"/>
      <c r="N1603" s="67"/>
      <c r="O1603" s="67"/>
      <c r="P1603" s="67">
        <f t="shared" si="1446"/>
        <v>0</v>
      </c>
      <c r="Q1603" s="67">
        <f t="shared" si="1447"/>
        <v>0</v>
      </c>
    </row>
    <row r="1604" spans="1:17" ht="34.5" thickBot="1" x14ac:dyDescent="0.3">
      <c r="A1604" s="23" t="s">
        <v>1</v>
      </c>
      <c r="B1604" s="23" t="s">
        <v>1</v>
      </c>
      <c r="C1604" s="23" t="s">
        <v>1</v>
      </c>
      <c r="D1604" s="49" t="s">
        <v>1</v>
      </c>
      <c r="E1604" s="49" t="s">
        <v>1</v>
      </c>
      <c r="F1604" s="49" t="s">
        <v>1</v>
      </c>
      <c r="G1604" s="49" t="s">
        <v>1</v>
      </c>
      <c r="H1604" s="22" t="s">
        <v>65</v>
      </c>
      <c r="I1604" s="64" t="s">
        <v>2718</v>
      </c>
      <c r="J1604" s="64" t="s">
        <v>2879</v>
      </c>
      <c r="K1604" s="64" t="s">
        <v>2942</v>
      </c>
      <c r="L1604" s="64" t="s">
        <v>2942</v>
      </c>
      <c r="M1604" s="64" t="s">
        <v>2950</v>
      </c>
      <c r="N1604" s="64" t="s">
        <v>2949</v>
      </c>
      <c r="O1604" s="64" t="s">
        <v>2948</v>
      </c>
      <c r="P1604" s="64" t="s">
        <v>2942</v>
      </c>
      <c r="Q1604" s="64" t="s">
        <v>2944</v>
      </c>
    </row>
    <row r="1605" spans="1:17" x14ac:dyDescent="0.25">
      <c r="A1605" s="24"/>
      <c r="B1605" s="24"/>
      <c r="C1605" s="24"/>
      <c r="D1605" s="51"/>
      <c r="E1605" s="51"/>
      <c r="F1605" s="51"/>
      <c r="G1605" s="51"/>
      <c r="H1605" s="18" t="s">
        <v>1</v>
      </c>
      <c r="I1605" s="65">
        <v>1</v>
      </c>
      <c r="J1605" s="65" t="s">
        <v>2894</v>
      </c>
      <c r="K1605" s="65">
        <v>3</v>
      </c>
      <c r="L1605" s="65" t="s">
        <v>2945</v>
      </c>
      <c r="M1605" s="65">
        <v>5</v>
      </c>
      <c r="N1605" s="65">
        <v>6</v>
      </c>
      <c r="O1605" s="65">
        <v>7</v>
      </c>
      <c r="P1605" s="65" t="s">
        <v>2946</v>
      </c>
      <c r="Q1605" s="65">
        <v>9</v>
      </c>
    </row>
    <row r="1606" spans="1:17" x14ac:dyDescent="0.25">
      <c r="A1606" s="24"/>
      <c r="B1606" s="24"/>
      <c r="C1606" s="24"/>
      <c r="D1606" s="51"/>
      <c r="E1606" s="52"/>
      <c r="F1606" s="52"/>
      <c r="G1606" s="52"/>
      <c r="H1606" s="19" t="s">
        <v>697</v>
      </c>
      <c r="I1606" s="69">
        <f t="shared" ref="I1606" si="1474">SUM(I1602)</f>
        <v>1749625</v>
      </c>
      <c r="J1606" s="69">
        <f t="shared" ref="J1606:K1606" si="1475">SUM(J1602)</f>
        <v>1741625</v>
      </c>
      <c r="K1606" s="69">
        <f t="shared" si="1475"/>
        <v>0</v>
      </c>
      <c r="L1606" s="69">
        <f t="shared" si="1445"/>
        <v>132320</v>
      </c>
      <c r="M1606" s="69">
        <f t="shared" ref="M1606" si="1476">SUM(M1602)</f>
        <v>0</v>
      </c>
      <c r="N1606" s="69">
        <f t="shared" ref="N1606:O1606" si="1477">SUM(N1602)</f>
        <v>0</v>
      </c>
      <c r="O1606" s="69">
        <f t="shared" si="1477"/>
        <v>132320</v>
      </c>
      <c r="P1606" s="69">
        <f t="shared" si="1446"/>
        <v>132320</v>
      </c>
      <c r="Q1606" s="69">
        <f t="shared" si="1447"/>
        <v>7.5975023325916897</v>
      </c>
    </row>
    <row r="1607" spans="1:17" x14ac:dyDescent="0.25">
      <c r="A1607" s="24"/>
      <c r="B1607" s="24"/>
      <c r="C1607" s="24"/>
      <c r="D1607" s="51"/>
      <c r="E1607" s="51"/>
      <c r="F1607" s="51"/>
      <c r="G1607" s="51"/>
      <c r="H1607" s="20" t="s">
        <v>67</v>
      </c>
      <c r="I1607" s="69">
        <f t="shared" ref="I1607" si="1478">SUM(I1606)</f>
        <v>1749625</v>
      </c>
      <c r="J1607" s="69">
        <f t="shared" ref="J1607:K1607" si="1479">SUM(J1606)</f>
        <v>1741625</v>
      </c>
      <c r="K1607" s="69">
        <f t="shared" si="1479"/>
        <v>0</v>
      </c>
      <c r="L1607" s="69">
        <f t="shared" si="1445"/>
        <v>132320</v>
      </c>
      <c r="M1607" s="69">
        <f t="shared" ref="M1607" si="1480">SUM(M1606)</f>
        <v>0</v>
      </c>
      <c r="N1607" s="69">
        <f t="shared" ref="N1607:O1607" si="1481">SUM(N1606)</f>
        <v>0</v>
      </c>
      <c r="O1607" s="69">
        <f t="shared" si="1481"/>
        <v>132320</v>
      </c>
      <c r="P1607" s="69">
        <f t="shared" si="1446"/>
        <v>132320</v>
      </c>
      <c r="Q1607" s="69">
        <f t="shared" si="1447"/>
        <v>7.5975023325916897</v>
      </c>
    </row>
    <row r="1608" spans="1:17" x14ac:dyDescent="0.25">
      <c r="A1608" s="25"/>
      <c r="B1608" s="25"/>
      <c r="C1608" s="25"/>
      <c r="D1608" s="53"/>
      <c r="E1608" s="53"/>
      <c r="F1608" s="53"/>
      <c r="G1608" s="53"/>
    </row>
    <row r="1609" spans="1:17" ht="15.75" thickBot="1" x14ac:dyDescent="0.3">
      <c r="A1609" s="23" t="s">
        <v>1</v>
      </c>
      <c r="B1609" s="23" t="s">
        <v>1</v>
      </c>
      <c r="C1609" s="23" t="s">
        <v>1</v>
      </c>
      <c r="D1609" s="49" t="s">
        <v>1</v>
      </c>
      <c r="E1609" s="49" t="s">
        <v>1</v>
      </c>
      <c r="F1609" s="49" t="s">
        <v>1</v>
      </c>
      <c r="G1609" s="49" t="s">
        <v>1</v>
      </c>
      <c r="H1609" s="26" t="s">
        <v>1</v>
      </c>
      <c r="I1609" s="70"/>
      <c r="J1609" s="70"/>
      <c r="K1609" s="70"/>
      <c r="L1609" s="70"/>
      <c r="M1609" s="70"/>
      <c r="N1609" s="70"/>
      <c r="O1609" s="70"/>
      <c r="P1609" s="70"/>
      <c r="Q1609" s="70"/>
    </row>
    <row r="1610" spans="1:17" ht="34.5" thickBot="1" x14ac:dyDescent="0.3">
      <c r="A1610" s="22" t="s">
        <v>4</v>
      </c>
      <c r="B1610" s="22" t="s">
        <v>5</v>
      </c>
      <c r="C1610" s="22" t="s">
        <v>6</v>
      </c>
      <c r="D1610" s="44" t="s">
        <v>2891</v>
      </c>
      <c r="E1610" s="44" t="s">
        <v>2895</v>
      </c>
      <c r="F1610" s="44" t="s">
        <v>7</v>
      </c>
      <c r="G1610" s="44" t="s">
        <v>8</v>
      </c>
      <c r="H1610" s="22" t="s">
        <v>9</v>
      </c>
      <c r="I1610" s="64" t="s">
        <v>2718</v>
      </c>
      <c r="J1610" s="64" t="s">
        <v>2879</v>
      </c>
      <c r="K1610" s="64" t="s">
        <v>2942</v>
      </c>
      <c r="L1610" s="64" t="s">
        <v>2942</v>
      </c>
      <c r="M1610" s="64" t="s">
        <v>2950</v>
      </c>
      <c r="N1610" s="64" t="s">
        <v>2949</v>
      </c>
      <c r="O1610" s="64" t="s">
        <v>2948</v>
      </c>
      <c r="P1610" s="64" t="s">
        <v>2942</v>
      </c>
      <c r="Q1610" s="64" t="s">
        <v>2944</v>
      </c>
    </row>
    <row r="1611" spans="1:17" x14ac:dyDescent="0.25">
      <c r="A1611" s="15" t="s">
        <v>1</v>
      </c>
      <c r="B1611" s="15" t="s">
        <v>1</v>
      </c>
      <c r="C1611" s="15" t="s">
        <v>1</v>
      </c>
      <c r="D1611" s="45" t="s">
        <v>1</v>
      </c>
      <c r="E1611" s="45" t="s">
        <v>1</v>
      </c>
      <c r="F1611" s="46" t="s">
        <v>1</v>
      </c>
      <c r="G1611" s="47" t="s">
        <v>1</v>
      </c>
      <c r="H1611" s="16" t="s">
        <v>1</v>
      </c>
      <c r="I1611" s="65">
        <v>1</v>
      </c>
      <c r="J1611" s="65" t="s">
        <v>2894</v>
      </c>
      <c r="K1611" s="65">
        <v>3</v>
      </c>
      <c r="L1611" s="65" t="s">
        <v>2945</v>
      </c>
      <c r="M1611" s="65">
        <v>5</v>
      </c>
      <c r="N1611" s="65">
        <v>6</v>
      </c>
      <c r="O1611" s="65">
        <v>7</v>
      </c>
      <c r="P1611" s="65" t="s">
        <v>2946</v>
      </c>
      <c r="Q1611" s="65">
        <v>9</v>
      </c>
    </row>
    <row r="1612" spans="1:17" x14ac:dyDescent="0.25">
      <c r="A1612" s="14" t="s">
        <v>638</v>
      </c>
      <c r="B1612" s="14" t="s">
        <v>69</v>
      </c>
      <c r="C1612" s="12" t="s">
        <v>730</v>
      </c>
      <c r="D1612" s="43" t="s">
        <v>731</v>
      </c>
      <c r="E1612" s="42" t="s">
        <v>1</v>
      </c>
      <c r="F1612" s="42" t="s">
        <v>1</v>
      </c>
      <c r="G1612" s="42" t="s">
        <v>1</v>
      </c>
      <c r="H1612" s="11" t="s">
        <v>732</v>
      </c>
      <c r="I1612" s="63"/>
      <c r="J1612" s="63"/>
      <c r="K1612" s="63"/>
      <c r="L1612" s="63"/>
      <c r="M1612" s="63"/>
      <c r="N1612" s="63"/>
      <c r="O1612" s="63"/>
      <c r="P1612" s="63">
        <f t="shared" ref="P1612:P1675" si="1482">K1612+L1612</f>
        <v>0</v>
      </c>
      <c r="Q1612" s="63" t="str">
        <f t="shared" ref="Q1612:Q1675" si="1483">IF(J1612=0,"-",P1612/J1612*100)</f>
        <v>-</v>
      </c>
    </row>
    <row r="1613" spans="1:17" ht="22.5" x14ac:dyDescent="0.25">
      <c r="A1613" s="14" t="s">
        <v>1</v>
      </c>
      <c r="B1613" s="14" t="s">
        <v>1</v>
      </c>
      <c r="C1613" s="14" t="s">
        <v>1</v>
      </c>
      <c r="D1613" s="42" t="s">
        <v>1</v>
      </c>
      <c r="E1613" s="42" t="s">
        <v>1</v>
      </c>
      <c r="F1613" s="42" t="s">
        <v>1</v>
      </c>
      <c r="G1613" s="42" t="s">
        <v>1</v>
      </c>
      <c r="H1613" s="17" t="s">
        <v>13</v>
      </c>
      <c r="I1613" s="66">
        <f t="shared" ref="I1613" si="1484">SUM(I1614,I1622,I1624)</f>
        <v>1455255</v>
      </c>
      <c r="J1613" s="66">
        <f t="shared" ref="J1613:K1613" si="1485">SUM(J1614,J1622,J1624)</f>
        <v>1452255</v>
      </c>
      <c r="K1613" s="66">
        <f t="shared" si="1485"/>
        <v>0</v>
      </c>
      <c r="L1613" s="66">
        <f t="shared" ref="L1613:L1674" si="1486">SUM(M1613:O1613)</f>
        <v>141349</v>
      </c>
      <c r="M1613" s="66">
        <f t="shared" ref="M1613" si="1487">SUM(M1614,M1622,M1624)</f>
        <v>0</v>
      </c>
      <c r="N1613" s="66">
        <f t="shared" ref="N1613:O1613" si="1488">SUM(N1614,N1622,N1624)</f>
        <v>0</v>
      </c>
      <c r="O1613" s="66">
        <f t="shared" si="1488"/>
        <v>141349</v>
      </c>
      <c r="P1613" s="66">
        <f t="shared" si="1482"/>
        <v>141349</v>
      </c>
      <c r="Q1613" s="66">
        <f t="shared" si="1483"/>
        <v>9.733070294128785</v>
      </c>
    </row>
    <row r="1614" spans="1:17" x14ac:dyDescent="0.25">
      <c r="A1614" s="12" t="s">
        <v>638</v>
      </c>
      <c r="B1614" s="12" t="s">
        <v>69</v>
      </c>
      <c r="C1614" s="12" t="s">
        <v>730</v>
      </c>
      <c r="D1614" s="43" t="s">
        <v>731</v>
      </c>
      <c r="E1614" s="42" t="s">
        <v>2709</v>
      </c>
      <c r="F1614" s="42" t="s">
        <v>1</v>
      </c>
      <c r="G1614" s="42" t="s">
        <v>1</v>
      </c>
      <c r="H1614" s="11" t="s">
        <v>15</v>
      </c>
      <c r="I1614" s="67">
        <f t="shared" ref="I1614" si="1489">SUM(I1615,I1616)</f>
        <v>1263953</v>
      </c>
      <c r="J1614" s="67">
        <f t="shared" ref="J1614:K1614" si="1490">SUM(J1615,J1616)</f>
        <v>1263953</v>
      </c>
      <c r="K1614" s="67">
        <f t="shared" si="1490"/>
        <v>0</v>
      </c>
      <c r="L1614" s="67">
        <f t="shared" si="1486"/>
        <v>117000</v>
      </c>
      <c r="M1614" s="67">
        <f t="shared" ref="M1614" si="1491">SUM(M1615,M1616)</f>
        <v>0</v>
      </c>
      <c r="N1614" s="67">
        <f t="shared" ref="N1614:O1614" si="1492">SUM(N1615,N1616)</f>
        <v>0</v>
      </c>
      <c r="O1614" s="67">
        <f t="shared" si="1492"/>
        <v>117000</v>
      </c>
      <c r="P1614" s="67">
        <f t="shared" si="1482"/>
        <v>117000</v>
      </c>
      <c r="Q1614" s="67">
        <f t="shared" si="1483"/>
        <v>9.2566733098461729</v>
      </c>
    </row>
    <row r="1615" spans="1:17" x14ac:dyDescent="0.25">
      <c r="A1615" s="12" t="s">
        <v>638</v>
      </c>
      <c r="B1615" s="12" t="s">
        <v>69</v>
      </c>
      <c r="C1615" s="12" t="s">
        <v>730</v>
      </c>
      <c r="D1615" s="43" t="s">
        <v>731</v>
      </c>
      <c r="E1615" s="48">
        <v>6111</v>
      </c>
      <c r="F1615" s="43"/>
      <c r="G1615" s="56" t="s">
        <v>2919</v>
      </c>
      <c r="H1615" s="23" t="s">
        <v>16</v>
      </c>
      <c r="I1615" s="68">
        <v>1085150</v>
      </c>
      <c r="J1615" s="68">
        <v>1085150</v>
      </c>
      <c r="K1615" s="68"/>
      <c r="L1615" s="68">
        <f t="shared" si="1486"/>
        <v>100000</v>
      </c>
      <c r="M1615" s="68"/>
      <c r="N1615" s="68"/>
      <c r="O1615" s="68">
        <v>100000</v>
      </c>
      <c r="P1615" s="68">
        <f t="shared" si="1482"/>
        <v>100000</v>
      </c>
      <c r="Q1615" s="68">
        <f t="shared" si="1483"/>
        <v>9.2153158549509282</v>
      </c>
    </row>
    <row r="1616" spans="1:17" x14ac:dyDescent="0.25">
      <c r="A1616" s="14" t="s">
        <v>638</v>
      </c>
      <c r="B1616" s="14" t="s">
        <v>69</v>
      </c>
      <c r="C1616" s="14" t="s">
        <v>730</v>
      </c>
      <c r="D1616" s="50" t="s">
        <v>731</v>
      </c>
      <c r="E1616" s="50" t="s">
        <v>2719</v>
      </c>
      <c r="F1616" s="43" t="s">
        <v>1</v>
      </c>
      <c r="G1616" s="49" t="s">
        <v>1</v>
      </c>
      <c r="H1616" s="11" t="s">
        <v>19</v>
      </c>
      <c r="I1616" s="67">
        <f t="shared" ref="I1616:O1616" si="1493">SUM(I1617:I1621)</f>
        <v>178803</v>
      </c>
      <c r="J1616" s="67">
        <f t="shared" si="1493"/>
        <v>178803</v>
      </c>
      <c r="K1616" s="67">
        <f t="shared" si="1493"/>
        <v>0</v>
      </c>
      <c r="L1616" s="67">
        <f t="shared" si="1486"/>
        <v>17000</v>
      </c>
      <c r="M1616" s="67">
        <f t="shared" si="1493"/>
        <v>0</v>
      </c>
      <c r="N1616" s="67">
        <f t="shared" si="1493"/>
        <v>0</v>
      </c>
      <c r="O1616" s="67">
        <f t="shared" si="1493"/>
        <v>17000</v>
      </c>
      <c r="P1616" s="67">
        <f t="shared" si="1482"/>
        <v>17000</v>
      </c>
      <c r="Q1616" s="67">
        <f t="shared" si="1483"/>
        <v>9.5076704529566047</v>
      </c>
    </row>
    <row r="1617" spans="1:17" x14ac:dyDescent="0.25">
      <c r="A1617" s="12" t="s">
        <v>638</v>
      </c>
      <c r="B1617" s="12" t="s">
        <v>69</v>
      </c>
      <c r="C1617" s="12" t="s">
        <v>730</v>
      </c>
      <c r="D1617" s="43" t="s">
        <v>731</v>
      </c>
      <c r="E1617" s="48">
        <v>6112</v>
      </c>
      <c r="F1617" s="43" t="s">
        <v>733</v>
      </c>
      <c r="G1617" s="56" t="s">
        <v>2919</v>
      </c>
      <c r="H1617" s="23" t="s">
        <v>73</v>
      </c>
      <c r="I1617" s="68">
        <v>41000</v>
      </c>
      <c r="J1617" s="68">
        <v>41000</v>
      </c>
      <c r="K1617" s="68"/>
      <c r="L1617" s="68">
        <f t="shared" si="1486"/>
        <v>5000</v>
      </c>
      <c r="M1617" s="68"/>
      <c r="N1617" s="68"/>
      <c r="O1617" s="68">
        <v>5000</v>
      </c>
      <c r="P1617" s="68">
        <f t="shared" si="1482"/>
        <v>5000</v>
      </c>
      <c r="Q1617" s="68">
        <f t="shared" si="1483"/>
        <v>12.195121951219512</v>
      </c>
    </row>
    <row r="1618" spans="1:17" x14ac:dyDescent="0.25">
      <c r="A1618" s="12" t="s">
        <v>638</v>
      </c>
      <c r="B1618" s="12" t="s">
        <v>69</v>
      </c>
      <c r="C1618" s="12" t="s">
        <v>730</v>
      </c>
      <c r="D1618" s="43" t="s">
        <v>731</v>
      </c>
      <c r="E1618" s="48">
        <v>6112</v>
      </c>
      <c r="F1618" s="43" t="s">
        <v>734</v>
      </c>
      <c r="G1618" s="56" t="s">
        <v>2919</v>
      </c>
      <c r="H1618" s="23" t="s">
        <v>22</v>
      </c>
      <c r="I1618" s="68">
        <v>90000</v>
      </c>
      <c r="J1618" s="68">
        <v>90000</v>
      </c>
      <c r="K1618" s="68"/>
      <c r="L1618" s="68">
        <f t="shared" si="1486"/>
        <v>12000</v>
      </c>
      <c r="M1618" s="68"/>
      <c r="N1618" s="68"/>
      <c r="O1618" s="68">
        <v>12000</v>
      </c>
      <c r="P1618" s="68">
        <f t="shared" si="1482"/>
        <v>12000</v>
      </c>
      <c r="Q1618" s="68">
        <f t="shared" si="1483"/>
        <v>13.333333333333334</v>
      </c>
    </row>
    <row r="1619" spans="1:17" x14ac:dyDescent="0.25">
      <c r="A1619" s="12" t="s">
        <v>638</v>
      </c>
      <c r="B1619" s="12" t="s">
        <v>69</v>
      </c>
      <c r="C1619" s="12" t="s">
        <v>730</v>
      </c>
      <c r="D1619" s="43" t="s">
        <v>731</v>
      </c>
      <c r="E1619" s="48">
        <v>6112</v>
      </c>
      <c r="F1619" s="43" t="s">
        <v>735</v>
      </c>
      <c r="G1619" s="56" t="s">
        <v>2919</v>
      </c>
      <c r="H1619" s="23" t="s">
        <v>24</v>
      </c>
      <c r="I1619" s="68">
        <v>24303</v>
      </c>
      <c r="J1619" s="68">
        <v>24303</v>
      </c>
      <c r="K1619" s="68"/>
      <c r="L1619" s="68">
        <f t="shared" si="1486"/>
        <v>0</v>
      </c>
      <c r="M1619" s="68"/>
      <c r="N1619" s="68"/>
      <c r="O1619" s="68"/>
      <c r="P1619" s="68">
        <f t="shared" si="1482"/>
        <v>0</v>
      </c>
      <c r="Q1619" s="68">
        <f t="shared" si="1483"/>
        <v>0</v>
      </c>
    </row>
    <row r="1620" spans="1:17" x14ac:dyDescent="0.25">
      <c r="A1620" s="12" t="s">
        <v>638</v>
      </c>
      <c r="B1620" s="12" t="s">
        <v>69</v>
      </c>
      <c r="C1620" s="12" t="s">
        <v>730</v>
      </c>
      <c r="D1620" s="43" t="s">
        <v>731</v>
      </c>
      <c r="E1620" s="48">
        <v>6112</v>
      </c>
      <c r="F1620" s="43" t="s">
        <v>736</v>
      </c>
      <c r="G1620" s="56" t="s">
        <v>2919</v>
      </c>
      <c r="H1620" s="23" t="s">
        <v>76</v>
      </c>
      <c r="I1620" s="68">
        <v>5500</v>
      </c>
      <c r="J1620" s="68">
        <v>5500</v>
      </c>
      <c r="K1620" s="68"/>
      <c r="L1620" s="68">
        <f t="shared" si="1486"/>
        <v>0</v>
      </c>
      <c r="M1620" s="68"/>
      <c r="N1620" s="68"/>
      <c r="O1620" s="68"/>
      <c r="P1620" s="68">
        <f t="shared" si="1482"/>
        <v>0</v>
      </c>
      <c r="Q1620" s="68">
        <f t="shared" si="1483"/>
        <v>0</v>
      </c>
    </row>
    <row r="1621" spans="1:17" x14ac:dyDescent="0.25">
      <c r="A1621" s="12" t="s">
        <v>638</v>
      </c>
      <c r="B1621" s="12" t="s">
        <v>69</v>
      </c>
      <c r="C1621" s="12" t="s">
        <v>730</v>
      </c>
      <c r="D1621" s="43" t="s">
        <v>731</v>
      </c>
      <c r="E1621" s="48">
        <v>6112</v>
      </c>
      <c r="F1621" s="43" t="s">
        <v>737</v>
      </c>
      <c r="G1621" s="56" t="s">
        <v>2919</v>
      </c>
      <c r="H1621" s="23" t="s">
        <v>26</v>
      </c>
      <c r="I1621" s="68">
        <v>18000</v>
      </c>
      <c r="J1621" s="68">
        <v>18000</v>
      </c>
      <c r="K1621" s="68"/>
      <c r="L1621" s="68">
        <f t="shared" si="1486"/>
        <v>0</v>
      </c>
      <c r="M1621" s="68"/>
      <c r="N1621" s="68"/>
      <c r="O1621" s="68"/>
      <c r="P1621" s="68">
        <f t="shared" si="1482"/>
        <v>0</v>
      </c>
      <c r="Q1621" s="68">
        <f t="shared" si="1483"/>
        <v>0</v>
      </c>
    </row>
    <row r="1622" spans="1:17" x14ac:dyDescent="0.25">
      <c r="A1622" s="12" t="s">
        <v>638</v>
      </c>
      <c r="B1622" s="12" t="s">
        <v>69</v>
      </c>
      <c r="C1622" s="12" t="s">
        <v>730</v>
      </c>
      <c r="D1622" s="43" t="s">
        <v>731</v>
      </c>
      <c r="E1622" s="42" t="s">
        <v>2710</v>
      </c>
      <c r="F1622" s="42" t="s">
        <v>1</v>
      </c>
      <c r="G1622" s="42" t="s">
        <v>1</v>
      </c>
      <c r="H1622" s="11" t="s">
        <v>28</v>
      </c>
      <c r="I1622" s="67">
        <f t="shared" ref="I1622:O1622" si="1494">SUM(I1623)</f>
        <v>113928</v>
      </c>
      <c r="J1622" s="67">
        <f t="shared" si="1494"/>
        <v>113928</v>
      </c>
      <c r="K1622" s="67">
        <f t="shared" si="1494"/>
        <v>0</v>
      </c>
      <c r="L1622" s="67">
        <f t="shared" si="1486"/>
        <v>10000</v>
      </c>
      <c r="M1622" s="67">
        <f t="shared" si="1494"/>
        <v>0</v>
      </c>
      <c r="N1622" s="67">
        <f t="shared" si="1494"/>
        <v>0</v>
      </c>
      <c r="O1622" s="67">
        <f t="shared" si="1494"/>
        <v>10000</v>
      </c>
      <c r="P1622" s="67">
        <f t="shared" si="1482"/>
        <v>10000</v>
      </c>
      <c r="Q1622" s="67">
        <f t="shared" si="1483"/>
        <v>8.7774734920300546</v>
      </c>
    </row>
    <row r="1623" spans="1:17" x14ac:dyDescent="0.25">
      <c r="A1623" s="12" t="s">
        <v>638</v>
      </c>
      <c r="B1623" s="12" t="s">
        <v>69</v>
      </c>
      <c r="C1623" s="12" t="s">
        <v>730</v>
      </c>
      <c r="D1623" s="43" t="s">
        <v>731</v>
      </c>
      <c r="E1623" s="48">
        <v>6121</v>
      </c>
      <c r="F1623" s="43"/>
      <c r="G1623" s="56" t="s">
        <v>2919</v>
      </c>
      <c r="H1623" s="23" t="s">
        <v>29</v>
      </c>
      <c r="I1623" s="68">
        <v>113928</v>
      </c>
      <c r="J1623" s="68">
        <v>113928</v>
      </c>
      <c r="K1623" s="68"/>
      <c r="L1623" s="68">
        <f t="shared" si="1486"/>
        <v>10000</v>
      </c>
      <c r="M1623" s="68"/>
      <c r="N1623" s="68"/>
      <c r="O1623" s="68">
        <v>10000</v>
      </c>
      <c r="P1623" s="68">
        <f t="shared" si="1482"/>
        <v>10000</v>
      </c>
      <c r="Q1623" s="68">
        <f t="shared" si="1483"/>
        <v>8.7774734920300546</v>
      </c>
    </row>
    <row r="1624" spans="1:17" x14ac:dyDescent="0.25">
      <c r="A1624" s="12" t="s">
        <v>638</v>
      </c>
      <c r="B1624" s="12" t="s">
        <v>69</v>
      </c>
      <c r="C1624" s="12" t="s">
        <v>730</v>
      </c>
      <c r="D1624" s="43" t="s">
        <v>731</v>
      </c>
      <c r="E1624" s="42" t="s">
        <v>2711</v>
      </c>
      <c r="F1624" s="42" t="s">
        <v>1</v>
      </c>
      <c r="G1624" s="42" t="s">
        <v>1</v>
      </c>
      <c r="H1624" s="11" t="s">
        <v>32</v>
      </c>
      <c r="I1624" s="67">
        <f t="shared" ref="I1624:O1624" si="1495">SUM(I1625:I1631)</f>
        <v>77374</v>
      </c>
      <c r="J1624" s="67">
        <f t="shared" si="1495"/>
        <v>74374</v>
      </c>
      <c r="K1624" s="67">
        <f t="shared" si="1495"/>
        <v>0</v>
      </c>
      <c r="L1624" s="67">
        <f t="shared" si="1486"/>
        <v>14349</v>
      </c>
      <c r="M1624" s="67">
        <f t="shared" si="1495"/>
        <v>0</v>
      </c>
      <c r="N1624" s="67">
        <f t="shared" si="1495"/>
        <v>0</v>
      </c>
      <c r="O1624" s="67">
        <f t="shared" si="1495"/>
        <v>14349</v>
      </c>
      <c r="P1624" s="67">
        <f t="shared" si="1482"/>
        <v>14349</v>
      </c>
      <c r="Q1624" s="67">
        <f t="shared" si="1483"/>
        <v>19.293032511361496</v>
      </c>
    </row>
    <row r="1625" spans="1:17" x14ac:dyDescent="0.25">
      <c r="A1625" s="12" t="s">
        <v>638</v>
      </c>
      <c r="B1625" s="12" t="s">
        <v>69</v>
      </c>
      <c r="C1625" s="12" t="s">
        <v>730</v>
      </c>
      <c r="D1625" s="43" t="s">
        <v>731</v>
      </c>
      <c r="E1625" s="48">
        <v>6131</v>
      </c>
      <c r="F1625" s="43"/>
      <c r="G1625" s="56" t="s">
        <v>2919</v>
      </c>
      <c r="H1625" s="23" t="s">
        <v>33</v>
      </c>
      <c r="I1625" s="68">
        <v>99</v>
      </c>
      <c r="J1625" s="68">
        <v>99</v>
      </c>
      <c r="K1625" s="68"/>
      <c r="L1625" s="68">
        <f t="shared" si="1486"/>
        <v>99</v>
      </c>
      <c r="M1625" s="68"/>
      <c r="N1625" s="68"/>
      <c r="O1625" s="68">
        <v>99</v>
      </c>
      <c r="P1625" s="68">
        <f t="shared" si="1482"/>
        <v>99</v>
      </c>
      <c r="Q1625" s="68">
        <f t="shared" si="1483"/>
        <v>100</v>
      </c>
    </row>
    <row r="1626" spans="1:17" x14ac:dyDescent="0.25">
      <c r="A1626" s="12" t="s">
        <v>638</v>
      </c>
      <c r="B1626" s="12" t="s">
        <v>69</v>
      </c>
      <c r="C1626" s="12" t="s">
        <v>730</v>
      </c>
      <c r="D1626" s="43" t="s">
        <v>731</v>
      </c>
      <c r="E1626" s="48">
        <v>6132</v>
      </c>
      <c r="F1626" s="43"/>
      <c r="G1626" s="56" t="s">
        <v>2919</v>
      </c>
      <c r="H1626" s="23" t="s">
        <v>227</v>
      </c>
      <c r="I1626" s="68">
        <v>41617</v>
      </c>
      <c r="J1626" s="68">
        <v>41617</v>
      </c>
      <c r="K1626" s="68"/>
      <c r="L1626" s="68">
        <f t="shared" si="1486"/>
        <v>10000</v>
      </c>
      <c r="M1626" s="68"/>
      <c r="N1626" s="68"/>
      <c r="O1626" s="68">
        <v>10000</v>
      </c>
      <c r="P1626" s="68">
        <f t="shared" si="1482"/>
        <v>10000</v>
      </c>
      <c r="Q1626" s="68">
        <f t="shared" si="1483"/>
        <v>24.028642141432588</v>
      </c>
    </row>
    <row r="1627" spans="1:17" x14ac:dyDescent="0.25">
      <c r="A1627" s="12" t="s">
        <v>638</v>
      </c>
      <c r="B1627" s="12" t="s">
        <v>69</v>
      </c>
      <c r="C1627" s="12" t="s">
        <v>730</v>
      </c>
      <c r="D1627" s="43" t="s">
        <v>731</v>
      </c>
      <c r="E1627" s="48">
        <v>6133</v>
      </c>
      <c r="F1627" s="43"/>
      <c r="G1627" s="56" t="s">
        <v>2919</v>
      </c>
      <c r="H1627" s="23" t="s">
        <v>229</v>
      </c>
      <c r="I1627" s="68">
        <v>9000</v>
      </c>
      <c r="J1627" s="68">
        <v>9000</v>
      </c>
      <c r="K1627" s="68"/>
      <c r="L1627" s="68">
        <f t="shared" si="1486"/>
        <v>1000</v>
      </c>
      <c r="M1627" s="68"/>
      <c r="N1627" s="68"/>
      <c r="O1627" s="68">
        <v>1000</v>
      </c>
      <c r="P1627" s="68">
        <f t="shared" si="1482"/>
        <v>1000</v>
      </c>
      <c r="Q1627" s="68">
        <f t="shared" si="1483"/>
        <v>11.111111111111111</v>
      </c>
    </row>
    <row r="1628" spans="1:17" x14ac:dyDescent="0.25">
      <c r="A1628" s="12" t="s">
        <v>638</v>
      </c>
      <c r="B1628" s="12" t="s">
        <v>69</v>
      </c>
      <c r="C1628" s="12" t="s">
        <v>730</v>
      </c>
      <c r="D1628" s="43" t="s">
        <v>731</v>
      </c>
      <c r="E1628" s="48">
        <v>6134</v>
      </c>
      <c r="F1628" s="43"/>
      <c r="G1628" s="56" t="s">
        <v>2919</v>
      </c>
      <c r="H1628" s="23" t="s">
        <v>169</v>
      </c>
      <c r="I1628" s="68">
        <v>11000</v>
      </c>
      <c r="J1628" s="68">
        <v>8000</v>
      </c>
      <c r="K1628" s="68"/>
      <c r="L1628" s="68">
        <f t="shared" si="1486"/>
        <v>1000</v>
      </c>
      <c r="M1628" s="68"/>
      <c r="N1628" s="68"/>
      <c r="O1628" s="68">
        <v>1000</v>
      </c>
      <c r="P1628" s="68">
        <f t="shared" si="1482"/>
        <v>1000</v>
      </c>
      <c r="Q1628" s="68">
        <f t="shared" si="1483"/>
        <v>12.5</v>
      </c>
    </row>
    <row r="1629" spans="1:17" x14ac:dyDescent="0.25">
      <c r="A1629" s="12" t="s">
        <v>638</v>
      </c>
      <c r="B1629" s="12" t="s">
        <v>69</v>
      </c>
      <c r="C1629" s="12" t="s">
        <v>730</v>
      </c>
      <c r="D1629" s="43" t="s">
        <v>731</v>
      </c>
      <c r="E1629" s="48">
        <v>6135</v>
      </c>
      <c r="F1629" s="43"/>
      <c r="G1629" s="56" t="s">
        <v>2919</v>
      </c>
      <c r="H1629" s="23" t="s">
        <v>231</v>
      </c>
      <c r="I1629" s="68">
        <v>1000</v>
      </c>
      <c r="J1629" s="68">
        <v>1000</v>
      </c>
      <c r="K1629" s="68"/>
      <c r="L1629" s="68">
        <f t="shared" si="1486"/>
        <v>200</v>
      </c>
      <c r="M1629" s="68"/>
      <c r="N1629" s="68"/>
      <c r="O1629" s="68">
        <v>200</v>
      </c>
      <c r="P1629" s="68">
        <f t="shared" si="1482"/>
        <v>200</v>
      </c>
      <c r="Q1629" s="68">
        <f t="shared" si="1483"/>
        <v>20</v>
      </c>
    </row>
    <row r="1630" spans="1:17" x14ac:dyDescent="0.25">
      <c r="A1630" s="12" t="s">
        <v>638</v>
      </c>
      <c r="B1630" s="12" t="s">
        <v>69</v>
      </c>
      <c r="C1630" s="12" t="s">
        <v>730</v>
      </c>
      <c r="D1630" s="43" t="s">
        <v>731</v>
      </c>
      <c r="E1630" s="48">
        <v>6137</v>
      </c>
      <c r="F1630" s="43"/>
      <c r="G1630" s="56" t="s">
        <v>2919</v>
      </c>
      <c r="H1630" s="23" t="s">
        <v>235</v>
      </c>
      <c r="I1630" s="68">
        <v>5000</v>
      </c>
      <c r="J1630" s="68">
        <v>5000</v>
      </c>
      <c r="K1630" s="68"/>
      <c r="L1630" s="68">
        <f t="shared" si="1486"/>
        <v>1000</v>
      </c>
      <c r="M1630" s="68"/>
      <c r="N1630" s="68"/>
      <c r="O1630" s="68">
        <v>1000</v>
      </c>
      <c r="P1630" s="68">
        <f t="shared" si="1482"/>
        <v>1000</v>
      </c>
      <c r="Q1630" s="68">
        <f t="shared" si="1483"/>
        <v>20</v>
      </c>
    </row>
    <row r="1631" spans="1:17" x14ac:dyDescent="0.25">
      <c r="A1631" s="14" t="s">
        <v>638</v>
      </c>
      <c r="B1631" s="14" t="s">
        <v>69</v>
      </c>
      <c r="C1631" s="14" t="s">
        <v>730</v>
      </c>
      <c r="D1631" s="50" t="s">
        <v>731</v>
      </c>
      <c r="E1631" s="50" t="s">
        <v>2720</v>
      </c>
      <c r="F1631" s="43" t="s">
        <v>1</v>
      </c>
      <c r="G1631" s="49" t="s">
        <v>1</v>
      </c>
      <c r="H1631" s="11" t="s">
        <v>35</v>
      </c>
      <c r="I1631" s="67">
        <f t="shared" ref="I1631:O1631" si="1496">SUM(I1632:I1634)</f>
        <v>9658</v>
      </c>
      <c r="J1631" s="67">
        <f t="shared" si="1496"/>
        <v>9658</v>
      </c>
      <c r="K1631" s="67">
        <f t="shared" si="1496"/>
        <v>0</v>
      </c>
      <c r="L1631" s="67">
        <f t="shared" si="1486"/>
        <v>1050</v>
      </c>
      <c r="M1631" s="67">
        <f t="shared" si="1496"/>
        <v>0</v>
      </c>
      <c r="N1631" s="67">
        <f t="shared" si="1496"/>
        <v>0</v>
      </c>
      <c r="O1631" s="67">
        <f t="shared" si="1496"/>
        <v>1050</v>
      </c>
      <c r="P1631" s="67">
        <f t="shared" si="1482"/>
        <v>1050</v>
      </c>
      <c r="Q1631" s="67">
        <f t="shared" si="1483"/>
        <v>10.871816110996066</v>
      </c>
    </row>
    <row r="1632" spans="1:17" x14ac:dyDescent="0.25">
      <c r="A1632" s="12" t="s">
        <v>638</v>
      </c>
      <c r="B1632" s="12" t="s">
        <v>69</v>
      </c>
      <c r="C1632" s="12" t="s">
        <v>730</v>
      </c>
      <c r="D1632" s="43" t="s">
        <v>731</v>
      </c>
      <c r="E1632" s="48">
        <v>6139</v>
      </c>
      <c r="F1632" s="43"/>
      <c r="G1632" s="56" t="s">
        <v>2919</v>
      </c>
      <c r="H1632" s="23" t="s">
        <v>35</v>
      </c>
      <c r="I1632" s="68">
        <v>6548</v>
      </c>
      <c r="J1632" s="68">
        <v>6548</v>
      </c>
      <c r="K1632" s="68"/>
      <c r="L1632" s="68">
        <f t="shared" si="1486"/>
        <v>700</v>
      </c>
      <c r="M1632" s="68"/>
      <c r="N1632" s="68"/>
      <c r="O1632" s="68">
        <v>700</v>
      </c>
      <c r="P1632" s="68">
        <f t="shared" si="1482"/>
        <v>700</v>
      </c>
      <c r="Q1632" s="68">
        <f t="shared" si="1483"/>
        <v>10.690287110568113</v>
      </c>
    </row>
    <row r="1633" spans="1:17" x14ac:dyDescent="0.25">
      <c r="A1633" s="12" t="s">
        <v>638</v>
      </c>
      <c r="B1633" s="12" t="s">
        <v>69</v>
      </c>
      <c r="C1633" s="12" t="s">
        <v>730</v>
      </c>
      <c r="D1633" s="43" t="s">
        <v>731</v>
      </c>
      <c r="E1633" s="48">
        <v>6139</v>
      </c>
      <c r="F1633" s="43" t="s">
        <v>738</v>
      </c>
      <c r="G1633" s="56" t="s">
        <v>2919</v>
      </c>
      <c r="H1633" s="23" t="s">
        <v>43</v>
      </c>
      <c r="I1633" s="68">
        <v>3010</v>
      </c>
      <c r="J1633" s="68">
        <v>3010</v>
      </c>
      <c r="K1633" s="68"/>
      <c r="L1633" s="68">
        <f t="shared" si="1486"/>
        <v>350</v>
      </c>
      <c r="M1633" s="68"/>
      <c r="N1633" s="68"/>
      <c r="O1633" s="68">
        <v>350</v>
      </c>
      <c r="P1633" s="68">
        <f t="shared" si="1482"/>
        <v>350</v>
      </c>
      <c r="Q1633" s="68">
        <f t="shared" si="1483"/>
        <v>11.627906976744185</v>
      </c>
    </row>
    <row r="1634" spans="1:17" ht="22.5" x14ac:dyDescent="0.25">
      <c r="A1634" s="12" t="s">
        <v>638</v>
      </c>
      <c r="B1634" s="12" t="s">
        <v>69</v>
      </c>
      <c r="C1634" s="12" t="s">
        <v>730</v>
      </c>
      <c r="D1634" s="43" t="s">
        <v>731</v>
      </c>
      <c r="E1634" s="48">
        <v>6139</v>
      </c>
      <c r="F1634" s="43" t="s">
        <v>739</v>
      </c>
      <c r="G1634" s="56" t="s">
        <v>2919</v>
      </c>
      <c r="H1634" s="23" t="s">
        <v>49</v>
      </c>
      <c r="I1634" s="68">
        <v>100</v>
      </c>
      <c r="J1634" s="68">
        <v>100</v>
      </c>
      <c r="K1634" s="68"/>
      <c r="L1634" s="68">
        <f t="shared" si="1486"/>
        <v>0</v>
      </c>
      <c r="M1634" s="68"/>
      <c r="N1634" s="68"/>
      <c r="O1634" s="68"/>
      <c r="P1634" s="68">
        <f t="shared" si="1482"/>
        <v>0</v>
      </c>
      <c r="Q1634" s="68">
        <f t="shared" si="1483"/>
        <v>0</v>
      </c>
    </row>
    <row r="1635" spans="1:17" ht="22.5" x14ac:dyDescent="0.25">
      <c r="A1635" s="14" t="s">
        <v>1</v>
      </c>
      <c r="B1635" s="14" t="s">
        <v>1</v>
      </c>
      <c r="C1635" s="14" t="s">
        <v>1</v>
      </c>
      <c r="D1635" s="42" t="s">
        <v>1</v>
      </c>
      <c r="E1635" s="42" t="s">
        <v>1</v>
      </c>
      <c r="F1635" s="42" t="s">
        <v>1</v>
      </c>
      <c r="G1635" s="42" t="s">
        <v>1</v>
      </c>
      <c r="H1635" s="17" t="s">
        <v>50</v>
      </c>
      <c r="I1635" s="66">
        <f t="shared" ref="I1635:O1636" si="1497">SUM(I1636)</f>
        <v>100</v>
      </c>
      <c r="J1635" s="66">
        <f t="shared" si="1497"/>
        <v>100</v>
      </c>
      <c r="K1635" s="66">
        <f t="shared" si="1497"/>
        <v>0</v>
      </c>
      <c r="L1635" s="66">
        <f t="shared" si="1486"/>
        <v>0</v>
      </c>
      <c r="M1635" s="66">
        <f t="shared" si="1497"/>
        <v>0</v>
      </c>
      <c r="N1635" s="66">
        <f t="shared" si="1497"/>
        <v>0</v>
      </c>
      <c r="O1635" s="66">
        <f t="shared" si="1497"/>
        <v>0</v>
      </c>
      <c r="P1635" s="66">
        <f t="shared" si="1482"/>
        <v>0</v>
      </c>
      <c r="Q1635" s="66">
        <f t="shared" si="1483"/>
        <v>0</v>
      </c>
    </row>
    <row r="1636" spans="1:17" x14ac:dyDescent="0.25">
      <c r="A1636" s="12" t="s">
        <v>638</v>
      </c>
      <c r="B1636" s="12" t="s">
        <v>69</v>
      </c>
      <c r="C1636" s="12" t="s">
        <v>730</v>
      </c>
      <c r="D1636" s="43" t="s">
        <v>731</v>
      </c>
      <c r="E1636" s="42" t="s">
        <v>2712</v>
      </c>
      <c r="F1636" s="42" t="s">
        <v>1</v>
      </c>
      <c r="G1636" s="42" t="s">
        <v>1</v>
      </c>
      <c r="H1636" s="11" t="s">
        <v>52</v>
      </c>
      <c r="I1636" s="67">
        <f t="shared" si="1497"/>
        <v>100</v>
      </c>
      <c r="J1636" s="67">
        <f t="shared" si="1497"/>
        <v>100</v>
      </c>
      <c r="K1636" s="67">
        <f t="shared" si="1497"/>
        <v>0</v>
      </c>
      <c r="L1636" s="67">
        <f t="shared" si="1486"/>
        <v>0</v>
      </c>
      <c r="M1636" s="67">
        <f t="shared" si="1497"/>
        <v>0</v>
      </c>
      <c r="N1636" s="67">
        <f t="shared" si="1497"/>
        <v>0</v>
      </c>
      <c r="O1636" s="67">
        <f t="shared" si="1497"/>
        <v>0</v>
      </c>
      <c r="P1636" s="67">
        <f t="shared" si="1482"/>
        <v>0</v>
      </c>
      <c r="Q1636" s="67">
        <f t="shared" si="1483"/>
        <v>0</v>
      </c>
    </row>
    <row r="1637" spans="1:17" x14ac:dyDescent="0.25">
      <c r="A1637" s="12" t="s">
        <v>638</v>
      </c>
      <c r="B1637" s="12" t="s">
        <v>69</v>
      </c>
      <c r="C1637" s="12" t="s">
        <v>730</v>
      </c>
      <c r="D1637" s="43" t="s">
        <v>731</v>
      </c>
      <c r="E1637" s="48">
        <v>6148</v>
      </c>
      <c r="F1637" s="43"/>
      <c r="G1637" s="56" t="s">
        <v>2919</v>
      </c>
      <c r="H1637" s="23" t="s">
        <v>58</v>
      </c>
      <c r="I1637" s="68">
        <v>100</v>
      </c>
      <c r="J1637" s="68">
        <v>100</v>
      </c>
      <c r="K1637" s="68"/>
      <c r="L1637" s="68">
        <f t="shared" si="1486"/>
        <v>0</v>
      </c>
      <c r="M1637" s="68"/>
      <c r="N1637" s="68"/>
      <c r="O1637" s="68"/>
      <c r="P1637" s="68">
        <f t="shared" si="1482"/>
        <v>0</v>
      </c>
      <c r="Q1637" s="68">
        <f t="shared" si="1483"/>
        <v>0</v>
      </c>
    </row>
    <row r="1638" spans="1:17" x14ac:dyDescent="0.25">
      <c r="A1638" s="23" t="s">
        <v>1</v>
      </c>
      <c r="B1638" s="23" t="s">
        <v>1</v>
      </c>
      <c r="C1638" s="23" t="s">
        <v>1</v>
      </c>
      <c r="D1638" s="49" t="s">
        <v>1</v>
      </c>
      <c r="E1638" s="49" t="s">
        <v>1</v>
      </c>
      <c r="F1638" s="49" t="s">
        <v>1</v>
      </c>
      <c r="G1638" s="49" t="s">
        <v>1</v>
      </c>
      <c r="H1638" s="17" t="s">
        <v>740</v>
      </c>
      <c r="I1638" s="66">
        <f t="shared" ref="I1638:O1638" si="1498">SUM(I1613,I1635)</f>
        <v>1455355</v>
      </c>
      <c r="J1638" s="66">
        <f t="shared" si="1498"/>
        <v>1452355</v>
      </c>
      <c r="K1638" s="66">
        <f t="shared" si="1498"/>
        <v>0</v>
      </c>
      <c r="L1638" s="66">
        <f t="shared" si="1486"/>
        <v>141349</v>
      </c>
      <c r="M1638" s="66">
        <f t="shared" si="1498"/>
        <v>0</v>
      </c>
      <c r="N1638" s="66">
        <f t="shared" si="1498"/>
        <v>0</v>
      </c>
      <c r="O1638" s="66">
        <f t="shared" si="1498"/>
        <v>141349</v>
      </c>
      <c r="P1638" s="66">
        <f t="shared" si="1482"/>
        <v>141349</v>
      </c>
      <c r="Q1638" s="66">
        <f t="shared" si="1483"/>
        <v>9.7324001363303054</v>
      </c>
    </row>
    <row r="1639" spans="1:17" ht="15.75" thickBot="1" x14ac:dyDescent="0.3">
      <c r="A1639" s="23" t="s">
        <v>1</v>
      </c>
      <c r="B1639" s="23" t="s">
        <v>1</v>
      </c>
      <c r="C1639" s="23" t="s">
        <v>1</v>
      </c>
      <c r="D1639" s="49" t="s">
        <v>1</v>
      </c>
      <c r="E1639" s="49" t="s">
        <v>1</v>
      </c>
      <c r="F1639" s="49" t="s">
        <v>1</v>
      </c>
      <c r="G1639" s="49" t="s">
        <v>1</v>
      </c>
      <c r="H1639" s="11" t="s">
        <v>64</v>
      </c>
      <c r="I1639" s="67">
        <v>49</v>
      </c>
      <c r="J1639" s="67">
        <v>49</v>
      </c>
      <c r="K1639" s="67"/>
      <c r="L1639" s="67"/>
      <c r="M1639" s="67"/>
      <c r="N1639" s="67"/>
      <c r="O1639" s="67"/>
      <c r="P1639" s="67">
        <f t="shared" si="1482"/>
        <v>0</v>
      </c>
      <c r="Q1639" s="67">
        <f t="shared" si="1483"/>
        <v>0</v>
      </c>
    </row>
    <row r="1640" spans="1:17" ht="34.5" thickBot="1" x14ac:dyDescent="0.3">
      <c r="A1640" s="23" t="s">
        <v>1</v>
      </c>
      <c r="B1640" s="23" t="s">
        <v>1</v>
      </c>
      <c r="C1640" s="23" t="s">
        <v>1</v>
      </c>
      <c r="D1640" s="49" t="s">
        <v>1</v>
      </c>
      <c r="E1640" s="49" t="s">
        <v>1</v>
      </c>
      <c r="F1640" s="49" t="s">
        <v>1</v>
      </c>
      <c r="G1640" s="49" t="s">
        <v>1</v>
      </c>
      <c r="H1640" s="22" t="s">
        <v>65</v>
      </c>
      <c r="I1640" s="64" t="s">
        <v>2718</v>
      </c>
      <c r="J1640" s="64" t="s">
        <v>2879</v>
      </c>
      <c r="K1640" s="64" t="s">
        <v>2942</v>
      </c>
      <c r="L1640" s="64" t="s">
        <v>2942</v>
      </c>
      <c r="M1640" s="64" t="s">
        <v>2950</v>
      </c>
      <c r="N1640" s="64" t="s">
        <v>2949</v>
      </c>
      <c r="O1640" s="64" t="s">
        <v>2948</v>
      </c>
      <c r="P1640" s="64" t="s">
        <v>2942</v>
      </c>
      <c r="Q1640" s="64" t="s">
        <v>2944</v>
      </c>
    </row>
    <row r="1641" spans="1:17" x14ac:dyDescent="0.25">
      <c r="A1641" s="24"/>
      <c r="B1641" s="24"/>
      <c r="C1641" s="24"/>
      <c r="D1641" s="51"/>
      <c r="E1641" s="51"/>
      <c r="F1641" s="51"/>
      <c r="G1641" s="51"/>
      <c r="H1641" s="18" t="s">
        <v>1</v>
      </c>
      <c r="I1641" s="65">
        <v>1</v>
      </c>
      <c r="J1641" s="65" t="s">
        <v>2894</v>
      </c>
      <c r="K1641" s="65">
        <v>3</v>
      </c>
      <c r="L1641" s="65" t="s">
        <v>2945</v>
      </c>
      <c r="M1641" s="65">
        <v>5</v>
      </c>
      <c r="N1641" s="65">
        <v>6</v>
      </c>
      <c r="O1641" s="65">
        <v>7</v>
      </c>
      <c r="P1641" s="65" t="s">
        <v>2946</v>
      </c>
      <c r="Q1641" s="65">
        <v>9</v>
      </c>
    </row>
    <row r="1642" spans="1:17" x14ac:dyDescent="0.25">
      <c r="A1642" s="24"/>
      <c r="B1642" s="24"/>
      <c r="C1642" s="24"/>
      <c r="D1642" s="51"/>
      <c r="E1642" s="52"/>
      <c r="F1642" s="52"/>
      <c r="G1642" s="52"/>
      <c r="H1642" s="19" t="s">
        <v>697</v>
      </c>
      <c r="I1642" s="69">
        <f t="shared" ref="I1642" si="1499">SUM(I1638)</f>
        <v>1455355</v>
      </c>
      <c r="J1642" s="69">
        <f t="shared" ref="J1642:K1642" si="1500">SUM(J1638)</f>
        <v>1452355</v>
      </c>
      <c r="K1642" s="69">
        <f t="shared" si="1500"/>
        <v>0</v>
      </c>
      <c r="L1642" s="69">
        <f t="shared" si="1486"/>
        <v>141349</v>
      </c>
      <c r="M1642" s="69">
        <f t="shared" ref="M1642" si="1501">SUM(M1638)</f>
        <v>0</v>
      </c>
      <c r="N1642" s="69">
        <f t="shared" ref="N1642:O1642" si="1502">SUM(N1638)</f>
        <v>0</v>
      </c>
      <c r="O1642" s="69">
        <f t="shared" si="1502"/>
        <v>141349</v>
      </c>
      <c r="P1642" s="69">
        <f t="shared" si="1482"/>
        <v>141349</v>
      </c>
      <c r="Q1642" s="69">
        <f t="shared" si="1483"/>
        <v>9.7324001363303054</v>
      </c>
    </row>
    <row r="1643" spans="1:17" x14ac:dyDescent="0.25">
      <c r="A1643" s="24"/>
      <c r="B1643" s="24"/>
      <c r="C1643" s="24"/>
      <c r="D1643" s="51"/>
      <c r="E1643" s="51"/>
      <c r="F1643" s="51"/>
      <c r="G1643" s="51"/>
      <c r="H1643" s="20" t="s">
        <v>67</v>
      </c>
      <c r="I1643" s="69">
        <f t="shared" ref="I1643" si="1503">SUM(I1642)</f>
        <v>1455355</v>
      </c>
      <c r="J1643" s="69">
        <f t="shared" ref="J1643:K1643" si="1504">SUM(J1642)</f>
        <v>1452355</v>
      </c>
      <c r="K1643" s="69">
        <f t="shared" si="1504"/>
        <v>0</v>
      </c>
      <c r="L1643" s="69">
        <f t="shared" si="1486"/>
        <v>141349</v>
      </c>
      <c r="M1643" s="69">
        <f t="shared" ref="M1643" si="1505">SUM(M1642)</f>
        <v>0</v>
      </c>
      <c r="N1643" s="69">
        <f t="shared" ref="N1643:O1643" si="1506">SUM(N1642)</f>
        <v>0</v>
      </c>
      <c r="O1643" s="69">
        <f t="shared" si="1506"/>
        <v>141349</v>
      </c>
      <c r="P1643" s="69">
        <f t="shared" si="1482"/>
        <v>141349</v>
      </c>
      <c r="Q1643" s="69">
        <f t="shared" si="1483"/>
        <v>9.7324001363303054</v>
      </c>
    </row>
    <row r="1644" spans="1:17" x14ac:dyDescent="0.25">
      <c r="A1644" s="25"/>
      <c r="B1644" s="25"/>
      <c r="C1644" s="25"/>
      <c r="D1644" s="53"/>
      <c r="E1644" s="53"/>
      <c r="F1644" s="53"/>
      <c r="G1644" s="53"/>
    </row>
    <row r="1645" spans="1:17" ht="15.75" thickBot="1" x14ac:dyDescent="0.3">
      <c r="A1645" s="23" t="s">
        <v>1</v>
      </c>
      <c r="B1645" s="23" t="s">
        <v>1</v>
      </c>
      <c r="C1645" s="23" t="s">
        <v>1</v>
      </c>
      <c r="D1645" s="49" t="s">
        <v>1</v>
      </c>
      <c r="E1645" s="49" t="s">
        <v>1</v>
      </c>
      <c r="F1645" s="49" t="s">
        <v>1</v>
      </c>
      <c r="G1645" s="49" t="s">
        <v>1</v>
      </c>
      <c r="H1645" s="26" t="s">
        <v>1</v>
      </c>
      <c r="I1645" s="70"/>
      <c r="J1645" s="70"/>
      <c r="K1645" s="70"/>
      <c r="L1645" s="70"/>
      <c r="M1645" s="70"/>
      <c r="N1645" s="70"/>
      <c r="O1645" s="70"/>
      <c r="P1645" s="70"/>
      <c r="Q1645" s="70"/>
    </row>
    <row r="1646" spans="1:17" ht="34.5" thickBot="1" x14ac:dyDescent="0.3">
      <c r="A1646" s="22" t="s">
        <v>4</v>
      </c>
      <c r="B1646" s="22" t="s">
        <v>5</v>
      </c>
      <c r="C1646" s="22" t="s">
        <v>6</v>
      </c>
      <c r="D1646" s="44" t="s">
        <v>2891</v>
      </c>
      <c r="E1646" s="44" t="s">
        <v>2895</v>
      </c>
      <c r="F1646" s="44" t="s">
        <v>7</v>
      </c>
      <c r="G1646" s="44" t="s">
        <v>8</v>
      </c>
      <c r="H1646" s="22" t="s">
        <v>9</v>
      </c>
      <c r="I1646" s="64" t="s">
        <v>2718</v>
      </c>
      <c r="J1646" s="64" t="s">
        <v>2879</v>
      </c>
      <c r="K1646" s="64" t="s">
        <v>2942</v>
      </c>
      <c r="L1646" s="64" t="s">
        <v>2942</v>
      </c>
      <c r="M1646" s="64" t="s">
        <v>2950</v>
      </c>
      <c r="N1646" s="64" t="s">
        <v>2949</v>
      </c>
      <c r="O1646" s="64" t="s">
        <v>2948</v>
      </c>
      <c r="P1646" s="64" t="s">
        <v>2942</v>
      </c>
      <c r="Q1646" s="64" t="s">
        <v>2944</v>
      </c>
    </row>
    <row r="1647" spans="1:17" x14ac:dyDescent="0.25">
      <c r="A1647" s="15" t="s">
        <v>1</v>
      </c>
      <c r="B1647" s="15" t="s">
        <v>1</v>
      </c>
      <c r="C1647" s="15" t="s">
        <v>1</v>
      </c>
      <c r="D1647" s="45" t="s">
        <v>1</v>
      </c>
      <c r="E1647" s="45" t="s">
        <v>1</v>
      </c>
      <c r="F1647" s="46" t="s">
        <v>1</v>
      </c>
      <c r="G1647" s="47" t="s">
        <v>1</v>
      </c>
      <c r="H1647" s="16" t="s">
        <v>1</v>
      </c>
      <c r="I1647" s="65">
        <v>1</v>
      </c>
      <c r="J1647" s="65" t="s">
        <v>2894</v>
      </c>
      <c r="K1647" s="65">
        <v>3</v>
      </c>
      <c r="L1647" s="65" t="s">
        <v>2945</v>
      </c>
      <c r="M1647" s="65">
        <v>5</v>
      </c>
      <c r="N1647" s="65">
        <v>6</v>
      </c>
      <c r="O1647" s="65">
        <v>7</v>
      </c>
      <c r="P1647" s="65" t="s">
        <v>2946</v>
      </c>
      <c r="Q1647" s="65">
        <v>9</v>
      </c>
    </row>
    <row r="1648" spans="1:17" x14ac:dyDescent="0.25">
      <c r="A1648" s="14" t="s">
        <v>638</v>
      </c>
      <c r="B1648" s="14" t="s">
        <v>69</v>
      </c>
      <c r="C1648" s="12" t="s">
        <v>741</v>
      </c>
      <c r="D1648" s="43" t="s">
        <v>742</v>
      </c>
      <c r="E1648" s="42" t="s">
        <v>1</v>
      </c>
      <c r="F1648" s="42" t="s">
        <v>1</v>
      </c>
      <c r="G1648" s="42" t="s">
        <v>1</v>
      </c>
      <c r="H1648" s="11" t="s">
        <v>743</v>
      </c>
      <c r="I1648" s="63"/>
      <c r="J1648" s="63"/>
      <c r="K1648" s="63"/>
      <c r="L1648" s="63"/>
      <c r="M1648" s="63"/>
      <c r="N1648" s="63"/>
      <c r="O1648" s="63"/>
      <c r="P1648" s="63">
        <f t="shared" si="1482"/>
        <v>0</v>
      </c>
      <c r="Q1648" s="63" t="str">
        <f t="shared" si="1483"/>
        <v>-</v>
      </c>
    </row>
    <row r="1649" spans="1:17" ht="22.5" x14ac:dyDescent="0.25">
      <c r="A1649" s="14" t="s">
        <v>1</v>
      </c>
      <c r="B1649" s="14" t="s">
        <v>1</v>
      </c>
      <c r="C1649" s="14" t="s">
        <v>1</v>
      </c>
      <c r="D1649" s="42" t="s">
        <v>1</v>
      </c>
      <c r="E1649" s="42" t="s">
        <v>1</v>
      </c>
      <c r="F1649" s="42" t="s">
        <v>1</v>
      </c>
      <c r="G1649" s="42" t="s">
        <v>1</v>
      </c>
      <c r="H1649" s="17" t="s">
        <v>13</v>
      </c>
      <c r="I1649" s="66">
        <f t="shared" ref="I1649" si="1507">SUM(I1650,I1657,I1659)</f>
        <v>1249408</v>
      </c>
      <c r="J1649" s="66">
        <f t="shared" ref="J1649:K1649" si="1508">SUM(J1650,J1657,J1659)</f>
        <v>1249408</v>
      </c>
      <c r="K1649" s="66">
        <f t="shared" si="1508"/>
        <v>0</v>
      </c>
      <c r="L1649" s="66">
        <f t="shared" si="1486"/>
        <v>107003</v>
      </c>
      <c r="M1649" s="66">
        <f t="shared" ref="M1649" si="1509">SUM(M1650,M1657,M1659)</f>
        <v>0</v>
      </c>
      <c r="N1649" s="66">
        <f t="shared" ref="N1649:O1649" si="1510">SUM(N1650,N1657,N1659)</f>
        <v>0</v>
      </c>
      <c r="O1649" s="66">
        <f t="shared" si="1510"/>
        <v>107003</v>
      </c>
      <c r="P1649" s="66">
        <f t="shared" si="1482"/>
        <v>107003</v>
      </c>
      <c r="Q1649" s="66">
        <f t="shared" si="1483"/>
        <v>8.5642960506095687</v>
      </c>
    </row>
    <row r="1650" spans="1:17" x14ac:dyDescent="0.25">
      <c r="A1650" s="12" t="s">
        <v>638</v>
      </c>
      <c r="B1650" s="12" t="s">
        <v>69</v>
      </c>
      <c r="C1650" s="12" t="s">
        <v>741</v>
      </c>
      <c r="D1650" s="43" t="s">
        <v>742</v>
      </c>
      <c r="E1650" s="42" t="s">
        <v>2709</v>
      </c>
      <c r="F1650" s="42" t="s">
        <v>1</v>
      </c>
      <c r="G1650" s="42" t="s">
        <v>1</v>
      </c>
      <c r="H1650" s="11" t="s">
        <v>15</v>
      </c>
      <c r="I1650" s="67">
        <f t="shared" ref="I1650" si="1511">SUM(I1651,I1652)</f>
        <v>1060022</v>
      </c>
      <c r="J1650" s="67">
        <f t="shared" ref="J1650:K1650" si="1512">SUM(J1651,J1652)</f>
        <v>1060022</v>
      </c>
      <c r="K1650" s="67">
        <f t="shared" si="1512"/>
        <v>0</v>
      </c>
      <c r="L1650" s="67">
        <f t="shared" si="1486"/>
        <v>86980</v>
      </c>
      <c r="M1650" s="67">
        <f t="shared" ref="M1650" si="1513">SUM(M1651,M1652)</f>
        <v>0</v>
      </c>
      <c r="N1650" s="67">
        <f t="shared" ref="N1650:O1650" si="1514">SUM(N1651,N1652)</f>
        <v>0</v>
      </c>
      <c r="O1650" s="67">
        <f t="shared" si="1514"/>
        <v>86980</v>
      </c>
      <c r="P1650" s="67">
        <f t="shared" si="1482"/>
        <v>86980</v>
      </c>
      <c r="Q1650" s="67">
        <f t="shared" si="1483"/>
        <v>8.205490074734298</v>
      </c>
    </row>
    <row r="1651" spans="1:17" x14ac:dyDescent="0.25">
      <c r="A1651" s="12" t="s">
        <v>638</v>
      </c>
      <c r="B1651" s="12" t="s">
        <v>69</v>
      </c>
      <c r="C1651" s="12" t="s">
        <v>741</v>
      </c>
      <c r="D1651" s="43" t="s">
        <v>742</v>
      </c>
      <c r="E1651" s="48">
        <v>6111</v>
      </c>
      <c r="F1651" s="43"/>
      <c r="G1651" s="56" t="s">
        <v>2919</v>
      </c>
      <c r="H1651" s="23" t="s">
        <v>16</v>
      </c>
      <c r="I1651" s="68">
        <v>891622</v>
      </c>
      <c r="J1651" s="68">
        <v>891622</v>
      </c>
      <c r="K1651" s="68"/>
      <c r="L1651" s="68">
        <f t="shared" si="1486"/>
        <v>75000</v>
      </c>
      <c r="M1651" s="68"/>
      <c r="N1651" s="68"/>
      <c r="O1651" s="68">
        <v>75000</v>
      </c>
      <c r="P1651" s="68">
        <f t="shared" si="1482"/>
        <v>75000</v>
      </c>
      <c r="Q1651" s="68">
        <f t="shared" si="1483"/>
        <v>8.4116363212213248</v>
      </c>
    </row>
    <row r="1652" spans="1:17" x14ac:dyDescent="0.25">
      <c r="A1652" s="14" t="s">
        <v>638</v>
      </c>
      <c r="B1652" s="14" t="s">
        <v>69</v>
      </c>
      <c r="C1652" s="14" t="s">
        <v>741</v>
      </c>
      <c r="D1652" s="50" t="s">
        <v>742</v>
      </c>
      <c r="E1652" s="50" t="s">
        <v>2719</v>
      </c>
      <c r="F1652" s="43" t="s">
        <v>1</v>
      </c>
      <c r="G1652" s="49" t="s">
        <v>1</v>
      </c>
      <c r="H1652" s="11" t="s">
        <v>19</v>
      </c>
      <c r="I1652" s="67">
        <f t="shared" ref="I1652:O1652" si="1515">SUM(I1653:I1656)</f>
        <v>168400</v>
      </c>
      <c r="J1652" s="67">
        <f t="shared" si="1515"/>
        <v>168400</v>
      </c>
      <c r="K1652" s="67">
        <f t="shared" si="1515"/>
        <v>0</v>
      </c>
      <c r="L1652" s="67">
        <f t="shared" si="1486"/>
        <v>11980</v>
      </c>
      <c r="M1652" s="67">
        <f t="shared" si="1515"/>
        <v>0</v>
      </c>
      <c r="N1652" s="67">
        <f t="shared" si="1515"/>
        <v>0</v>
      </c>
      <c r="O1652" s="67">
        <f t="shared" si="1515"/>
        <v>11980</v>
      </c>
      <c r="P1652" s="67">
        <f t="shared" si="1482"/>
        <v>11980</v>
      </c>
      <c r="Q1652" s="67">
        <f t="shared" si="1483"/>
        <v>7.1140142517814722</v>
      </c>
    </row>
    <row r="1653" spans="1:17" x14ac:dyDescent="0.25">
      <c r="A1653" s="12" t="s">
        <v>638</v>
      </c>
      <c r="B1653" s="12" t="s">
        <v>69</v>
      </c>
      <c r="C1653" s="12" t="s">
        <v>741</v>
      </c>
      <c r="D1653" s="43" t="s">
        <v>742</v>
      </c>
      <c r="E1653" s="48">
        <v>6112</v>
      </c>
      <c r="F1653" s="43" t="s">
        <v>744</v>
      </c>
      <c r="G1653" s="56" t="s">
        <v>2919</v>
      </c>
      <c r="H1653" s="23" t="s">
        <v>73</v>
      </c>
      <c r="I1653" s="68">
        <v>55900</v>
      </c>
      <c r="J1653" s="68">
        <v>55900</v>
      </c>
      <c r="K1653" s="68"/>
      <c r="L1653" s="68">
        <f t="shared" si="1486"/>
        <v>5080</v>
      </c>
      <c r="M1653" s="68"/>
      <c r="N1653" s="68"/>
      <c r="O1653" s="68">
        <v>5080</v>
      </c>
      <c r="P1653" s="68">
        <f t="shared" si="1482"/>
        <v>5080</v>
      </c>
      <c r="Q1653" s="68">
        <f t="shared" si="1483"/>
        <v>9.0876565295169947</v>
      </c>
    </row>
    <row r="1654" spans="1:17" x14ac:dyDescent="0.25">
      <c r="A1654" s="12" t="s">
        <v>638</v>
      </c>
      <c r="B1654" s="12" t="s">
        <v>69</v>
      </c>
      <c r="C1654" s="12" t="s">
        <v>741</v>
      </c>
      <c r="D1654" s="43" t="s">
        <v>742</v>
      </c>
      <c r="E1654" s="48">
        <v>6112</v>
      </c>
      <c r="F1654" s="43" t="s">
        <v>745</v>
      </c>
      <c r="G1654" s="56" t="s">
        <v>2919</v>
      </c>
      <c r="H1654" s="23" t="s">
        <v>22</v>
      </c>
      <c r="I1654" s="68">
        <v>75900</v>
      </c>
      <c r="J1654" s="68">
        <v>75900</v>
      </c>
      <c r="K1654" s="68"/>
      <c r="L1654" s="68">
        <f t="shared" si="1486"/>
        <v>6900</v>
      </c>
      <c r="M1654" s="68"/>
      <c r="N1654" s="68"/>
      <c r="O1654" s="68">
        <v>6900</v>
      </c>
      <c r="P1654" s="68">
        <f t="shared" si="1482"/>
        <v>6900</v>
      </c>
      <c r="Q1654" s="68">
        <f t="shared" si="1483"/>
        <v>9.0909090909090917</v>
      </c>
    </row>
    <row r="1655" spans="1:17" x14ac:dyDescent="0.25">
      <c r="A1655" s="12" t="s">
        <v>638</v>
      </c>
      <c r="B1655" s="12" t="s">
        <v>69</v>
      </c>
      <c r="C1655" s="12" t="s">
        <v>741</v>
      </c>
      <c r="D1655" s="43" t="s">
        <v>742</v>
      </c>
      <c r="E1655" s="48">
        <v>6112</v>
      </c>
      <c r="F1655" s="43" t="s">
        <v>746</v>
      </c>
      <c r="G1655" s="56" t="s">
        <v>2919</v>
      </c>
      <c r="H1655" s="23" t="s">
        <v>24</v>
      </c>
      <c r="I1655" s="68">
        <v>19200</v>
      </c>
      <c r="J1655" s="68">
        <v>19200</v>
      </c>
      <c r="K1655" s="68"/>
      <c r="L1655" s="68">
        <f t="shared" si="1486"/>
        <v>0</v>
      </c>
      <c r="M1655" s="68"/>
      <c r="N1655" s="68"/>
      <c r="O1655" s="68"/>
      <c r="P1655" s="68">
        <f t="shared" si="1482"/>
        <v>0</v>
      </c>
      <c r="Q1655" s="68">
        <f t="shared" si="1483"/>
        <v>0</v>
      </c>
    </row>
    <row r="1656" spans="1:17" x14ac:dyDescent="0.25">
      <c r="A1656" s="12" t="s">
        <v>638</v>
      </c>
      <c r="B1656" s="12" t="s">
        <v>69</v>
      </c>
      <c r="C1656" s="12" t="s">
        <v>741</v>
      </c>
      <c r="D1656" s="43" t="s">
        <v>742</v>
      </c>
      <c r="E1656" s="48">
        <v>6112</v>
      </c>
      <c r="F1656" s="43" t="s">
        <v>747</v>
      </c>
      <c r="G1656" s="56" t="s">
        <v>2919</v>
      </c>
      <c r="H1656" s="23" t="s">
        <v>26</v>
      </c>
      <c r="I1656" s="68">
        <v>17400</v>
      </c>
      <c r="J1656" s="68">
        <v>17400</v>
      </c>
      <c r="K1656" s="68"/>
      <c r="L1656" s="68">
        <f t="shared" si="1486"/>
        <v>0</v>
      </c>
      <c r="M1656" s="68"/>
      <c r="N1656" s="68"/>
      <c r="O1656" s="68"/>
      <c r="P1656" s="68">
        <f t="shared" si="1482"/>
        <v>0</v>
      </c>
      <c r="Q1656" s="68">
        <f t="shared" si="1483"/>
        <v>0</v>
      </c>
    </row>
    <row r="1657" spans="1:17" x14ac:dyDescent="0.25">
      <c r="A1657" s="12" t="s">
        <v>638</v>
      </c>
      <c r="B1657" s="12" t="s">
        <v>69</v>
      </c>
      <c r="C1657" s="12" t="s">
        <v>741</v>
      </c>
      <c r="D1657" s="43" t="s">
        <v>742</v>
      </c>
      <c r="E1657" s="42" t="s">
        <v>2710</v>
      </c>
      <c r="F1657" s="42" t="s">
        <v>1</v>
      </c>
      <c r="G1657" s="42" t="s">
        <v>1</v>
      </c>
      <c r="H1657" s="11" t="s">
        <v>28</v>
      </c>
      <c r="I1657" s="67">
        <f t="shared" ref="I1657:O1657" si="1516">SUM(I1658)</f>
        <v>101722</v>
      </c>
      <c r="J1657" s="67">
        <f t="shared" si="1516"/>
        <v>101722</v>
      </c>
      <c r="K1657" s="67">
        <f t="shared" si="1516"/>
        <v>0</v>
      </c>
      <c r="L1657" s="67">
        <f t="shared" si="1486"/>
        <v>9000</v>
      </c>
      <c r="M1657" s="67">
        <f t="shared" si="1516"/>
        <v>0</v>
      </c>
      <c r="N1657" s="67">
        <f t="shared" si="1516"/>
        <v>0</v>
      </c>
      <c r="O1657" s="67">
        <f t="shared" si="1516"/>
        <v>9000</v>
      </c>
      <c r="P1657" s="67">
        <f t="shared" si="1482"/>
        <v>9000</v>
      </c>
      <c r="Q1657" s="67">
        <f t="shared" si="1483"/>
        <v>8.8476435775938356</v>
      </c>
    </row>
    <row r="1658" spans="1:17" x14ac:dyDescent="0.25">
      <c r="A1658" s="12" t="s">
        <v>638</v>
      </c>
      <c r="B1658" s="12" t="s">
        <v>69</v>
      </c>
      <c r="C1658" s="12" t="s">
        <v>741</v>
      </c>
      <c r="D1658" s="43" t="s">
        <v>742</v>
      </c>
      <c r="E1658" s="48">
        <v>6121</v>
      </c>
      <c r="F1658" s="43"/>
      <c r="G1658" s="56" t="s">
        <v>2919</v>
      </c>
      <c r="H1658" s="23" t="s">
        <v>29</v>
      </c>
      <c r="I1658" s="68">
        <v>101722</v>
      </c>
      <c r="J1658" s="68">
        <v>101722</v>
      </c>
      <c r="K1658" s="68"/>
      <c r="L1658" s="68">
        <f t="shared" si="1486"/>
        <v>9000</v>
      </c>
      <c r="M1658" s="68"/>
      <c r="N1658" s="68"/>
      <c r="O1658" s="68">
        <v>9000</v>
      </c>
      <c r="P1658" s="68">
        <f t="shared" si="1482"/>
        <v>9000</v>
      </c>
      <c r="Q1658" s="68">
        <f t="shared" si="1483"/>
        <v>8.8476435775938356</v>
      </c>
    </row>
    <row r="1659" spans="1:17" x14ac:dyDescent="0.25">
      <c r="A1659" s="12" t="s">
        <v>638</v>
      </c>
      <c r="B1659" s="12" t="s">
        <v>69</v>
      </c>
      <c r="C1659" s="12" t="s">
        <v>741</v>
      </c>
      <c r="D1659" s="43" t="s">
        <v>742</v>
      </c>
      <c r="E1659" s="42" t="s">
        <v>2711</v>
      </c>
      <c r="F1659" s="42" t="s">
        <v>1</v>
      </c>
      <c r="G1659" s="42" t="s">
        <v>1</v>
      </c>
      <c r="H1659" s="11" t="s">
        <v>32</v>
      </c>
      <c r="I1659" s="67">
        <f t="shared" ref="I1659:O1659" si="1517">SUM(I1660:I1667)</f>
        <v>87664</v>
      </c>
      <c r="J1659" s="67">
        <f t="shared" si="1517"/>
        <v>87664</v>
      </c>
      <c r="K1659" s="67">
        <f t="shared" si="1517"/>
        <v>0</v>
      </c>
      <c r="L1659" s="67">
        <f t="shared" si="1486"/>
        <v>11023</v>
      </c>
      <c r="M1659" s="67">
        <f t="shared" si="1517"/>
        <v>0</v>
      </c>
      <c r="N1659" s="67">
        <f t="shared" si="1517"/>
        <v>0</v>
      </c>
      <c r="O1659" s="67">
        <f t="shared" si="1517"/>
        <v>11023</v>
      </c>
      <c r="P1659" s="67">
        <f t="shared" si="1482"/>
        <v>11023</v>
      </c>
      <c r="Q1659" s="67">
        <f t="shared" si="1483"/>
        <v>12.574146742106224</v>
      </c>
    </row>
    <row r="1660" spans="1:17" x14ac:dyDescent="0.25">
      <c r="A1660" s="12" t="s">
        <v>638</v>
      </c>
      <c r="B1660" s="12" t="s">
        <v>69</v>
      </c>
      <c r="C1660" s="12" t="s">
        <v>741</v>
      </c>
      <c r="D1660" s="43" t="s">
        <v>742</v>
      </c>
      <c r="E1660" s="48">
        <v>6131</v>
      </c>
      <c r="F1660" s="43"/>
      <c r="G1660" s="56" t="s">
        <v>2919</v>
      </c>
      <c r="H1660" s="23" t="s">
        <v>33</v>
      </c>
      <c r="I1660" s="68">
        <v>1700</v>
      </c>
      <c r="J1660" s="68">
        <v>1700</v>
      </c>
      <c r="K1660" s="68"/>
      <c r="L1660" s="68">
        <f t="shared" si="1486"/>
        <v>142</v>
      </c>
      <c r="M1660" s="68"/>
      <c r="N1660" s="68"/>
      <c r="O1660" s="68">
        <v>142</v>
      </c>
      <c r="P1660" s="68">
        <f t="shared" si="1482"/>
        <v>142</v>
      </c>
      <c r="Q1660" s="68">
        <f t="shared" si="1483"/>
        <v>8.3529411764705888</v>
      </c>
    </row>
    <row r="1661" spans="1:17" x14ac:dyDescent="0.25">
      <c r="A1661" s="12" t="s">
        <v>638</v>
      </c>
      <c r="B1661" s="12" t="s">
        <v>69</v>
      </c>
      <c r="C1661" s="12" t="s">
        <v>741</v>
      </c>
      <c r="D1661" s="43" t="s">
        <v>742</v>
      </c>
      <c r="E1661" s="48">
        <v>6132</v>
      </c>
      <c r="F1661" s="43"/>
      <c r="G1661" s="56" t="s">
        <v>2919</v>
      </c>
      <c r="H1661" s="23" t="s">
        <v>227</v>
      </c>
      <c r="I1661" s="68">
        <v>44484</v>
      </c>
      <c r="J1661" s="68">
        <v>44484</v>
      </c>
      <c r="K1661" s="68"/>
      <c r="L1661" s="68">
        <f t="shared" si="1486"/>
        <v>7707</v>
      </c>
      <c r="M1661" s="68"/>
      <c r="N1661" s="68"/>
      <c r="O1661" s="68">
        <v>7707</v>
      </c>
      <c r="P1661" s="68">
        <f t="shared" si="1482"/>
        <v>7707</v>
      </c>
      <c r="Q1661" s="68">
        <f t="shared" si="1483"/>
        <v>17.325330455894253</v>
      </c>
    </row>
    <row r="1662" spans="1:17" x14ac:dyDescent="0.25">
      <c r="A1662" s="12" t="s">
        <v>638</v>
      </c>
      <c r="B1662" s="12" t="s">
        <v>69</v>
      </c>
      <c r="C1662" s="12" t="s">
        <v>741</v>
      </c>
      <c r="D1662" s="43" t="s">
        <v>742</v>
      </c>
      <c r="E1662" s="48">
        <v>6133</v>
      </c>
      <c r="F1662" s="43"/>
      <c r="G1662" s="56" t="s">
        <v>2919</v>
      </c>
      <c r="H1662" s="23" t="s">
        <v>229</v>
      </c>
      <c r="I1662" s="68">
        <v>10700</v>
      </c>
      <c r="J1662" s="68">
        <v>10700</v>
      </c>
      <c r="K1662" s="68"/>
      <c r="L1662" s="68">
        <f t="shared" si="1486"/>
        <v>891</v>
      </c>
      <c r="M1662" s="68"/>
      <c r="N1662" s="68"/>
      <c r="O1662" s="68">
        <v>891</v>
      </c>
      <c r="P1662" s="68">
        <f t="shared" si="1482"/>
        <v>891</v>
      </c>
      <c r="Q1662" s="68">
        <f t="shared" si="1483"/>
        <v>8.3271028037383168</v>
      </c>
    </row>
    <row r="1663" spans="1:17" x14ac:dyDescent="0.25">
      <c r="A1663" s="12" t="s">
        <v>638</v>
      </c>
      <c r="B1663" s="12" t="s">
        <v>69</v>
      </c>
      <c r="C1663" s="12" t="s">
        <v>741</v>
      </c>
      <c r="D1663" s="43" t="s">
        <v>742</v>
      </c>
      <c r="E1663" s="48">
        <v>6134</v>
      </c>
      <c r="F1663" s="43"/>
      <c r="G1663" s="56" t="s">
        <v>2919</v>
      </c>
      <c r="H1663" s="23" t="s">
        <v>169</v>
      </c>
      <c r="I1663" s="68">
        <v>9000</v>
      </c>
      <c r="J1663" s="68">
        <v>9000</v>
      </c>
      <c r="K1663" s="68"/>
      <c r="L1663" s="68">
        <f t="shared" si="1486"/>
        <v>750</v>
      </c>
      <c r="M1663" s="68"/>
      <c r="N1663" s="68"/>
      <c r="O1663" s="68">
        <v>750</v>
      </c>
      <c r="P1663" s="68">
        <f t="shared" si="1482"/>
        <v>750</v>
      </c>
      <c r="Q1663" s="68">
        <f t="shared" si="1483"/>
        <v>8.3333333333333321</v>
      </c>
    </row>
    <row r="1664" spans="1:17" x14ac:dyDescent="0.25">
      <c r="A1664" s="12" t="s">
        <v>638</v>
      </c>
      <c r="B1664" s="12" t="s">
        <v>69</v>
      </c>
      <c r="C1664" s="12" t="s">
        <v>741</v>
      </c>
      <c r="D1664" s="43" t="s">
        <v>742</v>
      </c>
      <c r="E1664" s="48">
        <v>6135</v>
      </c>
      <c r="F1664" s="43"/>
      <c r="G1664" s="56" t="s">
        <v>2919</v>
      </c>
      <c r="H1664" s="23" t="s">
        <v>231</v>
      </c>
      <c r="I1664" s="68">
        <v>2000</v>
      </c>
      <c r="J1664" s="68">
        <v>2000</v>
      </c>
      <c r="K1664" s="68"/>
      <c r="L1664" s="68">
        <f t="shared" si="1486"/>
        <v>167</v>
      </c>
      <c r="M1664" s="68"/>
      <c r="N1664" s="68"/>
      <c r="O1664" s="68">
        <v>167</v>
      </c>
      <c r="P1664" s="68">
        <f t="shared" si="1482"/>
        <v>167</v>
      </c>
      <c r="Q1664" s="68">
        <f t="shared" si="1483"/>
        <v>8.35</v>
      </c>
    </row>
    <row r="1665" spans="1:17" x14ac:dyDescent="0.25">
      <c r="A1665" s="12" t="s">
        <v>638</v>
      </c>
      <c r="B1665" s="12" t="s">
        <v>69</v>
      </c>
      <c r="C1665" s="12" t="s">
        <v>741</v>
      </c>
      <c r="D1665" s="43" t="s">
        <v>742</v>
      </c>
      <c r="E1665" s="48">
        <v>6137</v>
      </c>
      <c r="F1665" s="43"/>
      <c r="G1665" s="56" t="s">
        <v>2919</v>
      </c>
      <c r="H1665" s="23" t="s">
        <v>235</v>
      </c>
      <c r="I1665" s="68">
        <v>3500</v>
      </c>
      <c r="J1665" s="68">
        <v>3500</v>
      </c>
      <c r="K1665" s="68"/>
      <c r="L1665" s="68">
        <f t="shared" si="1486"/>
        <v>291</v>
      </c>
      <c r="M1665" s="68"/>
      <c r="N1665" s="68"/>
      <c r="O1665" s="68">
        <v>291</v>
      </c>
      <c r="P1665" s="68">
        <f t="shared" si="1482"/>
        <v>291</v>
      </c>
      <c r="Q1665" s="68">
        <f t="shared" si="1483"/>
        <v>8.3142857142857149</v>
      </c>
    </row>
    <row r="1666" spans="1:17" x14ac:dyDescent="0.25">
      <c r="A1666" s="12" t="s">
        <v>638</v>
      </c>
      <c r="B1666" s="12" t="s">
        <v>69</v>
      </c>
      <c r="C1666" s="12" t="s">
        <v>741</v>
      </c>
      <c r="D1666" s="43" t="s">
        <v>742</v>
      </c>
      <c r="E1666" s="48">
        <v>6138</v>
      </c>
      <c r="F1666" s="43"/>
      <c r="G1666" s="56" t="s">
        <v>2919</v>
      </c>
      <c r="H1666" s="23" t="s">
        <v>237</v>
      </c>
      <c r="I1666" s="68">
        <v>2500</v>
      </c>
      <c r="J1666" s="68">
        <v>2500</v>
      </c>
      <c r="K1666" s="68"/>
      <c r="L1666" s="68">
        <f t="shared" si="1486"/>
        <v>0</v>
      </c>
      <c r="M1666" s="68"/>
      <c r="N1666" s="68"/>
      <c r="O1666" s="68">
        <v>0</v>
      </c>
      <c r="P1666" s="68">
        <f t="shared" si="1482"/>
        <v>0</v>
      </c>
      <c r="Q1666" s="68">
        <f t="shared" si="1483"/>
        <v>0</v>
      </c>
    </row>
    <row r="1667" spans="1:17" x14ac:dyDescent="0.25">
      <c r="A1667" s="14" t="s">
        <v>638</v>
      </c>
      <c r="B1667" s="14" t="s">
        <v>69</v>
      </c>
      <c r="C1667" s="14" t="s">
        <v>741</v>
      </c>
      <c r="D1667" s="50" t="s">
        <v>742</v>
      </c>
      <c r="E1667" s="50" t="s">
        <v>2720</v>
      </c>
      <c r="F1667" s="43" t="s">
        <v>1</v>
      </c>
      <c r="G1667" s="49" t="s">
        <v>1</v>
      </c>
      <c r="H1667" s="11" t="s">
        <v>35</v>
      </c>
      <c r="I1667" s="67">
        <f t="shared" ref="I1667:O1667" si="1518">SUM(I1668:I1670)</f>
        <v>13780</v>
      </c>
      <c r="J1667" s="67">
        <f t="shared" si="1518"/>
        <v>13780</v>
      </c>
      <c r="K1667" s="67">
        <f t="shared" si="1518"/>
        <v>0</v>
      </c>
      <c r="L1667" s="67">
        <f t="shared" si="1486"/>
        <v>1075</v>
      </c>
      <c r="M1667" s="67">
        <f t="shared" si="1518"/>
        <v>0</v>
      </c>
      <c r="N1667" s="67">
        <f t="shared" si="1518"/>
        <v>0</v>
      </c>
      <c r="O1667" s="67">
        <f t="shared" si="1518"/>
        <v>1075</v>
      </c>
      <c r="P1667" s="67">
        <f t="shared" si="1482"/>
        <v>1075</v>
      </c>
      <c r="Q1667" s="67">
        <f t="shared" si="1483"/>
        <v>7.801161103047896</v>
      </c>
    </row>
    <row r="1668" spans="1:17" x14ac:dyDescent="0.25">
      <c r="A1668" s="12" t="s">
        <v>638</v>
      </c>
      <c r="B1668" s="12" t="s">
        <v>69</v>
      </c>
      <c r="C1668" s="12" t="s">
        <v>741</v>
      </c>
      <c r="D1668" s="43" t="s">
        <v>742</v>
      </c>
      <c r="E1668" s="48">
        <v>6139</v>
      </c>
      <c r="F1668" s="43"/>
      <c r="G1668" s="56" t="s">
        <v>2919</v>
      </c>
      <c r="H1668" s="23" t="s">
        <v>35</v>
      </c>
      <c r="I1668" s="68">
        <v>9300</v>
      </c>
      <c r="J1668" s="68">
        <v>9300</v>
      </c>
      <c r="K1668" s="68"/>
      <c r="L1668" s="68">
        <f t="shared" si="1486"/>
        <v>775</v>
      </c>
      <c r="M1668" s="68"/>
      <c r="N1668" s="68"/>
      <c r="O1668" s="68">
        <v>775</v>
      </c>
      <c r="P1668" s="68">
        <f t="shared" si="1482"/>
        <v>775</v>
      </c>
      <c r="Q1668" s="68">
        <f t="shared" si="1483"/>
        <v>8.3333333333333321</v>
      </c>
    </row>
    <row r="1669" spans="1:17" x14ac:dyDescent="0.25">
      <c r="A1669" s="12" t="s">
        <v>638</v>
      </c>
      <c r="B1669" s="12" t="s">
        <v>69</v>
      </c>
      <c r="C1669" s="12" t="s">
        <v>741</v>
      </c>
      <c r="D1669" s="43" t="s">
        <v>742</v>
      </c>
      <c r="E1669" s="48">
        <v>6139</v>
      </c>
      <c r="F1669" s="43" t="s">
        <v>748</v>
      </c>
      <c r="G1669" s="56" t="s">
        <v>2919</v>
      </c>
      <c r="H1669" s="23" t="s">
        <v>43</v>
      </c>
      <c r="I1669" s="68">
        <v>2980</v>
      </c>
      <c r="J1669" s="68">
        <v>2980</v>
      </c>
      <c r="K1669" s="68"/>
      <c r="L1669" s="68">
        <f t="shared" si="1486"/>
        <v>300</v>
      </c>
      <c r="M1669" s="68"/>
      <c r="N1669" s="68"/>
      <c r="O1669" s="68">
        <v>300</v>
      </c>
      <c r="P1669" s="68">
        <f t="shared" si="1482"/>
        <v>300</v>
      </c>
      <c r="Q1669" s="68">
        <f t="shared" si="1483"/>
        <v>10.067114093959731</v>
      </c>
    </row>
    <row r="1670" spans="1:17" ht="22.5" x14ac:dyDescent="0.25">
      <c r="A1670" s="12" t="s">
        <v>638</v>
      </c>
      <c r="B1670" s="12" t="s">
        <v>69</v>
      </c>
      <c r="C1670" s="12" t="s">
        <v>741</v>
      </c>
      <c r="D1670" s="43" t="s">
        <v>742</v>
      </c>
      <c r="E1670" s="48">
        <v>6139</v>
      </c>
      <c r="F1670" s="43" t="s">
        <v>749</v>
      </c>
      <c r="G1670" s="56" t="s">
        <v>2919</v>
      </c>
      <c r="H1670" s="23" t="s">
        <v>49</v>
      </c>
      <c r="I1670" s="68">
        <v>1500</v>
      </c>
      <c r="J1670" s="68">
        <v>1500</v>
      </c>
      <c r="K1670" s="68"/>
      <c r="L1670" s="68">
        <f t="shared" si="1486"/>
        <v>0</v>
      </c>
      <c r="M1670" s="68"/>
      <c r="N1670" s="68"/>
      <c r="O1670" s="68"/>
      <c r="P1670" s="68">
        <f t="shared" si="1482"/>
        <v>0</v>
      </c>
      <c r="Q1670" s="68">
        <f t="shared" si="1483"/>
        <v>0</v>
      </c>
    </row>
    <row r="1671" spans="1:17" ht="22.5" x14ac:dyDescent="0.25">
      <c r="A1671" s="14" t="s">
        <v>1</v>
      </c>
      <c r="B1671" s="14" t="s">
        <v>1</v>
      </c>
      <c r="C1671" s="14" t="s">
        <v>1</v>
      </c>
      <c r="D1671" s="42" t="s">
        <v>1</v>
      </c>
      <c r="E1671" s="42" t="s">
        <v>1</v>
      </c>
      <c r="F1671" s="42" t="s">
        <v>1</v>
      </c>
      <c r="G1671" s="42" t="s">
        <v>1</v>
      </c>
      <c r="H1671" s="17" t="s">
        <v>59</v>
      </c>
      <c r="I1671" s="66">
        <f t="shared" ref="I1671:O1672" si="1519">SUM(I1672)</f>
        <v>1500</v>
      </c>
      <c r="J1671" s="66">
        <f t="shared" si="1519"/>
        <v>0</v>
      </c>
      <c r="K1671" s="66">
        <f t="shared" si="1519"/>
        <v>0</v>
      </c>
      <c r="L1671" s="66">
        <f t="shared" si="1486"/>
        <v>0</v>
      </c>
      <c r="M1671" s="66">
        <f t="shared" si="1519"/>
        <v>0</v>
      </c>
      <c r="N1671" s="66">
        <f t="shared" si="1519"/>
        <v>0</v>
      </c>
      <c r="O1671" s="66">
        <f t="shared" si="1519"/>
        <v>0</v>
      </c>
      <c r="P1671" s="66">
        <f t="shared" si="1482"/>
        <v>0</v>
      </c>
      <c r="Q1671" s="66" t="str">
        <f t="shared" si="1483"/>
        <v>-</v>
      </c>
    </row>
    <row r="1672" spans="1:17" x14ac:dyDescent="0.25">
      <c r="A1672" s="12" t="s">
        <v>638</v>
      </c>
      <c r="B1672" s="12" t="s">
        <v>69</v>
      </c>
      <c r="C1672" s="12" t="s">
        <v>741</v>
      </c>
      <c r="D1672" s="43" t="s">
        <v>742</v>
      </c>
      <c r="E1672" s="42" t="s">
        <v>2715</v>
      </c>
      <c r="F1672" s="42" t="s">
        <v>1</v>
      </c>
      <c r="G1672" s="42" t="s">
        <v>1</v>
      </c>
      <c r="H1672" s="11" t="s">
        <v>61</v>
      </c>
      <c r="I1672" s="67">
        <f t="shared" si="1519"/>
        <v>1500</v>
      </c>
      <c r="J1672" s="67">
        <f t="shared" si="1519"/>
        <v>0</v>
      </c>
      <c r="K1672" s="67">
        <f t="shared" si="1519"/>
        <v>0</v>
      </c>
      <c r="L1672" s="67">
        <f t="shared" si="1486"/>
        <v>0</v>
      </c>
      <c r="M1672" s="67">
        <f t="shared" si="1519"/>
        <v>0</v>
      </c>
      <c r="N1672" s="67">
        <f t="shared" si="1519"/>
        <v>0</v>
      </c>
      <c r="O1672" s="67">
        <f t="shared" si="1519"/>
        <v>0</v>
      </c>
      <c r="P1672" s="67">
        <f t="shared" si="1482"/>
        <v>0</v>
      </c>
      <c r="Q1672" s="67" t="str">
        <f t="shared" si="1483"/>
        <v>-</v>
      </c>
    </row>
    <row r="1673" spans="1:17" x14ac:dyDescent="0.25">
      <c r="A1673" s="12" t="s">
        <v>638</v>
      </c>
      <c r="B1673" s="12" t="s">
        <v>69</v>
      </c>
      <c r="C1673" s="12" t="s">
        <v>741</v>
      </c>
      <c r="D1673" s="43" t="s">
        <v>742</v>
      </c>
      <c r="E1673" s="48">
        <v>8213</v>
      </c>
      <c r="F1673" s="43"/>
      <c r="G1673" s="56" t="s">
        <v>2919</v>
      </c>
      <c r="H1673" s="23" t="s">
        <v>62</v>
      </c>
      <c r="I1673" s="68">
        <v>1500</v>
      </c>
      <c r="J1673" s="68">
        <v>0</v>
      </c>
      <c r="K1673" s="68"/>
      <c r="L1673" s="68">
        <f t="shared" si="1486"/>
        <v>0</v>
      </c>
      <c r="M1673" s="68"/>
      <c r="N1673" s="68"/>
      <c r="O1673" s="68"/>
      <c r="P1673" s="68">
        <f t="shared" si="1482"/>
        <v>0</v>
      </c>
      <c r="Q1673" s="68" t="str">
        <f t="shared" si="1483"/>
        <v>-</v>
      </c>
    </row>
    <row r="1674" spans="1:17" x14ac:dyDescent="0.25">
      <c r="A1674" s="23" t="s">
        <v>1</v>
      </c>
      <c r="B1674" s="23" t="s">
        <v>1</v>
      </c>
      <c r="C1674" s="23" t="s">
        <v>1</v>
      </c>
      <c r="D1674" s="49" t="s">
        <v>1</v>
      </c>
      <c r="E1674" s="49" t="s">
        <v>1</v>
      </c>
      <c r="F1674" s="49" t="s">
        <v>1</v>
      </c>
      <c r="G1674" s="49" t="s">
        <v>1</v>
      </c>
      <c r="H1674" s="17" t="s">
        <v>750</v>
      </c>
      <c r="I1674" s="66">
        <f t="shared" ref="I1674:O1674" si="1520">SUM(I1649,I1671)</f>
        <v>1250908</v>
      </c>
      <c r="J1674" s="66">
        <f t="shared" si="1520"/>
        <v>1249408</v>
      </c>
      <c r="K1674" s="66">
        <f t="shared" si="1520"/>
        <v>0</v>
      </c>
      <c r="L1674" s="66">
        <f t="shared" si="1486"/>
        <v>107003</v>
      </c>
      <c r="M1674" s="66">
        <f t="shared" si="1520"/>
        <v>0</v>
      </c>
      <c r="N1674" s="66">
        <f t="shared" si="1520"/>
        <v>0</v>
      </c>
      <c r="O1674" s="66">
        <f t="shared" si="1520"/>
        <v>107003</v>
      </c>
      <c r="P1674" s="66">
        <f t="shared" si="1482"/>
        <v>107003</v>
      </c>
      <c r="Q1674" s="66">
        <f t="shared" si="1483"/>
        <v>8.5642960506095687</v>
      </c>
    </row>
    <row r="1675" spans="1:17" ht="15.75" thickBot="1" x14ac:dyDescent="0.3">
      <c r="A1675" s="23" t="s">
        <v>1</v>
      </c>
      <c r="B1675" s="23" t="s">
        <v>1</v>
      </c>
      <c r="C1675" s="23" t="s">
        <v>1</v>
      </c>
      <c r="D1675" s="49" t="s">
        <v>1</v>
      </c>
      <c r="E1675" s="49" t="s">
        <v>1</v>
      </c>
      <c r="F1675" s="49" t="s">
        <v>1</v>
      </c>
      <c r="G1675" s="49" t="s">
        <v>1</v>
      </c>
      <c r="H1675" s="11" t="s">
        <v>64</v>
      </c>
      <c r="I1675" s="67">
        <v>47</v>
      </c>
      <c r="J1675" s="67">
        <v>47</v>
      </c>
      <c r="K1675" s="67"/>
      <c r="L1675" s="67"/>
      <c r="M1675" s="67"/>
      <c r="N1675" s="67"/>
      <c r="O1675" s="67"/>
      <c r="P1675" s="67">
        <f t="shared" si="1482"/>
        <v>0</v>
      </c>
      <c r="Q1675" s="67">
        <f t="shared" si="1483"/>
        <v>0</v>
      </c>
    </row>
    <row r="1676" spans="1:17" ht="34.5" thickBot="1" x14ac:dyDescent="0.3">
      <c r="A1676" s="23" t="s">
        <v>1</v>
      </c>
      <c r="B1676" s="23" t="s">
        <v>1</v>
      </c>
      <c r="C1676" s="23" t="s">
        <v>1</v>
      </c>
      <c r="D1676" s="49" t="s">
        <v>1</v>
      </c>
      <c r="E1676" s="49" t="s">
        <v>1</v>
      </c>
      <c r="F1676" s="49" t="s">
        <v>1</v>
      </c>
      <c r="G1676" s="49" t="s">
        <v>1</v>
      </c>
      <c r="H1676" s="22" t="s">
        <v>65</v>
      </c>
      <c r="I1676" s="64" t="s">
        <v>2718</v>
      </c>
      <c r="J1676" s="64" t="s">
        <v>2879</v>
      </c>
      <c r="K1676" s="64" t="s">
        <v>2942</v>
      </c>
      <c r="L1676" s="64" t="s">
        <v>2942</v>
      </c>
      <c r="M1676" s="64" t="s">
        <v>2950</v>
      </c>
      <c r="N1676" s="64" t="s">
        <v>2949</v>
      </c>
      <c r="O1676" s="64" t="s">
        <v>2948</v>
      </c>
      <c r="P1676" s="64" t="s">
        <v>2942</v>
      </c>
      <c r="Q1676" s="64" t="s">
        <v>2944</v>
      </c>
    </row>
    <row r="1677" spans="1:17" x14ac:dyDescent="0.25">
      <c r="A1677" s="24"/>
      <c r="B1677" s="24"/>
      <c r="C1677" s="24"/>
      <c r="D1677" s="51"/>
      <c r="E1677" s="51"/>
      <c r="F1677" s="51"/>
      <c r="G1677" s="51"/>
      <c r="H1677" s="18" t="s">
        <v>1</v>
      </c>
      <c r="I1677" s="65">
        <v>1</v>
      </c>
      <c r="J1677" s="65" t="s">
        <v>2894</v>
      </c>
      <c r="K1677" s="65">
        <v>3</v>
      </c>
      <c r="L1677" s="65" t="s">
        <v>2945</v>
      </c>
      <c r="M1677" s="65">
        <v>5</v>
      </c>
      <c r="N1677" s="65">
        <v>6</v>
      </c>
      <c r="O1677" s="65">
        <v>7</v>
      </c>
      <c r="P1677" s="65" t="s">
        <v>2946</v>
      </c>
      <c r="Q1677" s="65">
        <v>9</v>
      </c>
    </row>
    <row r="1678" spans="1:17" x14ac:dyDescent="0.25">
      <c r="A1678" s="24"/>
      <c r="B1678" s="24"/>
      <c r="C1678" s="24"/>
      <c r="D1678" s="51"/>
      <c r="E1678" s="52"/>
      <c r="F1678" s="52"/>
      <c r="G1678" s="52"/>
      <c r="H1678" s="19" t="s">
        <v>697</v>
      </c>
      <c r="I1678" s="69">
        <f t="shared" ref="I1678" si="1521">SUM(I1674)</f>
        <v>1250908</v>
      </c>
      <c r="J1678" s="69">
        <f t="shared" ref="J1678:K1678" si="1522">SUM(J1674)</f>
        <v>1249408</v>
      </c>
      <c r="K1678" s="69">
        <f t="shared" si="1522"/>
        <v>0</v>
      </c>
      <c r="L1678" s="69">
        <f t="shared" ref="L1678:L1739" si="1523">SUM(M1678:O1678)</f>
        <v>107003</v>
      </c>
      <c r="M1678" s="69">
        <f t="shared" ref="M1678" si="1524">SUM(M1674)</f>
        <v>0</v>
      </c>
      <c r="N1678" s="69">
        <f t="shared" ref="N1678:O1678" si="1525">SUM(N1674)</f>
        <v>0</v>
      </c>
      <c r="O1678" s="69">
        <f t="shared" si="1525"/>
        <v>107003</v>
      </c>
      <c r="P1678" s="69">
        <f t="shared" ref="P1678:P1741" si="1526">K1678+L1678</f>
        <v>107003</v>
      </c>
      <c r="Q1678" s="69">
        <f t="shared" ref="Q1678:Q1741" si="1527">IF(J1678=0,"-",P1678/J1678*100)</f>
        <v>8.5642960506095687</v>
      </c>
    </row>
    <row r="1679" spans="1:17" x14ac:dyDescent="0.25">
      <c r="A1679" s="24"/>
      <c r="B1679" s="24"/>
      <c r="C1679" s="24"/>
      <c r="D1679" s="51"/>
      <c r="E1679" s="51"/>
      <c r="F1679" s="51"/>
      <c r="G1679" s="51"/>
      <c r="H1679" s="20" t="s">
        <v>67</v>
      </c>
      <c r="I1679" s="69">
        <f t="shared" ref="I1679" si="1528">SUM(I1678)</f>
        <v>1250908</v>
      </c>
      <c r="J1679" s="69">
        <f t="shared" ref="J1679:K1679" si="1529">SUM(J1678)</f>
        <v>1249408</v>
      </c>
      <c r="K1679" s="69">
        <f t="shared" si="1529"/>
        <v>0</v>
      </c>
      <c r="L1679" s="69">
        <f t="shared" si="1523"/>
        <v>107003</v>
      </c>
      <c r="M1679" s="69">
        <f t="shared" ref="M1679" si="1530">SUM(M1678)</f>
        <v>0</v>
      </c>
      <c r="N1679" s="69">
        <f t="shared" ref="N1679:O1679" si="1531">SUM(N1678)</f>
        <v>0</v>
      </c>
      <c r="O1679" s="69">
        <f t="shared" si="1531"/>
        <v>107003</v>
      </c>
      <c r="P1679" s="69">
        <f t="shared" si="1526"/>
        <v>107003</v>
      </c>
      <c r="Q1679" s="69">
        <f t="shared" si="1527"/>
        <v>8.5642960506095687</v>
      </c>
    </row>
    <row r="1680" spans="1:17" x14ac:dyDescent="0.25">
      <c r="A1680" s="25"/>
      <c r="B1680" s="25"/>
      <c r="C1680" s="25"/>
      <c r="D1680" s="53"/>
      <c r="E1680" s="53"/>
      <c r="F1680" s="53"/>
      <c r="G1680" s="53"/>
    </row>
    <row r="1681" spans="1:17" ht="15.75" thickBot="1" x14ac:dyDescent="0.3">
      <c r="A1681" s="23" t="s">
        <v>1</v>
      </c>
      <c r="B1681" s="23" t="s">
        <v>1</v>
      </c>
      <c r="C1681" s="23" t="s">
        <v>1</v>
      </c>
      <c r="D1681" s="49" t="s">
        <v>1</v>
      </c>
      <c r="E1681" s="49" t="s">
        <v>1</v>
      </c>
      <c r="F1681" s="49" t="s">
        <v>1</v>
      </c>
      <c r="G1681" s="49" t="s">
        <v>1</v>
      </c>
      <c r="H1681" s="26" t="s">
        <v>1</v>
      </c>
      <c r="I1681" s="70"/>
      <c r="J1681" s="70"/>
      <c r="K1681" s="70"/>
      <c r="L1681" s="70"/>
      <c r="M1681" s="70"/>
      <c r="N1681" s="70"/>
      <c r="O1681" s="70"/>
      <c r="P1681" s="70"/>
      <c r="Q1681" s="70"/>
    </row>
    <row r="1682" spans="1:17" ht="34.5" thickBot="1" x14ac:dyDescent="0.3">
      <c r="A1682" s="22" t="s">
        <v>4</v>
      </c>
      <c r="B1682" s="22" t="s">
        <v>5</v>
      </c>
      <c r="C1682" s="22" t="s">
        <v>6</v>
      </c>
      <c r="D1682" s="44" t="s">
        <v>2891</v>
      </c>
      <c r="E1682" s="44" t="s">
        <v>2895</v>
      </c>
      <c r="F1682" s="44" t="s">
        <v>7</v>
      </c>
      <c r="G1682" s="44" t="s">
        <v>8</v>
      </c>
      <c r="H1682" s="22" t="s">
        <v>9</v>
      </c>
      <c r="I1682" s="64" t="s">
        <v>2718</v>
      </c>
      <c r="J1682" s="64" t="s">
        <v>2879</v>
      </c>
      <c r="K1682" s="64" t="s">
        <v>2942</v>
      </c>
      <c r="L1682" s="64" t="s">
        <v>2942</v>
      </c>
      <c r="M1682" s="64" t="s">
        <v>2950</v>
      </c>
      <c r="N1682" s="64" t="s">
        <v>2949</v>
      </c>
      <c r="O1682" s="64" t="s">
        <v>2948</v>
      </c>
      <c r="P1682" s="64" t="s">
        <v>2942</v>
      </c>
      <c r="Q1682" s="64" t="s">
        <v>2944</v>
      </c>
    </row>
    <row r="1683" spans="1:17" x14ac:dyDescent="0.25">
      <c r="A1683" s="15" t="s">
        <v>1</v>
      </c>
      <c r="B1683" s="15" t="s">
        <v>1</v>
      </c>
      <c r="C1683" s="15" t="s">
        <v>1</v>
      </c>
      <c r="D1683" s="45" t="s">
        <v>1</v>
      </c>
      <c r="E1683" s="45" t="s">
        <v>1</v>
      </c>
      <c r="F1683" s="46" t="s">
        <v>1</v>
      </c>
      <c r="G1683" s="47" t="s">
        <v>1</v>
      </c>
      <c r="H1683" s="16" t="s">
        <v>1</v>
      </c>
      <c r="I1683" s="65">
        <v>1</v>
      </c>
      <c r="J1683" s="65" t="s">
        <v>2894</v>
      </c>
      <c r="K1683" s="65">
        <v>3</v>
      </c>
      <c r="L1683" s="65" t="s">
        <v>2945</v>
      </c>
      <c r="M1683" s="65">
        <v>5</v>
      </c>
      <c r="N1683" s="65">
        <v>6</v>
      </c>
      <c r="O1683" s="65">
        <v>7</v>
      </c>
      <c r="P1683" s="65" t="s">
        <v>2946</v>
      </c>
      <c r="Q1683" s="65">
        <v>9</v>
      </c>
    </row>
    <row r="1684" spans="1:17" x14ac:dyDescent="0.25">
      <c r="A1684" s="14" t="s">
        <v>638</v>
      </c>
      <c r="B1684" s="14" t="s">
        <v>69</v>
      </c>
      <c r="C1684" s="12" t="s">
        <v>751</v>
      </c>
      <c r="D1684" s="43" t="s">
        <v>752</v>
      </c>
      <c r="E1684" s="42" t="s">
        <v>1</v>
      </c>
      <c r="F1684" s="42" t="s">
        <v>1</v>
      </c>
      <c r="G1684" s="42" t="s">
        <v>1</v>
      </c>
      <c r="H1684" s="11" t="s">
        <v>753</v>
      </c>
      <c r="I1684" s="63"/>
      <c r="J1684" s="63"/>
      <c r="K1684" s="63"/>
      <c r="L1684" s="63"/>
      <c r="M1684" s="63"/>
      <c r="N1684" s="63"/>
      <c r="O1684" s="63"/>
      <c r="P1684" s="63">
        <f t="shared" si="1526"/>
        <v>0</v>
      </c>
      <c r="Q1684" s="63" t="str">
        <f t="shared" si="1527"/>
        <v>-</v>
      </c>
    </row>
    <row r="1685" spans="1:17" ht="22.5" x14ac:dyDescent="0.25">
      <c r="A1685" s="14" t="s">
        <v>1</v>
      </c>
      <c r="B1685" s="14" t="s">
        <v>1</v>
      </c>
      <c r="C1685" s="14" t="s">
        <v>1</v>
      </c>
      <c r="D1685" s="42" t="s">
        <v>1</v>
      </c>
      <c r="E1685" s="42" t="s">
        <v>1</v>
      </c>
      <c r="F1685" s="42" t="s">
        <v>1</v>
      </c>
      <c r="G1685" s="42" t="s">
        <v>1</v>
      </c>
      <c r="H1685" s="17" t="s">
        <v>13</v>
      </c>
      <c r="I1685" s="66">
        <f t="shared" ref="I1685" si="1532">SUM(I1686,I1694,I1696)</f>
        <v>1970610</v>
      </c>
      <c r="J1685" s="66">
        <f t="shared" ref="J1685:K1685" si="1533">SUM(J1686,J1694,J1696)</f>
        <v>1752610</v>
      </c>
      <c r="K1685" s="66">
        <f t="shared" si="1533"/>
        <v>0</v>
      </c>
      <c r="L1685" s="66">
        <f t="shared" si="1523"/>
        <v>161375</v>
      </c>
      <c r="M1685" s="66">
        <f t="shared" ref="M1685" si="1534">SUM(M1686,M1694,M1696)</f>
        <v>0</v>
      </c>
      <c r="N1685" s="66">
        <f t="shared" ref="N1685:O1685" si="1535">SUM(N1686,N1694,N1696)</f>
        <v>0</v>
      </c>
      <c r="O1685" s="66">
        <f t="shared" si="1535"/>
        <v>161375</v>
      </c>
      <c r="P1685" s="66">
        <f t="shared" si="1526"/>
        <v>161375</v>
      </c>
      <c r="Q1685" s="66">
        <f t="shared" si="1527"/>
        <v>9.2076959506108036</v>
      </c>
    </row>
    <row r="1686" spans="1:17" x14ac:dyDescent="0.25">
      <c r="A1686" s="12" t="s">
        <v>638</v>
      </c>
      <c r="B1686" s="12" t="s">
        <v>69</v>
      </c>
      <c r="C1686" s="12" t="s">
        <v>751</v>
      </c>
      <c r="D1686" s="43" t="s">
        <v>752</v>
      </c>
      <c r="E1686" s="42" t="s">
        <v>2709</v>
      </c>
      <c r="F1686" s="42" t="s">
        <v>1</v>
      </c>
      <c r="G1686" s="42" t="s">
        <v>1</v>
      </c>
      <c r="H1686" s="11" t="s">
        <v>15</v>
      </c>
      <c r="I1686" s="67">
        <f t="shared" ref="I1686" si="1536">SUM(I1687,I1688)</f>
        <v>1569696</v>
      </c>
      <c r="J1686" s="67">
        <f t="shared" ref="J1686:K1686" si="1537">SUM(J1687,J1688)</f>
        <v>1497696</v>
      </c>
      <c r="K1686" s="67">
        <f t="shared" si="1537"/>
        <v>0</v>
      </c>
      <c r="L1686" s="67">
        <f t="shared" si="1523"/>
        <v>139000</v>
      </c>
      <c r="M1686" s="67">
        <f t="shared" ref="M1686" si="1538">SUM(M1687,M1688)</f>
        <v>0</v>
      </c>
      <c r="N1686" s="67">
        <f t="shared" ref="N1686:O1686" si="1539">SUM(N1687,N1688)</f>
        <v>0</v>
      </c>
      <c r="O1686" s="67">
        <f t="shared" si="1539"/>
        <v>139000</v>
      </c>
      <c r="P1686" s="67">
        <f t="shared" si="1526"/>
        <v>139000</v>
      </c>
      <c r="Q1686" s="67">
        <f t="shared" si="1527"/>
        <v>9.2809221631092029</v>
      </c>
    </row>
    <row r="1687" spans="1:17" x14ac:dyDescent="0.25">
      <c r="A1687" s="12" t="s">
        <v>638</v>
      </c>
      <c r="B1687" s="12" t="s">
        <v>69</v>
      </c>
      <c r="C1687" s="12" t="s">
        <v>751</v>
      </c>
      <c r="D1687" s="43" t="s">
        <v>752</v>
      </c>
      <c r="E1687" s="48">
        <v>6111</v>
      </c>
      <c r="F1687" s="43"/>
      <c r="G1687" s="56" t="s">
        <v>2919</v>
      </c>
      <c r="H1687" s="23" t="s">
        <v>16</v>
      </c>
      <c r="I1687" s="68">
        <v>1355096</v>
      </c>
      <c r="J1687" s="68">
        <v>1295096</v>
      </c>
      <c r="K1687" s="68"/>
      <c r="L1687" s="68">
        <f t="shared" si="1523"/>
        <v>119000</v>
      </c>
      <c r="M1687" s="68"/>
      <c r="N1687" s="68"/>
      <c r="O1687" s="68">
        <v>119000</v>
      </c>
      <c r="P1687" s="68">
        <f t="shared" si="1526"/>
        <v>119000</v>
      </c>
      <c r="Q1687" s="68">
        <f t="shared" si="1527"/>
        <v>9.1885080333813089</v>
      </c>
    </row>
    <row r="1688" spans="1:17" x14ac:dyDescent="0.25">
      <c r="A1688" s="14" t="s">
        <v>638</v>
      </c>
      <c r="B1688" s="14" t="s">
        <v>69</v>
      </c>
      <c r="C1688" s="14" t="s">
        <v>751</v>
      </c>
      <c r="D1688" s="50" t="s">
        <v>752</v>
      </c>
      <c r="E1688" s="50" t="s">
        <v>2719</v>
      </c>
      <c r="F1688" s="43" t="s">
        <v>1</v>
      </c>
      <c r="G1688" s="49" t="s">
        <v>1</v>
      </c>
      <c r="H1688" s="11" t="s">
        <v>19</v>
      </c>
      <c r="I1688" s="67">
        <f t="shared" ref="I1688:O1688" si="1540">SUM(I1689:I1693)</f>
        <v>214600</v>
      </c>
      <c r="J1688" s="67">
        <f t="shared" si="1540"/>
        <v>202600</v>
      </c>
      <c r="K1688" s="67">
        <f t="shared" si="1540"/>
        <v>0</v>
      </c>
      <c r="L1688" s="67">
        <f t="shared" si="1523"/>
        <v>20000</v>
      </c>
      <c r="M1688" s="67">
        <f t="shared" si="1540"/>
        <v>0</v>
      </c>
      <c r="N1688" s="67">
        <f t="shared" si="1540"/>
        <v>0</v>
      </c>
      <c r="O1688" s="67">
        <f t="shared" si="1540"/>
        <v>20000</v>
      </c>
      <c r="P1688" s="67">
        <f t="shared" si="1526"/>
        <v>20000</v>
      </c>
      <c r="Q1688" s="67">
        <f t="shared" si="1527"/>
        <v>9.8716683119447186</v>
      </c>
    </row>
    <row r="1689" spans="1:17" x14ac:dyDescent="0.25">
      <c r="A1689" s="12" t="s">
        <v>638</v>
      </c>
      <c r="B1689" s="12" t="s">
        <v>69</v>
      </c>
      <c r="C1689" s="12" t="s">
        <v>751</v>
      </c>
      <c r="D1689" s="43" t="s">
        <v>752</v>
      </c>
      <c r="E1689" s="48">
        <v>6112</v>
      </c>
      <c r="F1689" s="43" t="s">
        <v>754</v>
      </c>
      <c r="G1689" s="56" t="s">
        <v>2919</v>
      </c>
      <c r="H1689" s="23" t="s">
        <v>73</v>
      </c>
      <c r="I1689" s="68">
        <v>42500</v>
      </c>
      <c r="J1689" s="68">
        <v>40000</v>
      </c>
      <c r="K1689" s="68"/>
      <c r="L1689" s="68">
        <f t="shared" si="1523"/>
        <v>3200</v>
      </c>
      <c r="M1689" s="68"/>
      <c r="N1689" s="68"/>
      <c r="O1689" s="68">
        <v>3200</v>
      </c>
      <c r="P1689" s="68">
        <f t="shared" si="1526"/>
        <v>3200</v>
      </c>
      <c r="Q1689" s="68">
        <f t="shared" si="1527"/>
        <v>8</v>
      </c>
    </row>
    <row r="1690" spans="1:17" x14ac:dyDescent="0.25">
      <c r="A1690" s="12" t="s">
        <v>638</v>
      </c>
      <c r="B1690" s="12" t="s">
        <v>69</v>
      </c>
      <c r="C1690" s="12" t="s">
        <v>751</v>
      </c>
      <c r="D1690" s="43" t="s">
        <v>752</v>
      </c>
      <c r="E1690" s="48">
        <v>6112</v>
      </c>
      <c r="F1690" s="43" t="s">
        <v>755</v>
      </c>
      <c r="G1690" s="56" t="s">
        <v>2919</v>
      </c>
      <c r="H1690" s="23" t="s">
        <v>22</v>
      </c>
      <c r="I1690" s="68">
        <v>116100</v>
      </c>
      <c r="J1690" s="68">
        <v>110100</v>
      </c>
      <c r="K1690" s="68"/>
      <c r="L1690" s="68">
        <f t="shared" si="1523"/>
        <v>12500</v>
      </c>
      <c r="M1690" s="68"/>
      <c r="N1690" s="68"/>
      <c r="O1690" s="68">
        <v>12500</v>
      </c>
      <c r="P1690" s="68">
        <f t="shared" si="1526"/>
        <v>12500</v>
      </c>
      <c r="Q1690" s="68">
        <f t="shared" si="1527"/>
        <v>11.353315168029065</v>
      </c>
    </row>
    <row r="1691" spans="1:17" x14ac:dyDescent="0.25">
      <c r="A1691" s="12" t="s">
        <v>638</v>
      </c>
      <c r="B1691" s="12" t="s">
        <v>69</v>
      </c>
      <c r="C1691" s="12" t="s">
        <v>751</v>
      </c>
      <c r="D1691" s="43" t="s">
        <v>752</v>
      </c>
      <c r="E1691" s="48">
        <v>6112</v>
      </c>
      <c r="F1691" s="43" t="s">
        <v>756</v>
      </c>
      <c r="G1691" s="56" t="s">
        <v>2919</v>
      </c>
      <c r="H1691" s="23" t="s">
        <v>24</v>
      </c>
      <c r="I1691" s="68">
        <v>31500</v>
      </c>
      <c r="J1691" s="68">
        <v>28000</v>
      </c>
      <c r="K1691" s="68"/>
      <c r="L1691" s="68">
        <f t="shared" si="1523"/>
        <v>0</v>
      </c>
      <c r="M1691" s="68"/>
      <c r="N1691" s="68"/>
      <c r="O1691" s="68"/>
      <c r="P1691" s="68">
        <f t="shared" si="1526"/>
        <v>0</v>
      </c>
      <c r="Q1691" s="68">
        <f t="shared" si="1527"/>
        <v>0</v>
      </c>
    </row>
    <row r="1692" spans="1:17" x14ac:dyDescent="0.25">
      <c r="A1692" s="12" t="s">
        <v>638</v>
      </c>
      <c r="B1692" s="12" t="s">
        <v>69</v>
      </c>
      <c r="C1692" s="12" t="s">
        <v>751</v>
      </c>
      <c r="D1692" s="43" t="s">
        <v>752</v>
      </c>
      <c r="E1692" s="48">
        <v>6112</v>
      </c>
      <c r="F1692" s="43" t="s">
        <v>757</v>
      </c>
      <c r="G1692" s="56" t="s">
        <v>2919</v>
      </c>
      <c r="H1692" s="23" t="s">
        <v>76</v>
      </c>
      <c r="I1692" s="68">
        <v>8600</v>
      </c>
      <c r="J1692" s="68">
        <v>8600</v>
      </c>
      <c r="K1692" s="68"/>
      <c r="L1692" s="68">
        <f t="shared" si="1523"/>
        <v>0</v>
      </c>
      <c r="M1692" s="68"/>
      <c r="N1692" s="68"/>
      <c r="O1692" s="68"/>
      <c r="P1692" s="68">
        <f t="shared" si="1526"/>
        <v>0</v>
      </c>
      <c r="Q1692" s="68">
        <f t="shared" si="1527"/>
        <v>0</v>
      </c>
    </row>
    <row r="1693" spans="1:17" x14ac:dyDescent="0.25">
      <c r="A1693" s="12" t="s">
        <v>638</v>
      </c>
      <c r="B1693" s="12" t="s">
        <v>69</v>
      </c>
      <c r="C1693" s="12" t="s">
        <v>751</v>
      </c>
      <c r="D1693" s="43" t="s">
        <v>752</v>
      </c>
      <c r="E1693" s="48">
        <v>6112</v>
      </c>
      <c r="F1693" s="43" t="s">
        <v>758</v>
      </c>
      <c r="G1693" s="56" t="s">
        <v>2919</v>
      </c>
      <c r="H1693" s="23" t="s">
        <v>26</v>
      </c>
      <c r="I1693" s="68">
        <v>15900</v>
      </c>
      <c r="J1693" s="68">
        <v>15900</v>
      </c>
      <c r="K1693" s="68"/>
      <c r="L1693" s="68">
        <f t="shared" si="1523"/>
        <v>4300</v>
      </c>
      <c r="M1693" s="68"/>
      <c r="N1693" s="68"/>
      <c r="O1693" s="68">
        <v>4300</v>
      </c>
      <c r="P1693" s="68">
        <f t="shared" si="1526"/>
        <v>4300</v>
      </c>
      <c r="Q1693" s="68">
        <f t="shared" si="1527"/>
        <v>27.044025157232703</v>
      </c>
    </row>
    <row r="1694" spans="1:17" x14ac:dyDescent="0.25">
      <c r="A1694" s="12" t="s">
        <v>638</v>
      </c>
      <c r="B1694" s="12" t="s">
        <v>69</v>
      </c>
      <c r="C1694" s="12" t="s">
        <v>751</v>
      </c>
      <c r="D1694" s="43" t="s">
        <v>752</v>
      </c>
      <c r="E1694" s="42" t="s">
        <v>2710</v>
      </c>
      <c r="F1694" s="42" t="s">
        <v>1</v>
      </c>
      <c r="G1694" s="42" t="s">
        <v>1</v>
      </c>
      <c r="H1694" s="11" t="s">
        <v>28</v>
      </c>
      <c r="I1694" s="67">
        <f t="shared" ref="I1694:O1694" si="1541">SUM(I1695)</f>
        <v>148274</v>
      </c>
      <c r="J1694" s="67">
        <f t="shared" si="1541"/>
        <v>141274</v>
      </c>
      <c r="K1694" s="67">
        <f t="shared" si="1541"/>
        <v>0</v>
      </c>
      <c r="L1694" s="67">
        <f t="shared" si="1523"/>
        <v>12500</v>
      </c>
      <c r="M1694" s="67">
        <f t="shared" si="1541"/>
        <v>0</v>
      </c>
      <c r="N1694" s="67">
        <f t="shared" si="1541"/>
        <v>0</v>
      </c>
      <c r="O1694" s="67">
        <f t="shared" si="1541"/>
        <v>12500</v>
      </c>
      <c r="P1694" s="67">
        <f t="shared" si="1526"/>
        <v>12500</v>
      </c>
      <c r="Q1694" s="67">
        <f t="shared" si="1527"/>
        <v>8.8480541359344258</v>
      </c>
    </row>
    <row r="1695" spans="1:17" x14ac:dyDescent="0.25">
      <c r="A1695" s="12" t="s">
        <v>638</v>
      </c>
      <c r="B1695" s="12" t="s">
        <v>69</v>
      </c>
      <c r="C1695" s="12" t="s">
        <v>751</v>
      </c>
      <c r="D1695" s="43" t="s">
        <v>752</v>
      </c>
      <c r="E1695" s="48">
        <v>6121</v>
      </c>
      <c r="F1695" s="43"/>
      <c r="G1695" s="56" t="s">
        <v>2919</v>
      </c>
      <c r="H1695" s="23" t="s">
        <v>29</v>
      </c>
      <c r="I1695" s="68">
        <v>148274</v>
      </c>
      <c r="J1695" s="68">
        <v>141274</v>
      </c>
      <c r="K1695" s="68"/>
      <c r="L1695" s="68">
        <f t="shared" si="1523"/>
        <v>12500</v>
      </c>
      <c r="M1695" s="68"/>
      <c r="N1695" s="68"/>
      <c r="O1695" s="68">
        <v>12500</v>
      </c>
      <c r="P1695" s="68">
        <f t="shared" si="1526"/>
        <v>12500</v>
      </c>
      <c r="Q1695" s="68">
        <f t="shared" si="1527"/>
        <v>8.8480541359344258</v>
      </c>
    </row>
    <row r="1696" spans="1:17" x14ac:dyDescent="0.25">
      <c r="A1696" s="12" t="s">
        <v>638</v>
      </c>
      <c r="B1696" s="12" t="s">
        <v>69</v>
      </c>
      <c r="C1696" s="12" t="s">
        <v>751</v>
      </c>
      <c r="D1696" s="43" t="s">
        <v>752</v>
      </c>
      <c r="E1696" s="42" t="s">
        <v>2711</v>
      </c>
      <c r="F1696" s="42" t="s">
        <v>1</v>
      </c>
      <c r="G1696" s="42" t="s">
        <v>1</v>
      </c>
      <c r="H1696" s="11" t="s">
        <v>32</v>
      </c>
      <c r="I1696" s="67">
        <f t="shared" ref="I1696:O1696" si="1542">SUM(I1697:I1704)</f>
        <v>252640</v>
      </c>
      <c r="J1696" s="67">
        <f t="shared" si="1542"/>
        <v>113640</v>
      </c>
      <c r="K1696" s="67">
        <f t="shared" si="1542"/>
        <v>0</v>
      </c>
      <c r="L1696" s="67">
        <f t="shared" si="1523"/>
        <v>9875</v>
      </c>
      <c r="M1696" s="67">
        <f t="shared" si="1542"/>
        <v>0</v>
      </c>
      <c r="N1696" s="67">
        <f t="shared" si="1542"/>
        <v>0</v>
      </c>
      <c r="O1696" s="67">
        <f t="shared" si="1542"/>
        <v>9875</v>
      </c>
      <c r="P1696" s="67">
        <f t="shared" si="1526"/>
        <v>9875</v>
      </c>
      <c r="Q1696" s="67">
        <f t="shared" si="1527"/>
        <v>8.6897219288982761</v>
      </c>
    </row>
    <row r="1697" spans="1:17" x14ac:dyDescent="0.25">
      <c r="A1697" s="12" t="s">
        <v>638</v>
      </c>
      <c r="B1697" s="12" t="s">
        <v>69</v>
      </c>
      <c r="C1697" s="12" t="s">
        <v>751</v>
      </c>
      <c r="D1697" s="43" t="s">
        <v>752</v>
      </c>
      <c r="E1697" s="48">
        <v>6131</v>
      </c>
      <c r="F1697" s="43"/>
      <c r="G1697" s="56" t="s">
        <v>2919</v>
      </c>
      <c r="H1697" s="23" t="s">
        <v>33</v>
      </c>
      <c r="I1697" s="68">
        <v>2000</v>
      </c>
      <c r="J1697" s="68">
        <v>1000</v>
      </c>
      <c r="K1697" s="68"/>
      <c r="L1697" s="68">
        <f t="shared" si="1523"/>
        <v>100</v>
      </c>
      <c r="M1697" s="68"/>
      <c r="N1697" s="68"/>
      <c r="O1697" s="68">
        <v>100</v>
      </c>
      <c r="P1697" s="68">
        <f t="shared" si="1526"/>
        <v>100</v>
      </c>
      <c r="Q1697" s="68">
        <f t="shared" si="1527"/>
        <v>10</v>
      </c>
    </row>
    <row r="1698" spans="1:17" x14ac:dyDescent="0.25">
      <c r="A1698" s="12" t="s">
        <v>638</v>
      </c>
      <c r="B1698" s="12" t="s">
        <v>69</v>
      </c>
      <c r="C1698" s="12" t="s">
        <v>751</v>
      </c>
      <c r="D1698" s="43" t="s">
        <v>752</v>
      </c>
      <c r="E1698" s="48">
        <v>6132</v>
      </c>
      <c r="F1698" s="43"/>
      <c r="G1698" s="56" t="s">
        <v>2919</v>
      </c>
      <c r="H1698" s="23" t="s">
        <v>227</v>
      </c>
      <c r="I1698" s="68">
        <v>48900</v>
      </c>
      <c r="J1698" s="68">
        <v>45900</v>
      </c>
      <c r="K1698" s="68"/>
      <c r="L1698" s="68">
        <f t="shared" si="1523"/>
        <v>4000</v>
      </c>
      <c r="M1698" s="68"/>
      <c r="N1698" s="68"/>
      <c r="O1698" s="68">
        <v>4000</v>
      </c>
      <c r="P1698" s="68">
        <f t="shared" si="1526"/>
        <v>4000</v>
      </c>
      <c r="Q1698" s="68">
        <f t="shared" si="1527"/>
        <v>8.7145969498910674</v>
      </c>
    </row>
    <row r="1699" spans="1:17" x14ac:dyDescent="0.25">
      <c r="A1699" s="12" t="s">
        <v>638</v>
      </c>
      <c r="B1699" s="12" t="s">
        <v>69</v>
      </c>
      <c r="C1699" s="12" t="s">
        <v>751</v>
      </c>
      <c r="D1699" s="43" t="s">
        <v>752</v>
      </c>
      <c r="E1699" s="48">
        <v>6133</v>
      </c>
      <c r="F1699" s="43"/>
      <c r="G1699" s="56" t="s">
        <v>2919</v>
      </c>
      <c r="H1699" s="23" t="s">
        <v>229</v>
      </c>
      <c r="I1699" s="68">
        <v>13500</v>
      </c>
      <c r="J1699" s="68">
        <v>11500</v>
      </c>
      <c r="K1699" s="68"/>
      <c r="L1699" s="68">
        <f t="shared" si="1523"/>
        <v>1500</v>
      </c>
      <c r="M1699" s="68"/>
      <c r="N1699" s="68"/>
      <c r="O1699" s="68">
        <v>1500</v>
      </c>
      <c r="P1699" s="68">
        <f t="shared" si="1526"/>
        <v>1500</v>
      </c>
      <c r="Q1699" s="68">
        <f t="shared" si="1527"/>
        <v>13.043478260869565</v>
      </c>
    </row>
    <row r="1700" spans="1:17" x14ac:dyDescent="0.25">
      <c r="A1700" s="12" t="s">
        <v>638</v>
      </c>
      <c r="B1700" s="12" t="s">
        <v>69</v>
      </c>
      <c r="C1700" s="12" t="s">
        <v>751</v>
      </c>
      <c r="D1700" s="43" t="s">
        <v>752</v>
      </c>
      <c r="E1700" s="48">
        <v>6134</v>
      </c>
      <c r="F1700" s="43"/>
      <c r="G1700" s="56" t="s">
        <v>2919</v>
      </c>
      <c r="H1700" s="23" t="s">
        <v>169</v>
      </c>
      <c r="I1700" s="68">
        <v>129900</v>
      </c>
      <c r="J1700" s="68">
        <v>9900</v>
      </c>
      <c r="K1700" s="68"/>
      <c r="L1700" s="68">
        <f t="shared" si="1523"/>
        <v>850</v>
      </c>
      <c r="M1700" s="68"/>
      <c r="N1700" s="68"/>
      <c r="O1700" s="68">
        <v>850</v>
      </c>
      <c r="P1700" s="68">
        <f t="shared" si="1526"/>
        <v>850</v>
      </c>
      <c r="Q1700" s="68">
        <f t="shared" si="1527"/>
        <v>8.5858585858585847</v>
      </c>
    </row>
    <row r="1701" spans="1:17" x14ac:dyDescent="0.25">
      <c r="A1701" s="12" t="s">
        <v>638</v>
      </c>
      <c r="B1701" s="12" t="s">
        <v>69</v>
      </c>
      <c r="C1701" s="12" t="s">
        <v>751</v>
      </c>
      <c r="D1701" s="43" t="s">
        <v>752</v>
      </c>
      <c r="E1701" s="48">
        <v>6135</v>
      </c>
      <c r="F1701" s="43"/>
      <c r="G1701" s="56" t="s">
        <v>2919</v>
      </c>
      <c r="H1701" s="23" t="s">
        <v>231</v>
      </c>
      <c r="I1701" s="68">
        <v>2000</v>
      </c>
      <c r="J1701" s="68">
        <v>1000</v>
      </c>
      <c r="K1701" s="68"/>
      <c r="L1701" s="68">
        <f t="shared" si="1523"/>
        <v>100</v>
      </c>
      <c r="M1701" s="68"/>
      <c r="N1701" s="68"/>
      <c r="O1701" s="68">
        <v>100</v>
      </c>
      <c r="P1701" s="68">
        <f t="shared" si="1526"/>
        <v>100</v>
      </c>
      <c r="Q1701" s="68">
        <f t="shared" si="1527"/>
        <v>10</v>
      </c>
    </row>
    <row r="1702" spans="1:17" x14ac:dyDescent="0.25">
      <c r="A1702" s="12" t="s">
        <v>638</v>
      </c>
      <c r="B1702" s="12" t="s">
        <v>69</v>
      </c>
      <c r="C1702" s="12" t="s">
        <v>751</v>
      </c>
      <c r="D1702" s="43" t="s">
        <v>752</v>
      </c>
      <c r="E1702" s="48">
        <v>6137</v>
      </c>
      <c r="F1702" s="43"/>
      <c r="G1702" s="56" t="s">
        <v>2919</v>
      </c>
      <c r="H1702" s="23" t="s">
        <v>235</v>
      </c>
      <c r="I1702" s="68">
        <v>17900</v>
      </c>
      <c r="J1702" s="68">
        <v>11900</v>
      </c>
      <c r="K1702" s="68"/>
      <c r="L1702" s="68">
        <f t="shared" si="1523"/>
        <v>1000</v>
      </c>
      <c r="M1702" s="68"/>
      <c r="N1702" s="68"/>
      <c r="O1702" s="68">
        <v>1000</v>
      </c>
      <c r="P1702" s="68">
        <f t="shared" si="1526"/>
        <v>1000</v>
      </c>
      <c r="Q1702" s="68">
        <f t="shared" si="1527"/>
        <v>8.4033613445378155</v>
      </c>
    </row>
    <row r="1703" spans="1:17" x14ac:dyDescent="0.25">
      <c r="A1703" s="12" t="s">
        <v>638</v>
      </c>
      <c r="B1703" s="12" t="s">
        <v>69</v>
      </c>
      <c r="C1703" s="12" t="s">
        <v>751</v>
      </c>
      <c r="D1703" s="43" t="s">
        <v>752</v>
      </c>
      <c r="E1703" s="48">
        <v>6138</v>
      </c>
      <c r="F1703" s="43"/>
      <c r="G1703" s="56" t="s">
        <v>2919</v>
      </c>
      <c r="H1703" s="23" t="s">
        <v>237</v>
      </c>
      <c r="I1703" s="68">
        <v>2640</v>
      </c>
      <c r="J1703" s="68">
        <v>2640</v>
      </c>
      <c r="K1703" s="68"/>
      <c r="L1703" s="68">
        <f t="shared" si="1523"/>
        <v>0</v>
      </c>
      <c r="M1703" s="68"/>
      <c r="N1703" s="68"/>
      <c r="O1703" s="68"/>
      <c r="P1703" s="68">
        <f t="shared" si="1526"/>
        <v>0</v>
      </c>
      <c r="Q1703" s="68">
        <f t="shared" si="1527"/>
        <v>0</v>
      </c>
    </row>
    <row r="1704" spans="1:17" x14ac:dyDescent="0.25">
      <c r="A1704" s="14" t="s">
        <v>638</v>
      </c>
      <c r="B1704" s="14" t="s">
        <v>69</v>
      </c>
      <c r="C1704" s="14" t="s">
        <v>751</v>
      </c>
      <c r="D1704" s="50" t="s">
        <v>752</v>
      </c>
      <c r="E1704" s="50" t="s">
        <v>2720</v>
      </c>
      <c r="F1704" s="43" t="s">
        <v>1</v>
      </c>
      <c r="G1704" s="49" t="s">
        <v>1</v>
      </c>
      <c r="H1704" s="11" t="s">
        <v>35</v>
      </c>
      <c r="I1704" s="67">
        <f t="shared" ref="I1704:O1704" si="1543">SUM(I1705:I1707)</f>
        <v>35800</v>
      </c>
      <c r="J1704" s="67">
        <f t="shared" si="1543"/>
        <v>29800</v>
      </c>
      <c r="K1704" s="67">
        <f t="shared" si="1543"/>
        <v>0</v>
      </c>
      <c r="L1704" s="67">
        <f t="shared" si="1523"/>
        <v>2325</v>
      </c>
      <c r="M1704" s="67">
        <f t="shared" si="1543"/>
        <v>0</v>
      </c>
      <c r="N1704" s="67">
        <f t="shared" si="1543"/>
        <v>0</v>
      </c>
      <c r="O1704" s="67">
        <f t="shared" si="1543"/>
        <v>2325</v>
      </c>
      <c r="P1704" s="67">
        <f t="shared" si="1526"/>
        <v>2325</v>
      </c>
      <c r="Q1704" s="67">
        <f t="shared" si="1527"/>
        <v>7.8020134228187921</v>
      </c>
    </row>
    <row r="1705" spans="1:17" x14ac:dyDescent="0.25">
      <c r="A1705" s="12" t="s">
        <v>638</v>
      </c>
      <c r="B1705" s="12" t="s">
        <v>69</v>
      </c>
      <c r="C1705" s="12" t="s">
        <v>751</v>
      </c>
      <c r="D1705" s="43" t="s">
        <v>752</v>
      </c>
      <c r="E1705" s="48">
        <v>6139</v>
      </c>
      <c r="F1705" s="43"/>
      <c r="G1705" s="56" t="s">
        <v>2919</v>
      </c>
      <c r="H1705" s="23" t="s">
        <v>35</v>
      </c>
      <c r="I1705" s="68">
        <v>30900</v>
      </c>
      <c r="J1705" s="68">
        <v>24900</v>
      </c>
      <c r="K1705" s="68"/>
      <c r="L1705" s="68">
        <f t="shared" si="1523"/>
        <v>2000</v>
      </c>
      <c r="M1705" s="68"/>
      <c r="N1705" s="68"/>
      <c r="O1705" s="68">
        <v>2000</v>
      </c>
      <c r="P1705" s="68">
        <f t="shared" si="1526"/>
        <v>2000</v>
      </c>
      <c r="Q1705" s="68">
        <f t="shared" si="1527"/>
        <v>8.0321285140562253</v>
      </c>
    </row>
    <row r="1706" spans="1:17" x14ac:dyDescent="0.25">
      <c r="A1706" s="12" t="s">
        <v>638</v>
      </c>
      <c r="B1706" s="12" t="s">
        <v>69</v>
      </c>
      <c r="C1706" s="12" t="s">
        <v>751</v>
      </c>
      <c r="D1706" s="43" t="s">
        <v>752</v>
      </c>
      <c r="E1706" s="48">
        <v>6139</v>
      </c>
      <c r="F1706" s="43" t="s">
        <v>759</v>
      </c>
      <c r="G1706" s="56" t="s">
        <v>2919</v>
      </c>
      <c r="H1706" s="23" t="s">
        <v>43</v>
      </c>
      <c r="I1706" s="68">
        <v>3900</v>
      </c>
      <c r="J1706" s="68">
        <v>3900</v>
      </c>
      <c r="K1706" s="68"/>
      <c r="L1706" s="68">
        <f t="shared" si="1523"/>
        <v>325</v>
      </c>
      <c r="M1706" s="68"/>
      <c r="N1706" s="68"/>
      <c r="O1706" s="68">
        <v>325</v>
      </c>
      <c r="P1706" s="68">
        <f t="shared" si="1526"/>
        <v>325</v>
      </c>
      <c r="Q1706" s="68">
        <f t="shared" si="1527"/>
        <v>8.3333333333333321</v>
      </c>
    </row>
    <row r="1707" spans="1:17" ht="22.5" x14ac:dyDescent="0.25">
      <c r="A1707" s="12" t="s">
        <v>638</v>
      </c>
      <c r="B1707" s="12" t="s">
        <v>69</v>
      </c>
      <c r="C1707" s="12" t="s">
        <v>751</v>
      </c>
      <c r="D1707" s="43" t="s">
        <v>752</v>
      </c>
      <c r="E1707" s="48">
        <v>6139</v>
      </c>
      <c r="F1707" s="43" t="s">
        <v>760</v>
      </c>
      <c r="G1707" s="56" t="s">
        <v>2919</v>
      </c>
      <c r="H1707" s="23" t="s">
        <v>49</v>
      </c>
      <c r="I1707" s="68">
        <v>1000</v>
      </c>
      <c r="J1707" s="68">
        <v>1000</v>
      </c>
      <c r="K1707" s="68"/>
      <c r="L1707" s="68">
        <f t="shared" si="1523"/>
        <v>0</v>
      </c>
      <c r="M1707" s="68"/>
      <c r="N1707" s="68"/>
      <c r="O1707" s="68"/>
      <c r="P1707" s="68">
        <f t="shared" si="1526"/>
        <v>0</v>
      </c>
      <c r="Q1707" s="68">
        <f t="shared" si="1527"/>
        <v>0</v>
      </c>
    </row>
    <row r="1708" spans="1:17" ht="22.5" x14ac:dyDescent="0.25">
      <c r="A1708" s="14" t="s">
        <v>1</v>
      </c>
      <c r="B1708" s="14" t="s">
        <v>1</v>
      </c>
      <c r="C1708" s="14" t="s">
        <v>1</v>
      </c>
      <c r="D1708" s="42" t="s">
        <v>1</v>
      </c>
      <c r="E1708" s="42" t="s">
        <v>1</v>
      </c>
      <c r="F1708" s="42" t="s">
        <v>1</v>
      </c>
      <c r="G1708" s="42" t="s">
        <v>1</v>
      </c>
      <c r="H1708" s="17" t="s">
        <v>50</v>
      </c>
      <c r="I1708" s="66">
        <f t="shared" ref="I1708:O1709" si="1544">SUM(I1709)</f>
        <v>100</v>
      </c>
      <c r="J1708" s="66">
        <f t="shared" si="1544"/>
        <v>100</v>
      </c>
      <c r="K1708" s="66">
        <f t="shared" si="1544"/>
        <v>0</v>
      </c>
      <c r="L1708" s="66">
        <f t="shared" si="1523"/>
        <v>0</v>
      </c>
      <c r="M1708" s="66">
        <f t="shared" si="1544"/>
        <v>0</v>
      </c>
      <c r="N1708" s="66">
        <f t="shared" si="1544"/>
        <v>0</v>
      </c>
      <c r="O1708" s="66">
        <f t="shared" si="1544"/>
        <v>0</v>
      </c>
      <c r="P1708" s="66">
        <f t="shared" si="1526"/>
        <v>0</v>
      </c>
      <c r="Q1708" s="66">
        <f t="shared" si="1527"/>
        <v>0</v>
      </c>
    </row>
    <row r="1709" spans="1:17" x14ac:dyDescent="0.25">
      <c r="A1709" s="12" t="s">
        <v>638</v>
      </c>
      <c r="B1709" s="12" t="s">
        <v>69</v>
      </c>
      <c r="C1709" s="12" t="s">
        <v>751</v>
      </c>
      <c r="D1709" s="43" t="s">
        <v>752</v>
      </c>
      <c r="E1709" s="42" t="s">
        <v>2712</v>
      </c>
      <c r="F1709" s="42" t="s">
        <v>1</v>
      </c>
      <c r="G1709" s="42" t="s">
        <v>1</v>
      </c>
      <c r="H1709" s="11" t="s">
        <v>52</v>
      </c>
      <c r="I1709" s="67">
        <f t="shared" si="1544"/>
        <v>100</v>
      </c>
      <c r="J1709" s="67">
        <f t="shared" si="1544"/>
        <v>100</v>
      </c>
      <c r="K1709" s="67">
        <f t="shared" si="1544"/>
        <v>0</v>
      </c>
      <c r="L1709" s="67">
        <f t="shared" si="1523"/>
        <v>0</v>
      </c>
      <c r="M1709" s="67">
        <f t="shared" si="1544"/>
        <v>0</v>
      </c>
      <c r="N1709" s="67">
        <f t="shared" si="1544"/>
        <v>0</v>
      </c>
      <c r="O1709" s="67">
        <f t="shared" si="1544"/>
        <v>0</v>
      </c>
      <c r="P1709" s="67">
        <f t="shared" si="1526"/>
        <v>0</v>
      </c>
      <c r="Q1709" s="67">
        <f t="shared" si="1527"/>
        <v>0</v>
      </c>
    </row>
    <row r="1710" spans="1:17" x14ac:dyDescent="0.25">
      <c r="A1710" s="12" t="s">
        <v>638</v>
      </c>
      <c r="B1710" s="12" t="s">
        <v>69</v>
      </c>
      <c r="C1710" s="12" t="s">
        <v>751</v>
      </c>
      <c r="D1710" s="43" t="s">
        <v>752</v>
      </c>
      <c r="E1710" s="48">
        <v>6148</v>
      </c>
      <c r="F1710" s="43"/>
      <c r="G1710" s="56" t="s">
        <v>2919</v>
      </c>
      <c r="H1710" s="23" t="s">
        <v>58</v>
      </c>
      <c r="I1710" s="68">
        <v>100</v>
      </c>
      <c r="J1710" s="68">
        <v>100</v>
      </c>
      <c r="K1710" s="68"/>
      <c r="L1710" s="68">
        <f t="shared" si="1523"/>
        <v>0</v>
      </c>
      <c r="M1710" s="68"/>
      <c r="N1710" s="68"/>
      <c r="O1710" s="68"/>
      <c r="P1710" s="68">
        <f t="shared" si="1526"/>
        <v>0</v>
      </c>
      <c r="Q1710" s="68">
        <f t="shared" si="1527"/>
        <v>0</v>
      </c>
    </row>
    <row r="1711" spans="1:17" ht="22.5" x14ac:dyDescent="0.25">
      <c r="A1711" s="14" t="s">
        <v>1</v>
      </c>
      <c r="B1711" s="14" t="s">
        <v>1</v>
      </c>
      <c r="C1711" s="14" t="s">
        <v>1</v>
      </c>
      <c r="D1711" s="42" t="s">
        <v>1</v>
      </c>
      <c r="E1711" s="42" t="s">
        <v>1</v>
      </c>
      <c r="F1711" s="42" t="s">
        <v>1</v>
      </c>
      <c r="G1711" s="42" t="s">
        <v>1</v>
      </c>
      <c r="H1711" s="17" t="s">
        <v>59</v>
      </c>
      <c r="I1711" s="66">
        <f t="shared" ref="I1711:O1712" si="1545">SUM(I1712)</f>
        <v>20000</v>
      </c>
      <c r="J1711" s="66">
        <f t="shared" si="1545"/>
        <v>0</v>
      </c>
      <c r="K1711" s="66">
        <f t="shared" si="1545"/>
        <v>0</v>
      </c>
      <c r="L1711" s="66">
        <f t="shared" si="1523"/>
        <v>0</v>
      </c>
      <c r="M1711" s="66">
        <f t="shared" si="1545"/>
        <v>0</v>
      </c>
      <c r="N1711" s="66">
        <f t="shared" si="1545"/>
        <v>0</v>
      </c>
      <c r="O1711" s="66">
        <f t="shared" si="1545"/>
        <v>0</v>
      </c>
      <c r="P1711" s="66">
        <f t="shared" si="1526"/>
        <v>0</v>
      </c>
      <c r="Q1711" s="66" t="str">
        <f t="shared" si="1527"/>
        <v>-</v>
      </c>
    </row>
    <row r="1712" spans="1:17" x14ac:dyDescent="0.25">
      <c r="A1712" s="12" t="s">
        <v>638</v>
      </c>
      <c r="B1712" s="12" t="s">
        <v>69</v>
      </c>
      <c r="C1712" s="12" t="s">
        <v>751</v>
      </c>
      <c r="D1712" s="43" t="s">
        <v>752</v>
      </c>
      <c r="E1712" s="42" t="s">
        <v>2715</v>
      </c>
      <c r="F1712" s="42" t="s">
        <v>1</v>
      </c>
      <c r="G1712" s="42" t="s">
        <v>1</v>
      </c>
      <c r="H1712" s="11" t="s">
        <v>61</v>
      </c>
      <c r="I1712" s="67">
        <f t="shared" si="1545"/>
        <v>20000</v>
      </c>
      <c r="J1712" s="67">
        <f t="shared" si="1545"/>
        <v>0</v>
      </c>
      <c r="K1712" s="67">
        <f t="shared" si="1545"/>
        <v>0</v>
      </c>
      <c r="L1712" s="67">
        <f t="shared" si="1523"/>
        <v>0</v>
      </c>
      <c r="M1712" s="67">
        <f t="shared" si="1545"/>
        <v>0</v>
      </c>
      <c r="N1712" s="67">
        <f t="shared" si="1545"/>
        <v>0</v>
      </c>
      <c r="O1712" s="67">
        <f t="shared" si="1545"/>
        <v>0</v>
      </c>
      <c r="P1712" s="67">
        <f t="shared" si="1526"/>
        <v>0</v>
      </c>
      <c r="Q1712" s="67" t="str">
        <f t="shared" si="1527"/>
        <v>-</v>
      </c>
    </row>
    <row r="1713" spans="1:17" x14ac:dyDescent="0.25">
      <c r="A1713" s="12" t="s">
        <v>638</v>
      </c>
      <c r="B1713" s="12" t="s">
        <v>69</v>
      </c>
      <c r="C1713" s="12" t="s">
        <v>751</v>
      </c>
      <c r="D1713" s="43" t="s">
        <v>752</v>
      </c>
      <c r="E1713" s="48">
        <v>8213</v>
      </c>
      <c r="F1713" s="43"/>
      <c r="G1713" s="56" t="s">
        <v>2919</v>
      </c>
      <c r="H1713" s="23" t="s">
        <v>62</v>
      </c>
      <c r="I1713" s="68">
        <v>20000</v>
      </c>
      <c r="J1713" s="68">
        <v>0</v>
      </c>
      <c r="K1713" s="68"/>
      <c r="L1713" s="68">
        <f t="shared" si="1523"/>
        <v>0</v>
      </c>
      <c r="M1713" s="68"/>
      <c r="N1713" s="68"/>
      <c r="O1713" s="68"/>
      <c r="P1713" s="68">
        <f t="shared" si="1526"/>
        <v>0</v>
      </c>
      <c r="Q1713" s="68" t="str">
        <f t="shared" si="1527"/>
        <v>-</v>
      </c>
    </row>
    <row r="1714" spans="1:17" x14ac:dyDescent="0.25">
      <c r="A1714" s="23" t="s">
        <v>1</v>
      </c>
      <c r="B1714" s="23" t="s">
        <v>1</v>
      </c>
      <c r="C1714" s="23" t="s">
        <v>1</v>
      </c>
      <c r="D1714" s="49" t="s">
        <v>1</v>
      </c>
      <c r="E1714" s="49" t="s">
        <v>1</v>
      </c>
      <c r="F1714" s="49" t="s">
        <v>1</v>
      </c>
      <c r="G1714" s="49" t="s">
        <v>1</v>
      </c>
      <c r="H1714" s="17" t="s">
        <v>761</v>
      </c>
      <c r="I1714" s="66">
        <f t="shared" ref="I1714:O1714" si="1546">SUM(I1685,I1708,I1711)</f>
        <v>1990710</v>
      </c>
      <c r="J1714" s="66">
        <f t="shared" si="1546"/>
        <v>1752710</v>
      </c>
      <c r="K1714" s="66">
        <f t="shared" si="1546"/>
        <v>0</v>
      </c>
      <c r="L1714" s="66">
        <f t="shared" si="1523"/>
        <v>161375</v>
      </c>
      <c r="M1714" s="66">
        <f t="shared" si="1546"/>
        <v>0</v>
      </c>
      <c r="N1714" s="66">
        <f t="shared" si="1546"/>
        <v>0</v>
      </c>
      <c r="O1714" s="66">
        <f t="shared" si="1546"/>
        <v>161375</v>
      </c>
      <c r="P1714" s="66">
        <f t="shared" si="1526"/>
        <v>161375</v>
      </c>
      <c r="Q1714" s="66">
        <f t="shared" si="1527"/>
        <v>9.2071706100838124</v>
      </c>
    </row>
    <row r="1715" spans="1:17" ht="15.75" thickBot="1" x14ac:dyDescent="0.3">
      <c r="A1715" s="23" t="s">
        <v>1</v>
      </c>
      <c r="B1715" s="23" t="s">
        <v>1</v>
      </c>
      <c r="C1715" s="23" t="s">
        <v>1</v>
      </c>
      <c r="D1715" s="49" t="s">
        <v>1</v>
      </c>
      <c r="E1715" s="49" t="s">
        <v>1</v>
      </c>
      <c r="F1715" s="49" t="s">
        <v>1</v>
      </c>
      <c r="G1715" s="49" t="s">
        <v>1</v>
      </c>
      <c r="H1715" s="11" t="s">
        <v>64</v>
      </c>
      <c r="I1715" s="67">
        <v>63</v>
      </c>
      <c r="J1715" s="67">
        <v>63</v>
      </c>
      <c r="K1715" s="67"/>
      <c r="L1715" s="67"/>
      <c r="M1715" s="67"/>
      <c r="N1715" s="67"/>
      <c r="O1715" s="67"/>
      <c r="P1715" s="67">
        <f t="shared" si="1526"/>
        <v>0</v>
      </c>
      <c r="Q1715" s="67">
        <f t="shared" si="1527"/>
        <v>0</v>
      </c>
    </row>
    <row r="1716" spans="1:17" ht="34.5" thickBot="1" x14ac:dyDescent="0.3">
      <c r="A1716" s="23" t="s">
        <v>1</v>
      </c>
      <c r="B1716" s="23" t="s">
        <v>1</v>
      </c>
      <c r="C1716" s="23" t="s">
        <v>1</v>
      </c>
      <c r="D1716" s="49" t="s">
        <v>1</v>
      </c>
      <c r="E1716" s="49" t="s">
        <v>1</v>
      </c>
      <c r="F1716" s="49" t="s">
        <v>1</v>
      </c>
      <c r="G1716" s="49" t="s">
        <v>1</v>
      </c>
      <c r="H1716" s="22" t="s">
        <v>65</v>
      </c>
      <c r="I1716" s="64" t="s">
        <v>2718</v>
      </c>
      <c r="J1716" s="64" t="s">
        <v>2879</v>
      </c>
      <c r="K1716" s="64" t="s">
        <v>2942</v>
      </c>
      <c r="L1716" s="64" t="s">
        <v>2942</v>
      </c>
      <c r="M1716" s="64" t="s">
        <v>2950</v>
      </c>
      <c r="N1716" s="64" t="s">
        <v>2949</v>
      </c>
      <c r="O1716" s="64" t="s">
        <v>2948</v>
      </c>
      <c r="P1716" s="64" t="s">
        <v>2942</v>
      </c>
      <c r="Q1716" s="64" t="s">
        <v>2944</v>
      </c>
    </row>
    <row r="1717" spans="1:17" x14ac:dyDescent="0.25">
      <c r="A1717" s="24"/>
      <c r="B1717" s="24"/>
      <c r="C1717" s="24"/>
      <c r="D1717" s="51"/>
      <c r="E1717" s="51"/>
      <c r="F1717" s="51"/>
      <c r="G1717" s="51"/>
      <c r="H1717" s="18" t="s">
        <v>1</v>
      </c>
      <c r="I1717" s="65">
        <v>1</v>
      </c>
      <c r="J1717" s="65" t="s">
        <v>2894</v>
      </c>
      <c r="K1717" s="65">
        <v>3</v>
      </c>
      <c r="L1717" s="65" t="s">
        <v>2945</v>
      </c>
      <c r="M1717" s="65">
        <v>5</v>
      </c>
      <c r="N1717" s="65">
        <v>6</v>
      </c>
      <c r="O1717" s="65">
        <v>7</v>
      </c>
      <c r="P1717" s="65" t="s">
        <v>2946</v>
      </c>
      <c r="Q1717" s="65">
        <v>9</v>
      </c>
    </row>
    <row r="1718" spans="1:17" x14ac:dyDescent="0.25">
      <c r="A1718" s="24"/>
      <c r="B1718" s="24"/>
      <c r="C1718" s="24"/>
      <c r="D1718" s="51"/>
      <c r="E1718" s="52"/>
      <c r="F1718" s="52"/>
      <c r="G1718" s="52"/>
      <c r="H1718" s="19" t="s">
        <v>697</v>
      </c>
      <c r="I1718" s="69">
        <f t="shared" ref="I1718" si="1547">SUM(I1714)</f>
        <v>1990710</v>
      </c>
      <c r="J1718" s="69">
        <f t="shared" ref="J1718:K1718" si="1548">SUM(J1714)</f>
        <v>1752710</v>
      </c>
      <c r="K1718" s="69">
        <f t="shared" si="1548"/>
        <v>0</v>
      </c>
      <c r="L1718" s="69">
        <f t="shared" si="1523"/>
        <v>161375</v>
      </c>
      <c r="M1718" s="69">
        <f t="shared" ref="M1718" si="1549">SUM(M1714)</f>
        <v>0</v>
      </c>
      <c r="N1718" s="69">
        <f t="shared" ref="N1718:O1718" si="1550">SUM(N1714)</f>
        <v>0</v>
      </c>
      <c r="O1718" s="69">
        <f t="shared" si="1550"/>
        <v>161375</v>
      </c>
      <c r="P1718" s="69">
        <f t="shared" si="1526"/>
        <v>161375</v>
      </c>
      <c r="Q1718" s="69">
        <f t="shared" si="1527"/>
        <v>9.2071706100838124</v>
      </c>
    </row>
    <row r="1719" spans="1:17" x14ac:dyDescent="0.25">
      <c r="A1719" s="24"/>
      <c r="B1719" s="24"/>
      <c r="C1719" s="24"/>
      <c r="D1719" s="51"/>
      <c r="E1719" s="51"/>
      <c r="F1719" s="51"/>
      <c r="G1719" s="51"/>
      <c r="H1719" s="20" t="s">
        <v>67</v>
      </c>
      <c r="I1719" s="69">
        <f t="shared" ref="I1719" si="1551">SUM(I1718)</f>
        <v>1990710</v>
      </c>
      <c r="J1719" s="69">
        <f t="shared" ref="J1719:K1719" si="1552">SUM(J1718)</f>
        <v>1752710</v>
      </c>
      <c r="K1719" s="69">
        <f t="shared" si="1552"/>
        <v>0</v>
      </c>
      <c r="L1719" s="69">
        <f t="shared" si="1523"/>
        <v>161375</v>
      </c>
      <c r="M1719" s="69">
        <f t="shared" ref="M1719" si="1553">SUM(M1718)</f>
        <v>0</v>
      </c>
      <c r="N1719" s="69">
        <f t="shared" ref="N1719:O1719" si="1554">SUM(N1718)</f>
        <v>0</v>
      </c>
      <c r="O1719" s="69">
        <f t="shared" si="1554"/>
        <v>161375</v>
      </c>
      <c r="P1719" s="69">
        <f t="shared" si="1526"/>
        <v>161375</v>
      </c>
      <c r="Q1719" s="69">
        <f t="shared" si="1527"/>
        <v>9.2071706100838124</v>
      </c>
    </row>
    <row r="1720" spans="1:17" x14ac:dyDescent="0.25">
      <c r="A1720" s="25"/>
      <c r="B1720" s="25"/>
      <c r="C1720" s="25"/>
      <c r="D1720" s="53"/>
      <c r="E1720" s="53"/>
      <c r="F1720" s="53"/>
      <c r="G1720" s="53"/>
    </row>
    <row r="1721" spans="1:17" ht="15.75" thickBot="1" x14ac:dyDescent="0.3">
      <c r="A1721" s="23" t="s">
        <v>1</v>
      </c>
      <c r="B1721" s="23" t="s">
        <v>1</v>
      </c>
      <c r="C1721" s="23" t="s">
        <v>1</v>
      </c>
      <c r="D1721" s="49" t="s">
        <v>1</v>
      </c>
      <c r="E1721" s="49" t="s">
        <v>1</v>
      </c>
      <c r="F1721" s="49" t="s">
        <v>1</v>
      </c>
      <c r="G1721" s="49" t="s">
        <v>1</v>
      </c>
      <c r="H1721" s="26" t="s">
        <v>1</v>
      </c>
      <c r="I1721" s="70"/>
      <c r="J1721" s="70"/>
      <c r="K1721" s="70"/>
      <c r="L1721" s="70"/>
      <c r="M1721" s="70"/>
      <c r="N1721" s="70"/>
      <c r="O1721" s="70"/>
      <c r="P1721" s="70"/>
      <c r="Q1721" s="70"/>
    </row>
    <row r="1722" spans="1:17" ht="34.5" thickBot="1" x14ac:dyDescent="0.3">
      <c r="A1722" s="22" t="s">
        <v>4</v>
      </c>
      <c r="B1722" s="22" t="s">
        <v>5</v>
      </c>
      <c r="C1722" s="22" t="s">
        <v>6</v>
      </c>
      <c r="D1722" s="44" t="s">
        <v>2891</v>
      </c>
      <c r="E1722" s="44" t="s">
        <v>2895</v>
      </c>
      <c r="F1722" s="44" t="s">
        <v>7</v>
      </c>
      <c r="G1722" s="44" t="s">
        <v>8</v>
      </c>
      <c r="H1722" s="22" t="s">
        <v>9</v>
      </c>
      <c r="I1722" s="64" t="s">
        <v>2718</v>
      </c>
      <c r="J1722" s="64" t="s">
        <v>2879</v>
      </c>
      <c r="K1722" s="64" t="s">
        <v>2942</v>
      </c>
      <c r="L1722" s="64" t="s">
        <v>2942</v>
      </c>
      <c r="M1722" s="64" t="s">
        <v>2950</v>
      </c>
      <c r="N1722" s="64" t="s">
        <v>2949</v>
      </c>
      <c r="O1722" s="64" t="s">
        <v>2948</v>
      </c>
      <c r="P1722" s="64" t="s">
        <v>2942</v>
      </c>
      <c r="Q1722" s="64" t="s">
        <v>2944</v>
      </c>
    </row>
    <row r="1723" spans="1:17" x14ac:dyDescent="0.25">
      <c r="A1723" s="15" t="s">
        <v>1</v>
      </c>
      <c r="B1723" s="15" t="s">
        <v>1</v>
      </c>
      <c r="C1723" s="15" t="s">
        <v>1</v>
      </c>
      <c r="D1723" s="45" t="s">
        <v>1</v>
      </c>
      <c r="E1723" s="45" t="s">
        <v>1</v>
      </c>
      <c r="F1723" s="46" t="s">
        <v>1</v>
      </c>
      <c r="G1723" s="47" t="s">
        <v>1</v>
      </c>
      <c r="H1723" s="16" t="s">
        <v>1</v>
      </c>
      <c r="I1723" s="65">
        <v>1</v>
      </c>
      <c r="J1723" s="65" t="s">
        <v>2894</v>
      </c>
      <c r="K1723" s="65">
        <v>3</v>
      </c>
      <c r="L1723" s="65" t="s">
        <v>2945</v>
      </c>
      <c r="M1723" s="65">
        <v>5</v>
      </c>
      <c r="N1723" s="65">
        <v>6</v>
      </c>
      <c r="O1723" s="65">
        <v>7</v>
      </c>
      <c r="P1723" s="65" t="s">
        <v>2946</v>
      </c>
      <c r="Q1723" s="65">
        <v>9</v>
      </c>
    </row>
    <row r="1724" spans="1:17" x14ac:dyDescent="0.25">
      <c r="A1724" s="14" t="s">
        <v>638</v>
      </c>
      <c r="B1724" s="14" t="s">
        <v>69</v>
      </c>
      <c r="C1724" s="12" t="s">
        <v>762</v>
      </c>
      <c r="D1724" s="43" t="s">
        <v>763</v>
      </c>
      <c r="E1724" s="42" t="s">
        <v>1</v>
      </c>
      <c r="F1724" s="42" t="s">
        <v>1</v>
      </c>
      <c r="G1724" s="42" t="s">
        <v>1</v>
      </c>
      <c r="H1724" s="11" t="s">
        <v>764</v>
      </c>
      <c r="I1724" s="63"/>
      <c r="J1724" s="63"/>
      <c r="K1724" s="63"/>
      <c r="L1724" s="63"/>
      <c r="M1724" s="63"/>
      <c r="N1724" s="63"/>
      <c r="O1724" s="63"/>
      <c r="P1724" s="63">
        <f t="shared" si="1526"/>
        <v>0</v>
      </c>
      <c r="Q1724" s="63" t="str">
        <f t="shared" si="1527"/>
        <v>-</v>
      </c>
    </row>
    <row r="1725" spans="1:17" ht="22.5" x14ac:dyDescent="0.25">
      <c r="A1725" s="14" t="s">
        <v>1</v>
      </c>
      <c r="B1725" s="14" t="s">
        <v>1</v>
      </c>
      <c r="C1725" s="14" t="s">
        <v>1</v>
      </c>
      <c r="D1725" s="42" t="s">
        <v>1</v>
      </c>
      <c r="E1725" s="42" t="s">
        <v>1</v>
      </c>
      <c r="F1725" s="42" t="s">
        <v>1</v>
      </c>
      <c r="G1725" s="42" t="s">
        <v>1</v>
      </c>
      <c r="H1725" s="17" t="s">
        <v>13</v>
      </c>
      <c r="I1725" s="66">
        <f t="shared" ref="I1725" si="1555">SUM(I1726,I1734,I1736)</f>
        <v>909939</v>
      </c>
      <c r="J1725" s="66">
        <f t="shared" ref="J1725:K1725" si="1556">SUM(J1726,J1734,J1736)</f>
        <v>863854</v>
      </c>
      <c r="K1725" s="66">
        <f t="shared" si="1556"/>
        <v>0</v>
      </c>
      <c r="L1725" s="66">
        <f t="shared" si="1523"/>
        <v>83936</v>
      </c>
      <c r="M1725" s="66">
        <f t="shared" ref="M1725" si="1557">SUM(M1726,M1734,M1736)</f>
        <v>0</v>
      </c>
      <c r="N1725" s="66">
        <f t="shared" ref="N1725:O1725" si="1558">SUM(N1726,N1734,N1736)</f>
        <v>0</v>
      </c>
      <c r="O1725" s="66">
        <f t="shared" si="1558"/>
        <v>83936</v>
      </c>
      <c r="P1725" s="66">
        <f t="shared" si="1526"/>
        <v>83936</v>
      </c>
      <c r="Q1725" s="66">
        <f t="shared" si="1527"/>
        <v>9.7164567160654478</v>
      </c>
    </row>
    <row r="1726" spans="1:17" x14ac:dyDescent="0.25">
      <c r="A1726" s="12" t="s">
        <v>638</v>
      </c>
      <c r="B1726" s="12" t="s">
        <v>69</v>
      </c>
      <c r="C1726" s="12" t="s">
        <v>762</v>
      </c>
      <c r="D1726" s="43" t="s">
        <v>763</v>
      </c>
      <c r="E1726" s="42" t="s">
        <v>2709</v>
      </c>
      <c r="F1726" s="42" t="s">
        <v>1</v>
      </c>
      <c r="G1726" s="42" t="s">
        <v>1</v>
      </c>
      <c r="H1726" s="11" t="s">
        <v>15</v>
      </c>
      <c r="I1726" s="67">
        <f t="shared" ref="I1726" si="1559">SUM(I1727,I1728)</f>
        <v>697889</v>
      </c>
      <c r="J1726" s="67">
        <f t="shared" ref="J1726:K1726" si="1560">SUM(J1727,J1728)</f>
        <v>676904</v>
      </c>
      <c r="K1726" s="67">
        <f t="shared" si="1560"/>
        <v>0</v>
      </c>
      <c r="L1726" s="67">
        <f t="shared" si="1523"/>
        <v>68262</v>
      </c>
      <c r="M1726" s="67">
        <f t="shared" ref="M1726" si="1561">SUM(M1727,M1728)</f>
        <v>0</v>
      </c>
      <c r="N1726" s="67">
        <f t="shared" ref="N1726:O1726" si="1562">SUM(N1727,N1728)</f>
        <v>0</v>
      </c>
      <c r="O1726" s="67">
        <f t="shared" si="1562"/>
        <v>68262</v>
      </c>
      <c r="P1726" s="67">
        <f t="shared" si="1526"/>
        <v>68262</v>
      </c>
      <c r="Q1726" s="67">
        <f t="shared" si="1527"/>
        <v>10.084443288856322</v>
      </c>
    </row>
    <row r="1727" spans="1:17" x14ac:dyDescent="0.25">
      <c r="A1727" s="12" t="s">
        <v>638</v>
      </c>
      <c r="B1727" s="12" t="s">
        <v>69</v>
      </c>
      <c r="C1727" s="12" t="s">
        <v>762</v>
      </c>
      <c r="D1727" s="43" t="s">
        <v>763</v>
      </c>
      <c r="E1727" s="48">
        <v>6111</v>
      </c>
      <c r="F1727" s="43"/>
      <c r="G1727" s="56" t="s">
        <v>2919</v>
      </c>
      <c r="H1727" s="23" t="s">
        <v>16</v>
      </c>
      <c r="I1727" s="68">
        <v>578574</v>
      </c>
      <c r="J1727" s="68">
        <v>560574</v>
      </c>
      <c r="K1727" s="68"/>
      <c r="L1727" s="68">
        <f t="shared" si="1523"/>
        <v>60000</v>
      </c>
      <c r="M1727" s="68"/>
      <c r="N1727" s="68"/>
      <c r="O1727" s="68">
        <v>60000</v>
      </c>
      <c r="P1727" s="68">
        <f t="shared" si="1526"/>
        <v>60000</v>
      </c>
      <c r="Q1727" s="68">
        <f t="shared" si="1527"/>
        <v>10.7033148165987</v>
      </c>
    </row>
    <row r="1728" spans="1:17" x14ac:dyDescent="0.25">
      <c r="A1728" s="14" t="s">
        <v>638</v>
      </c>
      <c r="B1728" s="14" t="s">
        <v>69</v>
      </c>
      <c r="C1728" s="14" t="s">
        <v>762</v>
      </c>
      <c r="D1728" s="50" t="s">
        <v>763</v>
      </c>
      <c r="E1728" s="50" t="s">
        <v>2719</v>
      </c>
      <c r="F1728" s="43" t="s">
        <v>1</v>
      </c>
      <c r="G1728" s="49" t="s">
        <v>1</v>
      </c>
      <c r="H1728" s="11" t="s">
        <v>19</v>
      </c>
      <c r="I1728" s="67">
        <f t="shared" ref="I1728:O1728" si="1563">SUM(I1729:I1733)</f>
        <v>119315</v>
      </c>
      <c r="J1728" s="67">
        <f t="shared" si="1563"/>
        <v>116330</v>
      </c>
      <c r="K1728" s="67">
        <f t="shared" si="1563"/>
        <v>0</v>
      </c>
      <c r="L1728" s="67">
        <f t="shared" si="1523"/>
        <v>8262</v>
      </c>
      <c r="M1728" s="67">
        <f t="shared" si="1563"/>
        <v>0</v>
      </c>
      <c r="N1728" s="67">
        <f t="shared" si="1563"/>
        <v>0</v>
      </c>
      <c r="O1728" s="67">
        <f t="shared" si="1563"/>
        <v>8262</v>
      </c>
      <c r="P1728" s="67">
        <f t="shared" si="1526"/>
        <v>8262</v>
      </c>
      <c r="Q1728" s="67">
        <f t="shared" si="1527"/>
        <v>7.1022092323562287</v>
      </c>
    </row>
    <row r="1729" spans="1:17" x14ac:dyDescent="0.25">
      <c r="A1729" s="12" t="s">
        <v>638</v>
      </c>
      <c r="B1729" s="12" t="s">
        <v>69</v>
      </c>
      <c r="C1729" s="12" t="s">
        <v>762</v>
      </c>
      <c r="D1729" s="43" t="s">
        <v>763</v>
      </c>
      <c r="E1729" s="48">
        <v>6112</v>
      </c>
      <c r="F1729" s="43" t="s">
        <v>765</v>
      </c>
      <c r="G1729" s="56" t="s">
        <v>2919</v>
      </c>
      <c r="H1729" s="23" t="s">
        <v>73</v>
      </c>
      <c r="I1729" s="68">
        <v>18850</v>
      </c>
      <c r="J1729" s="68">
        <v>18250</v>
      </c>
      <c r="K1729" s="68"/>
      <c r="L1729" s="68">
        <f t="shared" si="1523"/>
        <v>1500</v>
      </c>
      <c r="M1729" s="68"/>
      <c r="N1729" s="68"/>
      <c r="O1729" s="68">
        <v>1500</v>
      </c>
      <c r="P1729" s="68">
        <f t="shared" si="1526"/>
        <v>1500</v>
      </c>
      <c r="Q1729" s="68">
        <f t="shared" si="1527"/>
        <v>8.2191780821917799</v>
      </c>
    </row>
    <row r="1730" spans="1:17" x14ac:dyDescent="0.25">
      <c r="A1730" s="12" t="s">
        <v>638</v>
      </c>
      <c r="B1730" s="12" t="s">
        <v>69</v>
      </c>
      <c r="C1730" s="12" t="s">
        <v>762</v>
      </c>
      <c r="D1730" s="43" t="s">
        <v>763</v>
      </c>
      <c r="E1730" s="48">
        <v>6112</v>
      </c>
      <c r="F1730" s="43" t="s">
        <v>766</v>
      </c>
      <c r="G1730" s="56" t="s">
        <v>2919</v>
      </c>
      <c r="H1730" s="23" t="s">
        <v>22</v>
      </c>
      <c r="I1730" s="68">
        <v>63800</v>
      </c>
      <c r="J1730" s="68">
        <v>61900</v>
      </c>
      <c r="K1730" s="68"/>
      <c r="L1730" s="68">
        <f t="shared" si="1523"/>
        <v>6762</v>
      </c>
      <c r="M1730" s="68"/>
      <c r="N1730" s="68"/>
      <c r="O1730" s="68">
        <v>6762</v>
      </c>
      <c r="P1730" s="68">
        <f t="shared" si="1526"/>
        <v>6762</v>
      </c>
      <c r="Q1730" s="68">
        <f t="shared" si="1527"/>
        <v>10.924071082390952</v>
      </c>
    </row>
    <row r="1731" spans="1:17" x14ac:dyDescent="0.25">
      <c r="A1731" s="12" t="s">
        <v>638</v>
      </c>
      <c r="B1731" s="12" t="s">
        <v>69</v>
      </c>
      <c r="C1731" s="12" t="s">
        <v>762</v>
      </c>
      <c r="D1731" s="43" t="s">
        <v>763</v>
      </c>
      <c r="E1731" s="48">
        <v>6112</v>
      </c>
      <c r="F1731" s="43" t="s">
        <v>767</v>
      </c>
      <c r="G1731" s="56" t="s">
        <v>2919</v>
      </c>
      <c r="H1731" s="23" t="s">
        <v>24</v>
      </c>
      <c r="I1731" s="68">
        <v>14065</v>
      </c>
      <c r="J1731" s="68">
        <v>13580</v>
      </c>
      <c r="K1731" s="68"/>
      <c r="L1731" s="68">
        <f t="shared" si="1523"/>
        <v>0</v>
      </c>
      <c r="M1731" s="68"/>
      <c r="N1731" s="68"/>
      <c r="O1731" s="68"/>
      <c r="P1731" s="68">
        <f t="shared" si="1526"/>
        <v>0</v>
      </c>
      <c r="Q1731" s="68">
        <f t="shared" si="1527"/>
        <v>0</v>
      </c>
    </row>
    <row r="1732" spans="1:17" x14ac:dyDescent="0.25">
      <c r="A1732" s="12" t="s">
        <v>638</v>
      </c>
      <c r="B1732" s="12" t="s">
        <v>69</v>
      </c>
      <c r="C1732" s="12" t="s">
        <v>762</v>
      </c>
      <c r="D1732" s="43" t="s">
        <v>763</v>
      </c>
      <c r="E1732" s="48">
        <v>6112</v>
      </c>
      <c r="F1732" s="43" t="s">
        <v>768</v>
      </c>
      <c r="G1732" s="56" t="s">
        <v>2919</v>
      </c>
      <c r="H1732" s="23" t="s">
        <v>76</v>
      </c>
      <c r="I1732" s="68">
        <v>8600</v>
      </c>
      <c r="J1732" s="68">
        <v>8600</v>
      </c>
      <c r="K1732" s="68"/>
      <c r="L1732" s="68">
        <f t="shared" si="1523"/>
        <v>0</v>
      </c>
      <c r="M1732" s="68"/>
      <c r="N1732" s="68"/>
      <c r="O1732" s="68">
        <v>0</v>
      </c>
      <c r="P1732" s="68">
        <f t="shared" si="1526"/>
        <v>0</v>
      </c>
      <c r="Q1732" s="68">
        <f t="shared" si="1527"/>
        <v>0</v>
      </c>
    </row>
    <row r="1733" spans="1:17" x14ac:dyDescent="0.25">
      <c r="A1733" s="12" t="s">
        <v>638</v>
      </c>
      <c r="B1733" s="12" t="s">
        <v>69</v>
      </c>
      <c r="C1733" s="12" t="s">
        <v>762</v>
      </c>
      <c r="D1733" s="43" t="s">
        <v>763</v>
      </c>
      <c r="E1733" s="48">
        <v>6112</v>
      </c>
      <c r="F1733" s="43" t="s">
        <v>769</v>
      </c>
      <c r="G1733" s="56" t="s">
        <v>2919</v>
      </c>
      <c r="H1733" s="23" t="s">
        <v>26</v>
      </c>
      <c r="I1733" s="68">
        <v>14000</v>
      </c>
      <c r="J1733" s="68">
        <v>14000</v>
      </c>
      <c r="K1733" s="68"/>
      <c r="L1733" s="68">
        <f t="shared" si="1523"/>
        <v>0</v>
      </c>
      <c r="M1733" s="68"/>
      <c r="N1733" s="68"/>
      <c r="O1733" s="68">
        <v>0</v>
      </c>
      <c r="P1733" s="68">
        <f t="shared" si="1526"/>
        <v>0</v>
      </c>
      <c r="Q1733" s="68">
        <f t="shared" si="1527"/>
        <v>0</v>
      </c>
    </row>
    <row r="1734" spans="1:17" x14ac:dyDescent="0.25">
      <c r="A1734" s="12" t="s">
        <v>638</v>
      </c>
      <c r="B1734" s="12" t="s">
        <v>69</v>
      </c>
      <c r="C1734" s="12" t="s">
        <v>762</v>
      </c>
      <c r="D1734" s="43" t="s">
        <v>763</v>
      </c>
      <c r="E1734" s="42" t="s">
        <v>2710</v>
      </c>
      <c r="F1734" s="42" t="s">
        <v>1</v>
      </c>
      <c r="G1734" s="42" t="s">
        <v>1</v>
      </c>
      <c r="H1734" s="11" t="s">
        <v>28</v>
      </c>
      <c r="I1734" s="67">
        <f t="shared" ref="I1734:O1734" si="1564">SUM(I1735)</f>
        <v>66150</v>
      </c>
      <c r="J1734" s="67">
        <f t="shared" si="1564"/>
        <v>64250</v>
      </c>
      <c r="K1734" s="67">
        <f t="shared" si="1564"/>
        <v>0</v>
      </c>
      <c r="L1734" s="67">
        <f t="shared" si="1523"/>
        <v>6000</v>
      </c>
      <c r="M1734" s="67">
        <f t="shared" si="1564"/>
        <v>0</v>
      </c>
      <c r="N1734" s="67">
        <f t="shared" si="1564"/>
        <v>0</v>
      </c>
      <c r="O1734" s="67">
        <f t="shared" si="1564"/>
        <v>6000</v>
      </c>
      <c r="P1734" s="67">
        <f t="shared" si="1526"/>
        <v>6000</v>
      </c>
      <c r="Q1734" s="67">
        <f t="shared" si="1527"/>
        <v>9.3385214007782107</v>
      </c>
    </row>
    <row r="1735" spans="1:17" x14ac:dyDescent="0.25">
      <c r="A1735" s="12" t="s">
        <v>638</v>
      </c>
      <c r="B1735" s="12" t="s">
        <v>69</v>
      </c>
      <c r="C1735" s="12" t="s">
        <v>762</v>
      </c>
      <c r="D1735" s="43" t="s">
        <v>763</v>
      </c>
      <c r="E1735" s="48">
        <v>6121</v>
      </c>
      <c r="F1735" s="43"/>
      <c r="G1735" s="56" t="s">
        <v>2919</v>
      </c>
      <c r="H1735" s="23" t="s">
        <v>29</v>
      </c>
      <c r="I1735" s="68">
        <v>66150</v>
      </c>
      <c r="J1735" s="68">
        <v>64250</v>
      </c>
      <c r="K1735" s="68"/>
      <c r="L1735" s="68">
        <f t="shared" si="1523"/>
        <v>6000</v>
      </c>
      <c r="M1735" s="68"/>
      <c r="N1735" s="68"/>
      <c r="O1735" s="68">
        <v>6000</v>
      </c>
      <c r="P1735" s="68">
        <f t="shared" si="1526"/>
        <v>6000</v>
      </c>
      <c r="Q1735" s="68">
        <f t="shared" si="1527"/>
        <v>9.3385214007782107</v>
      </c>
    </row>
    <row r="1736" spans="1:17" x14ac:dyDescent="0.25">
      <c r="A1736" s="12" t="s">
        <v>638</v>
      </c>
      <c r="B1736" s="12" t="s">
        <v>69</v>
      </c>
      <c r="C1736" s="12" t="s">
        <v>762</v>
      </c>
      <c r="D1736" s="43" t="s">
        <v>763</v>
      </c>
      <c r="E1736" s="42" t="s">
        <v>2711</v>
      </c>
      <c r="F1736" s="42" t="s">
        <v>1</v>
      </c>
      <c r="G1736" s="42" t="s">
        <v>1</v>
      </c>
      <c r="H1736" s="11" t="s">
        <v>32</v>
      </c>
      <c r="I1736" s="67">
        <f t="shared" ref="I1736:O1736" si="1565">SUM(I1737:I1744)</f>
        <v>145900</v>
      </c>
      <c r="J1736" s="67">
        <f t="shared" si="1565"/>
        <v>122700</v>
      </c>
      <c r="K1736" s="67">
        <f t="shared" si="1565"/>
        <v>0</v>
      </c>
      <c r="L1736" s="67">
        <f t="shared" si="1523"/>
        <v>9674</v>
      </c>
      <c r="M1736" s="67">
        <f t="shared" si="1565"/>
        <v>0</v>
      </c>
      <c r="N1736" s="67">
        <f t="shared" si="1565"/>
        <v>0</v>
      </c>
      <c r="O1736" s="67">
        <f t="shared" si="1565"/>
        <v>9674</v>
      </c>
      <c r="P1736" s="67">
        <f t="shared" si="1526"/>
        <v>9674</v>
      </c>
      <c r="Q1736" s="67">
        <f t="shared" si="1527"/>
        <v>7.884270578647107</v>
      </c>
    </row>
    <row r="1737" spans="1:17" x14ac:dyDescent="0.25">
      <c r="A1737" s="12" t="s">
        <v>638</v>
      </c>
      <c r="B1737" s="12" t="s">
        <v>69</v>
      </c>
      <c r="C1737" s="12" t="s">
        <v>762</v>
      </c>
      <c r="D1737" s="43" t="s">
        <v>763</v>
      </c>
      <c r="E1737" s="48">
        <v>6131</v>
      </c>
      <c r="F1737" s="43"/>
      <c r="G1737" s="56" t="s">
        <v>2919</v>
      </c>
      <c r="H1737" s="23" t="s">
        <v>33</v>
      </c>
      <c r="I1737" s="68">
        <v>3000</v>
      </c>
      <c r="J1737" s="68">
        <v>2500</v>
      </c>
      <c r="K1737" s="68"/>
      <c r="L1737" s="68">
        <f t="shared" si="1523"/>
        <v>0</v>
      </c>
      <c r="M1737" s="68"/>
      <c r="N1737" s="68"/>
      <c r="O1737" s="68">
        <v>0</v>
      </c>
      <c r="P1737" s="68">
        <f t="shared" si="1526"/>
        <v>0</v>
      </c>
      <c r="Q1737" s="68">
        <f t="shared" si="1527"/>
        <v>0</v>
      </c>
    </row>
    <row r="1738" spans="1:17" x14ac:dyDescent="0.25">
      <c r="A1738" s="12" t="s">
        <v>638</v>
      </c>
      <c r="B1738" s="12" t="s">
        <v>69</v>
      </c>
      <c r="C1738" s="12" t="s">
        <v>762</v>
      </c>
      <c r="D1738" s="43" t="s">
        <v>763</v>
      </c>
      <c r="E1738" s="48">
        <v>6132</v>
      </c>
      <c r="F1738" s="43"/>
      <c r="G1738" s="56" t="s">
        <v>2919</v>
      </c>
      <c r="H1738" s="23" t="s">
        <v>227</v>
      </c>
      <c r="I1738" s="68">
        <v>73000</v>
      </c>
      <c r="J1738" s="68">
        <v>73000</v>
      </c>
      <c r="K1738" s="68"/>
      <c r="L1738" s="68">
        <f t="shared" si="1523"/>
        <v>5911</v>
      </c>
      <c r="M1738" s="68"/>
      <c r="N1738" s="68"/>
      <c r="O1738" s="68">
        <v>5911</v>
      </c>
      <c r="P1738" s="68">
        <f t="shared" si="1526"/>
        <v>5911</v>
      </c>
      <c r="Q1738" s="68">
        <f t="shared" si="1527"/>
        <v>8.0972602739726014</v>
      </c>
    </row>
    <row r="1739" spans="1:17" x14ac:dyDescent="0.25">
      <c r="A1739" s="12" t="s">
        <v>638</v>
      </c>
      <c r="B1739" s="12" t="s">
        <v>69</v>
      </c>
      <c r="C1739" s="12" t="s">
        <v>762</v>
      </c>
      <c r="D1739" s="43" t="s">
        <v>763</v>
      </c>
      <c r="E1739" s="48">
        <v>6133</v>
      </c>
      <c r="F1739" s="43"/>
      <c r="G1739" s="56" t="s">
        <v>2919</v>
      </c>
      <c r="H1739" s="23" t="s">
        <v>229</v>
      </c>
      <c r="I1739" s="68">
        <v>14000</v>
      </c>
      <c r="J1739" s="68">
        <v>14000</v>
      </c>
      <c r="K1739" s="68"/>
      <c r="L1739" s="68">
        <f t="shared" si="1523"/>
        <v>1097</v>
      </c>
      <c r="M1739" s="68"/>
      <c r="N1739" s="68"/>
      <c r="O1739" s="68">
        <v>1097</v>
      </c>
      <c r="P1739" s="68">
        <f t="shared" si="1526"/>
        <v>1097</v>
      </c>
      <c r="Q1739" s="68">
        <f t="shared" si="1527"/>
        <v>7.8357142857142863</v>
      </c>
    </row>
    <row r="1740" spans="1:17" x14ac:dyDescent="0.25">
      <c r="A1740" s="12" t="s">
        <v>638</v>
      </c>
      <c r="B1740" s="12" t="s">
        <v>69</v>
      </c>
      <c r="C1740" s="12" t="s">
        <v>762</v>
      </c>
      <c r="D1740" s="43" t="s">
        <v>763</v>
      </c>
      <c r="E1740" s="48">
        <v>6134</v>
      </c>
      <c r="F1740" s="43"/>
      <c r="G1740" s="56" t="s">
        <v>2919</v>
      </c>
      <c r="H1740" s="23" t="s">
        <v>169</v>
      </c>
      <c r="I1740" s="68">
        <v>22000</v>
      </c>
      <c r="J1740" s="68">
        <v>6000</v>
      </c>
      <c r="K1740" s="68"/>
      <c r="L1740" s="68">
        <f t="shared" ref="L1740:L1799" si="1566">SUM(M1740:O1740)</f>
        <v>474</v>
      </c>
      <c r="M1740" s="68"/>
      <c r="N1740" s="68"/>
      <c r="O1740" s="68">
        <v>474</v>
      </c>
      <c r="P1740" s="68">
        <f t="shared" si="1526"/>
        <v>474</v>
      </c>
      <c r="Q1740" s="68">
        <f t="shared" si="1527"/>
        <v>7.9</v>
      </c>
    </row>
    <row r="1741" spans="1:17" x14ac:dyDescent="0.25">
      <c r="A1741" s="12" t="s">
        <v>638</v>
      </c>
      <c r="B1741" s="12" t="s">
        <v>69</v>
      </c>
      <c r="C1741" s="12" t="s">
        <v>762</v>
      </c>
      <c r="D1741" s="43" t="s">
        <v>763</v>
      </c>
      <c r="E1741" s="48">
        <v>6135</v>
      </c>
      <c r="F1741" s="43"/>
      <c r="G1741" s="56" t="s">
        <v>2919</v>
      </c>
      <c r="H1741" s="23" t="s">
        <v>231</v>
      </c>
      <c r="I1741" s="68">
        <v>500</v>
      </c>
      <c r="J1741" s="68">
        <v>300</v>
      </c>
      <c r="K1741" s="68"/>
      <c r="L1741" s="68">
        <f t="shared" si="1566"/>
        <v>20</v>
      </c>
      <c r="M1741" s="68"/>
      <c r="N1741" s="68"/>
      <c r="O1741" s="68">
        <v>20</v>
      </c>
      <c r="P1741" s="68">
        <f t="shared" si="1526"/>
        <v>20</v>
      </c>
      <c r="Q1741" s="68">
        <f t="shared" si="1527"/>
        <v>6.666666666666667</v>
      </c>
    </row>
    <row r="1742" spans="1:17" x14ac:dyDescent="0.25">
      <c r="A1742" s="12" t="s">
        <v>638</v>
      </c>
      <c r="B1742" s="12" t="s">
        <v>69</v>
      </c>
      <c r="C1742" s="12" t="s">
        <v>762</v>
      </c>
      <c r="D1742" s="43" t="s">
        <v>763</v>
      </c>
      <c r="E1742" s="48">
        <v>6137</v>
      </c>
      <c r="F1742" s="43"/>
      <c r="G1742" s="56" t="s">
        <v>2919</v>
      </c>
      <c r="H1742" s="23" t="s">
        <v>235</v>
      </c>
      <c r="I1742" s="68">
        <v>12900</v>
      </c>
      <c r="J1742" s="68">
        <v>10000</v>
      </c>
      <c r="K1742" s="68"/>
      <c r="L1742" s="68">
        <f t="shared" si="1566"/>
        <v>876</v>
      </c>
      <c r="M1742" s="68"/>
      <c r="N1742" s="68"/>
      <c r="O1742" s="68">
        <v>876</v>
      </c>
      <c r="P1742" s="68">
        <f t="shared" ref="P1742:P1799" si="1567">K1742+L1742</f>
        <v>876</v>
      </c>
      <c r="Q1742" s="68">
        <f t="shared" ref="Q1742:Q1799" si="1568">IF(J1742=0,"-",P1742/J1742*100)</f>
        <v>8.76</v>
      </c>
    </row>
    <row r="1743" spans="1:17" x14ac:dyDescent="0.25">
      <c r="A1743" s="12" t="s">
        <v>638</v>
      </c>
      <c r="B1743" s="12" t="s">
        <v>69</v>
      </c>
      <c r="C1743" s="12" t="s">
        <v>762</v>
      </c>
      <c r="D1743" s="43" t="s">
        <v>763</v>
      </c>
      <c r="E1743" s="48">
        <v>6138</v>
      </c>
      <c r="F1743" s="43"/>
      <c r="G1743" s="56" t="s">
        <v>2919</v>
      </c>
      <c r="H1743" s="23" t="s">
        <v>237</v>
      </c>
      <c r="I1743" s="68">
        <v>1000</v>
      </c>
      <c r="J1743" s="68">
        <v>0</v>
      </c>
      <c r="K1743" s="68"/>
      <c r="L1743" s="68">
        <f t="shared" si="1566"/>
        <v>0</v>
      </c>
      <c r="M1743" s="68"/>
      <c r="N1743" s="68"/>
      <c r="O1743" s="68">
        <v>0</v>
      </c>
      <c r="P1743" s="68">
        <f t="shared" si="1567"/>
        <v>0</v>
      </c>
      <c r="Q1743" s="68" t="str">
        <f t="shared" si="1568"/>
        <v>-</v>
      </c>
    </row>
    <row r="1744" spans="1:17" x14ac:dyDescent="0.25">
      <c r="A1744" s="14" t="s">
        <v>638</v>
      </c>
      <c r="B1744" s="14" t="s">
        <v>69</v>
      </c>
      <c r="C1744" s="14" t="s">
        <v>762</v>
      </c>
      <c r="D1744" s="50" t="s">
        <v>763</v>
      </c>
      <c r="E1744" s="50" t="s">
        <v>2720</v>
      </c>
      <c r="F1744" s="43" t="s">
        <v>1</v>
      </c>
      <c r="G1744" s="49" t="s">
        <v>1</v>
      </c>
      <c r="H1744" s="11" t="s">
        <v>35</v>
      </c>
      <c r="I1744" s="67">
        <f t="shared" ref="I1744:O1744" si="1569">SUM(I1745:I1747)</f>
        <v>19500</v>
      </c>
      <c r="J1744" s="67">
        <f t="shared" si="1569"/>
        <v>16900</v>
      </c>
      <c r="K1744" s="67">
        <f t="shared" si="1569"/>
        <v>0</v>
      </c>
      <c r="L1744" s="67">
        <f t="shared" si="1566"/>
        <v>1296</v>
      </c>
      <c r="M1744" s="67">
        <f t="shared" si="1569"/>
        <v>0</v>
      </c>
      <c r="N1744" s="67">
        <f t="shared" si="1569"/>
        <v>0</v>
      </c>
      <c r="O1744" s="67">
        <f t="shared" si="1569"/>
        <v>1296</v>
      </c>
      <c r="P1744" s="67">
        <f t="shared" si="1567"/>
        <v>1296</v>
      </c>
      <c r="Q1744" s="67">
        <f t="shared" si="1568"/>
        <v>7.668639053254438</v>
      </c>
    </row>
    <row r="1745" spans="1:17" x14ac:dyDescent="0.25">
      <c r="A1745" s="12" t="s">
        <v>638</v>
      </c>
      <c r="B1745" s="12" t="s">
        <v>69</v>
      </c>
      <c r="C1745" s="12" t="s">
        <v>762</v>
      </c>
      <c r="D1745" s="43" t="s">
        <v>763</v>
      </c>
      <c r="E1745" s="48">
        <v>6139</v>
      </c>
      <c r="F1745" s="43"/>
      <c r="G1745" s="56" t="s">
        <v>2919</v>
      </c>
      <c r="H1745" s="23" t="s">
        <v>35</v>
      </c>
      <c r="I1745" s="68">
        <v>11000</v>
      </c>
      <c r="J1745" s="68">
        <v>8500</v>
      </c>
      <c r="K1745" s="68"/>
      <c r="L1745" s="68">
        <f t="shared" si="1566"/>
        <v>684</v>
      </c>
      <c r="M1745" s="68"/>
      <c r="N1745" s="68"/>
      <c r="O1745" s="68">
        <v>684</v>
      </c>
      <c r="P1745" s="68">
        <f t="shared" si="1567"/>
        <v>684</v>
      </c>
      <c r="Q1745" s="68">
        <f t="shared" si="1568"/>
        <v>8.0470588235294116</v>
      </c>
    </row>
    <row r="1746" spans="1:17" x14ac:dyDescent="0.25">
      <c r="A1746" s="12" t="s">
        <v>638</v>
      </c>
      <c r="B1746" s="12" t="s">
        <v>69</v>
      </c>
      <c r="C1746" s="12" t="s">
        <v>762</v>
      </c>
      <c r="D1746" s="43" t="s">
        <v>763</v>
      </c>
      <c r="E1746" s="48">
        <v>6139</v>
      </c>
      <c r="F1746" s="43" t="s">
        <v>770</v>
      </c>
      <c r="G1746" s="56" t="s">
        <v>2919</v>
      </c>
      <c r="H1746" s="23" t="s">
        <v>43</v>
      </c>
      <c r="I1746" s="68">
        <v>2500</v>
      </c>
      <c r="J1746" s="68">
        <v>2400</v>
      </c>
      <c r="K1746" s="68"/>
      <c r="L1746" s="68">
        <f t="shared" si="1566"/>
        <v>200</v>
      </c>
      <c r="M1746" s="68"/>
      <c r="N1746" s="68"/>
      <c r="O1746" s="68">
        <v>200</v>
      </c>
      <c r="P1746" s="68">
        <f t="shared" si="1567"/>
        <v>200</v>
      </c>
      <c r="Q1746" s="68">
        <f t="shared" si="1568"/>
        <v>8.3333333333333321</v>
      </c>
    </row>
    <row r="1747" spans="1:17" ht="22.5" x14ac:dyDescent="0.25">
      <c r="A1747" s="12" t="s">
        <v>638</v>
      </c>
      <c r="B1747" s="12" t="s">
        <v>69</v>
      </c>
      <c r="C1747" s="12" t="s">
        <v>762</v>
      </c>
      <c r="D1747" s="43" t="s">
        <v>763</v>
      </c>
      <c r="E1747" s="48">
        <v>6139</v>
      </c>
      <c r="F1747" s="43" t="s">
        <v>771</v>
      </c>
      <c r="G1747" s="56" t="s">
        <v>2919</v>
      </c>
      <c r="H1747" s="23" t="s">
        <v>49</v>
      </c>
      <c r="I1747" s="68">
        <v>6000</v>
      </c>
      <c r="J1747" s="68">
        <v>6000</v>
      </c>
      <c r="K1747" s="68"/>
      <c r="L1747" s="68">
        <f t="shared" si="1566"/>
        <v>412</v>
      </c>
      <c r="M1747" s="68"/>
      <c r="N1747" s="68"/>
      <c r="O1747" s="68">
        <v>412</v>
      </c>
      <c r="P1747" s="68">
        <f t="shared" si="1567"/>
        <v>412</v>
      </c>
      <c r="Q1747" s="68">
        <f t="shared" si="1568"/>
        <v>6.8666666666666671</v>
      </c>
    </row>
    <row r="1748" spans="1:17" ht="22.5" x14ac:dyDescent="0.25">
      <c r="A1748" s="14" t="s">
        <v>1</v>
      </c>
      <c r="B1748" s="14" t="s">
        <v>1</v>
      </c>
      <c r="C1748" s="14" t="s">
        <v>1</v>
      </c>
      <c r="D1748" s="42" t="s">
        <v>1</v>
      </c>
      <c r="E1748" s="42" t="s">
        <v>1</v>
      </c>
      <c r="F1748" s="42" t="s">
        <v>1</v>
      </c>
      <c r="G1748" s="42" t="s">
        <v>1</v>
      </c>
      <c r="H1748" s="17" t="s">
        <v>50</v>
      </c>
      <c r="I1748" s="66">
        <f t="shared" ref="I1748:O1749" si="1570">SUM(I1749)</f>
        <v>100</v>
      </c>
      <c r="J1748" s="66">
        <f t="shared" si="1570"/>
        <v>100</v>
      </c>
      <c r="K1748" s="66">
        <f t="shared" si="1570"/>
        <v>0</v>
      </c>
      <c r="L1748" s="66">
        <f t="shared" si="1566"/>
        <v>0</v>
      </c>
      <c r="M1748" s="66">
        <f t="shared" si="1570"/>
        <v>0</v>
      </c>
      <c r="N1748" s="66">
        <f t="shared" si="1570"/>
        <v>0</v>
      </c>
      <c r="O1748" s="66">
        <f t="shared" si="1570"/>
        <v>0</v>
      </c>
      <c r="P1748" s="66">
        <f t="shared" si="1567"/>
        <v>0</v>
      </c>
      <c r="Q1748" s="66">
        <f t="shared" si="1568"/>
        <v>0</v>
      </c>
    </row>
    <row r="1749" spans="1:17" x14ac:dyDescent="0.25">
      <c r="A1749" s="12" t="s">
        <v>638</v>
      </c>
      <c r="B1749" s="12" t="s">
        <v>69</v>
      </c>
      <c r="C1749" s="12" t="s">
        <v>762</v>
      </c>
      <c r="D1749" s="43" t="s">
        <v>763</v>
      </c>
      <c r="E1749" s="42" t="s">
        <v>2712</v>
      </c>
      <c r="F1749" s="42" t="s">
        <v>1</v>
      </c>
      <c r="G1749" s="42" t="s">
        <v>1</v>
      </c>
      <c r="H1749" s="11" t="s">
        <v>52</v>
      </c>
      <c r="I1749" s="67">
        <f t="shared" si="1570"/>
        <v>100</v>
      </c>
      <c r="J1749" s="67">
        <f t="shared" si="1570"/>
        <v>100</v>
      </c>
      <c r="K1749" s="67">
        <f t="shared" si="1570"/>
        <v>0</v>
      </c>
      <c r="L1749" s="67">
        <f t="shared" si="1566"/>
        <v>0</v>
      </c>
      <c r="M1749" s="67">
        <f t="shared" si="1570"/>
        <v>0</v>
      </c>
      <c r="N1749" s="67">
        <f t="shared" si="1570"/>
        <v>0</v>
      </c>
      <c r="O1749" s="67">
        <f t="shared" si="1570"/>
        <v>0</v>
      </c>
      <c r="P1749" s="67">
        <f t="shared" si="1567"/>
        <v>0</v>
      </c>
      <c r="Q1749" s="67">
        <f t="shared" si="1568"/>
        <v>0</v>
      </c>
    </row>
    <row r="1750" spans="1:17" x14ac:dyDescent="0.25">
      <c r="A1750" s="12" t="s">
        <v>638</v>
      </c>
      <c r="B1750" s="12" t="s">
        <v>69</v>
      </c>
      <c r="C1750" s="12" t="s">
        <v>762</v>
      </c>
      <c r="D1750" s="43" t="s">
        <v>763</v>
      </c>
      <c r="E1750" s="48">
        <v>6148</v>
      </c>
      <c r="F1750" s="43"/>
      <c r="G1750" s="56" t="s">
        <v>2919</v>
      </c>
      <c r="H1750" s="23" t="s">
        <v>58</v>
      </c>
      <c r="I1750" s="68">
        <v>100</v>
      </c>
      <c r="J1750" s="68">
        <v>100</v>
      </c>
      <c r="K1750" s="68"/>
      <c r="L1750" s="68">
        <f t="shared" si="1566"/>
        <v>0</v>
      </c>
      <c r="M1750" s="68"/>
      <c r="N1750" s="68"/>
      <c r="O1750" s="68"/>
      <c r="P1750" s="68">
        <f t="shared" si="1567"/>
        <v>0</v>
      </c>
      <c r="Q1750" s="68">
        <f t="shared" si="1568"/>
        <v>0</v>
      </c>
    </row>
    <row r="1751" spans="1:17" ht="22.5" x14ac:dyDescent="0.25">
      <c r="A1751" s="14" t="s">
        <v>1</v>
      </c>
      <c r="B1751" s="14" t="s">
        <v>1</v>
      </c>
      <c r="C1751" s="14" t="s">
        <v>1</v>
      </c>
      <c r="D1751" s="42" t="s">
        <v>1</v>
      </c>
      <c r="E1751" s="42" t="s">
        <v>1</v>
      </c>
      <c r="F1751" s="42" t="s">
        <v>1</v>
      </c>
      <c r="G1751" s="42" t="s">
        <v>1</v>
      </c>
      <c r="H1751" s="17" t="s">
        <v>59</v>
      </c>
      <c r="I1751" s="66">
        <f t="shared" ref="I1751:O1752" si="1571">SUM(I1752)</f>
        <v>8900</v>
      </c>
      <c r="J1751" s="66">
        <f t="shared" si="1571"/>
        <v>5000</v>
      </c>
      <c r="K1751" s="66">
        <f t="shared" si="1571"/>
        <v>0</v>
      </c>
      <c r="L1751" s="66">
        <f t="shared" si="1566"/>
        <v>1000</v>
      </c>
      <c r="M1751" s="66">
        <f t="shared" si="1571"/>
        <v>0</v>
      </c>
      <c r="N1751" s="66">
        <f t="shared" si="1571"/>
        <v>0</v>
      </c>
      <c r="O1751" s="66">
        <f t="shared" si="1571"/>
        <v>1000</v>
      </c>
      <c r="P1751" s="66">
        <f t="shared" si="1567"/>
        <v>1000</v>
      </c>
      <c r="Q1751" s="66">
        <f t="shared" si="1568"/>
        <v>20</v>
      </c>
    </row>
    <row r="1752" spans="1:17" x14ac:dyDescent="0.25">
      <c r="A1752" s="12" t="s">
        <v>638</v>
      </c>
      <c r="B1752" s="12" t="s">
        <v>69</v>
      </c>
      <c r="C1752" s="12" t="s">
        <v>762</v>
      </c>
      <c r="D1752" s="43" t="s">
        <v>763</v>
      </c>
      <c r="E1752" s="42" t="s">
        <v>2715</v>
      </c>
      <c r="F1752" s="42" t="s">
        <v>1</v>
      </c>
      <c r="G1752" s="42" t="s">
        <v>1</v>
      </c>
      <c r="H1752" s="11" t="s">
        <v>61</v>
      </c>
      <c r="I1752" s="67">
        <f t="shared" si="1571"/>
        <v>8900</v>
      </c>
      <c r="J1752" s="67">
        <f t="shared" si="1571"/>
        <v>5000</v>
      </c>
      <c r="K1752" s="67">
        <f t="shared" si="1571"/>
        <v>0</v>
      </c>
      <c r="L1752" s="67">
        <f t="shared" si="1566"/>
        <v>1000</v>
      </c>
      <c r="M1752" s="67">
        <f t="shared" si="1571"/>
        <v>0</v>
      </c>
      <c r="N1752" s="67">
        <f t="shared" si="1571"/>
        <v>0</v>
      </c>
      <c r="O1752" s="67">
        <f t="shared" si="1571"/>
        <v>1000</v>
      </c>
      <c r="P1752" s="67">
        <f t="shared" si="1567"/>
        <v>1000</v>
      </c>
      <c r="Q1752" s="67">
        <f t="shared" si="1568"/>
        <v>20</v>
      </c>
    </row>
    <row r="1753" spans="1:17" x14ac:dyDescent="0.25">
      <c r="A1753" s="12" t="s">
        <v>638</v>
      </c>
      <c r="B1753" s="12" t="s">
        <v>69</v>
      </c>
      <c r="C1753" s="12" t="s">
        <v>762</v>
      </c>
      <c r="D1753" s="43" t="s">
        <v>763</v>
      </c>
      <c r="E1753" s="48">
        <v>8213</v>
      </c>
      <c r="F1753" s="43"/>
      <c r="G1753" s="56" t="s">
        <v>2919</v>
      </c>
      <c r="H1753" s="23" t="s">
        <v>62</v>
      </c>
      <c r="I1753" s="68">
        <v>8900</v>
      </c>
      <c r="J1753" s="68">
        <v>5000</v>
      </c>
      <c r="K1753" s="68"/>
      <c r="L1753" s="68">
        <f t="shared" si="1566"/>
        <v>1000</v>
      </c>
      <c r="M1753" s="68"/>
      <c r="N1753" s="68"/>
      <c r="O1753" s="68">
        <v>1000</v>
      </c>
      <c r="P1753" s="68">
        <f t="shared" si="1567"/>
        <v>1000</v>
      </c>
      <c r="Q1753" s="68">
        <f t="shared" si="1568"/>
        <v>20</v>
      </c>
    </row>
    <row r="1754" spans="1:17" x14ac:dyDescent="0.25">
      <c r="A1754" s="23" t="s">
        <v>1</v>
      </c>
      <c r="B1754" s="23" t="s">
        <v>1</v>
      </c>
      <c r="C1754" s="23" t="s">
        <v>1</v>
      </c>
      <c r="D1754" s="49" t="s">
        <v>1</v>
      </c>
      <c r="E1754" s="49" t="s">
        <v>1</v>
      </c>
      <c r="F1754" s="49" t="s">
        <v>1</v>
      </c>
      <c r="G1754" s="49" t="s">
        <v>1</v>
      </c>
      <c r="H1754" s="17" t="s">
        <v>772</v>
      </c>
      <c r="I1754" s="66">
        <f t="shared" ref="I1754:O1754" si="1572">SUM(I1725,I1748,I1751)</f>
        <v>918939</v>
      </c>
      <c r="J1754" s="66">
        <f t="shared" si="1572"/>
        <v>868954</v>
      </c>
      <c r="K1754" s="66">
        <f t="shared" si="1572"/>
        <v>0</v>
      </c>
      <c r="L1754" s="66">
        <f t="shared" si="1566"/>
        <v>84936</v>
      </c>
      <c r="M1754" s="66">
        <f t="shared" si="1572"/>
        <v>0</v>
      </c>
      <c r="N1754" s="66">
        <f t="shared" si="1572"/>
        <v>0</v>
      </c>
      <c r="O1754" s="66">
        <f t="shared" si="1572"/>
        <v>84936</v>
      </c>
      <c r="P1754" s="66">
        <f t="shared" si="1567"/>
        <v>84936</v>
      </c>
      <c r="Q1754" s="66">
        <f t="shared" si="1568"/>
        <v>9.7745105034328628</v>
      </c>
    </row>
    <row r="1755" spans="1:17" ht="15.75" thickBot="1" x14ac:dyDescent="0.3">
      <c r="A1755" s="23" t="s">
        <v>1</v>
      </c>
      <c r="B1755" s="23" t="s">
        <v>1</v>
      </c>
      <c r="C1755" s="23" t="s">
        <v>1</v>
      </c>
      <c r="D1755" s="49" t="s">
        <v>1</v>
      </c>
      <c r="E1755" s="49" t="s">
        <v>1</v>
      </c>
      <c r="F1755" s="49" t="s">
        <v>1</v>
      </c>
      <c r="G1755" s="49" t="s">
        <v>1</v>
      </c>
      <c r="H1755" s="11" t="s">
        <v>64</v>
      </c>
      <c r="I1755" s="67">
        <v>27</v>
      </c>
      <c r="J1755" s="67">
        <v>27</v>
      </c>
      <c r="K1755" s="67"/>
      <c r="L1755" s="67"/>
      <c r="M1755" s="67"/>
      <c r="N1755" s="67"/>
      <c r="O1755" s="67"/>
      <c r="P1755" s="67">
        <f t="shared" si="1567"/>
        <v>0</v>
      </c>
      <c r="Q1755" s="67">
        <f t="shared" si="1568"/>
        <v>0</v>
      </c>
    </row>
    <row r="1756" spans="1:17" ht="34.5" thickBot="1" x14ac:dyDescent="0.3">
      <c r="A1756" s="23" t="s">
        <v>1</v>
      </c>
      <c r="B1756" s="23" t="s">
        <v>1</v>
      </c>
      <c r="C1756" s="23" t="s">
        <v>1</v>
      </c>
      <c r="D1756" s="49" t="s">
        <v>1</v>
      </c>
      <c r="E1756" s="49" t="s">
        <v>1</v>
      </c>
      <c r="F1756" s="49" t="s">
        <v>1</v>
      </c>
      <c r="G1756" s="49" t="s">
        <v>1</v>
      </c>
      <c r="H1756" s="22" t="s">
        <v>65</v>
      </c>
      <c r="I1756" s="64" t="s">
        <v>2718</v>
      </c>
      <c r="J1756" s="64" t="s">
        <v>2879</v>
      </c>
      <c r="K1756" s="64" t="s">
        <v>2942</v>
      </c>
      <c r="L1756" s="64" t="s">
        <v>2942</v>
      </c>
      <c r="M1756" s="64" t="s">
        <v>2950</v>
      </c>
      <c r="N1756" s="64" t="s">
        <v>2949</v>
      </c>
      <c r="O1756" s="64" t="s">
        <v>2948</v>
      </c>
      <c r="P1756" s="64" t="s">
        <v>2942</v>
      </c>
      <c r="Q1756" s="64" t="s">
        <v>2944</v>
      </c>
    </row>
    <row r="1757" spans="1:17" x14ac:dyDescent="0.25">
      <c r="A1757" s="24"/>
      <c r="B1757" s="24"/>
      <c r="C1757" s="24"/>
      <c r="D1757" s="51"/>
      <c r="E1757" s="51"/>
      <c r="F1757" s="51"/>
      <c r="G1757" s="51"/>
      <c r="H1757" s="18" t="s">
        <v>1</v>
      </c>
      <c r="I1757" s="65">
        <v>1</v>
      </c>
      <c r="J1757" s="65" t="s">
        <v>2894</v>
      </c>
      <c r="K1757" s="65">
        <v>3</v>
      </c>
      <c r="L1757" s="65" t="s">
        <v>2945</v>
      </c>
      <c r="M1757" s="65">
        <v>5</v>
      </c>
      <c r="N1757" s="65">
        <v>6</v>
      </c>
      <c r="O1757" s="65">
        <v>7</v>
      </c>
      <c r="P1757" s="65" t="s">
        <v>2946</v>
      </c>
      <c r="Q1757" s="65">
        <v>9</v>
      </c>
    </row>
    <row r="1758" spans="1:17" x14ac:dyDescent="0.25">
      <c r="A1758" s="24"/>
      <c r="B1758" s="24"/>
      <c r="C1758" s="24"/>
      <c r="D1758" s="51"/>
      <c r="E1758" s="52"/>
      <c r="F1758" s="52"/>
      <c r="G1758" s="52"/>
      <c r="H1758" s="19" t="s">
        <v>697</v>
      </c>
      <c r="I1758" s="69">
        <f t="shared" ref="I1758" si="1573">SUM(I1754)</f>
        <v>918939</v>
      </c>
      <c r="J1758" s="69">
        <f t="shared" ref="J1758:K1758" si="1574">SUM(J1754)</f>
        <v>868954</v>
      </c>
      <c r="K1758" s="69">
        <f t="shared" si="1574"/>
        <v>0</v>
      </c>
      <c r="L1758" s="69">
        <f t="shared" si="1566"/>
        <v>84936</v>
      </c>
      <c r="M1758" s="69">
        <f t="shared" ref="M1758" si="1575">SUM(M1754)</f>
        <v>0</v>
      </c>
      <c r="N1758" s="69">
        <f t="shared" ref="N1758:O1758" si="1576">SUM(N1754)</f>
        <v>0</v>
      </c>
      <c r="O1758" s="69">
        <f t="shared" si="1576"/>
        <v>84936</v>
      </c>
      <c r="P1758" s="69">
        <f t="shared" si="1567"/>
        <v>84936</v>
      </c>
      <c r="Q1758" s="69">
        <f t="shared" si="1568"/>
        <v>9.7745105034328628</v>
      </c>
    </row>
    <row r="1759" spans="1:17" x14ac:dyDescent="0.25">
      <c r="A1759" s="24"/>
      <c r="B1759" s="24"/>
      <c r="C1759" s="24"/>
      <c r="D1759" s="51"/>
      <c r="E1759" s="51"/>
      <c r="F1759" s="51"/>
      <c r="G1759" s="51"/>
      <c r="H1759" s="20" t="s">
        <v>67</v>
      </c>
      <c r="I1759" s="69">
        <f t="shared" ref="I1759" si="1577">SUM(I1758)</f>
        <v>918939</v>
      </c>
      <c r="J1759" s="69">
        <f t="shared" ref="J1759:K1759" si="1578">SUM(J1758)</f>
        <v>868954</v>
      </c>
      <c r="K1759" s="69">
        <f t="shared" si="1578"/>
        <v>0</v>
      </c>
      <c r="L1759" s="69">
        <f t="shared" si="1566"/>
        <v>84936</v>
      </c>
      <c r="M1759" s="69">
        <f t="shared" ref="M1759" si="1579">SUM(M1758)</f>
        <v>0</v>
      </c>
      <c r="N1759" s="69">
        <f t="shared" ref="N1759:O1759" si="1580">SUM(N1758)</f>
        <v>0</v>
      </c>
      <c r="O1759" s="69">
        <f t="shared" si="1580"/>
        <v>84936</v>
      </c>
      <c r="P1759" s="69">
        <f t="shared" si="1567"/>
        <v>84936</v>
      </c>
      <c r="Q1759" s="69">
        <f t="shared" si="1568"/>
        <v>9.7745105034328628</v>
      </c>
    </row>
    <row r="1760" spans="1:17" x14ac:dyDescent="0.25">
      <c r="A1760" s="25"/>
      <c r="B1760" s="25"/>
      <c r="C1760" s="25"/>
      <c r="D1760" s="53"/>
      <c r="E1760" s="53"/>
      <c r="F1760" s="53"/>
      <c r="G1760" s="53"/>
    </row>
    <row r="1761" spans="1:17" ht="15.75" thickBot="1" x14ac:dyDescent="0.3">
      <c r="A1761" s="23" t="s">
        <v>1</v>
      </c>
      <c r="B1761" s="23" t="s">
        <v>1</v>
      </c>
      <c r="C1761" s="23" t="s">
        <v>1</v>
      </c>
      <c r="D1761" s="49" t="s">
        <v>1</v>
      </c>
      <c r="E1761" s="49" t="s">
        <v>1</v>
      </c>
      <c r="F1761" s="49" t="s">
        <v>1</v>
      </c>
      <c r="G1761" s="49" t="s">
        <v>1</v>
      </c>
      <c r="H1761" s="26" t="s">
        <v>1</v>
      </c>
      <c r="I1761" s="70"/>
      <c r="J1761" s="70"/>
      <c r="K1761" s="70"/>
      <c r="L1761" s="70"/>
      <c r="M1761" s="70"/>
      <c r="N1761" s="70"/>
      <c r="O1761" s="70"/>
      <c r="P1761" s="70"/>
      <c r="Q1761" s="70"/>
    </row>
    <row r="1762" spans="1:17" ht="34.5" thickBot="1" x14ac:dyDescent="0.3">
      <c r="A1762" s="22" t="s">
        <v>4</v>
      </c>
      <c r="B1762" s="22" t="s">
        <v>5</v>
      </c>
      <c r="C1762" s="22" t="s">
        <v>6</v>
      </c>
      <c r="D1762" s="44" t="s">
        <v>2891</v>
      </c>
      <c r="E1762" s="44" t="s">
        <v>2895</v>
      </c>
      <c r="F1762" s="44" t="s">
        <v>7</v>
      </c>
      <c r="G1762" s="44" t="s">
        <v>8</v>
      </c>
      <c r="H1762" s="22" t="s">
        <v>9</v>
      </c>
      <c r="I1762" s="64" t="s">
        <v>2718</v>
      </c>
      <c r="J1762" s="64" t="s">
        <v>2879</v>
      </c>
      <c r="K1762" s="64" t="s">
        <v>2942</v>
      </c>
      <c r="L1762" s="64" t="s">
        <v>2942</v>
      </c>
      <c r="M1762" s="64" t="s">
        <v>2950</v>
      </c>
      <c r="N1762" s="64" t="s">
        <v>2949</v>
      </c>
      <c r="O1762" s="64" t="s">
        <v>2948</v>
      </c>
      <c r="P1762" s="64" t="s">
        <v>2942</v>
      </c>
      <c r="Q1762" s="64" t="s">
        <v>2944</v>
      </c>
    </row>
    <row r="1763" spans="1:17" x14ac:dyDescent="0.25">
      <c r="A1763" s="15" t="s">
        <v>1</v>
      </c>
      <c r="B1763" s="15" t="s">
        <v>1</v>
      </c>
      <c r="C1763" s="15" t="s">
        <v>1</v>
      </c>
      <c r="D1763" s="45" t="s">
        <v>1</v>
      </c>
      <c r="E1763" s="45" t="s">
        <v>1</v>
      </c>
      <c r="F1763" s="46" t="s">
        <v>1</v>
      </c>
      <c r="G1763" s="47" t="s">
        <v>1</v>
      </c>
      <c r="H1763" s="16" t="s">
        <v>1</v>
      </c>
      <c r="I1763" s="65">
        <v>1</v>
      </c>
      <c r="J1763" s="65" t="s">
        <v>2894</v>
      </c>
      <c r="K1763" s="65">
        <v>3</v>
      </c>
      <c r="L1763" s="65" t="s">
        <v>2945</v>
      </c>
      <c r="M1763" s="65">
        <v>5</v>
      </c>
      <c r="N1763" s="65">
        <v>6</v>
      </c>
      <c r="O1763" s="65">
        <v>7</v>
      </c>
      <c r="P1763" s="65" t="s">
        <v>2946</v>
      </c>
      <c r="Q1763" s="65">
        <v>9</v>
      </c>
    </row>
    <row r="1764" spans="1:17" x14ac:dyDescent="0.25">
      <c r="A1764" s="14" t="s">
        <v>638</v>
      </c>
      <c r="B1764" s="14" t="s">
        <v>69</v>
      </c>
      <c r="C1764" s="12" t="s">
        <v>773</v>
      </c>
      <c r="D1764" s="43" t="s">
        <v>774</v>
      </c>
      <c r="E1764" s="42" t="s">
        <v>1</v>
      </c>
      <c r="F1764" s="42" t="s">
        <v>1</v>
      </c>
      <c r="G1764" s="42" t="s">
        <v>1</v>
      </c>
      <c r="H1764" s="11" t="s">
        <v>775</v>
      </c>
      <c r="I1764" s="63"/>
      <c r="J1764" s="63"/>
      <c r="K1764" s="63"/>
      <c r="L1764" s="63"/>
      <c r="M1764" s="63"/>
      <c r="N1764" s="63"/>
      <c r="O1764" s="63"/>
      <c r="P1764" s="63">
        <f t="shared" si="1567"/>
        <v>0</v>
      </c>
      <c r="Q1764" s="63" t="str">
        <f t="shared" si="1568"/>
        <v>-</v>
      </c>
    </row>
    <row r="1765" spans="1:17" ht="22.5" x14ac:dyDescent="0.25">
      <c r="A1765" s="14" t="s">
        <v>1</v>
      </c>
      <c r="B1765" s="14" t="s">
        <v>1</v>
      </c>
      <c r="C1765" s="14" t="s">
        <v>1</v>
      </c>
      <c r="D1765" s="42" t="s">
        <v>1</v>
      </c>
      <c r="E1765" s="42" t="s">
        <v>1</v>
      </c>
      <c r="F1765" s="42" t="s">
        <v>1</v>
      </c>
      <c r="G1765" s="42" t="s">
        <v>1</v>
      </c>
      <c r="H1765" s="17" t="s">
        <v>13</v>
      </c>
      <c r="I1765" s="66">
        <f t="shared" ref="I1765" si="1581">SUM(I1766,I1773,I1775)</f>
        <v>1160595</v>
      </c>
      <c r="J1765" s="66">
        <f t="shared" ref="J1765:K1765" si="1582">SUM(J1766,J1773,J1775)</f>
        <v>1064895</v>
      </c>
      <c r="K1765" s="66">
        <f t="shared" si="1582"/>
        <v>0</v>
      </c>
      <c r="L1765" s="66">
        <f t="shared" si="1566"/>
        <v>104390</v>
      </c>
      <c r="M1765" s="66">
        <f t="shared" ref="M1765" si="1583">SUM(M1766,M1773,M1775)</f>
        <v>0</v>
      </c>
      <c r="N1765" s="66">
        <f t="shared" ref="N1765:O1765" si="1584">SUM(N1766,N1773,N1775)</f>
        <v>0</v>
      </c>
      <c r="O1765" s="66">
        <f t="shared" si="1584"/>
        <v>104390</v>
      </c>
      <c r="P1765" s="66">
        <f t="shared" si="1567"/>
        <v>104390</v>
      </c>
      <c r="Q1765" s="66">
        <f t="shared" si="1568"/>
        <v>9.8028444118903746</v>
      </c>
    </row>
    <row r="1766" spans="1:17" x14ac:dyDescent="0.25">
      <c r="A1766" s="12" t="s">
        <v>638</v>
      </c>
      <c r="B1766" s="12" t="s">
        <v>69</v>
      </c>
      <c r="C1766" s="12" t="s">
        <v>773</v>
      </c>
      <c r="D1766" s="43" t="s">
        <v>774</v>
      </c>
      <c r="E1766" s="42" t="s">
        <v>2709</v>
      </c>
      <c r="F1766" s="42" t="s">
        <v>1</v>
      </c>
      <c r="G1766" s="42" t="s">
        <v>1</v>
      </c>
      <c r="H1766" s="11" t="s">
        <v>15</v>
      </c>
      <c r="I1766" s="67">
        <f t="shared" ref="I1766" si="1585">SUM(I1767,I1768)</f>
        <v>921895</v>
      </c>
      <c r="J1766" s="67">
        <f t="shared" ref="J1766:K1766" si="1586">SUM(J1767,J1768)</f>
        <v>908895</v>
      </c>
      <c r="K1766" s="67">
        <f t="shared" si="1586"/>
        <v>0</v>
      </c>
      <c r="L1766" s="67">
        <f t="shared" si="1566"/>
        <v>91740</v>
      </c>
      <c r="M1766" s="67">
        <f t="shared" ref="M1766" si="1587">SUM(M1767,M1768)</f>
        <v>0</v>
      </c>
      <c r="N1766" s="67">
        <f t="shared" ref="N1766:O1766" si="1588">SUM(N1767,N1768)</f>
        <v>0</v>
      </c>
      <c r="O1766" s="67">
        <f t="shared" si="1588"/>
        <v>91740</v>
      </c>
      <c r="P1766" s="67">
        <f t="shared" si="1567"/>
        <v>91740</v>
      </c>
      <c r="Q1766" s="67">
        <f t="shared" si="1568"/>
        <v>10.093575165448154</v>
      </c>
    </row>
    <row r="1767" spans="1:17" x14ac:dyDescent="0.25">
      <c r="A1767" s="12" t="s">
        <v>638</v>
      </c>
      <c r="B1767" s="12" t="s">
        <v>69</v>
      </c>
      <c r="C1767" s="12" t="s">
        <v>773</v>
      </c>
      <c r="D1767" s="43" t="s">
        <v>774</v>
      </c>
      <c r="E1767" s="48">
        <v>6111</v>
      </c>
      <c r="F1767" s="43"/>
      <c r="G1767" s="56" t="s">
        <v>2919</v>
      </c>
      <c r="H1767" s="23" t="s">
        <v>16</v>
      </c>
      <c r="I1767" s="68">
        <v>805245</v>
      </c>
      <c r="J1767" s="68">
        <v>795245</v>
      </c>
      <c r="K1767" s="68"/>
      <c r="L1767" s="68">
        <f t="shared" si="1566"/>
        <v>80000</v>
      </c>
      <c r="M1767" s="68"/>
      <c r="N1767" s="68"/>
      <c r="O1767" s="68">
        <v>80000</v>
      </c>
      <c r="P1767" s="68">
        <f t="shared" si="1567"/>
        <v>80000</v>
      </c>
      <c r="Q1767" s="68">
        <f t="shared" si="1568"/>
        <v>10.059792894013794</v>
      </c>
    </row>
    <row r="1768" spans="1:17" x14ac:dyDescent="0.25">
      <c r="A1768" s="14" t="s">
        <v>638</v>
      </c>
      <c r="B1768" s="14" t="s">
        <v>69</v>
      </c>
      <c r="C1768" s="14" t="s">
        <v>773</v>
      </c>
      <c r="D1768" s="50" t="s">
        <v>774</v>
      </c>
      <c r="E1768" s="50" t="s">
        <v>2719</v>
      </c>
      <c r="F1768" s="43" t="s">
        <v>1</v>
      </c>
      <c r="G1768" s="49" t="s">
        <v>1</v>
      </c>
      <c r="H1768" s="11" t="s">
        <v>19</v>
      </c>
      <c r="I1768" s="67">
        <f t="shared" ref="I1768:O1768" si="1589">SUM(I1769:I1772)</f>
        <v>116650</v>
      </c>
      <c r="J1768" s="67">
        <f t="shared" si="1589"/>
        <v>113650</v>
      </c>
      <c r="K1768" s="67">
        <f t="shared" si="1589"/>
        <v>0</v>
      </c>
      <c r="L1768" s="67">
        <f t="shared" si="1566"/>
        <v>11740</v>
      </c>
      <c r="M1768" s="67">
        <f t="shared" si="1589"/>
        <v>0</v>
      </c>
      <c r="N1768" s="67">
        <f t="shared" si="1589"/>
        <v>0</v>
      </c>
      <c r="O1768" s="67">
        <f t="shared" si="1589"/>
        <v>11740</v>
      </c>
      <c r="P1768" s="67">
        <f t="shared" si="1567"/>
        <v>11740</v>
      </c>
      <c r="Q1768" s="67">
        <f t="shared" si="1568"/>
        <v>10.32996040475143</v>
      </c>
    </row>
    <row r="1769" spans="1:17" x14ac:dyDescent="0.25">
      <c r="A1769" s="12" t="s">
        <v>638</v>
      </c>
      <c r="B1769" s="12" t="s">
        <v>69</v>
      </c>
      <c r="C1769" s="12" t="s">
        <v>773</v>
      </c>
      <c r="D1769" s="43" t="s">
        <v>774</v>
      </c>
      <c r="E1769" s="48">
        <v>6112</v>
      </c>
      <c r="F1769" s="43" t="s">
        <v>776</v>
      </c>
      <c r="G1769" s="56" t="s">
        <v>2919</v>
      </c>
      <c r="H1769" s="23" t="s">
        <v>73</v>
      </c>
      <c r="I1769" s="68">
        <v>19000</v>
      </c>
      <c r="J1769" s="68">
        <v>18000</v>
      </c>
      <c r="K1769" s="68"/>
      <c r="L1769" s="68">
        <f t="shared" si="1566"/>
        <v>2000</v>
      </c>
      <c r="M1769" s="68"/>
      <c r="N1769" s="68"/>
      <c r="O1769" s="68">
        <v>2000</v>
      </c>
      <c r="P1769" s="68">
        <f t="shared" si="1567"/>
        <v>2000</v>
      </c>
      <c r="Q1769" s="68">
        <f t="shared" si="1568"/>
        <v>11.111111111111111</v>
      </c>
    </row>
    <row r="1770" spans="1:17" x14ac:dyDescent="0.25">
      <c r="A1770" s="12" t="s">
        <v>638</v>
      </c>
      <c r="B1770" s="12" t="s">
        <v>69</v>
      </c>
      <c r="C1770" s="12" t="s">
        <v>773</v>
      </c>
      <c r="D1770" s="43" t="s">
        <v>774</v>
      </c>
      <c r="E1770" s="48">
        <v>6112</v>
      </c>
      <c r="F1770" s="43" t="s">
        <v>777</v>
      </c>
      <c r="G1770" s="56" t="s">
        <v>2919</v>
      </c>
      <c r="H1770" s="23" t="s">
        <v>22</v>
      </c>
      <c r="I1770" s="68">
        <v>71000</v>
      </c>
      <c r="J1770" s="68">
        <v>70000</v>
      </c>
      <c r="K1770" s="68"/>
      <c r="L1770" s="68">
        <f t="shared" si="1566"/>
        <v>6000</v>
      </c>
      <c r="M1770" s="68"/>
      <c r="N1770" s="68"/>
      <c r="O1770" s="68">
        <v>6000</v>
      </c>
      <c r="P1770" s="68">
        <f t="shared" si="1567"/>
        <v>6000</v>
      </c>
      <c r="Q1770" s="68">
        <f t="shared" si="1568"/>
        <v>8.5714285714285712</v>
      </c>
    </row>
    <row r="1771" spans="1:17" x14ac:dyDescent="0.25">
      <c r="A1771" s="12" t="s">
        <v>638</v>
      </c>
      <c r="B1771" s="12" t="s">
        <v>69</v>
      </c>
      <c r="C1771" s="12" t="s">
        <v>773</v>
      </c>
      <c r="D1771" s="43" t="s">
        <v>774</v>
      </c>
      <c r="E1771" s="48">
        <v>6112</v>
      </c>
      <c r="F1771" s="43" t="s">
        <v>778</v>
      </c>
      <c r="G1771" s="56" t="s">
        <v>2919</v>
      </c>
      <c r="H1771" s="23" t="s">
        <v>24</v>
      </c>
      <c r="I1771" s="68">
        <v>16650</v>
      </c>
      <c r="J1771" s="68">
        <v>15650</v>
      </c>
      <c r="K1771" s="68"/>
      <c r="L1771" s="68">
        <f t="shared" si="1566"/>
        <v>0</v>
      </c>
      <c r="M1771" s="68"/>
      <c r="N1771" s="68"/>
      <c r="O1771" s="68"/>
      <c r="P1771" s="68">
        <f t="shared" si="1567"/>
        <v>0</v>
      </c>
      <c r="Q1771" s="68">
        <f t="shared" si="1568"/>
        <v>0</v>
      </c>
    </row>
    <row r="1772" spans="1:17" x14ac:dyDescent="0.25">
      <c r="A1772" s="12" t="s">
        <v>638</v>
      </c>
      <c r="B1772" s="12" t="s">
        <v>69</v>
      </c>
      <c r="C1772" s="12" t="s">
        <v>773</v>
      </c>
      <c r="D1772" s="43" t="s">
        <v>774</v>
      </c>
      <c r="E1772" s="48">
        <v>6112</v>
      </c>
      <c r="F1772" s="43" t="s">
        <v>779</v>
      </c>
      <c r="G1772" s="56" t="s">
        <v>2919</v>
      </c>
      <c r="H1772" s="23" t="s">
        <v>26</v>
      </c>
      <c r="I1772" s="68">
        <v>10000</v>
      </c>
      <c r="J1772" s="68">
        <v>10000</v>
      </c>
      <c r="K1772" s="68"/>
      <c r="L1772" s="68">
        <f t="shared" si="1566"/>
        <v>3740</v>
      </c>
      <c r="M1772" s="68"/>
      <c r="N1772" s="68"/>
      <c r="O1772" s="68">
        <v>3740</v>
      </c>
      <c r="P1772" s="68">
        <f t="shared" si="1567"/>
        <v>3740</v>
      </c>
      <c r="Q1772" s="68">
        <f t="shared" si="1568"/>
        <v>37.4</v>
      </c>
    </row>
    <row r="1773" spans="1:17" x14ac:dyDescent="0.25">
      <c r="A1773" s="12" t="s">
        <v>638</v>
      </c>
      <c r="B1773" s="12" t="s">
        <v>69</v>
      </c>
      <c r="C1773" s="12" t="s">
        <v>773</v>
      </c>
      <c r="D1773" s="43" t="s">
        <v>774</v>
      </c>
      <c r="E1773" s="42" t="s">
        <v>2710</v>
      </c>
      <c r="F1773" s="42" t="s">
        <v>1</v>
      </c>
      <c r="G1773" s="42" t="s">
        <v>1</v>
      </c>
      <c r="H1773" s="11" t="s">
        <v>28</v>
      </c>
      <c r="I1773" s="67">
        <f t="shared" ref="I1773:O1773" si="1590">SUM(I1774)</f>
        <v>87000</v>
      </c>
      <c r="J1773" s="67">
        <f t="shared" si="1590"/>
        <v>86000</v>
      </c>
      <c r="K1773" s="67">
        <f t="shared" si="1590"/>
        <v>0</v>
      </c>
      <c r="L1773" s="67">
        <f t="shared" si="1566"/>
        <v>6500</v>
      </c>
      <c r="M1773" s="67">
        <f t="shared" si="1590"/>
        <v>0</v>
      </c>
      <c r="N1773" s="67">
        <f t="shared" si="1590"/>
        <v>0</v>
      </c>
      <c r="O1773" s="67">
        <f t="shared" si="1590"/>
        <v>6500</v>
      </c>
      <c r="P1773" s="67">
        <f t="shared" si="1567"/>
        <v>6500</v>
      </c>
      <c r="Q1773" s="67">
        <f t="shared" si="1568"/>
        <v>7.5581395348837201</v>
      </c>
    </row>
    <row r="1774" spans="1:17" x14ac:dyDescent="0.25">
      <c r="A1774" s="12" t="s">
        <v>638</v>
      </c>
      <c r="B1774" s="12" t="s">
        <v>69</v>
      </c>
      <c r="C1774" s="12" t="s">
        <v>773</v>
      </c>
      <c r="D1774" s="43" t="s">
        <v>774</v>
      </c>
      <c r="E1774" s="48">
        <v>6121</v>
      </c>
      <c r="F1774" s="43"/>
      <c r="G1774" s="56" t="s">
        <v>2919</v>
      </c>
      <c r="H1774" s="23" t="s">
        <v>29</v>
      </c>
      <c r="I1774" s="68">
        <v>87000</v>
      </c>
      <c r="J1774" s="68">
        <v>86000</v>
      </c>
      <c r="K1774" s="68"/>
      <c r="L1774" s="68">
        <f t="shared" si="1566"/>
        <v>6500</v>
      </c>
      <c r="M1774" s="68"/>
      <c r="N1774" s="68"/>
      <c r="O1774" s="68">
        <v>6500</v>
      </c>
      <c r="P1774" s="68">
        <f t="shared" si="1567"/>
        <v>6500</v>
      </c>
      <c r="Q1774" s="68">
        <f t="shared" si="1568"/>
        <v>7.5581395348837201</v>
      </c>
    </row>
    <row r="1775" spans="1:17" x14ac:dyDescent="0.25">
      <c r="A1775" s="12" t="s">
        <v>638</v>
      </c>
      <c r="B1775" s="12" t="s">
        <v>69</v>
      </c>
      <c r="C1775" s="12" t="s">
        <v>773</v>
      </c>
      <c r="D1775" s="43" t="s">
        <v>774</v>
      </c>
      <c r="E1775" s="42" t="s">
        <v>2711</v>
      </c>
      <c r="F1775" s="42" t="s">
        <v>1</v>
      </c>
      <c r="G1775" s="42" t="s">
        <v>1</v>
      </c>
      <c r="H1775" s="11" t="s">
        <v>32</v>
      </c>
      <c r="I1775" s="67">
        <f t="shared" ref="I1775:O1775" si="1591">SUM(I1776:I1783)</f>
        <v>151700</v>
      </c>
      <c r="J1775" s="67">
        <f t="shared" si="1591"/>
        <v>70000</v>
      </c>
      <c r="K1775" s="67">
        <f t="shared" si="1591"/>
        <v>0</v>
      </c>
      <c r="L1775" s="67">
        <f t="shared" si="1566"/>
        <v>6150</v>
      </c>
      <c r="M1775" s="67">
        <f t="shared" si="1591"/>
        <v>0</v>
      </c>
      <c r="N1775" s="67">
        <f t="shared" si="1591"/>
        <v>0</v>
      </c>
      <c r="O1775" s="67">
        <f t="shared" si="1591"/>
        <v>6150</v>
      </c>
      <c r="P1775" s="67">
        <f t="shared" si="1567"/>
        <v>6150</v>
      </c>
      <c r="Q1775" s="67">
        <f t="shared" si="1568"/>
        <v>8.7857142857142847</v>
      </c>
    </row>
    <row r="1776" spans="1:17" x14ac:dyDescent="0.25">
      <c r="A1776" s="12" t="s">
        <v>638</v>
      </c>
      <c r="B1776" s="12" t="s">
        <v>69</v>
      </c>
      <c r="C1776" s="12" t="s">
        <v>773</v>
      </c>
      <c r="D1776" s="43" t="s">
        <v>774</v>
      </c>
      <c r="E1776" s="48">
        <v>6131</v>
      </c>
      <c r="F1776" s="43"/>
      <c r="G1776" s="56" t="s">
        <v>2919</v>
      </c>
      <c r="H1776" s="23" t="s">
        <v>33</v>
      </c>
      <c r="I1776" s="68">
        <v>1000</v>
      </c>
      <c r="J1776" s="68">
        <v>300</v>
      </c>
      <c r="K1776" s="68"/>
      <c r="L1776" s="68">
        <f t="shared" si="1566"/>
        <v>0</v>
      </c>
      <c r="M1776" s="68"/>
      <c r="N1776" s="68"/>
      <c r="O1776" s="68">
        <v>0</v>
      </c>
      <c r="P1776" s="68">
        <f t="shared" si="1567"/>
        <v>0</v>
      </c>
      <c r="Q1776" s="68">
        <f t="shared" si="1568"/>
        <v>0</v>
      </c>
    </row>
    <row r="1777" spans="1:17" x14ac:dyDescent="0.25">
      <c r="A1777" s="12" t="s">
        <v>638</v>
      </c>
      <c r="B1777" s="12" t="s">
        <v>69</v>
      </c>
      <c r="C1777" s="12" t="s">
        <v>773</v>
      </c>
      <c r="D1777" s="43" t="s">
        <v>774</v>
      </c>
      <c r="E1777" s="48">
        <v>6132</v>
      </c>
      <c r="F1777" s="43"/>
      <c r="G1777" s="56" t="s">
        <v>2919</v>
      </c>
      <c r="H1777" s="23" t="s">
        <v>227</v>
      </c>
      <c r="I1777" s="68">
        <v>32000</v>
      </c>
      <c r="J1777" s="68">
        <v>30000</v>
      </c>
      <c r="K1777" s="68"/>
      <c r="L1777" s="68">
        <f t="shared" si="1566"/>
        <v>4000</v>
      </c>
      <c r="M1777" s="68"/>
      <c r="N1777" s="68"/>
      <c r="O1777" s="68">
        <v>4000</v>
      </c>
      <c r="P1777" s="68">
        <f t="shared" si="1567"/>
        <v>4000</v>
      </c>
      <c r="Q1777" s="68">
        <f t="shared" si="1568"/>
        <v>13.333333333333334</v>
      </c>
    </row>
    <row r="1778" spans="1:17" x14ac:dyDescent="0.25">
      <c r="A1778" s="12" t="s">
        <v>638</v>
      </c>
      <c r="B1778" s="12" t="s">
        <v>69</v>
      </c>
      <c r="C1778" s="12" t="s">
        <v>773</v>
      </c>
      <c r="D1778" s="43" t="s">
        <v>774</v>
      </c>
      <c r="E1778" s="48">
        <v>6133</v>
      </c>
      <c r="F1778" s="43"/>
      <c r="G1778" s="56" t="s">
        <v>2919</v>
      </c>
      <c r="H1778" s="23" t="s">
        <v>229</v>
      </c>
      <c r="I1778" s="68">
        <v>14000</v>
      </c>
      <c r="J1778" s="68">
        <v>12000</v>
      </c>
      <c r="K1778" s="68"/>
      <c r="L1778" s="68">
        <f t="shared" si="1566"/>
        <v>1000</v>
      </c>
      <c r="M1778" s="68"/>
      <c r="N1778" s="68"/>
      <c r="O1778" s="68">
        <v>1000</v>
      </c>
      <c r="P1778" s="68">
        <f t="shared" si="1567"/>
        <v>1000</v>
      </c>
      <c r="Q1778" s="68">
        <f t="shared" si="1568"/>
        <v>8.3333333333333321</v>
      </c>
    </row>
    <row r="1779" spans="1:17" x14ac:dyDescent="0.25">
      <c r="A1779" s="12" t="s">
        <v>638</v>
      </c>
      <c r="B1779" s="12" t="s">
        <v>69</v>
      </c>
      <c r="C1779" s="12" t="s">
        <v>773</v>
      </c>
      <c r="D1779" s="43" t="s">
        <v>774</v>
      </c>
      <c r="E1779" s="48">
        <v>6134</v>
      </c>
      <c r="F1779" s="43"/>
      <c r="G1779" s="56" t="s">
        <v>2919</v>
      </c>
      <c r="H1779" s="23" t="s">
        <v>169</v>
      </c>
      <c r="I1779" s="68">
        <v>67000</v>
      </c>
      <c r="J1779" s="68">
        <v>10000</v>
      </c>
      <c r="K1779" s="68"/>
      <c r="L1779" s="68">
        <f t="shared" si="1566"/>
        <v>250</v>
      </c>
      <c r="M1779" s="68"/>
      <c r="N1779" s="68"/>
      <c r="O1779" s="68">
        <v>250</v>
      </c>
      <c r="P1779" s="68">
        <f t="shared" si="1567"/>
        <v>250</v>
      </c>
      <c r="Q1779" s="68">
        <f t="shared" si="1568"/>
        <v>2.5</v>
      </c>
    </row>
    <row r="1780" spans="1:17" x14ac:dyDescent="0.25">
      <c r="A1780" s="12" t="s">
        <v>638</v>
      </c>
      <c r="B1780" s="12" t="s">
        <v>69</v>
      </c>
      <c r="C1780" s="12" t="s">
        <v>773</v>
      </c>
      <c r="D1780" s="43" t="s">
        <v>774</v>
      </c>
      <c r="E1780" s="48">
        <v>6135</v>
      </c>
      <c r="F1780" s="43"/>
      <c r="G1780" s="56" t="s">
        <v>2919</v>
      </c>
      <c r="H1780" s="23" t="s">
        <v>231</v>
      </c>
      <c r="I1780" s="68">
        <v>200</v>
      </c>
      <c r="J1780" s="68">
        <v>200</v>
      </c>
      <c r="K1780" s="68"/>
      <c r="L1780" s="68">
        <f t="shared" si="1566"/>
        <v>25</v>
      </c>
      <c r="M1780" s="68"/>
      <c r="N1780" s="68"/>
      <c r="O1780" s="68">
        <v>25</v>
      </c>
      <c r="P1780" s="68">
        <f t="shared" si="1567"/>
        <v>25</v>
      </c>
      <c r="Q1780" s="68">
        <f t="shared" si="1568"/>
        <v>12.5</v>
      </c>
    </row>
    <row r="1781" spans="1:17" x14ac:dyDescent="0.25">
      <c r="A1781" s="12" t="s">
        <v>638</v>
      </c>
      <c r="B1781" s="12" t="s">
        <v>69</v>
      </c>
      <c r="C1781" s="12" t="s">
        <v>773</v>
      </c>
      <c r="D1781" s="43" t="s">
        <v>774</v>
      </c>
      <c r="E1781" s="48">
        <v>6137</v>
      </c>
      <c r="F1781" s="43"/>
      <c r="G1781" s="56" t="s">
        <v>2919</v>
      </c>
      <c r="H1781" s="23" t="s">
        <v>235</v>
      </c>
      <c r="I1781" s="68">
        <v>15000</v>
      </c>
      <c r="J1781" s="68">
        <v>5000</v>
      </c>
      <c r="K1781" s="68"/>
      <c r="L1781" s="68">
        <f t="shared" si="1566"/>
        <v>0</v>
      </c>
      <c r="M1781" s="68"/>
      <c r="N1781" s="68"/>
      <c r="O1781" s="68">
        <v>0</v>
      </c>
      <c r="P1781" s="68">
        <f t="shared" si="1567"/>
        <v>0</v>
      </c>
      <c r="Q1781" s="68">
        <f t="shared" si="1568"/>
        <v>0</v>
      </c>
    </row>
    <row r="1782" spans="1:17" x14ac:dyDescent="0.25">
      <c r="A1782" s="12" t="s">
        <v>638</v>
      </c>
      <c r="B1782" s="12" t="s">
        <v>69</v>
      </c>
      <c r="C1782" s="12" t="s">
        <v>773</v>
      </c>
      <c r="D1782" s="43" t="s">
        <v>774</v>
      </c>
      <c r="E1782" s="48">
        <v>6138</v>
      </c>
      <c r="F1782" s="43"/>
      <c r="G1782" s="56" t="s">
        <v>2919</v>
      </c>
      <c r="H1782" s="23" t="s">
        <v>237</v>
      </c>
      <c r="I1782" s="68">
        <v>2000</v>
      </c>
      <c r="J1782" s="68">
        <v>2000</v>
      </c>
      <c r="K1782" s="68"/>
      <c r="L1782" s="68">
        <f t="shared" si="1566"/>
        <v>0</v>
      </c>
      <c r="M1782" s="68"/>
      <c r="N1782" s="68"/>
      <c r="O1782" s="68">
        <v>0</v>
      </c>
      <c r="P1782" s="68">
        <f t="shared" si="1567"/>
        <v>0</v>
      </c>
      <c r="Q1782" s="68">
        <f t="shared" si="1568"/>
        <v>0</v>
      </c>
    </row>
    <row r="1783" spans="1:17" x14ac:dyDescent="0.25">
      <c r="A1783" s="14" t="s">
        <v>638</v>
      </c>
      <c r="B1783" s="14" t="s">
        <v>69</v>
      </c>
      <c r="C1783" s="14" t="s">
        <v>773</v>
      </c>
      <c r="D1783" s="50" t="s">
        <v>774</v>
      </c>
      <c r="E1783" s="50" t="s">
        <v>2720</v>
      </c>
      <c r="F1783" s="43" t="s">
        <v>1</v>
      </c>
      <c r="G1783" s="49" t="s">
        <v>1</v>
      </c>
      <c r="H1783" s="11" t="s">
        <v>35</v>
      </c>
      <c r="I1783" s="67">
        <f t="shared" ref="I1783:O1783" si="1592">SUM(I1784:I1786)</f>
        <v>20500</v>
      </c>
      <c r="J1783" s="67">
        <f t="shared" si="1592"/>
        <v>10500</v>
      </c>
      <c r="K1783" s="67">
        <f t="shared" si="1592"/>
        <v>0</v>
      </c>
      <c r="L1783" s="67">
        <f t="shared" si="1566"/>
        <v>875</v>
      </c>
      <c r="M1783" s="67">
        <f t="shared" si="1592"/>
        <v>0</v>
      </c>
      <c r="N1783" s="67">
        <f t="shared" si="1592"/>
        <v>0</v>
      </c>
      <c r="O1783" s="67">
        <f t="shared" si="1592"/>
        <v>875</v>
      </c>
      <c r="P1783" s="67">
        <f t="shared" si="1567"/>
        <v>875</v>
      </c>
      <c r="Q1783" s="67">
        <f t="shared" si="1568"/>
        <v>8.3333333333333321</v>
      </c>
    </row>
    <row r="1784" spans="1:17" x14ac:dyDescent="0.25">
      <c r="A1784" s="12" t="s">
        <v>638</v>
      </c>
      <c r="B1784" s="12" t="s">
        <v>69</v>
      </c>
      <c r="C1784" s="12" t="s">
        <v>773</v>
      </c>
      <c r="D1784" s="43" t="s">
        <v>774</v>
      </c>
      <c r="E1784" s="48">
        <v>6139</v>
      </c>
      <c r="F1784" s="43"/>
      <c r="G1784" s="56" t="s">
        <v>2919</v>
      </c>
      <c r="H1784" s="23" t="s">
        <v>35</v>
      </c>
      <c r="I1784" s="68">
        <v>13000</v>
      </c>
      <c r="J1784" s="68">
        <v>3000</v>
      </c>
      <c r="K1784" s="68"/>
      <c r="L1784" s="68">
        <f t="shared" si="1566"/>
        <v>0</v>
      </c>
      <c r="M1784" s="68"/>
      <c r="N1784" s="68"/>
      <c r="O1784" s="68">
        <v>0</v>
      </c>
      <c r="P1784" s="68">
        <f t="shared" si="1567"/>
        <v>0</v>
      </c>
      <c r="Q1784" s="68">
        <f t="shared" si="1568"/>
        <v>0</v>
      </c>
    </row>
    <row r="1785" spans="1:17" x14ac:dyDescent="0.25">
      <c r="A1785" s="12" t="s">
        <v>638</v>
      </c>
      <c r="B1785" s="12" t="s">
        <v>69</v>
      </c>
      <c r="C1785" s="12" t="s">
        <v>773</v>
      </c>
      <c r="D1785" s="43" t="s">
        <v>774</v>
      </c>
      <c r="E1785" s="48">
        <v>6139</v>
      </c>
      <c r="F1785" s="43" t="s">
        <v>780</v>
      </c>
      <c r="G1785" s="56" t="s">
        <v>2919</v>
      </c>
      <c r="H1785" s="23" t="s">
        <v>43</v>
      </c>
      <c r="I1785" s="68">
        <v>2500</v>
      </c>
      <c r="J1785" s="68">
        <v>2500</v>
      </c>
      <c r="K1785" s="68"/>
      <c r="L1785" s="68">
        <f t="shared" si="1566"/>
        <v>250</v>
      </c>
      <c r="M1785" s="68"/>
      <c r="N1785" s="68"/>
      <c r="O1785" s="68">
        <v>250</v>
      </c>
      <c r="P1785" s="68">
        <f t="shared" si="1567"/>
        <v>250</v>
      </c>
      <c r="Q1785" s="68">
        <f t="shared" si="1568"/>
        <v>10</v>
      </c>
    </row>
    <row r="1786" spans="1:17" ht="22.5" x14ac:dyDescent="0.25">
      <c r="A1786" s="12" t="s">
        <v>638</v>
      </c>
      <c r="B1786" s="12" t="s">
        <v>69</v>
      </c>
      <c r="C1786" s="12" t="s">
        <v>773</v>
      </c>
      <c r="D1786" s="43" t="s">
        <v>774</v>
      </c>
      <c r="E1786" s="48">
        <v>6139</v>
      </c>
      <c r="F1786" s="43" t="s">
        <v>781</v>
      </c>
      <c r="G1786" s="56" t="s">
        <v>2919</v>
      </c>
      <c r="H1786" s="23" t="s">
        <v>49</v>
      </c>
      <c r="I1786" s="68">
        <v>5000</v>
      </c>
      <c r="J1786" s="68">
        <v>5000</v>
      </c>
      <c r="K1786" s="68"/>
      <c r="L1786" s="68">
        <f t="shared" si="1566"/>
        <v>625</v>
      </c>
      <c r="M1786" s="68"/>
      <c r="N1786" s="68"/>
      <c r="O1786" s="68">
        <v>625</v>
      </c>
      <c r="P1786" s="68">
        <f t="shared" si="1567"/>
        <v>625</v>
      </c>
      <c r="Q1786" s="68">
        <f t="shared" si="1568"/>
        <v>12.5</v>
      </c>
    </row>
    <row r="1787" spans="1:17" ht="22.5" x14ac:dyDescent="0.25">
      <c r="A1787" s="14" t="s">
        <v>1</v>
      </c>
      <c r="B1787" s="14" t="s">
        <v>1</v>
      </c>
      <c r="C1787" s="14" t="s">
        <v>1</v>
      </c>
      <c r="D1787" s="42" t="s">
        <v>1</v>
      </c>
      <c r="E1787" s="42" t="s">
        <v>1</v>
      </c>
      <c r="F1787" s="42" t="s">
        <v>1</v>
      </c>
      <c r="G1787" s="42" t="s">
        <v>1</v>
      </c>
      <c r="H1787" s="17" t="s">
        <v>50</v>
      </c>
      <c r="I1787" s="66">
        <f t="shared" ref="I1787:O1788" si="1593">SUM(I1788)</f>
        <v>100</v>
      </c>
      <c r="J1787" s="66">
        <f t="shared" si="1593"/>
        <v>100</v>
      </c>
      <c r="K1787" s="66">
        <f t="shared" si="1593"/>
        <v>0</v>
      </c>
      <c r="L1787" s="66">
        <f t="shared" si="1566"/>
        <v>0</v>
      </c>
      <c r="M1787" s="66">
        <f t="shared" si="1593"/>
        <v>0</v>
      </c>
      <c r="N1787" s="66">
        <f t="shared" si="1593"/>
        <v>0</v>
      </c>
      <c r="O1787" s="66">
        <f t="shared" si="1593"/>
        <v>0</v>
      </c>
      <c r="P1787" s="66">
        <f t="shared" si="1567"/>
        <v>0</v>
      </c>
      <c r="Q1787" s="66">
        <f t="shared" si="1568"/>
        <v>0</v>
      </c>
    </row>
    <row r="1788" spans="1:17" x14ac:dyDescent="0.25">
      <c r="A1788" s="12" t="s">
        <v>638</v>
      </c>
      <c r="B1788" s="12" t="s">
        <v>69</v>
      </c>
      <c r="C1788" s="12" t="s">
        <v>773</v>
      </c>
      <c r="D1788" s="43" t="s">
        <v>774</v>
      </c>
      <c r="E1788" s="42" t="s">
        <v>2712</v>
      </c>
      <c r="F1788" s="42" t="s">
        <v>1</v>
      </c>
      <c r="G1788" s="42" t="s">
        <v>1</v>
      </c>
      <c r="H1788" s="11" t="s">
        <v>52</v>
      </c>
      <c r="I1788" s="67">
        <f t="shared" si="1593"/>
        <v>100</v>
      </c>
      <c r="J1788" s="67">
        <f t="shared" si="1593"/>
        <v>100</v>
      </c>
      <c r="K1788" s="67">
        <f t="shared" si="1593"/>
        <v>0</v>
      </c>
      <c r="L1788" s="67">
        <f t="shared" si="1566"/>
        <v>0</v>
      </c>
      <c r="M1788" s="67">
        <f t="shared" si="1593"/>
        <v>0</v>
      </c>
      <c r="N1788" s="67">
        <f t="shared" si="1593"/>
        <v>0</v>
      </c>
      <c r="O1788" s="67">
        <f t="shared" si="1593"/>
        <v>0</v>
      </c>
      <c r="P1788" s="67">
        <f t="shared" si="1567"/>
        <v>0</v>
      </c>
      <c r="Q1788" s="67">
        <f t="shared" si="1568"/>
        <v>0</v>
      </c>
    </row>
    <row r="1789" spans="1:17" x14ac:dyDescent="0.25">
      <c r="A1789" s="12" t="s">
        <v>638</v>
      </c>
      <c r="B1789" s="12" t="s">
        <v>69</v>
      </c>
      <c r="C1789" s="12" t="s">
        <v>773</v>
      </c>
      <c r="D1789" s="43" t="s">
        <v>774</v>
      </c>
      <c r="E1789" s="48">
        <v>6148</v>
      </c>
      <c r="F1789" s="43"/>
      <c r="G1789" s="56" t="s">
        <v>2919</v>
      </c>
      <c r="H1789" s="23" t="s">
        <v>58</v>
      </c>
      <c r="I1789" s="68">
        <v>100</v>
      </c>
      <c r="J1789" s="68">
        <v>100</v>
      </c>
      <c r="K1789" s="68"/>
      <c r="L1789" s="68">
        <f t="shared" si="1566"/>
        <v>0</v>
      </c>
      <c r="M1789" s="68"/>
      <c r="N1789" s="68"/>
      <c r="O1789" s="68"/>
      <c r="P1789" s="68">
        <f t="shared" si="1567"/>
        <v>0</v>
      </c>
      <c r="Q1789" s="68">
        <f t="shared" si="1568"/>
        <v>0</v>
      </c>
    </row>
    <row r="1790" spans="1:17" ht="22.5" x14ac:dyDescent="0.25">
      <c r="A1790" s="14" t="s">
        <v>1</v>
      </c>
      <c r="B1790" s="14" t="s">
        <v>1</v>
      </c>
      <c r="C1790" s="14" t="s">
        <v>1</v>
      </c>
      <c r="D1790" s="42" t="s">
        <v>1</v>
      </c>
      <c r="E1790" s="42" t="s">
        <v>1</v>
      </c>
      <c r="F1790" s="42" t="s">
        <v>1</v>
      </c>
      <c r="G1790" s="42" t="s">
        <v>1</v>
      </c>
      <c r="H1790" s="17" t="s">
        <v>59</v>
      </c>
      <c r="I1790" s="66">
        <f t="shared" ref="I1790:O1790" si="1594">SUM(I1791)</f>
        <v>14000</v>
      </c>
      <c r="J1790" s="66">
        <f t="shared" si="1594"/>
        <v>0</v>
      </c>
      <c r="K1790" s="66">
        <f t="shared" si="1594"/>
        <v>0</v>
      </c>
      <c r="L1790" s="66">
        <f t="shared" si="1566"/>
        <v>0</v>
      </c>
      <c r="M1790" s="66">
        <f t="shared" si="1594"/>
        <v>0</v>
      </c>
      <c r="N1790" s="66">
        <f t="shared" si="1594"/>
        <v>0</v>
      </c>
      <c r="O1790" s="66">
        <f t="shared" si="1594"/>
        <v>0</v>
      </c>
      <c r="P1790" s="66">
        <f t="shared" si="1567"/>
        <v>0</v>
      </c>
      <c r="Q1790" s="66" t="str">
        <f t="shared" si="1568"/>
        <v>-</v>
      </c>
    </row>
    <row r="1791" spans="1:17" x14ac:dyDescent="0.25">
      <c r="A1791" s="12" t="s">
        <v>638</v>
      </c>
      <c r="B1791" s="12" t="s">
        <v>69</v>
      </c>
      <c r="C1791" s="12" t="s">
        <v>773</v>
      </c>
      <c r="D1791" s="43" t="s">
        <v>774</v>
      </c>
      <c r="E1791" s="42" t="s">
        <v>2715</v>
      </c>
      <c r="F1791" s="42" t="s">
        <v>1</v>
      </c>
      <c r="G1791" s="42" t="s">
        <v>1</v>
      </c>
      <c r="H1791" s="11" t="s">
        <v>61</v>
      </c>
      <c r="I1791" s="67">
        <f t="shared" ref="I1791" si="1595">SUM(I1792:I1793)</f>
        <v>14000</v>
      </c>
      <c r="J1791" s="67">
        <f t="shared" ref="J1791:K1791" si="1596">SUM(J1792:J1793)</f>
        <v>0</v>
      </c>
      <c r="K1791" s="67">
        <f t="shared" si="1596"/>
        <v>0</v>
      </c>
      <c r="L1791" s="67">
        <f t="shared" si="1566"/>
        <v>0</v>
      </c>
      <c r="M1791" s="67">
        <f t="shared" ref="M1791" si="1597">SUM(M1792:M1793)</f>
        <v>0</v>
      </c>
      <c r="N1791" s="67">
        <f t="shared" ref="N1791:O1791" si="1598">SUM(N1792:N1793)</f>
        <v>0</v>
      </c>
      <c r="O1791" s="67">
        <f t="shared" si="1598"/>
        <v>0</v>
      </c>
      <c r="P1791" s="67">
        <f t="shared" si="1567"/>
        <v>0</v>
      </c>
      <c r="Q1791" s="67" t="str">
        <f t="shared" si="1568"/>
        <v>-</v>
      </c>
    </row>
    <row r="1792" spans="1:17" x14ac:dyDescent="0.25">
      <c r="A1792" s="12" t="s">
        <v>638</v>
      </c>
      <c r="B1792" s="12" t="s">
        <v>69</v>
      </c>
      <c r="C1792" s="12" t="s">
        <v>773</v>
      </c>
      <c r="D1792" s="43" t="s">
        <v>774</v>
      </c>
      <c r="E1792" s="48">
        <v>8213</v>
      </c>
      <c r="F1792" s="43"/>
      <c r="G1792" s="56" t="s">
        <v>2919</v>
      </c>
      <c r="H1792" s="23" t="s">
        <v>62</v>
      </c>
      <c r="I1792" s="68">
        <v>10000</v>
      </c>
      <c r="J1792" s="68">
        <v>0</v>
      </c>
      <c r="K1792" s="68"/>
      <c r="L1792" s="68">
        <f t="shared" si="1566"/>
        <v>0</v>
      </c>
      <c r="M1792" s="68"/>
      <c r="N1792" s="68"/>
      <c r="O1792" s="68"/>
      <c r="P1792" s="68">
        <f t="shared" si="1567"/>
        <v>0</v>
      </c>
      <c r="Q1792" s="68" t="str">
        <f t="shared" si="1568"/>
        <v>-</v>
      </c>
    </row>
    <row r="1793" spans="1:17" x14ac:dyDescent="0.25">
      <c r="A1793" s="12" t="s">
        <v>638</v>
      </c>
      <c r="B1793" s="12" t="s">
        <v>69</v>
      </c>
      <c r="C1793" s="12" t="s">
        <v>773</v>
      </c>
      <c r="D1793" s="43" t="s">
        <v>774</v>
      </c>
      <c r="E1793" s="48">
        <v>8216</v>
      </c>
      <c r="F1793" s="43"/>
      <c r="G1793" s="56" t="s">
        <v>2919</v>
      </c>
      <c r="H1793" s="23" t="s">
        <v>248</v>
      </c>
      <c r="I1793" s="68">
        <v>4000</v>
      </c>
      <c r="J1793" s="68">
        <v>0</v>
      </c>
      <c r="K1793" s="68"/>
      <c r="L1793" s="68">
        <f t="shared" si="1566"/>
        <v>0</v>
      </c>
      <c r="M1793" s="68"/>
      <c r="N1793" s="68"/>
      <c r="O1793" s="68"/>
      <c r="P1793" s="68">
        <f t="shared" si="1567"/>
        <v>0</v>
      </c>
      <c r="Q1793" s="68" t="str">
        <f t="shared" si="1568"/>
        <v>-</v>
      </c>
    </row>
    <row r="1794" spans="1:17" x14ac:dyDescent="0.25">
      <c r="A1794" s="23" t="s">
        <v>1</v>
      </c>
      <c r="B1794" s="23" t="s">
        <v>1</v>
      </c>
      <c r="C1794" s="23" t="s">
        <v>1</v>
      </c>
      <c r="D1794" s="49" t="s">
        <v>1</v>
      </c>
      <c r="E1794" s="49" t="s">
        <v>1</v>
      </c>
      <c r="F1794" s="49" t="s">
        <v>1</v>
      </c>
      <c r="G1794" s="49" t="s">
        <v>1</v>
      </c>
      <c r="H1794" s="17" t="s">
        <v>782</v>
      </c>
      <c r="I1794" s="66">
        <f t="shared" ref="I1794:O1794" si="1599">SUM(I1765,I1787,I1790)</f>
        <v>1174695</v>
      </c>
      <c r="J1794" s="66">
        <f t="shared" si="1599"/>
        <v>1064995</v>
      </c>
      <c r="K1794" s="66">
        <f t="shared" si="1599"/>
        <v>0</v>
      </c>
      <c r="L1794" s="66">
        <f t="shared" si="1566"/>
        <v>104390</v>
      </c>
      <c r="M1794" s="66">
        <f t="shared" si="1599"/>
        <v>0</v>
      </c>
      <c r="N1794" s="66">
        <f t="shared" si="1599"/>
        <v>0</v>
      </c>
      <c r="O1794" s="66">
        <f t="shared" si="1599"/>
        <v>104390</v>
      </c>
      <c r="P1794" s="66">
        <f t="shared" si="1567"/>
        <v>104390</v>
      </c>
      <c r="Q1794" s="66">
        <f t="shared" si="1568"/>
        <v>9.8019239526946134</v>
      </c>
    </row>
    <row r="1795" spans="1:17" ht="15.75" thickBot="1" x14ac:dyDescent="0.3">
      <c r="A1795" s="23" t="s">
        <v>1</v>
      </c>
      <c r="B1795" s="23" t="s">
        <v>1</v>
      </c>
      <c r="C1795" s="23" t="s">
        <v>1</v>
      </c>
      <c r="D1795" s="49" t="s">
        <v>1</v>
      </c>
      <c r="E1795" s="49" t="s">
        <v>1</v>
      </c>
      <c r="F1795" s="49" t="s">
        <v>1</v>
      </c>
      <c r="G1795" s="49" t="s">
        <v>1</v>
      </c>
      <c r="H1795" s="11" t="s">
        <v>64</v>
      </c>
      <c r="I1795" s="67">
        <v>31</v>
      </c>
      <c r="J1795" s="67">
        <v>31</v>
      </c>
      <c r="K1795" s="67"/>
      <c r="L1795" s="67"/>
      <c r="M1795" s="67"/>
      <c r="N1795" s="67"/>
      <c r="O1795" s="67"/>
      <c r="P1795" s="67">
        <f t="shared" si="1567"/>
        <v>0</v>
      </c>
      <c r="Q1795" s="67">
        <f t="shared" si="1568"/>
        <v>0</v>
      </c>
    </row>
    <row r="1796" spans="1:17" ht="34.5" thickBot="1" x14ac:dyDescent="0.3">
      <c r="A1796" s="23" t="s">
        <v>1</v>
      </c>
      <c r="B1796" s="23" t="s">
        <v>1</v>
      </c>
      <c r="C1796" s="23" t="s">
        <v>1</v>
      </c>
      <c r="D1796" s="49" t="s">
        <v>1</v>
      </c>
      <c r="E1796" s="49" t="s">
        <v>1</v>
      </c>
      <c r="F1796" s="49" t="s">
        <v>1</v>
      </c>
      <c r="G1796" s="49" t="s">
        <v>1</v>
      </c>
      <c r="H1796" s="22" t="s">
        <v>65</v>
      </c>
      <c r="I1796" s="64" t="s">
        <v>2718</v>
      </c>
      <c r="J1796" s="64" t="s">
        <v>2879</v>
      </c>
      <c r="K1796" s="64" t="s">
        <v>2942</v>
      </c>
      <c r="L1796" s="64" t="s">
        <v>2942</v>
      </c>
      <c r="M1796" s="64" t="s">
        <v>2950</v>
      </c>
      <c r="N1796" s="64" t="s">
        <v>2949</v>
      </c>
      <c r="O1796" s="64" t="s">
        <v>2948</v>
      </c>
      <c r="P1796" s="64" t="s">
        <v>2942</v>
      </c>
      <c r="Q1796" s="64" t="s">
        <v>2944</v>
      </c>
    </row>
    <row r="1797" spans="1:17" x14ac:dyDescent="0.25">
      <c r="A1797" s="24"/>
      <c r="B1797" s="24"/>
      <c r="C1797" s="24"/>
      <c r="D1797" s="51"/>
      <c r="E1797" s="51"/>
      <c r="F1797" s="51"/>
      <c r="G1797" s="51"/>
      <c r="H1797" s="18" t="s">
        <v>1</v>
      </c>
      <c r="I1797" s="65">
        <v>1</v>
      </c>
      <c r="J1797" s="65" t="s">
        <v>2894</v>
      </c>
      <c r="K1797" s="65">
        <v>3</v>
      </c>
      <c r="L1797" s="65" t="s">
        <v>2945</v>
      </c>
      <c r="M1797" s="65">
        <v>5</v>
      </c>
      <c r="N1797" s="65">
        <v>6</v>
      </c>
      <c r="O1797" s="65">
        <v>7</v>
      </c>
      <c r="P1797" s="65" t="s">
        <v>2946</v>
      </c>
      <c r="Q1797" s="65">
        <v>9</v>
      </c>
    </row>
    <row r="1798" spans="1:17" x14ac:dyDescent="0.25">
      <c r="A1798" s="24"/>
      <c r="B1798" s="24"/>
      <c r="C1798" s="24"/>
      <c r="D1798" s="51"/>
      <c r="E1798" s="52"/>
      <c r="F1798" s="52"/>
      <c r="G1798" s="52"/>
      <c r="H1798" s="19" t="s">
        <v>697</v>
      </c>
      <c r="I1798" s="69">
        <f t="shared" ref="I1798" si="1600">SUM(I1794)</f>
        <v>1174695</v>
      </c>
      <c r="J1798" s="69">
        <f t="shared" ref="J1798:K1798" si="1601">SUM(J1794)</f>
        <v>1064995</v>
      </c>
      <c r="K1798" s="69">
        <f t="shared" si="1601"/>
        <v>0</v>
      </c>
      <c r="L1798" s="69">
        <f t="shared" si="1566"/>
        <v>104390</v>
      </c>
      <c r="M1798" s="69">
        <f t="shared" ref="M1798" si="1602">SUM(M1794)</f>
        <v>0</v>
      </c>
      <c r="N1798" s="69">
        <f t="shared" ref="N1798:O1798" si="1603">SUM(N1794)</f>
        <v>0</v>
      </c>
      <c r="O1798" s="69">
        <f t="shared" si="1603"/>
        <v>104390</v>
      </c>
      <c r="P1798" s="69">
        <f t="shared" si="1567"/>
        <v>104390</v>
      </c>
      <c r="Q1798" s="69">
        <f t="shared" si="1568"/>
        <v>9.8019239526946134</v>
      </c>
    </row>
    <row r="1799" spans="1:17" x14ac:dyDescent="0.25">
      <c r="A1799" s="24"/>
      <c r="B1799" s="24"/>
      <c r="C1799" s="24"/>
      <c r="D1799" s="51"/>
      <c r="E1799" s="51"/>
      <c r="F1799" s="51"/>
      <c r="G1799" s="51"/>
      <c r="H1799" s="20" t="s">
        <v>67</v>
      </c>
      <c r="I1799" s="69">
        <f t="shared" ref="I1799" si="1604">SUM(I1798)</f>
        <v>1174695</v>
      </c>
      <c r="J1799" s="69">
        <f t="shared" ref="J1799:K1799" si="1605">SUM(J1798)</f>
        <v>1064995</v>
      </c>
      <c r="K1799" s="69">
        <f t="shared" si="1605"/>
        <v>0</v>
      </c>
      <c r="L1799" s="69">
        <f t="shared" si="1566"/>
        <v>104390</v>
      </c>
      <c r="M1799" s="69">
        <f t="shared" ref="M1799" si="1606">SUM(M1798)</f>
        <v>0</v>
      </c>
      <c r="N1799" s="69">
        <f t="shared" ref="N1799:O1799" si="1607">SUM(N1798)</f>
        <v>0</v>
      </c>
      <c r="O1799" s="69">
        <f t="shared" si="1607"/>
        <v>104390</v>
      </c>
      <c r="P1799" s="69">
        <f t="shared" si="1567"/>
        <v>104390</v>
      </c>
      <c r="Q1799" s="69">
        <f t="shared" si="1568"/>
        <v>9.8019239526946134</v>
      </c>
    </row>
    <row r="1800" spans="1:17" x14ac:dyDescent="0.25">
      <c r="A1800" s="25"/>
      <c r="B1800" s="25"/>
      <c r="C1800" s="25"/>
      <c r="D1800" s="53"/>
      <c r="E1800" s="53"/>
      <c r="F1800" s="53"/>
      <c r="G1800" s="53"/>
    </row>
    <row r="1801" spans="1:17" ht="15.75" thickBot="1" x14ac:dyDescent="0.3">
      <c r="A1801" s="23" t="s">
        <v>1</v>
      </c>
      <c r="B1801" s="23" t="s">
        <v>1</v>
      </c>
      <c r="C1801" s="23" t="s">
        <v>1</v>
      </c>
      <c r="D1801" s="49" t="s">
        <v>1</v>
      </c>
      <c r="E1801" s="49" t="s">
        <v>1</v>
      </c>
      <c r="F1801" s="49" t="s">
        <v>1</v>
      </c>
      <c r="G1801" s="49" t="s">
        <v>1</v>
      </c>
      <c r="H1801" s="26" t="s">
        <v>1</v>
      </c>
      <c r="I1801" s="70"/>
      <c r="J1801" s="70"/>
      <c r="K1801" s="70"/>
      <c r="L1801" s="70"/>
      <c r="M1801" s="70"/>
      <c r="N1801" s="70"/>
      <c r="O1801" s="70"/>
      <c r="P1801" s="70"/>
      <c r="Q1801" s="70"/>
    </row>
    <row r="1802" spans="1:17" ht="34.5" thickBot="1" x14ac:dyDescent="0.3">
      <c r="A1802" s="22" t="s">
        <v>4</v>
      </c>
      <c r="B1802" s="22" t="s">
        <v>5</v>
      </c>
      <c r="C1802" s="22" t="s">
        <v>6</v>
      </c>
      <c r="D1802" s="44" t="s">
        <v>2891</v>
      </c>
      <c r="E1802" s="44" t="s">
        <v>2895</v>
      </c>
      <c r="F1802" s="44" t="s">
        <v>7</v>
      </c>
      <c r="G1802" s="44" t="s">
        <v>8</v>
      </c>
      <c r="H1802" s="22" t="s">
        <v>9</v>
      </c>
      <c r="I1802" s="64" t="s">
        <v>2718</v>
      </c>
      <c r="J1802" s="64" t="s">
        <v>2879</v>
      </c>
      <c r="K1802" s="64" t="s">
        <v>2942</v>
      </c>
      <c r="L1802" s="64" t="s">
        <v>2942</v>
      </c>
      <c r="M1802" s="64" t="s">
        <v>2950</v>
      </c>
      <c r="N1802" s="64" t="s">
        <v>2949</v>
      </c>
      <c r="O1802" s="64" t="s">
        <v>2948</v>
      </c>
      <c r="P1802" s="64" t="s">
        <v>2942</v>
      </c>
      <c r="Q1802" s="64" t="s">
        <v>2944</v>
      </c>
    </row>
    <row r="1803" spans="1:17" x14ac:dyDescent="0.25">
      <c r="A1803" s="15" t="s">
        <v>1</v>
      </c>
      <c r="B1803" s="15" t="s">
        <v>1</v>
      </c>
      <c r="C1803" s="15" t="s">
        <v>1</v>
      </c>
      <c r="D1803" s="45" t="s">
        <v>1</v>
      </c>
      <c r="E1803" s="45" t="s">
        <v>1</v>
      </c>
      <c r="F1803" s="46" t="s">
        <v>1</v>
      </c>
      <c r="G1803" s="47" t="s">
        <v>1</v>
      </c>
      <c r="H1803" s="16" t="s">
        <v>1</v>
      </c>
      <c r="I1803" s="65">
        <v>1</v>
      </c>
      <c r="J1803" s="65" t="s">
        <v>2894</v>
      </c>
      <c r="K1803" s="65">
        <v>3</v>
      </c>
      <c r="L1803" s="65" t="s">
        <v>2945</v>
      </c>
      <c r="M1803" s="65">
        <v>5</v>
      </c>
      <c r="N1803" s="65">
        <v>6</v>
      </c>
      <c r="O1803" s="65">
        <v>7</v>
      </c>
      <c r="P1803" s="65" t="s">
        <v>2946</v>
      </c>
      <c r="Q1803" s="65">
        <v>9</v>
      </c>
    </row>
    <row r="1804" spans="1:17" x14ac:dyDescent="0.25">
      <c r="A1804" s="14" t="s">
        <v>638</v>
      </c>
      <c r="B1804" s="14" t="s">
        <v>69</v>
      </c>
      <c r="C1804" s="12" t="s">
        <v>783</v>
      </c>
      <c r="D1804" s="43" t="s">
        <v>784</v>
      </c>
      <c r="E1804" s="42" t="s">
        <v>1</v>
      </c>
      <c r="F1804" s="42" t="s">
        <v>1</v>
      </c>
      <c r="G1804" s="42" t="s">
        <v>1</v>
      </c>
      <c r="H1804" s="11" t="s">
        <v>785</v>
      </c>
      <c r="I1804" s="63"/>
      <c r="J1804" s="63"/>
      <c r="K1804" s="63"/>
      <c r="L1804" s="63"/>
      <c r="M1804" s="63"/>
      <c r="N1804" s="63"/>
      <c r="O1804" s="63"/>
      <c r="P1804" s="63">
        <f t="shared" ref="P1804:P1867" si="1608">K1804+L1804</f>
        <v>0</v>
      </c>
      <c r="Q1804" s="63" t="str">
        <f t="shared" ref="Q1804:Q1867" si="1609">IF(J1804=0,"-",P1804/J1804*100)</f>
        <v>-</v>
      </c>
    </row>
    <row r="1805" spans="1:17" ht="22.5" x14ac:dyDescent="0.25">
      <c r="A1805" s="14" t="s">
        <v>1</v>
      </c>
      <c r="B1805" s="14" t="s">
        <v>1</v>
      </c>
      <c r="C1805" s="14" t="s">
        <v>1</v>
      </c>
      <c r="D1805" s="42" t="s">
        <v>1</v>
      </c>
      <c r="E1805" s="42" t="s">
        <v>1</v>
      </c>
      <c r="F1805" s="42" t="s">
        <v>1</v>
      </c>
      <c r="G1805" s="42" t="s">
        <v>1</v>
      </c>
      <c r="H1805" s="17" t="s">
        <v>13</v>
      </c>
      <c r="I1805" s="66">
        <f t="shared" ref="I1805" si="1610">SUM(I1806,I1813,I1815)</f>
        <v>1569345</v>
      </c>
      <c r="J1805" s="66">
        <f t="shared" ref="J1805:K1805" si="1611">SUM(J1806,J1813,J1815)</f>
        <v>1568345</v>
      </c>
      <c r="K1805" s="66">
        <f t="shared" si="1611"/>
        <v>0</v>
      </c>
      <c r="L1805" s="66">
        <f t="shared" ref="L1805:L1868" si="1612">SUM(M1805:O1805)</f>
        <v>145650</v>
      </c>
      <c r="M1805" s="66">
        <f t="shared" ref="M1805" si="1613">SUM(M1806,M1813,M1815)</f>
        <v>0</v>
      </c>
      <c r="N1805" s="66">
        <f t="shared" ref="N1805:O1805" si="1614">SUM(N1806,N1813,N1815)</f>
        <v>0</v>
      </c>
      <c r="O1805" s="66">
        <f t="shared" si="1614"/>
        <v>145650</v>
      </c>
      <c r="P1805" s="66">
        <f t="shared" si="1608"/>
        <v>145650</v>
      </c>
      <c r="Q1805" s="66">
        <f t="shared" si="1609"/>
        <v>9.2868597151774637</v>
      </c>
    </row>
    <row r="1806" spans="1:17" x14ac:dyDescent="0.25">
      <c r="A1806" s="12" t="s">
        <v>638</v>
      </c>
      <c r="B1806" s="12" t="s">
        <v>69</v>
      </c>
      <c r="C1806" s="12" t="s">
        <v>783</v>
      </c>
      <c r="D1806" s="43" t="s">
        <v>784</v>
      </c>
      <c r="E1806" s="42" t="s">
        <v>2709</v>
      </c>
      <c r="F1806" s="42" t="s">
        <v>1</v>
      </c>
      <c r="G1806" s="42" t="s">
        <v>1</v>
      </c>
      <c r="H1806" s="11" t="s">
        <v>15</v>
      </c>
      <c r="I1806" s="67">
        <f t="shared" ref="I1806" si="1615">SUM(I1807,I1808)</f>
        <v>1346849</v>
      </c>
      <c r="J1806" s="67">
        <f t="shared" ref="J1806:K1806" si="1616">SUM(J1807,J1808)</f>
        <v>1346849</v>
      </c>
      <c r="K1806" s="67">
        <f t="shared" si="1616"/>
        <v>0</v>
      </c>
      <c r="L1806" s="67">
        <f t="shared" si="1612"/>
        <v>117000</v>
      </c>
      <c r="M1806" s="67">
        <f t="shared" ref="M1806" si="1617">SUM(M1807,M1808)</f>
        <v>0</v>
      </c>
      <c r="N1806" s="67">
        <f t="shared" ref="N1806:O1806" si="1618">SUM(N1807,N1808)</f>
        <v>0</v>
      </c>
      <c r="O1806" s="67">
        <f t="shared" si="1618"/>
        <v>117000</v>
      </c>
      <c r="P1806" s="67">
        <f t="shared" si="1608"/>
        <v>117000</v>
      </c>
      <c r="Q1806" s="67">
        <f t="shared" si="1609"/>
        <v>8.6869426342522438</v>
      </c>
    </row>
    <row r="1807" spans="1:17" x14ac:dyDescent="0.25">
      <c r="A1807" s="12" t="s">
        <v>638</v>
      </c>
      <c r="B1807" s="12" t="s">
        <v>69</v>
      </c>
      <c r="C1807" s="12" t="s">
        <v>783</v>
      </c>
      <c r="D1807" s="43" t="s">
        <v>784</v>
      </c>
      <c r="E1807" s="48">
        <v>6111</v>
      </c>
      <c r="F1807" s="43"/>
      <c r="G1807" s="56" t="s">
        <v>2919</v>
      </c>
      <c r="H1807" s="23" t="s">
        <v>16</v>
      </c>
      <c r="I1807" s="68">
        <v>1169849</v>
      </c>
      <c r="J1807" s="68">
        <v>1169849</v>
      </c>
      <c r="K1807" s="68"/>
      <c r="L1807" s="68">
        <f t="shared" si="1612"/>
        <v>100000</v>
      </c>
      <c r="M1807" s="68"/>
      <c r="N1807" s="68"/>
      <c r="O1807" s="68">
        <v>100000</v>
      </c>
      <c r="P1807" s="68">
        <f t="shared" si="1608"/>
        <v>100000</v>
      </c>
      <c r="Q1807" s="68">
        <f t="shared" si="1609"/>
        <v>8.5481117648517024</v>
      </c>
    </row>
    <row r="1808" spans="1:17" x14ac:dyDescent="0.25">
      <c r="A1808" s="14" t="s">
        <v>638</v>
      </c>
      <c r="B1808" s="14" t="s">
        <v>69</v>
      </c>
      <c r="C1808" s="14" t="s">
        <v>783</v>
      </c>
      <c r="D1808" s="50" t="s">
        <v>784</v>
      </c>
      <c r="E1808" s="50" t="s">
        <v>2719</v>
      </c>
      <c r="F1808" s="43" t="s">
        <v>1</v>
      </c>
      <c r="G1808" s="49" t="s">
        <v>1</v>
      </c>
      <c r="H1808" s="11" t="s">
        <v>19</v>
      </c>
      <c r="I1808" s="67">
        <f t="shared" ref="I1808:O1808" si="1619">SUM(I1809:I1812)</f>
        <v>177000</v>
      </c>
      <c r="J1808" s="67">
        <f t="shared" si="1619"/>
        <v>177000</v>
      </c>
      <c r="K1808" s="67">
        <f t="shared" si="1619"/>
        <v>0</v>
      </c>
      <c r="L1808" s="67">
        <f t="shared" si="1612"/>
        <v>17000</v>
      </c>
      <c r="M1808" s="67">
        <f t="shared" si="1619"/>
        <v>0</v>
      </c>
      <c r="N1808" s="67">
        <f t="shared" si="1619"/>
        <v>0</v>
      </c>
      <c r="O1808" s="67">
        <f t="shared" si="1619"/>
        <v>17000</v>
      </c>
      <c r="P1808" s="67">
        <f t="shared" si="1608"/>
        <v>17000</v>
      </c>
      <c r="Q1808" s="67">
        <f t="shared" si="1609"/>
        <v>9.6045197740112993</v>
      </c>
    </row>
    <row r="1809" spans="1:20" x14ac:dyDescent="0.25">
      <c r="A1809" s="12" t="s">
        <v>638</v>
      </c>
      <c r="B1809" s="12" t="s">
        <v>69</v>
      </c>
      <c r="C1809" s="12" t="s">
        <v>783</v>
      </c>
      <c r="D1809" s="43" t="s">
        <v>784</v>
      </c>
      <c r="E1809" s="48">
        <v>6112</v>
      </c>
      <c r="F1809" s="43" t="s">
        <v>786</v>
      </c>
      <c r="G1809" s="56" t="s">
        <v>2919</v>
      </c>
      <c r="H1809" s="23" t="s">
        <v>73</v>
      </c>
      <c r="I1809" s="68">
        <v>26000</v>
      </c>
      <c r="J1809" s="68">
        <v>26000</v>
      </c>
      <c r="K1809" s="68"/>
      <c r="L1809" s="68">
        <f t="shared" si="1612"/>
        <v>5000</v>
      </c>
      <c r="M1809" s="68"/>
      <c r="N1809" s="68"/>
      <c r="O1809" s="68">
        <v>5000</v>
      </c>
      <c r="P1809" s="68">
        <f t="shared" si="1608"/>
        <v>5000</v>
      </c>
      <c r="Q1809" s="68">
        <f t="shared" si="1609"/>
        <v>19.230769230769234</v>
      </c>
    </row>
    <row r="1810" spans="1:20" x14ac:dyDescent="0.25">
      <c r="A1810" s="12" t="s">
        <v>638</v>
      </c>
      <c r="B1810" s="12" t="s">
        <v>69</v>
      </c>
      <c r="C1810" s="12" t="s">
        <v>783</v>
      </c>
      <c r="D1810" s="43" t="s">
        <v>784</v>
      </c>
      <c r="E1810" s="48">
        <v>6112</v>
      </c>
      <c r="F1810" s="43" t="s">
        <v>787</v>
      </c>
      <c r="G1810" s="56" t="s">
        <v>2919</v>
      </c>
      <c r="H1810" s="23" t="s">
        <v>22</v>
      </c>
      <c r="I1810" s="68">
        <v>114000</v>
      </c>
      <c r="J1810" s="68">
        <v>114000</v>
      </c>
      <c r="K1810" s="68"/>
      <c r="L1810" s="68">
        <f t="shared" si="1612"/>
        <v>12000</v>
      </c>
      <c r="M1810" s="68"/>
      <c r="N1810" s="68"/>
      <c r="O1810" s="68">
        <v>12000</v>
      </c>
      <c r="P1810" s="68">
        <f t="shared" si="1608"/>
        <v>12000</v>
      </c>
      <c r="Q1810" s="68">
        <f t="shared" si="1609"/>
        <v>10.526315789473683</v>
      </c>
    </row>
    <row r="1811" spans="1:20" x14ac:dyDescent="0.25">
      <c r="A1811" s="12" t="s">
        <v>638</v>
      </c>
      <c r="B1811" s="12" t="s">
        <v>69</v>
      </c>
      <c r="C1811" s="12" t="s">
        <v>783</v>
      </c>
      <c r="D1811" s="43" t="s">
        <v>784</v>
      </c>
      <c r="E1811" s="48">
        <v>6112</v>
      </c>
      <c r="F1811" s="43" t="s">
        <v>788</v>
      </c>
      <c r="G1811" s="56" t="s">
        <v>2919</v>
      </c>
      <c r="H1811" s="23" t="s">
        <v>24</v>
      </c>
      <c r="I1811" s="68">
        <v>25000</v>
      </c>
      <c r="J1811" s="68">
        <v>25000</v>
      </c>
      <c r="K1811" s="68"/>
      <c r="L1811" s="68">
        <f t="shared" si="1612"/>
        <v>0</v>
      </c>
      <c r="M1811" s="68"/>
      <c r="N1811" s="68"/>
      <c r="O1811" s="68"/>
      <c r="P1811" s="68">
        <f t="shared" si="1608"/>
        <v>0</v>
      </c>
      <c r="Q1811" s="68">
        <f t="shared" si="1609"/>
        <v>0</v>
      </c>
      <c r="T1811" s="37"/>
    </row>
    <row r="1812" spans="1:20" x14ac:dyDescent="0.25">
      <c r="A1812" s="12" t="s">
        <v>638</v>
      </c>
      <c r="B1812" s="12" t="s">
        <v>69</v>
      </c>
      <c r="C1812" s="12" t="s">
        <v>783</v>
      </c>
      <c r="D1812" s="43" t="s">
        <v>784</v>
      </c>
      <c r="E1812" s="48">
        <v>6112</v>
      </c>
      <c r="F1812" s="43" t="s">
        <v>789</v>
      </c>
      <c r="G1812" s="56" t="s">
        <v>2919</v>
      </c>
      <c r="H1812" s="23" t="s">
        <v>26</v>
      </c>
      <c r="I1812" s="68">
        <v>12000</v>
      </c>
      <c r="J1812" s="68">
        <v>12000</v>
      </c>
      <c r="K1812" s="68"/>
      <c r="L1812" s="68">
        <f t="shared" si="1612"/>
        <v>0</v>
      </c>
      <c r="M1812" s="68"/>
      <c r="N1812" s="68"/>
      <c r="O1812" s="68">
        <v>0</v>
      </c>
      <c r="P1812" s="68">
        <f t="shared" si="1608"/>
        <v>0</v>
      </c>
      <c r="Q1812" s="68">
        <f t="shared" si="1609"/>
        <v>0</v>
      </c>
    </row>
    <row r="1813" spans="1:20" x14ac:dyDescent="0.25">
      <c r="A1813" s="12" t="s">
        <v>638</v>
      </c>
      <c r="B1813" s="12" t="s">
        <v>69</v>
      </c>
      <c r="C1813" s="12" t="s">
        <v>783</v>
      </c>
      <c r="D1813" s="43" t="s">
        <v>784</v>
      </c>
      <c r="E1813" s="42" t="s">
        <v>2710</v>
      </c>
      <c r="F1813" s="42" t="s">
        <v>1</v>
      </c>
      <c r="G1813" s="42" t="s">
        <v>1</v>
      </c>
      <c r="H1813" s="11" t="s">
        <v>28</v>
      </c>
      <c r="I1813" s="67">
        <f t="shared" ref="I1813:O1813" si="1620">SUM(I1814)</f>
        <v>122953</v>
      </c>
      <c r="J1813" s="67">
        <f t="shared" si="1620"/>
        <v>122953</v>
      </c>
      <c r="K1813" s="67">
        <f t="shared" si="1620"/>
        <v>0</v>
      </c>
      <c r="L1813" s="67">
        <f t="shared" si="1612"/>
        <v>12000</v>
      </c>
      <c r="M1813" s="67">
        <f t="shared" si="1620"/>
        <v>0</v>
      </c>
      <c r="N1813" s="67">
        <f t="shared" si="1620"/>
        <v>0</v>
      </c>
      <c r="O1813" s="67">
        <f t="shared" si="1620"/>
        <v>12000</v>
      </c>
      <c r="P1813" s="67">
        <f t="shared" si="1608"/>
        <v>12000</v>
      </c>
      <c r="Q1813" s="67">
        <f t="shared" si="1609"/>
        <v>9.7598269257358492</v>
      </c>
    </row>
    <row r="1814" spans="1:20" x14ac:dyDescent="0.25">
      <c r="A1814" s="12" t="s">
        <v>638</v>
      </c>
      <c r="B1814" s="12" t="s">
        <v>69</v>
      </c>
      <c r="C1814" s="12" t="s">
        <v>783</v>
      </c>
      <c r="D1814" s="43" t="s">
        <v>784</v>
      </c>
      <c r="E1814" s="48">
        <v>6121</v>
      </c>
      <c r="F1814" s="43"/>
      <c r="G1814" s="56" t="s">
        <v>2919</v>
      </c>
      <c r="H1814" s="23" t="s">
        <v>29</v>
      </c>
      <c r="I1814" s="68">
        <v>122953</v>
      </c>
      <c r="J1814" s="68">
        <v>122953</v>
      </c>
      <c r="K1814" s="68"/>
      <c r="L1814" s="68">
        <f t="shared" si="1612"/>
        <v>12000</v>
      </c>
      <c r="M1814" s="68"/>
      <c r="N1814" s="68"/>
      <c r="O1814" s="68">
        <v>12000</v>
      </c>
      <c r="P1814" s="68">
        <f t="shared" si="1608"/>
        <v>12000</v>
      </c>
      <c r="Q1814" s="68">
        <f t="shared" si="1609"/>
        <v>9.7598269257358492</v>
      </c>
    </row>
    <row r="1815" spans="1:20" x14ac:dyDescent="0.25">
      <c r="A1815" s="12" t="s">
        <v>638</v>
      </c>
      <c r="B1815" s="12" t="s">
        <v>69</v>
      </c>
      <c r="C1815" s="12" t="s">
        <v>783</v>
      </c>
      <c r="D1815" s="43" t="s">
        <v>784</v>
      </c>
      <c r="E1815" s="42" t="s">
        <v>2711</v>
      </c>
      <c r="F1815" s="42" t="s">
        <v>1</v>
      </c>
      <c r="G1815" s="42" t="s">
        <v>1</v>
      </c>
      <c r="H1815" s="11" t="s">
        <v>32</v>
      </c>
      <c r="I1815" s="67">
        <f t="shared" ref="I1815:O1815" si="1621">SUM(I1816:I1823)</f>
        <v>99543</v>
      </c>
      <c r="J1815" s="67">
        <f t="shared" si="1621"/>
        <v>98543</v>
      </c>
      <c r="K1815" s="67">
        <f t="shared" si="1621"/>
        <v>0</v>
      </c>
      <c r="L1815" s="67">
        <f t="shared" si="1612"/>
        <v>16650</v>
      </c>
      <c r="M1815" s="67">
        <f t="shared" si="1621"/>
        <v>0</v>
      </c>
      <c r="N1815" s="67">
        <f t="shared" si="1621"/>
        <v>0</v>
      </c>
      <c r="O1815" s="67">
        <f t="shared" si="1621"/>
        <v>16650</v>
      </c>
      <c r="P1815" s="67">
        <f t="shared" si="1608"/>
        <v>16650</v>
      </c>
      <c r="Q1815" s="67">
        <f t="shared" si="1609"/>
        <v>16.896177303309216</v>
      </c>
    </row>
    <row r="1816" spans="1:20" x14ac:dyDescent="0.25">
      <c r="A1816" s="12" t="s">
        <v>638</v>
      </c>
      <c r="B1816" s="12" t="s">
        <v>69</v>
      </c>
      <c r="C1816" s="12" t="s">
        <v>783</v>
      </c>
      <c r="D1816" s="43" t="s">
        <v>784</v>
      </c>
      <c r="E1816" s="48">
        <v>6131</v>
      </c>
      <c r="F1816" s="43"/>
      <c r="G1816" s="56" t="s">
        <v>2919</v>
      </c>
      <c r="H1816" s="23" t="s">
        <v>33</v>
      </c>
      <c r="I1816" s="68">
        <v>110</v>
      </c>
      <c r="J1816" s="68">
        <v>110</v>
      </c>
      <c r="K1816" s="68"/>
      <c r="L1816" s="68">
        <f t="shared" si="1612"/>
        <v>0</v>
      </c>
      <c r="M1816" s="68"/>
      <c r="N1816" s="68"/>
      <c r="O1816" s="68">
        <v>0</v>
      </c>
      <c r="P1816" s="68">
        <f t="shared" si="1608"/>
        <v>0</v>
      </c>
      <c r="Q1816" s="68">
        <f t="shared" si="1609"/>
        <v>0</v>
      </c>
    </row>
    <row r="1817" spans="1:20" x14ac:dyDescent="0.25">
      <c r="A1817" s="12" t="s">
        <v>638</v>
      </c>
      <c r="B1817" s="12" t="s">
        <v>69</v>
      </c>
      <c r="C1817" s="12" t="s">
        <v>783</v>
      </c>
      <c r="D1817" s="43" t="s">
        <v>784</v>
      </c>
      <c r="E1817" s="48">
        <v>6132</v>
      </c>
      <c r="F1817" s="43"/>
      <c r="G1817" s="56" t="s">
        <v>2919</v>
      </c>
      <c r="H1817" s="23" t="s">
        <v>227</v>
      </c>
      <c r="I1817" s="68">
        <v>41756</v>
      </c>
      <c r="J1817" s="68">
        <v>41756</v>
      </c>
      <c r="K1817" s="68"/>
      <c r="L1817" s="68">
        <f t="shared" si="1612"/>
        <v>8000</v>
      </c>
      <c r="M1817" s="68"/>
      <c r="N1817" s="68"/>
      <c r="O1817" s="68">
        <v>8000</v>
      </c>
      <c r="P1817" s="68">
        <f t="shared" si="1608"/>
        <v>8000</v>
      </c>
      <c r="Q1817" s="68">
        <f t="shared" si="1609"/>
        <v>19.158923268512311</v>
      </c>
    </row>
    <row r="1818" spans="1:20" x14ac:dyDescent="0.25">
      <c r="A1818" s="12" t="s">
        <v>638</v>
      </c>
      <c r="B1818" s="12" t="s">
        <v>69</v>
      </c>
      <c r="C1818" s="12" t="s">
        <v>783</v>
      </c>
      <c r="D1818" s="43" t="s">
        <v>784</v>
      </c>
      <c r="E1818" s="48">
        <v>6133</v>
      </c>
      <c r="F1818" s="43"/>
      <c r="G1818" s="56" t="s">
        <v>2919</v>
      </c>
      <c r="H1818" s="23" t="s">
        <v>229</v>
      </c>
      <c r="I1818" s="68">
        <v>14968</v>
      </c>
      <c r="J1818" s="68">
        <v>14968</v>
      </c>
      <c r="K1818" s="68"/>
      <c r="L1818" s="68">
        <f t="shared" si="1612"/>
        <v>2000</v>
      </c>
      <c r="M1818" s="68"/>
      <c r="N1818" s="68"/>
      <c r="O1818" s="68">
        <v>2000</v>
      </c>
      <c r="P1818" s="68">
        <f t="shared" si="1608"/>
        <v>2000</v>
      </c>
      <c r="Q1818" s="68">
        <f t="shared" si="1609"/>
        <v>13.361838588989844</v>
      </c>
    </row>
    <row r="1819" spans="1:20" x14ac:dyDescent="0.25">
      <c r="A1819" s="12" t="s">
        <v>638</v>
      </c>
      <c r="B1819" s="12" t="s">
        <v>69</v>
      </c>
      <c r="C1819" s="12" t="s">
        <v>783</v>
      </c>
      <c r="D1819" s="43" t="s">
        <v>784</v>
      </c>
      <c r="E1819" s="48">
        <v>6134</v>
      </c>
      <c r="F1819" s="43"/>
      <c r="G1819" s="56" t="s">
        <v>2919</v>
      </c>
      <c r="H1819" s="23" t="s">
        <v>169</v>
      </c>
      <c r="I1819" s="68">
        <v>9408</v>
      </c>
      <c r="J1819" s="68">
        <v>8408</v>
      </c>
      <c r="K1819" s="68"/>
      <c r="L1819" s="68">
        <f t="shared" si="1612"/>
        <v>2000</v>
      </c>
      <c r="M1819" s="68"/>
      <c r="N1819" s="68"/>
      <c r="O1819" s="68">
        <v>2000</v>
      </c>
      <c r="P1819" s="68">
        <f t="shared" si="1608"/>
        <v>2000</v>
      </c>
      <c r="Q1819" s="68">
        <f t="shared" si="1609"/>
        <v>23.78686964795433</v>
      </c>
    </row>
    <row r="1820" spans="1:20" x14ac:dyDescent="0.25">
      <c r="A1820" s="12" t="s">
        <v>638</v>
      </c>
      <c r="B1820" s="12" t="s">
        <v>69</v>
      </c>
      <c r="C1820" s="12" t="s">
        <v>783</v>
      </c>
      <c r="D1820" s="43" t="s">
        <v>784</v>
      </c>
      <c r="E1820" s="48">
        <v>6135</v>
      </c>
      <c r="F1820" s="43"/>
      <c r="G1820" s="56" t="s">
        <v>2919</v>
      </c>
      <c r="H1820" s="23" t="s">
        <v>231</v>
      </c>
      <c r="I1820" s="68">
        <v>500</v>
      </c>
      <c r="J1820" s="68">
        <v>500</v>
      </c>
      <c r="K1820" s="68"/>
      <c r="L1820" s="68">
        <f t="shared" si="1612"/>
        <v>100</v>
      </c>
      <c r="M1820" s="68"/>
      <c r="N1820" s="68"/>
      <c r="O1820" s="68">
        <v>100</v>
      </c>
      <c r="P1820" s="68">
        <f t="shared" si="1608"/>
        <v>100</v>
      </c>
      <c r="Q1820" s="68">
        <f t="shared" si="1609"/>
        <v>20</v>
      </c>
    </row>
    <row r="1821" spans="1:20" x14ac:dyDescent="0.25">
      <c r="A1821" s="12" t="s">
        <v>638</v>
      </c>
      <c r="B1821" s="12" t="s">
        <v>69</v>
      </c>
      <c r="C1821" s="12" t="s">
        <v>783</v>
      </c>
      <c r="D1821" s="43" t="s">
        <v>784</v>
      </c>
      <c r="E1821" s="48">
        <v>6137</v>
      </c>
      <c r="F1821" s="43"/>
      <c r="G1821" s="56" t="s">
        <v>2919</v>
      </c>
      <c r="H1821" s="23" t="s">
        <v>235</v>
      </c>
      <c r="I1821" s="68">
        <v>9960</v>
      </c>
      <c r="J1821" s="68">
        <v>9960</v>
      </c>
      <c r="K1821" s="68"/>
      <c r="L1821" s="68">
        <f t="shared" si="1612"/>
        <v>3000</v>
      </c>
      <c r="M1821" s="68"/>
      <c r="N1821" s="68"/>
      <c r="O1821" s="68">
        <v>3000</v>
      </c>
      <c r="P1821" s="68">
        <f t="shared" si="1608"/>
        <v>3000</v>
      </c>
      <c r="Q1821" s="68">
        <f t="shared" si="1609"/>
        <v>30.120481927710845</v>
      </c>
    </row>
    <row r="1822" spans="1:20" x14ac:dyDescent="0.25">
      <c r="A1822" s="12" t="s">
        <v>638</v>
      </c>
      <c r="B1822" s="12" t="s">
        <v>69</v>
      </c>
      <c r="C1822" s="12" t="s">
        <v>783</v>
      </c>
      <c r="D1822" s="43" t="s">
        <v>784</v>
      </c>
      <c r="E1822" s="48">
        <v>6138</v>
      </c>
      <c r="F1822" s="43"/>
      <c r="G1822" s="56" t="s">
        <v>2919</v>
      </c>
      <c r="H1822" s="23" t="s">
        <v>237</v>
      </c>
      <c r="I1822" s="68">
        <v>3090</v>
      </c>
      <c r="J1822" s="68">
        <v>3090</v>
      </c>
      <c r="K1822" s="68"/>
      <c r="L1822" s="68">
        <f t="shared" si="1612"/>
        <v>0</v>
      </c>
      <c r="M1822" s="68"/>
      <c r="N1822" s="68"/>
      <c r="O1822" s="68"/>
      <c r="P1822" s="68">
        <f t="shared" si="1608"/>
        <v>0</v>
      </c>
      <c r="Q1822" s="68">
        <f t="shared" si="1609"/>
        <v>0</v>
      </c>
    </row>
    <row r="1823" spans="1:20" x14ac:dyDescent="0.25">
      <c r="A1823" s="14" t="s">
        <v>638</v>
      </c>
      <c r="B1823" s="14" t="s">
        <v>69</v>
      </c>
      <c r="C1823" s="14" t="s">
        <v>783</v>
      </c>
      <c r="D1823" s="50" t="s">
        <v>784</v>
      </c>
      <c r="E1823" s="50" t="s">
        <v>2720</v>
      </c>
      <c r="F1823" s="43" t="s">
        <v>1</v>
      </c>
      <c r="G1823" s="49" t="s">
        <v>1</v>
      </c>
      <c r="H1823" s="11" t="s">
        <v>35</v>
      </c>
      <c r="I1823" s="67">
        <f t="shared" ref="I1823:O1823" si="1622">SUM(I1824:I1826)</f>
        <v>19751</v>
      </c>
      <c r="J1823" s="67">
        <f t="shared" si="1622"/>
        <v>19751</v>
      </c>
      <c r="K1823" s="67">
        <f t="shared" si="1622"/>
        <v>0</v>
      </c>
      <c r="L1823" s="67">
        <f t="shared" si="1612"/>
        <v>1550</v>
      </c>
      <c r="M1823" s="67">
        <f t="shared" si="1622"/>
        <v>0</v>
      </c>
      <c r="N1823" s="67">
        <f t="shared" si="1622"/>
        <v>0</v>
      </c>
      <c r="O1823" s="67">
        <f t="shared" si="1622"/>
        <v>1550</v>
      </c>
      <c r="P1823" s="67">
        <f t="shared" si="1608"/>
        <v>1550</v>
      </c>
      <c r="Q1823" s="67">
        <f t="shared" si="1609"/>
        <v>7.847703913725887</v>
      </c>
    </row>
    <row r="1824" spans="1:20" x14ac:dyDescent="0.25">
      <c r="A1824" s="12" t="s">
        <v>638</v>
      </c>
      <c r="B1824" s="12" t="s">
        <v>69</v>
      </c>
      <c r="C1824" s="12" t="s">
        <v>783</v>
      </c>
      <c r="D1824" s="43" t="s">
        <v>784</v>
      </c>
      <c r="E1824" s="48">
        <v>6139</v>
      </c>
      <c r="F1824" s="43"/>
      <c r="G1824" s="56" t="s">
        <v>2919</v>
      </c>
      <c r="H1824" s="23" t="s">
        <v>35</v>
      </c>
      <c r="I1824" s="68">
        <v>8600</v>
      </c>
      <c r="J1824" s="68">
        <v>8600</v>
      </c>
      <c r="K1824" s="68"/>
      <c r="L1824" s="68">
        <f t="shared" si="1612"/>
        <v>1000</v>
      </c>
      <c r="M1824" s="68"/>
      <c r="N1824" s="68"/>
      <c r="O1824" s="68">
        <v>1000</v>
      </c>
      <c r="P1824" s="68">
        <f t="shared" si="1608"/>
        <v>1000</v>
      </c>
      <c r="Q1824" s="68">
        <f t="shared" si="1609"/>
        <v>11.627906976744185</v>
      </c>
    </row>
    <row r="1825" spans="1:17" x14ac:dyDescent="0.25">
      <c r="A1825" s="12" t="s">
        <v>638</v>
      </c>
      <c r="B1825" s="12" t="s">
        <v>69</v>
      </c>
      <c r="C1825" s="12" t="s">
        <v>783</v>
      </c>
      <c r="D1825" s="43" t="s">
        <v>784</v>
      </c>
      <c r="E1825" s="48">
        <v>6139</v>
      </c>
      <c r="F1825" s="43" t="s">
        <v>790</v>
      </c>
      <c r="G1825" s="56" t="s">
        <v>2919</v>
      </c>
      <c r="H1825" s="23" t="s">
        <v>43</v>
      </c>
      <c r="I1825" s="68">
        <v>3388</v>
      </c>
      <c r="J1825" s="68">
        <v>3388</v>
      </c>
      <c r="K1825" s="68"/>
      <c r="L1825" s="68">
        <f t="shared" si="1612"/>
        <v>350</v>
      </c>
      <c r="M1825" s="68"/>
      <c r="N1825" s="68"/>
      <c r="O1825" s="68">
        <v>350</v>
      </c>
      <c r="P1825" s="68">
        <f t="shared" si="1608"/>
        <v>350</v>
      </c>
      <c r="Q1825" s="68">
        <f t="shared" si="1609"/>
        <v>10.330578512396695</v>
      </c>
    </row>
    <row r="1826" spans="1:17" ht="22.5" x14ac:dyDescent="0.25">
      <c r="A1826" s="12" t="s">
        <v>638</v>
      </c>
      <c r="B1826" s="12" t="s">
        <v>69</v>
      </c>
      <c r="C1826" s="12" t="s">
        <v>783</v>
      </c>
      <c r="D1826" s="43" t="s">
        <v>784</v>
      </c>
      <c r="E1826" s="48">
        <v>6139</v>
      </c>
      <c r="F1826" s="43" t="s">
        <v>791</v>
      </c>
      <c r="G1826" s="56" t="s">
        <v>2919</v>
      </c>
      <c r="H1826" s="23" t="s">
        <v>49</v>
      </c>
      <c r="I1826" s="68">
        <v>7763</v>
      </c>
      <c r="J1826" s="68">
        <v>7763</v>
      </c>
      <c r="K1826" s="68"/>
      <c r="L1826" s="68">
        <f t="shared" si="1612"/>
        <v>200</v>
      </c>
      <c r="M1826" s="68"/>
      <c r="N1826" s="68"/>
      <c r="O1826" s="68">
        <v>200</v>
      </c>
      <c r="P1826" s="68">
        <f t="shared" si="1608"/>
        <v>200</v>
      </c>
      <c r="Q1826" s="68">
        <f t="shared" si="1609"/>
        <v>2.5763235862424323</v>
      </c>
    </row>
    <row r="1827" spans="1:17" ht="22.5" x14ac:dyDescent="0.25">
      <c r="A1827" s="14" t="s">
        <v>1</v>
      </c>
      <c r="B1827" s="14" t="s">
        <v>1</v>
      </c>
      <c r="C1827" s="14" t="s">
        <v>1</v>
      </c>
      <c r="D1827" s="42" t="s">
        <v>1</v>
      </c>
      <c r="E1827" s="42" t="s">
        <v>1</v>
      </c>
      <c r="F1827" s="42" t="s">
        <v>1</v>
      </c>
      <c r="G1827" s="42" t="s">
        <v>1</v>
      </c>
      <c r="H1827" s="17" t="s">
        <v>50</v>
      </c>
      <c r="I1827" s="66">
        <f t="shared" ref="I1827:O1828" si="1623">SUM(I1828)</f>
        <v>100</v>
      </c>
      <c r="J1827" s="66">
        <f t="shared" si="1623"/>
        <v>100</v>
      </c>
      <c r="K1827" s="66">
        <f t="shared" si="1623"/>
        <v>0</v>
      </c>
      <c r="L1827" s="66">
        <f t="shared" si="1612"/>
        <v>0</v>
      </c>
      <c r="M1827" s="66">
        <f t="shared" si="1623"/>
        <v>0</v>
      </c>
      <c r="N1827" s="66">
        <f t="shared" si="1623"/>
        <v>0</v>
      </c>
      <c r="O1827" s="66">
        <f t="shared" si="1623"/>
        <v>0</v>
      </c>
      <c r="P1827" s="66">
        <f t="shared" si="1608"/>
        <v>0</v>
      </c>
      <c r="Q1827" s="66">
        <f t="shared" si="1609"/>
        <v>0</v>
      </c>
    </row>
    <row r="1828" spans="1:17" x14ac:dyDescent="0.25">
      <c r="A1828" s="12" t="s">
        <v>638</v>
      </c>
      <c r="B1828" s="12" t="s">
        <v>69</v>
      </c>
      <c r="C1828" s="12" t="s">
        <v>783</v>
      </c>
      <c r="D1828" s="43" t="s">
        <v>784</v>
      </c>
      <c r="E1828" s="42" t="s">
        <v>2712</v>
      </c>
      <c r="F1828" s="42" t="s">
        <v>1</v>
      </c>
      <c r="G1828" s="42" t="s">
        <v>1</v>
      </c>
      <c r="H1828" s="11" t="s">
        <v>52</v>
      </c>
      <c r="I1828" s="67">
        <f t="shared" si="1623"/>
        <v>100</v>
      </c>
      <c r="J1828" s="67">
        <f t="shared" si="1623"/>
        <v>100</v>
      </c>
      <c r="K1828" s="67">
        <f t="shared" si="1623"/>
        <v>0</v>
      </c>
      <c r="L1828" s="67">
        <f t="shared" si="1612"/>
        <v>0</v>
      </c>
      <c r="M1828" s="67">
        <f t="shared" si="1623"/>
        <v>0</v>
      </c>
      <c r="N1828" s="67">
        <f t="shared" si="1623"/>
        <v>0</v>
      </c>
      <c r="O1828" s="67">
        <f t="shared" si="1623"/>
        <v>0</v>
      </c>
      <c r="P1828" s="67">
        <f t="shared" si="1608"/>
        <v>0</v>
      </c>
      <c r="Q1828" s="67">
        <f t="shared" si="1609"/>
        <v>0</v>
      </c>
    </row>
    <row r="1829" spans="1:17" x14ac:dyDescent="0.25">
      <c r="A1829" s="12" t="s">
        <v>638</v>
      </c>
      <c r="B1829" s="12" t="s">
        <v>69</v>
      </c>
      <c r="C1829" s="12" t="s">
        <v>783</v>
      </c>
      <c r="D1829" s="43" t="s">
        <v>784</v>
      </c>
      <c r="E1829" s="48">
        <v>6148</v>
      </c>
      <c r="F1829" s="43"/>
      <c r="G1829" s="56" t="s">
        <v>2919</v>
      </c>
      <c r="H1829" s="23" t="s">
        <v>58</v>
      </c>
      <c r="I1829" s="68">
        <v>100</v>
      </c>
      <c r="J1829" s="68">
        <v>100</v>
      </c>
      <c r="K1829" s="68"/>
      <c r="L1829" s="68">
        <f t="shared" si="1612"/>
        <v>0</v>
      </c>
      <c r="M1829" s="68"/>
      <c r="N1829" s="68"/>
      <c r="O1829" s="68"/>
      <c r="P1829" s="68">
        <f t="shared" si="1608"/>
        <v>0</v>
      </c>
      <c r="Q1829" s="68">
        <f t="shared" si="1609"/>
        <v>0</v>
      </c>
    </row>
    <row r="1830" spans="1:17" ht="22.5" x14ac:dyDescent="0.25">
      <c r="A1830" s="14" t="s">
        <v>1</v>
      </c>
      <c r="B1830" s="14" t="s">
        <v>1</v>
      </c>
      <c r="C1830" s="14" t="s">
        <v>1</v>
      </c>
      <c r="D1830" s="42" t="s">
        <v>1</v>
      </c>
      <c r="E1830" s="42" t="s">
        <v>1</v>
      </c>
      <c r="F1830" s="42" t="s">
        <v>1</v>
      </c>
      <c r="G1830" s="42" t="s">
        <v>1</v>
      </c>
      <c r="H1830" s="17" t="s">
        <v>59</v>
      </c>
      <c r="I1830" s="66">
        <f t="shared" ref="I1830:O1831" si="1624">SUM(I1831)</f>
        <v>2000</v>
      </c>
      <c r="J1830" s="66">
        <f t="shared" si="1624"/>
        <v>0</v>
      </c>
      <c r="K1830" s="66">
        <f t="shared" si="1624"/>
        <v>0</v>
      </c>
      <c r="L1830" s="66">
        <f t="shared" si="1612"/>
        <v>0</v>
      </c>
      <c r="M1830" s="66">
        <f t="shared" si="1624"/>
        <v>0</v>
      </c>
      <c r="N1830" s="66">
        <f t="shared" si="1624"/>
        <v>0</v>
      </c>
      <c r="O1830" s="66">
        <f t="shared" si="1624"/>
        <v>0</v>
      </c>
      <c r="P1830" s="66">
        <f t="shared" si="1608"/>
        <v>0</v>
      </c>
      <c r="Q1830" s="66" t="str">
        <f t="shared" si="1609"/>
        <v>-</v>
      </c>
    </row>
    <row r="1831" spans="1:17" x14ac:dyDescent="0.25">
      <c r="A1831" s="12" t="s">
        <v>638</v>
      </c>
      <c r="B1831" s="12" t="s">
        <v>69</v>
      </c>
      <c r="C1831" s="12" t="s">
        <v>783</v>
      </c>
      <c r="D1831" s="43" t="s">
        <v>784</v>
      </c>
      <c r="E1831" s="42" t="s">
        <v>2715</v>
      </c>
      <c r="F1831" s="42" t="s">
        <v>1</v>
      </c>
      <c r="G1831" s="42" t="s">
        <v>1</v>
      </c>
      <c r="H1831" s="11" t="s">
        <v>61</v>
      </c>
      <c r="I1831" s="67">
        <f t="shared" si="1624"/>
        <v>2000</v>
      </c>
      <c r="J1831" s="67">
        <f t="shared" si="1624"/>
        <v>0</v>
      </c>
      <c r="K1831" s="67">
        <f t="shared" si="1624"/>
        <v>0</v>
      </c>
      <c r="L1831" s="67">
        <f t="shared" si="1612"/>
        <v>0</v>
      </c>
      <c r="M1831" s="67">
        <f t="shared" si="1624"/>
        <v>0</v>
      </c>
      <c r="N1831" s="67">
        <f t="shared" si="1624"/>
        <v>0</v>
      </c>
      <c r="O1831" s="67">
        <f t="shared" si="1624"/>
        <v>0</v>
      </c>
      <c r="P1831" s="67">
        <f t="shared" si="1608"/>
        <v>0</v>
      </c>
      <c r="Q1831" s="67" t="str">
        <f t="shared" si="1609"/>
        <v>-</v>
      </c>
    </row>
    <row r="1832" spans="1:17" x14ac:dyDescent="0.25">
      <c r="A1832" s="12" t="s">
        <v>638</v>
      </c>
      <c r="B1832" s="12" t="s">
        <v>69</v>
      </c>
      <c r="C1832" s="12" t="s">
        <v>783</v>
      </c>
      <c r="D1832" s="43" t="s">
        <v>784</v>
      </c>
      <c r="E1832" s="48">
        <v>8213</v>
      </c>
      <c r="F1832" s="43"/>
      <c r="G1832" s="56" t="s">
        <v>2919</v>
      </c>
      <c r="H1832" s="23" t="s">
        <v>62</v>
      </c>
      <c r="I1832" s="68">
        <v>2000</v>
      </c>
      <c r="J1832" s="68">
        <v>0</v>
      </c>
      <c r="K1832" s="68"/>
      <c r="L1832" s="68">
        <f t="shared" si="1612"/>
        <v>0</v>
      </c>
      <c r="M1832" s="68"/>
      <c r="N1832" s="68"/>
      <c r="O1832" s="68"/>
      <c r="P1832" s="68">
        <f t="shared" si="1608"/>
        <v>0</v>
      </c>
      <c r="Q1832" s="68" t="str">
        <f t="shared" si="1609"/>
        <v>-</v>
      </c>
    </row>
    <row r="1833" spans="1:17" x14ac:dyDescent="0.25">
      <c r="A1833" s="23" t="s">
        <v>1</v>
      </c>
      <c r="B1833" s="23" t="s">
        <v>1</v>
      </c>
      <c r="C1833" s="23" t="s">
        <v>1</v>
      </c>
      <c r="D1833" s="49" t="s">
        <v>1</v>
      </c>
      <c r="E1833" s="49" t="s">
        <v>1</v>
      </c>
      <c r="F1833" s="49" t="s">
        <v>1</v>
      </c>
      <c r="G1833" s="49" t="s">
        <v>1</v>
      </c>
      <c r="H1833" s="17" t="s">
        <v>792</v>
      </c>
      <c r="I1833" s="66">
        <f t="shared" ref="I1833:O1833" si="1625">SUM(I1805,I1827,I1830)</f>
        <v>1571445</v>
      </c>
      <c r="J1833" s="66">
        <f t="shared" si="1625"/>
        <v>1568445</v>
      </c>
      <c r="K1833" s="66">
        <f t="shared" si="1625"/>
        <v>0</v>
      </c>
      <c r="L1833" s="66">
        <f t="shared" si="1612"/>
        <v>145650</v>
      </c>
      <c r="M1833" s="66">
        <f t="shared" si="1625"/>
        <v>0</v>
      </c>
      <c r="N1833" s="66">
        <f t="shared" si="1625"/>
        <v>0</v>
      </c>
      <c r="O1833" s="66">
        <f t="shared" si="1625"/>
        <v>145650</v>
      </c>
      <c r="P1833" s="66">
        <f t="shared" si="1608"/>
        <v>145650</v>
      </c>
      <c r="Q1833" s="66">
        <f t="shared" si="1609"/>
        <v>9.286267609001273</v>
      </c>
    </row>
    <row r="1834" spans="1:17" ht="15.75" thickBot="1" x14ac:dyDescent="0.3">
      <c r="A1834" s="23" t="s">
        <v>1</v>
      </c>
      <c r="B1834" s="23" t="s">
        <v>1</v>
      </c>
      <c r="C1834" s="23" t="s">
        <v>1</v>
      </c>
      <c r="D1834" s="49" t="s">
        <v>1</v>
      </c>
      <c r="E1834" s="49" t="s">
        <v>1</v>
      </c>
      <c r="F1834" s="49" t="s">
        <v>1</v>
      </c>
      <c r="G1834" s="49" t="s">
        <v>1</v>
      </c>
      <c r="H1834" s="11" t="s">
        <v>64</v>
      </c>
      <c r="I1834" s="67">
        <v>56</v>
      </c>
      <c r="J1834" s="67">
        <v>56</v>
      </c>
      <c r="K1834" s="67"/>
      <c r="L1834" s="67"/>
      <c r="M1834" s="67"/>
      <c r="N1834" s="67"/>
      <c r="O1834" s="67"/>
      <c r="P1834" s="67">
        <f t="shared" si="1608"/>
        <v>0</v>
      </c>
      <c r="Q1834" s="67">
        <f t="shared" si="1609"/>
        <v>0</v>
      </c>
    </row>
    <row r="1835" spans="1:17" ht="34.5" thickBot="1" x14ac:dyDescent="0.3">
      <c r="A1835" s="23" t="s">
        <v>1</v>
      </c>
      <c r="B1835" s="23" t="s">
        <v>1</v>
      </c>
      <c r="C1835" s="23" t="s">
        <v>1</v>
      </c>
      <c r="D1835" s="49" t="s">
        <v>1</v>
      </c>
      <c r="E1835" s="49" t="s">
        <v>1</v>
      </c>
      <c r="F1835" s="49" t="s">
        <v>1</v>
      </c>
      <c r="G1835" s="49" t="s">
        <v>1</v>
      </c>
      <c r="H1835" s="22" t="s">
        <v>65</v>
      </c>
      <c r="I1835" s="64" t="s">
        <v>2718</v>
      </c>
      <c r="J1835" s="64" t="s">
        <v>2879</v>
      </c>
      <c r="K1835" s="64" t="s">
        <v>2942</v>
      </c>
      <c r="L1835" s="64" t="s">
        <v>2942</v>
      </c>
      <c r="M1835" s="64" t="s">
        <v>2950</v>
      </c>
      <c r="N1835" s="64" t="s">
        <v>2949</v>
      </c>
      <c r="O1835" s="64" t="s">
        <v>2948</v>
      </c>
      <c r="P1835" s="64" t="s">
        <v>2942</v>
      </c>
      <c r="Q1835" s="64" t="s">
        <v>2944</v>
      </c>
    </row>
    <row r="1836" spans="1:17" x14ac:dyDescent="0.25">
      <c r="A1836" s="24"/>
      <c r="B1836" s="24"/>
      <c r="C1836" s="24"/>
      <c r="D1836" s="51"/>
      <c r="E1836" s="51"/>
      <c r="F1836" s="51"/>
      <c r="G1836" s="51"/>
      <c r="H1836" s="18" t="s">
        <v>1</v>
      </c>
      <c r="I1836" s="65">
        <v>1</v>
      </c>
      <c r="J1836" s="65" t="s">
        <v>2894</v>
      </c>
      <c r="K1836" s="65">
        <v>3</v>
      </c>
      <c r="L1836" s="65" t="s">
        <v>2945</v>
      </c>
      <c r="M1836" s="65">
        <v>5</v>
      </c>
      <c r="N1836" s="65">
        <v>6</v>
      </c>
      <c r="O1836" s="65">
        <v>7</v>
      </c>
      <c r="P1836" s="65" t="s">
        <v>2946</v>
      </c>
      <c r="Q1836" s="65">
        <v>9</v>
      </c>
    </row>
    <row r="1837" spans="1:17" x14ac:dyDescent="0.25">
      <c r="A1837" s="24"/>
      <c r="B1837" s="24"/>
      <c r="C1837" s="24"/>
      <c r="D1837" s="51"/>
      <c r="E1837" s="52"/>
      <c r="F1837" s="52"/>
      <c r="G1837" s="52"/>
      <c r="H1837" s="19" t="s">
        <v>697</v>
      </c>
      <c r="I1837" s="69">
        <f t="shared" ref="I1837" si="1626">SUM(I1833)</f>
        <v>1571445</v>
      </c>
      <c r="J1837" s="69">
        <f t="shared" ref="J1837:K1837" si="1627">SUM(J1833)</f>
        <v>1568445</v>
      </c>
      <c r="K1837" s="69">
        <f t="shared" si="1627"/>
        <v>0</v>
      </c>
      <c r="L1837" s="69">
        <f t="shared" si="1612"/>
        <v>145650</v>
      </c>
      <c r="M1837" s="69">
        <f t="shared" ref="M1837" si="1628">SUM(M1833)</f>
        <v>0</v>
      </c>
      <c r="N1837" s="69">
        <f t="shared" ref="N1837:O1837" si="1629">SUM(N1833)</f>
        <v>0</v>
      </c>
      <c r="O1837" s="69">
        <f t="shared" si="1629"/>
        <v>145650</v>
      </c>
      <c r="P1837" s="69">
        <f t="shared" si="1608"/>
        <v>145650</v>
      </c>
      <c r="Q1837" s="69">
        <f t="shared" si="1609"/>
        <v>9.286267609001273</v>
      </c>
    </row>
    <row r="1838" spans="1:17" x14ac:dyDescent="0.25">
      <c r="A1838" s="24"/>
      <c r="B1838" s="24"/>
      <c r="C1838" s="24"/>
      <c r="D1838" s="51"/>
      <c r="E1838" s="51"/>
      <c r="F1838" s="51"/>
      <c r="G1838" s="51"/>
      <c r="H1838" s="20" t="s">
        <v>67</v>
      </c>
      <c r="I1838" s="69">
        <f t="shared" ref="I1838" si="1630">SUM(I1837)</f>
        <v>1571445</v>
      </c>
      <c r="J1838" s="69">
        <f t="shared" ref="J1838:K1838" si="1631">SUM(J1837)</f>
        <v>1568445</v>
      </c>
      <c r="K1838" s="69">
        <f t="shared" si="1631"/>
        <v>0</v>
      </c>
      <c r="L1838" s="69">
        <f t="shared" si="1612"/>
        <v>145650</v>
      </c>
      <c r="M1838" s="69">
        <f t="shared" ref="M1838" si="1632">SUM(M1837)</f>
        <v>0</v>
      </c>
      <c r="N1838" s="69">
        <f t="shared" ref="N1838:O1838" si="1633">SUM(N1837)</f>
        <v>0</v>
      </c>
      <c r="O1838" s="69">
        <f t="shared" si="1633"/>
        <v>145650</v>
      </c>
      <c r="P1838" s="69">
        <f t="shared" si="1608"/>
        <v>145650</v>
      </c>
      <c r="Q1838" s="69">
        <f t="shared" si="1609"/>
        <v>9.286267609001273</v>
      </c>
    </row>
    <row r="1839" spans="1:17" x14ac:dyDescent="0.25">
      <c r="A1839" s="25"/>
      <c r="B1839" s="25"/>
      <c r="C1839" s="25"/>
      <c r="D1839" s="53"/>
      <c r="E1839" s="53"/>
      <c r="F1839" s="53"/>
      <c r="G1839" s="53"/>
    </row>
    <row r="1840" spans="1:17" ht="15.75" thickBot="1" x14ac:dyDescent="0.3">
      <c r="A1840" s="23" t="s">
        <v>1</v>
      </c>
      <c r="B1840" s="23" t="s">
        <v>1</v>
      </c>
      <c r="C1840" s="23" t="s">
        <v>1</v>
      </c>
      <c r="D1840" s="49" t="s">
        <v>1</v>
      </c>
      <c r="E1840" s="49" t="s">
        <v>1</v>
      </c>
      <c r="F1840" s="49" t="s">
        <v>1</v>
      </c>
      <c r="G1840" s="49" t="s">
        <v>1</v>
      </c>
      <c r="H1840" s="26" t="s">
        <v>1</v>
      </c>
      <c r="I1840" s="70"/>
      <c r="J1840" s="70"/>
      <c r="K1840" s="70"/>
      <c r="L1840" s="70"/>
      <c r="M1840" s="70"/>
      <c r="N1840" s="70"/>
      <c r="O1840" s="70"/>
      <c r="P1840" s="70"/>
      <c r="Q1840" s="70"/>
    </row>
    <row r="1841" spans="1:17" ht="34.5" thickBot="1" x14ac:dyDescent="0.3">
      <c r="A1841" s="22" t="s">
        <v>4</v>
      </c>
      <c r="B1841" s="22" t="s">
        <v>5</v>
      </c>
      <c r="C1841" s="22" t="s">
        <v>6</v>
      </c>
      <c r="D1841" s="44" t="s">
        <v>2891</v>
      </c>
      <c r="E1841" s="44" t="s">
        <v>2895</v>
      </c>
      <c r="F1841" s="44" t="s">
        <v>7</v>
      </c>
      <c r="G1841" s="44" t="s">
        <v>8</v>
      </c>
      <c r="H1841" s="22" t="s">
        <v>9</v>
      </c>
      <c r="I1841" s="64" t="s">
        <v>2718</v>
      </c>
      <c r="J1841" s="64" t="s">
        <v>2879</v>
      </c>
      <c r="K1841" s="64" t="s">
        <v>2942</v>
      </c>
      <c r="L1841" s="64" t="s">
        <v>2942</v>
      </c>
      <c r="M1841" s="64" t="s">
        <v>2950</v>
      </c>
      <c r="N1841" s="64" t="s">
        <v>2949</v>
      </c>
      <c r="O1841" s="64" t="s">
        <v>2948</v>
      </c>
      <c r="P1841" s="64" t="s">
        <v>2942</v>
      </c>
      <c r="Q1841" s="64" t="s">
        <v>2944</v>
      </c>
    </row>
    <row r="1842" spans="1:17" x14ac:dyDescent="0.25">
      <c r="A1842" s="15" t="s">
        <v>1</v>
      </c>
      <c r="B1842" s="15" t="s">
        <v>1</v>
      </c>
      <c r="C1842" s="15" t="s">
        <v>1</v>
      </c>
      <c r="D1842" s="45" t="s">
        <v>1</v>
      </c>
      <c r="E1842" s="45" t="s">
        <v>1</v>
      </c>
      <c r="F1842" s="46" t="s">
        <v>1</v>
      </c>
      <c r="G1842" s="47" t="s">
        <v>1</v>
      </c>
      <c r="H1842" s="16" t="s">
        <v>1</v>
      </c>
      <c r="I1842" s="65">
        <v>1</v>
      </c>
      <c r="J1842" s="65" t="s">
        <v>2894</v>
      </c>
      <c r="K1842" s="65">
        <v>3</v>
      </c>
      <c r="L1842" s="65" t="s">
        <v>2945</v>
      </c>
      <c r="M1842" s="65">
        <v>5</v>
      </c>
      <c r="N1842" s="65">
        <v>6</v>
      </c>
      <c r="O1842" s="65">
        <v>7</v>
      </c>
      <c r="P1842" s="65" t="s">
        <v>2946</v>
      </c>
      <c r="Q1842" s="65">
        <v>9</v>
      </c>
    </row>
    <row r="1843" spans="1:17" x14ac:dyDescent="0.25">
      <c r="A1843" s="14" t="s">
        <v>638</v>
      </c>
      <c r="B1843" s="14" t="s">
        <v>69</v>
      </c>
      <c r="C1843" s="12" t="s">
        <v>793</v>
      </c>
      <c r="D1843" s="43" t="s">
        <v>794</v>
      </c>
      <c r="E1843" s="42" t="s">
        <v>1</v>
      </c>
      <c r="F1843" s="42" t="s">
        <v>1</v>
      </c>
      <c r="G1843" s="42" t="s">
        <v>1</v>
      </c>
      <c r="H1843" s="11" t="s">
        <v>795</v>
      </c>
      <c r="I1843" s="63"/>
      <c r="J1843" s="63"/>
      <c r="K1843" s="63"/>
      <c r="L1843" s="63"/>
      <c r="M1843" s="63"/>
      <c r="N1843" s="63"/>
      <c r="O1843" s="63"/>
      <c r="P1843" s="63">
        <f t="shared" si="1608"/>
        <v>0</v>
      </c>
      <c r="Q1843" s="63" t="str">
        <f t="shared" si="1609"/>
        <v>-</v>
      </c>
    </row>
    <row r="1844" spans="1:17" ht="22.5" x14ac:dyDescent="0.25">
      <c r="A1844" s="14" t="s">
        <v>1</v>
      </c>
      <c r="B1844" s="14" t="s">
        <v>1</v>
      </c>
      <c r="C1844" s="14" t="s">
        <v>1</v>
      </c>
      <c r="D1844" s="42" t="s">
        <v>1</v>
      </c>
      <c r="E1844" s="42" t="s">
        <v>1</v>
      </c>
      <c r="F1844" s="42" t="s">
        <v>1</v>
      </c>
      <c r="G1844" s="42" t="s">
        <v>1</v>
      </c>
      <c r="H1844" s="17" t="s">
        <v>13</v>
      </c>
      <c r="I1844" s="66">
        <f t="shared" ref="I1844" si="1634">SUM(I1845,I1853,I1855)</f>
        <v>1658746</v>
      </c>
      <c r="J1844" s="66">
        <f>SUM(J1845,J1853,J1855)</f>
        <v>1631246</v>
      </c>
      <c r="K1844" s="66">
        <f t="shared" ref="K1844" si="1635">SUM(K1845,K1853,K1855)</f>
        <v>0</v>
      </c>
      <c r="L1844" s="66">
        <f>SUM(M1844:O1844)</f>
        <v>135395</v>
      </c>
      <c r="M1844" s="66">
        <f t="shared" ref="M1844" si="1636">SUM(M1845,M1853,M1855)</f>
        <v>0</v>
      </c>
      <c r="N1844" s="66">
        <f t="shared" ref="N1844:O1844" si="1637">SUM(N1845,N1853,N1855)</f>
        <v>0</v>
      </c>
      <c r="O1844" s="66">
        <f t="shared" si="1637"/>
        <v>135395</v>
      </c>
      <c r="P1844" s="66">
        <f t="shared" si="1608"/>
        <v>135395</v>
      </c>
      <c r="Q1844" s="66">
        <f t="shared" si="1609"/>
        <v>8.3000969810807188</v>
      </c>
    </row>
    <row r="1845" spans="1:17" x14ac:dyDescent="0.25">
      <c r="A1845" s="12" t="s">
        <v>638</v>
      </c>
      <c r="B1845" s="12" t="s">
        <v>69</v>
      </c>
      <c r="C1845" s="12" t="s">
        <v>793</v>
      </c>
      <c r="D1845" s="43" t="s">
        <v>794</v>
      </c>
      <c r="E1845" s="42" t="s">
        <v>2709</v>
      </c>
      <c r="F1845" s="42" t="s">
        <v>1</v>
      </c>
      <c r="G1845" s="42" t="s">
        <v>1</v>
      </c>
      <c r="H1845" s="11" t="s">
        <v>15</v>
      </c>
      <c r="I1845" s="67">
        <f t="shared" ref="I1845" si="1638">SUM(I1846,I1847)</f>
        <v>1424346</v>
      </c>
      <c r="J1845" s="67">
        <f t="shared" ref="J1845:K1845" si="1639">SUM(J1846,J1847)</f>
        <v>1424346</v>
      </c>
      <c r="K1845" s="67">
        <f t="shared" si="1639"/>
        <v>0</v>
      </c>
      <c r="L1845" s="67">
        <f t="shared" si="1612"/>
        <v>114000</v>
      </c>
      <c r="M1845" s="67">
        <f t="shared" ref="M1845" si="1640">SUM(M1846,M1847)</f>
        <v>0</v>
      </c>
      <c r="N1845" s="67">
        <f t="shared" ref="N1845:O1845" si="1641">SUM(N1846,N1847)</f>
        <v>0</v>
      </c>
      <c r="O1845" s="67">
        <f t="shared" si="1641"/>
        <v>114000</v>
      </c>
      <c r="P1845" s="67">
        <f t="shared" si="1608"/>
        <v>114000</v>
      </c>
      <c r="Q1845" s="67">
        <f t="shared" si="1609"/>
        <v>8.0036732647825737</v>
      </c>
    </row>
    <row r="1846" spans="1:17" x14ac:dyDescent="0.25">
      <c r="A1846" s="12" t="s">
        <v>638</v>
      </c>
      <c r="B1846" s="12" t="s">
        <v>69</v>
      </c>
      <c r="C1846" s="12" t="s">
        <v>793</v>
      </c>
      <c r="D1846" s="43" t="s">
        <v>794</v>
      </c>
      <c r="E1846" s="48">
        <v>6111</v>
      </c>
      <c r="F1846" s="43"/>
      <c r="G1846" s="56" t="s">
        <v>2919</v>
      </c>
      <c r="H1846" s="23" t="s">
        <v>16</v>
      </c>
      <c r="I1846" s="68">
        <v>1214469</v>
      </c>
      <c r="J1846" s="68">
        <v>1214469</v>
      </c>
      <c r="K1846" s="68"/>
      <c r="L1846" s="68">
        <f t="shared" si="1612"/>
        <v>105000</v>
      </c>
      <c r="M1846" s="68"/>
      <c r="N1846" s="68"/>
      <c r="O1846" s="68">
        <v>105000</v>
      </c>
      <c r="P1846" s="68">
        <f t="shared" si="1608"/>
        <v>105000</v>
      </c>
      <c r="Q1846" s="68">
        <f t="shared" si="1609"/>
        <v>8.6457538232758502</v>
      </c>
    </row>
    <row r="1847" spans="1:17" x14ac:dyDescent="0.25">
      <c r="A1847" s="14" t="s">
        <v>638</v>
      </c>
      <c r="B1847" s="14" t="s">
        <v>69</v>
      </c>
      <c r="C1847" s="14" t="s">
        <v>793</v>
      </c>
      <c r="D1847" s="50" t="s">
        <v>794</v>
      </c>
      <c r="E1847" s="50" t="s">
        <v>2719</v>
      </c>
      <c r="F1847" s="43" t="s">
        <v>1</v>
      </c>
      <c r="G1847" s="49" t="s">
        <v>1</v>
      </c>
      <c r="H1847" s="11" t="s">
        <v>19</v>
      </c>
      <c r="I1847" s="67">
        <f t="shared" ref="I1847:O1847" si="1642">SUM(I1848:I1852)</f>
        <v>209877</v>
      </c>
      <c r="J1847" s="67">
        <f t="shared" si="1642"/>
        <v>209877</v>
      </c>
      <c r="K1847" s="67">
        <f t="shared" si="1642"/>
        <v>0</v>
      </c>
      <c r="L1847" s="67">
        <f t="shared" si="1612"/>
        <v>9000</v>
      </c>
      <c r="M1847" s="67">
        <f t="shared" si="1642"/>
        <v>0</v>
      </c>
      <c r="N1847" s="67">
        <f t="shared" si="1642"/>
        <v>0</v>
      </c>
      <c r="O1847" s="67">
        <f t="shared" si="1642"/>
        <v>9000</v>
      </c>
      <c r="P1847" s="67">
        <f t="shared" si="1608"/>
        <v>9000</v>
      </c>
      <c r="Q1847" s="67">
        <f t="shared" si="1609"/>
        <v>4.2882259609199673</v>
      </c>
    </row>
    <row r="1848" spans="1:17" x14ac:dyDescent="0.25">
      <c r="A1848" s="12" t="s">
        <v>638</v>
      </c>
      <c r="B1848" s="12" t="s">
        <v>69</v>
      </c>
      <c r="C1848" s="12" t="s">
        <v>793</v>
      </c>
      <c r="D1848" s="43" t="s">
        <v>794</v>
      </c>
      <c r="E1848" s="48">
        <v>6112</v>
      </c>
      <c r="F1848" s="43" t="s">
        <v>796</v>
      </c>
      <c r="G1848" s="56" t="s">
        <v>2919</v>
      </c>
      <c r="H1848" s="23" t="s">
        <v>73</v>
      </c>
      <c r="I1848" s="68">
        <v>34617</v>
      </c>
      <c r="J1848" s="68">
        <v>34617</v>
      </c>
      <c r="K1848" s="68"/>
      <c r="L1848" s="68">
        <f t="shared" si="1612"/>
        <v>0</v>
      </c>
      <c r="M1848" s="68"/>
      <c r="N1848" s="68"/>
      <c r="O1848" s="68"/>
      <c r="P1848" s="68">
        <f t="shared" si="1608"/>
        <v>0</v>
      </c>
      <c r="Q1848" s="68">
        <f t="shared" si="1609"/>
        <v>0</v>
      </c>
    </row>
    <row r="1849" spans="1:17" x14ac:dyDescent="0.25">
      <c r="A1849" s="12" t="s">
        <v>638</v>
      </c>
      <c r="B1849" s="12" t="s">
        <v>69</v>
      </c>
      <c r="C1849" s="12" t="s">
        <v>793</v>
      </c>
      <c r="D1849" s="43" t="s">
        <v>794</v>
      </c>
      <c r="E1849" s="48">
        <v>6112</v>
      </c>
      <c r="F1849" s="43" t="s">
        <v>797</v>
      </c>
      <c r="G1849" s="56" t="s">
        <v>2919</v>
      </c>
      <c r="H1849" s="23" t="s">
        <v>22</v>
      </c>
      <c r="I1849" s="68">
        <v>112840</v>
      </c>
      <c r="J1849" s="68">
        <v>112840</v>
      </c>
      <c r="K1849" s="68"/>
      <c r="L1849" s="68">
        <f t="shared" si="1612"/>
        <v>9000</v>
      </c>
      <c r="M1849" s="68"/>
      <c r="N1849" s="68"/>
      <c r="O1849" s="68">
        <v>9000</v>
      </c>
      <c r="P1849" s="68">
        <f t="shared" si="1608"/>
        <v>9000</v>
      </c>
      <c r="Q1849" s="68">
        <f t="shared" si="1609"/>
        <v>7.9758950726692657</v>
      </c>
    </row>
    <row r="1850" spans="1:17" x14ac:dyDescent="0.25">
      <c r="A1850" s="12" t="s">
        <v>638</v>
      </c>
      <c r="B1850" s="12" t="s">
        <v>69</v>
      </c>
      <c r="C1850" s="12" t="s">
        <v>793</v>
      </c>
      <c r="D1850" s="43" t="s">
        <v>794</v>
      </c>
      <c r="E1850" s="48">
        <v>6112</v>
      </c>
      <c r="F1850" s="43" t="s">
        <v>798</v>
      </c>
      <c r="G1850" s="56" t="s">
        <v>2919</v>
      </c>
      <c r="H1850" s="23" t="s">
        <v>24</v>
      </c>
      <c r="I1850" s="68">
        <v>26320</v>
      </c>
      <c r="J1850" s="68">
        <v>26320</v>
      </c>
      <c r="K1850" s="68"/>
      <c r="L1850" s="68">
        <f t="shared" si="1612"/>
        <v>0</v>
      </c>
      <c r="M1850" s="68"/>
      <c r="N1850" s="68"/>
      <c r="O1850" s="68"/>
      <c r="P1850" s="68">
        <f t="shared" si="1608"/>
        <v>0</v>
      </c>
      <c r="Q1850" s="68">
        <f t="shared" si="1609"/>
        <v>0</v>
      </c>
    </row>
    <row r="1851" spans="1:17" x14ac:dyDescent="0.25">
      <c r="A1851" s="12" t="s">
        <v>638</v>
      </c>
      <c r="B1851" s="12" t="s">
        <v>69</v>
      </c>
      <c r="C1851" s="12" t="s">
        <v>793</v>
      </c>
      <c r="D1851" s="43" t="s">
        <v>794</v>
      </c>
      <c r="E1851" s="48">
        <v>6112</v>
      </c>
      <c r="F1851" s="43" t="s">
        <v>799</v>
      </c>
      <c r="G1851" s="56" t="s">
        <v>2919</v>
      </c>
      <c r="H1851" s="23" t="s">
        <v>76</v>
      </c>
      <c r="I1851" s="68">
        <v>9700</v>
      </c>
      <c r="J1851" s="68">
        <v>9700</v>
      </c>
      <c r="K1851" s="68"/>
      <c r="L1851" s="68">
        <f>SUM(M1851:O1851)</f>
        <v>0</v>
      </c>
      <c r="M1851" s="68"/>
      <c r="N1851" s="68"/>
      <c r="O1851" s="68"/>
      <c r="P1851" s="68">
        <f t="shared" si="1608"/>
        <v>0</v>
      </c>
      <c r="Q1851" s="68">
        <f t="shared" si="1609"/>
        <v>0</v>
      </c>
    </row>
    <row r="1852" spans="1:17" x14ac:dyDescent="0.25">
      <c r="A1852" s="12" t="s">
        <v>638</v>
      </c>
      <c r="B1852" s="12" t="s">
        <v>69</v>
      </c>
      <c r="C1852" s="12" t="s">
        <v>793</v>
      </c>
      <c r="D1852" s="43" t="s">
        <v>794</v>
      </c>
      <c r="E1852" s="48">
        <v>6112</v>
      </c>
      <c r="F1852" s="43" t="s">
        <v>800</v>
      </c>
      <c r="G1852" s="56" t="s">
        <v>2919</v>
      </c>
      <c r="H1852" s="23" t="s">
        <v>26</v>
      </c>
      <c r="I1852" s="68">
        <v>26400</v>
      </c>
      <c r="J1852" s="68">
        <v>26400</v>
      </c>
      <c r="K1852" s="68"/>
      <c r="L1852" s="68">
        <f t="shared" si="1612"/>
        <v>0</v>
      </c>
      <c r="M1852" s="68"/>
      <c r="N1852" s="68"/>
      <c r="O1852" s="68"/>
      <c r="P1852" s="68">
        <f t="shared" si="1608"/>
        <v>0</v>
      </c>
      <c r="Q1852" s="68">
        <f t="shared" si="1609"/>
        <v>0</v>
      </c>
    </row>
    <row r="1853" spans="1:17" x14ac:dyDescent="0.25">
      <c r="A1853" s="12" t="s">
        <v>638</v>
      </c>
      <c r="B1853" s="12" t="s">
        <v>69</v>
      </c>
      <c r="C1853" s="12" t="s">
        <v>793</v>
      </c>
      <c r="D1853" s="43" t="s">
        <v>794</v>
      </c>
      <c r="E1853" s="42" t="s">
        <v>2710</v>
      </c>
      <c r="F1853" s="42" t="s">
        <v>1</v>
      </c>
      <c r="G1853" s="42" t="s">
        <v>1</v>
      </c>
      <c r="H1853" s="11" t="s">
        <v>28</v>
      </c>
      <c r="I1853" s="67">
        <f t="shared" ref="I1853:O1853" si="1643">SUM(I1854)</f>
        <v>127000</v>
      </c>
      <c r="J1853" s="67">
        <f t="shared" si="1643"/>
        <v>127000</v>
      </c>
      <c r="K1853" s="67">
        <f t="shared" si="1643"/>
        <v>0</v>
      </c>
      <c r="L1853" s="67">
        <f t="shared" si="1612"/>
        <v>11000</v>
      </c>
      <c r="M1853" s="67">
        <f t="shared" si="1643"/>
        <v>0</v>
      </c>
      <c r="N1853" s="67">
        <f t="shared" si="1643"/>
        <v>0</v>
      </c>
      <c r="O1853" s="67">
        <f t="shared" si="1643"/>
        <v>11000</v>
      </c>
      <c r="P1853" s="67">
        <f t="shared" si="1608"/>
        <v>11000</v>
      </c>
      <c r="Q1853" s="67">
        <f t="shared" si="1609"/>
        <v>8.6614173228346463</v>
      </c>
    </row>
    <row r="1854" spans="1:17" x14ac:dyDescent="0.25">
      <c r="A1854" s="12" t="s">
        <v>638</v>
      </c>
      <c r="B1854" s="12" t="s">
        <v>69</v>
      </c>
      <c r="C1854" s="12" t="s">
        <v>793</v>
      </c>
      <c r="D1854" s="43" t="s">
        <v>794</v>
      </c>
      <c r="E1854" s="48">
        <v>6121</v>
      </c>
      <c r="F1854" s="43"/>
      <c r="G1854" s="56" t="s">
        <v>2919</v>
      </c>
      <c r="H1854" s="23" t="s">
        <v>29</v>
      </c>
      <c r="I1854" s="68">
        <v>127000</v>
      </c>
      <c r="J1854" s="68">
        <v>127000</v>
      </c>
      <c r="K1854" s="68"/>
      <c r="L1854" s="68">
        <f t="shared" si="1612"/>
        <v>11000</v>
      </c>
      <c r="M1854" s="68"/>
      <c r="N1854" s="68"/>
      <c r="O1854" s="68">
        <v>11000</v>
      </c>
      <c r="P1854" s="68">
        <f t="shared" si="1608"/>
        <v>11000</v>
      </c>
      <c r="Q1854" s="68">
        <f t="shared" si="1609"/>
        <v>8.6614173228346463</v>
      </c>
    </row>
    <row r="1855" spans="1:17" x14ac:dyDescent="0.25">
      <c r="A1855" s="12" t="s">
        <v>638</v>
      </c>
      <c r="B1855" s="12" t="s">
        <v>69</v>
      </c>
      <c r="C1855" s="12" t="s">
        <v>793</v>
      </c>
      <c r="D1855" s="43" t="s">
        <v>794</v>
      </c>
      <c r="E1855" s="42" t="s">
        <v>2711</v>
      </c>
      <c r="F1855" s="42" t="s">
        <v>1</v>
      </c>
      <c r="G1855" s="42" t="s">
        <v>1</v>
      </c>
      <c r="H1855" s="11" t="s">
        <v>32</v>
      </c>
      <c r="I1855" s="67">
        <f t="shared" ref="I1855:O1855" si="1644">SUM(I1856:I1862)</f>
        <v>107400</v>
      </c>
      <c r="J1855" s="67">
        <f t="shared" si="1644"/>
        <v>79900</v>
      </c>
      <c r="K1855" s="67">
        <f t="shared" si="1644"/>
        <v>0</v>
      </c>
      <c r="L1855" s="67">
        <f t="shared" si="1612"/>
        <v>10395</v>
      </c>
      <c r="M1855" s="67">
        <f t="shared" si="1644"/>
        <v>0</v>
      </c>
      <c r="N1855" s="67">
        <f t="shared" si="1644"/>
        <v>0</v>
      </c>
      <c r="O1855" s="67">
        <f t="shared" si="1644"/>
        <v>10395</v>
      </c>
      <c r="P1855" s="67">
        <f t="shared" si="1608"/>
        <v>10395</v>
      </c>
      <c r="Q1855" s="67">
        <f t="shared" si="1609"/>
        <v>13.010012515644556</v>
      </c>
    </row>
    <row r="1856" spans="1:17" x14ac:dyDescent="0.25">
      <c r="A1856" s="12" t="s">
        <v>638</v>
      </c>
      <c r="B1856" s="12" t="s">
        <v>69</v>
      </c>
      <c r="C1856" s="12" t="s">
        <v>793</v>
      </c>
      <c r="D1856" s="43" t="s">
        <v>794</v>
      </c>
      <c r="E1856" s="48">
        <v>6131</v>
      </c>
      <c r="F1856" s="43"/>
      <c r="G1856" s="56" t="s">
        <v>2919</v>
      </c>
      <c r="H1856" s="23" t="s">
        <v>33</v>
      </c>
      <c r="I1856" s="68">
        <v>2000</v>
      </c>
      <c r="J1856" s="68">
        <v>1000</v>
      </c>
      <c r="K1856" s="68"/>
      <c r="L1856" s="68">
        <f t="shared" si="1612"/>
        <v>0</v>
      </c>
      <c r="M1856" s="68"/>
      <c r="N1856" s="68"/>
      <c r="O1856" s="68"/>
      <c r="P1856" s="68">
        <f t="shared" si="1608"/>
        <v>0</v>
      </c>
      <c r="Q1856" s="68">
        <f t="shared" si="1609"/>
        <v>0</v>
      </c>
    </row>
    <row r="1857" spans="1:17" x14ac:dyDescent="0.25">
      <c r="A1857" s="12" t="s">
        <v>638</v>
      </c>
      <c r="B1857" s="12" t="s">
        <v>69</v>
      </c>
      <c r="C1857" s="12" t="s">
        <v>793</v>
      </c>
      <c r="D1857" s="43" t="s">
        <v>794</v>
      </c>
      <c r="E1857" s="48">
        <v>6132</v>
      </c>
      <c r="F1857" s="43"/>
      <c r="G1857" s="56" t="s">
        <v>2919</v>
      </c>
      <c r="H1857" s="23" t="s">
        <v>227</v>
      </c>
      <c r="I1857" s="68">
        <v>38000</v>
      </c>
      <c r="J1857" s="68">
        <v>38000</v>
      </c>
      <c r="K1857" s="68"/>
      <c r="L1857" s="68">
        <f t="shared" si="1612"/>
        <v>7000</v>
      </c>
      <c r="M1857" s="68"/>
      <c r="N1857" s="68"/>
      <c r="O1857" s="68">
        <v>7000</v>
      </c>
      <c r="P1857" s="68">
        <f t="shared" si="1608"/>
        <v>7000</v>
      </c>
      <c r="Q1857" s="68">
        <f t="shared" si="1609"/>
        <v>18.421052631578945</v>
      </c>
    </row>
    <row r="1858" spans="1:17" x14ac:dyDescent="0.25">
      <c r="A1858" s="12" t="s">
        <v>638</v>
      </c>
      <c r="B1858" s="12" t="s">
        <v>69</v>
      </c>
      <c r="C1858" s="12" t="s">
        <v>793</v>
      </c>
      <c r="D1858" s="43" t="s">
        <v>794</v>
      </c>
      <c r="E1858" s="48">
        <v>6133</v>
      </c>
      <c r="F1858" s="43"/>
      <c r="G1858" s="56" t="s">
        <v>2919</v>
      </c>
      <c r="H1858" s="23" t="s">
        <v>229</v>
      </c>
      <c r="I1858" s="68">
        <v>12000</v>
      </c>
      <c r="J1858" s="68">
        <v>12000</v>
      </c>
      <c r="K1858" s="68"/>
      <c r="L1858" s="68">
        <f t="shared" si="1612"/>
        <v>1000</v>
      </c>
      <c r="M1858" s="68"/>
      <c r="N1858" s="68"/>
      <c r="O1858" s="68">
        <v>1000</v>
      </c>
      <c r="P1858" s="68">
        <f t="shared" si="1608"/>
        <v>1000</v>
      </c>
      <c r="Q1858" s="68">
        <f t="shared" si="1609"/>
        <v>8.3333333333333321</v>
      </c>
    </row>
    <row r="1859" spans="1:17" x14ac:dyDescent="0.25">
      <c r="A1859" s="12" t="s">
        <v>638</v>
      </c>
      <c r="B1859" s="12" t="s">
        <v>69</v>
      </c>
      <c r="C1859" s="12" t="s">
        <v>793</v>
      </c>
      <c r="D1859" s="43" t="s">
        <v>794</v>
      </c>
      <c r="E1859" s="48">
        <v>6134</v>
      </c>
      <c r="F1859" s="43"/>
      <c r="G1859" s="56" t="s">
        <v>2919</v>
      </c>
      <c r="H1859" s="23" t="s">
        <v>169</v>
      </c>
      <c r="I1859" s="68">
        <v>19000</v>
      </c>
      <c r="J1859" s="68">
        <v>8000</v>
      </c>
      <c r="K1859" s="68"/>
      <c r="L1859" s="68">
        <f t="shared" si="1612"/>
        <v>0</v>
      </c>
      <c r="M1859" s="68"/>
      <c r="N1859" s="68"/>
      <c r="O1859" s="68">
        <v>0</v>
      </c>
      <c r="P1859" s="68">
        <f t="shared" si="1608"/>
        <v>0</v>
      </c>
      <c r="Q1859" s="68">
        <f t="shared" si="1609"/>
        <v>0</v>
      </c>
    </row>
    <row r="1860" spans="1:17" x14ac:dyDescent="0.25">
      <c r="A1860" s="12" t="s">
        <v>638</v>
      </c>
      <c r="B1860" s="12" t="s">
        <v>69</v>
      </c>
      <c r="C1860" s="12" t="s">
        <v>793</v>
      </c>
      <c r="D1860" s="43" t="s">
        <v>794</v>
      </c>
      <c r="E1860" s="48">
        <v>6135</v>
      </c>
      <c r="F1860" s="43"/>
      <c r="G1860" s="56" t="s">
        <v>2919</v>
      </c>
      <c r="H1860" s="23" t="s">
        <v>231</v>
      </c>
      <c r="I1860" s="68">
        <v>700</v>
      </c>
      <c r="J1860" s="68">
        <v>200</v>
      </c>
      <c r="K1860" s="68"/>
      <c r="L1860" s="68">
        <f t="shared" si="1612"/>
        <v>0</v>
      </c>
      <c r="M1860" s="68"/>
      <c r="N1860" s="68"/>
      <c r="O1860" s="68">
        <v>0</v>
      </c>
      <c r="P1860" s="68">
        <f t="shared" si="1608"/>
        <v>0</v>
      </c>
      <c r="Q1860" s="68">
        <f t="shared" si="1609"/>
        <v>0</v>
      </c>
    </row>
    <row r="1861" spans="1:17" x14ac:dyDescent="0.25">
      <c r="A1861" s="12" t="s">
        <v>638</v>
      </c>
      <c r="B1861" s="12" t="s">
        <v>69</v>
      </c>
      <c r="C1861" s="12" t="s">
        <v>793</v>
      </c>
      <c r="D1861" s="43" t="s">
        <v>794</v>
      </c>
      <c r="E1861" s="48">
        <v>6137</v>
      </c>
      <c r="F1861" s="43"/>
      <c r="G1861" s="56" t="s">
        <v>2919</v>
      </c>
      <c r="H1861" s="23" t="s">
        <v>235</v>
      </c>
      <c r="I1861" s="68">
        <v>14000</v>
      </c>
      <c r="J1861" s="68">
        <v>6000</v>
      </c>
      <c r="K1861" s="68"/>
      <c r="L1861" s="68">
        <f t="shared" si="1612"/>
        <v>750</v>
      </c>
      <c r="M1861" s="68"/>
      <c r="N1861" s="68"/>
      <c r="O1861" s="68">
        <v>750</v>
      </c>
      <c r="P1861" s="68">
        <f t="shared" si="1608"/>
        <v>750</v>
      </c>
      <c r="Q1861" s="68">
        <f t="shared" si="1609"/>
        <v>12.5</v>
      </c>
    </row>
    <row r="1862" spans="1:17" x14ac:dyDescent="0.25">
      <c r="A1862" s="14" t="s">
        <v>638</v>
      </c>
      <c r="B1862" s="14" t="s">
        <v>69</v>
      </c>
      <c r="C1862" s="14" t="s">
        <v>793</v>
      </c>
      <c r="D1862" s="50" t="s">
        <v>794</v>
      </c>
      <c r="E1862" s="50" t="s">
        <v>2720</v>
      </c>
      <c r="F1862" s="43" t="s">
        <v>1</v>
      </c>
      <c r="G1862" s="49" t="s">
        <v>1</v>
      </c>
      <c r="H1862" s="11" t="s">
        <v>35</v>
      </c>
      <c r="I1862" s="67">
        <f t="shared" ref="I1862:O1862" si="1645">SUM(I1863:I1865)</f>
        <v>21700</v>
      </c>
      <c r="J1862" s="67">
        <f t="shared" si="1645"/>
        <v>14700</v>
      </c>
      <c r="K1862" s="67">
        <f t="shared" si="1645"/>
        <v>0</v>
      </c>
      <c r="L1862" s="67">
        <f t="shared" si="1612"/>
        <v>1645</v>
      </c>
      <c r="M1862" s="67">
        <f t="shared" si="1645"/>
        <v>0</v>
      </c>
      <c r="N1862" s="67">
        <f t="shared" si="1645"/>
        <v>0</v>
      </c>
      <c r="O1862" s="67">
        <f t="shared" si="1645"/>
        <v>1645</v>
      </c>
      <c r="P1862" s="67">
        <f t="shared" si="1608"/>
        <v>1645</v>
      </c>
      <c r="Q1862" s="67">
        <f t="shared" si="1609"/>
        <v>11.190476190476192</v>
      </c>
    </row>
    <row r="1863" spans="1:17" x14ac:dyDescent="0.25">
      <c r="A1863" s="12" t="s">
        <v>638</v>
      </c>
      <c r="B1863" s="12" t="s">
        <v>69</v>
      </c>
      <c r="C1863" s="12" t="s">
        <v>793</v>
      </c>
      <c r="D1863" s="43" t="s">
        <v>794</v>
      </c>
      <c r="E1863" s="48">
        <v>6139</v>
      </c>
      <c r="F1863" s="43"/>
      <c r="G1863" s="56" t="s">
        <v>2919</v>
      </c>
      <c r="H1863" s="23" t="s">
        <v>35</v>
      </c>
      <c r="I1863" s="68">
        <v>12000</v>
      </c>
      <c r="J1863" s="68">
        <v>5000</v>
      </c>
      <c r="K1863" s="68"/>
      <c r="L1863" s="68">
        <f t="shared" si="1612"/>
        <v>500</v>
      </c>
      <c r="M1863" s="68"/>
      <c r="N1863" s="68"/>
      <c r="O1863" s="68">
        <v>500</v>
      </c>
      <c r="P1863" s="68">
        <f t="shared" si="1608"/>
        <v>500</v>
      </c>
      <c r="Q1863" s="68">
        <f t="shared" si="1609"/>
        <v>10</v>
      </c>
    </row>
    <row r="1864" spans="1:17" x14ac:dyDescent="0.25">
      <c r="A1864" s="12" t="s">
        <v>638</v>
      </c>
      <c r="B1864" s="12" t="s">
        <v>69</v>
      </c>
      <c r="C1864" s="12" t="s">
        <v>793</v>
      </c>
      <c r="D1864" s="43" t="s">
        <v>794</v>
      </c>
      <c r="E1864" s="48">
        <v>6139</v>
      </c>
      <c r="F1864" s="43" t="s">
        <v>801</v>
      </c>
      <c r="G1864" s="56" t="s">
        <v>2919</v>
      </c>
      <c r="H1864" s="23" t="s">
        <v>43</v>
      </c>
      <c r="I1864" s="68">
        <v>4200</v>
      </c>
      <c r="J1864" s="68">
        <v>4200</v>
      </c>
      <c r="K1864" s="68"/>
      <c r="L1864" s="68">
        <f t="shared" si="1612"/>
        <v>500</v>
      </c>
      <c r="M1864" s="68"/>
      <c r="N1864" s="68"/>
      <c r="O1864" s="68">
        <v>500</v>
      </c>
      <c r="P1864" s="68">
        <f t="shared" si="1608"/>
        <v>500</v>
      </c>
      <c r="Q1864" s="68">
        <f t="shared" si="1609"/>
        <v>11.904761904761903</v>
      </c>
    </row>
    <row r="1865" spans="1:17" ht="22.5" x14ac:dyDescent="0.25">
      <c r="A1865" s="12" t="s">
        <v>638</v>
      </c>
      <c r="B1865" s="12" t="s">
        <v>69</v>
      </c>
      <c r="C1865" s="12" t="s">
        <v>793</v>
      </c>
      <c r="D1865" s="43" t="s">
        <v>794</v>
      </c>
      <c r="E1865" s="48">
        <v>6139</v>
      </c>
      <c r="F1865" s="43" t="s">
        <v>802</v>
      </c>
      <c r="G1865" s="56" t="s">
        <v>2919</v>
      </c>
      <c r="H1865" s="23" t="s">
        <v>49</v>
      </c>
      <c r="I1865" s="68">
        <v>5500</v>
      </c>
      <c r="J1865" s="68">
        <v>5500</v>
      </c>
      <c r="K1865" s="68"/>
      <c r="L1865" s="68">
        <f t="shared" si="1612"/>
        <v>645</v>
      </c>
      <c r="M1865" s="68"/>
      <c r="N1865" s="68"/>
      <c r="O1865" s="68">
        <v>645</v>
      </c>
      <c r="P1865" s="68">
        <f t="shared" si="1608"/>
        <v>645</v>
      </c>
      <c r="Q1865" s="68">
        <f t="shared" si="1609"/>
        <v>11.727272727272728</v>
      </c>
    </row>
    <row r="1866" spans="1:17" ht="22.5" x14ac:dyDescent="0.25">
      <c r="A1866" s="14" t="s">
        <v>1</v>
      </c>
      <c r="B1866" s="14" t="s">
        <v>1</v>
      </c>
      <c r="C1866" s="14" t="s">
        <v>1</v>
      </c>
      <c r="D1866" s="42" t="s">
        <v>1</v>
      </c>
      <c r="E1866" s="42" t="s">
        <v>1</v>
      </c>
      <c r="F1866" s="42" t="s">
        <v>1</v>
      </c>
      <c r="G1866" s="42" t="s">
        <v>1</v>
      </c>
      <c r="H1866" s="17" t="s">
        <v>50</v>
      </c>
      <c r="I1866" s="66">
        <f t="shared" ref="I1866:O1867" si="1646">SUM(I1867)</f>
        <v>100</v>
      </c>
      <c r="J1866" s="66">
        <f t="shared" si="1646"/>
        <v>100</v>
      </c>
      <c r="K1866" s="66">
        <f t="shared" si="1646"/>
        <v>0</v>
      </c>
      <c r="L1866" s="66">
        <f t="shared" si="1612"/>
        <v>0</v>
      </c>
      <c r="M1866" s="66">
        <f t="shared" si="1646"/>
        <v>0</v>
      </c>
      <c r="N1866" s="66">
        <f t="shared" si="1646"/>
        <v>0</v>
      </c>
      <c r="O1866" s="66">
        <f t="shared" si="1646"/>
        <v>0</v>
      </c>
      <c r="P1866" s="66">
        <f t="shared" si="1608"/>
        <v>0</v>
      </c>
      <c r="Q1866" s="66">
        <f t="shared" si="1609"/>
        <v>0</v>
      </c>
    </row>
    <row r="1867" spans="1:17" x14ac:dyDescent="0.25">
      <c r="A1867" s="12" t="s">
        <v>638</v>
      </c>
      <c r="B1867" s="12" t="s">
        <v>69</v>
      </c>
      <c r="C1867" s="12" t="s">
        <v>793</v>
      </c>
      <c r="D1867" s="43" t="s">
        <v>794</v>
      </c>
      <c r="E1867" s="42" t="s">
        <v>2712</v>
      </c>
      <c r="F1867" s="42" t="s">
        <v>1</v>
      </c>
      <c r="G1867" s="42" t="s">
        <v>1</v>
      </c>
      <c r="H1867" s="11" t="s">
        <v>52</v>
      </c>
      <c r="I1867" s="67">
        <f t="shared" si="1646"/>
        <v>100</v>
      </c>
      <c r="J1867" s="67">
        <f t="shared" si="1646"/>
        <v>100</v>
      </c>
      <c r="K1867" s="67">
        <f t="shared" si="1646"/>
        <v>0</v>
      </c>
      <c r="L1867" s="67">
        <f t="shared" si="1612"/>
        <v>0</v>
      </c>
      <c r="M1867" s="67">
        <f t="shared" si="1646"/>
        <v>0</v>
      </c>
      <c r="N1867" s="67">
        <f t="shared" si="1646"/>
        <v>0</v>
      </c>
      <c r="O1867" s="67">
        <f t="shared" si="1646"/>
        <v>0</v>
      </c>
      <c r="P1867" s="67">
        <f t="shared" si="1608"/>
        <v>0</v>
      </c>
      <c r="Q1867" s="67">
        <f t="shared" si="1609"/>
        <v>0</v>
      </c>
    </row>
    <row r="1868" spans="1:17" x14ac:dyDescent="0.25">
      <c r="A1868" s="12" t="s">
        <v>638</v>
      </c>
      <c r="B1868" s="12" t="s">
        <v>69</v>
      </c>
      <c r="C1868" s="12" t="s">
        <v>793</v>
      </c>
      <c r="D1868" s="43" t="s">
        <v>794</v>
      </c>
      <c r="E1868" s="48">
        <v>6148</v>
      </c>
      <c r="F1868" s="43"/>
      <c r="G1868" s="56" t="s">
        <v>2919</v>
      </c>
      <c r="H1868" s="23" t="s">
        <v>58</v>
      </c>
      <c r="I1868" s="68">
        <v>100</v>
      </c>
      <c r="J1868" s="68">
        <v>100</v>
      </c>
      <c r="K1868" s="68"/>
      <c r="L1868" s="68">
        <f t="shared" si="1612"/>
        <v>0</v>
      </c>
      <c r="M1868" s="68"/>
      <c r="N1868" s="68"/>
      <c r="O1868" s="68"/>
      <c r="P1868" s="68">
        <f t="shared" ref="P1868:P1931" si="1647">K1868+L1868</f>
        <v>0</v>
      </c>
      <c r="Q1868" s="68">
        <f t="shared" ref="Q1868:Q1931" si="1648">IF(J1868=0,"-",P1868/J1868*100)</f>
        <v>0</v>
      </c>
    </row>
    <row r="1869" spans="1:17" ht="22.5" x14ac:dyDescent="0.25">
      <c r="A1869" s="14" t="s">
        <v>1</v>
      </c>
      <c r="B1869" s="14" t="s">
        <v>1</v>
      </c>
      <c r="C1869" s="14" t="s">
        <v>1</v>
      </c>
      <c r="D1869" s="42" t="s">
        <v>1</v>
      </c>
      <c r="E1869" s="42" t="s">
        <v>1</v>
      </c>
      <c r="F1869" s="42" t="s">
        <v>1</v>
      </c>
      <c r="G1869" s="42" t="s">
        <v>1</v>
      </c>
      <c r="H1869" s="17" t="s">
        <v>59</v>
      </c>
      <c r="I1869" s="66">
        <f t="shared" ref="I1869:O1870" si="1649">SUM(I1870)</f>
        <v>6000</v>
      </c>
      <c r="J1869" s="66">
        <f t="shared" si="1649"/>
        <v>0</v>
      </c>
      <c r="K1869" s="66">
        <f t="shared" si="1649"/>
        <v>0</v>
      </c>
      <c r="L1869" s="66">
        <f t="shared" ref="L1869:L1932" si="1650">SUM(M1869:O1869)</f>
        <v>0</v>
      </c>
      <c r="M1869" s="66">
        <f t="shared" si="1649"/>
        <v>0</v>
      </c>
      <c r="N1869" s="66">
        <f t="shared" si="1649"/>
        <v>0</v>
      </c>
      <c r="O1869" s="66">
        <f t="shared" si="1649"/>
        <v>0</v>
      </c>
      <c r="P1869" s="66">
        <f t="shared" si="1647"/>
        <v>0</v>
      </c>
      <c r="Q1869" s="66" t="str">
        <f t="shared" si="1648"/>
        <v>-</v>
      </c>
    </row>
    <row r="1870" spans="1:17" x14ac:dyDescent="0.25">
      <c r="A1870" s="12" t="s">
        <v>638</v>
      </c>
      <c r="B1870" s="12" t="s">
        <v>69</v>
      </c>
      <c r="C1870" s="12" t="s">
        <v>793</v>
      </c>
      <c r="D1870" s="43" t="s">
        <v>794</v>
      </c>
      <c r="E1870" s="42" t="s">
        <v>2715</v>
      </c>
      <c r="F1870" s="42" t="s">
        <v>1</v>
      </c>
      <c r="G1870" s="42" t="s">
        <v>1</v>
      </c>
      <c r="H1870" s="11" t="s">
        <v>61</v>
      </c>
      <c r="I1870" s="67">
        <f t="shared" si="1649"/>
        <v>6000</v>
      </c>
      <c r="J1870" s="67">
        <f t="shared" si="1649"/>
        <v>0</v>
      </c>
      <c r="K1870" s="67">
        <f t="shared" si="1649"/>
        <v>0</v>
      </c>
      <c r="L1870" s="67">
        <f t="shared" si="1650"/>
        <v>0</v>
      </c>
      <c r="M1870" s="67">
        <f t="shared" si="1649"/>
        <v>0</v>
      </c>
      <c r="N1870" s="67">
        <f t="shared" si="1649"/>
        <v>0</v>
      </c>
      <c r="O1870" s="67">
        <f t="shared" si="1649"/>
        <v>0</v>
      </c>
      <c r="P1870" s="67">
        <f t="shared" si="1647"/>
        <v>0</v>
      </c>
      <c r="Q1870" s="67" t="str">
        <f t="shared" si="1648"/>
        <v>-</v>
      </c>
    </row>
    <row r="1871" spans="1:17" x14ac:dyDescent="0.25">
      <c r="A1871" s="12" t="s">
        <v>638</v>
      </c>
      <c r="B1871" s="12" t="s">
        <v>69</v>
      </c>
      <c r="C1871" s="12" t="s">
        <v>793</v>
      </c>
      <c r="D1871" s="43" t="s">
        <v>794</v>
      </c>
      <c r="E1871" s="48">
        <v>8213</v>
      </c>
      <c r="F1871" s="43"/>
      <c r="G1871" s="56" t="s">
        <v>2919</v>
      </c>
      <c r="H1871" s="23" t="s">
        <v>62</v>
      </c>
      <c r="I1871" s="68">
        <v>6000</v>
      </c>
      <c r="J1871" s="68">
        <v>0</v>
      </c>
      <c r="K1871" s="68"/>
      <c r="L1871" s="68">
        <f t="shared" si="1650"/>
        <v>0</v>
      </c>
      <c r="M1871" s="68"/>
      <c r="N1871" s="68"/>
      <c r="O1871" s="68"/>
      <c r="P1871" s="68">
        <f t="shared" si="1647"/>
        <v>0</v>
      </c>
      <c r="Q1871" s="68" t="str">
        <f t="shared" si="1648"/>
        <v>-</v>
      </c>
    </row>
    <row r="1872" spans="1:17" x14ac:dyDescent="0.25">
      <c r="A1872" s="23" t="s">
        <v>1</v>
      </c>
      <c r="B1872" s="23" t="s">
        <v>1</v>
      </c>
      <c r="C1872" s="23" t="s">
        <v>1</v>
      </c>
      <c r="D1872" s="49" t="s">
        <v>1</v>
      </c>
      <c r="E1872" s="49" t="s">
        <v>1</v>
      </c>
      <c r="F1872" s="49" t="s">
        <v>1</v>
      </c>
      <c r="G1872" s="49" t="s">
        <v>1</v>
      </c>
      <c r="H1872" s="17" t="s">
        <v>803</v>
      </c>
      <c r="I1872" s="66">
        <f t="shared" ref="I1872:O1872" si="1651">SUM(I1844,I1866,I1869)</f>
        <v>1664846</v>
      </c>
      <c r="J1872" s="66">
        <f t="shared" si="1651"/>
        <v>1631346</v>
      </c>
      <c r="K1872" s="66">
        <f t="shared" si="1651"/>
        <v>0</v>
      </c>
      <c r="L1872" s="66">
        <f t="shared" si="1650"/>
        <v>135395</v>
      </c>
      <c r="M1872" s="66">
        <f t="shared" si="1651"/>
        <v>0</v>
      </c>
      <c r="N1872" s="66">
        <f t="shared" si="1651"/>
        <v>0</v>
      </c>
      <c r="O1872" s="66">
        <f t="shared" si="1651"/>
        <v>135395</v>
      </c>
      <c r="P1872" s="66">
        <f t="shared" si="1647"/>
        <v>135395</v>
      </c>
      <c r="Q1872" s="66">
        <f t="shared" si="1648"/>
        <v>8.2995881928174633</v>
      </c>
    </row>
    <row r="1873" spans="1:17" ht="15.75" thickBot="1" x14ac:dyDescent="0.3">
      <c r="A1873" s="23" t="s">
        <v>1</v>
      </c>
      <c r="B1873" s="23" t="s">
        <v>1</v>
      </c>
      <c r="C1873" s="23" t="s">
        <v>1</v>
      </c>
      <c r="D1873" s="49" t="s">
        <v>1</v>
      </c>
      <c r="E1873" s="49" t="s">
        <v>1</v>
      </c>
      <c r="F1873" s="49" t="s">
        <v>1</v>
      </c>
      <c r="G1873" s="49" t="s">
        <v>1</v>
      </c>
      <c r="H1873" s="11" t="s">
        <v>64</v>
      </c>
      <c r="I1873" s="67">
        <v>54</v>
      </c>
      <c r="J1873" s="67">
        <v>54</v>
      </c>
      <c r="K1873" s="67"/>
      <c r="L1873" s="67"/>
      <c r="M1873" s="67"/>
      <c r="N1873" s="67"/>
      <c r="O1873" s="67"/>
      <c r="P1873" s="67">
        <f t="shared" si="1647"/>
        <v>0</v>
      </c>
      <c r="Q1873" s="67">
        <f t="shared" si="1648"/>
        <v>0</v>
      </c>
    </row>
    <row r="1874" spans="1:17" ht="34.5" thickBot="1" x14ac:dyDescent="0.3">
      <c r="A1874" s="23" t="s">
        <v>1</v>
      </c>
      <c r="B1874" s="23" t="s">
        <v>1</v>
      </c>
      <c r="C1874" s="23" t="s">
        <v>1</v>
      </c>
      <c r="D1874" s="49" t="s">
        <v>1</v>
      </c>
      <c r="E1874" s="49" t="s">
        <v>1</v>
      </c>
      <c r="F1874" s="49" t="s">
        <v>1</v>
      </c>
      <c r="G1874" s="49" t="s">
        <v>1</v>
      </c>
      <c r="H1874" s="22" t="s">
        <v>65</v>
      </c>
      <c r="I1874" s="64" t="s">
        <v>2718</v>
      </c>
      <c r="J1874" s="64" t="s">
        <v>2879</v>
      </c>
      <c r="K1874" s="64" t="s">
        <v>2942</v>
      </c>
      <c r="L1874" s="64" t="s">
        <v>2942</v>
      </c>
      <c r="M1874" s="64" t="s">
        <v>2950</v>
      </c>
      <c r="N1874" s="64" t="s">
        <v>2949</v>
      </c>
      <c r="O1874" s="64" t="s">
        <v>2948</v>
      </c>
      <c r="P1874" s="64" t="s">
        <v>2942</v>
      </c>
      <c r="Q1874" s="64" t="s">
        <v>2944</v>
      </c>
    </row>
    <row r="1875" spans="1:17" x14ac:dyDescent="0.25">
      <c r="A1875" s="24"/>
      <c r="B1875" s="24"/>
      <c r="C1875" s="24"/>
      <c r="D1875" s="51"/>
      <c r="E1875" s="51"/>
      <c r="F1875" s="51"/>
      <c r="G1875" s="51"/>
      <c r="H1875" s="18" t="s">
        <v>1</v>
      </c>
      <c r="I1875" s="65">
        <v>1</v>
      </c>
      <c r="J1875" s="65" t="s">
        <v>2894</v>
      </c>
      <c r="K1875" s="65">
        <v>3</v>
      </c>
      <c r="L1875" s="65" t="s">
        <v>2945</v>
      </c>
      <c r="M1875" s="65">
        <v>5</v>
      </c>
      <c r="N1875" s="65">
        <v>6</v>
      </c>
      <c r="O1875" s="65">
        <v>7</v>
      </c>
      <c r="P1875" s="65" t="s">
        <v>2946</v>
      </c>
      <c r="Q1875" s="65">
        <v>9</v>
      </c>
    </row>
    <row r="1876" spans="1:17" x14ac:dyDescent="0.25">
      <c r="A1876" s="24"/>
      <c r="B1876" s="24"/>
      <c r="C1876" s="24"/>
      <c r="D1876" s="51"/>
      <c r="E1876" s="52"/>
      <c r="F1876" s="52"/>
      <c r="G1876" s="52"/>
      <c r="H1876" s="19" t="s">
        <v>697</v>
      </c>
      <c r="I1876" s="69">
        <f t="shared" ref="I1876" si="1652">SUM(I1872)</f>
        <v>1664846</v>
      </c>
      <c r="J1876" s="69">
        <f t="shared" ref="J1876:K1876" si="1653">SUM(J1872)</f>
        <v>1631346</v>
      </c>
      <c r="K1876" s="69">
        <f t="shared" si="1653"/>
        <v>0</v>
      </c>
      <c r="L1876" s="69">
        <f t="shared" si="1650"/>
        <v>135395</v>
      </c>
      <c r="M1876" s="69">
        <f t="shared" ref="M1876" si="1654">SUM(M1872)</f>
        <v>0</v>
      </c>
      <c r="N1876" s="69">
        <f t="shared" ref="N1876:O1876" si="1655">SUM(N1872)</f>
        <v>0</v>
      </c>
      <c r="O1876" s="69">
        <f t="shared" si="1655"/>
        <v>135395</v>
      </c>
      <c r="P1876" s="69">
        <f t="shared" si="1647"/>
        <v>135395</v>
      </c>
      <c r="Q1876" s="69">
        <f t="shared" si="1648"/>
        <v>8.2995881928174633</v>
      </c>
    </row>
    <row r="1877" spans="1:17" x14ac:dyDescent="0.25">
      <c r="A1877" s="24"/>
      <c r="B1877" s="24"/>
      <c r="C1877" s="24"/>
      <c r="D1877" s="51"/>
      <c r="E1877" s="51"/>
      <c r="F1877" s="51"/>
      <c r="G1877" s="51"/>
      <c r="H1877" s="20" t="s">
        <v>67</v>
      </c>
      <c r="I1877" s="69">
        <f t="shared" ref="I1877" si="1656">SUM(I1876)</f>
        <v>1664846</v>
      </c>
      <c r="J1877" s="69">
        <f t="shared" ref="J1877:K1877" si="1657">SUM(J1876)</f>
        <v>1631346</v>
      </c>
      <c r="K1877" s="69">
        <f t="shared" si="1657"/>
        <v>0</v>
      </c>
      <c r="L1877" s="69">
        <f t="shared" si="1650"/>
        <v>135395</v>
      </c>
      <c r="M1877" s="69">
        <f t="shared" ref="M1877" si="1658">SUM(M1876)</f>
        <v>0</v>
      </c>
      <c r="N1877" s="69">
        <f t="shared" ref="N1877:O1877" si="1659">SUM(N1876)</f>
        <v>0</v>
      </c>
      <c r="O1877" s="69">
        <f t="shared" si="1659"/>
        <v>135395</v>
      </c>
      <c r="P1877" s="69">
        <f t="shared" si="1647"/>
        <v>135395</v>
      </c>
      <c r="Q1877" s="69">
        <f t="shared" si="1648"/>
        <v>8.2995881928174633</v>
      </c>
    </row>
    <row r="1878" spans="1:17" x14ac:dyDescent="0.25">
      <c r="A1878" s="25"/>
      <c r="B1878" s="25"/>
      <c r="C1878" s="25"/>
      <c r="D1878" s="53"/>
      <c r="E1878" s="53"/>
      <c r="F1878" s="53"/>
      <c r="G1878" s="53"/>
    </row>
    <row r="1879" spans="1:17" ht="15.75" thickBot="1" x14ac:dyDescent="0.3">
      <c r="A1879" s="23" t="s">
        <v>1</v>
      </c>
      <c r="B1879" s="23" t="s">
        <v>1</v>
      </c>
      <c r="C1879" s="23" t="s">
        <v>1</v>
      </c>
      <c r="D1879" s="49" t="s">
        <v>1</v>
      </c>
      <c r="E1879" s="49" t="s">
        <v>1</v>
      </c>
      <c r="F1879" s="49" t="s">
        <v>1</v>
      </c>
      <c r="G1879" s="49" t="s">
        <v>1</v>
      </c>
      <c r="H1879" s="26" t="s">
        <v>1</v>
      </c>
      <c r="I1879" s="70"/>
      <c r="J1879" s="70"/>
      <c r="K1879" s="70"/>
      <c r="L1879" s="70"/>
      <c r="M1879" s="70"/>
      <c r="N1879" s="70"/>
      <c r="O1879" s="70"/>
      <c r="P1879" s="70"/>
      <c r="Q1879" s="70"/>
    </row>
    <row r="1880" spans="1:17" ht="34.5" thickBot="1" x14ac:dyDescent="0.3">
      <c r="A1880" s="22" t="s">
        <v>4</v>
      </c>
      <c r="B1880" s="22" t="s">
        <v>5</v>
      </c>
      <c r="C1880" s="22" t="s">
        <v>6</v>
      </c>
      <c r="D1880" s="44" t="s">
        <v>2891</v>
      </c>
      <c r="E1880" s="44" t="s">
        <v>2895</v>
      </c>
      <c r="F1880" s="44" t="s">
        <v>7</v>
      </c>
      <c r="G1880" s="44" t="s">
        <v>8</v>
      </c>
      <c r="H1880" s="22" t="s">
        <v>9</v>
      </c>
      <c r="I1880" s="64" t="s">
        <v>2718</v>
      </c>
      <c r="J1880" s="64" t="s">
        <v>2879</v>
      </c>
      <c r="K1880" s="64" t="s">
        <v>2942</v>
      </c>
      <c r="L1880" s="64" t="s">
        <v>2942</v>
      </c>
      <c r="M1880" s="64" t="s">
        <v>2950</v>
      </c>
      <c r="N1880" s="64" t="s">
        <v>2949</v>
      </c>
      <c r="O1880" s="64" t="s">
        <v>2948</v>
      </c>
      <c r="P1880" s="64" t="s">
        <v>2942</v>
      </c>
      <c r="Q1880" s="64" t="s">
        <v>2944</v>
      </c>
    </row>
    <row r="1881" spans="1:17" x14ac:dyDescent="0.25">
      <c r="A1881" s="15" t="s">
        <v>1</v>
      </c>
      <c r="B1881" s="15" t="s">
        <v>1</v>
      </c>
      <c r="C1881" s="15" t="s">
        <v>1</v>
      </c>
      <c r="D1881" s="45" t="s">
        <v>1</v>
      </c>
      <c r="E1881" s="45" t="s">
        <v>1</v>
      </c>
      <c r="F1881" s="46" t="s">
        <v>1</v>
      </c>
      <c r="G1881" s="47" t="s">
        <v>1</v>
      </c>
      <c r="H1881" s="16" t="s">
        <v>1</v>
      </c>
      <c r="I1881" s="65">
        <v>1</v>
      </c>
      <c r="J1881" s="65" t="s">
        <v>2894</v>
      </c>
      <c r="K1881" s="65">
        <v>3</v>
      </c>
      <c r="L1881" s="65" t="s">
        <v>2945</v>
      </c>
      <c r="M1881" s="65">
        <v>5</v>
      </c>
      <c r="N1881" s="65">
        <v>6</v>
      </c>
      <c r="O1881" s="65">
        <v>7</v>
      </c>
      <c r="P1881" s="65" t="s">
        <v>2946</v>
      </c>
      <c r="Q1881" s="65">
        <v>9</v>
      </c>
    </row>
    <row r="1882" spans="1:17" x14ac:dyDescent="0.25">
      <c r="A1882" s="14" t="s">
        <v>638</v>
      </c>
      <c r="B1882" s="14" t="s">
        <v>69</v>
      </c>
      <c r="C1882" s="12" t="s">
        <v>804</v>
      </c>
      <c r="D1882" s="43" t="s">
        <v>805</v>
      </c>
      <c r="E1882" s="42" t="s">
        <v>1</v>
      </c>
      <c r="F1882" s="42" t="s">
        <v>1</v>
      </c>
      <c r="G1882" s="42" t="s">
        <v>1</v>
      </c>
      <c r="H1882" s="11" t="s">
        <v>806</v>
      </c>
      <c r="I1882" s="63"/>
      <c r="J1882" s="63"/>
      <c r="K1882" s="63"/>
      <c r="L1882" s="63"/>
      <c r="M1882" s="63"/>
      <c r="N1882" s="63"/>
      <c r="O1882" s="63"/>
      <c r="P1882" s="63">
        <f t="shared" si="1647"/>
        <v>0</v>
      </c>
      <c r="Q1882" s="63" t="str">
        <f t="shared" si="1648"/>
        <v>-</v>
      </c>
    </row>
    <row r="1883" spans="1:17" ht="22.5" x14ac:dyDescent="0.25">
      <c r="A1883" s="14" t="s">
        <v>1</v>
      </c>
      <c r="B1883" s="14" t="s">
        <v>1</v>
      </c>
      <c r="C1883" s="14" t="s">
        <v>1</v>
      </c>
      <c r="D1883" s="42" t="s">
        <v>1</v>
      </c>
      <c r="E1883" s="42" t="s">
        <v>1</v>
      </c>
      <c r="F1883" s="42" t="s">
        <v>1</v>
      </c>
      <c r="G1883" s="42" t="s">
        <v>1</v>
      </c>
      <c r="H1883" s="17" t="s">
        <v>13</v>
      </c>
      <c r="I1883" s="66">
        <f t="shared" ref="I1883" si="1660">SUM(I1884,I1892,I1894)</f>
        <v>1720200</v>
      </c>
      <c r="J1883" s="66">
        <f t="shared" ref="J1883:K1883" si="1661">SUM(J1884,J1892,J1894)</f>
        <v>1604700</v>
      </c>
      <c r="K1883" s="66">
        <f t="shared" si="1661"/>
        <v>0</v>
      </c>
      <c r="L1883" s="66">
        <f t="shared" si="1650"/>
        <v>143400</v>
      </c>
      <c r="M1883" s="66">
        <f t="shared" ref="M1883" si="1662">SUM(M1884,M1892,M1894)</f>
        <v>0</v>
      </c>
      <c r="N1883" s="66">
        <f t="shared" ref="N1883:O1883" si="1663">SUM(N1884,N1892,N1894)</f>
        <v>0</v>
      </c>
      <c r="O1883" s="66">
        <f t="shared" si="1663"/>
        <v>143400</v>
      </c>
      <c r="P1883" s="66">
        <f t="shared" si="1647"/>
        <v>143400</v>
      </c>
      <c r="Q1883" s="66">
        <f t="shared" si="1648"/>
        <v>8.9362497663114606</v>
      </c>
    </row>
    <row r="1884" spans="1:17" x14ac:dyDescent="0.25">
      <c r="A1884" s="12" t="s">
        <v>638</v>
      </c>
      <c r="B1884" s="12" t="s">
        <v>69</v>
      </c>
      <c r="C1884" s="12" t="s">
        <v>804</v>
      </c>
      <c r="D1884" s="43" t="s">
        <v>805</v>
      </c>
      <c r="E1884" s="42" t="s">
        <v>2709</v>
      </c>
      <c r="F1884" s="42" t="s">
        <v>1</v>
      </c>
      <c r="G1884" s="42" t="s">
        <v>1</v>
      </c>
      <c r="H1884" s="11" t="s">
        <v>15</v>
      </c>
      <c r="I1884" s="67">
        <f t="shared" ref="I1884" si="1664">SUM(I1885,I1886)</f>
        <v>1368500</v>
      </c>
      <c r="J1884" s="67">
        <f t="shared" ref="J1884:K1884" si="1665">SUM(J1885,J1886)</f>
        <v>1368500</v>
      </c>
      <c r="K1884" s="67">
        <f t="shared" si="1665"/>
        <v>0</v>
      </c>
      <c r="L1884" s="67">
        <f t="shared" si="1650"/>
        <v>130000</v>
      </c>
      <c r="M1884" s="67">
        <f t="shared" ref="M1884" si="1666">SUM(M1885,M1886)</f>
        <v>0</v>
      </c>
      <c r="N1884" s="67">
        <f t="shared" ref="N1884:O1884" si="1667">SUM(N1885,N1886)</f>
        <v>0</v>
      </c>
      <c r="O1884" s="67">
        <f t="shared" si="1667"/>
        <v>130000</v>
      </c>
      <c r="P1884" s="67">
        <f t="shared" si="1647"/>
        <v>130000</v>
      </c>
      <c r="Q1884" s="67">
        <f t="shared" si="1648"/>
        <v>9.499451954694921</v>
      </c>
    </row>
    <row r="1885" spans="1:17" x14ac:dyDescent="0.25">
      <c r="A1885" s="12" t="s">
        <v>638</v>
      </c>
      <c r="B1885" s="12" t="s">
        <v>69</v>
      </c>
      <c r="C1885" s="12" t="s">
        <v>804</v>
      </c>
      <c r="D1885" s="43" t="s">
        <v>805</v>
      </c>
      <c r="E1885" s="48">
        <v>6111</v>
      </c>
      <c r="F1885" s="43"/>
      <c r="G1885" s="56" t="s">
        <v>2919</v>
      </c>
      <c r="H1885" s="23" t="s">
        <v>16</v>
      </c>
      <c r="I1885" s="68">
        <v>1200000</v>
      </c>
      <c r="J1885" s="68">
        <v>1200000</v>
      </c>
      <c r="K1885" s="68"/>
      <c r="L1885" s="68">
        <f t="shared" si="1650"/>
        <v>120000</v>
      </c>
      <c r="M1885" s="68"/>
      <c r="N1885" s="68"/>
      <c r="O1885" s="68">
        <v>120000</v>
      </c>
      <c r="P1885" s="68">
        <f t="shared" si="1647"/>
        <v>120000</v>
      </c>
      <c r="Q1885" s="68">
        <f t="shared" si="1648"/>
        <v>10</v>
      </c>
    </row>
    <row r="1886" spans="1:17" x14ac:dyDescent="0.25">
      <c r="A1886" s="14" t="s">
        <v>638</v>
      </c>
      <c r="B1886" s="14" t="s">
        <v>69</v>
      </c>
      <c r="C1886" s="14" t="s">
        <v>804</v>
      </c>
      <c r="D1886" s="50" t="s">
        <v>805</v>
      </c>
      <c r="E1886" s="50" t="s">
        <v>2719</v>
      </c>
      <c r="F1886" s="43" t="s">
        <v>1</v>
      </c>
      <c r="G1886" s="49" t="s">
        <v>1</v>
      </c>
      <c r="H1886" s="11" t="s">
        <v>19</v>
      </c>
      <c r="I1886" s="67">
        <f t="shared" ref="I1886:O1886" si="1668">SUM(I1887:I1891)</f>
        <v>168500</v>
      </c>
      <c r="J1886" s="67">
        <f t="shared" si="1668"/>
        <v>168500</v>
      </c>
      <c r="K1886" s="67">
        <f t="shared" si="1668"/>
        <v>0</v>
      </c>
      <c r="L1886" s="67">
        <f t="shared" si="1650"/>
        <v>10000</v>
      </c>
      <c r="M1886" s="67">
        <f t="shared" si="1668"/>
        <v>0</v>
      </c>
      <c r="N1886" s="67">
        <f t="shared" si="1668"/>
        <v>0</v>
      </c>
      <c r="O1886" s="67">
        <f t="shared" si="1668"/>
        <v>10000</v>
      </c>
      <c r="P1886" s="67">
        <f t="shared" si="1647"/>
        <v>10000</v>
      </c>
      <c r="Q1886" s="67">
        <f t="shared" si="1648"/>
        <v>5.9347181008902083</v>
      </c>
    </row>
    <row r="1887" spans="1:17" x14ac:dyDescent="0.25">
      <c r="A1887" s="12" t="s">
        <v>638</v>
      </c>
      <c r="B1887" s="12" t="s">
        <v>69</v>
      </c>
      <c r="C1887" s="12" t="s">
        <v>804</v>
      </c>
      <c r="D1887" s="43" t="s">
        <v>805</v>
      </c>
      <c r="E1887" s="48">
        <v>6112</v>
      </c>
      <c r="F1887" s="43" t="s">
        <v>807</v>
      </c>
      <c r="G1887" s="56" t="s">
        <v>2919</v>
      </c>
      <c r="H1887" s="23" t="s">
        <v>73</v>
      </c>
      <c r="I1887" s="68">
        <v>32000</v>
      </c>
      <c r="J1887" s="68">
        <v>32000</v>
      </c>
      <c r="K1887" s="68"/>
      <c r="L1887" s="68">
        <f t="shared" si="1650"/>
        <v>0</v>
      </c>
      <c r="M1887" s="68"/>
      <c r="N1887" s="68"/>
      <c r="O1887" s="68"/>
      <c r="P1887" s="68">
        <f t="shared" si="1647"/>
        <v>0</v>
      </c>
      <c r="Q1887" s="68">
        <f t="shared" si="1648"/>
        <v>0</v>
      </c>
    </row>
    <row r="1888" spans="1:17" x14ac:dyDescent="0.25">
      <c r="A1888" s="12" t="s">
        <v>638</v>
      </c>
      <c r="B1888" s="12" t="s">
        <v>69</v>
      </c>
      <c r="C1888" s="12" t="s">
        <v>804</v>
      </c>
      <c r="D1888" s="43" t="s">
        <v>805</v>
      </c>
      <c r="E1888" s="48">
        <v>6112</v>
      </c>
      <c r="F1888" s="43" t="s">
        <v>808</v>
      </c>
      <c r="G1888" s="56" t="s">
        <v>2919</v>
      </c>
      <c r="H1888" s="23" t="s">
        <v>22</v>
      </c>
      <c r="I1888" s="68">
        <v>93000</v>
      </c>
      <c r="J1888" s="68">
        <v>93000</v>
      </c>
      <c r="K1888" s="68"/>
      <c r="L1888" s="68">
        <f t="shared" si="1650"/>
        <v>10000</v>
      </c>
      <c r="M1888" s="68"/>
      <c r="N1888" s="68"/>
      <c r="O1888" s="68">
        <v>10000</v>
      </c>
      <c r="P1888" s="68">
        <f t="shared" si="1647"/>
        <v>10000</v>
      </c>
      <c r="Q1888" s="68">
        <f t="shared" si="1648"/>
        <v>10.75268817204301</v>
      </c>
    </row>
    <row r="1889" spans="1:17" x14ac:dyDescent="0.25">
      <c r="A1889" s="12" t="s">
        <v>638</v>
      </c>
      <c r="B1889" s="12" t="s">
        <v>69</v>
      </c>
      <c r="C1889" s="12" t="s">
        <v>804</v>
      </c>
      <c r="D1889" s="43" t="s">
        <v>805</v>
      </c>
      <c r="E1889" s="48">
        <v>6112</v>
      </c>
      <c r="F1889" s="43" t="s">
        <v>809</v>
      </c>
      <c r="G1889" s="56" t="s">
        <v>2919</v>
      </c>
      <c r="H1889" s="23" t="s">
        <v>24</v>
      </c>
      <c r="I1889" s="68">
        <v>22500</v>
      </c>
      <c r="J1889" s="68">
        <v>22500</v>
      </c>
      <c r="K1889" s="68"/>
      <c r="L1889" s="68">
        <f t="shared" si="1650"/>
        <v>0</v>
      </c>
      <c r="M1889" s="68"/>
      <c r="N1889" s="68"/>
      <c r="O1889" s="68"/>
      <c r="P1889" s="68">
        <f t="shared" si="1647"/>
        <v>0</v>
      </c>
      <c r="Q1889" s="68">
        <f t="shared" si="1648"/>
        <v>0</v>
      </c>
    </row>
    <row r="1890" spans="1:17" x14ac:dyDescent="0.25">
      <c r="A1890" s="12" t="s">
        <v>638</v>
      </c>
      <c r="B1890" s="12" t="s">
        <v>69</v>
      </c>
      <c r="C1890" s="12" t="s">
        <v>804</v>
      </c>
      <c r="D1890" s="43" t="s">
        <v>805</v>
      </c>
      <c r="E1890" s="48">
        <v>6112</v>
      </c>
      <c r="F1890" s="43" t="s">
        <v>810</v>
      </c>
      <c r="G1890" s="56" t="s">
        <v>2919</v>
      </c>
      <c r="H1890" s="23" t="s">
        <v>76</v>
      </c>
      <c r="I1890" s="68">
        <v>16000</v>
      </c>
      <c r="J1890" s="68">
        <v>16000</v>
      </c>
      <c r="K1890" s="68"/>
      <c r="L1890" s="68">
        <f t="shared" si="1650"/>
        <v>0</v>
      </c>
      <c r="M1890" s="68"/>
      <c r="N1890" s="68"/>
      <c r="O1890" s="68"/>
      <c r="P1890" s="68">
        <f t="shared" si="1647"/>
        <v>0</v>
      </c>
      <c r="Q1890" s="68">
        <f t="shared" si="1648"/>
        <v>0</v>
      </c>
    </row>
    <row r="1891" spans="1:17" x14ac:dyDescent="0.25">
      <c r="A1891" s="12" t="s">
        <v>638</v>
      </c>
      <c r="B1891" s="12" t="s">
        <v>69</v>
      </c>
      <c r="C1891" s="12" t="s">
        <v>804</v>
      </c>
      <c r="D1891" s="43" t="s">
        <v>805</v>
      </c>
      <c r="E1891" s="48">
        <v>6112</v>
      </c>
      <c r="F1891" s="43" t="s">
        <v>811</v>
      </c>
      <c r="G1891" s="56" t="s">
        <v>2919</v>
      </c>
      <c r="H1891" s="23" t="s">
        <v>26</v>
      </c>
      <c r="I1891" s="68">
        <v>5000</v>
      </c>
      <c r="J1891" s="68">
        <v>5000</v>
      </c>
      <c r="K1891" s="68"/>
      <c r="L1891" s="68">
        <f t="shared" si="1650"/>
        <v>0</v>
      </c>
      <c r="M1891" s="68"/>
      <c r="N1891" s="68"/>
      <c r="O1891" s="68"/>
      <c r="P1891" s="68">
        <f t="shared" si="1647"/>
        <v>0</v>
      </c>
      <c r="Q1891" s="68">
        <f t="shared" si="1648"/>
        <v>0</v>
      </c>
    </row>
    <row r="1892" spans="1:17" x14ac:dyDescent="0.25">
      <c r="A1892" s="12" t="s">
        <v>638</v>
      </c>
      <c r="B1892" s="12" t="s">
        <v>69</v>
      </c>
      <c r="C1892" s="12" t="s">
        <v>804</v>
      </c>
      <c r="D1892" s="43" t="s">
        <v>805</v>
      </c>
      <c r="E1892" s="42" t="s">
        <v>2710</v>
      </c>
      <c r="F1892" s="42" t="s">
        <v>1</v>
      </c>
      <c r="G1892" s="42" t="s">
        <v>1</v>
      </c>
      <c r="H1892" s="11" t="s">
        <v>28</v>
      </c>
      <c r="I1892" s="67">
        <f t="shared" ref="I1892:O1892" si="1669">SUM(I1893)</f>
        <v>117000</v>
      </c>
      <c r="J1892" s="67">
        <f t="shared" si="1669"/>
        <v>117000</v>
      </c>
      <c r="K1892" s="67">
        <f t="shared" si="1669"/>
        <v>0</v>
      </c>
      <c r="L1892" s="67">
        <f t="shared" si="1650"/>
        <v>13000</v>
      </c>
      <c r="M1892" s="67">
        <f t="shared" si="1669"/>
        <v>0</v>
      </c>
      <c r="N1892" s="67">
        <f t="shared" si="1669"/>
        <v>0</v>
      </c>
      <c r="O1892" s="67">
        <f t="shared" si="1669"/>
        <v>13000</v>
      </c>
      <c r="P1892" s="67">
        <f t="shared" si="1647"/>
        <v>13000</v>
      </c>
      <c r="Q1892" s="67">
        <f t="shared" si="1648"/>
        <v>11.111111111111111</v>
      </c>
    </row>
    <row r="1893" spans="1:17" x14ac:dyDescent="0.25">
      <c r="A1893" s="12" t="s">
        <v>638</v>
      </c>
      <c r="B1893" s="12" t="s">
        <v>69</v>
      </c>
      <c r="C1893" s="12" t="s">
        <v>804</v>
      </c>
      <c r="D1893" s="43" t="s">
        <v>805</v>
      </c>
      <c r="E1893" s="48">
        <v>6121</v>
      </c>
      <c r="F1893" s="43"/>
      <c r="G1893" s="56" t="s">
        <v>2919</v>
      </c>
      <c r="H1893" s="23" t="s">
        <v>29</v>
      </c>
      <c r="I1893" s="68">
        <v>117000</v>
      </c>
      <c r="J1893" s="68">
        <v>117000</v>
      </c>
      <c r="K1893" s="68"/>
      <c r="L1893" s="68">
        <f t="shared" si="1650"/>
        <v>13000</v>
      </c>
      <c r="M1893" s="68"/>
      <c r="N1893" s="68"/>
      <c r="O1893" s="68">
        <v>13000</v>
      </c>
      <c r="P1893" s="68">
        <f t="shared" si="1647"/>
        <v>13000</v>
      </c>
      <c r="Q1893" s="68">
        <f t="shared" si="1648"/>
        <v>11.111111111111111</v>
      </c>
    </row>
    <row r="1894" spans="1:17" x14ac:dyDescent="0.25">
      <c r="A1894" s="12" t="s">
        <v>638</v>
      </c>
      <c r="B1894" s="12" t="s">
        <v>69</v>
      </c>
      <c r="C1894" s="12" t="s">
        <v>804</v>
      </c>
      <c r="D1894" s="43" t="s">
        <v>805</v>
      </c>
      <c r="E1894" s="42" t="s">
        <v>2711</v>
      </c>
      <c r="F1894" s="42" t="s">
        <v>1</v>
      </c>
      <c r="G1894" s="42" t="s">
        <v>1</v>
      </c>
      <c r="H1894" s="11" t="s">
        <v>32</v>
      </c>
      <c r="I1894" s="67">
        <f t="shared" ref="I1894:O1894" si="1670">SUM(I1895:I1903)</f>
        <v>234700</v>
      </c>
      <c r="J1894" s="67">
        <f t="shared" si="1670"/>
        <v>119200</v>
      </c>
      <c r="K1894" s="67">
        <f t="shared" si="1670"/>
        <v>0</v>
      </c>
      <c r="L1894" s="67">
        <f t="shared" si="1650"/>
        <v>400</v>
      </c>
      <c r="M1894" s="67">
        <f t="shared" si="1670"/>
        <v>0</v>
      </c>
      <c r="N1894" s="67">
        <f t="shared" si="1670"/>
        <v>0</v>
      </c>
      <c r="O1894" s="67">
        <f t="shared" si="1670"/>
        <v>400</v>
      </c>
      <c r="P1894" s="67">
        <f t="shared" si="1647"/>
        <v>400</v>
      </c>
      <c r="Q1894" s="67">
        <f t="shared" si="1648"/>
        <v>0.33557046979865773</v>
      </c>
    </row>
    <row r="1895" spans="1:17" x14ac:dyDescent="0.25">
      <c r="A1895" s="12" t="s">
        <v>638</v>
      </c>
      <c r="B1895" s="12" t="s">
        <v>69</v>
      </c>
      <c r="C1895" s="12" t="s">
        <v>804</v>
      </c>
      <c r="D1895" s="43" t="s">
        <v>805</v>
      </c>
      <c r="E1895" s="48">
        <v>6131</v>
      </c>
      <c r="F1895" s="43"/>
      <c r="G1895" s="56" t="s">
        <v>2919</v>
      </c>
      <c r="H1895" s="23" t="s">
        <v>33</v>
      </c>
      <c r="I1895" s="68">
        <v>1500</v>
      </c>
      <c r="J1895" s="68">
        <v>500</v>
      </c>
      <c r="K1895" s="68"/>
      <c r="L1895" s="68">
        <f t="shared" si="1650"/>
        <v>0</v>
      </c>
      <c r="M1895" s="68"/>
      <c r="N1895" s="68"/>
      <c r="O1895" s="68"/>
      <c r="P1895" s="68">
        <f t="shared" si="1647"/>
        <v>0</v>
      </c>
      <c r="Q1895" s="68">
        <f t="shared" si="1648"/>
        <v>0</v>
      </c>
    </row>
    <row r="1896" spans="1:17" x14ac:dyDescent="0.25">
      <c r="A1896" s="12" t="s">
        <v>638</v>
      </c>
      <c r="B1896" s="12" t="s">
        <v>69</v>
      </c>
      <c r="C1896" s="12" t="s">
        <v>804</v>
      </c>
      <c r="D1896" s="43" t="s">
        <v>805</v>
      </c>
      <c r="E1896" s="48">
        <v>6132</v>
      </c>
      <c r="F1896" s="43"/>
      <c r="G1896" s="56" t="s">
        <v>2919</v>
      </c>
      <c r="H1896" s="23" t="s">
        <v>227</v>
      </c>
      <c r="I1896" s="68">
        <v>62000</v>
      </c>
      <c r="J1896" s="68">
        <v>62000</v>
      </c>
      <c r="K1896" s="68"/>
      <c r="L1896" s="68">
        <f t="shared" si="1650"/>
        <v>0</v>
      </c>
      <c r="M1896" s="68"/>
      <c r="N1896" s="68"/>
      <c r="O1896" s="68"/>
      <c r="P1896" s="68">
        <f t="shared" si="1647"/>
        <v>0</v>
      </c>
      <c r="Q1896" s="68">
        <f t="shared" si="1648"/>
        <v>0</v>
      </c>
    </row>
    <row r="1897" spans="1:17" x14ac:dyDescent="0.25">
      <c r="A1897" s="12" t="s">
        <v>638</v>
      </c>
      <c r="B1897" s="12" t="s">
        <v>69</v>
      </c>
      <c r="C1897" s="12" t="s">
        <v>804</v>
      </c>
      <c r="D1897" s="43" t="s">
        <v>805</v>
      </c>
      <c r="E1897" s="48">
        <v>6133</v>
      </c>
      <c r="F1897" s="43"/>
      <c r="G1897" s="56" t="s">
        <v>2919</v>
      </c>
      <c r="H1897" s="23" t="s">
        <v>229</v>
      </c>
      <c r="I1897" s="68">
        <v>12000</v>
      </c>
      <c r="J1897" s="68">
        <v>12000</v>
      </c>
      <c r="K1897" s="68"/>
      <c r="L1897" s="68">
        <f t="shared" si="1650"/>
        <v>0</v>
      </c>
      <c r="M1897" s="68"/>
      <c r="N1897" s="68"/>
      <c r="O1897" s="68"/>
      <c r="P1897" s="68">
        <f t="shared" si="1647"/>
        <v>0</v>
      </c>
      <c r="Q1897" s="68">
        <f t="shared" si="1648"/>
        <v>0</v>
      </c>
    </row>
    <row r="1898" spans="1:17" x14ac:dyDescent="0.25">
      <c r="A1898" s="12" t="s">
        <v>638</v>
      </c>
      <c r="B1898" s="12" t="s">
        <v>69</v>
      </c>
      <c r="C1898" s="12" t="s">
        <v>804</v>
      </c>
      <c r="D1898" s="43" t="s">
        <v>805</v>
      </c>
      <c r="E1898" s="48">
        <v>6134</v>
      </c>
      <c r="F1898" s="43"/>
      <c r="G1898" s="56" t="s">
        <v>2919</v>
      </c>
      <c r="H1898" s="23" t="s">
        <v>169</v>
      </c>
      <c r="I1898" s="68">
        <v>119000</v>
      </c>
      <c r="J1898" s="68">
        <v>9000</v>
      </c>
      <c r="K1898" s="68"/>
      <c r="L1898" s="68">
        <f t="shared" si="1650"/>
        <v>0</v>
      </c>
      <c r="M1898" s="68"/>
      <c r="N1898" s="68"/>
      <c r="O1898" s="68"/>
      <c r="P1898" s="68">
        <f t="shared" si="1647"/>
        <v>0</v>
      </c>
      <c r="Q1898" s="68">
        <f t="shared" si="1648"/>
        <v>0</v>
      </c>
    </row>
    <row r="1899" spans="1:17" x14ac:dyDescent="0.25">
      <c r="A1899" s="12" t="s">
        <v>638</v>
      </c>
      <c r="B1899" s="12" t="s">
        <v>69</v>
      </c>
      <c r="C1899" s="12" t="s">
        <v>804</v>
      </c>
      <c r="D1899" s="43" t="s">
        <v>805</v>
      </c>
      <c r="E1899" s="48">
        <v>6135</v>
      </c>
      <c r="F1899" s="43"/>
      <c r="G1899" s="56" t="s">
        <v>2919</v>
      </c>
      <c r="H1899" s="23" t="s">
        <v>231</v>
      </c>
      <c r="I1899" s="68">
        <v>1100</v>
      </c>
      <c r="J1899" s="68">
        <v>600</v>
      </c>
      <c r="K1899" s="68"/>
      <c r="L1899" s="68">
        <f t="shared" si="1650"/>
        <v>0</v>
      </c>
      <c r="M1899" s="68"/>
      <c r="N1899" s="68"/>
      <c r="O1899" s="68"/>
      <c r="P1899" s="68">
        <f t="shared" si="1647"/>
        <v>0</v>
      </c>
      <c r="Q1899" s="68">
        <f t="shared" si="1648"/>
        <v>0</v>
      </c>
    </row>
    <row r="1900" spans="1:17" x14ac:dyDescent="0.25">
      <c r="A1900" s="12" t="s">
        <v>638</v>
      </c>
      <c r="B1900" s="12" t="s">
        <v>69</v>
      </c>
      <c r="C1900" s="12" t="s">
        <v>804</v>
      </c>
      <c r="D1900" s="43" t="s">
        <v>805</v>
      </c>
      <c r="E1900" s="48">
        <v>6136</v>
      </c>
      <c r="F1900" s="43"/>
      <c r="G1900" s="56" t="s">
        <v>2919</v>
      </c>
      <c r="H1900" s="23" t="s">
        <v>233</v>
      </c>
      <c r="I1900" s="68">
        <v>6600</v>
      </c>
      <c r="J1900" s="68">
        <v>6600</v>
      </c>
      <c r="K1900" s="68"/>
      <c r="L1900" s="68">
        <f t="shared" si="1650"/>
        <v>0</v>
      </c>
      <c r="M1900" s="68"/>
      <c r="N1900" s="68"/>
      <c r="O1900" s="68"/>
      <c r="P1900" s="68">
        <f t="shared" si="1647"/>
        <v>0</v>
      </c>
      <c r="Q1900" s="68">
        <f t="shared" si="1648"/>
        <v>0</v>
      </c>
    </row>
    <row r="1901" spans="1:17" x14ac:dyDescent="0.25">
      <c r="A1901" s="12" t="s">
        <v>638</v>
      </c>
      <c r="B1901" s="12" t="s">
        <v>69</v>
      </c>
      <c r="C1901" s="12" t="s">
        <v>804</v>
      </c>
      <c r="D1901" s="43" t="s">
        <v>805</v>
      </c>
      <c r="E1901" s="48">
        <v>6137</v>
      </c>
      <c r="F1901" s="43"/>
      <c r="G1901" s="56" t="s">
        <v>2919</v>
      </c>
      <c r="H1901" s="23" t="s">
        <v>235</v>
      </c>
      <c r="I1901" s="68">
        <v>11000</v>
      </c>
      <c r="J1901" s="68">
        <v>11000</v>
      </c>
      <c r="K1901" s="68"/>
      <c r="L1901" s="68">
        <f t="shared" si="1650"/>
        <v>0</v>
      </c>
      <c r="M1901" s="68"/>
      <c r="N1901" s="68"/>
      <c r="O1901" s="68"/>
      <c r="P1901" s="68">
        <f t="shared" si="1647"/>
        <v>0</v>
      </c>
      <c r="Q1901" s="68">
        <f t="shared" si="1648"/>
        <v>0</v>
      </c>
    </row>
    <row r="1902" spans="1:17" x14ac:dyDescent="0.25">
      <c r="A1902" s="12" t="s">
        <v>638</v>
      </c>
      <c r="B1902" s="12" t="s">
        <v>69</v>
      </c>
      <c r="C1902" s="12" t="s">
        <v>804</v>
      </c>
      <c r="D1902" s="43" t="s">
        <v>805</v>
      </c>
      <c r="E1902" s="48">
        <v>6138</v>
      </c>
      <c r="F1902" s="43"/>
      <c r="G1902" s="56" t="s">
        <v>2919</v>
      </c>
      <c r="H1902" s="23" t="s">
        <v>237</v>
      </c>
      <c r="I1902" s="68">
        <v>1500</v>
      </c>
      <c r="J1902" s="68">
        <v>1500</v>
      </c>
      <c r="K1902" s="68"/>
      <c r="L1902" s="68">
        <f t="shared" si="1650"/>
        <v>0</v>
      </c>
      <c r="M1902" s="68"/>
      <c r="N1902" s="68"/>
      <c r="O1902" s="68"/>
      <c r="P1902" s="68">
        <f t="shared" si="1647"/>
        <v>0</v>
      </c>
      <c r="Q1902" s="68">
        <f t="shared" si="1648"/>
        <v>0</v>
      </c>
    </row>
    <row r="1903" spans="1:17" x14ac:dyDescent="0.25">
      <c r="A1903" s="14" t="s">
        <v>638</v>
      </c>
      <c r="B1903" s="14" t="s">
        <v>69</v>
      </c>
      <c r="C1903" s="14" t="s">
        <v>804</v>
      </c>
      <c r="D1903" s="50" t="s">
        <v>805</v>
      </c>
      <c r="E1903" s="50" t="s">
        <v>2720</v>
      </c>
      <c r="F1903" s="43" t="s">
        <v>1</v>
      </c>
      <c r="G1903" s="49" t="s">
        <v>1</v>
      </c>
      <c r="H1903" s="11" t="s">
        <v>35</v>
      </c>
      <c r="I1903" s="67">
        <f t="shared" ref="I1903:O1903" si="1671">SUM(I1904:I1906)</f>
        <v>20000</v>
      </c>
      <c r="J1903" s="67">
        <f t="shared" si="1671"/>
        <v>16000</v>
      </c>
      <c r="K1903" s="67">
        <f t="shared" si="1671"/>
        <v>0</v>
      </c>
      <c r="L1903" s="67">
        <f t="shared" si="1650"/>
        <v>400</v>
      </c>
      <c r="M1903" s="67">
        <f t="shared" si="1671"/>
        <v>0</v>
      </c>
      <c r="N1903" s="67">
        <f t="shared" si="1671"/>
        <v>0</v>
      </c>
      <c r="O1903" s="67">
        <f t="shared" si="1671"/>
        <v>400</v>
      </c>
      <c r="P1903" s="67">
        <f t="shared" si="1647"/>
        <v>400</v>
      </c>
      <c r="Q1903" s="67">
        <f t="shared" si="1648"/>
        <v>2.5</v>
      </c>
    </row>
    <row r="1904" spans="1:17" x14ac:dyDescent="0.25">
      <c r="A1904" s="12" t="s">
        <v>638</v>
      </c>
      <c r="B1904" s="12" t="s">
        <v>69</v>
      </c>
      <c r="C1904" s="12" t="s">
        <v>804</v>
      </c>
      <c r="D1904" s="43" t="s">
        <v>805</v>
      </c>
      <c r="E1904" s="48">
        <v>6139</v>
      </c>
      <c r="F1904" s="43"/>
      <c r="G1904" s="56" t="s">
        <v>2919</v>
      </c>
      <c r="H1904" s="23" t="s">
        <v>35</v>
      </c>
      <c r="I1904" s="68">
        <v>8000</v>
      </c>
      <c r="J1904" s="68">
        <v>4000</v>
      </c>
      <c r="K1904" s="68"/>
      <c r="L1904" s="68">
        <f t="shared" si="1650"/>
        <v>0</v>
      </c>
      <c r="M1904" s="68"/>
      <c r="N1904" s="68"/>
      <c r="O1904" s="68"/>
      <c r="P1904" s="68">
        <f t="shared" si="1647"/>
        <v>0</v>
      </c>
      <c r="Q1904" s="68">
        <f t="shared" si="1648"/>
        <v>0</v>
      </c>
    </row>
    <row r="1905" spans="1:17" x14ac:dyDescent="0.25">
      <c r="A1905" s="12" t="s">
        <v>638</v>
      </c>
      <c r="B1905" s="12" t="s">
        <v>69</v>
      </c>
      <c r="C1905" s="12" t="s">
        <v>804</v>
      </c>
      <c r="D1905" s="43" t="s">
        <v>805</v>
      </c>
      <c r="E1905" s="48">
        <v>6139</v>
      </c>
      <c r="F1905" s="43" t="s">
        <v>812</v>
      </c>
      <c r="G1905" s="56" t="s">
        <v>2919</v>
      </c>
      <c r="H1905" s="23" t="s">
        <v>43</v>
      </c>
      <c r="I1905" s="68">
        <v>4000</v>
      </c>
      <c r="J1905" s="68">
        <v>4000</v>
      </c>
      <c r="K1905" s="68"/>
      <c r="L1905" s="68">
        <f t="shared" si="1650"/>
        <v>400</v>
      </c>
      <c r="M1905" s="68"/>
      <c r="N1905" s="68"/>
      <c r="O1905" s="68">
        <v>400</v>
      </c>
      <c r="P1905" s="68">
        <f t="shared" si="1647"/>
        <v>400</v>
      </c>
      <c r="Q1905" s="68">
        <f t="shared" si="1648"/>
        <v>10</v>
      </c>
    </row>
    <row r="1906" spans="1:17" ht="22.5" x14ac:dyDescent="0.25">
      <c r="A1906" s="12" t="s">
        <v>638</v>
      </c>
      <c r="B1906" s="12" t="s">
        <v>69</v>
      </c>
      <c r="C1906" s="12" t="s">
        <v>804</v>
      </c>
      <c r="D1906" s="43" t="s">
        <v>805</v>
      </c>
      <c r="E1906" s="48">
        <v>6139</v>
      </c>
      <c r="F1906" s="43" t="s">
        <v>813</v>
      </c>
      <c r="G1906" s="56" t="s">
        <v>2919</v>
      </c>
      <c r="H1906" s="23" t="s">
        <v>49</v>
      </c>
      <c r="I1906" s="68">
        <v>8000</v>
      </c>
      <c r="J1906" s="68">
        <v>8000</v>
      </c>
      <c r="K1906" s="68"/>
      <c r="L1906" s="68">
        <f t="shared" si="1650"/>
        <v>0</v>
      </c>
      <c r="M1906" s="68"/>
      <c r="N1906" s="68"/>
      <c r="O1906" s="68"/>
      <c r="P1906" s="68">
        <f t="shared" si="1647"/>
        <v>0</v>
      </c>
      <c r="Q1906" s="68">
        <f t="shared" si="1648"/>
        <v>0</v>
      </c>
    </row>
    <row r="1907" spans="1:17" ht="22.5" x14ac:dyDescent="0.25">
      <c r="A1907" s="14" t="s">
        <v>1</v>
      </c>
      <c r="B1907" s="14" t="s">
        <v>1</v>
      </c>
      <c r="C1907" s="14" t="s">
        <v>1</v>
      </c>
      <c r="D1907" s="42" t="s">
        <v>1</v>
      </c>
      <c r="E1907" s="42" t="s">
        <v>1</v>
      </c>
      <c r="F1907" s="42" t="s">
        <v>1</v>
      </c>
      <c r="G1907" s="42" t="s">
        <v>1</v>
      </c>
      <c r="H1907" s="17" t="s">
        <v>50</v>
      </c>
      <c r="I1907" s="66">
        <f t="shared" ref="I1907:O1908" si="1672">SUM(I1908)</f>
        <v>100</v>
      </c>
      <c r="J1907" s="66">
        <f t="shared" si="1672"/>
        <v>100</v>
      </c>
      <c r="K1907" s="66">
        <f t="shared" si="1672"/>
        <v>0</v>
      </c>
      <c r="L1907" s="66">
        <f t="shared" si="1650"/>
        <v>0</v>
      </c>
      <c r="M1907" s="66">
        <f t="shared" si="1672"/>
        <v>0</v>
      </c>
      <c r="N1907" s="66">
        <f t="shared" si="1672"/>
        <v>0</v>
      </c>
      <c r="O1907" s="66">
        <f t="shared" si="1672"/>
        <v>0</v>
      </c>
      <c r="P1907" s="66">
        <f t="shared" si="1647"/>
        <v>0</v>
      </c>
      <c r="Q1907" s="66">
        <f t="shared" si="1648"/>
        <v>0</v>
      </c>
    </row>
    <row r="1908" spans="1:17" x14ac:dyDescent="0.25">
      <c r="A1908" s="12" t="s">
        <v>638</v>
      </c>
      <c r="B1908" s="12" t="s">
        <v>69</v>
      </c>
      <c r="C1908" s="12" t="s">
        <v>804</v>
      </c>
      <c r="D1908" s="43" t="s">
        <v>805</v>
      </c>
      <c r="E1908" s="42" t="s">
        <v>2712</v>
      </c>
      <c r="F1908" s="42" t="s">
        <v>1</v>
      </c>
      <c r="G1908" s="42" t="s">
        <v>1</v>
      </c>
      <c r="H1908" s="11" t="s">
        <v>52</v>
      </c>
      <c r="I1908" s="67">
        <f t="shared" si="1672"/>
        <v>100</v>
      </c>
      <c r="J1908" s="67">
        <f t="shared" si="1672"/>
        <v>100</v>
      </c>
      <c r="K1908" s="67">
        <f t="shared" si="1672"/>
        <v>0</v>
      </c>
      <c r="L1908" s="67">
        <f t="shared" si="1650"/>
        <v>0</v>
      </c>
      <c r="M1908" s="67">
        <f t="shared" si="1672"/>
        <v>0</v>
      </c>
      <c r="N1908" s="67">
        <f t="shared" si="1672"/>
        <v>0</v>
      </c>
      <c r="O1908" s="67">
        <f t="shared" si="1672"/>
        <v>0</v>
      </c>
      <c r="P1908" s="67">
        <f t="shared" si="1647"/>
        <v>0</v>
      </c>
      <c r="Q1908" s="67">
        <f t="shared" si="1648"/>
        <v>0</v>
      </c>
    </row>
    <row r="1909" spans="1:17" x14ac:dyDescent="0.25">
      <c r="A1909" s="12" t="s">
        <v>638</v>
      </c>
      <c r="B1909" s="12" t="s">
        <v>69</v>
      </c>
      <c r="C1909" s="12" t="s">
        <v>804</v>
      </c>
      <c r="D1909" s="43" t="s">
        <v>805</v>
      </c>
      <c r="E1909" s="48">
        <v>6148</v>
      </c>
      <c r="F1909" s="43"/>
      <c r="G1909" s="56" t="s">
        <v>2919</v>
      </c>
      <c r="H1909" s="23" t="s">
        <v>58</v>
      </c>
      <c r="I1909" s="68">
        <v>100</v>
      </c>
      <c r="J1909" s="68">
        <v>100</v>
      </c>
      <c r="K1909" s="68"/>
      <c r="L1909" s="68">
        <f t="shared" si="1650"/>
        <v>0</v>
      </c>
      <c r="M1909" s="68"/>
      <c r="N1909" s="68"/>
      <c r="O1909" s="68"/>
      <c r="P1909" s="68">
        <f t="shared" si="1647"/>
        <v>0</v>
      </c>
      <c r="Q1909" s="68">
        <f t="shared" si="1648"/>
        <v>0</v>
      </c>
    </row>
    <row r="1910" spans="1:17" ht="22.5" x14ac:dyDescent="0.25">
      <c r="A1910" s="14" t="s">
        <v>1</v>
      </c>
      <c r="B1910" s="14" t="s">
        <v>1</v>
      </c>
      <c r="C1910" s="14" t="s">
        <v>1</v>
      </c>
      <c r="D1910" s="42" t="s">
        <v>1</v>
      </c>
      <c r="E1910" s="42" t="s">
        <v>1</v>
      </c>
      <c r="F1910" s="42" t="s">
        <v>1</v>
      </c>
      <c r="G1910" s="42" t="s">
        <v>1</v>
      </c>
      <c r="H1910" s="17" t="s">
        <v>59</v>
      </c>
      <c r="I1910" s="66">
        <f t="shared" ref="I1910:O1910" si="1673">SUM(I1911)</f>
        <v>25500</v>
      </c>
      <c r="J1910" s="66">
        <f t="shared" si="1673"/>
        <v>0</v>
      </c>
      <c r="K1910" s="66">
        <f t="shared" si="1673"/>
        <v>0</v>
      </c>
      <c r="L1910" s="66">
        <f t="shared" si="1650"/>
        <v>0</v>
      </c>
      <c r="M1910" s="66">
        <f t="shared" si="1673"/>
        <v>0</v>
      </c>
      <c r="N1910" s="66">
        <f t="shared" si="1673"/>
        <v>0</v>
      </c>
      <c r="O1910" s="66">
        <f t="shared" si="1673"/>
        <v>0</v>
      </c>
      <c r="P1910" s="66">
        <f t="shared" si="1647"/>
        <v>0</v>
      </c>
      <c r="Q1910" s="66" t="str">
        <f t="shared" si="1648"/>
        <v>-</v>
      </c>
    </row>
    <row r="1911" spans="1:17" x14ac:dyDescent="0.25">
      <c r="A1911" s="12" t="s">
        <v>638</v>
      </c>
      <c r="B1911" s="12" t="s">
        <v>69</v>
      </c>
      <c r="C1911" s="12" t="s">
        <v>804</v>
      </c>
      <c r="D1911" s="43" t="s">
        <v>805</v>
      </c>
      <c r="E1911" s="42" t="s">
        <v>2715</v>
      </c>
      <c r="F1911" s="42" t="s">
        <v>1</v>
      </c>
      <c r="G1911" s="42" t="s">
        <v>1</v>
      </c>
      <c r="H1911" s="11" t="s">
        <v>61</v>
      </c>
      <c r="I1911" s="67">
        <f t="shared" ref="I1911" si="1674">SUM(I1912:I1913)</f>
        <v>25500</v>
      </c>
      <c r="J1911" s="67">
        <f t="shared" ref="J1911:K1911" si="1675">SUM(J1912:J1913)</f>
        <v>0</v>
      </c>
      <c r="K1911" s="67">
        <f t="shared" si="1675"/>
        <v>0</v>
      </c>
      <c r="L1911" s="67">
        <f t="shared" si="1650"/>
        <v>0</v>
      </c>
      <c r="M1911" s="67">
        <f t="shared" ref="M1911" si="1676">SUM(M1912:M1913)</f>
        <v>0</v>
      </c>
      <c r="N1911" s="67">
        <f t="shared" ref="N1911:O1911" si="1677">SUM(N1912:N1913)</f>
        <v>0</v>
      </c>
      <c r="O1911" s="67">
        <f t="shared" si="1677"/>
        <v>0</v>
      </c>
      <c r="P1911" s="67">
        <f t="shared" si="1647"/>
        <v>0</v>
      </c>
      <c r="Q1911" s="67" t="str">
        <f t="shared" si="1648"/>
        <v>-</v>
      </c>
    </row>
    <row r="1912" spans="1:17" x14ac:dyDescent="0.25">
      <c r="A1912" s="12" t="s">
        <v>638</v>
      </c>
      <c r="B1912" s="12" t="s">
        <v>69</v>
      </c>
      <c r="C1912" s="12" t="s">
        <v>804</v>
      </c>
      <c r="D1912" s="43" t="s">
        <v>805</v>
      </c>
      <c r="E1912" s="48">
        <v>8213</v>
      </c>
      <c r="F1912" s="43"/>
      <c r="G1912" s="56" t="s">
        <v>2919</v>
      </c>
      <c r="H1912" s="23" t="s">
        <v>62</v>
      </c>
      <c r="I1912" s="68">
        <v>15000</v>
      </c>
      <c r="J1912" s="68">
        <v>0</v>
      </c>
      <c r="K1912" s="68"/>
      <c r="L1912" s="68">
        <f t="shared" si="1650"/>
        <v>0</v>
      </c>
      <c r="M1912" s="68"/>
      <c r="N1912" s="68"/>
      <c r="O1912" s="68"/>
      <c r="P1912" s="68">
        <f t="shared" si="1647"/>
        <v>0</v>
      </c>
      <c r="Q1912" s="68" t="str">
        <f t="shared" si="1648"/>
        <v>-</v>
      </c>
    </row>
    <row r="1913" spans="1:17" x14ac:dyDescent="0.25">
      <c r="A1913" s="12" t="s">
        <v>638</v>
      </c>
      <c r="B1913" s="12" t="s">
        <v>69</v>
      </c>
      <c r="C1913" s="12" t="s">
        <v>804</v>
      </c>
      <c r="D1913" s="43" t="s">
        <v>805</v>
      </c>
      <c r="E1913" s="48">
        <v>8216</v>
      </c>
      <c r="F1913" s="43"/>
      <c r="G1913" s="56" t="s">
        <v>2919</v>
      </c>
      <c r="H1913" s="23" t="s">
        <v>248</v>
      </c>
      <c r="I1913" s="68">
        <v>10500</v>
      </c>
      <c r="J1913" s="68">
        <v>0</v>
      </c>
      <c r="K1913" s="68"/>
      <c r="L1913" s="68">
        <f t="shared" si="1650"/>
        <v>0</v>
      </c>
      <c r="M1913" s="68"/>
      <c r="N1913" s="68"/>
      <c r="O1913" s="68"/>
      <c r="P1913" s="68">
        <f t="shared" si="1647"/>
        <v>0</v>
      </c>
      <c r="Q1913" s="68" t="str">
        <f t="shared" si="1648"/>
        <v>-</v>
      </c>
    </row>
    <row r="1914" spans="1:17" x14ac:dyDescent="0.25">
      <c r="A1914" s="23" t="s">
        <v>1</v>
      </c>
      <c r="B1914" s="23" t="s">
        <v>1</v>
      </c>
      <c r="C1914" s="23" t="s">
        <v>1</v>
      </c>
      <c r="D1914" s="49" t="s">
        <v>1</v>
      </c>
      <c r="E1914" s="49" t="s">
        <v>1</v>
      </c>
      <c r="F1914" s="49" t="s">
        <v>1</v>
      </c>
      <c r="G1914" s="49" t="s">
        <v>1</v>
      </c>
      <c r="H1914" s="17" t="s">
        <v>814</v>
      </c>
      <c r="I1914" s="66">
        <f t="shared" ref="I1914:O1914" si="1678">SUM(I1883,I1907,I1910)</f>
        <v>1745800</v>
      </c>
      <c r="J1914" s="66">
        <f t="shared" si="1678"/>
        <v>1604800</v>
      </c>
      <c r="K1914" s="66">
        <f t="shared" si="1678"/>
        <v>0</v>
      </c>
      <c r="L1914" s="66">
        <f t="shared" si="1650"/>
        <v>143400</v>
      </c>
      <c r="M1914" s="66">
        <f t="shared" si="1678"/>
        <v>0</v>
      </c>
      <c r="N1914" s="66">
        <f t="shared" si="1678"/>
        <v>0</v>
      </c>
      <c r="O1914" s="66">
        <f t="shared" si="1678"/>
        <v>143400</v>
      </c>
      <c r="P1914" s="66">
        <f t="shared" si="1647"/>
        <v>143400</v>
      </c>
      <c r="Q1914" s="66">
        <f t="shared" si="1648"/>
        <v>8.9356929212362903</v>
      </c>
    </row>
    <row r="1915" spans="1:17" ht="15.75" thickBot="1" x14ac:dyDescent="0.3">
      <c r="A1915" s="23" t="s">
        <v>1</v>
      </c>
      <c r="B1915" s="23" t="s">
        <v>1</v>
      </c>
      <c r="C1915" s="23" t="s">
        <v>1</v>
      </c>
      <c r="D1915" s="49" t="s">
        <v>1</v>
      </c>
      <c r="E1915" s="49" t="s">
        <v>1</v>
      </c>
      <c r="F1915" s="49" t="s">
        <v>1</v>
      </c>
      <c r="G1915" s="49" t="s">
        <v>1</v>
      </c>
      <c r="H1915" s="11" t="s">
        <v>64</v>
      </c>
      <c r="I1915" s="67">
        <v>49</v>
      </c>
      <c r="J1915" s="67">
        <v>49</v>
      </c>
      <c r="K1915" s="67"/>
      <c r="L1915" s="67"/>
      <c r="M1915" s="67"/>
      <c r="N1915" s="67"/>
      <c r="O1915" s="67"/>
      <c r="P1915" s="67">
        <f t="shared" si="1647"/>
        <v>0</v>
      </c>
      <c r="Q1915" s="67">
        <f t="shared" si="1648"/>
        <v>0</v>
      </c>
    </row>
    <row r="1916" spans="1:17" ht="34.5" thickBot="1" x14ac:dyDescent="0.3">
      <c r="A1916" s="23" t="s">
        <v>1</v>
      </c>
      <c r="B1916" s="23" t="s">
        <v>1</v>
      </c>
      <c r="C1916" s="23" t="s">
        <v>1</v>
      </c>
      <c r="D1916" s="49" t="s">
        <v>1</v>
      </c>
      <c r="E1916" s="49" t="s">
        <v>1</v>
      </c>
      <c r="F1916" s="49" t="s">
        <v>1</v>
      </c>
      <c r="G1916" s="49" t="s">
        <v>1</v>
      </c>
      <c r="H1916" s="22" t="s">
        <v>65</v>
      </c>
      <c r="I1916" s="64" t="s">
        <v>2718</v>
      </c>
      <c r="J1916" s="64" t="s">
        <v>2879</v>
      </c>
      <c r="K1916" s="64" t="s">
        <v>2942</v>
      </c>
      <c r="L1916" s="64" t="s">
        <v>2942</v>
      </c>
      <c r="M1916" s="64" t="s">
        <v>2950</v>
      </c>
      <c r="N1916" s="64" t="s">
        <v>2949</v>
      </c>
      <c r="O1916" s="64" t="s">
        <v>2948</v>
      </c>
      <c r="P1916" s="64" t="s">
        <v>2942</v>
      </c>
      <c r="Q1916" s="64" t="s">
        <v>2944</v>
      </c>
    </row>
    <row r="1917" spans="1:17" x14ac:dyDescent="0.25">
      <c r="A1917" s="24"/>
      <c r="B1917" s="24"/>
      <c r="C1917" s="24"/>
      <c r="D1917" s="51"/>
      <c r="E1917" s="51"/>
      <c r="F1917" s="51"/>
      <c r="G1917" s="51"/>
      <c r="H1917" s="18" t="s">
        <v>1</v>
      </c>
      <c r="I1917" s="65">
        <v>1</v>
      </c>
      <c r="J1917" s="65" t="s">
        <v>2894</v>
      </c>
      <c r="K1917" s="65">
        <v>3</v>
      </c>
      <c r="L1917" s="65" t="s">
        <v>2945</v>
      </c>
      <c r="M1917" s="65">
        <v>5</v>
      </c>
      <c r="N1917" s="65">
        <v>6</v>
      </c>
      <c r="O1917" s="65">
        <v>7</v>
      </c>
      <c r="P1917" s="65" t="s">
        <v>2946</v>
      </c>
      <c r="Q1917" s="65">
        <v>9</v>
      </c>
    </row>
    <row r="1918" spans="1:17" x14ac:dyDescent="0.25">
      <c r="A1918" s="24"/>
      <c r="B1918" s="24"/>
      <c r="C1918" s="24"/>
      <c r="D1918" s="51"/>
      <c r="E1918" s="52"/>
      <c r="F1918" s="52"/>
      <c r="G1918" s="52"/>
      <c r="H1918" s="19" t="s">
        <v>697</v>
      </c>
      <c r="I1918" s="69">
        <f t="shared" ref="I1918" si="1679">SUM(I1914)</f>
        <v>1745800</v>
      </c>
      <c r="J1918" s="69">
        <f t="shared" ref="J1918:K1918" si="1680">SUM(J1914)</f>
        <v>1604800</v>
      </c>
      <c r="K1918" s="69">
        <f t="shared" si="1680"/>
        <v>0</v>
      </c>
      <c r="L1918" s="69">
        <f t="shared" si="1650"/>
        <v>143400</v>
      </c>
      <c r="M1918" s="69">
        <f t="shared" ref="M1918" si="1681">SUM(M1914)</f>
        <v>0</v>
      </c>
      <c r="N1918" s="69">
        <f t="shared" ref="N1918:O1918" si="1682">SUM(N1914)</f>
        <v>0</v>
      </c>
      <c r="O1918" s="69">
        <f t="shared" si="1682"/>
        <v>143400</v>
      </c>
      <c r="P1918" s="69">
        <f t="shared" si="1647"/>
        <v>143400</v>
      </c>
      <c r="Q1918" s="69">
        <f t="shared" si="1648"/>
        <v>8.9356929212362903</v>
      </c>
    </row>
    <row r="1919" spans="1:17" x14ac:dyDescent="0.25">
      <c r="A1919" s="24"/>
      <c r="B1919" s="24"/>
      <c r="C1919" s="24"/>
      <c r="D1919" s="51"/>
      <c r="E1919" s="51"/>
      <c r="F1919" s="51"/>
      <c r="G1919" s="51"/>
      <c r="H1919" s="20" t="s">
        <v>67</v>
      </c>
      <c r="I1919" s="69">
        <f t="shared" ref="I1919" si="1683">SUM(I1918)</f>
        <v>1745800</v>
      </c>
      <c r="J1919" s="69">
        <f t="shared" ref="J1919:K1919" si="1684">SUM(J1918)</f>
        <v>1604800</v>
      </c>
      <c r="K1919" s="69">
        <f t="shared" si="1684"/>
        <v>0</v>
      </c>
      <c r="L1919" s="69">
        <f t="shared" si="1650"/>
        <v>143400</v>
      </c>
      <c r="M1919" s="69">
        <f t="shared" ref="M1919" si="1685">SUM(M1918)</f>
        <v>0</v>
      </c>
      <c r="N1919" s="69">
        <f t="shared" ref="N1919:O1919" si="1686">SUM(N1918)</f>
        <v>0</v>
      </c>
      <c r="O1919" s="69">
        <f t="shared" si="1686"/>
        <v>143400</v>
      </c>
      <c r="P1919" s="69">
        <f t="shared" si="1647"/>
        <v>143400</v>
      </c>
      <c r="Q1919" s="69">
        <f t="shared" si="1648"/>
        <v>8.9356929212362903</v>
      </c>
    </row>
    <row r="1920" spans="1:17" x14ac:dyDescent="0.25">
      <c r="A1920" s="25"/>
      <c r="B1920" s="25"/>
      <c r="C1920" s="25"/>
      <c r="D1920" s="53"/>
      <c r="E1920" s="53"/>
      <c r="F1920" s="53"/>
      <c r="G1920" s="53"/>
    </row>
    <row r="1921" spans="1:17" ht="15.75" thickBot="1" x14ac:dyDescent="0.3">
      <c r="A1921" s="23" t="s">
        <v>1</v>
      </c>
      <c r="B1921" s="23" t="s">
        <v>1</v>
      </c>
      <c r="C1921" s="23" t="s">
        <v>1</v>
      </c>
      <c r="D1921" s="49" t="s">
        <v>1</v>
      </c>
      <c r="E1921" s="49" t="s">
        <v>1</v>
      </c>
      <c r="F1921" s="49" t="s">
        <v>1</v>
      </c>
      <c r="G1921" s="49" t="s">
        <v>1</v>
      </c>
      <c r="H1921" s="26" t="s">
        <v>1</v>
      </c>
      <c r="I1921" s="70"/>
      <c r="J1921" s="70"/>
      <c r="K1921" s="70"/>
      <c r="L1921" s="70"/>
      <c r="M1921" s="70"/>
      <c r="N1921" s="70"/>
      <c r="O1921" s="70"/>
      <c r="P1921" s="70"/>
      <c r="Q1921" s="70"/>
    </row>
    <row r="1922" spans="1:17" ht="34.5" thickBot="1" x14ac:dyDescent="0.3">
      <c r="A1922" s="22" t="s">
        <v>4</v>
      </c>
      <c r="B1922" s="22" t="s">
        <v>5</v>
      </c>
      <c r="C1922" s="22" t="s">
        <v>6</v>
      </c>
      <c r="D1922" s="44" t="s">
        <v>2891</v>
      </c>
      <c r="E1922" s="44" t="s">
        <v>2895</v>
      </c>
      <c r="F1922" s="44" t="s">
        <v>7</v>
      </c>
      <c r="G1922" s="44" t="s">
        <v>8</v>
      </c>
      <c r="H1922" s="22" t="s">
        <v>9</v>
      </c>
      <c r="I1922" s="64" t="s">
        <v>2718</v>
      </c>
      <c r="J1922" s="64" t="s">
        <v>2879</v>
      </c>
      <c r="K1922" s="64" t="s">
        <v>2942</v>
      </c>
      <c r="L1922" s="64" t="s">
        <v>2942</v>
      </c>
      <c r="M1922" s="64" t="s">
        <v>2950</v>
      </c>
      <c r="N1922" s="64" t="s">
        <v>2949</v>
      </c>
      <c r="O1922" s="64" t="s">
        <v>2948</v>
      </c>
      <c r="P1922" s="64" t="s">
        <v>2942</v>
      </c>
      <c r="Q1922" s="64" t="s">
        <v>2944</v>
      </c>
    </row>
    <row r="1923" spans="1:17" x14ac:dyDescent="0.25">
      <c r="A1923" s="15" t="s">
        <v>1</v>
      </c>
      <c r="B1923" s="15" t="s">
        <v>1</v>
      </c>
      <c r="C1923" s="15" t="s">
        <v>1</v>
      </c>
      <c r="D1923" s="45" t="s">
        <v>1</v>
      </c>
      <c r="E1923" s="45" t="s">
        <v>1</v>
      </c>
      <c r="F1923" s="46" t="s">
        <v>1</v>
      </c>
      <c r="G1923" s="47" t="s">
        <v>1</v>
      </c>
      <c r="H1923" s="16" t="s">
        <v>1</v>
      </c>
      <c r="I1923" s="65">
        <v>1</v>
      </c>
      <c r="J1923" s="65" t="s">
        <v>2894</v>
      </c>
      <c r="K1923" s="65">
        <v>3</v>
      </c>
      <c r="L1923" s="65" t="s">
        <v>2945</v>
      </c>
      <c r="M1923" s="65">
        <v>5</v>
      </c>
      <c r="N1923" s="65">
        <v>6</v>
      </c>
      <c r="O1923" s="65">
        <v>7</v>
      </c>
      <c r="P1923" s="65" t="s">
        <v>2946</v>
      </c>
      <c r="Q1923" s="65">
        <v>9</v>
      </c>
    </row>
    <row r="1924" spans="1:17" x14ac:dyDescent="0.25">
      <c r="A1924" s="14" t="s">
        <v>638</v>
      </c>
      <c r="B1924" s="14" t="s">
        <v>69</v>
      </c>
      <c r="C1924" s="12" t="s">
        <v>815</v>
      </c>
      <c r="D1924" s="43" t="s">
        <v>816</v>
      </c>
      <c r="E1924" s="42" t="s">
        <v>1</v>
      </c>
      <c r="F1924" s="42" t="s">
        <v>1</v>
      </c>
      <c r="G1924" s="42" t="s">
        <v>1</v>
      </c>
      <c r="H1924" s="11" t="s">
        <v>817</v>
      </c>
      <c r="I1924" s="63"/>
      <c r="J1924" s="63"/>
      <c r="K1924" s="63"/>
      <c r="L1924" s="63"/>
      <c r="M1924" s="63"/>
      <c r="N1924" s="63"/>
      <c r="O1924" s="63"/>
      <c r="P1924" s="63">
        <f t="shared" si="1647"/>
        <v>0</v>
      </c>
      <c r="Q1924" s="63" t="str">
        <f t="shared" si="1648"/>
        <v>-</v>
      </c>
    </row>
    <row r="1925" spans="1:17" ht="22.5" x14ac:dyDescent="0.25">
      <c r="A1925" s="14" t="s">
        <v>1</v>
      </c>
      <c r="B1925" s="14" t="s">
        <v>1</v>
      </c>
      <c r="C1925" s="14" t="s">
        <v>1</v>
      </c>
      <c r="D1925" s="42" t="s">
        <v>1</v>
      </c>
      <c r="E1925" s="42" t="s">
        <v>1</v>
      </c>
      <c r="F1925" s="42" t="s">
        <v>1</v>
      </c>
      <c r="G1925" s="42" t="s">
        <v>1</v>
      </c>
      <c r="H1925" s="17" t="s">
        <v>13</v>
      </c>
      <c r="I1925" s="66">
        <f t="shared" ref="I1925" si="1687">SUM(I1926,I1934,I1936)</f>
        <v>1084291</v>
      </c>
      <c r="J1925" s="66">
        <f t="shared" ref="J1925:K1925" si="1688">SUM(J1926,J1934,J1936)</f>
        <v>1022791</v>
      </c>
      <c r="K1925" s="66">
        <f t="shared" si="1688"/>
        <v>0</v>
      </c>
      <c r="L1925" s="66">
        <f t="shared" si="1650"/>
        <v>84842</v>
      </c>
      <c r="M1925" s="66">
        <f t="shared" ref="M1925" si="1689">SUM(M1926,M1934,M1936)</f>
        <v>0</v>
      </c>
      <c r="N1925" s="66">
        <f t="shared" ref="N1925:O1925" si="1690">SUM(N1926,N1934,N1936)</f>
        <v>0</v>
      </c>
      <c r="O1925" s="66">
        <f t="shared" si="1690"/>
        <v>84842</v>
      </c>
      <c r="P1925" s="66">
        <f t="shared" si="1647"/>
        <v>84842</v>
      </c>
      <c r="Q1925" s="66">
        <f t="shared" si="1648"/>
        <v>8.2951453424991026</v>
      </c>
    </row>
    <row r="1926" spans="1:17" x14ac:dyDescent="0.25">
      <c r="A1926" s="12" t="s">
        <v>638</v>
      </c>
      <c r="B1926" s="12" t="s">
        <v>69</v>
      </c>
      <c r="C1926" s="12" t="s">
        <v>815</v>
      </c>
      <c r="D1926" s="43" t="s">
        <v>816</v>
      </c>
      <c r="E1926" s="42" t="s">
        <v>2709</v>
      </c>
      <c r="F1926" s="42" t="s">
        <v>1</v>
      </c>
      <c r="G1926" s="42" t="s">
        <v>1</v>
      </c>
      <c r="H1926" s="11" t="s">
        <v>15</v>
      </c>
      <c r="I1926" s="67">
        <f t="shared" ref="I1926" si="1691">SUM(I1927,I1928)</f>
        <v>756091</v>
      </c>
      <c r="J1926" s="67">
        <f t="shared" ref="J1926:K1926" si="1692">SUM(J1927,J1928)</f>
        <v>744191</v>
      </c>
      <c r="K1926" s="67">
        <f t="shared" si="1692"/>
        <v>0</v>
      </c>
      <c r="L1926" s="67">
        <f t="shared" si="1650"/>
        <v>62192</v>
      </c>
      <c r="M1926" s="67">
        <f t="shared" ref="M1926" si="1693">SUM(M1927,M1928)</f>
        <v>0</v>
      </c>
      <c r="N1926" s="67">
        <f t="shared" ref="N1926:O1926" si="1694">SUM(N1927,N1928)</f>
        <v>0</v>
      </c>
      <c r="O1926" s="67">
        <f t="shared" si="1694"/>
        <v>62192</v>
      </c>
      <c r="P1926" s="67">
        <f t="shared" si="1647"/>
        <v>62192</v>
      </c>
      <c r="Q1926" s="67">
        <f t="shared" si="1648"/>
        <v>8.3569943737561996</v>
      </c>
    </row>
    <row r="1927" spans="1:17" x14ac:dyDescent="0.25">
      <c r="A1927" s="12" t="s">
        <v>638</v>
      </c>
      <c r="B1927" s="12" t="s">
        <v>69</v>
      </c>
      <c r="C1927" s="12" t="s">
        <v>815</v>
      </c>
      <c r="D1927" s="43" t="s">
        <v>816</v>
      </c>
      <c r="E1927" s="48">
        <v>6111</v>
      </c>
      <c r="F1927" s="43"/>
      <c r="G1927" s="56" t="s">
        <v>2919</v>
      </c>
      <c r="H1927" s="23" t="s">
        <v>16</v>
      </c>
      <c r="I1927" s="68">
        <v>644791</v>
      </c>
      <c r="J1927" s="68">
        <v>634791</v>
      </c>
      <c r="K1927" s="68"/>
      <c r="L1927" s="68">
        <f t="shared" si="1650"/>
        <v>53000</v>
      </c>
      <c r="M1927" s="68"/>
      <c r="N1927" s="68"/>
      <c r="O1927" s="68">
        <v>53000</v>
      </c>
      <c r="P1927" s="68">
        <f t="shared" si="1647"/>
        <v>53000</v>
      </c>
      <c r="Q1927" s="68">
        <f t="shared" si="1648"/>
        <v>8.3492046988693911</v>
      </c>
    </row>
    <row r="1928" spans="1:17" x14ac:dyDescent="0.25">
      <c r="A1928" s="14" t="s">
        <v>638</v>
      </c>
      <c r="B1928" s="14" t="s">
        <v>69</v>
      </c>
      <c r="C1928" s="14" t="s">
        <v>815</v>
      </c>
      <c r="D1928" s="50" t="s">
        <v>816</v>
      </c>
      <c r="E1928" s="50" t="s">
        <v>2719</v>
      </c>
      <c r="F1928" s="43" t="s">
        <v>1</v>
      </c>
      <c r="G1928" s="49" t="s">
        <v>1</v>
      </c>
      <c r="H1928" s="11" t="s">
        <v>19</v>
      </c>
      <c r="I1928" s="67">
        <f t="shared" ref="I1928:O1928" si="1695">SUM(I1929:I1933)</f>
        <v>111300</v>
      </c>
      <c r="J1928" s="67">
        <f t="shared" si="1695"/>
        <v>109400</v>
      </c>
      <c r="K1928" s="67">
        <f t="shared" si="1695"/>
        <v>0</v>
      </c>
      <c r="L1928" s="67">
        <f t="shared" si="1650"/>
        <v>9192</v>
      </c>
      <c r="M1928" s="67">
        <f t="shared" si="1695"/>
        <v>0</v>
      </c>
      <c r="N1928" s="67">
        <f t="shared" si="1695"/>
        <v>0</v>
      </c>
      <c r="O1928" s="67">
        <f t="shared" si="1695"/>
        <v>9192</v>
      </c>
      <c r="P1928" s="67">
        <f t="shared" si="1647"/>
        <v>9192</v>
      </c>
      <c r="Q1928" s="67">
        <f t="shared" si="1648"/>
        <v>8.4021937842778804</v>
      </c>
    </row>
    <row r="1929" spans="1:17" x14ac:dyDescent="0.25">
      <c r="A1929" s="12" t="s">
        <v>638</v>
      </c>
      <c r="B1929" s="12" t="s">
        <v>69</v>
      </c>
      <c r="C1929" s="12" t="s">
        <v>815</v>
      </c>
      <c r="D1929" s="43" t="s">
        <v>816</v>
      </c>
      <c r="E1929" s="48">
        <v>6112</v>
      </c>
      <c r="F1929" s="43" t="s">
        <v>818</v>
      </c>
      <c r="G1929" s="56" t="s">
        <v>2919</v>
      </c>
      <c r="H1929" s="23" t="s">
        <v>73</v>
      </c>
      <c r="I1929" s="68">
        <v>15400</v>
      </c>
      <c r="J1929" s="68">
        <v>14900</v>
      </c>
      <c r="K1929" s="68"/>
      <c r="L1929" s="68">
        <f t="shared" si="1650"/>
        <v>1242</v>
      </c>
      <c r="M1929" s="68"/>
      <c r="N1929" s="68"/>
      <c r="O1929" s="68">
        <v>1242</v>
      </c>
      <c r="P1929" s="68">
        <f t="shared" si="1647"/>
        <v>1242</v>
      </c>
      <c r="Q1929" s="68">
        <f t="shared" si="1648"/>
        <v>8.3355704697986575</v>
      </c>
    </row>
    <row r="1930" spans="1:17" x14ac:dyDescent="0.25">
      <c r="A1930" s="12" t="s">
        <v>638</v>
      </c>
      <c r="B1930" s="12" t="s">
        <v>69</v>
      </c>
      <c r="C1930" s="12" t="s">
        <v>815</v>
      </c>
      <c r="D1930" s="43" t="s">
        <v>816</v>
      </c>
      <c r="E1930" s="48">
        <v>6112</v>
      </c>
      <c r="F1930" s="43" t="s">
        <v>819</v>
      </c>
      <c r="G1930" s="56" t="s">
        <v>2919</v>
      </c>
      <c r="H1930" s="23" t="s">
        <v>22</v>
      </c>
      <c r="I1930" s="68">
        <v>64000</v>
      </c>
      <c r="J1930" s="68">
        <v>63000</v>
      </c>
      <c r="K1930" s="68"/>
      <c r="L1930" s="68">
        <f t="shared" si="1650"/>
        <v>5250</v>
      </c>
      <c r="M1930" s="68"/>
      <c r="N1930" s="68"/>
      <c r="O1930" s="68">
        <v>5250</v>
      </c>
      <c r="P1930" s="68">
        <f t="shared" si="1647"/>
        <v>5250</v>
      </c>
      <c r="Q1930" s="68">
        <f t="shared" si="1648"/>
        <v>8.3333333333333321</v>
      </c>
    </row>
    <row r="1931" spans="1:17" x14ac:dyDescent="0.25">
      <c r="A1931" s="12" t="s">
        <v>638</v>
      </c>
      <c r="B1931" s="12" t="s">
        <v>69</v>
      </c>
      <c r="C1931" s="12" t="s">
        <v>815</v>
      </c>
      <c r="D1931" s="43" t="s">
        <v>816</v>
      </c>
      <c r="E1931" s="48">
        <v>6112</v>
      </c>
      <c r="F1931" s="43" t="s">
        <v>820</v>
      </c>
      <c r="G1931" s="56" t="s">
        <v>2919</v>
      </c>
      <c r="H1931" s="23" t="s">
        <v>24</v>
      </c>
      <c r="I1931" s="68">
        <v>15400</v>
      </c>
      <c r="J1931" s="68">
        <v>15000</v>
      </c>
      <c r="K1931" s="68"/>
      <c r="L1931" s="68">
        <f t="shared" si="1650"/>
        <v>0</v>
      </c>
      <c r="M1931" s="68"/>
      <c r="N1931" s="68"/>
      <c r="O1931" s="68"/>
      <c r="P1931" s="68">
        <f t="shared" si="1647"/>
        <v>0</v>
      </c>
      <c r="Q1931" s="68">
        <f t="shared" si="1648"/>
        <v>0</v>
      </c>
    </row>
    <row r="1932" spans="1:17" x14ac:dyDescent="0.25">
      <c r="A1932" s="12" t="s">
        <v>638</v>
      </c>
      <c r="B1932" s="12" t="s">
        <v>69</v>
      </c>
      <c r="C1932" s="12" t="s">
        <v>815</v>
      </c>
      <c r="D1932" s="43" t="s">
        <v>816</v>
      </c>
      <c r="E1932" s="48">
        <v>6112</v>
      </c>
      <c r="F1932" s="43" t="s">
        <v>821</v>
      </c>
      <c r="G1932" s="56" t="s">
        <v>2919</v>
      </c>
      <c r="H1932" s="23" t="s">
        <v>76</v>
      </c>
      <c r="I1932" s="68">
        <v>4000</v>
      </c>
      <c r="J1932" s="68">
        <v>4000</v>
      </c>
      <c r="K1932" s="68"/>
      <c r="L1932" s="68">
        <f t="shared" si="1650"/>
        <v>0</v>
      </c>
      <c r="M1932" s="68"/>
      <c r="N1932" s="68"/>
      <c r="O1932" s="68"/>
      <c r="P1932" s="68">
        <f t="shared" ref="P1932:P1995" si="1696">K1932+L1932</f>
        <v>0</v>
      </c>
      <c r="Q1932" s="68">
        <f t="shared" ref="Q1932:Q1995" si="1697">IF(J1932=0,"-",P1932/J1932*100)</f>
        <v>0</v>
      </c>
    </row>
    <row r="1933" spans="1:17" x14ac:dyDescent="0.25">
      <c r="A1933" s="12" t="s">
        <v>638</v>
      </c>
      <c r="B1933" s="12" t="s">
        <v>69</v>
      </c>
      <c r="C1933" s="12" t="s">
        <v>815</v>
      </c>
      <c r="D1933" s="43" t="s">
        <v>816</v>
      </c>
      <c r="E1933" s="48">
        <v>6112</v>
      </c>
      <c r="F1933" s="43" t="s">
        <v>822</v>
      </c>
      <c r="G1933" s="56" t="s">
        <v>2919</v>
      </c>
      <c r="H1933" s="23" t="s">
        <v>26</v>
      </c>
      <c r="I1933" s="68">
        <v>12500</v>
      </c>
      <c r="J1933" s="68">
        <v>12500</v>
      </c>
      <c r="K1933" s="68"/>
      <c r="L1933" s="68">
        <f t="shared" ref="L1933:L1995" si="1698">SUM(M1933:O1933)</f>
        <v>2700</v>
      </c>
      <c r="M1933" s="68"/>
      <c r="N1933" s="68"/>
      <c r="O1933" s="68">
        <v>2700</v>
      </c>
      <c r="P1933" s="68">
        <f t="shared" si="1696"/>
        <v>2700</v>
      </c>
      <c r="Q1933" s="68">
        <f t="shared" si="1697"/>
        <v>21.6</v>
      </c>
    </row>
    <row r="1934" spans="1:17" x14ac:dyDescent="0.25">
      <c r="A1934" s="12" t="s">
        <v>638</v>
      </c>
      <c r="B1934" s="12" t="s">
        <v>69</v>
      </c>
      <c r="C1934" s="12" t="s">
        <v>815</v>
      </c>
      <c r="D1934" s="43" t="s">
        <v>816</v>
      </c>
      <c r="E1934" s="42" t="s">
        <v>2710</v>
      </c>
      <c r="F1934" s="42" t="s">
        <v>1</v>
      </c>
      <c r="G1934" s="42" t="s">
        <v>1</v>
      </c>
      <c r="H1934" s="11" t="s">
        <v>28</v>
      </c>
      <c r="I1934" s="67">
        <f t="shared" ref="I1934:O1934" si="1699">SUM(I1935)</f>
        <v>77500</v>
      </c>
      <c r="J1934" s="67">
        <f t="shared" si="1699"/>
        <v>77000</v>
      </c>
      <c r="K1934" s="67">
        <f t="shared" si="1699"/>
        <v>0</v>
      </c>
      <c r="L1934" s="67">
        <f t="shared" si="1698"/>
        <v>6500</v>
      </c>
      <c r="M1934" s="67">
        <f t="shared" si="1699"/>
        <v>0</v>
      </c>
      <c r="N1934" s="67">
        <f t="shared" si="1699"/>
        <v>0</v>
      </c>
      <c r="O1934" s="67">
        <f t="shared" si="1699"/>
        <v>6500</v>
      </c>
      <c r="P1934" s="67">
        <f t="shared" si="1696"/>
        <v>6500</v>
      </c>
      <c r="Q1934" s="67">
        <f t="shared" si="1697"/>
        <v>8.4415584415584419</v>
      </c>
    </row>
    <row r="1935" spans="1:17" x14ac:dyDescent="0.25">
      <c r="A1935" s="12" t="s">
        <v>638</v>
      </c>
      <c r="B1935" s="12" t="s">
        <v>69</v>
      </c>
      <c r="C1935" s="12" t="s">
        <v>815</v>
      </c>
      <c r="D1935" s="43" t="s">
        <v>816</v>
      </c>
      <c r="E1935" s="48">
        <v>6121</v>
      </c>
      <c r="F1935" s="43"/>
      <c r="G1935" s="56" t="s">
        <v>2919</v>
      </c>
      <c r="H1935" s="23" t="s">
        <v>29</v>
      </c>
      <c r="I1935" s="68">
        <v>77500</v>
      </c>
      <c r="J1935" s="68">
        <v>77000</v>
      </c>
      <c r="K1935" s="68"/>
      <c r="L1935" s="68">
        <f t="shared" si="1698"/>
        <v>6500</v>
      </c>
      <c r="M1935" s="68"/>
      <c r="N1935" s="68"/>
      <c r="O1935" s="68">
        <v>6500</v>
      </c>
      <c r="P1935" s="68">
        <f t="shared" si="1696"/>
        <v>6500</v>
      </c>
      <c r="Q1935" s="68">
        <f t="shared" si="1697"/>
        <v>8.4415584415584419</v>
      </c>
    </row>
    <row r="1936" spans="1:17" x14ac:dyDescent="0.25">
      <c r="A1936" s="12" t="s">
        <v>638</v>
      </c>
      <c r="B1936" s="12" t="s">
        <v>69</v>
      </c>
      <c r="C1936" s="12" t="s">
        <v>815</v>
      </c>
      <c r="D1936" s="43" t="s">
        <v>816</v>
      </c>
      <c r="E1936" s="42" t="s">
        <v>2711</v>
      </c>
      <c r="F1936" s="42" t="s">
        <v>1</v>
      </c>
      <c r="G1936" s="42" t="s">
        <v>1</v>
      </c>
      <c r="H1936" s="11" t="s">
        <v>32</v>
      </c>
      <c r="I1936" s="67">
        <f t="shared" ref="I1936:O1936" si="1700">SUM(I1937:I1945)</f>
        <v>250700</v>
      </c>
      <c r="J1936" s="67">
        <f t="shared" si="1700"/>
        <v>201600</v>
      </c>
      <c r="K1936" s="67">
        <f t="shared" si="1700"/>
        <v>0</v>
      </c>
      <c r="L1936" s="67">
        <f t="shared" si="1698"/>
        <v>16150</v>
      </c>
      <c r="M1936" s="67">
        <f t="shared" si="1700"/>
        <v>0</v>
      </c>
      <c r="N1936" s="67">
        <f t="shared" si="1700"/>
        <v>0</v>
      </c>
      <c r="O1936" s="67">
        <f t="shared" si="1700"/>
        <v>16150</v>
      </c>
      <c r="P1936" s="67">
        <f t="shared" si="1696"/>
        <v>16150</v>
      </c>
      <c r="Q1936" s="67">
        <f t="shared" si="1697"/>
        <v>8.0109126984126995</v>
      </c>
    </row>
    <row r="1937" spans="1:17" x14ac:dyDescent="0.25">
      <c r="A1937" s="12" t="s">
        <v>638</v>
      </c>
      <c r="B1937" s="12" t="s">
        <v>69</v>
      </c>
      <c r="C1937" s="12" t="s">
        <v>815</v>
      </c>
      <c r="D1937" s="43" t="s">
        <v>816</v>
      </c>
      <c r="E1937" s="48">
        <v>6131</v>
      </c>
      <c r="F1937" s="43"/>
      <c r="G1937" s="56" t="s">
        <v>2919</v>
      </c>
      <c r="H1937" s="23" t="s">
        <v>33</v>
      </c>
      <c r="I1937" s="68">
        <v>2500</v>
      </c>
      <c r="J1937" s="68">
        <v>500</v>
      </c>
      <c r="K1937" s="68"/>
      <c r="L1937" s="68">
        <f t="shared" si="1698"/>
        <v>41</v>
      </c>
      <c r="M1937" s="68"/>
      <c r="N1937" s="68"/>
      <c r="O1937" s="68">
        <v>41</v>
      </c>
      <c r="P1937" s="68">
        <f t="shared" si="1696"/>
        <v>41</v>
      </c>
      <c r="Q1937" s="68">
        <f t="shared" si="1697"/>
        <v>8.2000000000000011</v>
      </c>
    </row>
    <row r="1938" spans="1:17" x14ac:dyDescent="0.25">
      <c r="A1938" s="12" t="s">
        <v>638</v>
      </c>
      <c r="B1938" s="12" t="s">
        <v>69</v>
      </c>
      <c r="C1938" s="12" t="s">
        <v>815</v>
      </c>
      <c r="D1938" s="43" t="s">
        <v>816</v>
      </c>
      <c r="E1938" s="48">
        <v>6132</v>
      </c>
      <c r="F1938" s="43"/>
      <c r="G1938" s="56" t="s">
        <v>2919</v>
      </c>
      <c r="H1938" s="23" t="s">
        <v>227</v>
      </c>
      <c r="I1938" s="68">
        <v>40000</v>
      </c>
      <c r="J1938" s="68">
        <v>39000</v>
      </c>
      <c r="K1938" s="68"/>
      <c r="L1938" s="68">
        <f t="shared" si="1698"/>
        <v>3250</v>
      </c>
      <c r="M1938" s="68"/>
      <c r="N1938" s="68"/>
      <c r="O1938" s="68">
        <v>3250</v>
      </c>
      <c r="P1938" s="68">
        <f t="shared" si="1696"/>
        <v>3250</v>
      </c>
      <c r="Q1938" s="68">
        <f t="shared" si="1697"/>
        <v>8.3333333333333321</v>
      </c>
    </row>
    <row r="1939" spans="1:17" x14ac:dyDescent="0.25">
      <c r="A1939" s="12" t="s">
        <v>638</v>
      </c>
      <c r="B1939" s="12" t="s">
        <v>69</v>
      </c>
      <c r="C1939" s="12" t="s">
        <v>815</v>
      </c>
      <c r="D1939" s="43" t="s">
        <v>816</v>
      </c>
      <c r="E1939" s="48">
        <v>6133</v>
      </c>
      <c r="F1939" s="43"/>
      <c r="G1939" s="56" t="s">
        <v>2919</v>
      </c>
      <c r="H1939" s="23" t="s">
        <v>229</v>
      </c>
      <c r="I1939" s="68">
        <v>8500</v>
      </c>
      <c r="J1939" s="68">
        <v>8000</v>
      </c>
      <c r="K1939" s="68"/>
      <c r="L1939" s="68">
        <f t="shared" si="1698"/>
        <v>667</v>
      </c>
      <c r="M1939" s="68"/>
      <c r="N1939" s="68"/>
      <c r="O1939" s="68">
        <v>667</v>
      </c>
      <c r="P1939" s="68">
        <f t="shared" si="1696"/>
        <v>667</v>
      </c>
      <c r="Q1939" s="68">
        <f t="shared" si="1697"/>
        <v>8.3375000000000004</v>
      </c>
    </row>
    <row r="1940" spans="1:17" x14ac:dyDescent="0.25">
      <c r="A1940" s="12" t="s">
        <v>638</v>
      </c>
      <c r="B1940" s="12" t="s">
        <v>69</v>
      </c>
      <c r="C1940" s="12" t="s">
        <v>815</v>
      </c>
      <c r="D1940" s="43" t="s">
        <v>816</v>
      </c>
      <c r="E1940" s="48">
        <v>6134</v>
      </c>
      <c r="F1940" s="43"/>
      <c r="G1940" s="56" t="s">
        <v>2919</v>
      </c>
      <c r="H1940" s="23" t="s">
        <v>169</v>
      </c>
      <c r="I1940" s="68">
        <v>35000</v>
      </c>
      <c r="J1940" s="68">
        <v>10000</v>
      </c>
      <c r="K1940" s="68"/>
      <c r="L1940" s="68">
        <f t="shared" si="1698"/>
        <v>833</v>
      </c>
      <c r="M1940" s="68"/>
      <c r="N1940" s="68"/>
      <c r="O1940" s="68">
        <v>833</v>
      </c>
      <c r="P1940" s="68">
        <f t="shared" si="1696"/>
        <v>833</v>
      </c>
      <c r="Q1940" s="68">
        <f t="shared" si="1697"/>
        <v>8.33</v>
      </c>
    </row>
    <row r="1941" spans="1:17" x14ac:dyDescent="0.25">
      <c r="A1941" s="12" t="s">
        <v>638</v>
      </c>
      <c r="B1941" s="12" t="s">
        <v>69</v>
      </c>
      <c r="C1941" s="12" t="s">
        <v>815</v>
      </c>
      <c r="D1941" s="43" t="s">
        <v>816</v>
      </c>
      <c r="E1941" s="48">
        <v>6135</v>
      </c>
      <c r="F1941" s="43"/>
      <c r="G1941" s="56" t="s">
        <v>2919</v>
      </c>
      <c r="H1941" s="23" t="s">
        <v>231</v>
      </c>
      <c r="I1941" s="68">
        <v>1200</v>
      </c>
      <c r="J1941" s="68">
        <v>600</v>
      </c>
      <c r="K1941" s="68"/>
      <c r="L1941" s="68">
        <f t="shared" si="1698"/>
        <v>50</v>
      </c>
      <c r="M1941" s="68"/>
      <c r="N1941" s="68"/>
      <c r="O1941" s="68">
        <v>50</v>
      </c>
      <c r="P1941" s="68">
        <f t="shared" si="1696"/>
        <v>50</v>
      </c>
      <c r="Q1941" s="68">
        <f t="shared" si="1697"/>
        <v>8.3333333333333321</v>
      </c>
    </row>
    <row r="1942" spans="1:17" x14ac:dyDescent="0.25">
      <c r="A1942" s="12" t="s">
        <v>638</v>
      </c>
      <c r="B1942" s="12" t="s">
        <v>69</v>
      </c>
      <c r="C1942" s="12" t="s">
        <v>815</v>
      </c>
      <c r="D1942" s="43" t="s">
        <v>816</v>
      </c>
      <c r="E1942" s="48">
        <v>6136</v>
      </c>
      <c r="F1942" s="43"/>
      <c r="G1942" s="56" t="s">
        <v>2919</v>
      </c>
      <c r="H1942" s="23" t="s">
        <v>233</v>
      </c>
      <c r="I1942" s="68">
        <v>122900</v>
      </c>
      <c r="J1942" s="68">
        <v>122900</v>
      </c>
      <c r="K1942" s="68"/>
      <c r="L1942" s="68">
        <f t="shared" si="1698"/>
        <v>10242</v>
      </c>
      <c r="M1942" s="68"/>
      <c r="N1942" s="68"/>
      <c r="O1942" s="68">
        <v>10242</v>
      </c>
      <c r="P1942" s="68">
        <f t="shared" si="1696"/>
        <v>10242</v>
      </c>
      <c r="Q1942" s="68">
        <f t="shared" si="1697"/>
        <v>8.333604556550041</v>
      </c>
    </row>
    <row r="1943" spans="1:17" x14ac:dyDescent="0.25">
      <c r="A1943" s="12" t="s">
        <v>638</v>
      </c>
      <c r="B1943" s="12" t="s">
        <v>69</v>
      </c>
      <c r="C1943" s="12" t="s">
        <v>815</v>
      </c>
      <c r="D1943" s="43" t="s">
        <v>816</v>
      </c>
      <c r="E1943" s="48">
        <v>6137</v>
      </c>
      <c r="F1943" s="43"/>
      <c r="G1943" s="56" t="s">
        <v>2919</v>
      </c>
      <c r="H1943" s="23" t="s">
        <v>235</v>
      </c>
      <c r="I1943" s="68">
        <v>16000</v>
      </c>
      <c r="J1943" s="68">
        <v>6000</v>
      </c>
      <c r="K1943" s="68"/>
      <c r="L1943" s="68">
        <f t="shared" si="1698"/>
        <v>500</v>
      </c>
      <c r="M1943" s="68"/>
      <c r="N1943" s="68"/>
      <c r="O1943" s="68">
        <v>500</v>
      </c>
      <c r="P1943" s="68">
        <f t="shared" si="1696"/>
        <v>500</v>
      </c>
      <c r="Q1943" s="68">
        <f t="shared" si="1697"/>
        <v>8.3333333333333321</v>
      </c>
    </row>
    <row r="1944" spans="1:17" x14ac:dyDescent="0.25">
      <c r="A1944" s="12" t="s">
        <v>638</v>
      </c>
      <c r="B1944" s="12" t="s">
        <v>69</v>
      </c>
      <c r="C1944" s="12" t="s">
        <v>815</v>
      </c>
      <c r="D1944" s="43" t="s">
        <v>816</v>
      </c>
      <c r="E1944" s="48">
        <v>6138</v>
      </c>
      <c r="F1944" s="43"/>
      <c r="G1944" s="56" t="s">
        <v>2919</v>
      </c>
      <c r="H1944" s="23" t="s">
        <v>237</v>
      </c>
      <c r="I1944" s="68">
        <v>2800</v>
      </c>
      <c r="J1944" s="68">
        <v>2800</v>
      </c>
      <c r="K1944" s="68"/>
      <c r="L1944" s="68">
        <f t="shared" si="1698"/>
        <v>0</v>
      </c>
      <c r="M1944" s="68"/>
      <c r="N1944" s="68"/>
      <c r="O1944" s="68"/>
      <c r="P1944" s="68">
        <f t="shared" si="1696"/>
        <v>0</v>
      </c>
      <c r="Q1944" s="68">
        <f t="shared" si="1697"/>
        <v>0</v>
      </c>
    </row>
    <row r="1945" spans="1:17" x14ac:dyDescent="0.25">
      <c r="A1945" s="14" t="s">
        <v>638</v>
      </c>
      <c r="B1945" s="14" t="s">
        <v>69</v>
      </c>
      <c r="C1945" s="14" t="s">
        <v>815</v>
      </c>
      <c r="D1945" s="50" t="s">
        <v>816</v>
      </c>
      <c r="E1945" s="50" t="s">
        <v>2720</v>
      </c>
      <c r="F1945" s="43" t="s">
        <v>1</v>
      </c>
      <c r="G1945" s="49" t="s">
        <v>1</v>
      </c>
      <c r="H1945" s="11" t="s">
        <v>35</v>
      </c>
      <c r="I1945" s="67">
        <f t="shared" ref="I1945:O1945" si="1701">SUM(I1946:I1948)</f>
        <v>21800</v>
      </c>
      <c r="J1945" s="67">
        <f t="shared" si="1701"/>
        <v>11800</v>
      </c>
      <c r="K1945" s="67">
        <f t="shared" si="1701"/>
        <v>0</v>
      </c>
      <c r="L1945" s="67">
        <f t="shared" si="1698"/>
        <v>567</v>
      </c>
      <c r="M1945" s="67">
        <f t="shared" si="1701"/>
        <v>0</v>
      </c>
      <c r="N1945" s="67">
        <f t="shared" si="1701"/>
        <v>0</v>
      </c>
      <c r="O1945" s="67">
        <f t="shared" si="1701"/>
        <v>567</v>
      </c>
      <c r="P1945" s="67">
        <f t="shared" si="1696"/>
        <v>567</v>
      </c>
      <c r="Q1945" s="67">
        <f t="shared" si="1697"/>
        <v>4.8050847457627119</v>
      </c>
    </row>
    <row r="1946" spans="1:17" x14ac:dyDescent="0.25">
      <c r="A1946" s="12" t="s">
        <v>638</v>
      </c>
      <c r="B1946" s="12" t="s">
        <v>69</v>
      </c>
      <c r="C1946" s="12" t="s">
        <v>815</v>
      </c>
      <c r="D1946" s="43" t="s">
        <v>816</v>
      </c>
      <c r="E1946" s="48">
        <v>6139</v>
      </c>
      <c r="F1946" s="43"/>
      <c r="G1946" s="56" t="s">
        <v>2919</v>
      </c>
      <c r="H1946" s="23" t="s">
        <v>35</v>
      </c>
      <c r="I1946" s="68">
        <v>15000</v>
      </c>
      <c r="J1946" s="68">
        <v>5000</v>
      </c>
      <c r="K1946" s="68"/>
      <c r="L1946" s="68">
        <f t="shared" si="1698"/>
        <v>417</v>
      </c>
      <c r="M1946" s="68"/>
      <c r="N1946" s="68"/>
      <c r="O1946" s="68">
        <v>417</v>
      </c>
      <c r="P1946" s="68">
        <f t="shared" si="1696"/>
        <v>417</v>
      </c>
      <c r="Q1946" s="68">
        <f t="shared" si="1697"/>
        <v>8.34</v>
      </c>
    </row>
    <row r="1947" spans="1:17" x14ac:dyDescent="0.25">
      <c r="A1947" s="12" t="s">
        <v>638</v>
      </c>
      <c r="B1947" s="12" t="s">
        <v>69</v>
      </c>
      <c r="C1947" s="12" t="s">
        <v>815</v>
      </c>
      <c r="D1947" s="43" t="s">
        <v>816</v>
      </c>
      <c r="E1947" s="48">
        <v>6139</v>
      </c>
      <c r="F1947" s="43" t="s">
        <v>823</v>
      </c>
      <c r="G1947" s="56" t="s">
        <v>2919</v>
      </c>
      <c r="H1947" s="23" t="s">
        <v>43</v>
      </c>
      <c r="I1947" s="68">
        <v>1800</v>
      </c>
      <c r="J1947" s="68">
        <v>1800</v>
      </c>
      <c r="K1947" s="68"/>
      <c r="L1947" s="68">
        <f t="shared" si="1698"/>
        <v>150</v>
      </c>
      <c r="M1947" s="68"/>
      <c r="N1947" s="68"/>
      <c r="O1947" s="68">
        <v>150</v>
      </c>
      <c r="P1947" s="68">
        <f t="shared" si="1696"/>
        <v>150</v>
      </c>
      <c r="Q1947" s="68">
        <f t="shared" si="1697"/>
        <v>8.3333333333333321</v>
      </c>
    </row>
    <row r="1948" spans="1:17" ht="22.5" x14ac:dyDescent="0.25">
      <c r="A1948" s="12" t="s">
        <v>638</v>
      </c>
      <c r="B1948" s="12" t="s">
        <v>69</v>
      </c>
      <c r="C1948" s="12" t="s">
        <v>815</v>
      </c>
      <c r="D1948" s="43" t="s">
        <v>816</v>
      </c>
      <c r="E1948" s="48">
        <v>6139</v>
      </c>
      <c r="F1948" s="43" t="s">
        <v>824</v>
      </c>
      <c r="G1948" s="56" t="s">
        <v>2919</v>
      </c>
      <c r="H1948" s="23" t="s">
        <v>49</v>
      </c>
      <c r="I1948" s="68">
        <v>5000</v>
      </c>
      <c r="J1948" s="68">
        <v>5000</v>
      </c>
      <c r="K1948" s="68"/>
      <c r="L1948" s="68">
        <f t="shared" si="1698"/>
        <v>0</v>
      </c>
      <c r="M1948" s="68"/>
      <c r="N1948" s="68"/>
      <c r="O1948" s="68"/>
      <c r="P1948" s="68">
        <f t="shared" si="1696"/>
        <v>0</v>
      </c>
      <c r="Q1948" s="68">
        <f t="shared" si="1697"/>
        <v>0</v>
      </c>
    </row>
    <row r="1949" spans="1:17" ht="22.5" x14ac:dyDescent="0.25">
      <c r="A1949" s="14" t="s">
        <v>1</v>
      </c>
      <c r="B1949" s="14" t="s">
        <v>1</v>
      </c>
      <c r="C1949" s="14" t="s">
        <v>1</v>
      </c>
      <c r="D1949" s="42" t="s">
        <v>1</v>
      </c>
      <c r="E1949" s="42" t="s">
        <v>1</v>
      </c>
      <c r="F1949" s="42" t="s">
        <v>1</v>
      </c>
      <c r="G1949" s="42" t="s">
        <v>1</v>
      </c>
      <c r="H1949" s="17" t="s">
        <v>50</v>
      </c>
      <c r="I1949" s="66">
        <f t="shared" ref="I1949:O1950" si="1702">SUM(I1950)</f>
        <v>100</v>
      </c>
      <c r="J1949" s="66">
        <f t="shared" si="1702"/>
        <v>100</v>
      </c>
      <c r="K1949" s="66">
        <f t="shared" si="1702"/>
        <v>0</v>
      </c>
      <c r="L1949" s="66">
        <f t="shared" si="1698"/>
        <v>0</v>
      </c>
      <c r="M1949" s="66">
        <f t="shared" si="1702"/>
        <v>0</v>
      </c>
      <c r="N1949" s="66">
        <f t="shared" si="1702"/>
        <v>0</v>
      </c>
      <c r="O1949" s="66">
        <f t="shared" si="1702"/>
        <v>0</v>
      </c>
      <c r="P1949" s="66">
        <f t="shared" si="1696"/>
        <v>0</v>
      </c>
      <c r="Q1949" s="66">
        <f t="shared" si="1697"/>
        <v>0</v>
      </c>
    </row>
    <row r="1950" spans="1:17" x14ac:dyDescent="0.25">
      <c r="A1950" s="12" t="s">
        <v>638</v>
      </c>
      <c r="B1950" s="12" t="s">
        <v>69</v>
      </c>
      <c r="C1950" s="12" t="s">
        <v>815</v>
      </c>
      <c r="D1950" s="43" t="s">
        <v>816</v>
      </c>
      <c r="E1950" s="42" t="s">
        <v>2712</v>
      </c>
      <c r="F1950" s="42" t="s">
        <v>1</v>
      </c>
      <c r="G1950" s="42" t="s">
        <v>1</v>
      </c>
      <c r="H1950" s="11" t="s">
        <v>52</v>
      </c>
      <c r="I1950" s="67">
        <f t="shared" si="1702"/>
        <v>100</v>
      </c>
      <c r="J1950" s="67">
        <f t="shared" si="1702"/>
        <v>100</v>
      </c>
      <c r="K1950" s="67">
        <f t="shared" si="1702"/>
        <v>0</v>
      </c>
      <c r="L1950" s="67">
        <f t="shared" si="1698"/>
        <v>0</v>
      </c>
      <c r="M1950" s="67">
        <f t="shared" si="1702"/>
        <v>0</v>
      </c>
      <c r="N1950" s="67">
        <f t="shared" si="1702"/>
        <v>0</v>
      </c>
      <c r="O1950" s="67">
        <f t="shared" si="1702"/>
        <v>0</v>
      </c>
      <c r="P1950" s="67">
        <f t="shared" si="1696"/>
        <v>0</v>
      </c>
      <c r="Q1950" s="67">
        <f t="shared" si="1697"/>
        <v>0</v>
      </c>
    </row>
    <row r="1951" spans="1:17" x14ac:dyDescent="0.25">
      <c r="A1951" s="12" t="s">
        <v>638</v>
      </c>
      <c r="B1951" s="12" t="s">
        <v>69</v>
      </c>
      <c r="C1951" s="12" t="s">
        <v>815</v>
      </c>
      <c r="D1951" s="43" t="s">
        <v>816</v>
      </c>
      <c r="E1951" s="48">
        <v>6148</v>
      </c>
      <c r="F1951" s="43"/>
      <c r="G1951" s="56" t="s">
        <v>2919</v>
      </c>
      <c r="H1951" s="23" t="s">
        <v>58</v>
      </c>
      <c r="I1951" s="68">
        <v>100</v>
      </c>
      <c r="J1951" s="68">
        <v>100</v>
      </c>
      <c r="K1951" s="68"/>
      <c r="L1951" s="68">
        <f t="shared" si="1698"/>
        <v>0</v>
      </c>
      <c r="M1951" s="68"/>
      <c r="N1951" s="68"/>
      <c r="O1951" s="68"/>
      <c r="P1951" s="68">
        <f t="shared" si="1696"/>
        <v>0</v>
      </c>
      <c r="Q1951" s="68">
        <f t="shared" si="1697"/>
        <v>0</v>
      </c>
    </row>
    <row r="1952" spans="1:17" ht="22.5" x14ac:dyDescent="0.25">
      <c r="A1952" s="14" t="s">
        <v>1</v>
      </c>
      <c r="B1952" s="14" t="s">
        <v>1</v>
      </c>
      <c r="C1952" s="14" t="s">
        <v>1</v>
      </c>
      <c r="D1952" s="42" t="s">
        <v>1</v>
      </c>
      <c r="E1952" s="42" t="s">
        <v>1</v>
      </c>
      <c r="F1952" s="42" t="s">
        <v>1</v>
      </c>
      <c r="G1952" s="42" t="s">
        <v>1</v>
      </c>
      <c r="H1952" s="17" t="s">
        <v>59</v>
      </c>
      <c r="I1952" s="66">
        <f t="shared" ref="I1952:O1953" si="1703">SUM(I1953)</f>
        <v>10000</v>
      </c>
      <c r="J1952" s="66">
        <f t="shared" si="1703"/>
        <v>0</v>
      </c>
      <c r="K1952" s="66">
        <f t="shared" si="1703"/>
        <v>0</v>
      </c>
      <c r="L1952" s="66">
        <f t="shared" si="1698"/>
        <v>0</v>
      </c>
      <c r="M1952" s="66">
        <f t="shared" si="1703"/>
        <v>0</v>
      </c>
      <c r="N1952" s="66">
        <f t="shared" si="1703"/>
        <v>0</v>
      </c>
      <c r="O1952" s="66">
        <f t="shared" si="1703"/>
        <v>0</v>
      </c>
      <c r="P1952" s="66">
        <f t="shared" si="1696"/>
        <v>0</v>
      </c>
      <c r="Q1952" s="66" t="str">
        <f t="shared" si="1697"/>
        <v>-</v>
      </c>
    </row>
    <row r="1953" spans="1:17" x14ac:dyDescent="0.25">
      <c r="A1953" s="12" t="s">
        <v>638</v>
      </c>
      <c r="B1953" s="12" t="s">
        <v>69</v>
      </c>
      <c r="C1953" s="12" t="s">
        <v>815</v>
      </c>
      <c r="D1953" s="43" t="s">
        <v>816</v>
      </c>
      <c r="E1953" s="42" t="s">
        <v>2715</v>
      </c>
      <c r="F1953" s="42" t="s">
        <v>1</v>
      </c>
      <c r="G1953" s="42" t="s">
        <v>1</v>
      </c>
      <c r="H1953" s="11" t="s">
        <v>61</v>
      </c>
      <c r="I1953" s="67">
        <f t="shared" si="1703"/>
        <v>10000</v>
      </c>
      <c r="J1953" s="67">
        <f t="shared" si="1703"/>
        <v>0</v>
      </c>
      <c r="K1953" s="67">
        <f t="shared" si="1703"/>
        <v>0</v>
      </c>
      <c r="L1953" s="67">
        <f t="shared" si="1698"/>
        <v>0</v>
      </c>
      <c r="M1953" s="67">
        <f t="shared" si="1703"/>
        <v>0</v>
      </c>
      <c r="N1953" s="67">
        <f t="shared" si="1703"/>
        <v>0</v>
      </c>
      <c r="O1953" s="67">
        <f t="shared" si="1703"/>
        <v>0</v>
      </c>
      <c r="P1953" s="67">
        <f t="shared" si="1696"/>
        <v>0</v>
      </c>
      <c r="Q1953" s="67" t="str">
        <f t="shared" si="1697"/>
        <v>-</v>
      </c>
    </row>
    <row r="1954" spans="1:17" x14ac:dyDescent="0.25">
      <c r="A1954" s="12" t="s">
        <v>638</v>
      </c>
      <c r="B1954" s="12" t="s">
        <v>69</v>
      </c>
      <c r="C1954" s="12" t="s">
        <v>815</v>
      </c>
      <c r="D1954" s="43" t="s">
        <v>816</v>
      </c>
      <c r="E1954" s="48">
        <v>8213</v>
      </c>
      <c r="F1954" s="43"/>
      <c r="G1954" s="56" t="s">
        <v>2919</v>
      </c>
      <c r="H1954" s="23" t="s">
        <v>62</v>
      </c>
      <c r="I1954" s="68">
        <v>10000</v>
      </c>
      <c r="J1954" s="68">
        <v>0</v>
      </c>
      <c r="K1954" s="68"/>
      <c r="L1954" s="68">
        <f t="shared" si="1698"/>
        <v>0</v>
      </c>
      <c r="M1954" s="68"/>
      <c r="N1954" s="68"/>
      <c r="O1954" s="68"/>
      <c r="P1954" s="68">
        <f t="shared" si="1696"/>
        <v>0</v>
      </c>
      <c r="Q1954" s="68" t="str">
        <f t="shared" si="1697"/>
        <v>-</v>
      </c>
    </row>
    <row r="1955" spans="1:17" x14ac:dyDescent="0.25">
      <c r="A1955" s="23" t="s">
        <v>1</v>
      </c>
      <c r="B1955" s="23" t="s">
        <v>1</v>
      </c>
      <c r="C1955" s="23" t="s">
        <v>1</v>
      </c>
      <c r="D1955" s="49" t="s">
        <v>1</v>
      </c>
      <c r="E1955" s="49" t="s">
        <v>1</v>
      </c>
      <c r="F1955" s="49" t="s">
        <v>1</v>
      </c>
      <c r="G1955" s="49" t="s">
        <v>1</v>
      </c>
      <c r="H1955" s="17" t="s">
        <v>825</v>
      </c>
      <c r="I1955" s="66">
        <f t="shared" ref="I1955:O1955" si="1704">SUM(I1925,I1949,I1952)</f>
        <v>1094391</v>
      </c>
      <c r="J1955" s="66">
        <f t="shared" si="1704"/>
        <v>1022891</v>
      </c>
      <c r="K1955" s="66">
        <f t="shared" si="1704"/>
        <v>0</v>
      </c>
      <c r="L1955" s="66">
        <f t="shared" si="1698"/>
        <v>84842</v>
      </c>
      <c r="M1955" s="66">
        <f t="shared" si="1704"/>
        <v>0</v>
      </c>
      <c r="N1955" s="66">
        <f t="shared" si="1704"/>
        <v>0</v>
      </c>
      <c r="O1955" s="66">
        <f t="shared" si="1704"/>
        <v>84842</v>
      </c>
      <c r="P1955" s="66">
        <f t="shared" si="1696"/>
        <v>84842</v>
      </c>
      <c r="Q1955" s="66">
        <f t="shared" si="1697"/>
        <v>8.2943343914454228</v>
      </c>
    </row>
    <row r="1956" spans="1:17" ht="15.75" thickBot="1" x14ac:dyDescent="0.3">
      <c r="A1956" s="23" t="s">
        <v>1</v>
      </c>
      <c r="B1956" s="23" t="s">
        <v>1</v>
      </c>
      <c r="C1956" s="23" t="s">
        <v>1</v>
      </c>
      <c r="D1956" s="49" t="s">
        <v>1</v>
      </c>
      <c r="E1956" s="49" t="s">
        <v>1</v>
      </c>
      <c r="F1956" s="49" t="s">
        <v>1</v>
      </c>
      <c r="G1956" s="49" t="s">
        <v>1</v>
      </c>
      <c r="H1956" s="11" t="s">
        <v>64</v>
      </c>
      <c r="I1956" s="67">
        <v>30</v>
      </c>
      <c r="J1956" s="67">
        <v>30</v>
      </c>
      <c r="K1956" s="67"/>
      <c r="L1956" s="67"/>
      <c r="M1956" s="67"/>
      <c r="N1956" s="67"/>
      <c r="O1956" s="67"/>
      <c r="P1956" s="67">
        <f t="shared" si="1696"/>
        <v>0</v>
      </c>
      <c r="Q1956" s="67">
        <f t="shared" si="1697"/>
        <v>0</v>
      </c>
    </row>
    <row r="1957" spans="1:17" ht="34.5" thickBot="1" x14ac:dyDescent="0.3">
      <c r="A1957" s="23" t="s">
        <v>1</v>
      </c>
      <c r="B1957" s="23" t="s">
        <v>1</v>
      </c>
      <c r="C1957" s="23" t="s">
        <v>1</v>
      </c>
      <c r="D1957" s="49" t="s">
        <v>1</v>
      </c>
      <c r="E1957" s="49" t="s">
        <v>1</v>
      </c>
      <c r="F1957" s="49" t="s">
        <v>1</v>
      </c>
      <c r="G1957" s="49" t="s">
        <v>1</v>
      </c>
      <c r="H1957" s="22" t="s">
        <v>65</v>
      </c>
      <c r="I1957" s="64" t="s">
        <v>2718</v>
      </c>
      <c r="J1957" s="64" t="s">
        <v>2879</v>
      </c>
      <c r="K1957" s="64" t="s">
        <v>2942</v>
      </c>
      <c r="L1957" s="64" t="s">
        <v>2942</v>
      </c>
      <c r="M1957" s="64" t="s">
        <v>2950</v>
      </c>
      <c r="N1957" s="64" t="s">
        <v>2949</v>
      </c>
      <c r="O1957" s="64" t="s">
        <v>2948</v>
      </c>
      <c r="P1957" s="64" t="s">
        <v>2942</v>
      </c>
      <c r="Q1957" s="64" t="s">
        <v>2944</v>
      </c>
    </row>
    <row r="1958" spans="1:17" x14ac:dyDescent="0.25">
      <c r="A1958" s="24"/>
      <c r="B1958" s="24"/>
      <c r="C1958" s="24"/>
      <c r="D1958" s="51"/>
      <c r="E1958" s="51"/>
      <c r="F1958" s="51"/>
      <c r="G1958" s="51"/>
      <c r="H1958" s="18" t="s">
        <v>1</v>
      </c>
      <c r="I1958" s="65">
        <v>1</v>
      </c>
      <c r="J1958" s="65" t="s">
        <v>2894</v>
      </c>
      <c r="K1958" s="65">
        <v>3</v>
      </c>
      <c r="L1958" s="65" t="s">
        <v>2945</v>
      </c>
      <c r="M1958" s="65">
        <v>5</v>
      </c>
      <c r="N1958" s="65">
        <v>6</v>
      </c>
      <c r="O1958" s="65">
        <v>7</v>
      </c>
      <c r="P1958" s="65" t="s">
        <v>2946</v>
      </c>
      <c r="Q1958" s="65">
        <v>9</v>
      </c>
    </row>
    <row r="1959" spans="1:17" x14ac:dyDescent="0.25">
      <c r="A1959" s="24"/>
      <c r="B1959" s="24"/>
      <c r="C1959" s="24"/>
      <c r="D1959" s="51"/>
      <c r="E1959" s="52"/>
      <c r="F1959" s="52"/>
      <c r="G1959" s="52"/>
      <c r="H1959" s="19" t="s">
        <v>697</v>
      </c>
      <c r="I1959" s="69">
        <f t="shared" ref="I1959" si="1705">SUM(I1955)</f>
        <v>1094391</v>
      </c>
      <c r="J1959" s="69">
        <f t="shared" ref="J1959:K1959" si="1706">SUM(J1955)</f>
        <v>1022891</v>
      </c>
      <c r="K1959" s="69">
        <f t="shared" si="1706"/>
        <v>0</v>
      </c>
      <c r="L1959" s="69">
        <f t="shared" si="1698"/>
        <v>84842</v>
      </c>
      <c r="M1959" s="69">
        <f t="shared" ref="M1959" si="1707">SUM(M1955)</f>
        <v>0</v>
      </c>
      <c r="N1959" s="69">
        <f t="shared" ref="N1959:O1959" si="1708">SUM(N1955)</f>
        <v>0</v>
      </c>
      <c r="O1959" s="69">
        <f t="shared" si="1708"/>
        <v>84842</v>
      </c>
      <c r="P1959" s="69">
        <f t="shared" si="1696"/>
        <v>84842</v>
      </c>
      <c r="Q1959" s="69">
        <f t="shared" si="1697"/>
        <v>8.2943343914454228</v>
      </c>
    </row>
    <row r="1960" spans="1:17" x14ac:dyDescent="0.25">
      <c r="A1960" s="24"/>
      <c r="B1960" s="24"/>
      <c r="C1960" s="24"/>
      <c r="D1960" s="51"/>
      <c r="E1960" s="51"/>
      <c r="F1960" s="51"/>
      <c r="G1960" s="51"/>
      <c r="H1960" s="20" t="s">
        <v>67</v>
      </c>
      <c r="I1960" s="69">
        <f t="shared" ref="I1960" si="1709">SUM(I1959)</f>
        <v>1094391</v>
      </c>
      <c r="J1960" s="69">
        <f t="shared" ref="J1960:K1960" si="1710">SUM(J1959)</f>
        <v>1022891</v>
      </c>
      <c r="K1960" s="69">
        <f t="shared" si="1710"/>
        <v>0</v>
      </c>
      <c r="L1960" s="69">
        <f t="shared" si="1698"/>
        <v>84842</v>
      </c>
      <c r="M1960" s="69">
        <f t="shared" ref="M1960" si="1711">SUM(M1959)</f>
        <v>0</v>
      </c>
      <c r="N1960" s="69">
        <f t="shared" ref="N1960:O1960" si="1712">SUM(N1959)</f>
        <v>0</v>
      </c>
      <c r="O1960" s="69">
        <f t="shared" si="1712"/>
        <v>84842</v>
      </c>
      <c r="P1960" s="69">
        <f t="shared" si="1696"/>
        <v>84842</v>
      </c>
      <c r="Q1960" s="69">
        <f t="shared" si="1697"/>
        <v>8.2943343914454228</v>
      </c>
    </row>
    <row r="1961" spans="1:17" x14ac:dyDescent="0.25">
      <c r="A1961" s="25"/>
      <c r="B1961" s="25"/>
      <c r="C1961" s="25"/>
      <c r="D1961" s="53"/>
      <c r="E1961" s="53"/>
      <c r="F1961" s="53"/>
      <c r="G1961" s="53"/>
    </row>
    <row r="1962" spans="1:17" ht="15.75" thickBot="1" x14ac:dyDescent="0.3">
      <c r="A1962" s="23" t="s">
        <v>1</v>
      </c>
      <c r="B1962" s="23" t="s">
        <v>1</v>
      </c>
      <c r="C1962" s="23" t="s">
        <v>1</v>
      </c>
      <c r="D1962" s="49" t="s">
        <v>1</v>
      </c>
      <c r="E1962" s="49" t="s">
        <v>1</v>
      </c>
      <c r="F1962" s="49" t="s">
        <v>1</v>
      </c>
      <c r="G1962" s="49" t="s">
        <v>1</v>
      </c>
      <c r="H1962" s="26" t="s">
        <v>1</v>
      </c>
      <c r="I1962" s="70"/>
      <c r="J1962" s="70"/>
      <c r="K1962" s="70"/>
      <c r="L1962" s="70"/>
      <c r="M1962" s="70"/>
      <c r="N1962" s="70"/>
      <c r="O1962" s="70"/>
      <c r="P1962" s="70"/>
      <c r="Q1962" s="70"/>
    </row>
    <row r="1963" spans="1:17" ht="34.5" thickBot="1" x14ac:dyDescent="0.3">
      <c r="A1963" s="22" t="s">
        <v>4</v>
      </c>
      <c r="B1963" s="22" t="s">
        <v>5</v>
      </c>
      <c r="C1963" s="22" t="s">
        <v>6</v>
      </c>
      <c r="D1963" s="44" t="s">
        <v>2891</v>
      </c>
      <c r="E1963" s="44" t="s">
        <v>2895</v>
      </c>
      <c r="F1963" s="44" t="s">
        <v>7</v>
      </c>
      <c r="G1963" s="44" t="s">
        <v>8</v>
      </c>
      <c r="H1963" s="22" t="s">
        <v>9</v>
      </c>
      <c r="I1963" s="64" t="s">
        <v>2718</v>
      </c>
      <c r="J1963" s="64" t="s">
        <v>2879</v>
      </c>
      <c r="K1963" s="64" t="s">
        <v>2942</v>
      </c>
      <c r="L1963" s="64" t="s">
        <v>2942</v>
      </c>
      <c r="M1963" s="64" t="s">
        <v>2950</v>
      </c>
      <c r="N1963" s="64" t="s">
        <v>2949</v>
      </c>
      <c r="O1963" s="64" t="s">
        <v>2948</v>
      </c>
      <c r="P1963" s="64" t="s">
        <v>2942</v>
      </c>
      <c r="Q1963" s="64" t="s">
        <v>2944</v>
      </c>
    </row>
    <row r="1964" spans="1:17" x14ac:dyDescent="0.25">
      <c r="A1964" s="15" t="s">
        <v>1</v>
      </c>
      <c r="B1964" s="15" t="s">
        <v>1</v>
      </c>
      <c r="C1964" s="15" t="s">
        <v>1</v>
      </c>
      <c r="D1964" s="45" t="s">
        <v>1</v>
      </c>
      <c r="E1964" s="45" t="s">
        <v>1</v>
      </c>
      <c r="F1964" s="46" t="s">
        <v>1</v>
      </c>
      <c r="G1964" s="47" t="s">
        <v>1</v>
      </c>
      <c r="H1964" s="16" t="s">
        <v>1</v>
      </c>
      <c r="I1964" s="65">
        <v>1</v>
      </c>
      <c r="J1964" s="65" t="s">
        <v>2894</v>
      </c>
      <c r="K1964" s="65">
        <v>3</v>
      </c>
      <c r="L1964" s="65" t="s">
        <v>2945</v>
      </c>
      <c r="M1964" s="65">
        <v>5</v>
      </c>
      <c r="N1964" s="65">
        <v>6</v>
      </c>
      <c r="O1964" s="65">
        <v>7</v>
      </c>
      <c r="P1964" s="65" t="s">
        <v>2946</v>
      </c>
      <c r="Q1964" s="65">
        <v>9</v>
      </c>
    </row>
    <row r="1965" spans="1:17" x14ac:dyDescent="0.25">
      <c r="A1965" s="14" t="s">
        <v>638</v>
      </c>
      <c r="B1965" s="14" t="s">
        <v>69</v>
      </c>
      <c r="C1965" s="12" t="s">
        <v>826</v>
      </c>
      <c r="D1965" s="43" t="s">
        <v>827</v>
      </c>
      <c r="E1965" s="42" t="s">
        <v>1</v>
      </c>
      <c r="F1965" s="42" t="s">
        <v>1</v>
      </c>
      <c r="G1965" s="42" t="s">
        <v>1</v>
      </c>
      <c r="H1965" s="11" t="s">
        <v>828</v>
      </c>
      <c r="I1965" s="63"/>
      <c r="J1965" s="63"/>
      <c r="K1965" s="63"/>
      <c r="L1965" s="63"/>
      <c r="M1965" s="63"/>
      <c r="N1965" s="63"/>
      <c r="O1965" s="63"/>
      <c r="P1965" s="63">
        <f t="shared" si="1696"/>
        <v>0</v>
      </c>
      <c r="Q1965" s="63" t="str">
        <f t="shared" si="1697"/>
        <v>-</v>
      </c>
    </row>
    <row r="1966" spans="1:17" ht="22.5" x14ac:dyDescent="0.25">
      <c r="A1966" s="14" t="s">
        <v>1</v>
      </c>
      <c r="B1966" s="14" t="s">
        <v>1</v>
      </c>
      <c r="C1966" s="14" t="s">
        <v>1</v>
      </c>
      <c r="D1966" s="42" t="s">
        <v>1</v>
      </c>
      <c r="E1966" s="42" t="s">
        <v>1</v>
      </c>
      <c r="F1966" s="42" t="s">
        <v>1</v>
      </c>
      <c r="G1966" s="42" t="s">
        <v>1</v>
      </c>
      <c r="H1966" s="17" t="s">
        <v>13</v>
      </c>
      <c r="I1966" s="66">
        <f t="shared" ref="I1966" si="1713">SUM(I1967,I1975,I1977)</f>
        <v>1234224</v>
      </c>
      <c r="J1966" s="66">
        <f t="shared" ref="J1966:K1966" si="1714">SUM(J1967,J1975,J1977)</f>
        <v>1157724</v>
      </c>
      <c r="K1966" s="66">
        <f t="shared" si="1714"/>
        <v>0</v>
      </c>
      <c r="L1966" s="66">
        <f t="shared" si="1698"/>
        <v>134389</v>
      </c>
      <c r="M1966" s="66">
        <f t="shared" ref="M1966" si="1715">SUM(M1967,M1975,M1977)</f>
        <v>0</v>
      </c>
      <c r="N1966" s="66">
        <f t="shared" ref="N1966:O1966" si="1716">SUM(N1967,N1975,N1977)</f>
        <v>0</v>
      </c>
      <c r="O1966" s="66">
        <f t="shared" si="1716"/>
        <v>134389</v>
      </c>
      <c r="P1966" s="66">
        <f t="shared" si="1696"/>
        <v>134389</v>
      </c>
      <c r="Q1966" s="66">
        <f t="shared" si="1697"/>
        <v>11.608034384706546</v>
      </c>
    </row>
    <row r="1967" spans="1:17" x14ac:dyDescent="0.25">
      <c r="A1967" s="12" t="s">
        <v>638</v>
      </c>
      <c r="B1967" s="12" t="s">
        <v>69</v>
      </c>
      <c r="C1967" s="12" t="s">
        <v>826</v>
      </c>
      <c r="D1967" s="43" t="s">
        <v>827</v>
      </c>
      <c r="E1967" s="42" t="s">
        <v>2709</v>
      </c>
      <c r="F1967" s="42" t="s">
        <v>1</v>
      </c>
      <c r="G1967" s="42" t="s">
        <v>1</v>
      </c>
      <c r="H1967" s="11" t="s">
        <v>15</v>
      </c>
      <c r="I1967" s="67">
        <f t="shared" ref="I1967" si="1717">SUM(I1968,I1969)</f>
        <v>1030464</v>
      </c>
      <c r="J1967" s="67">
        <f t="shared" ref="J1967:K1967" si="1718">SUM(J1968,J1969)</f>
        <v>995264</v>
      </c>
      <c r="K1967" s="67">
        <f t="shared" si="1718"/>
        <v>0</v>
      </c>
      <c r="L1967" s="67">
        <f t="shared" si="1698"/>
        <v>111689</v>
      </c>
      <c r="M1967" s="67">
        <f t="shared" ref="M1967" si="1719">SUM(M1968,M1969)</f>
        <v>0</v>
      </c>
      <c r="N1967" s="67">
        <f t="shared" ref="N1967:O1967" si="1720">SUM(N1968,N1969)</f>
        <v>0</v>
      </c>
      <c r="O1967" s="67">
        <f t="shared" si="1720"/>
        <v>111689</v>
      </c>
      <c r="P1967" s="67">
        <f t="shared" si="1696"/>
        <v>111689</v>
      </c>
      <c r="Q1967" s="67">
        <f t="shared" si="1697"/>
        <v>11.222047617516559</v>
      </c>
    </row>
    <row r="1968" spans="1:17" x14ac:dyDescent="0.25">
      <c r="A1968" s="12" t="s">
        <v>638</v>
      </c>
      <c r="B1968" s="12" t="s">
        <v>69</v>
      </c>
      <c r="C1968" s="12" t="s">
        <v>826</v>
      </c>
      <c r="D1968" s="43" t="s">
        <v>827</v>
      </c>
      <c r="E1968" s="48">
        <v>6111</v>
      </c>
      <c r="F1968" s="43"/>
      <c r="G1968" s="56" t="s">
        <v>2919</v>
      </c>
      <c r="H1968" s="23" t="s">
        <v>16</v>
      </c>
      <c r="I1968" s="68">
        <v>873064</v>
      </c>
      <c r="J1968" s="68">
        <v>846064</v>
      </c>
      <c r="K1968" s="68"/>
      <c r="L1968" s="68">
        <f t="shared" si="1698"/>
        <v>87000</v>
      </c>
      <c r="M1968" s="68"/>
      <c r="N1968" s="68"/>
      <c r="O1968" s="68">
        <v>87000</v>
      </c>
      <c r="P1968" s="68">
        <f t="shared" si="1696"/>
        <v>87000</v>
      </c>
      <c r="Q1968" s="68">
        <f t="shared" si="1697"/>
        <v>10.282910039902418</v>
      </c>
    </row>
    <row r="1969" spans="1:17" x14ac:dyDescent="0.25">
      <c r="A1969" s="14" t="s">
        <v>638</v>
      </c>
      <c r="B1969" s="14" t="s">
        <v>69</v>
      </c>
      <c r="C1969" s="14" t="s">
        <v>826</v>
      </c>
      <c r="D1969" s="50" t="s">
        <v>827</v>
      </c>
      <c r="E1969" s="50" t="s">
        <v>2719</v>
      </c>
      <c r="F1969" s="43" t="s">
        <v>1</v>
      </c>
      <c r="G1969" s="49" t="s">
        <v>1</v>
      </c>
      <c r="H1969" s="11" t="s">
        <v>19</v>
      </c>
      <c r="I1969" s="67">
        <f t="shared" ref="I1969:O1969" si="1721">SUM(I1970:I1974)</f>
        <v>157400</v>
      </c>
      <c r="J1969" s="67">
        <f t="shared" si="1721"/>
        <v>149200</v>
      </c>
      <c r="K1969" s="67">
        <f t="shared" si="1721"/>
        <v>0</v>
      </c>
      <c r="L1969" s="67">
        <f t="shared" si="1698"/>
        <v>24689</v>
      </c>
      <c r="M1969" s="67">
        <f t="shared" si="1721"/>
        <v>0</v>
      </c>
      <c r="N1969" s="67">
        <f t="shared" si="1721"/>
        <v>0</v>
      </c>
      <c r="O1969" s="67">
        <f t="shared" si="1721"/>
        <v>24689</v>
      </c>
      <c r="P1969" s="67">
        <f t="shared" si="1696"/>
        <v>24689</v>
      </c>
      <c r="Q1969" s="67">
        <f t="shared" si="1697"/>
        <v>16.54758713136729</v>
      </c>
    </row>
    <row r="1970" spans="1:17" x14ac:dyDescent="0.25">
      <c r="A1970" s="12" t="s">
        <v>638</v>
      </c>
      <c r="B1970" s="12" t="s">
        <v>69</v>
      </c>
      <c r="C1970" s="12" t="s">
        <v>826</v>
      </c>
      <c r="D1970" s="43" t="s">
        <v>827</v>
      </c>
      <c r="E1970" s="48">
        <v>6112</v>
      </c>
      <c r="F1970" s="43" t="s">
        <v>829</v>
      </c>
      <c r="G1970" s="56" t="s">
        <v>2919</v>
      </c>
      <c r="H1970" s="23" t="s">
        <v>73</v>
      </c>
      <c r="I1970" s="68">
        <v>23700</v>
      </c>
      <c r="J1970" s="68">
        <v>22000</v>
      </c>
      <c r="K1970" s="68"/>
      <c r="L1970" s="68">
        <f t="shared" si="1698"/>
        <v>5400</v>
      </c>
      <c r="M1970" s="68"/>
      <c r="N1970" s="68"/>
      <c r="O1970" s="68">
        <v>5400</v>
      </c>
      <c r="P1970" s="68">
        <f t="shared" si="1696"/>
        <v>5400</v>
      </c>
      <c r="Q1970" s="68">
        <f t="shared" si="1697"/>
        <v>24.545454545454547</v>
      </c>
    </row>
    <row r="1971" spans="1:17" x14ac:dyDescent="0.25">
      <c r="A1971" s="12" t="s">
        <v>638</v>
      </c>
      <c r="B1971" s="12" t="s">
        <v>69</v>
      </c>
      <c r="C1971" s="12" t="s">
        <v>826</v>
      </c>
      <c r="D1971" s="43" t="s">
        <v>827</v>
      </c>
      <c r="E1971" s="48">
        <v>6112</v>
      </c>
      <c r="F1971" s="43" t="s">
        <v>830</v>
      </c>
      <c r="G1971" s="56" t="s">
        <v>2919</v>
      </c>
      <c r="H1971" s="23" t="s">
        <v>22</v>
      </c>
      <c r="I1971" s="68">
        <v>87500</v>
      </c>
      <c r="J1971" s="68">
        <v>81000</v>
      </c>
      <c r="K1971" s="68"/>
      <c r="L1971" s="68">
        <f t="shared" si="1698"/>
        <v>9875</v>
      </c>
      <c r="M1971" s="68"/>
      <c r="N1971" s="68"/>
      <c r="O1971" s="68">
        <v>9875</v>
      </c>
      <c r="P1971" s="68">
        <f t="shared" si="1696"/>
        <v>9875</v>
      </c>
      <c r="Q1971" s="68">
        <f t="shared" si="1697"/>
        <v>12.191358024691358</v>
      </c>
    </row>
    <row r="1972" spans="1:17" x14ac:dyDescent="0.25">
      <c r="A1972" s="12" t="s">
        <v>638</v>
      </c>
      <c r="B1972" s="12" t="s">
        <v>69</v>
      </c>
      <c r="C1972" s="12" t="s">
        <v>826</v>
      </c>
      <c r="D1972" s="43" t="s">
        <v>827</v>
      </c>
      <c r="E1972" s="48">
        <v>6112</v>
      </c>
      <c r="F1972" s="43" t="s">
        <v>831</v>
      </c>
      <c r="G1972" s="56" t="s">
        <v>2919</v>
      </c>
      <c r="H1972" s="23" t="s">
        <v>24</v>
      </c>
      <c r="I1972" s="68">
        <v>18300</v>
      </c>
      <c r="J1972" s="68">
        <v>18300</v>
      </c>
      <c r="K1972" s="68"/>
      <c r="L1972" s="68">
        <f t="shared" si="1698"/>
        <v>0</v>
      </c>
      <c r="M1972" s="68"/>
      <c r="N1972" s="68"/>
      <c r="O1972" s="68"/>
      <c r="P1972" s="68">
        <f t="shared" si="1696"/>
        <v>0</v>
      </c>
      <c r="Q1972" s="68">
        <f t="shared" si="1697"/>
        <v>0</v>
      </c>
    </row>
    <row r="1973" spans="1:17" x14ac:dyDescent="0.25">
      <c r="A1973" s="12" t="s">
        <v>638</v>
      </c>
      <c r="B1973" s="12" t="s">
        <v>69</v>
      </c>
      <c r="C1973" s="12" t="s">
        <v>826</v>
      </c>
      <c r="D1973" s="43" t="s">
        <v>827</v>
      </c>
      <c r="E1973" s="48">
        <v>6112</v>
      </c>
      <c r="F1973" s="43" t="s">
        <v>832</v>
      </c>
      <c r="G1973" s="56" t="s">
        <v>2919</v>
      </c>
      <c r="H1973" s="23" t="s">
        <v>76</v>
      </c>
      <c r="I1973" s="68">
        <v>14000</v>
      </c>
      <c r="J1973" s="68">
        <v>14000</v>
      </c>
      <c r="K1973" s="68"/>
      <c r="L1973" s="68">
        <f t="shared" si="1698"/>
        <v>0</v>
      </c>
      <c r="M1973" s="68"/>
      <c r="N1973" s="68"/>
      <c r="O1973" s="68">
        <v>0</v>
      </c>
      <c r="P1973" s="68">
        <f t="shared" si="1696"/>
        <v>0</v>
      </c>
      <c r="Q1973" s="68">
        <f t="shared" si="1697"/>
        <v>0</v>
      </c>
    </row>
    <row r="1974" spans="1:17" x14ac:dyDescent="0.25">
      <c r="A1974" s="12" t="s">
        <v>638</v>
      </c>
      <c r="B1974" s="12" t="s">
        <v>69</v>
      </c>
      <c r="C1974" s="12" t="s">
        <v>826</v>
      </c>
      <c r="D1974" s="43" t="s">
        <v>827</v>
      </c>
      <c r="E1974" s="48">
        <v>6112</v>
      </c>
      <c r="F1974" s="43" t="s">
        <v>833</v>
      </c>
      <c r="G1974" s="56" t="s">
        <v>2919</v>
      </c>
      <c r="H1974" s="23" t="s">
        <v>26</v>
      </c>
      <c r="I1974" s="68">
        <v>13900</v>
      </c>
      <c r="J1974" s="68">
        <v>13900</v>
      </c>
      <c r="K1974" s="68"/>
      <c r="L1974" s="68">
        <f t="shared" si="1698"/>
        <v>9414</v>
      </c>
      <c r="M1974" s="68"/>
      <c r="N1974" s="68"/>
      <c r="O1974" s="68">
        <v>9414</v>
      </c>
      <c r="P1974" s="68">
        <f t="shared" si="1696"/>
        <v>9414</v>
      </c>
      <c r="Q1974" s="68">
        <f t="shared" si="1697"/>
        <v>67.726618705035975</v>
      </c>
    </row>
    <row r="1975" spans="1:17" x14ac:dyDescent="0.25">
      <c r="A1975" s="12" t="s">
        <v>638</v>
      </c>
      <c r="B1975" s="12" t="s">
        <v>69</v>
      </c>
      <c r="C1975" s="12" t="s">
        <v>826</v>
      </c>
      <c r="D1975" s="43" t="s">
        <v>827</v>
      </c>
      <c r="E1975" s="42" t="s">
        <v>2710</v>
      </c>
      <c r="F1975" s="42" t="s">
        <v>1</v>
      </c>
      <c r="G1975" s="42" t="s">
        <v>1</v>
      </c>
      <c r="H1975" s="11" t="s">
        <v>28</v>
      </c>
      <c r="I1975" s="67">
        <f t="shared" ref="I1975:O1975" si="1722">SUM(I1976)</f>
        <v>95400</v>
      </c>
      <c r="J1975" s="67">
        <f t="shared" si="1722"/>
        <v>92500</v>
      </c>
      <c r="K1975" s="67">
        <f t="shared" si="1722"/>
        <v>0</v>
      </c>
      <c r="L1975" s="67">
        <f t="shared" si="1698"/>
        <v>9000</v>
      </c>
      <c r="M1975" s="67">
        <f t="shared" si="1722"/>
        <v>0</v>
      </c>
      <c r="N1975" s="67">
        <f t="shared" si="1722"/>
        <v>0</v>
      </c>
      <c r="O1975" s="67">
        <f t="shared" si="1722"/>
        <v>9000</v>
      </c>
      <c r="P1975" s="67">
        <f t="shared" si="1696"/>
        <v>9000</v>
      </c>
      <c r="Q1975" s="67">
        <f t="shared" si="1697"/>
        <v>9.7297297297297298</v>
      </c>
    </row>
    <row r="1976" spans="1:17" x14ac:dyDescent="0.25">
      <c r="A1976" s="12" t="s">
        <v>638</v>
      </c>
      <c r="B1976" s="12" t="s">
        <v>69</v>
      </c>
      <c r="C1976" s="12" t="s">
        <v>826</v>
      </c>
      <c r="D1976" s="43" t="s">
        <v>827</v>
      </c>
      <c r="E1976" s="48">
        <v>6121</v>
      </c>
      <c r="F1976" s="43"/>
      <c r="G1976" s="56" t="s">
        <v>2919</v>
      </c>
      <c r="H1976" s="23" t="s">
        <v>29</v>
      </c>
      <c r="I1976" s="68">
        <v>95400</v>
      </c>
      <c r="J1976" s="68">
        <v>92500</v>
      </c>
      <c r="K1976" s="68"/>
      <c r="L1976" s="68">
        <f t="shared" si="1698"/>
        <v>9000</v>
      </c>
      <c r="M1976" s="68"/>
      <c r="N1976" s="68"/>
      <c r="O1976" s="68">
        <v>9000</v>
      </c>
      <c r="P1976" s="68">
        <f t="shared" si="1696"/>
        <v>9000</v>
      </c>
      <c r="Q1976" s="68">
        <f t="shared" si="1697"/>
        <v>9.7297297297297298</v>
      </c>
    </row>
    <row r="1977" spans="1:17" x14ac:dyDescent="0.25">
      <c r="A1977" s="12" t="s">
        <v>638</v>
      </c>
      <c r="B1977" s="12" t="s">
        <v>69</v>
      </c>
      <c r="C1977" s="12" t="s">
        <v>826</v>
      </c>
      <c r="D1977" s="43" t="s">
        <v>827</v>
      </c>
      <c r="E1977" s="42" t="s">
        <v>2711</v>
      </c>
      <c r="F1977" s="42" t="s">
        <v>1</v>
      </c>
      <c r="G1977" s="42" t="s">
        <v>1</v>
      </c>
      <c r="H1977" s="11" t="s">
        <v>32</v>
      </c>
      <c r="I1977" s="67">
        <f t="shared" ref="I1977:O1977" si="1723">SUM(I1978:I1985)</f>
        <v>108360</v>
      </c>
      <c r="J1977" s="67">
        <f t="shared" si="1723"/>
        <v>69960</v>
      </c>
      <c r="K1977" s="67">
        <f t="shared" si="1723"/>
        <v>0</v>
      </c>
      <c r="L1977" s="67">
        <f t="shared" si="1698"/>
        <v>13700</v>
      </c>
      <c r="M1977" s="67">
        <f t="shared" si="1723"/>
        <v>0</v>
      </c>
      <c r="N1977" s="67">
        <f t="shared" si="1723"/>
        <v>0</v>
      </c>
      <c r="O1977" s="67">
        <f t="shared" si="1723"/>
        <v>13700</v>
      </c>
      <c r="P1977" s="67">
        <f t="shared" si="1696"/>
        <v>13700</v>
      </c>
      <c r="Q1977" s="67">
        <f t="shared" si="1697"/>
        <v>19.582618639222414</v>
      </c>
    </row>
    <row r="1978" spans="1:17" x14ac:dyDescent="0.25">
      <c r="A1978" s="12" t="s">
        <v>638</v>
      </c>
      <c r="B1978" s="12" t="s">
        <v>69</v>
      </c>
      <c r="C1978" s="12" t="s">
        <v>826</v>
      </c>
      <c r="D1978" s="43" t="s">
        <v>827</v>
      </c>
      <c r="E1978" s="48">
        <v>6131</v>
      </c>
      <c r="F1978" s="43"/>
      <c r="G1978" s="56" t="s">
        <v>2919</v>
      </c>
      <c r="H1978" s="23" t="s">
        <v>33</v>
      </c>
      <c r="I1978" s="68">
        <v>1500</v>
      </c>
      <c r="J1978" s="68">
        <v>1500</v>
      </c>
      <c r="K1978" s="68"/>
      <c r="L1978" s="68">
        <f t="shared" si="1698"/>
        <v>0</v>
      </c>
      <c r="M1978" s="68"/>
      <c r="N1978" s="68"/>
      <c r="O1978" s="68">
        <v>0</v>
      </c>
      <c r="P1978" s="68">
        <f t="shared" si="1696"/>
        <v>0</v>
      </c>
      <c r="Q1978" s="68">
        <f t="shared" si="1697"/>
        <v>0</v>
      </c>
    </row>
    <row r="1979" spans="1:17" x14ac:dyDescent="0.25">
      <c r="A1979" s="12" t="s">
        <v>638</v>
      </c>
      <c r="B1979" s="12" t="s">
        <v>69</v>
      </c>
      <c r="C1979" s="12" t="s">
        <v>826</v>
      </c>
      <c r="D1979" s="43" t="s">
        <v>827</v>
      </c>
      <c r="E1979" s="48">
        <v>6132</v>
      </c>
      <c r="F1979" s="43"/>
      <c r="G1979" s="56" t="s">
        <v>2919</v>
      </c>
      <c r="H1979" s="23" t="s">
        <v>227</v>
      </c>
      <c r="I1979" s="68">
        <v>35000</v>
      </c>
      <c r="J1979" s="68">
        <v>35000</v>
      </c>
      <c r="K1979" s="68"/>
      <c r="L1979" s="68">
        <f t="shared" si="1698"/>
        <v>10000</v>
      </c>
      <c r="M1979" s="68"/>
      <c r="N1979" s="68"/>
      <c r="O1979" s="68">
        <v>10000</v>
      </c>
      <c r="P1979" s="68">
        <f t="shared" si="1696"/>
        <v>10000</v>
      </c>
      <c r="Q1979" s="68">
        <f t="shared" si="1697"/>
        <v>28.571428571428569</v>
      </c>
    </row>
    <row r="1980" spans="1:17" x14ac:dyDescent="0.25">
      <c r="A1980" s="12" t="s">
        <v>638</v>
      </c>
      <c r="B1980" s="12" t="s">
        <v>69</v>
      </c>
      <c r="C1980" s="12" t="s">
        <v>826</v>
      </c>
      <c r="D1980" s="43" t="s">
        <v>827</v>
      </c>
      <c r="E1980" s="48">
        <v>6133</v>
      </c>
      <c r="F1980" s="43"/>
      <c r="G1980" s="56" t="s">
        <v>2919</v>
      </c>
      <c r="H1980" s="23" t="s">
        <v>229</v>
      </c>
      <c r="I1980" s="68">
        <v>12000</v>
      </c>
      <c r="J1980" s="68">
        <v>12000</v>
      </c>
      <c r="K1980" s="68"/>
      <c r="L1980" s="68">
        <f t="shared" si="1698"/>
        <v>1200</v>
      </c>
      <c r="M1980" s="68"/>
      <c r="N1980" s="68"/>
      <c r="O1980" s="68">
        <v>1200</v>
      </c>
      <c r="P1980" s="68">
        <f t="shared" si="1696"/>
        <v>1200</v>
      </c>
      <c r="Q1980" s="68">
        <f t="shared" si="1697"/>
        <v>10</v>
      </c>
    </row>
    <row r="1981" spans="1:17" x14ac:dyDescent="0.25">
      <c r="A1981" s="12" t="s">
        <v>638</v>
      </c>
      <c r="B1981" s="12" t="s">
        <v>69</v>
      </c>
      <c r="C1981" s="12" t="s">
        <v>826</v>
      </c>
      <c r="D1981" s="43" t="s">
        <v>827</v>
      </c>
      <c r="E1981" s="48">
        <v>6134</v>
      </c>
      <c r="F1981" s="43"/>
      <c r="G1981" s="56" t="s">
        <v>2919</v>
      </c>
      <c r="H1981" s="23" t="s">
        <v>169</v>
      </c>
      <c r="I1981" s="68">
        <v>33000</v>
      </c>
      <c r="J1981" s="68">
        <v>5000</v>
      </c>
      <c r="K1981" s="68"/>
      <c r="L1981" s="68">
        <f t="shared" si="1698"/>
        <v>1000</v>
      </c>
      <c r="M1981" s="68"/>
      <c r="N1981" s="68"/>
      <c r="O1981" s="68">
        <v>1000</v>
      </c>
      <c r="P1981" s="68">
        <f t="shared" si="1696"/>
        <v>1000</v>
      </c>
      <c r="Q1981" s="68">
        <f t="shared" si="1697"/>
        <v>20</v>
      </c>
    </row>
    <row r="1982" spans="1:17" x14ac:dyDescent="0.25">
      <c r="A1982" s="12" t="s">
        <v>638</v>
      </c>
      <c r="B1982" s="12" t="s">
        <v>69</v>
      </c>
      <c r="C1982" s="12" t="s">
        <v>826</v>
      </c>
      <c r="D1982" s="43" t="s">
        <v>827</v>
      </c>
      <c r="E1982" s="48">
        <v>6135</v>
      </c>
      <c r="F1982" s="43"/>
      <c r="G1982" s="56" t="s">
        <v>2919</v>
      </c>
      <c r="H1982" s="23" t="s">
        <v>231</v>
      </c>
      <c r="I1982" s="68">
        <v>1000</v>
      </c>
      <c r="J1982" s="68">
        <v>600</v>
      </c>
      <c r="K1982" s="68"/>
      <c r="L1982" s="68">
        <f t="shared" si="1698"/>
        <v>50</v>
      </c>
      <c r="M1982" s="68"/>
      <c r="N1982" s="68"/>
      <c r="O1982" s="68">
        <v>50</v>
      </c>
      <c r="P1982" s="68">
        <f t="shared" si="1696"/>
        <v>50</v>
      </c>
      <c r="Q1982" s="68">
        <f t="shared" si="1697"/>
        <v>8.3333333333333321</v>
      </c>
    </row>
    <row r="1983" spans="1:17" x14ac:dyDescent="0.25">
      <c r="A1983" s="12" t="s">
        <v>638</v>
      </c>
      <c r="B1983" s="12" t="s">
        <v>69</v>
      </c>
      <c r="C1983" s="12" t="s">
        <v>826</v>
      </c>
      <c r="D1983" s="43" t="s">
        <v>827</v>
      </c>
      <c r="E1983" s="48">
        <v>6137</v>
      </c>
      <c r="F1983" s="43"/>
      <c r="G1983" s="56" t="s">
        <v>2919</v>
      </c>
      <c r="H1983" s="23" t="s">
        <v>235</v>
      </c>
      <c r="I1983" s="68">
        <v>7000</v>
      </c>
      <c r="J1983" s="68">
        <v>7000</v>
      </c>
      <c r="K1983" s="68"/>
      <c r="L1983" s="68">
        <f t="shared" si="1698"/>
        <v>700</v>
      </c>
      <c r="M1983" s="68"/>
      <c r="N1983" s="68"/>
      <c r="O1983" s="68">
        <v>700</v>
      </c>
      <c r="P1983" s="68">
        <f t="shared" si="1696"/>
        <v>700</v>
      </c>
      <c r="Q1983" s="68">
        <f t="shared" si="1697"/>
        <v>10</v>
      </c>
    </row>
    <row r="1984" spans="1:17" x14ac:dyDescent="0.25">
      <c r="A1984" s="12" t="s">
        <v>638</v>
      </c>
      <c r="B1984" s="12" t="s">
        <v>69</v>
      </c>
      <c r="C1984" s="12" t="s">
        <v>826</v>
      </c>
      <c r="D1984" s="43" t="s">
        <v>827</v>
      </c>
      <c r="E1984" s="48">
        <v>6138</v>
      </c>
      <c r="F1984" s="43"/>
      <c r="G1984" s="56" t="s">
        <v>2919</v>
      </c>
      <c r="H1984" s="23" t="s">
        <v>237</v>
      </c>
      <c r="I1984" s="68">
        <v>2360</v>
      </c>
      <c r="J1984" s="68">
        <v>2360</v>
      </c>
      <c r="K1984" s="68"/>
      <c r="L1984" s="68">
        <f t="shared" si="1698"/>
        <v>0</v>
      </c>
      <c r="M1984" s="68"/>
      <c r="N1984" s="68"/>
      <c r="O1984" s="68">
        <v>0</v>
      </c>
      <c r="P1984" s="68">
        <f t="shared" si="1696"/>
        <v>0</v>
      </c>
      <c r="Q1984" s="68">
        <f t="shared" si="1697"/>
        <v>0</v>
      </c>
    </row>
    <row r="1985" spans="1:17" x14ac:dyDescent="0.25">
      <c r="A1985" s="14" t="s">
        <v>638</v>
      </c>
      <c r="B1985" s="14" t="s">
        <v>69</v>
      </c>
      <c r="C1985" s="14" t="s">
        <v>826</v>
      </c>
      <c r="D1985" s="50" t="s">
        <v>827</v>
      </c>
      <c r="E1985" s="50" t="s">
        <v>2720</v>
      </c>
      <c r="F1985" s="43" t="s">
        <v>1</v>
      </c>
      <c r="G1985" s="49" t="s">
        <v>1</v>
      </c>
      <c r="H1985" s="11" t="s">
        <v>35</v>
      </c>
      <c r="I1985" s="67">
        <f t="shared" ref="I1985:O1985" si="1724">SUM(I1986:I1988)</f>
        <v>16500</v>
      </c>
      <c r="J1985" s="67">
        <f t="shared" si="1724"/>
        <v>6500</v>
      </c>
      <c r="K1985" s="67">
        <f t="shared" si="1724"/>
        <v>0</v>
      </c>
      <c r="L1985" s="67">
        <f t="shared" si="1698"/>
        <v>750</v>
      </c>
      <c r="M1985" s="67">
        <f t="shared" si="1724"/>
        <v>0</v>
      </c>
      <c r="N1985" s="67">
        <f t="shared" si="1724"/>
        <v>0</v>
      </c>
      <c r="O1985" s="67">
        <f t="shared" si="1724"/>
        <v>750</v>
      </c>
      <c r="P1985" s="67">
        <f t="shared" si="1696"/>
        <v>750</v>
      </c>
      <c r="Q1985" s="67">
        <f t="shared" si="1697"/>
        <v>11.538461538461538</v>
      </c>
    </row>
    <row r="1986" spans="1:17" x14ac:dyDescent="0.25">
      <c r="A1986" s="12" t="s">
        <v>638</v>
      </c>
      <c r="B1986" s="12" t="s">
        <v>69</v>
      </c>
      <c r="C1986" s="12" t="s">
        <v>826</v>
      </c>
      <c r="D1986" s="43" t="s">
        <v>827</v>
      </c>
      <c r="E1986" s="48">
        <v>6139</v>
      </c>
      <c r="F1986" s="43"/>
      <c r="G1986" s="56" t="s">
        <v>2919</v>
      </c>
      <c r="H1986" s="23" t="s">
        <v>35</v>
      </c>
      <c r="I1986" s="68">
        <v>14000</v>
      </c>
      <c r="J1986" s="68">
        <v>4000</v>
      </c>
      <c r="K1986" s="68"/>
      <c r="L1986" s="68">
        <f t="shared" si="1698"/>
        <v>500</v>
      </c>
      <c r="M1986" s="68"/>
      <c r="N1986" s="68"/>
      <c r="O1986" s="68">
        <v>500</v>
      </c>
      <c r="P1986" s="68">
        <f t="shared" si="1696"/>
        <v>500</v>
      </c>
      <c r="Q1986" s="68">
        <f t="shared" si="1697"/>
        <v>12.5</v>
      </c>
    </row>
    <row r="1987" spans="1:17" x14ac:dyDescent="0.25">
      <c r="A1987" s="12" t="s">
        <v>638</v>
      </c>
      <c r="B1987" s="12" t="s">
        <v>69</v>
      </c>
      <c r="C1987" s="12" t="s">
        <v>826</v>
      </c>
      <c r="D1987" s="43" t="s">
        <v>827</v>
      </c>
      <c r="E1987" s="48">
        <v>6139</v>
      </c>
      <c r="F1987" s="43" t="s">
        <v>834</v>
      </c>
      <c r="G1987" s="56" t="s">
        <v>2919</v>
      </c>
      <c r="H1987" s="23" t="s">
        <v>43</v>
      </c>
      <c r="I1987" s="68">
        <v>2400</v>
      </c>
      <c r="J1987" s="68">
        <v>2400</v>
      </c>
      <c r="K1987" s="68"/>
      <c r="L1987" s="68">
        <f t="shared" si="1698"/>
        <v>250</v>
      </c>
      <c r="M1987" s="68"/>
      <c r="N1987" s="68"/>
      <c r="O1987" s="68">
        <v>250</v>
      </c>
      <c r="P1987" s="68">
        <f t="shared" si="1696"/>
        <v>250</v>
      </c>
      <c r="Q1987" s="68">
        <f t="shared" si="1697"/>
        <v>10.416666666666668</v>
      </c>
    </row>
    <row r="1988" spans="1:17" ht="22.5" x14ac:dyDescent="0.25">
      <c r="A1988" s="12" t="s">
        <v>638</v>
      </c>
      <c r="B1988" s="12" t="s">
        <v>69</v>
      </c>
      <c r="C1988" s="12" t="s">
        <v>826</v>
      </c>
      <c r="D1988" s="43" t="s">
        <v>827</v>
      </c>
      <c r="E1988" s="48">
        <v>6139</v>
      </c>
      <c r="F1988" s="43" t="s">
        <v>835</v>
      </c>
      <c r="G1988" s="56" t="s">
        <v>2919</v>
      </c>
      <c r="H1988" s="23" t="s">
        <v>49</v>
      </c>
      <c r="I1988" s="68">
        <v>100</v>
      </c>
      <c r="J1988" s="68">
        <v>100</v>
      </c>
      <c r="K1988" s="68"/>
      <c r="L1988" s="68">
        <f t="shared" si="1698"/>
        <v>0</v>
      </c>
      <c r="M1988" s="68"/>
      <c r="N1988" s="68"/>
      <c r="O1988" s="68">
        <v>0</v>
      </c>
      <c r="P1988" s="68">
        <f t="shared" si="1696"/>
        <v>0</v>
      </c>
      <c r="Q1988" s="68">
        <f t="shared" si="1697"/>
        <v>0</v>
      </c>
    </row>
    <row r="1989" spans="1:17" ht="22.5" x14ac:dyDescent="0.25">
      <c r="A1989" s="14" t="s">
        <v>1</v>
      </c>
      <c r="B1989" s="14" t="s">
        <v>1</v>
      </c>
      <c r="C1989" s="14" t="s">
        <v>1</v>
      </c>
      <c r="D1989" s="42" t="s">
        <v>1</v>
      </c>
      <c r="E1989" s="42" t="s">
        <v>1</v>
      </c>
      <c r="F1989" s="42" t="s">
        <v>1</v>
      </c>
      <c r="G1989" s="42" t="s">
        <v>1</v>
      </c>
      <c r="H1989" s="17" t="s">
        <v>50</v>
      </c>
      <c r="I1989" s="66">
        <f t="shared" ref="I1989:O1990" si="1725">SUM(I1990)</f>
        <v>100</v>
      </c>
      <c r="J1989" s="66">
        <f t="shared" si="1725"/>
        <v>100</v>
      </c>
      <c r="K1989" s="66">
        <f t="shared" si="1725"/>
        <v>0</v>
      </c>
      <c r="L1989" s="66">
        <f t="shared" si="1698"/>
        <v>0</v>
      </c>
      <c r="M1989" s="66">
        <f t="shared" si="1725"/>
        <v>0</v>
      </c>
      <c r="N1989" s="66">
        <f t="shared" si="1725"/>
        <v>0</v>
      </c>
      <c r="O1989" s="66">
        <f t="shared" si="1725"/>
        <v>0</v>
      </c>
      <c r="P1989" s="66">
        <f t="shared" si="1696"/>
        <v>0</v>
      </c>
      <c r="Q1989" s="66">
        <f t="shared" si="1697"/>
        <v>0</v>
      </c>
    </row>
    <row r="1990" spans="1:17" x14ac:dyDescent="0.25">
      <c r="A1990" s="12" t="s">
        <v>638</v>
      </c>
      <c r="B1990" s="12" t="s">
        <v>69</v>
      </c>
      <c r="C1990" s="12" t="s">
        <v>826</v>
      </c>
      <c r="D1990" s="43" t="s">
        <v>827</v>
      </c>
      <c r="E1990" s="42" t="s">
        <v>2712</v>
      </c>
      <c r="F1990" s="42" t="s">
        <v>1</v>
      </c>
      <c r="G1990" s="42" t="s">
        <v>1</v>
      </c>
      <c r="H1990" s="11" t="s">
        <v>52</v>
      </c>
      <c r="I1990" s="67">
        <f t="shared" si="1725"/>
        <v>100</v>
      </c>
      <c r="J1990" s="67">
        <f t="shared" si="1725"/>
        <v>100</v>
      </c>
      <c r="K1990" s="67">
        <f t="shared" si="1725"/>
        <v>0</v>
      </c>
      <c r="L1990" s="67">
        <f t="shared" si="1698"/>
        <v>0</v>
      </c>
      <c r="M1990" s="67">
        <f t="shared" si="1725"/>
        <v>0</v>
      </c>
      <c r="N1990" s="67">
        <f t="shared" si="1725"/>
        <v>0</v>
      </c>
      <c r="O1990" s="67">
        <f t="shared" si="1725"/>
        <v>0</v>
      </c>
      <c r="P1990" s="67">
        <f t="shared" si="1696"/>
        <v>0</v>
      </c>
      <c r="Q1990" s="67">
        <f t="shared" si="1697"/>
        <v>0</v>
      </c>
    </row>
    <row r="1991" spans="1:17" x14ac:dyDescent="0.25">
      <c r="A1991" s="12" t="s">
        <v>638</v>
      </c>
      <c r="B1991" s="12" t="s">
        <v>69</v>
      </c>
      <c r="C1991" s="12" t="s">
        <v>826</v>
      </c>
      <c r="D1991" s="43" t="s">
        <v>827</v>
      </c>
      <c r="E1991" s="48">
        <v>6148</v>
      </c>
      <c r="F1991" s="43"/>
      <c r="G1991" s="56" t="s">
        <v>2919</v>
      </c>
      <c r="H1991" s="23" t="s">
        <v>58</v>
      </c>
      <c r="I1991" s="68">
        <v>100</v>
      </c>
      <c r="J1991" s="68">
        <v>100</v>
      </c>
      <c r="K1991" s="68"/>
      <c r="L1991" s="68">
        <f t="shared" si="1698"/>
        <v>0</v>
      </c>
      <c r="M1991" s="68"/>
      <c r="N1991" s="68"/>
      <c r="O1991" s="68"/>
      <c r="P1991" s="68">
        <f t="shared" si="1696"/>
        <v>0</v>
      </c>
      <c r="Q1991" s="68">
        <f t="shared" si="1697"/>
        <v>0</v>
      </c>
    </row>
    <row r="1992" spans="1:17" ht="22.5" x14ac:dyDescent="0.25">
      <c r="A1992" s="14" t="s">
        <v>1</v>
      </c>
      <c r="B1992" s="14" t="s">
        <v>1</v>
      </c>
      <c r="C1992" s="14" t="s">
        <v>1</v>
      </c>
      <c r="D1992" s="42" t="s">
        <v>1</v>
      </c>
      <c r="E1992" s="42" t="s">
        <v>1</v>
      </c>
      <c r="F1992" s="42" t="s">
        <v>1</v>
      </c>
      <c r="G1992" s="42" t="s">
        <v>1</v>
      </c>
      <c r="H1992" s="17" t="s">
        <v>59</v>
      </c>
      <c r="I1992" s="66">
        <f t="shared" ref="I1992:O1992" si="1726">SUM(I1993)</f>
        <v>21000</v>
      </c>
      <c r="J1992" s="66">
        <f t="shared" si="1726"/>
        <v>0</v>
      </c>
      <c r="K1992" s="66">
        <f t="shared" si="1726"/>
        <v>0</v>
      </c>
      <c r="L1992" s="66">
        <f t="shared" si="1698"/>
        <v>0</v>
      </c>
      <c r="M1992" s="66">
        <f t="shared" si="1726"/>
        <v>0</v>
      </c>
      <c r="N1992" s="66">
        <f t="shared" si="1726"/>
        <v>0</v>
      </c>
      <c r="O1992" s="66">
        <f t="shared" si="1726"/>
        <v>0</v>
      </c>
      <c r="P1992" s="66">
        <f t="shared" si="1696"/>
        <v>0</v>
      </c>
      <c r="Q1992" s="66" t="str">
        <f t="shared" si="1697"/>
        <v>-</v>
      </c>
    </row>
    <row r="1993" spans="1:17" x14ac:dyDescent="0.25">
      <c r="A1993" s="12" t="s">
        <v>638</v>
      </c>
      <c r="B1993" s="12" t="s">
        <v>69</v>
      </c>
      <c r="C1993" s="12" t="s">
        <v>826</v>
      </c>
      <c r="D1993" s="43" t="s">
        <v>827</v>
      </c>
      <c r="E1993" s="42" t="s">
        <v>2715</v>
      </c>
      <c r="F1993" s="42" t="s">
        <v>1</v>
      </c>
      <c r="G1993" s="42" t="s">
        <v>1</v>
      </c>
      <c r="H1993" s="11" t="s">
        <v>61</v>
      </c>
      <c r="I1993" s="67">
        <f t="shared" ref="I1993" si="1727">SUM(I1994:I1995)</f>
        <v>21000</v>
      </c>
      <c r="J1993" s="67">
        <f t="shared" ref="J1993:K1993" si="1728">SUM(J1994:J1995)</f>
        <v>0</v>
      </c>
      <c r="K1993" s="67">
        <f t="shared" si="1728"/>
        <v>0</v>
      </c>
      <c r="L1993" s="67">
        <f t="shared" si="1698"/>
        <v>0</v>
      </c>
      <c r="M1993" s="67">
        <f t="shared" ref="M1993" si="1729">SUM(M1994:M1995)</f>
        <v>0</v>
      </c>
      <c r="N1993" s="67">
        <f t="shared" ref="N1993:O1993" si="1730">SUM(N1994:N1995)</f>
        <v>0</v>
      </c>
      <c r="O1993" s="67">
        <f t="shared" si="1730"/>
        <v>0</v>
      </c>
      <c r="P1993" s="67">
        <f t="shared" si="1696"/>
        <v>0</v>
      </c>
      <c r="Q1993" s="67" t="str">
        <f t="shared" si="1697"/>
        <v>-</v>
      </c>
    </row>
    <row r="1994" spans="1:17" x14ac:dyDescent="0.25">
      <c r="A1994" s="12" t="s">
        <v>638</v>
      </c>
      <c r="B1994" s="12" t="s">
        <v>69</v>
      </c>
      <c r="C1994" s="12" t="s">
        <v>826</v>
      </c>
      <c r="D1994" s="43" t="s">
        <v>827</v>
      </c>
      <c r="E1994" s="48">
        <v>8213</v>
      </c>
      <c r="F1994" s="43"/>
      <c r="G1994" s="56" t="s">
        <v>2919</v>
      </c>
      <c r="H1994" s="23" t="s">
        <v>62</v>
      </c>
      <c r="I1994" s="68">
        <v>14000</v>
      </c>
      <c r="J1994" s="68">
        <v>0</v>
      </c>
      <c r="K1994" s="68"/>
      <c r="L1994" s="68">
        <f t="shared" si="1698"/>
        <v>0</v>
      </c>
      <c r="M1994" s="68"/>
      <c r="N1994" s="68"/>
      <c r="O1994" s="68"/>
      <c r="P1994" s="68">
        <f t="shared" si="1696"/>
        <v>0</v>
      </c>
      <c r="Q1994" s="68" t="str">
        <f t="shared" si="1697"/>
        <v>-</v>
      </c>
    </row>
    <row r="1995" spans="1:17" x14ac:dyDescent="0.25">
      <c r="A1995" s="12" t="s">
        <v>638</v>
      </c>
      <c r="B1995" s="12" t="s">
        <v>69</v>
      </c>
      <c r="C1995" s="12" t="s">
        <v>826</v>
      </c>
      <c r="D1995" s="43" t="s">
        <v>827</v>
      </c>
      <c r="E1995" s="48">
        <v>8216</v>
      </c>
      <c r="F1995" s="43"/>
      <c r="G1995" s="56" t="s">
        <v>2919</v>
      </c>
      <c r="H1995" s="23" t="s">
        <v>248</v>
      </c>
      <c r="I1995" s="68">
        <v>7000</v>
      </c>
      <c r="J1995" s="68">
        <v>0</v>
      </c>
      <c r="K1995" s="68"/>
      <c r="L1995" s="68">
        <f t="shared" si="1698"/>
        <v>0</v>
      </c>
      <c r="M1995" s="68"/>
      <c r="N1995" s="68"/>
      <c r="O1995" s="68"/>
      <c r="P1995" s="68">
        <f t="shared" si="1696"/>
        <v>0</v>
      </c>
      <c r="Q1995" s="68" t="str">
        <f t="shared" si="1697"/>
        <v>-</v>
      </c>
    </row>
    <row r="1996" spans="1:17" x14ac:dyDescent="0.25">
      <c r="A1996" s="23" t="s">
        <v>1</v>
      </c>
      <c r="B1996" s="23" t="s">
        <v>1</v>
      </c>
      <c r="C1996" s="23" t="s">
        <v>1</v>
      </c>
      <c r="D1996" s="49" t="s">
        <v>1</v>
      </c>
      <c r="E1996" s="49" t="s">
        <v>1</v>
      </c>
      <c r="F1996" s="49" t="s">
        <v>1</v>
      </c>
      <c r="G1996" s="49" t="s">
        <v>1</v>
      </c>
      <c r="H1996" s="17" t="s">
        <v>836</v>
      </c>
      <c r="I1996" s="66">
        <f t="shared" ref="I1996:O1996" si="1731">SUM(I1966,I1989,I1992)</f>
        <v>1255324</v>
      </c>
      <c r="J1996" s="66">
        <f t="shared" si="1731"/>
        <v>1157824</v>
      </c>
      <c r="K1996" s="66">
        <f t="shared" si="1731"/>
        <v>0</v>
      </c>
      <c r="L1996" s="66">
        <f t="shared" ref="L1996:L2059" si="1732">SUM(M1996:O1996)</f>
        <v>134389</v>
      </c>
      <c r="M1996" s="66">
        <f t="shared" si="1731"/>
        <v>0</v>
      </c>
      <c r="N1996" s="66">
        <f t="shared" si="1731"/>
        <v>0</v>
      </c>
      <c r="O1996" s="66">
        <f t="shared" si="1731"/>
        <v>134389</v>
      </c>
      <c r="P1996" s="66">
        <f t="shared" ref="P1996:P2059" si="1733">K1996+L1996</f>
        <v>134389</v>
      </c>
      <c r="Q1996" s="66">
        <f t="shared" ref="Q1996:Q2059" si="1734">IF(J1996=0,"-",P1996/J1996*100)</f>
        <v>11.607031811397933</v>
      </c>
    </row>
    <row r="1997" spans="1:17" ht="15.75" thickBot="1" x14ac:dyDescent="0.3">
      <c r="A1997" s="23" t="s">
        <v>1</v>
      </c>
      <c r="B1997" s="23" t="s">
        <v>1</v>
      </c>
      <c r="C1997" s="23" t="s">
        <v>1</v>
      </c>
      <c r="D1997" s="49" t="s">
        <v>1</v>
      </c>
      <c r="E1997" s="49" t="s">
        <v>1</v>
      </c>
      <c r="F1997" s="49" t="s">
        <v>1</v>
      </c>
      <c r="G1997" s="49" t="s">
        <v>1</v>
      </c>
      <c r="H1997" s="11" t="s">
        <v>64</v>
      </c>
      <c r="I1997" s="67">
        <v>38</v>
      </c>
      <c r="J1997" s="67">
        <v>38</v>
      </c>
      <c r="K1997" s="67"/>
      <c r="L1997" s="67"/>
      <c r="M1997" s="67"/>
      <c r="N1997" s="67"/>
      <c r="O1997" s="67"/>
      <c r="P1997" s="67">
        <f t="shared" si="1733"/>
        <v>0</v>
      </c>
      <c r="Q1997" s="67">
        <f t="shared" si="1734"/>
        <v>0</v>
      </c>
    </row>
    <row r="1998" spans="1:17" ht="34.5" thickBot="1" x14ac:dyDescent="0.3">
      <c r="A1998" s="23" t="s">
        <v>1</v>
      </c>
      <c r="B1998" s="23" t="s">
        <v>1</v>
      </c>
      <c r="C1998" s="23" t="s">
        <v>1</v>
      </c>
      <c r="D1998" s="49" t="s">
        <v>1</v>
      </c>
      <c r="E1998" s="49" t="s">
        <v>1</v>
      </c>
      <c r="F1998" s="49" t="s">
        <v>1</v>
      </c>
      <c r="G1998" s="49" t="s">
        <v>1</v>
      </c>
      <c r="H1998" s="22" t="s">
        <v>65</v>
      </c>
      <c r="I1998" s="64" t="s">
        <v>2718</v>
      </c>
      <c r="J1998" s="64" t="s">
        <v>2879</v>
      </c>
      <c r="K1998" s="64" t="s">
        <v>2942</v>
      </c>
      <c r="L1998" s="64" t="s">
        <v>2942</v>
      </c>
      <c r="M1998" s="64" t="s">
        <v>2950</v>
      </c>
      <c r="N1998" s="64" t="s">
        <v>2949</v>
      </c>
      <c r="O1998" s="64" t="s">
        <v>2948</v>
      </c>
      <c r="P1998" s="64" t="s">
        <v>2942</v>
      </c>
      <c r="Q1998" s="64" t="s">
        <v>2944</v>
      </c>
    </row>
    <row r="1999" spans="1:17" x14ac:dyDescent="0.25">
      <c r="A1999" s="24"/>
      <c r="B1999" s="24"/>
      <c r="C1999" s="24"/>
      <c r="D1999" s="51"/>
      <c r="E1999" s="51"/>
      <c r="F1999" s="51"/>
      <c r="G1999" s="51"/>
      <c r="H1999" s="18" t="s">
        <v>1</v>
      </c>
      <c r="I1999" s="65">
        <v>1</v>
      </c>
      <c r="J1999" s="65" t="s">
        <v>2894</v>
      </c>
      <c r="K1999" s="65">
        <v>3</v>
      </c>
      <c r="L1999" s="65" t="s">
        <v>2945</v>
      </c>
      <c r="M1999" s="65">
        <v>5</v>
      </c>
      <c r="N1999" s="65">
        <v>6</v>
      </c>
      <c r="O1999" s="65">
        <v>7</v>
      </c>
      <c r="P1999" s="65" t="s">
        <v>2946</v>
      </c>
      <c r="Q1999" s="65">
        <v>9</v>
      </c>
    </row>
    <row r="2000" spans="1:17" x14ac:dyDescent="0.25">
      <c r="A2000" s="24"/>
      <c r="B2000" s="24"/>
      <c r="C2000" s="24"/>
      <c r="D2000" s="51"/>
      <c r="E2000" s="52"/>
      <c r="F2000" s="52"/>
      <c r="G2000" s="52"/>
      <c r="H2000" s="19" t="s">
        <v>697</v>
      </c>
      <c r="I2000" s="69">
        <f t="shared" ref="I2000" si="1735">SUM(I1996)</f>
        <v>1255324</v>
      </c>
      <c r="J2000" s="69">
        <f t="shared" ref="J2000:K2000" si="1736">SUM(J1996)</f>
        <v>1157824</v>
      </c>
      <c r="K2000" s="69">
        <f t="shared" si="1736"/>
        <v>0</v>
      </c>
      <c r="L2000" s="69">
        <f t="shared" si="1732"/>
        <v>134389</v>
      </c>
      <c r="M2000" s="69">
        <f t="shared" ref="M2000" si="1737">SUM(M1996)</f>
        <v>0</v>
      </c>
      <c r="N2000" s="69">
        <f t="shared" ref="N2000:O2000" si="1738">SUM(N1996)</f>
        <v>0</v>
      </c>
      <c r="O2000" s="69">
        <f t="shared" si="1738"/>
        <v>134389</v>
      </c>
      <c r="P2000" s="69">
        <f t="shared" si="1733"/>
        <v>134389</v>
      </c>
      <c r="Q2000" s="69">
        <f t="shared" si="1734"/>
        <v>11.607031811397933</v>
      </c>
    </row>
    <row r="2001" spans="1:17" x14ac:dyDescent="0.25">
      <c r="A2001" s="24"/>
      <c r="B2001" s="24"/>
      <c r="C2001" s="24"/>
      <c r="D2001" s="51"/>
      <c r="E2001" s="51"/>
      <c r="F2001" s="51"/>
      <c r="G2001" s="51"/>
      <c r="H2001" s="20" t="s">
        <v>67</v>
      </c>
      <c r="I2001" s="69">
        <f t="shared" ref="I2001" si="1739">SUM(I2000)</f>
        <v>1255324</v>
      </c>
      <c r="J2001" s="69">
        <f t="shared" ref="J2001:K2001" si="1740">SUM(J2000)</f>
        <v>1157824</v>
      </c>
      <c r="K2001" s="69">
        <f t="shared" si="1740"/>
        <v>0</v>
      </c>
      <c r="L2001" s="69">
        <f t="shared" si="1732"/>
        <v>134389</v>
      </c>
      <c r="M2001" s="69">
        <f t="shared" ref="M2001" si="1741">SUM(M2000)</f>
        <v>0</v>
      </c>
      <c r="N2001" s="69">
        <f t="shared" ref="N2001:O2001" si="1742">SUM(N2000)</f>
        <v>0</v>
      </c>
      <c r="O2001" s="69">
        <f t="shared" si="1742"/>
        <v>134389</v>
      </c>
      <c r="P2001" s="69">
        <f t="shared" si="1733"/>
        <v>134389</v>
      </c>
      <c r="Q2001" s="69">
        <f t="shared" si="1734"/>
        <v>11.607031811397933</v>
      </c>
    </row>
    <row r="2002" spans="1:17" x14ac:dyDescent="0.25">
      <c r="A2002" s="25"/>
      <c r="B2002" s="25"/>
      <c r="C2002" s="25"/>
      <c r="D2002" s="53"/>
      <c r="E2002" s="53"/>
      <c r="F2002" s="53"/>
      <c r="G2002" s="53"/>
    </row>
    <row r="2003" spans="1:17" ht="15.75" thickBot="1" x14ac:dyDescent="0.3">
      <c r="A2003" s="23" t="s">
        <v>1</v>
      </c>
      <c r="B2003" s="23" t="s">
        <v>1</v>
      </c>
      <c r="C2003" s="23" t="s">
        <v>1</v>
      </c>
      <c r="D2003" s="49" t="s">
        <v>1</v>
      </c>
      <c r="E2003" s="49" t="s">
        <v>1</v>
      </c>
      <c r="F2003" s="49" t="s">
        <v>1</v>
      </c>
      <c r="G2003" s="49" t="s">
        <v>1</v>
      </c>
      <c r="H2003" s="26" t="s">
        <v>1</v>
      </c>
      <c r="I2003" s="70"/>
      <c r="J2003" s="70"/>
      <c r="K2003" s="70"/>
      <c r="L2003" s="70"/>
      <c r="M2003" s="70"/>
      <c r="N2003" s="70"/>
      <c r="O2003" s="70"/>
      <c r="P2003" s="70"/>
      <c r="Q2003" s="70"/>
    </row>
    <row r="2004" spans="1:17" ht="34.5" thickBot="1" x14ac:dyDescent="0.3">
      <c r="A2004" s="22" t="s">
        <v>4</v>
      </c>
      <c r="B2004" s="22" t="s">
        <v>5</v>
      </c>
      <c r="C2004" s="22" t="s">
        <v>6</v>
      </c>
      <c r="D2004" s="44" t="s">
        <v>2891</v>
      </c>
      <c r="E2004" s="44" t="s">
        <v>2895</v>
      </c>
      <c r="F2004" s="44" t="s">
        <v>7</v>
      </c>
      <c r="G2004" s="44" t="s">
        <v>8</v>
      </c>
      <c r="H2004" s="22" t="s">
        <v>9</v>
      </c>
      <c r="I2004" s="64" t="s">
        <v>2718</v>
      </c>
      <c r="J2004" s="64" t="s">
        <v>2879</v>
      </c>
      <c r="K2004" s="64" t="s">
        <v>2942</v>
      </c>
      <c r="L2004" s="64" t="s">
        <v>2942</v>
      </c>
      <c r="M2004" s="64" t="s">
        <v>2950</v>
      </c>
      <c r="N2004" s="64" t="s">
        <v>2949</v>
      </c>
      <c r="O2004" s="64" t="s">
        <v>2948</v>
      </c>
      <c r="P2004" s="64" t="s">
        <v>2942</v>
      </c>
      <c r="Q2004" s="64" t="s">
        <v>2944</v>
      </c>
    </row>
    <row r="2005" spans="1:17" x14ac:dyDescent="0.25">
      <c r="A2005" s="15" t="s">
        <v>1</v>
      </c>
      <c r="B2005" s="15" t="s">
        <v>1</v>
      </c>
      <c r="C2005" s="15" t="s">
        <v>1</v>
      </c>
      <c r="D2005" s="45" t="s">
        <v>1</v>
      </c>
      <c r="E2005" s="45" t="s">
        <v>1</v>
      </c>
      <c r="F2005" s="46" t="s">
        <v>1</v>
      </c>
      <c r="G2005" s="47" t="s">
        <v>1</v>
      </c>
      <c r="H2005" s="16" t="s">
        <v>1</v>
      </c>
      <c r="I2005" s="65">
        <v>1</v>
      </c>
      <c r="J2005" s="65" t="s">
        <v>2894</v>
      </c>
      <c r="K2005" s="65">
        <v>3</v>
      </c>
      <c r="L2005" s="65" t="s">
        <v>2945</v>
      </c>
      <c r="M2005" s="65">
        <v>5</v>
      </c>
      <c r="N2005" s="65">
        <v>6</v>
      </c>
      <c r="O2005" s="65">
        <v>7</v>
      </c>
      <c r="P2005" s="65" t="s">
        <v>2946</v>
      </c>
      <c r="Q2005" s="65">
        <v>9</v>
      </c>
    </row>
    <row r="2006" spans="1:17" x14ac:dyDescent="0.25">
      <c r="A2006" s="14" t="s">
        <v>638</v>
      </c>
      <c r="B2006" s="14" t="s">
        <v>69</v>
      </c>
      <c r="C2006" s="12" t="s">
        <v>837</v>
      </c>
      <c r="D2006" s="43" t="s">
        <v>838</v>
      </c>
      <c r="E2006" s="42" t="s">
        <v>1</v>
      </c>
      <c r="F2006" s="42" t="s">
        <v>1</v>
      </c>
      <c r="G2006" s="42" t="s">
        <v>1</v>
      </c>
      <c r="H2006" s="11" t="s">
        <v>839</v>
      </c>
      <c r="I2006" s="63"/>
      <c r="J2006" s="63"/>
      <c r="K2006" s="63"/>
      <c r="L2006" s="63"/>
      <c r="M2006" s="63"/>
      <c r="N2006" s="63"/>
      <c r="O2006" s="63"/>
      <c r="P2006" s="63">
        <f t="shared" si="1733"/>
        <v>0</v>
      </c>
      <c r="Q2006" s="63" t="str">
        <f t="shared" si="1734"/>
        <v>-</v>
      </c>
    </row>
    <row r="2007" spans="1:17" ht="22.5" x14ac:dyDescent="0.25">
      <c r="A2007" s="14" t="s">
        <v>1</v>
      </c>
      <c r="B2007" s="14" t="s">
        <v>1</v>
      </c>
      <c r="C2007" s="14" t="s">
        <v>1</v>
      </c>
      <c r="D2007" s="42" t="s">
        <v>1</v>
      </c>
      <c r="E2007" s="42" t="s">
        <v>1</v>
      </c>
      <c r="F2007" s="42" t="s">
        <v>1</v>
      </c>
      <c r="G2007" s="42" t="s">
        <v>1</v>
      </c>
      <c r="H2007" s="17" t="s">
        <v>13</v>
      </c>
      <c r="I2007" s="66">
        <f t="shared" ref="I2007" si="1743">SUM(I2008,I2016,I2018)</f>
        <v>1480154</v>
      </c>
      <c r="J2007" s="66">
        <f t="shared" ref="J2007:K2007" si="1744">SUM(J2008,J2016,J2018)</f>
        <v>1462454</v>
      </c>
      <c r="K2007" s="66">
        <f t="shared" si="1744"/>
        <v>0</v>
      </c>
      <c r="L2007" s="66">
        <f t="shared" si="1732"/>
        <v>141602</v>
      </c>
      <c r="M2007" s="66">
        <f t="shared" ref="M2007" si="1745">SUM(M2008,M2016,M2018)</f>
        <v>0</v>
      </c>
      <c r="N2007" s="66">
        <f t="shared" ref="N2007:O2007" si="1746">SUM(N2008,N2016,N2018)</f>
        <v>0</v>
      </c>
      <c r="O2007" s="66">
        <f t="shared" si="1746"/>
        <v>141602</v>
      </c>
      <c r="P2007" s="66">
        <f t="shared" si="1733"/>
        <v>141602</v>
      </c>
      <c r="Q2007" s="66">
        <f t="shared" si="1734"/>
        <v>9.682492577544318</v>
      </c>
    </row>
    <row r="2008" spans="1:17" x14ac:dyDescent="0.25">
      <c r="A2008" s="12" t="s">
        <v>638</v>
      </c>
      <c r="B2008" s="12" t="s">
        <v>69</v>
      </c>
      <c r="C2008" s="12" t="s">
        <v>837</v>
      </c>
      <c r="D2008" s="43" t="s">
        <v>838</v>
      </c>
      <c r="E2008" s="42" t="s">
        <v>2709</v>
      </c>
      <c r="F2008" s="42" t="s">
        <v>1</v>
      </c>
      <c r="G2008" s="42" t="s">
        <v>1</v>
      </c>
      <c r="H2008" s="11" t="s">
        <v>15</v>
      </c>
      <c r="I2008" s="67">
        <f t="shared" ref="I2008" si="1747">SUM(I2009,I2010)</f>
        <v>1245978</v>
      </c>
      <c r="J2008" s="67">
        <f t="shared" ref="J2008:K2008" si="1748">SUM(J2009,J2010)</f>
        <v>1245978</v>
      </c>
      <c r="K2008" s="67">
        <f t="shared" si="1748"/>
        <v>0</v>
      </c>
      <c r="L2008" s="67">
        <f t="shared" si="1732"/>
        <v>119068</v>
      </c>
      <c r="M2008" s="67">
        <f t="shared" ref="M2008" si="1749">SUM(M2009,M2010)</f>
        <v>0</v>
      </c>
      <c r="N2008" s="67">
        <f t="shared" ref="N2008:O2008" si="1750">SUM(N2009,N2010)</f>
        <v>0</v>
      </c>
      <c r="O2008" s="67">
        <f t="shared" si="1750"/>
        <v>119068</v>
      </c>
      <c r="P2008" s="67">
        <f t="shared" si="1733"/>
        <v>119068</v>
      </c>
      <c r="Q2008" s="67">
        <f t="shared" si="1734"/>
        <v>9.556187990478163</v>
      </c>
    </row>
    <row r="2009" spans="1:17" x14ac:dyDescent="0.25">
      <c r="A2009" s="12" t="s">
        <v>638</v>
      </c>
      <c r="B2009" s="12" t="s">
        <v>69</v>
      </c>
      <c r="C2009" s="12" t="s">
        <v>837</v>
      </c>
      <c r="D2009" s="43" t="s">
        <v>838</v>
      </c>
      <c r="E2009" s="48">
        <v>6111</v>
      </c>
      <c r="F2009" s="43"/>
      <c r="G2009" s="56" t="s">
        <v>2919</v>
      </c>
      <c r="H2009" s="23" t="s">
        <v>16</v>
      </c>
      <c r="I2009" s="68">
        <v>1100120</v>
      </c>
      <c r="J2009" s="68">
        <v>1100120</v>
      </c>
      <c r="K2009" s="68"/>
      <c r="L2009" s="68">
        <f t="shared" si="1732"/>
        <v>105000</v>
      </c>
      <c r="M2009" s="68"/>
      <c r="N2009" s="68"/>
      <c r="O2009" s="68">
        <v>105000</v>
      </c>
      <c r="P2009" s="68">
        <f t="shared" si="1733"/>
        <v>105000</v>
      </c>
      <c r="Q2009" s="68">
        <f t="shared" si="1734"/>
        <v>9.5444133367269028</v>
      </c>
    </row>
    <row r="2010" spans="1:17" x14ac:dyDescent="0.25">
      <c r="A2010" s="14" t="s">
        <v>638</v>
      </c>
      <c r="B2010" s="14" t="s">
        <v>69</v>
      </c>
      <c r="C2010" s="14" t="s">
        <v>837</v>
      </c>
      <c r="D2010" s="50" t="s">
        <v>838</v>
      </c>
      <c r="E2010" s="50" t="s">
        <v>2719</v>
      </c>
      <c r="F2010" s="43" t="s">
        <v>1</v>
      </c>
      <c r="G2010" s="49" t="s">
        <v>1</v>
      </c>
      <c r="H2010" s="11" t="s">
        <v>19</v>
      </c>
      <c r="I2010" s="67">
        <f t="shared" ref="I2010:O2010" si="1751">SUM(I2011:I2015)</f>
        <v>145858</v>
      </c>
      <c r="J2010" s="67">
        <f t="shared" si="1751"/>
        <v>145858</v>
      </c>
      <c r="K2010" s="67">
        <f t="shared" si="1751"/>
        <v>0</v>
      </c>
      <c r="L2010" s="67">
        <f t="shared" si="1732"/>
        <v>14068</v>
      </c>
      <c r="M2010" s="67">
        <f t="shared" si="1751"/>
        <v>0</v>
      </c>
      <c r="N2010" s="67">
        <f t="shared" si="1751"/>
        <v>0</v>
      </c>
      <c r="O2010" s="67">
        <f t="shared" si="1751"/>
        <v>14068</v>
      </c>
      <c r="P2010" s="67">
        <f t="shared" si="1733"/>
        <v>14068</v>
      </c>
      <c r="Q2010" s="67">
        <f t="shared" si="1734"/>
        <v>9.6449971890468813</v>
      </c>
    </row>
    <row r="2011" spans="1:17" x14ac:dyDescent="0.25">
      <c r="A2011" s="12" t="s">
        <v>638</v>
      </c>
      <c r="B2011" s="12" t="s">
        <v>69</v>
      </c>
      <c r="C2011" s="12" t="s">
        <v>837</v>
      </c>
      <c r="D2011" s="43" t="s">
        <v>838</v>
      </c>
      <c r="E2011" s="48">
        <v>6112</v>
      </c>
      <c r="F2011" s="43" t="s">
        <v>840</v>
      </c>
      <c r="G2011" s="56" t="s">
        <v>2919</v>
      </c>
      <c r="H2011" s="23" t="s">
        <v>73</v>
      </c>
      <c r="I2011" s="68">
        <v>26000</v>
      </c>
      <c r="J2011" s="68">
        <v>26000</v>
      </c>
      <c r="K2011" s="68"/>
      <c r="L2011" s="68">
        <f t="shared" si="1732"/>
        <v>2108</v>
      </c>
      <c r="M2011" s="68"/>
      <c r="N2011" s="68"/>
      <c r="O2011" s="68">
        <v>2108</v>
      </c>
      <c r="P2011" s="68">
        <f t="shared" si="1733"/>
        <v>2108</v>
      </c>
      <c r="Q2011" s="68">
        <f t="shared" si="1734"/>
        <v>8.1076923076923073</v>
      </c>
    </row>
    <row r="2012" spans="1:17" x14ac:dyDescent="0.25">
      <c r="A2012" s="12" t="s">
        <v>638</v>
      </c>
      <c r="B2012" s="12" t="s">
        <v>69</v>
      </c>
      <c r="C2012" s="12" t="s">
        <v>837</v>
      </c>
      <c r="D2012" s="43" t="s">
        <v>838</v>
      </c>
      <c r="E2012" s="48">
        <v>6112</v>
      </c>
      <c r="F2012" s="43" t="s">
        <v>841</v>
      </c>
      <c r="G2012" s="56" t="s">
        <v>2919</v>
      </c>
      <c r="H2012" s="23" t="s">
        <v>22</v>
      </c>
      <c r="I2012" s="68">
        <v>80800</v>
      </c>
      <c r="J2012" s="68">
        <v>80800</v>
      </c>
      <c r="K2012" s="68"/>
      <c r="L2012" s="68">
        <f t="shared" si="1732"/>
        <v>11960</v>
      </c>
      <c r="M2012" s="68"/>
      <c r="N2012" s="68"/>
      <c r="O2012" s="68">
        <v>11960</v>
      </c>
      <c r="P2012" s="68">
        <f t="shared" si="1733"/>
        <v>11960</v>
      </c>
      <c r="Q2012" s="68">
        <f t="shared" si="1734"/>
        <v>14.801980198019802</v>
      </c>
    </row>
    <row r="2013" spans="1:17" x14ac:dyDescent="0.25">
      <c r="A2013" s="12" t="s">
        <v>638</v>
      </c>
      <c r="B2013" s="12" t="s">
        <v>69</v>
      </c>
      <c r="C2013" s="12" t="s">
        <v>837</v>
      </c>
      <c r="D2013" s="43" t="s">
        <v>838</v>
      </c>
      <c r="E2013" s="48">
        <v>6112</v>
      </c>
      <c r="F2013" s="43" t="s">
        <v>842</v>
      </c>
      <c r="G2013" s="56" t="s">
        <v>2919</v>
      </c>
      <c r="H2013" s="23" t="s">
        <v>24</v>
      </c>
      <c r="I2013" s="68">
        <v>23358</v>
      </c>
      <c r="J2013" s="68">
        <v>23358</v>
      </c>
      <c r="K2013" s="68"/>
      <c r="L2013" s="68">
        <f t="shared" si="1732"/>
        <v>0</v>
      </c>
      <c r="M2013" s="68"/>
      <c r="N2013" s="68"/>
      <c r="O2013" s="68"/>
      <c r="P2013" s="68">
        <f t="shared" si="1733"/>
        <v>0</v>
      </c>
      <c r="Q2013" s="68">
        <f t="shared" si="1734"/>
        <v>0</v>
      </c>
    </row>
    <row r="2014" spans="1:17" x14ac:dyDescent="0.25">
      <c r="A2014" s="12" t="s">
        <v>638</v>
      </c>
      <c r="B2014" s="12" t="s">
        <v>69</v>
      </c>
      <c r="C2014" s="12" t="s">
        <v>837</v>
      </c>
      <c r="D2014" s="43" t="s">
        <v>838</v>
      </c>
      <c r="E2014" s="48">
        <v>6112</v>
      </c>
      <c r="F2014" s="43" t="s">
        <v>843</v>
      </c>
      <c r="G2014" s="56" t="s">
        <v>2919</v>
      </c>
      <c r="H2014" s="23" t="s">
        <v>76</v>
      </c>
      <c r="I2014" s="68">
        <v>5900</v>
      </c>
      <c r="J2014" s="68">
        <v>5900</v>
      </c>
      <c r="K2014" s="68"/>
      <c r="L2014" s="68">
        <f t="shared" si="1732"/>
        <v>0</v>
      </c>
      <c r="M2014" s="68"/>
      <c r="N2014" s="68"/>
      <c r="O2014" s="68"/>
      <c r="P2014" s="68">
        <f t="shared" si="1733"/>
        <v>0</v>
      </c>
      <c r="Q2014" s="68">
        <f t="shared" si="1734"/>
        <v>0</v>
      </c>
    </row>
    <row r="2015" spans="1:17" x14ac:dyDescent="0.25">
      <c r="A2015" s="12" t="s">
        <v>638</v>
      </c>
      <c r="B2015" s="12" t="s">
        <v>69</v>
      </c>
      <c r="C2015" s="12" t="s">
        <v>837</v>
      </c>
      <c r="D2015" s="43" t="s">
        <v>838</v>
      </c>
      <c r="E2015" s="48">
        <v>6112</v>
      </c>
      <c r="F2015" s="43" t="s">
        <v>844</v>
      </c>
      <c r="G2015" s="56" t="s">
        <v>2919</v>
      </c>
      <c r="H2015" s="23" t="s">
        <v>26</v>
      </c>
      <c r="I2015" s="68">
        <v>9800</v>
      </c>
      <c r="J2015" s="68">
        <v>9800</v>
      </c>
      <c r="K2015" s="68"/>
      <c r="L2015" s="68">
        <f t="shared" si="1732"/>
        <v>0</v>
      </c>
      <c r="M2015" s="68"/>
      <c r="N2015" s="68"/>
      <c r="O2015" s="68"/>
      <c r="P2015" s="68">
        <f t="shared" si="1733"/>
        <v>0</v>
      </c>
      <c r="Q2015" s="68">
        <f t="shared" si="1734"/>
        <v>0</v>
      </c>
    </row>
    <row r="2016" spans="1:17" x14ac:dyDescent="0.25">
      <c r="A2016" s="12" t="s">
        <v>638</v>
      </c>
      <c r="B2016" s="12" t="s">
        <v>69</v>
      </c>
      <c r="C2016" s="12" t="s">
        <v>837</v>
      </c>
      <c r="D2016" s="43" t="s">
        <v>838</v>
      </c>
      <c r="E2016" s="42" t="s">
        <v>2710</v>
      </c>
      <c r="F2016" s="42" t="s">
        <v>1</v>
      </c>
      <c r="G2016" s="42" t="s">
        <v>1</v>
      </c>
      <c r="H2016" s="11" t="s">
        <v>28</v>
      </c>
      <c r="I2016" s="67">
        <f t="shared" ref="I2016:O2016" si="1752">SUM(I2017)</f>
        <v>115515</v>
      </c>
      <c r="J2016" s="67">
        <f t="shared" si="1752"/>
        <v>115515</v>
      </c>
      <c r="K2016" s="67">
        <f t="shared" si="1752"/>
        <v>0</v>
      </c>
      <c r="L2016" s="67">
        <f t="shared" si="1732"/>
        <v>10000</v>
      </c>
      <c r="M2016" s="67">
        <f t="shared" si="1752"/>
        <v>0</v>
      </c>
      <c r="N2016" s="67">
        <f t="shared" si="1752"/>
        <v>0</v>
      </c>
      <c r="O2016" s="67">
        <f t="shared" si="1752"/>
        <v>10000</v>
      </c>
      <c r="P2016" s="67">
        <f t="shared" si="1733"/>
        <v>10000</v>
      </c>
      <c r="Q2016" s="67">
        <f t="shared" si="1734"/>
        <v>8.6568843873090078</v>
      </c>
    </row>
    <row r="2017" spans="1:17" x14ac:dyDescent="0.25">
      <c r="A2017" s="12" t="s">
        <v>638</v>
      </c>
      <c r="B2017" s="12" t="s">
        <v>69</v>
      </c>
      <c r="C2017" s="12" t="s">
        <v>837</v>
      </c>
      <c r="D2017" s="43" t="s">
        <v>838</v>
      </c>
      <c r="E2017" s="48">
        <v>6121</v>
      </c>
      <c r="F2017" s="43"/>
      <c r="G2017" s="56" t="s">
        <v>2919</v>
      </c>
      <c r="H2017" s="23" t="s">
        <v>29</v>
      </c>
      <c r="I2017" s="68">
        <v>115515</v>
      </c>
      <c r="J2017" s="68">
        <v>115515</v>
      </c>
      <c r="K2017" s="68"/>
      <c r="L2017" s="68">
        <f t="shared" si="1732"/>
        <v>10000</v>
      </c>
      <c r="M2017" s="68"/>
      <c r="N2017" s="68"/>
      <c r="O2017" s="68">
        <v>10000</v>
      </c>
      <c r="P2017" s="68">
        <f t="shared" si="1733"/>
        <v>10000</v>
      </c>
      <c r="Q2017" s="68">
        <f t="shared" si="1734"/>
        <v>8.6568843873090078</v>
      </c>
    </row>
    <row r="2018" spans="1:17" x14ac:dyDescent="0.25">
      <c r="A2018" s="12" t="s">
        <v>638</v>
      </c>
      <c r="B2018" s="12" t="s">
        <v>69</v>
      </c>
      <c r="C2018" s="12" t="s">
        <v>837</v>
      </c>
      <c r="D2018" s="43" t="s">
        <v>838</v>
      </c>
      <c r="E2018" s="42" t="s">
        <v>2711</v>
      </c>
      <c r="F2018" s="42" t="s">
        <v>1</v>
      </c>
      <c r="G2018" s="42" t="s">
        <v>1</v>
      </c>
      <c r="H2018" s="11" t="s">
        <v>32</v>
      </c>
      <c r="I2018" s="67">
        <f t="shared" ref="I2018:O2018" si="1753">SUM(I2019:I2026)</f>
        <v>118661</v>
      </c>
      <c r="J2018" s="67">
        <f t="shared" si="1753"/>
        <v>100961</v>
      </c>
      <c r="K2018" s="67">
        <f t="shared" si="1753"/>
        <v>0</v>
      </c>
      <c r="L2018" s="67">
        <f t="shared" si="1732"/>
        <v>12534</v>
      </c>
      <c r="M2018" s="67">
        <f t="shared" si="1753"/>
        <v>0</v>
      </c>
      <c r="N2018" s="67">
        <f t="shared" si="1753"/>
        <v>0</v>
      </c>
      <c r="O2018" s="67">
        <f t="shared" si="1753"/>
        <v>12534</v>
      </c>
      <c r="P2018" s="67">
        <f t="shared" si="1733"/>
        <v>12534</v>
      </c>
      <c r="Q2018" s="67">
        <f t="shared" si="1734"/>
        <v>12.414694783134081</v>
      </c>
    </row>
    <row r="2019" spans="1:17" x14ac:dyDescent="0.25">
      <c r="A2019" s="12" t="s">
        <v>638</v>
      </c>
      <c r="B2019" s="12" t="s">
        <v>69</v>
      </c>
      <c r="C2019" s="12" t="s">
        <v>837</v>
      </c>
      <c r="D2019" s="43" t="s">
        <v>838</v>
      </c>
      <c r="E2019" s="48">
        <v>6131</v>
      </c>
      <c r="F2019" s="43"/>
      <c r="G2019" s="56" t="s">
        <v>2919</v>
      </c>
      <c r="H2019" s="23" t="s">
        <v>33</v>
      </c>
      <c r="I2019" s="68">
        <v>1100</v>
      </c>
      <c r="J2019" s="68">
        <v>100</v>
      </c>
      <c r="K2019" s="68"/>
      <c r="L2019" s="68">
        <f t="shared" si="1732"/>
        <v>0</v>
      </c>
      <c r="M2019" s="68"/>
      <c r="N2019" s="68"/>
      <c r="O2019" s="68"/>
      <c r="P2019" s="68">
        <f t="shared" si="1733"/>
        <v>0</v>
      </c>
      <c r="Q2019" s="68">
        <f t="shared" si="1734"/>
        <v>0</v>
      </c>
    </row>
    <row r="2020" spans="1:17" x14ac:dyDescent="0.25">
      <c r="A2020" s="12" t="s">
        <v>638</v>
      </c>
      <c r="B2020" s="12" t="s">
        <v>69</v>
      </c>
      <c r="C2020" s="12" t="s">
        <v>837</v>
      </c>
      <c r="D2020" s="43" t="s">
        <v>838</v>
      </c>
      <c r="E2020" s="48">
        <v>6132</v>
      </c>
      <c r="F2020" s="43"/>
      <c r="G2020" s="56" t="s">
        <v>2919</v>
      </c>
      <c r="H2020" s="23" t="s">
        <v>227</v>
      </c>
      <c r="I2020" s="68">
        <v>66592</v>
      </c>
      <c r="J2020" s="68">
        <v>66592</v>
      </c>
      <c r="K2020" s="68"/>
      <c r="L2020" s="68">
        <f t="shared" si="1732"/>
        <v>8464</v>
      </c>
      <c r="M2020" s="68"/>
      <c r="N2020" s="68"/>
      <c r="O2020" s="68">
        <v>8464</v>
      </c>
      <c r="P2020" s="68">
        <f t="shared" si="1733"/>
        <v>8464</v>
      </c>
      <c r="Q2020" s="68">
        <f t="shared" si="1734"/>
        <v>12.710235463719366</v>
      </c>
    </row>
    <row r="2021" spans="1:17" x14ac:dyDescent="0.25">
      <c r="A2021" s="12" t="s">
        <v>638</v>
      </c>
      <c r="B2021" s="12" t="s">
        <v>69</v>
      </c>
      <c r="C2021" s="12" t="s">
        <v>837</v>
      </c>
      <c r="D2021" s="43" t="s">
        <v>838</v>
      </c>
      <c r="E2021" s="48">
        <v>6133</v>
      </c>
      <c r="F2021" s="43"/>
      <c r="G2021" s="56" t="s">
        <v>2919</v>
      </c>
      <c r="H2021" s="23" t="s">
        <v>229</v>
      </c>
      <c r="I2021" s="68">
        <v>8077</v>
      </c>
      <c r="J2021" s="68">
        <v>8077</v>
      </c>
      <c r="K2021" s="68"/>
      <c r="L2021" s="68">
        <f t="shared" si="1732"/>
        <v>956</v>
      </c>
      <c r="M2021" s="68"/>
      <c r="N2021" s="68"/>
      <c r="O2021" s="68">
        <v>956</v>
      </c>
      <c r="P2021" s="68">
        <f t="shared" si="1733"/>
        <v>956</v>
      </c>
      <c r="Q2021" s="68">
        <f t="shared" si="1734"/>
        <v>11.83607775164046</v>
      </c>
    </row>
    <row r="2022" spans="1:17" x14ac:dyDescent="0.25">
      <c r="A2022" s="12" t="s">
        <v>638</v>
      </c>
      <c r="B2022" s="12" t="s">
        <v>69</v>
      </c>
      <c r="C2022" s="12" t="s">
        <v>837</v>
      </c>
      <c r="D2022" s="43" t="s">
        <v>838</v>
      </c>
      <c r="E2022" s="48">
        <v>6134</v>
      </c>
      <c r="F2022" s="43"/>
      <c r="G2022" s="56" t="s">
        <v>2919</v>
      </c>
      <c r="H2022" s="23" t="s">
        <v>169</v>
      </c>
      <c r="I2022" s="68">
        <v>11000</v>
      </c>
      <c r="J2022" s="68">
        <v>5000</v>
      </c>
      <c r="K2022" s="68"/>
      <c r="L2022" s="68">
        <f t="shared" si="1732"/>
        <v>625</v>
      </c>
      <c r="M2022" s="68"/>
      <c r="N2022" s="68"/>
      <c r="O2022" s="68">
        <v>625</v>
      </c>
      <c r="P2022" s="68">
        <f t="shared" si="1733"/>
        <v>625</v>
      </c>
      <c r="Q2022" s="68">
        <f t="shared" si="1734"/>
        <v>12.5</v>
      </c>
    </row>
    <row r="2023" spans="1:17" x14ac:dyDescent="0.25">
      <c r="A2023" s="12" t="s">
        <v>638</v>
      </c>
      <c r="B2023" s="12" t="s">
        <v>69</v>
      </c>
      <c r="C2023" s="12" t="s">
        <v>837</v>
      </c>
      <c r="D2023" s="43" t="s">
        <v>838</v>
      </c>
      <c r="E2023" s="48">
        <v>6135</v>
      </c>
      <c r="F2023" s="43"/>
      <c r="G2023" s="56" t="s">
        <v>2919</v>
      </c>
      <c r="H2023" s="23" t="s">
        <v>231</v>
      </c>
      <c r="I2023" s="68">
        <v>200</v>
      </c>
      <c r="J2023" s="68">
        <v>200</v>
      </c>
      <c r="K2023" s="68"/>
      <c r="L2023" s="68">
        <f t="shared" si="1732"/>
        <v>25</v>
      </c>
      <c r="M2023" s="68"/>
      <c r="N2023" s="68"/>
      <c r="O2023" s="68">
        <v>25</v>
      </c>
      <c r="P2023" s="68">
        <f t="shared" si="1733"/>
        <v>25</v>
      </c>
      <c r="Q2023" s="68">
        <f t="shared" si="1734"/>
        <v>12.5</v>
      </c>
    </row>
    <row r="2024" spans="1:17" x14ac:dyDescent="0.25">
      <c r="A2024" s="12" t="s">
        <v>638</v>
      </c>
      <c r="B2024" s="12" t="s">
        <v>69</v>
      </c>
      <c r="C2024" s="12" t="s">
        <v>837</v>
      </c>
      <c r="D2024" s="43" t="s">
        <v>838</v>
      </c>
      <c r="E2024" s="48">
        <v>6137</v>
      </c>
      <c r="F2024" s="43"/>
      <c r="G2024" s="56" t="s">
        <v>2919</v>
      </c>
      <c r="H2024" s="23" t="s">
        <v>235</v>
      </c>
      <c r="I2024" s="68">
        <v>10397</v>
      </c>
      <c r="J2024" s="68">
        <v>5197</v>
      </c>
      <c r="K2024" s="68"/>
      <c r="L2024" s="68">
        <f t="shared" si="1732"/>
        <v>649</v>
      </c>
      <c r="M2024" s="68"/>
      <c r="N2024" s="68"/>
      <c r="O2024" s="68">
        <v>649</v>
      </c>
      <c r="P2024" s="68">
        <f t="shared" si="1733"/>
        <v>649</v>
      </c>
      <c r="Q2024" s="68">
        <f t="shared" si="1734"/>
        <v>12.487973831056379</v>
      </c>
    </row>
    <row r="2025" spans="1:17" x14ac:dyDescent="0.25">
      <c r="A2025" s="12" t="s">
        <v>638</v>
      </c>
      <c r="B2025" s="12" t="s">
        <v>69</v>
      </c>
      <c r="C2025" s="12" t="s">
        <v>837</v>
      </c>
      <c r="D2025" s="43" t="s">
        <v>838</v>
      </c>
      <c r="E2025" s="48">
        <v>6138</v>
      </c>
      <c r="F2025" s="43"/>
      <c r="G2025" s="56" t="s">
        <v>2919</v>
      </c>
      <c r="H2025" s="23" t="s">
        <v>237</v>
      </c>
      <c r="I2025" s="68">
        <v>2700</v>
      </c>
      <c r="J2025" s="68">
        <v>2700</v>
      </c>
      <c r="K2025" s="68"/>
      <c r="L2025" s="68">
        <f t="shared" si="1732"/>
        <v>0</v>
      </c>
      <c r="M2025" s="68"/>
      <c r="N2025" s="68"/>
      <c r="O2025" s="68"/>
      <c r="P2025" s="68">
        <f t="shared" si="1733"/>
        <v>0</v>
      </c>
      <c r="Q2025" s="68">
        <f t="shared" si="1734"/>
        <v>0</v>
      </c>
    </row>
    <row r="2026" spans="1:17" x14ac:dyDescent="0.25">
      <c r="A2026" s="14" t="s">
        <v>638</v>
      </c>
      <c r="B2026" s="14" t="s">
        <v>69</v>
      </c>
      <c r="C2026" s="14" t="s">
        <v>837</v>
      </c>
      <c r="D2026" s="50" t="s">
        <v>838</v>
      </c>
      <c r="E2026" s="50" t="s">
        <v>2720</v>
      </c>
      <c r="F2026" s="43" t="s">
        <v>1</v>
      </c>
      <c r="G2026" s="49" t="s">
        <v>1</v>
      </c>
      <c r="H2026" s="11" t="s">
        <v>35</v>
      </c>
      <c r="I2026" s="67">
        <f t="shared" ref="I2026:O2026" si="1754">SUM(I2027:I2029)</f>
        <v>18595</v>
      </c>
      <c r="J2026" s="67">
        <f t="shared" si="1754"/>
        <v>13095</v>
      </c>
      <c r="K2026" s="67">
        <f t="shared" si="1754"/>
        <v>0</v>
      </c>
      <c r="L2026" s="67">
        <f t="shared" si="1732"/>
        <v>1815</v>
      </c>
      <c r="M2026" s="67">
        <f t="shared" si="1754"/>
        <v>0</v>
      </c>
      <c r="N2026" s="67">
        <f t="shared" si="1754"/>
        <v>0</v>
      </c>
      <c r="O2026" s="67">
        <f t="shared" si="1754"/>
        <v>1815</v>
      </c>
      <c r="P2026" s="67">
        <f t="shared" si="1733"/>
        <v>1815</v>
      </c>
      <c r="Q2026" s="67">
        <f t="shared" si="1734"/>
        <v>13.860252004581902</v>
      </c>
    </row>
    <row r="2027" spans="1:17" x14ac:dyDescent="0.25">
      <c r="A2027" s="12" t="s">
        <v>638</v>
      </c>
      <c r="B2027" s="12" t="s">
        <v>69</v>
      </c>
      <c r="C2027" s="12" t="s">
        <v>837</v>
      </c>
      <c r="D2027" s="43" t="s">
        <v>838</v>
      </c>
      <c r="E2027" s="48">
        <v>6139</v>
      </c>
      <c r="F2027" s="43"/>
      <c r="G2027" s="56" t="s">
        <v>2919</v>
      </c>
      <c r="H2027" s="23" t="s">
        <v>35</v>
      </c>
      <c r="I2027" s="68">
        <v>9100</v>
      </c>
      <c r="J2027" s="68">
        <v>3600</v>
      </c>
      <c r="K2027" s="68"/>
      <c r="L2027" s="68">
        <f t="shared" si="1732"/>
        <v>573</v>
      </c>
      <c r="M2027" s="68"/>
      <c r="N2027" s="68"/>
      <c r="O2027" s="68">
        <v>573</v>
      </c>
      <c r="P2027" s="68">
        <f t="shared" si="1733"/>
        <v>573</v>
      </c>
      <c r="Q2027" s="68">
        <f t="shared" si="1734"/>
        <v>15.916666666666668</v>
      </c>
    </row>
    <row r="2028" spans="1:17" x14ac:dyDescent="0.25">
      <c r="A2028" s="12" t="s">
        <v>638</v>
      </c>
      <c r="B2028" s="12" t="s">
        <v>69</v>
      </c>
      <c r="C2028" s="12" t="s">
        <v>837</v>
      </c>
      <c r="D2028" s="43" t="s">
        <v>838</v>
      </c>
      <c r="E2028" s="48">
        <v>6139</v>
      </c>
      <c r="F2028" s="43" t="s">
        <v>845</v>
      </c>
      <c r="G2028" s="56" t="s">
        <v>2919</v>
      </c>
      <c r="H2028" s="23" t="s">
        <v>43</v>
      </c>
      <c r="I2028" s="68">
        <v>2864</v>
      </c>
      <c r="J2028" s="68">
        <v>2864</v>
      </c>
      <c r="K2028" s="68"/>
      <c r="L2028" s="68">
        <f t="shared" si="1732"/>
        <v>350</v>
      </c>
      <c r="M2028" s="68"/>
      <c r="N2028" s="68"/>
      <c r="O2028" s="68">
        <v>350</v>
      </c>
      <c r="P2028" s="68">
        <f t="shared" si="1733"/>
        <v>350</v>
      </c>
      <c r="Q2028" s="68">
        <f t="shared" si="1734"/>
        <v>12.220670391061454</v>
      </c>
    </row>
    <row r="2029" spans="1:17" ht="22.5" x14ac:dyDescent="0.25">
      <c r="A2029" s="12" t="s">
        <v>638</v>
      </c>
      <c r="B2029" s="12" t="s">
        <v>69</v>
      </c>
      <c r="C2029" s="12" t="s">
        <v>837</v>
      </c>
      <c r="D2029" s="43" t="s">
        <v>838</v>
      </c>
      <c r="E2029" s="48">
        <v>6139</v>
      </c>
      <c r="F2029" s="43" t="s">
        <v>846</v>
      </c>
      <c r="G2029" s="56" t="s">
        <v>2919</v>
      </c>
      <c r="H2029" s="23" t="s">
        <v>49</v>
      </c>
      <c r="I2029" s="68">
        <v>6631</v>
      </c>
      <c r="J2029" s="68">
        <v>6631</v>
      </c>
      <c r="K2029" s="68"/>
      <c r="L2029" s="68">
        <f t="shared" si="1732"/>
        <v>892</v>
      </c>
      <c r="M2029" s="68"/>
      <c r="N2029" s="68"/>
      <c r="O2029" s="68">
        <v>892</v>
      </c>
      <c r="P2029" s="68">
        <f t="shared" si="1733"/>
        <v>892</v>
      </c>
      <c r="Q2029" s="68">
        <f t="shared" si="1734"/>
        <v>13.451968028954909</v>
      </c>
    </row>
    <row r="2030" spans="1:17" ht="22.5" x14ac:dyDescent="0.25">
      <c r="A2030" s="14" t="s">
        <v>1</v>
      </c>
      <c r="B2030" s="14" t="s">
        <v>1</v>
      </c>
      <c r="C2030" s="14" t="s">
        <v>1</v>
      </c>
      <c r="D2030" s="42" t="s">
        <v>1</v>
      </c>
      <c r="E2030" s="42" t="s">
        <v>1</v>
      </c>
      <c r="F2030" s="42" t="s">
        <v>1</v>
      </c>
      <c r="G2030" s="42" t="s">
        <v>1</v>
      </c>
      <c r="H2030" s="17" t="s">
        <v>50</v>
      </c>
      <c r="I2030" s="66">
        <f t="shared" ref="I2030:O2031" si="1755">SUM(I2031)</f>
        <v>100</v>
      </c>
      <c r="J2030" s="66">
        <f t="shared" si="1755"/>
        <v>100</v>
      </c>
      <c r="K2030" s="66">
        <f t="shared" si="1755"/>
        <v>0</v>
      </c>
      <c r="L2030" s="66">
        <f t="shared" si="1732"/>
        <v>0</v>
      </c>
      <c r="M2030" s="66">
        <f t="shared" si="1755"/>
        <v>0</v>
      </c>
      <c r="N2030" s="66">
        <f t="shared" si="1755"/>
        <v>0</v>
      </c>
      <c r="O2030" s="66">
        <f t="shared" si="1755"/>
        <v>0</v>
      </c>
      <c r="P2030" s="66">
        <f t="shared" si="1733"/>
        <v>0</v>
      </c>
      <c r="Q2030" s="66">
        <f t="shared" si="1734"/>
        <v>0</v>
      </c>
    </row>
    <row r="2031" spans="1:17" x14ac:dyDescent="0.25">
      <c r="A2031" s="12" t="s">
        <v>638</v>
      </c>
      <c r="B2031" s="12" t="s">
        <v>69</v>
      </c>
      <c r="C2031" s="12" t="s">
        <v>837</v>
      </c>
      <c r="D2031" s="43" t="s">
        <v>838</v>
      </c>
      <c r="E2031" s="42" t="s">
        <v>2712</v>
      </c>
      <c r="F2031" s="42" t="s">
        <v>1</v>
      </c>
      <c r="G2031" s="42" t="s">
        <v>1</v>
      </c>
      <c r="H2031" s="11" t="s">
        <v>52</v>
      </c>
      <c r="I2031" s="67">
        <f t="shared" si="1755"/>
        <v>100</v>
      </c>
      <c r="J2031" s="67">
        <f t="shared" si="1755"/>
        <v>100</v>
      </c>
      <c r="K2031" s="67">
        <f t="shared" si="1755"/>
        <v>0</v>
      </c>
      <c r="L2031" s="67">
        <f t="shared" si="1732"/>
        <v>0</v>
      </c>
      <c r="M2031" s="67">
        <f t="shared" si="1755"/>
        <v>0</v>
      </c>
      <c r="N2031" s="67">
        <f t="shared" si="1755"/>
        <v>0</v>
      </c>
      <c r="O2031" s="67">
        <f t="shared" si="1755"/>
        <v>0</v>
      </c>
      <c r="P2031" s="67">
        <f t="shared" si="1733"/>
        <v>0</v>
      </c>
      <c r="Q2031" s="67">
        <f t="shared" si="1734"/>
        <v>0</v>
      </c>
    </row>
    <row r="2032" spans="1:17" x14ac:dyDescent="0.25">
      <c r="A2032" s="12" t="s">
        <v>638</v>
      </c>
      <c r="B2032" s="12" t="s">
        <v>69</v>
      </c>
      <c r="C2032" s="12" t="s">
        <v>837</v>
      </c>
      <c r="D2032" s="43" t="s">
        <v>838</v>
      </c>
      <c r="E2032" s="48">
        <v>6148</v>
      </c>
      <c r="F2032" s="43"/>
      <c r="G2032" s="56" t="s">
        <v>2919</v>
      </c>
      <c r="H2032" s="23" t="s">
        <v>58</v>
      </c>
      <c r="I2032" s="68">
        <v>100</v>
      </c>
      <c r="J2032" s="68">
        <v>100</v>
      </c>
      <c r="K2032" s="68"/>
      <c r="L2032" s="68">
        <f t="shared" si="1732"/>
        <v>0</v>
      </c>
      <c r="M2032" s="68"/>
      <c r="N2032" s="68"/>
      <c r="O2032" s="68"/>
      <c r="P2032" s="68">
        <f t="shared" si="1733"/>
        <v>0</v>
      </c>
      <c r="Q2032" s="68">
        <f t="shared" si="1734"/>
        <v>0</v>
      </c>
    </row>
    <row r="2033" spans="1:17" ht="22.5" x14ac:dyDescent="0.25">
      <c r="A2033" s="14" t="s">
        <v>1</v>
      </c>
      <c r="B2033" s="14" t="s">
        <v>1</v>
      </c>
      <c r="C2033" s="14" t="s">
        <v>1</v>
      </c>
      <c r="D2033" s="42" t="s">
        <v>1</v>
      </c>
      <c r="E2033" s="42" t="s">
        <v>1</v>
      </c>
      <c r="F2033" s="42" t="s">
        <v>1</v>
      </c>
      <c r="G2033" s="42" t="s">
        <v>1</v>
      </c>
      <c r="H2033" s="17" t="s">
        <v>59</v>
      </c>
      <c r="I2033" s="66">
        <f t="shared" ref="I2033:O2034" si="1756">SUM(I2034)</f>
        <v>14000</v>
      </c>
      <c r="J2033" s="66">
        <f t="shared" si="1756"/>
        <v>0</v>
      </c>
      <c r="K2033" s="66">
        <f t="shared" si="1756"/>
        <v>0</v>
      </c>
      <c r="L2033" s="66">
        <f t="shared" si="1732"/>
        <v>0</v>
      </c>
      <c r="M2033" s="66">
        <f t="shared" si="1756"/>
        <v>0</v>
      </c>
      <c r="N2033" s="66">
        <f t="shared" si="1756"/>
        <v>0</v>
      </c>
      <c r="O2033" s="66">
        <f t="shared" si="1756"/>
        <v>0</v>
      </c>
      <c r="P2033" s="66">
        <f t="shared" si="1733"/>
        <v>0</v>
      </c>
      <c r="Q2033" s="66" t="str">
        <f t="shared" si="1734"/>
        <v>-</v>
      </c>
    </row>
    <row r="2034" spans="1:17" x14ac:dyDescent="0.25">
      <c r="A2034" s="12" t="s">
        <v>638</v>
      </c>
      <c r="B2034" s="12" t="s">
        <v>69</v>
      </c>
      <c r="C2034" s="12" t="s">
        <v>837</v>
      </c>
      <c r="D2034" s="43" t="s">
        <v>838</v>
      </c>
      <c r="E2034" s="42" t="s">
        <v>2715</v>
      </c>
      <c r="F2034" s="42" t="s">
        <v>1</v>
      </c>
      <c r="G2034" s="42" t="s">
        <v>1</v>
      </c>
      <c r="H2034" s="11" t="s">
        <v>61</v>
      </c>
      <c r="I2034" s="67">
        <f t="shared" si="1756"/>
        <v>14000</v>
      </c>
      <c r="J2034" s="67">
        <f t="shared" si="1756"/>
        <v>0</v>
      </c>
      <c r="K2034" s="67">
        <f t="shared" si="1756"/>
        <v>0</v>
      </c>
      <c r="L2034" s="67">
        <f t="shared" si="1732"/>
        <v>0</v>
      </c>
      <c r="M2034" s="67">
        <f t="shared" si="1756"/>
        <v>0</v>
      </c>
      <c r="N2034" s="67">
        <f t="shared" si="1756"/>
        <v>0</v>
      </c>
      <c r="O2034" s="67">
        <f t="shared" si="1756"/>
        <v>0</v>
      </c>
      <c r="P2034" s="67">
        <f t="shared" si="1733"/>
        <v>0</v>
      </c>
      <c r="Q2034" s="67" t="str">
        <f t="shared" si="1734"/>
        <v>-</v>
      </c>
    </row>
    <row r="2035" spans="1:17" x14ac:dyDescent="0.25">
      <c r="A2035" s="12" t="s">
        <v>638</v>
      </c>
      <c r="B2035" s="12" t="s">
        <v>69</v>
      </c>
      <c r="C2035" s="12" t="s">
        <v>837</v>
      </c>
      <c r="D2035" s="43" t="s">
        <v>838</v>
      </c>
      <c r="E2035" s="48">
        <v>8213</v>
      </c>
      <c r="F2035" s="43"/>
      <c r="G2035" s="56" t="s">
        <v>2919</v>
      </c>
      <c r="H2035" s="23" t="s">
        <v>62</v>
      </c>
      <c r="I2035" s="68">
        <v>14000</v>
      </c>
      <c r="J2035" s="68">
        <v>0</v>
      </c>
      <c r="K2035" s="68"/>
      <c r="L2035" s="68">
        <f t="shared" si="1732"/>
        <v>0</v>
      </c>
      <c r="M2035" s="68"/>
      <c r="N2035" s="68"/>
      <c r="O2035" s="68"/>
      <c r="P2035" s="68">
        <f t="shared" si="1733"/>
        <v>0</v>
      </c>
      <c r="Q2035" s="68" t="str">
        <f t="shared" si="1734"/>
        <v>-</v>
      </c>
    </row>
    <row r="2036" spans="1:17" x14ac:dyDescent="0.25">
      <c r="A2036" s="23" t="s">
        <v>1</v>
      </c>
      <c r="B2036" s="23" t="s">
        <v>1</v>
      </c>
      <c r="C2036" s="23" t="s">
        <v>1</v>
      </c>
      <c r="D2036" s="49" t="s">
        <v>1</v>
      </c>
      <c r="E2036" s="49" t="s">
        <v>1</v>
      </c>
      <c r="F2036" s="49" t="s">
        <v>1</v>
      </c>
      <c r="G2036" s="49" t="s">
        <v>1</v>
      </c>
      <c r="H2036" s="17" t="s">
        <v>847</v>
      </c>
      <c r="I2036" s="66">
        <f t="shared" ref="I2036:O2036" si="1757">SUM(I2007,I2030,I2033)</f>
        <v>1494254</v>
      </c>
      <c r="J2036" s="66">
        <f t="shared" si="1757"/>
        <v>1462554</v>
      </c>
      <c r="K2036" s="66">
        <f t="shared" si="1757"/>
        <v>0</v>
      </c>
      <c r="L2036" s="66">
        <f t="shared" si="1732"/>
        <v>141602</v>
      </c>
      <c r="M2036" s="66">
        <f t="shared" si="1757"/>
        <v>0</v>
      </c>
      <c r="N2036" s="66">
        <f t="shared" si="1757"/>
        <v>0</v>
      </c>
      <c r="O2036" s="66">
        <f t="shared" si="1757"/>
        <v>141602</v>
      </c>
      <c r="P2036" s="66">
        <f t="shared" si="1733"/>
        <v>141602</v>
      </c>
      <c r="Q2036" s="66">
        <f t="shared" si="1734"/>
        <v>9.6818305512138352</v>
      </c>
    </row>
    <row r="2037" spans="1:17" ht="15.75" thickBot="1" x14ac:dyDescent="0.3">
      <c r="A2037" s="23" t="s">
        <v>1</v>
      </c>
      <c r="B2037" s="23" t="s">
        <v>1</v>
      </c>
      <c r="C2037" s="23" t="s">
        <v>1</v>
      </c>
      <c r="D2037" s="49" t="s">
        <v>1</v>
      </c>
      <c r="E2037" s="49" t="s">
        <v>1</v>
      </c>
      <c r="F2037" s="49" t="s">
        <v>1</v>
      </c>
      <c r="G2037" s="49" t="s">
        <v>1</v>
      </c>
      <c r="H2037" s="11" t="s">
        <v>64</v>
      </c>
      <c r="I2037" s="67">
        <v>44</v>
      </c>
      <c r="J2037" s="67">
        <v>44</v>
      </c>
      <c r="K2037" s="67"/>
      <c r="L2037" s="67"/>
      <c r="M2037" s="67"/>
      <c r="N2037" s="67"/>
      <c r="O2037" s="67"/>
      <c r="P2037" s="67">
        <f t="shared" si="1733"/>
        <v>0</v>
      </c>
      <c r="Q2037" s="67">
        <f t="shared" si="1734"/>
        <v>0</v>
      </c>
    </row>
    <row r="2038" spans="1:17" ht="34.5" thickBot="1" x14ac:dyDescent="0.3">
      <c r="A2038" s="23" t="s">
        <v>1</v>
      </c>
      <c r="B2038" s="23" t="s">
        <v>1</v>
      </c>
      <c r="C2038" s="23" t="s">
        <v>1</v>
      </c>
      <c r="D2038" s="49" t="s">
        <v>1</v>
      </c>
      <c r="E2038" s="49" t="s">
        <v>1</v>
      </c>
      <c r="F2038" s="49" t="s">
        <v>1</v>
      </c>
      <c r="G2038" s="49" t="s">
        <v>1</v>
      </c>
      <c r="H2038" s="22" t="s">
        <v>65</v>
      </c>
      <c r="I2038" s="64" t="s">
        <v>2718</v>
      </c>
      <c r="J2038" s="64" t="s">
        <v>2879</v>
      </c>
      <c r="K2038" s="64" t="s">
        <v>2942</v>
      </c>
      <c r="L2038" s="64" t="s">
        <v>2942</v>
      </c>
      <c r="M2038" s="64" t="s">
        <v>2950</v>
      </c>
      <c r="N2038" s="64" t="s">
        <v>2949</v>
      </c>
      <c r="O2038" s="64" t="s">
        <v>2948</v>
      </c>
      <c r="P2038" s="64" t="s">
        <v>2942</v>
      </c>
      <c r="Q2038" s="64" t="s">
        <v>2944</v>
      </c>
    </row>
    <row r="2039" spans="1:17" x14ac:dyDescent="0.25">
      <c r="A2039" s="24"/>
      <c r="B2039" s="24"/>
      <c r="C2039" s="24"/>
      <c r="D2039" s="51"/>
      <c r="E2039" s="51"/>
      <c r="F2039" s="51"/>
      <c r="G2039" s="51"/>
      <c r="H2039" s="18" t="s">
        <v>1</v>
      </c>
      <c r="I2039" s="65">
        <v>1</v>
      </c>
      <c r="J2039" s="65" t="s">
        <v>2894</v>
      </c>
      <c r="K2039" s="65">
        <v>3</v>
      </c>
      <c r="L2039" s="65" t="s">
        <v>2945</v>
      </c>
      <c r="M2039" s="65">
        <v>5</v>
      </c>
      <c r="N2039" s="65">
        <v>6</v>
      </c>
      <c r="O2039" s="65">
        <v>7</v>
      </c>
      <c r="P2039" s="65" t="s">
        <v>2946</v>
      </c>
      <c r="Q2039" s="65">
        <v>9</v>
      </c>
    </row>
    <row r="2040" spans="1:17" x14ac:dyDescent="0.25">
      <c r="A2040" s="24"/>
      <c r="B2040" s="24"/>
      <c r="C2040" s="24"/>
      <c r="D2040" s="51"/>
      <c r="E2040" s="52"/>
      <c r="F2040" s="52"/>
      <c r="G2040" s="52"/>
      <c r="H2040" s="19" t="s">
        <v>697</v>
      </c>
      <c r="I2040" s="69">
        <f t="shared" ref="I2040" si="1758">SUM(I2036)</f>
        <v>1494254</v>
      </c>
      <c r="J2040" s="69">
        <f t="shared" ref="J2040:K2040" si="1759">SUM(J2036)</f>
        <v>1462554</v>
      </c>
      <c r="K2040" s="69">
        <f t="shared" si="1759"/>
        <v>0</v>
      </c>
      <c r="L2040" s="69">
        <f t="shared" si="1732"/>
        <v>141602</v>
      </c>
      <c r="M2040" s="69">
        <f t="shared" ref="M2040" si="1760">SUM(M2036)</f>
        <v>0</v>
      </c>
      <c r="N2040" s="69">
        <f t="shared" ref="N2040:O2040" si="1761">SUM(N2036)</f>
        <v>0</v>
      </c>
      <c r="O2040" s="69">
        <f t="shared" si="1761"/>
        <v>141602</v>
      </c>
      <c r="P2040" s="69">
        <f t="shared" si="1733"/>
        <v>141602</v>
      </c>
      <c r="Q2040" s="69">
        <f t="shared" si="1734"/>
        <v>9.6818305512138352</v>
      </c>
    </row>
    <row r="2041" spans="1:17" x14ac:dyDescent="0.25">
      <c r="A2041" s="24"/>
      <c r="B2041" s="24"/>
      <c r="C2041" s="24"/>
      <c r="D2041" s="51"/>
      <c r="E2041" s="51"/>
      <c r="F2041" s="51"/>
      <c r="G2041" s="51"/>
      <c r="H2041" s="20" t="s">
        <v>67</v>
      </c>
      <c r="I2041" s="69">
        <f t="shared" ref="I2041" si="1762">SUM(I2040)</f>
        <v>1494254</v>
      </c>
      <c r="J2041" s="69">
        <f t="shared" ref="J2041:K2041" si="1763">SUM(J2040)</f>
        <v>1462554</v>
      </c>
      <c r="K2041" s="69">
        <f t="shared" si="1763"/>
        <v>0</v>
      </c>
      <c r="L2041" s="69">
        <f t="shared" si="1732"/>
        <v>141602</v>
      </c>
      <c r="M2041" s="69">
        <f t="shared" ref="M2041" si="1764">SUM(M2040)</f>
        <v>0</v>
      </c>
      <c r="N2041" s="69">
        <f t="shared" ref="N2041:O2041" si="1765">SUM(N2040)</f>
        <v>0</v>
      </c>
      <c r="O2041" s="69">
        <f t="shared" si="1765"/>
        <v>141602</v>
      </c>
      <c r="P2041" s="69">
        <f t="shared" si="1733"/>
        <v>141602</v>
      </c>
      <c r="Q2041" s="69">
        <f t="shared" si="1734"/>
        <v>9.6818305512138352</v>
      </c>
    </row>
    <row r="2042" spans="1:17" x14ac:dyDescent="0.25">
      <c r="A2042" s="25"/>
      <c r="B2042" s="25"/>
      <c r="C2042" s="25"/>
      <c r="D2042" s="53"/>
      <c r="E2042" s="53"/>
      <c r="F2042" s="53"/>
      <c r="G2042" s="53"/>
    </row>
    <row r="2043" spans="1:17" ht="15.75" thickBot="1" x14ac:dyDescent="0.3">
      <c r="A2043" s="23" t="s">
        <v>1</v>
      </c>
      <c r="B2043" s="23" t="s">
        <v>1</v>
      </c>
      <c r="C2043" s="23" t="s">
        <v>1</v>
      </c>
      <c r="D2043" s="49" t="s">
        <v>1</v>
      </c>
      <c r="E2043" s="49" t="s">
        <v>1</v>
      </c>
      <c r="F2043" s="49" t="s">
        <v>1</v>
      </c>
      <c r="G2043" s="49" t="s">
        <v>1</v>
      </c>
      <c r="H2043" s="26" t="s">
        <v>1</v>
      </c>
      <c r="I2043" s="70"/>
      <c r="J2043" s="70"/>
      <c r="K2043" s="70"/>
      <c r="L2043" s="70"/>
      <c r="M2043" s="70"/>
      <c r="N2043" s="70"/>
      <c r="O2043" s="70"/>
      <c r="P2043" s="70"/>
      <c r="Q2043" s="70"/>
    </row>
    <row r="2044" spans="1:17" ht="34.5" thickBot="1" x14ac:dyDescent="0.3">
      <c r="A2044" s="22" t="s">
        <v>4</v>
      </c>
      <c r="B2044" s="22" t="s">
        <v>5</v>
      </c>
      <c r="C2044" s="22" t="s">
        <v>6</v>
      </c>
      <c r="D2044" s="44" t="s">
        <v>2891</v>
      </c>
      <c r="E2044" s="44" t="s">
        <v>2895</v>
      </c>
      <c r="F2044" s="44" t="s">
        <v>7</v>
      </c>
      <c r="G2044" s="44" t="s">
        <v>8</v>
      </c>
      <c r="H2044" s="22" t="s">
        <v>9</v>
      </c>
      <c r="I2044" s="64" t="s">
        <v>2718</v>
      </c>
      <c r="J2044" s="64" t="s">
        <v>2879</v>
      </c>
      <c r="K2044" s="64" t="s">
        <v>2942</v>
      </c>
      <c r="L2044" s="64" t="s">
        <v>2942</v>
      </c>
      <c r="M2044" s="64" t="s">
        <v>2950</v>
      </c>
      <c r="N2044" s="64" t="s">
        <v>2949</v>
      </c>
      <c r="O2044" s="64" t="s">
        <v>2948</v>
      </c>
      <c r="P2044" s="64" t="s">
        <v>2942</v>
      </c>
      <c r="Q2044" s="64" t="s">
        <v>2944</v>
      </c>
    </row>
    <row r="2045" spans="1:17" x14ac:dyDescent="0.25">
      <c r="A2045" s="15" t="s">
        <v>1</v>
      </c>
      <c r="B2045" s="15" t="s">
        <v>1</v>
      </c>
      <c r="C2045" s="15" t="s">
        <v>1</v>
      </c>
      <c r="D2045" s="45" t="s">
        <v>1</v>
      </c>
      <c r="E2045" s="45" t="s">
        <v>1</v>
      </c>
      <c r="F2045" s="46" t="s">
        <v>1</v>
      </c>
      <c r="G2045" s="47" t="s">
        <v>1</v>
      </c>
      <c r="H2045" s="16" t="s">
        <v>1</v>
      </c>
      <c r="I2045" s="65">
        <v>1</v>
      </c>
      <c r="J2045" s="65" t="s">
        <v>2894</v>
      </c>
      <c r="K2045" s="65">
        <v>3</v>
      </c>
      <c r="L2045" s="65" t="s">
        <v>2945</v>
      </c>
      <c r="M2045" s="65">
        <v>5</v>
      </c>
      <c r="N2045" s="65">
        <v>6</v>
      </c>
      <c r="O2045" s="65">
        <v>7</v>
      </c>
      <c r="P2045" s="65" t="s">
        <v>2946</v>
      </c>
      <c r="Q2045" s="65">
        <v>9</v>
      </c>
    </row>
    <row r="2046" spans="1:17" x14ac:dyDescent="0.25">
      <c r="A2046" s="14" t="s">
        <v>638</v>
      </c>
      <c r="B2046" s="14" t="s">
        <v>69</v>
      </c>
      <c r="C2046" s="12" t="s">
        <v>848</v>
      </c>
      <c r="D2046" s="43" t="s">
        <v>849</v>
      </c>
      <c r="E2046" s="42" t="s">
        <v>1</v>
      </c>
      <c r="F2046" s="42" t="s">
        <v>1</v>
      </c>
      <c r="G2046" s="42" t="s">
        <v>1</v>
      </c>
      <c r="H2046" s="11" t="s">
        <v>850</v>
      </c>
      <c r="I2046" s="63"/>
      <c r="J2046" s="63"/>
      <c r="K2046" s="63"/>
      <c r="L2046" s="63"/>
      <c r="M2046" s="63"/>
      <c r="N2046" s="63"/>
      <c r="O2046" s="63"/>
      <c r="P2046" s="63">
        <f t="shared" si="1733"/>
        <v>0</v>
      </c>
      <c r="Q2046" s="63" t="str">
        <f t="shared" si="1734"/>
        <v>-</v>
      </c>
    </row>
    <row r="2047" spans="1:17" ht="22.5" x14ac:dyDescent="0.25">
      <c r="A2047" s="14" t="s">
        <v>1</v>
      </c>
      <c r="B2047" s="14" t="s">
        <v>1</v>
      </c>
      <c r="C2047" s="14" t="s">
        <v>1</v>
      </c>
      <c r="D2047" s="42" t="s">
        <v>1</v>
      </c>
      <c r="E2047" s="42" t="s">
        <v>1</v>
      </c>
      <c r="F2047" s="42" t="s">
        <v>1</v>
      </c>
      <c r="G2047" s="42" t="s">
        <v>1</v>
      </c>
      <c r="H2047" s="17" t="s">
        <v>13</v>
      </c>
      <c r="I2047" s="66">
        <f t="shared" ref="I2047" si="1766">SUM(I2048,I2056,I2058)</f>
        <v>865205</v>
      </c>
      <c r="J2047" s="66">
        <f t="shared" ref="J2047:K2047" si="1767">SUM(J2048,J2056,J2058)</f>
        <v>862205</v>
      </c>
      <c r="K2047" s="66">
        <f t="shared" si="1767"/>
        <v>0</v>
      </c>
      <c r="L2047" s="66">
        <f t="shared" si="1732"/>
        <v>76695</v>
      </c>
      <c r="M2047" s="66">
        <f t="shared" ref="M2047" si="1768">SUM(M2048,M2056,M2058)</f>
        <v>0</v>
      </c>
      <c r="N2047" s="66">
        <f t="shared" ref="N2047:O2047" si="1769">SUM(N2048,N2056,N2058)</f>
        <v>0</v>
      </c>
      <c r="O2047" s="66">
        <f t="shared" si="1769"/>
        <v>76695</v>
      </c>
      <c r="P2047" s="66">
        <f t="shared" si="1733"/>
        <v>76695</v>
      </c>
      <c r="Q2047" s="66">
        <f t="shared" si="1734"/>
        <v>8.8952163348623596</v>
      </c>
    </row>
    <row r="2048" spans="1:17" x14ac:dyDescent="0.25">
      <c r="A2048" s="12" t="s">
        <v>638</v>
      </c>
      <c r="B2048" s="12" t="s">
        <v>69</v>
      </c>
      <c r="C2048" s="12" t="s">
        <v>848</v>
      </c>
      <c r="D2048" s="43" t="s">
        <v>849</v>
      </c>
      <c r="E2048" s="42" t="s">
        <v>2709</v>
      </c>
      <c r="F2048" s="42" t="s">
        <v>1</v>
      </c>
      <c r="G2048" s="42" t="s">
        <v>1</v>
      </c>
      <c r="H2048" s="11" t="s">
        <v>15</v>
      </c>
      <c r="I2048" s="67">
        <f t="shared" ref="I2048" si="1770">SUM(I2049,I2050)</f>
        <v>703006</v>
      </c>
      <c r="J2048" s="67">
        <f t="shared" ref="J2048:K2048" si="1771">SUM(J2049,J2050)</f>
        <v>703006</v>
      </c>
      <c r="K2048" s="67">
        <f t="shared" si="1771"/>
        <v>0</v>
      </c>
      <c r="L2048" s="67">
        <f t="shared" si="1732"/>
        <v>63000</v>
      </c>
      <c r="M2048" s="67">
        <f t="shared" ref="M2048" si="1772">SUM(M2049,M2050)</f>
        <v>0</v>
      </c>
      <c r="N2048" s="67">
        <f t="shared" ref="N2048:O2048" si="1773">SUM(N2049,N2050)</f>
        <v>0</v>
      </c>
      <c r="O2048" s="67">
        <f t="shared" si="1773"/>
        <v>63000</v>
      </c>
      <c r="P2048" s="67">
        <f t="shared" si="1733"/>
        <v>63000</v>
      </c>
      <c r="Q2048" s="67">
        <f t="shared" si="1734"/>
        <v>8.9615166869130558</v>
      </c>
    </row>
    <row r="2049" spans="1:17" x14ac:dyDescent="0.25">
      <c r="A2049" s="12" t="s">
        <v>638</v>
      </c>
      <c r="B2049" s="12" t="s">
        <v>69</v>
      </c>
      <c r="C2049" s="12" t="s">
        <v>848</v>
      </c>
      <c r="D2049" s="43" t="s">
        <v>849</v>
      </c>
      <c r="E2049" s="48">
        <v>6111</v>
      </c>
      <c r="F2049" s="43"/>
      <c r="G2049" s="56" t="s">
        <v>2919</v>
      </c>
      <c r="H2049" s="23" t="s">
        <v>16</v>
      </c>
      <c r="I2049" s="68">
        <v>598906</v>
      </c>
      <c r="J2049" s="68">
        <v>598906</v>
      </c>
      <c r="K2049" s="68"/>
      <c r="L2049" s="68">
        <f t="shared" si="1732"/>
        <v>55500</v>
      </c>
      <c r="M2049" s="68"/>
      <c r="N2049" s="68"/>
      <c r="O2049" s="68">
        <v>55500</v>
      </c>
      <c r="P2049" s="68">
        <f t="shared" si="1733"/>
        <v>55500</v>
      </c>
      <c r="Q2049" s="68">
        <f t="shared" si="1734"/>
        <v>9.2668966415430809</v>
      </c>
    </row>
    <row r="2050" spans="1:17" x14ac:dyDescent="0.25">
      <c r="A2050" s="14" t="s">
        <v>638</v>
      </c>
      <c r="B2050" s="14" t="s">
        <v>69</v>
      </c>
      <c r="C2050" s="14" t="s">
        <v>848</v>
      </c>
      <c r="D2050" s="50" t="s">
        <v>849</v>
      </c>
      <c r="E2050" s="50" t="s">
        <v>2719</v>
      </c>
      <c r="F2050" s="43" t="s">
        <v>1</v>
      </c>
      <c r="G2050" s="49" t="s">
        <v>1</v>
      </c>
      <c r="H2050" s="11" t="s">
        <v>19</v>
      </c>
      <c r="I2050" s="67">
        <f t="shared" ref="I2050:O2050" si="1774">SUM(I2051:I2055)</f>
        <v>104100</v>
      </c>
      <c r="J2050" s="67">
        <f t="shared" si="1774"/>
        <v>104100</v>
      </c>
      <c r="K2050" s="67">
        <f t="shared" si="1774"/>
        <v>0</v>
      </c>
      <c r="L2050" s="67">
        <f t="shared" si="1732"/>
        <v>7500</v>
      </c>
      <c r="M2050" s="67">
        <f t="shared" si="1774"/>
        <v>0</v>
      </c>
      <c r="N2050" s="67">
        <f t="shared" si="1774"/>
        <v>0</v>
      </c>
      <c r="O2050" s="67">
        <f t="shared" si="1774"/>
        <v>7500</v>
      </c>
      <c r="P2050" s="67">
        <f t="shared" si="1733"/>
        <v>7500</v>
      </c>
      <c r="Q2050" s="67">
        <f t="shared" si="1734"/>
        <v>7.2046109510086458</v>
      </c>
    </row>
    <row r="2051" spans="1:17" x14ac:dyDescent="0.25">
      <c r="A2051" s="12" t="s">
        <v>638</v>
      </c>
      <c r="B2051" s="12" t="s">
        <v>69</v>
      </c>
      <c r="C2051" s="12" t="s">
        <v>848</v>
      </c>
      <c r="D2051" s="43" t="s">
        <v>849</v>
      </c>
      <c r="E2051" s="48">
        <v>6112</v>
      </c>
      <c r="F2051" s="43" t="s">
        <v>851</v>
      </c>
      <c r="G2051" s="56" t="s">
        <v>2919</v>
      </c>
      <c r="H2051" s="23" t="s">
        <v>73</v>
      </c>
      <c r="I2051" s="68">
        <v>16200</v>
      </c>
      <c r="J2051" s="68">
        <v>16200</v>
      </c>
      <c r="K2051" s="68"/>
      <c r="L2051" s="68">
        <f t="shared" si="1732"/>
        <v>1500</v>
      </c>
      <c r="M2051" s="68"/>
      <c r="N2051" s="68"/>
      <c r="O2051" s="68">
        <v>1500</v>
      </c>
      <c r="P2051" s="68">
        <f t="shared" si="1733"/>
        <v>1500</v>
      </c>
      <c r="Q2051" s="68">
        <f t="shared" si="1734"/>
        <v>9.2592592592592595</v>
      </c>
    </row>
    <row r="2052" spans="1:17" x14ac:dyDescent="0.25">
      <c r="A2052" s="12" t="s">
        <v>638</v>
      </c>
      <c r="B2052" s="12" t="s">
        <v>69</v>
      </c>
      <c r="C2052" s="12" t="s">
        <v>848</v>
      </c>
      <c r="D2052" s="43" t="s">
        <v>849</v>
      </c>
      <c r="E2052" s="48">
        <v>6112</v>
      </c>
      <c r="F2052" s="43" t="s">
        <v>852</v>
      </c>
      <c r="G2052" s="56" t="s">
        <v>2919</v>
      </c>
      <c r="H2052" s="23" t="s">
        <v>22</v>
      </c>
      <c r="I2052" s="68">
        <v>57000</v>
      </c>
      <c r="J2052" s="68">
        <v>57000</v>
      </c>
      <c r="K2052" s="68"/>
      <c r="L2052" s="68">
        <f t="shared" si="1732"/>
        <v>6000</v>
      </c>
      <c r="M2052" s="68"/>
      <c r="N2052" s="68"/>
      <c r="O2052" s="68">
        <v>6000</v>
      </c>
      <c r="P2052" s="68">
        <f t="shared" si="1733"/>
        <v>6000</v>
      </c>
      <c r="Q2052" s="68">
        <f t="shared" si="1734"/>
        <v>10.526315789473683</v>
      </c>
    </row>
    <row r="2053" spans="1:17" x14ac:dyDescent="0.25">
      <c r="A2053" s="12" t="s">
        <v>638</v>
      </c>
      <c r="B2053" s="12" t="s">
        <v>69</v>
      </c>
      <c r="C2053" s="12" t="s">
        <v>848</v>
      </c>
      <c r="D2053" s="43" t="s">
        <v>849</v>
      </c>
      <c r="E2053" s="48">
        <v>6112</v>
      </c>
      <c r="F2053" s="43" t="s">
        <v>853</v>
      </c>
      <c r="G2053" s="56" t="s">
        <v>2919</v>
      </c>
      <c r="H2053" s="23" t="s">
        <v>24</v>
      </c>
      <c r="I2053" s="68">
        <v>13000</v>
      </c>
      <c r="J2053" s="68">
        <v>13000</v>
      </c>
      <c r="K2053" s="68"/>
      <c r="L2053" s="68">
        <f t="shared" si="1732"/>
        <v>0</v>
      </c>
      <c r="M2053" s="68"/>
      <c r="N2053" s="68"/>
      <c r="O2053" s="68"/>
      <c r="P2053" s="68">
        <f t="shared" si="1733"/>
        <v>0</v>
      </c>
      <c r="Q2053" s="68">
        <f t="shared" si="1734"/>
        <v>0</v>
      </c>
    </row>
    <row r="2054" spans="1:17" x14ac:dyDescent="0.25">
      <c r="A2054" s="12" t="s">
        <v>638</v>
      </c>
      <c r="B2054" s="12" t="s">
        <v>69</v>
      </c>
      <c r="C2054" s="12" t="s">
        <v>848</v>
      </c>
      <c r="D2054" s="43" t="s">
        <v>849</v>
      </c>
      <c r="E2054" s="48">
        <v>6112</v>
      </c>
      <c r="F2054" s="43" t="s">
        <v>854</v>
      </c>
      <c r="G2054" s="56" t="s">
        <v>2919</v>
      </c>
      <c r="H2054" s="23" t="s">
        <v>76</v>
      </c>
      <c r="I2054" s="68">
        <v>5000</v>
      </c>
      <c r="J2054" s="68">
        <v>5000</v>
      </c>
      <c r="K2054" s="68"/>
      <c r="L2054" s="68">
        <f t="shared" si="1732"/>
        <v>0</v>
      </c>
      <c r="M2054" s="68"/>
      <c r="N2054" s="68"/>
      <c r="O2054" s="68"/>
      <c r="P2054" s="68">
        <f t="shared" si="1733"/>
        <v>0</v>
      </c>
      <c r="Q2054" s="68">
        <f t="shared" si="1734"/>
        <v>0</v>
      </c>
    </row>
    <row r="2055" spans="1:17" x14ac:dyDescent="0.25">
      <c r="A2055" s="12" t="s">
        <v>638</v>
      </c>
      <c r="B2055" s="12" t="s">
        <v>69</v>
      </c>
      <c r="C2055" s="12" t="s">
        <v>848</v>
      </c>
      <c r="D2055" s="43" t="s">
        <v>849</v>
      </c>
      <c r="E2055" s="48">
        <v>6112</v>
      </c>
      <c r="F2055" s="43" t="s">
        <v>855</v>
      </c>
      <c r="G2055" s="56" t="s">
        <v>2919</v>
      </c>
      <c r="H2055" s="23" t="s">
        <v>26</v>
      </c>
      <c r="I2055" s="68">
        <v>12900</v>
      </c>
      <c r="J2055" s="68">
        <v>12900</v>
      </c>
      <c r="K2055" s="68"/>
      <c r="L2055" s="68">
        <f t="shared" si="1732"/>
        <v>0</v>
      </c>
      <c r="M2055" s="68"/>
      <c r="N2055" s="68"/>
      <c r="O2055" s="68"/>
      <c r="P2055" s="68">
        <f t="shared" si="1733"/>
        <v>0</v>
      </c>
      <c r="Q2055" s="68">
        <f t="shared" si="1734"/>
        <v>0</v>
      </c>
    </row>
    <row r="2056" spans="1:17" x14ac:dyDescent="0.25">
      <c r="A2056" s="12" t="s">
        <v>638</v>
      </c>
      <c r="B2056" s="12" t="s">
        <v>69</v>
      </c>
      <c r="C2056" s="12" t="s">
        <v>848</v>
      </c>
      <c r="D2056" s="43" t="s">
        <v>849</v>
      </c>
      <c r="E2056" s="42" t="s">
        <v>2710</v>
      </c>
      <c r="F2056" s="42" t="s">
        <v>1</v>
      </c>
      <c r="G2056" s="42" t="s">
        <v>1</v>
      </c>
      <c r="H2056" s="11" t="s">
        <v>28</v>
      </c>
      <c r="I2056" s="67">
        <f t="shared" ref="I2056:O2056" si="1775">SUM(I2057)</f>
        <v>64284</v>
      </c>
      <c r="J2056" s="67">
        <f t="shared" si="1775"/>
        <v>64284</v>
      </c>
      <c r="K2056" s="67">
        <f t="shared" si="1775"/>
        <v>0</v>
      </c>
      <c r="L2056" s="67">
        <f t="shared" si="1732"/>
        <v>5900</v>
      </c>
      <c r="M2056" s="67">
        <f t="shared" si="1775"/>
        <v>0</v>
      </c>
      <c r="N2056" s="67">
        <f t="shared" si="1775"/>
        <v>0</v>
      </c>
      <c r="O2056" s="67">
        <f t="shared" si="1775"/>
        <v>5900</v>
      </c>
      <c r="P2056" s="67">
        <f t="shared" si="1733"/>
        <v>5900</v>
      </c>
      <c r="Q2056" s="67">
        <f t="shared" si="1734"/>
        <v>9.1780225250451117</v>
      </c>
    </row>
    <row r="2057" spans="1:17" x14ac:dyDescent="0.25">
      <c r="A2057" s="12" t="s">
        <v>638</v>
      </c>
      <c r="B2057" s="12" t="s">
        <v>69</v>
      </c>
      <c r="C2057" s="12" t="s">
        <v>848</v>
      </c>
      <c r="D2057" s="43" t="s">
        <v>849</v>
      </c>
      <c r="E2057" s="48">
        <v>6121</v>
      </c>
      <c r="F2057" s="43"/>
      <c r="G2057" s="56" t="s">
        <v>2919</v>
      </c>
      <c r="H2057" s="23" t="s">
        <v>29</v>
      </c>
      <c r="I2057" s="68">
        <v>64284</v>
      </c>
      <c r="J2057" s="68">
        <v>64284</v>
      </c>
      <c r="K2057" s="68"/>
      <c r="L2057" s="68">
        <f t="shared" si="1732"/>
        <v>5900</v>
      </c>
      <c r="M2057" s="68"/>
      <c r="N2057" s="68"/>
      <c r="O2057" s="68">
        <v>5900</v>
      </c>
      <c r="P2057" s="68">
        <f t="shared" si="1733"/>
        <v>5900</v>
      </c>
      <c r="Q2057" s="68">
        <f t="shared" si="1734"/>
        <v>9.1780225250451117</v>
      </c>
    </row>
    <row r="2058" spans="1:17" x14ac:dyDescent="0.25">
      <c r="A2058" s="12" t="s">
        <v>638</v>
      </c>
      <c r="B2058" s="12" t="s">
        <v>69</v>
      </c>
      <c r="C2058" s="12" t="s">
        <v>848</v>
      </c>
      <c r="D2058" s="43" t="s">
        <v>849</v>
      </c>
      <c r="E2058" s="42" t="s">
        <v>2711</v>
      </c>
      <c r="F2058" s="42" t="s">
        <v>1</v>
      </c>
      <c r="G2058" s="42" t="s">
        <v>1</v>
      </c>
      <c r="H2058" s="11" t="s">
        <v>32</v>
      </c>
      <c r="I2058" s="67">
        <f t="shared" ref="I2058:O2058" si="1776">SUM(I2059:I2066)</f>
        <v>97915</v>
      </c>
      <c r="J2058" s="67">
        <f t="shared" si="1776"/>
        <v>94915</v>
      </c>
      <c r="K2058" s="67">
        <f t="shared" si="1776"/>
        <v>0</v>
      </c>
      <c r="L2058" s="67">
        <f t="shared" si="1732"/>
        <v>7795</v>
      </c>
      <c r="M2058" s="67">
        <f t="shared" si="1776"/>
        <v>0</v>
      </c>
      <c r="N2058" s="67">
        <f t="shared" si="1776"/>
        <v>0</v>
      </c>
      <c r="O2058" s="67">
        <f t="shared" si="1776"/>
        <v>7795</v>
      </c>
      <c r="P2058" s="67">
        <f t="shared" si="1733"/>
        <v>7795</v>
      </c>
      <c r="Q2058" s="67">
        <f t="shared" si="1734"/>
        <v>8.212611283780225</v>
      </c>
    </row>
    <row r="2059" spans="1:17" x14ac:dyDescent="0.25">
      <c r="A2059" s="12" t="s">
        <v>638</v>
      </c>
      <c r="B2059" s="12" t="s">
        <v>69</v>
      </c>
      <c r="C2059" s="12" t="s">
        <v>848</v>
      </c>
      <c r="D2059" s="43" t="s">
        <v>849</v>
      </c>
      <c r="E2059" s="48">
        <v>6131</v>
      </c>
      <c r="F2059" s="43"/>
      <c r="G2059" s="56" t="s">
        <v>2919</v>
      </c>
      <c r="H2059" s="23" t="s">
        <v>33</v>
      </c>
      <c r="I2059" s="68">
        <v>1500</v>
      </c>
      <c r="J2059" s="68">
        <v>1000</v>
      </c>
      <c r="K2059" s="68"/>
      <c r="L2059" s="68">
        <f t="shared" si="1732"/>
        <v>100</v>
      </c>
      <c r="M2059" s="68"/>
      <c r="N2059" s="68"/>
      <c r="O2059" s="68">
        <v>100</v>
      </c>
      <c r="P2059" s="68">
        <f t="shared" si="1733"/>
        <v>100</v>
      </c>
      <c r="Q2059" s="68">
        <f t="shared" si="1734"/>
        <v>10</v>
      </c>
    </row>
    <row r="2060" spans="1:17" x14ac:dyDescent="0.25">
      <c r="A2060" s="12" t="s">
        <v>638</v>
      </c>
      <c r="B2060" s="12" t="s">
        <v>69</v>
      </c>
      <c r="C2060" s="12" t="s">
        <v>848</v>
      </c>
      <c r="D2060" s="43" t="s">
        <v>849</v>
      </c>
      <c r="E2060" s="48">
        <v>6132</v>
      </c>
      <c r="F2060" s="43"/>
      <c r="G2060" s="56" t="s">
        <v>2919</v>
      </c>
      <c r="H2060" s="23" t="s">
        <v>227</v>
      </c>
      <c r="I2060" s="68">
        <v>35000</v>
      </c>
      <c r="J2060" s="68">
        <v>35000</v>
      </c>
      <c r="K2060" s="68"/>
      <c r="L2060" s="68">
        <f t="shared" ref="L2060:L2122" si="1777">SUM(M2060:O2060)</f>
        <v>2900</v>
      </c>
      <c r="M2060" s="68"/>
      <c r="N2060" s="68"/>
      <c r="O2060" s="68">
        <v>2900</v>
      </c>
      <c r="P2060" s="68">
        <f t="shared" ref="P2060:P2122" si="1778">K2060+L2060</f>
        <v>2900</v>
      </c>
      <c r="Q2060" s="68">
        <f t="shared" ref="Q2060:Q2122" si="1779">IF(J2060=0,"-",P2060/J2060*100)</f>
        <v>8.2857142857142847</v>
      </c>
    </row>
    <row r="2061" spans="1:17" x14ac:dyDescent="0.25">
      <c r="A2061" s="12" t="s">
        <v>638</v>
      </c>
      <c r="B2061" s="12" t="s">
        <v>69</v>
      </c>
      <c r="C2061" s="12" t="s">
        <v>848</v>
      </c>
      <c r="D2061" s="43" t="s">
        <v>849</v>
      </c>
      <c r="E2061" s="48">
        <v>6133</v>
      </c>
      <c r="F2061" s="43"/>
      <c r="G2061" s="56" t="s">
        <v>2919</v>
      </c>
      <c r="H2061" s="23" t="s">
        <v>229</v>
      </c>
      <c r="I2061" s="68">
        <v>7500</v>
      </c>
      <c r="J2061" s="68">
        <v>7500</v>
      </c>
      <c r="K2061" s="68"/>
      <c r="L2061" s="68">
        <f t="shared" si="1777"/>
        <v>625</v>
      </c>
      <c r="M2061" s="68"/>
      <c r="N2061" s="68"/>
      <c r="O2061" s="68">
        <v>625</v>
      </c>
      <c r="P2061" s="68">
        <f t="shared" si="1778"/>
        <v>625</v>
      </c>
      <c r="Q2061" s="68">
        <f t="shared" si="1779"/>
        <v>8.3333333333333321</v>
      </c>
    </row>
    <row r="2062" spans="1:17" x14ac:dyDescent="0.25">
      <c r="A2062" s="12" t="s">
        <v>638</v>
      </c>
      <c r="B2062" s="12" t="s">
        <v>69</v>
      </c>
      <c r="C2062" s="12" t="s">
        <v>848</v>
      </c>
      <c r="D2062" s="43" t="s">
        <v>849</v>
      </c>
      <c r="E2062" s="48">
        <v>6134</v>
      </c>
      <c r="F2062" s="43"/>
      <c r="G2062" s="56" t="s">
        <v>2919</v>
      </c>
      <c r="H2062" s="23" t="s">
        <v>169</v>
      </c>
      <c r="I2062" s="68">
        <v>9400</v>
      </c>
      <c r="J2062" s="68">
        <v>8900</v>
      </c>
      <c r="K2062" s="68"/>
      <c r="L2062" s="68">
        <f t="shared" si="1777"/>
        <v>750</v>
      </c>
      <c r="M2062" s="68"/>
      <c r="N2062" s="68"/>
      <c r="O2062" s="68">
        <v>750</v>
      </c>
      <c r="P2062" s="68">
        <f t="shared" si="1778"/>
        <v>750</v>
      </c>
      <c r="Q2062" s="68">
        <f t="shared" si="1779"/>
        <v>8.4269662921348321</v>
      </c>
    </row>
    <row r="2063" spans="1:17" x14ac:dyDescent="0.25">
      <c r="A2063" s="12" t="s">
        <v>638</v>
      </c>
      <c r="B2063" s="12" t="s">
        <v>69</v>
      </c>
      <c r="C2063" s="12" t="s">
        <v>848</v>
      </c>
      <c r="D2063" s="43" t="s">
        <v>849</v>
      </c>
      <c r="E2063" s="48">
        <v>6135</v>
      </c>
      <c r="F2063" s="43"/>
      <c r="G2063" s="56" t="s">
        <v>2919</v>
      </c>
      <c r="H2063" s="23" t="s">
        <v>231</v>
      </c>
      <c r="I2063" s="68">
        <v>1500</v>
      </c>
      <c r="J2063" s="68">
        <v>1000</v>
      </c>
      <c r="K2063" s="68"/>
      <c r="L2063" s="68">
        <f t="shared" si="1777"/>
        <v>100</v>
      </c>
      <c r="M2063" s="68"/>
      <c r="N2063" s="68"/>
      <c r="O2063" s="68">
        <v>100</v>
      </c>
      <c r="P2063" s="68">
        <f t="shared" si="1778"/>
        <v>100</v>
      </c>
      <c r="Q2063" s="68">
        <f t="shared" si="1779"/>
        <v>10</v>
      </c>
    </row>
    <row r="2064" spans="1:17" x14ac:dyDescent="0.25">
      <c r="A2064" s="12" t="s">
        <v>638</v>
      </c>
      <c r="B2064" s="12" t="s">
        <v>69</v>
      </c>
      <c r="C2064" s="12" t="s">
        <v>848</v>
      </c>
      <c r="D2064" s="43" t="s">
        <v>849</v>
      </c>
      <c r="E2064" s="48">
        <v>6137</v>
      </c>
      <c r="F2064" s="43"/>
      <c r="G2064" s="56" t="s">
        <v>2919</v>
      </c>
      <c r="H2064" s="23" t="s">
        <v>235</v>
      </c>
      <c r="I2064" s="68">
        <v>10400</v>
      </c>
      <c r="J2064" s="68">
        <v>9900</v>
      </c>
      <c r="K2064" s="68"/>
      <c r="L2064" s="68">
        <f t="shared" si="1777"/>
        <v>825</v>
      </c>
      <c r="M2064" s="68"/>
      <c r="N2064" s="68"/>
      <c r="O2064" s="68">
        <v>825</v>
      </c>
      <c r="P2064" s="68">
        <f t="shared" si="1778"/>
        <v>825</v>
      </c>
      <c r="Q2064" s="68">
        <f t="shared" si="1779"/>
        <v>8.3333333333333321</v>
      </c>
    </row>
    <row r="2065" spans="1:17" x14ac:dyDescent="0.25">
      <c r="A2065" s="12" t="s">
        <v>638</v>
      </c>
      <c r="B2065" s="12" t="s">
        <v>69</v>
      </c>
      <c r="C2065" s="12" t="s">
        <v>848</v>
      </c>
      <c r="D2065" s="43" t="s">
        <v>849</v>
      </c>
      <c r="E2065" s="48">
        <v>6138</v>
      </c>
      <c r="F2065" s="43"/>
      <c r="G2065" s="56" t="s">
        <v>2919</v>
      </c>
      <c r="H2065" s="23" t="s">
        <v>237</v>
      </c>
      <c r="I2065" s="68">
        <v>915</v>
      </c>
      <c r="J2065" s="68">
        <v>915</v>
      </c>
      <c r="K2065" s="68"/>
      <c r="L2065" s="68">
        <f t="shared" si="1777"/>
        <v>0</v>
      </c>
      <c r="M2065" s="68"/>
      <c r="N2065" s="68"/>
      <c r="O2065" s="68">
        <v>0</v>
      </c>
      <c r="P2065" s="68">
        <f t="shared" si="1778"/>
        <v>0</v>
      </c>
      <c r="Q2065" s="68">
        <f t="shared" si="1779"/>
        <v>0</v>
      </c>
    </row>
    <row r="2066" spans="1:17" x14ac:dyDescent="0.25">
      <c r="A2066" s="14" t="s">
        <v>638</v>
      </c>
      <c r="B2066" s="14" t="s">
        <v>69</v>
      </c>
      <c r="C2066" s="14" t="s">
        <v>848</v>
      </c>
      <c r="D2066" s="50" t="s">
        <v>849</v>
      </c>
      <c r="E2066" s="50" t="s">
        <v>2720</v>
      </c>
      <c r="F2066" s="43" t="s">
        <v>1</v>
      </c>
      <c r="G2066" s="49" t="s">
        <v>1</v>
      </c>
      <c r="H2066" s="11" t="s">
        <v>35</v>
      </c>
      <c r="I2066" s="67">
        <f t="shared" ref="I2066:O2066" si="1780">SUM(I2067:I2069)</f>
        <v>31700</v>
      </c>
      <c r="J2066" s="67">
        <f t="shared" si="1780"/>
        <v>30700</v>
      </c>
      <c r="K2066" s="67">
        <f t="shared" si="1780"/>
        <v>0</v>
      </c>
      <c r="L2066" s="67">
        <f t="shared" si="1777"/>
        <v>2495</v>
      </c>
      <c r="M2066" s="67">
        <f t="shared" si="1780"/>
        <v>0</v>
      </c>
      <c r="N2066" s="67">
        <f t="shared" si="1780"/>
        <v>0</v>
      </c>
      <c r="O2066" s="67">
        <f t="shared" si="1780"/>
        <v>2495</v>
      </c>
      <c r="P2066" s="67">
        <f t="shared" si="1778"/>
        <v>2495</v>
      </c>
      <c r="Q2066" s="67">
        <f t="shared" si="1779"/>
        <v>8.1270358306188921</v>
      </c>
    </row>
    <row r="2067" spans="1:17" x14ac:dyDescent="0.25">
      <c r="A2067" s="12" t="s">
        <v>638</v>
      </c>
      <c r="B2067" s="12" t="s">
        <v>69</v>
      </c>
      <c r="C2067" s="12" t="s">
        <v>848</v>
      </c>
      <c r="D2067" s="43" t="s">
        <v>849</v>
      </c>
      <c r="E2067" s="48">
        <v>6139</v>
      </c>
      <c r="F2067" s="43"/>
      <c r="G2067" s="56" t="s">
        <v>2919</v>
      </c>
      <c r="H2067" s="23" t="s">
        <v>35</v>
      </c>
      <c r="I2067" s="68">
        <v>24900</v>
      </c>
      <c r="J2067" s="68">
        <v>23900</v>
      </c>
      <c r="K2067" s="68"/>
      <c r="L2067" s="68">
        <f t="shared" si="1777"/>
        <v>1900</v>
      </c>
      <c r="M2067" s="68"/>
      <c r="N2067" s="68"/>
      <c r="O2067" s="68">
        <v>1900</v>
      </c>
      <c r="P2067" s="68">
        <f t="shared" si="1778"/>
        <v>1900</v>
      </c>
      <c r="Q2067" s="68">
        <f t="shared" si="1779"/>
        <v>7.9497907949790791</v>
      </c>
    </row>
    <row r="2068" spans="1:17" x14ac:dyDescent="0.25">
      <c r="A2068" s="12" t="s">
        <v>638</v>
      </c>
      <c r="B2068" s="12" t="s">
        <v>69</v>
      </c>
      <c r="C2068" s="12" t="s">
        <v>848</v>
      </c>
      <c r="D2068" s="43" t="s">
        <v>849</v>
      </c>
      <c r="E2068" s="48">
        <v>6139</v>
      </c>
      <c r="F2068" s="43" t="s">
        <v>856</v>
      </c>
      <c r="G2068" s="56" t="s">
        <v>2919</v>
      </c>
      <c r="H2068" s="23" t="s">
        <v>43</v>
      </c>
      <c r="I2068" s="68">
        <v>1700</v>
      </c>
      <c r="J2068" s="68">
        <v>1700</v>
      </c>
      <c r="K2068" s="68"/>
      <c r="L2068" s="68">
        <f t="shared" si="1777"/>
        <v>170</v>
      </c>
      <c r="M2068" s="68"/>
      <c r="N2068" s="68"/>
      <c r="O2068" s="68">
        <v>170</v>
      </c>
      <c r="P2068" s="68">
        <f t="shared" si="1778"/>
        <v>170</v>
      </c>
      <c r="Q2068" s="68">
        <f t="shared" si="1779"/>
        <v>10</v>
      </c>
    </row>
    <row r="2069" spans="1:17" ht="22.5" x14ac:dyDescent="0.25">
      <c r="A2069" s="12" t="s">
        <v>638</v>
      </c>
      <c r="B2069" s="12" t="s">
        <v>69</v>
      </c>
      <c r="C2069" s="12" t="s">
        <v>848</v>
      </c>
      <c r="D2069" s="43" t="s">
        <v>849</v>
      </c>
      <c r="E2069" s="48">
        <v>6139</v>
      </c>
      <c r="F2069" s="43" t="s">
        <v>857</v>
      </c>
      <c r="G2069" s="56" t="s">
        <v>2919</v>
      </c>
      <c r="H2069" s="23" t="s">
        <v>49</v>
      </c>
      <c r="I2069" s="68">
        <v>5100</v>
      </c>
      <c r="J2069" s="68">
        <v>5100</v>
      </c>
      <c r="K2069" s="68"/>
      <c r="L2069" s="68">
        <f t="shared" si="1777"/>
        <v>425</v>
      </c>
      <c r="M2069" s="68"/>
      <c r="N2069" s="68"/>
      <c r="O2069" s="68">
        <v>425</v>
      </c>
      <c r="P2069" s="68">
        <f t="shared" si="1778"/>
        <v>425</v>
      </c>
      <c r="Q2069" s="68">
        <f t="shared" si="1779"/>
        <v>8.3333333333333321</v>
      </c>
    </row>
    <row r="2070" spans="1:17" ht="22.5" x14ac:dyDescent="0.25">
      <c r="A2070" s="14" t="s">
        <v>1</v>
      </c>
      <c r="B2070" s="14" t="s">
        <v>1</v>
      </c>
      <c r="C2070" s="14" t="s">
        <v>1</v>
      </c>
      <c r="D2070" s="42" t="s">
        <v>1</v>
      </c>
      <c r="E2070" s="42" t="s">
        <v>1</v>
      </c>
      <c r="F2070" s="42" t="s">
        <v>1</v>
      </c>
      <c r="G2070" s="42" t="s">
        <v>1</v>
      </c>
      <c r="H2070" s="17" t="s">
        <v>50</v>
      </c>
      <c r="I2070" s="66">
        <f t="shared" ref="I2070:O2071" si="1781">SUM(I2071)</f>
        <v>100</v>
      </c>
      <c r="J2070" s="66">
        <f t="shared" si="1781"/>
        <v>100</v>
      </c>
      <c r="K2070" s="66">
        <f t="shared" si="1781"/>
        <v>0</v>
      </c>
      <c r="L2070" s="66">
        <f t="shared" si="1777"/>
        <v>0</v>
      </c>
      <c r="M2070" s="66">
        <f t="shared" si="1781"/>
        <v>0</v>
      </c>
      <c r="N2070" s="66">
        <f t="shared" si="1781"/>
        <v>0</v>
      </c>
      <c r="O2070" s="66">
        <f t="shared" si="1781"/>
        <v>0</v>
      </c>
      <c r="P2070" s="66">
        <f t="shared" si="1778"/>
        <v>0</v>
      </c>
      <c r="Q2070" s="66">
        <f t="shared" si="1779"/>
        <v>0</v>
      </c>
    </row>
    <row r="2071" spans="1:17" x14ac:dyDescent="0.25">
      <c r="A2071" s="12" t="s">
        <v>638</v>
      </c>
      <c r="B2071" s="12" t="s">
        <v>69</v>
      </c>
      <c r="C2071" s="12" t="s">
        <v>848</v>
      </c>
      <c r="D2071" s="43" t="s">
        <v>849</v>
      </c>
      <c r="E2071" s="42" t="s">
        <v>2712</v>
      </c>
      <c r="F2071" s="42" t="s">
        <v>1</v>
      </c>
      <c r="G2071" s="42" t="s">
        <v>1</v>
      </c>
      <c r="H2071" s="11" t="s">
        <v>52</v>
      </c>
      <c r="I2071" s="67">
        <f t="shared" si="1781"/>
        <v>100</v>
      </c>
      <c r="J2071" s="67">
        <f t="shared" si="1781"/>
        <v>100</v>
      </c>
      <c r="K2071" s="67">
        <f t="shared" si="1781"/>
        <v>0</v>
      </c>
      <c r="L2071" s="67">
        <f t="shared" si="1777"/>
        <v>0</v>
      </c>
      <c r="M2071" s="67">
        <f t="shared" si="1781"/>
        <v>0</v>
      </c>
      <c r="N2071" s="67">
        <f t="shared" si="1781"/>
        <v>0</v>
      </c>
      <c r="O2071" s="67">
        <f t="shared" si="1781"/>
        <v>0</v>
      </c>
      <c r="P2071" s="67">
        <f t="shared" si="1778"/>
        <v>0</v>
      </c>
      <c r="Q2071" s="67">
        <f t="shared" si="1779"/>
        <v>0</v>
      </c>
    </row>
    <row r="2072" spans="1:17" x14ac:dyDescent="0.25">
      <c r="A2072" s="12" t="s">
        <v>638</v>
      </c>
      <c r="B2072" s="12" t="s">
        <v>69</v>
      </c>
      <c r="C2072" s="12" t="s">
        <v>848</v>
      </c>
      <c r="D2072" s="43" t="s">
        <v>849</v>
      </c>
      <c r="E2072" s="48">
        <v>6148</v>
      </c>
      <c r="F2072" s="43"/>
      <c r="G2072" s="56" t="s">
        <v>2919</v>
      </c>
      <c r="H2072" s="23" t="s">
        <v>58</v>
      </c>
      <c r="I2072" s="68">
        <v>100</v>
      </c>
      <c r="J2072" s="68">
        <v>100</v>
      </c>
      <c r="K2072" s="68"/>
      <c r="L2072" s="68">
        <f t="shared" si="1777"/>
        <v>0</v>
      </c>
      <c r="M2072" s="68"/>
      <c r="N2072" s="68"/>
      <c r="O2072" s="68"/>
      <c r="P2072" s="68">
        <f t="shared" si="1778"/>
        <v>0</v>
      </c>
      <c r="Q2072" s="68">
        <f t="shared" si="1779"/>
        <v>0</v>
      </c>
    </row>
    <row r="2073" spans="1:17" ht="22.5" x14ac:dyDescent="0.25">
      <c r="A2073" s="14" t="s">
        <v>1</v>
      </c>
      <c r="B2073" s="14" t="s">
        <v>1</v>
      </c>
      <c r="C2073" s="14" t="s">
        <v>1</v>
      </c>
      <c r="D2073" s="42" t="s">
        <v>1</v>
      </c>
      <c r="E2073" s="42" t="s">
        <v>1</v>
      </c>
      <c r="F2073" s="42" t="s">
        <v>1</v>
      </c>
      <c r="G2073" s="42" t="s">
        <v>1</v>
      </c>
      <c r="H2073" s="17" t="s">
        <v>59</v>
      </c>
      <c r="I2073" s="66">
        <f t="shared" ref="I2073:O2074" si="1782">SUM(I2074)</f>
        <v>1000</v>
      </c>
      <c r="J2073" s="66">
        <f t="shared" si="1782"/>
        <v>0</v>
      </c>
      <c r="K2073" s="66">
        <f t="shared" si="1782"/>
        <v>0</v>
      </c>
      <c r="L2073" s="66">
        <f t="shared" si="1777"/>
        <v>0</v>
      </c>
      <c r="M2073" s="66">
        <f t="shared" si="1782"/>
        <v>0</v>
      </c>
      <c r="N2073" s="66">
        <f t="shared" si="1782"/>
        <v>0</v>
      </c>
      <c r="O2073" s="66">
        <f t="shared" si="1782"/>
        <v>0</v>
      </c>
      <c r="P2073" s="66">
        <f t="shared" si="1778"/>
        <v>0</v>
      </c>
      <c r="Q2073" s="66" t="str">
        <f t="shared" si="1779"/>
        <v>-</v>
      </c>
    </row>
    <row r="2074" spans="1:17" x14ac:dyDescent="0.25">
      <c r="A2074" s="12" t="s">
        <v>638</v>
      </c>
      <c r="B2074" s="12" t="s">
        <v>69</v>
      </c>
      <c r="C2074" s="12" t="s">
        <v>848</v>
      </c>
      <c r="D2074" s="43" t="s">
        <v>849</v>
      </c>
      <c r="E2074" s="42" t="s">
        <v>2715</v>
      </c>
      <c r="F2074" s="42" t="s">
        <v>1</v>
      </c>
      <c r="G2074" s="42" t="s">
        <v>1</v>
      </c>
      <c r="H2074" s="11" t="s">
        <v>61</v>
      </c>
      <c r="I2074" s="67">
        <f t="shared" si="1782"/>
        <v>1000</v>
      </c>
      <c r="J2074" s="67">
        <f t="shared" si="1782"/>
        <v>0</v>
      </c>
      <c r="K2074" s="67">
        <f t="shared" si="1782"/>
        <v>0</v>
      </c>
      <c r="L2074" s="67">
        <f t="shared" si="1777"/>
        <v>0</v>
      </c>
      <c r="M2074" s="67">
        <f t="shared" si="1782"/>
        <v>0</v>
      </c>
      <c r="N2074" s="67">
        <f t="shared" si="1782"/>
        <v>0</v>
      </c>
      <c r="O2074" s="67">
        <f t="shared" si="1782"/>
        <v>0</v>
      </c>
      <c r="P2074" s="67">
        <f t="shared" si="1778"/>
        <v>0</v>
      </c>
      <c r="Q2074" s="67" t="str">
        <f t="shared" si="1779"/>
        <v>-</v>
      </c>
    </row>
    <row r="2075" spans="1:17" x14ac:dyDescent="0.25">
      <c r="A2075" s="12" t="s">
        <v>638</v>
      </c>
      <c r="B2075" s="12" t="s">
        <v>69</v>
      </c>
      <c r="C2075" s="12" t="s">
        <v>848</v>
      </c>
      <c r="D2075" s="43" t="s">
        <v>849</v>
      </c>
      <c r="E2075" s="48">
        <v>8213</v>
      </c>
      <c r="F2075" s="43"/>
      <c r="G2075" s="56" t="s">
        <v>2919</v>
      </c>
      <c r="H2075" s="23" t="s">
        <v>62</v>
      </c>
      <c r="I2075" s="68">
        <v>1000</v>
      </c>
      <c r="J2075" s="68">
        <v>0</v>
      </c>
      <c r="K2075" s="68"/>
      <c r="L2075" s="68">
        <f t="shared" si="1777"/>
        <v>0</v>
      </c>
      <c r="M2075" s="68"/>
      <c r="N2075" s="68"/>
      <c r="O2075" s="68"/>
      <c r="P2075" s="68">
        <f t="shared" si="1778"/>
        <v>0</v>
      </c>
      <c r="Q2075" s="68" t="str">
        <f t="shared" si="1779"/>
        <v>-</v>
      </c>
    </row>
    <row r="2076" spans="1:17" x14ac:dyDescent="0.25">
      <c r="A2076" s="23" t="s">
        <v>1</v>
      </c>
      <c r="B2076" s="23" t="s">
        <v>1</v>
      </c>
      <c r="C2076" s="23" t="s">
        <v>1</v>
      </c>
      <c r="D2076" s="49" t="s">
        <v>1</v>
      </c>
      <c r="E2076" s="49" t="s">
        <v>1</v>
      </c>
      <c r="F2076" s="49" t="s">
        <v>1</v>
      </c>
      <c r="G2076" s="49" t="s">
        <v>1</v>
      </c>
      <c r="H2076" s="17" t="s">
        <v>858</v>
      </c>
      <c r="I2076" s="66">
        <f t="shared" ref="I2076:O2076" si="1783">SUM(I2047,I2070,I2073)</f>
        <v>866305</v>
      </c>
      <c r="J2076" s="66">
        <f t="shared" si="1783"/>
        <v>862305</v>
      </c>
      <c r="K2076" s="66">
        <f t="shared" si="1783"/>
        <v>0</v>
      </c>
      <c r="L2076" s="66">
        <f t="shared" si="1777"/>
        <v>76695</v>
      </c>
      <c r="M2076" s="66">
        <f t="shared" si="1783"/>
        <v>0</v>
      </c>
      <c r="N2076" s="66">
        <f t="shared" si="1783"/>
        <v>0</v>
      </c>
      <c r="O2076" s="66">
        <f t="shared" si="1783"/>
        <v>76695</v>
      </c>
      <c r="P2076" s="66">
        <f t="shared" si="1778"/>
        <v>76695</v>
      </c>
      <c r="Q2076" s="66">
        <f t="shared" si="1779"/>
        <v>8.8941847722093694</v>
      </c>
    </row>
    <row r="2077" spans="1:17" ht="15.75" thickBot="1" x14ac:dyDescent="0.3">
      <c r="A2077" s="23" t="s">
        <v>1</v>
      </c>
      <c r="B2077" s="23" t="s">
        <v>1</v>
      </c>
      <c r="C2077" s="23" t="s">
        <v>1</v>
      </c>
      <c r="D2077" s="49" t="s">
        <v>1</v>
      </c>
      <c r="E2077" s="49" t="s">
        <v>1</v>
      </c>
      <c r="F2077" s="49" t="s">
        <v>1</v>
      </c>
      <c r="G2077" s="49" t="s">
        <v>1</v>
      </c>
      <c r="H2077" s="11" t="s">
        <v>64</v>
      </c>
      <c r="I2077" s="67">
        <v>30</v>
      </c>
      <c r="J2077" s="67">
        <v>30</v>
      </c>
      <c r="K2077" s="67"/>
      <c r="L2077" s="67"/>
      <c r="M2077" s="67"/>
      <c r="N2077" s="67"/>
      <c r="O2077" s="67"/>
      <c r="P2077" s="67">
        <f t="shared" si="1778"/>
        <v>0</v>
      </c>
      <c r="Q2077" s="67">
        <f t="shared" si="1779"/>
        <v>0</v>
      </c>
    </row>
    <row r="2078" spans="1:17" ht="34.5" thickBot="1" x14ac:dyDescent="0.3">
      <c r="A2078" s="23" t="s">
        <v>1</v>
      </c>
      <c r="B2078" s="23" t="s">
        <v>1</v>
      </c>
      <c r="C2078" s="23" t="s">
        <v>1</v>
      </c>
      <c r="D2078" s="49" t="s">
        <v>1</v>
      </c>
      <c r="E2078" s="49" t="s">
        <v>1</v>
      </c>
      <c r="F2078" s="49" t="s">
        <v>1</v>
      </c>
      <c r="G2078" s="49" t="s">
        <v>1</v>
      </c>
      <c r="H2078" s="22" t="s">
        <v>65</v>
      </c>
      <c r="I2078" s="64" t="s">
        <v>2718</v>
      </c>
      <c r="J2078" s="64" t="s">
        <v>2879</v>
      </c>
      <c r="K2078" s="64" t="s">
        <v>2942</v>
      </c>
      <c r="L2078" s="64" t="s">
        <v>2942</v>
      </c>
      <c r="M2078" s="64" t="s">
        <v>2950</v>
      </c>
      <c r="N2078" s="64" t="s">
        <v>2949</v>
      </c>
      <c r="O2078" s="64" t="s">
        <v>2951</v>
      </c>
      <c r="P2078" s="64" t="s">
        <v>2942</v>
      </c>
      <c r="Q2078" s="64" t="s">
        <v>2944</v>
      </c>
    </row>
    <row r="2079" spans="1:17" x14ac:dyDescent="0.25">
      <c r="A2079" s="24"/>
      <c r="B2079" s="24"/>
      <c r="C2079" s="24"/>
      <c r="D2079" s="51"/>
      <c r="E2079" s="51"/>
      <c r="F2079" s="51"/>
      <c r="G2079" s="51"/>
      <c r="H2079" s="18" t="s">
        <v>1</v>
      </c>
      <c r="I2079" s="65">
        <v>1</v>
      </c>
      <c r="J2079" s="65" t="s">
        <v>2894</v>
      </c>
      <c r="K2079" s="65">
        <v>3</v>
      </c>
      <c r="L2079" s="65" t="s">
        <v>2945</v>
      </c>
      <c r="M2079" s="65">
        <v>5</v>
      </c>
      <c r="N2079" s="65">
        <v>6</v>
      </c>
      <c r="O2079" s="65">
        <v>7</v>
      </c>
      <c r="P2079" s="65" t="s">
        <v>2946</v>
      </c>
      <c r="Q2079" s="65">
        <v>9</v>
      </c>
    </row>
    <row r="2080" spans="1:17" x14ac:dyDescent="0.25">
      <c r="A2080" s="24"/>
      <c r="B2080" s="24"/>
      <c r="C2080" s="24"/>
      <c r="D2080" s="51"/>
      <c r="E2080" s="52"/>
      <c r="F2080" s="52"/>
      <c r="G2080" s="52"/>
      <c r="H2080" s="19" t="s">
        <v>697</v>
      </c>
      <c r="I2080" s="69">
        <f t="shared" ref="I2080" si="1784">SUM(I2076)</f>
        <v>866305</v>
      </c>
      <c r="J2080" s="69">
        <f t="shared" ref="J2080:K2080" si="1785">SUM(J2076)</f>
        <v>862305</v>
      </c>
      <c r="K2080" s="69">
        <f t="shared" si="1785"/>
        <v>0</v>
      </c>
      <c r="L2080" s="69">
        <f t="shared" si="1777"/>
        <v>76695</v>
      </c>
      <c r="M2080" s="69">
        <f t="shared" ref="M2080" si="1786">SUM(M2076)</f>
        <v>0</v>
      </c>
      <c r="N2080" s="69">
        <f t="shared" ref="N2080:O2080" si="1787">SUM(N2076)</f>
        <v>0</v>
      </c>
      <c r="O2080" s="69">
        <f t="shared" si="1787"/>
        <v>76695</v>
      </c>
      <c r="P2080" s="69">
        <f t="shared" si="1778"/>
        <v>76695</v>
      </c>
      <c r="Q2080" s="69">
        <f t="shared" si="1779"/>
        <v>8.8941847722093694</v>
      </c>
    </row>
    <row r="2081" spans="1:17" x14ac:dyDescent="0.25">
      <c r="A2081" s="24"/>
      <c r="B2081" s="24"/>
      <c r="C2081" s="24"/>
      <c r="D2081" s="51"/>
      <c r="E2081" s="51"/>
      <c r="F2081" s="51"/>
      <c r="G2081" s="51"/>
      <c r="H2081" s="20" t="s">
        <v>67</v>
      </c>
      <c r="I2081" s="69">
        <f t="shared" ref="I2081" si="1788">SUM(I2080)</f>
        <v>866305</v>
      </c>
      <c r="J2081" s="69">
        <f t="shared" ref="J2081:K2081" si="1789">SUM(J2080)</f>
        <v>862305</v>
      </c>
      <c r="K2081" s="69">
        <f t="shared" si="1789"/>
        <v>0</v>
      </c>
      <c r="L2081" s="69">
        <f t="shared" si="1777"/>
        <v>76695</v>
      </c>
      <c r="M2081" s="69">
        <f t="shared" ref="M2081" si="1790">SUM(M2080)</f>
        <v>0</v>
      </c>
      <c r="N2081" s="69">
        <f t="shared" ref="N2081:O2081" si="1791">SUM(N2080)</f>
        <v>0</v>
      </c>
      <c r="O2081" s="69">
        <f t="shared" si="1791"/>
        <v>76695</v>
      </c>
      <c r="P2081" s="69">
        <f t="shared" si="1778"/>
        <v>76695</v>
      </c>
      <c r="Q2081" s="69">
        <f t="shared" si="1779"/>
        <v>8.8941847722093694</v>
      </c>
    </row>
    <row r="2082" spans="1:17" x14ac:dyDescent="0.25">
      <c r="A2082" s="25"/>
      <c r="B2082" s="25"/>
      <c r="C2082" s="25"/>
      <c r="D2082" s="53"/>
      <c r="E2082" s="53"/>
      <c r="F2082" s="53"/>
      <c r="G2082" s="53"/>
    </row>
    <row r="2083" spans="1:17" ht="15.75" thickBot="1" x14ac:dyDescent="0.3">
      <c r="A2083" s="23" t="s">
        <v>1</v>
      </c>
      <c r="B2083" s="23" t="s">
        <v>1</v>
      </c>
      <c r="C2083" s="23" t="s">
        <v>1</v>
      </c>
      <c r="D2083" s="49" t="s">
        <v>1</v>
      </c>
      <c r="E2083" s="49" t="s">
        <v>1</v>
      </c>
      <c r="F2083" s="49" t="s">
        <v>1</v>
      </c>
      <c r="G2083" s="49" t="s">
        <v>1</v>
      </c>
      <c r="H2083" s="26" t="s">
        <v>1</v>
      </c>
      <c r="I2083" s="70"/>
      <c r="J2083" s="70"/>
      <c r="K2083" s="70"/>
      <c r="L2083" s="70"/>
      <c r="M2083" s="70"/>
      <c r="N2083" s="70"/>
      <c r="O2083" s="70"/>
      <c r="P2083" s="70"/>
      <c r="Q2083" s="70"/>
    </row>
    <row r="2084" spans="1:17" ht="34.5" thickBot="1" x14ac:dyDescent="0.3">
      <c r="A2084" s="22" t="s">
        <v>4</v>
      </c>
      <c r="B2084" s="22" t="s">
        <v>5</v>
      </c>
      <c r="C2084" s="22" t="s">
        <v>6</v>
      </c>
      <c r="D2084" s="44" t="s">
        <v>2891</v>
      </c>
      <c r="E2084" s="44" t="s">
        <v>2895</v>
      </c>
      <c r="F2084" s="44" t="s">
        <v>7</v>
      </c>
      <c r="G2084" s="44" t="s">
        <v>8</v>
      </c>
      <c r="H2084" s="22" t="s">
        <v>9</v>
      </c>
      <c r="I2084" s="64" t="s">
        <v>2718</v>
      </c>
      <c r="J2084" s="64" t="s">
        <v>2879</v>
      </c>
      <c r="K2084" s="64" t="s">
        <v>2942</v>
      </c>
      <c r="L2084" s="64" t="s">
        <v>2942</v>
      </c>
      <c r="M2084" s="64" t="s">
        <v>2950</v>
      </c>
      <c r="N2084" s="64" t="s">
        <v>2949</v>
      </c>
      <c r="O2084" s="64" t="s">
        <v>2951</v>
      </c>
      <c r="P2084" s="64" t="s">
        <v>2942</v>
      </c>
      <c r="Q2084" s="64" t="s">
        <v>2944</v>
      </c>
    </row>
    <row r="2085" spans="1:17" x14ac:dyDescent="0.25">
      <c r="A2085" s="15" t="s">
        <v>1</v>
      </c>
      <c r="B2085" s="15" t="s">
        <v>1</v>
      </c>
      <c r="C2085" s="15" t="s">
        <v>1</v>
      </c>
      <c r="D2085" s="45" t="s">
        <v>1</v>
      </c>
      <c r="E2085" s="45" t="s">
        <v>1</v>
      </c>
      <c r="F2085" s="46" t="s">
        <v>1</v>
      </c>
      <c r="G2085" s="47" t="s">
        <v>1</v>
      </c>
      <c r="H2085" s="16" t="s">
        <v>1</v>
      </c>
      <c r="I2085" s="65">
        <v>1</v>
      </c>
      <c r="J2085" s="65" t="s">
        <v>2894</v>
      </c>
      <c r="K2085" s="65">
        <v>3</v>
      </c>
      <c r="L2085" s="65" t="s">
        <v>2945</v>
      </c>
      <c r="M2085" s="65">
        <v>5</v>
      </c>
      <c r="N2085" s="65">
        <v>6</v>
      </c>
      <c r="O2085" s="65">
        <v>7</v>
      </c>
      <c r="P2085" s="65" t="s">
        <v>2946</v>
      </c>
      <c r="Q2085" s="65">
        <v>9</v>
      </c>
    </row>
    <row r="2086" spans="1:17" x14ac:dyDescent="0.25">
      <c r="A2086" s="14" t="s">
        <v>638</v>
      </c>
      <c r="B2086" s="14" t="s">
        <v>69</v>
      </c>
      <c r="C2086" s="12" t="s">
        <v>859</v>
      </c>
      <c r="D2086" s="43" t="s">
        <v>860</v>
      </c>
      <c r="E2086" s="42" t="s">
        <v>1</v>
      </c>
      <c r="F2086" s="42" t="s">
        <v>1</v>
      </c>
      <c r="G2086" s="42" t="s">
        <v>1</v>
      </c>
      <c r="H2086" s="11" t="s">
        <v>861</v>
      </c>
      <c r="I2086" s="63"/>
      <c r="J2086" s="63"/>
      <c r="K2086" s="63"/>
      <c r="L2086" s="63"/>
      <c r="M2086" s="63"/>
      <c r="N2086" s="63"/>
      <c r="O2086" s="63"/>
      <c r="P2086" s="63">
        <f t="shared" si="1778"/>
        <v>0</v>
      </c>
      <c r="Q2086" s="63" t="str">
        <f t="shared" si="1779"/>
        <v>-</v>
      </c>
    </row>
    <row r="2087" spans="1:17" ht="22.5" x14ac:dyDescent="0.25">
      <c r="A2087" s="14" t="s">
        <v>1</v>
      </c>
      <c r="B2087" s="14" t="s">
        <v>1</v>
      </c>
      <c r="C2087" s="14" t="s">
        <v>1</v>
      </c>
      <c r="D2087" s="42" t="s">
        <v>1</v>
      </c>
      <c r="E2087" s="42" t="s">
        <v>1</v>
      </c>
      <c r="F2087" s="42" t="s">
        <v>1</v>
      </c>
      <c r="G2087" s="42" t="s">
        <v>1</v>
      </c>
      <c r="H2087" s="17" t="s">
        <v>13</v>
      </c>
      <c r="I2087" s="66">
        <f t="shared" ref="I2087" si="1792">SUM(I2088,I2096,I2098)</f>
        <v>2456350</v>
      </c>
      <c r="J2087" s="66">
        <f t="shared" ref="J2087:K2087" si="1793">SUM(J2088,J2096,J2098)</f>
        <v>2454350</v>
      </c>
      <c r="K2087" s="66">
        <f t="shared" si="1793"/>
        <v>0</v>
      </c>
      <c r="L2087" s="66">
        <f t="shared" si="1777"/>
        <v>187710</v>
      </c>
      <c r="M2087" s="66">
        <f t="shared" ref="M2087" si="1794">SUM(M2088,M2096,M2098)</f>
        <v>0</v>
      </c>
      <c r="N2087" s="66">
        <f t="shared" ref="N2087:O2087" si="1795">SUM(N2088,N2096,N2098)</f>
        <v>0</v>
      </c>
      <c r="O2087" s="66">
        <f t="shared" si="1795"/>
        <v>187710</v>
      </c>
      <c r="P2087" s="66">
        <f t="shared" si="1778"/>
        <v>187710</v>
      </c>
      <c r="Q2087" s="66">
        <f t="shared" si="1779"/>
        <v>7.648053456108542</v>
      </c>
    </row>
    <row r="2088" spans="1:17" x14ac:dyDescent="0.25">
      <c r="A2088" s="12" t="s">
        <v>638</v>
      </c>
      <c r="B2088" s="12" t="s">
        <v>69</v>
      </c>
      <c r="C2088" s="12" t="s">
        <v>859</v>
      </c>
      <c r="D2088" s="43" t="s">
        <v>860</v>
      </c>
      <c r="E2088" s="42" t="s">
        <v>2709</v>
      </c>
      <c r="F2088" s="42" t="s">
        <v>1</v>
      </c>
      <c r="G2088" s="42" t="s">
        <v>1</v>
      </c>
      <c r="H2088" s="11" t="s">
        <v>15</v>
      </c>
      <c r="I2088" s="67">
        <f t="shared" ref="I2088" si="1796">SUM(I2089,I2090)</f>
        <v>2119800</v>
      </c>
      <c r="J2088" s="67">
        <f t="shared" ref="J2088:K2088" si="1797">SUM(J2089,J2090)</f>
        <v>2119800</v>
      </c>
      <c r="K2088" s="67">
        <f t="shared" si="1797"/>
        <v>0</v>
      </c>
      <c r="L2088" s="67">
        <f t="shared" si="1777"/>
        <v>158260</v>
      </c>
      <c r="M2088" s="67">
        <f t="shared" ref="M2088" si="1798">SUM(M2089,M2090)</f>
        <v>0</v>
      </c>
      <c r="N2088" s="67">
        <f t="shared" ref="N2088:O2088" si="1799">SUM(N2089,N2090)</f>
        <v>0</v>
      </c>
      <c r="O2088" s="67">
        <f t="shared" si="1799"/>
        <v>158260</v>
      </c>
      <c r="P2088" s="67">
        <f t="shared" si="1778"/>
        <v>158260</v>
      </c>
      <c r="Q2088" s="67">
        <f t="shared" si="1779"/>
        <v>7.4657986602509681</v>
      </c>
    </row>
    <row r="2089" spans="1:17" x14ac:dyDescent="0.25">
      <c r="A2089" s="12" t="s">
        <v>638</v>
      </c>
      <c r="B2089" s="12" t="s">
        <v>69</v>
      </c>
      <c r="C2089" s="12" t="s">
        <v>859</v>
      </c>
      <c r="D2089" s="43" t="s">
        <v>860</v>
      </c>
      <c r="E2089" s="48">
        <v>6111</v>
      </c>
      <c r="F2089" s="43"/>
      <c r="G2089" s="56" t="s">
        <v>2919</v>
      </c>
      <c r="H2089" s="23" t="s">
        <v>16</v>
      </c>
      <c r="I2089" s="68">
        <v>1845500</v>
      </c>
      <c r="J2089" s="68">
        <v>1845500</v>
      </c>
      <c r="K2089" s="68"/>
      <c r="L2089" s="68">
        <f t="shared" si="1777"/>
        <v>130000</v>
      </c>
      <c r="M2089" s="68"/>
      <c r="N2089" s="68"/>
      <c r="O2089" s="68">
        <v>130000</v>
      </c>
      <c r="P2089" s="68">
        <f t="shared" si="1778"/>
        <v>130000</v>
      </c>
      <c r="Q2089" s="68">
        <f t="shared" si="1779"/>
        <v>7.0441614738553229</v>
      </c>
    </row>
    <row r="2090" spans="1:17" x14ac:dyDescent="0.25">
      <c r="A2090" s="14" t="s">
        <v>638</v>
      </c>
      <c r="B2090" s="14" t="s">
        <v>69</v>
      </c>
      <c r="C2090" s="14" t="s">
        <v>859</v>
      </c>
      <c r="D2090" s="50" t="s">
        <v>860</v>
      </c>
      <c r="E2090" s="50" t="s">
        <v>2719</v>
      </c>
      <c r="F2090" s="43" t="s">
        <v>1</v>
      </c>
      <c r="G2090" s="49" t="s">
        <v>1</v>
      </c>
      <c r="H2090" s="11" t="s">
        <v>19</v>
      </c>
      <c r="I2090" s="67">
        <f t="shared" ref="I2090:O2090" si="1800">SUM(I2091:I2095)</f>
        <v>274300</v>
      </c>
      <c r="J2090" s="67">
        <f t="shared" si="1800"/>
        <v>274300</v>
      </c>
      <c r="K2090" s="67">
        <f t="shared" si="1800"/>
        <v>0</v>
      </c>
      <c r="L2090" s="67">
        <f t="shared" si="1777"/>
        <v>28260</v>
      </c>
      <c r="M2090" s="67">
        <f t="shared" si="1800"/>
        <v>0</v>
      </c>
      <c r="N2090" s="67">
        <f t="shared" si="1800"/>
        <v>0</v>
      </c>
      <c r="O2090" s="67">
        <f t="shared" si="1800"/>
        <v>28260</v>
      </c>
      <c r="P2090" s="67">
        <f t="shared" si="1778"/>
        <v>28260</v>
      </c>
      <c r="Q2090" s="67">
        <f t="shared" si="1779"/>
        <v>10.302588406853811</v>
      </c>
    </row>
    <row r="2091" spans="1:17" x14ac:dyDescent="0.25">
      <c r="A2091" s="12" t="s">
        <v>638</v>
      </c>
      <c r="B2091" s="12" t="s">
        <v>69</v>
      </c>
      <c r="C2091" s="12" t="s">
        <v>859</v>
      </c>
      <c r="D2091" s="43" t="s">
        <v>860</v>
      </c>
      <c r="E2091" s="48">
        <v>6112</v>
      </c>
      <c r="F2091" s="43" t="s">
        <v>862</v>
      </c>
      <c r="G2091" s="56" t="s">
        <v>2919</v>
      </c>
      <c r="H2091" s="23" t="s">
        <v>73</v>
      </c>
      <c r="I2091" s="68">
        <v>70000</v>
      </c>
      <c r="J2091" s="68">
        <v>70000</v>
      </c>
      <c r="K2091" s="68"/>
      <c r="L2091" s="68">
        <f t="shared" si="1777"/>
        <v>5500</v>
      </c>
      <c r="M2091" s="68"/>
      <c r="N2091" s="68"/>
      <c r="O2091" s="68">
        <v>5500</v>
      </c>
      <c r="P2091" s="68">
        <f t="shared" si="1778"/>
        <v>5500</v>
      </c>
      <c r="Q2091" s="68">
        <f t="shared" si="1779"/>
        <v>7.8571428571428568</v>
      </c>
    </row>
    <row r="2092" spans="1:17" x14ac:dyDescent="0.25">
      <c r="A2092" s="12" t="s">
        <v>638</v>
      </c>
      <c r="B2092" s="12" t="s">
        <v>69</v>
      </c>
      <c r="C2092" s="12" t="s">
        <v>859</v>
      </c>
      <c r="D2092" s="43" t="s">
        <v>860</v>
      </c>
      <c r="E2092" s="48">
        <v>6112</v>
      </c>
      <c r="F2092" s="43" t="s">
        <v>863</v>
      </c>
      <c r="G2092" s="56" t="s">
        <v>2919</v>
      </c>
      <c r="H2092" s="23" t="s">
        <v>22</v>
      </c>
      <c r="I2092" s="68">
        <v>150000</v>
      </c>
      <c r="J2092" s="68">
        <v>150000</v>
      </c>
      <c r="K2092" s="68"/>
      <c r="L2092" s="68">
        <f t="shared" si="1777"/>
        <v>17000</v>
      </c>
      <c r="M2092" s="68"/>
      <c r="N2092" s="68"/>
      <c r="O2092" s="68">
        <v>17000</v>
      </c>
      <c r="P2092" s="68">
        <f t="shared" si="1778"/>
        <v>17000</v>
      </c>
      <c r="Q2092" s="68">
        <f t="shared" si="1779"/>
        <v>11.333333333333332</v>
      </c>
    </row>
    <row r="2093" spans="1:17" x14ac:dyDescent="0.25">
      <c r="A2093" s="12" t="s">
        <v>638</v>
      </c>
      <c r="B2093" s="12" t="s">
        <v>69</v>
      </c>
      <c r="C2093" s="12" t="s">
        <v>859</v>
      </c>
      <c r="D2093" s="43" t="s">
        <v>860</v>
      </c>
      <c r="E2093" s="48">
        <v>6112</v>
      </c>
      <c r="F2093" s="43" t="s">
        <v>864</v>
      </c>
      <c r="G2093" s="56" t="s">
        <v>2919</v>
      </c>
      <c r="H2093" s="23" t="s">
        <v>24</v>
      </c>
      <c r="I2093" s="68">
        <v>42300</v>
      </c>
      <c r="J2093" s="68">
        <v>42300</v>
      </c>
      <c r="K2093" s="68"/>
      <c r="L2093" s="68">
        <f t="shared" si="1777"/>
        <v>0</v>
      </c>
      <c r="M2093" s="68"/>
      <c r="N2093" s="68"/>
      <c r="O2093" s="68"/>
      <c r="P2093" s="68">
        <f t="shared" si="1778"/>
        <v>0</v>
      </c>
      <c r="Q2093" s="68">
        <f t="shared" si="1779"/>
        <v>0</v>
      </c>
    </row>
    <row r="2094" spans="1:17" x14ac:dyDescent="0.25">
      <c r="A2094" s="12" t="s">
        <v>638</v>
      </c>
      <c r="B2094" s="12" t="s">
        <v>69</v>
      </c>
      <c r="C2094" s="12" t="s">
        <v>859</v>
      </c>
      <c r="D2094" s="43" t="s">
        <v>860</v>
      </c>
      <c r="E2094" s="48">
        <v>6112</v>
      </c>
      <c r="F2094" s="43" t="s">
        <v>865</v>
      </c>
      <c r="G2094" s="56" t="s">
        <v>2919</v>
      </c>
      <c r="H2094" s="23" t="s">
        <v>76</v>
      </c>
      <c r="I2094" s="68">
        <v>0</v>
      </c>
      <c r="J2094" s="68">
        <v>0</v>
      </c>
      <c r="K2094" s="68"/>
      <c r="L2094" s="68">
        <f t="shared" si="1777"/>
        <v>0</v>
      </c>
      <c r="M2094" s="68"/>
      <c r="N2094" s="68"/>
      <c r="O2094" s="68"/>
      <c r="P2094" s="68">
        <f t="shared" si="1778"/>
        <v>0</v>
      </c>
      <c r="Q2094" s="68" t="str">
        <f t="shared" si="1779"/>
        <v>-</v>
      </c>
    </row>
    <row r="2095" spans="1:17" x14ac:dyDescent="0.25">
      <c r="A2095" s="12" t="s">
        <v>638</v>
      </c>
      <c r="B2095" s="12" t="s">
        <v>69</v>
      </c>
      <c r="C2095" s="12" t="s">
        <v>859</v>
      </c>
      <c r="D2095" s="43" t="s">
        <v>860</v>
      </c>
      <c r="E2095" s="48">
        <v>6112</v>
      </c>
      <c r="F2095" s="43" t="s">
        <v>866</v>
      </c>
      <c r="G2095" s="56" t="s">
        <v>2919</v>
      </c>
      <c r="H2095" s="23" t="s">
        <v>26</v>
      </c>
      <c r="I2095" s="68">
        <v>12000</v>
      </c>
      <c r="J2095" s="68">
        <v>12000</v>
      </c>
      <c r="K2095" s="68"/>
      <c r="L2095" s="68">
        <f t="shared" si="1777"/>
        <v>5760</v>
      </c>
      <c r="M2095" s="68"/>
      <c r="N2095" s="68"/>
      <c r="O2095" s="68">
        <v>5760</v>
      </c>
      <c r="P2095" s="68">
        <f t="shared" si="1778"/>
        <v>5760</v>
      </c>
      <c r="Q2095" s="68">
        <f t="shared" si="1779"/>
        <v>48</v>
      </c>
    </row>
    <row r="2096" spans="1:17" x14ac:dyDescent="0.25">
      <c r="A2096" s="12" t="s">
        <v>638</v>
      </c>
      <c r="B2096" s="12" t="s">
        <v>69</v>
      </c>
      <c r="C2096" s="12" t="s">
        <v>859</v>
      </c>
      <c r="D2096" s="43" t="s">
        <v>860</v>
      </c>
      <c r="E2096" s="42" t="s">
        <v>2710</v>
      </c>
      <c r="F2096" s="42" t="s">
        <v>1</v>
      </c>
      <c r="G2096" s="42" t="s">
        <v>1</v>
      </c>
      <c r="H2096" s="11" t="s">
        <v>28</v>
      </c>
      <c r="I2096" s="67">
        <f t="shared" ref="I2096:O2096" si="1801">SUM(I2097)</f>
        <v>193800</v>
      </c>
      <c r="J2096" s="67">
        <f t="shared" si="1801"/>
        <v>193800</v>
      </c>
      <c r="K2096" s="67">
        <f t="shared" si="1801"/>
        <v>0</v>
      </c>
      <c r="L2096" s="67">
        <f t="shared" si="1777"/>
        <v>15000</v>
      </c>
      <c r="M2096" s="67">
        <f t="shared" si="1801"/>
        <v>0</v>
      </c>
      <c r="N2096" s="67">
        <f t="shared" si="1801"/>
        <v>0</v>
      </c>
      <c r="O2096" s="67">
        <f t="shared" si="1801"/>
        <v>15000</v>
      </c>
      <c r="P2096" s="67">
        <f t="shared" si="1778"/>
        <v>15000</v>
      </c>
      <c r="Q2096" s="67">
        <f t="shared" si="1779"/>
        <v>7.7399380804953566</v>
      </c>
    </row>
    <row r="2097" spans="1:17" x14ac:dyDescent="0.25">
      <c r="A2097" s="12" t="s">
        <v>638</v>
      </c>
      <c r="B2097" s="12" t="s">
        <v>69</v>
      </c>
      <c r="C2097" s="12" t="s">
        <v>859</v>
      </c>
      <c r="D2097" s="43" t="s">
        <v>860</v>
      </c>
      <c r="E2097" s="48">
        <v>6121</v>
      </c>
      <c r="F2097" s="43"/>
      <c r="G2097" s="56" t="s">
        <v>2919</v>
      </c>
      <c r="H2097" s="23" t="s">
        <v>29</v>
      </c>
      <c r="I2097" s="68">
        <v>193800</v>
      </c>
      <c r="J2097" s="68">
        <v>193800</v>
      </c>
      <c r="K2097" s="68"/>
      <c r="L2097" s="68">
        <f t="shared" si="1777"/>
        <v>15000</v>
      </c>
      <c r="M2097" s="68"/>
      <c r="N2097" s="68"/>
      <c r="O2097" s="68">
        <v>15000</v>
      </c>
      <c r="P2097" s="68">
        <f t="shared" si="1778"/>
        <v>15000</v>
      </c>
      <c r="Q2097" s="68">
        <f t="shared" si="1779"/>
        <v>7.7399380804953566</v>
      </c>
    </row>
    <row r="2098" spans="1:17" x14ac:dyDescent="0.25">
      <c r="A2098" s="12" t="s">
        <v>638</v>
      </c>
      <c r="B2098" s="12" t="s">
        <v>69</v>
      </c>
      <c r="C2098" s="12" t="s">
        <v>859</v>
      </c>
      <c r="D2098" s="43" t="s">
        <v>860</v>
      </c>
      <c r="E2098" s="42" t="s">
        <v>2711</v>
      </c>
      <c r="F2098" s="42" t="s">
        <v>1</v>
      </c>
      <c r="G2098" s="42" t="s">
        <v>1</v>
      </c>
      <c r="H2098" s="11" t="s">
        <v>32</v>
      </c>
      <c r="I2098" s="67">
        <f t="shared" ref="I2098:O2098" si="1802">SUM(I2099:I2107)</f>
        <v>142750</v>
      </c>
      <c r="J2098" s="67">
        <f t="shared" si="1802"/>
        <v>140750</v>
      </c>
      <c r="K2098" s="67">
        <f t="shared" si="1802"/>
        <v>0</v>
      </c>
      <c r="L2098" s="67">
        <f t="shared" si="1777"/>
        <v>14450</v>
      </c>
      <c r="M2098" s="67">
        <f t="shared" si="1802"/>
        <v>0</v>
      </c>
      <c r="N2098" s="67">
        <f t="shared" si="1802"/>
        <v>0</v>
      </c>
      <c r="O2098" s="67">
        <f t="shared" si="1802"/>
        <v>14450</v>
      </c>
      <c r="P2098" s="67">
        <f t="shared" si="1778"/>
        <v>14450</v>
      </c>
      <c r="Q2098" s="67">
        <f t="shared" si="1779"/>
        <v>10.266429840142095</v>
      </c>
    </row>
    <row r="2099" spans="1:17" x14ac:dyDescent="0.25">
      <c r="A2099" s="12" t="s">
        <v>638</v>
      </c>
      <c r="B2099" s="12" t="s">
        <v>69</v>
      </c>
      <c r="C2099" s="12" t="s">
        <v>859</v>
      </c>
      <c r="D2099" s="43" t="s">
        <v>860</v>
      </c>
      <c r="E2099" s="48">
        <v>6131</v>
      </c>
      <c r="F2099" s="43"/>
      <c r="G2099" s="56" t="s">
        <v>2919</v>
      </c>
      <c r="H2099" s="23" t="s">
        <v>33</v>
      </c>
      <c r="I2099" s="68">
        <v>1200</v>
      </c>
      <c r="J2099" s="68">
        <v>1200</v>
      </c>
      <c r="K2099" s="68"/>
      <c r="L2099" s="68">
        <f t="shared" si="1777"/>
        <v>300</v>
      </c>
      <c r="M2099" s="68"/>
      <c r="N2099" s="68"/>
      <c r="O2099" s="68">
        <v>300</v>
      </c>
      <c r="P2099" s="68">
        <f t="shared" si="1778"/>
        <v>300</v>
      </c>
      <c r="Q2099" s="68">
        <f t="shared" si="1779"/>
        <v>25</v>
      </c>
    </row>
    <row r="2100" spans="1:17" x14ac:dyDescent="0.25">
      <c r="A2100" s="12" t="s">
        <v>638</v>
      </c>
      <c r="B2100" s="12" t="s">
        <v>69</v>
      </c>
      <c r="C2100" s="12" t="s">
        <v>859</v>
      </c>
      <c r="D2100" s="43" t="s">
        <v>860</v>
      </c>
      <c r="E2100" s="48">
        <v>6132</v>
      </c>
      <c r="F2100" s="43"/>
      <c r="G2100" s="56" t="s">
        <v>2919</v>
      </c>
      <c r="H2100" s="23" t="s">
        <v>227</v>
      </c>
      <c r="I2100" s="68">
        <v>67000</v>
      </c>
      <c r="J2100" s="68">
        <v>67000</v>
      </c>
      <c r="K2100" s="68"/>
      <c r="L2100" s="68">
        <f t="shared" si="1777"/>
        <v>10000</v>
      </c>
      <c r="M2100" s="68"/>
      <c r="N2100" s="68"/>
      <c r="O2100" s="68">
        <v>10000</v>
      </c>
      <c r="P2100" s="68">
        <f t="shared" si="1778"/>
        <v>10000</v>
      </c>
      <c r="Q2100" s="68">
        <f t="shared" si="1779"/>
        <v>14.925373134328357</v>
      </c>
    </row>
    <row r="2101" spans="1:17" x14ac:dyDescent="0.25">
      <c r="A2101" s="12" t="s">
        <v>638</v>
      </c>
      <c r="B2101" s="12" t="s">
        <v>69</v>
      </c>
      <c r="C2101" s="12" t="s">
        <v>859</v>
      </c>
      <c r="D2101" s="43" t="s">
        <v>860</v>
      </c>
      <c r="E2101" s="48">
        <v>6133</v>
      </c>
      <c r="F2101" s="43"/>
      <c r="G2101" s="56" t="s">
        <v>2919</v>
      </c>
      <c r="H2101" s="23" t="s">
        <v>229</v>
      </c>
      <c r="I2101" s="68">
        <v>15600</v>
      </c>
      <c r="J2101" s="68">
        <v>15600</v>
      </c>
      <c r="K2101" s="68"/>
      <c r="L2101" s="68">
        <f t="shared" si="1777"/>
        <v>700</v>
      </c>
      <c r="M2101" s="68"/>
      <c r="N2101" s="68"/>
      <c r="O2101" s="68">
        <v>700</v>
      </c>
      <c r="P2101" s="68">
        <f t="shared" si="1778"/>
        <v>700</v>
      </c>
      <c r="Q2101" s="68">
        <f t="shared" si="1779"/>
        <v>4.4871794871794872</v>
      </c>
    </row>
    <row r="2102" spans="1:17" x14ac:dyDescent="0.25">
      <c r="A2102" s="12" t="s">
        <v>638</v>
      </c>
      <c r="B2102" s="12" t="s">
        <v>69</v>
      </c>
      <c r="C2102" s="12" t="s">
        <v>859</v>
      </c>
      <c r="D2102" s="43" t="s">
        <v>860</v>
      </c>
      <c r="E2102" s="48">
        <v>6134</v>
      </c>
      <c r="F2102" s="43"/>
      <c r="G2102" s="56" t="s">
        <v>2919</v>
      </c>
      <c r="H2102" s="23" t="s">
        <v>169</v>
      </c>
      <c r="I2102" s="68">
        <v>10000</v>
      </c>
      <c r="J2102" s="68">
        <v>8000</v>
      </c>
      <c r="K2102" s="68"/>
      <c r="L2102" s="68">
        <f t="shared" si="1777"/>
        <v>500</v>
      </c>
      <c r="M2102" s="68"/>
      <c r="N2102" s="68"/>
      <c r="O2102" s="68">
        <v>500</v>
      </c>
      <c r="P2102" s="68">
        <f t="shared" si="1778"/>
        <v>500</v>
      </c>
      <c r="Q2102" s="68">
        <f t="shared" si="1779"/>
        <v>6.25</v>
      </c>
    </row>
    <row r="2103" spans="1:17" x14ac:dyDescent="0.25">
      <c r="A2103" s="12" t="s">
        <v>638</v>
      </c>
      <c r="B2103" s="12" t="s">
        <v>69</v>
      </c>
      <c r="C2103" s="12" t="s">
        <v>859</v>
      </c>
      <c r="D2103" s="43" t="s">
        <v>860</v>
      </c>
      <c r="E2103" s="48">
        <v>6135</v>
      </c>
      <c r="F2103" s="43"/>
      <c r="G2103" s="56" t="s">
        <v>2919</v>
      </c>
      <c r="H2103" s="23" t="s">
        <v>231</v>
      </c>
      <c r="I2103" s="68">
        <v>1000</v>
      </c>
      <c r="J2103" s="68">
        <v>1000</v>
      </c>
      <c r="K2103" s="68"/>
      <c r="L2103" s="68">
        <f t="shared" si="1777"/>
        <v>250</v>
      </c>
      <c r="M2103" s="68"/>
      <c r="N2103" s="68"/>
      <c r="O2103" s="68">
        <v>250</v>
      </c>
      <c r="P2103" s="68">
        <f t="shared" si="1778"/>
        <v>250</v>
      </c>
      <c r="Q2103" s="68">
        <f t="shared" si="1779"/>
        <v>25</v>
      </c>
    </row>
    <row r="2104" spans="1:17" x14ac:dyDescent="0.25">
      <c r="A2104" s="12" t="s">
        <v>638</v>
      </c>
      <c r="B2104" s="12" t="s">
        <v>69</v>
      </c>
      <c r="C2104" s="12" t="s">
        <v>859</v>
      </c>
      <c r="D2104" s="43" t="s">
        <v>860</v>
      </c>
      <c r="E2104" s="48">
        <v>6136</v>
      </c>
      <c r="F2104" s="43"/>
      <c r="G2104" s="56" t="s">
        <v>2919</v>
      </c>
      <c r="H2104" s="23" t="s">
        <v>233</v>
      </c>
      <c r="I2104" s="68">
        <v>4350</v>
      </c>
      <c r="J2104" s="68">
        <v>4350</v>
      </c>
      <c r="K2104" s="68"/>
      <c r="L2104" s="68">
        <f t="shared" si="1777"/>
        <v>0</v>
      </c>
      <c r="M2104" s="68"/>
      <c r="N2104" s="68"/>
      <c r="O2104" s="68"/>
      <c r="P2104" s="68">
        <f t="shared" si="1778"/>
        <v>0</v>
      </c>
      <c r="Q2104" s="68">
        <f t="shared" si="1779"/>
        <v>0</v>
      </c>
    </row>
    <row r="2105" spans="1:17" x14ac:dyDescent="0.25">
      <c r="A2105" s="12" t="s">
        <v>638</v>
      </c>
      <c r="B2105" s="12" t="s">
        <v>69</v>
      </c>
      <c r="C2105" s="12" t="s">
        <v>859</v>
      </c>
      <c r="D2105" s="43" t="s">
        <v>860</v>
      </c>
      <c r="E2105" s="48">
        <v>6137</v>
      </c>
      <c r="F2105" s="43"/>
      <c r="G2105" s="56" t="s">
        <v>2919</v>
      </c>
      <c r="H2105" s="23" t="s">
        <v>235</v>
      </c>
      <c r="I2105" s="68">
        <v>7000</v>
      </c>
      <c r="J2105" s="68">
        <v>7000</v>
      </c>
      <c r="K2105" s="68"/>
      <c r="L2105" s="68">
        <f t="shared" si="1777"/>
        <v>200</v>
      </c>
      <c r="M2105" s="68"/>
      <c r="N2105" s="68"/>
      <c r="O2105" s="68">
        <v>200</v>
      </c>
      <c r="P2105" s="68">
        <f t="shared" si="1778"/>
        <v>200</v>
      </c>
      <c r="Q2105" s="68">
        <f t="shared" si="1779"/>
        <v>2.8571428571428572</v>
      </c>
    </row>
    <row r="2106" spans="1:17" x14ac:dyDescent="0.25">
      <c r="A2106" s="12" t="s">
        <v>638</v>
      </c>
      <c r="B2106" s="12" t="s">
        <v>69</v>
      </c>
      <c r="C2106" s="12" t="s">
        <v>859</v>
      </c>
      <c r="D2106" s="43" t="s">
        <v>860</v>
      </c>
      <c r="E2106" s="48">
        <v>6138</v>
      </c>
      <c r="F2106" s="43"/>
      <c r="G2106" s="56" t="s">
        <v>2919</v>
      </c>
      <c r="H2106" s="23" t="s">
        <v>237</v>
      </c>
      <c r="I2106" s="68">
        <v>5600</v>
      </c>
      <c r="J2106" s="68">
        <v>5600</v>
      </c>
      <c r="K2106" s="68"/>
      <c r="L2106" s="68">
        <f t="shared" si="1777"/>
        <v>0</v>
      </c>
      <c r="M2106" s="68"/>
      <c r="N2106" s="68"/>
      <c r="O2106" s="68"/>
      <c r="P2106" s="68">
        <f t="shared" si="1778"/>
        <v>0</v>
      </c>
      <c r="Q2106" s="68">
        <f t="shared" si="1779"/>
        <v>0</v>
      </c>
    </row>
    <row r="2107" spans="1:17" x14ac:dyDescent="0.25">
      <c r="A2107" s="14" t="s">
        <v>638</v>
      </c>
      <c r="B2107" s="14" t="s">
        <v>69</v>
      </c>
      <c r="C2107" s="14" t="s">
        <v>859</v>
      </c>
      <c r="D2107" s="50" t="s">
        <v>860</v>
      </c>
      <c r="E2107" s="50" t="s">
        <v>2720</v>
      </c>
      <c r="F2107" s="43" t="s">
        <v>1</v>
      </c>
      <c r="G2107" s="49" t="s">
        <v>1</v>
      </c>
      <c r="H2107" s="11" t="s">
        <v>35</v>
      </c>
      <c r="I2107" s="67">
        <f t="shared" ref="I2107:O2107" si="1803">SUM(I2108:I2110)</f>
        <v>31000</v>
      </c>
      <c r="J2107" s="67">
        <f t="shared" si="1803"/>
        <v>31000</v>
      </c>
      <c r="K2107" s="67">
        <f t="shared" si="1803"/>
        <v>0</v>
      </c>
      <c r="L2107" s="67">
        <f t="shared" si="1777"/>
        <v>2500</v>
      </c>
      <c r="M2107" s="67">
        <f t="shared" si="1803"/>
        <v>0</v>
      </c>
      <c r="N2107" s="67">
        <f t="shared" si="1803"/>
        <v>0</v>
      </c>
      <c r="O2107" s="67">
        <f t="shared" si="1803"/>
        <v>2500</v>
      </c>
      <c r="P2107" s="67">
        <f t="shared" si="1778"/>
        <v>2500</v>
      </c>
      <c r="Q2107" s="67">
        <f t="shared" si="1779"/>
        <v>8.064516129032258</v>
      </c>
    </row>
    <row r="2108" spans="1:17" x14ac:dyDescent="0.25">
      <c r="A2108" s="12" t="s">
        <v>638</v>
      </c>
      <c r="B2108" s="12" t="s">
        <v>69</v>
      </c>
      <c r="C2108" s="12" t="s">
        <v>859</v>
      </c>
      <c r="D2108" s="43" t="s">
        <v>860</v>
      </c>
      <c r="E2108" s="48">
        <v>6139</v>
      </c>
      <c r="F2108" s="43"/>
      <c r="G2108" s="56" t="s">
        <v>2919</v>
      </c>
      <c r="H2108" s="23" t="s">
        <v>35</v>
      </c>
      <c r="I2108" s="68">
        <v>12000</v>
      </c>
      <c r="J2108" s="68">
        <v>12000</v>
      </c>
      <c r="K2108" s="68"/>
      <c r="L2108" s="68">
        <f t="shared" si="1777"/>
        <v>200</v>
      </c>
      <c r="M2108" s="68"/>
      <c r="N2108" s="68"/>
      <c r="O2108" s="68">
        <v>200</v>
      </c>
      <c r="P2108" s="68">
        <f t="shared" si="1778"/>
        <v>200</v>
      </c>
      <c r="Q2108" s="68">
        <f t="shared" si="1779"/>
        <v>1.6666666666666667</v>
      </c>
    </row>
    <row r="2109" spans="1:17" x14ac:dyDescent="0.25">
      <c r="A2109" s="12" t="s">
        <v>638</v>
      </c>
      <c r="B2109" s="12" t="s">
        <v>69</v>
      </c>
      <c r="C2109" s="12" t="s">
        <v>859</v>
      </c>
      <c r="D2109" s="43" t="s">
        <v>860</v>
      </c>
      <c r="E2109" s="48">
        <v>6139</v>
      </c>
      <c r="F2109" s="43" t="s">
        <v>867</v>
      </c>
      <c r="G2109" s="56" t="s">
        <v>2919</v>
      </c>
      <c r="H2109" s="23" t="s">
        <v>43</v>
      </c>
      <c r="I2109" s="68">
        <v>6000</v>
      </c>
      <c r="J2109" s="68">
        <v>6000</v>
      </c>
      <c r="K2109" s="68"/>
      <c r="L2109" s="68">
        <f t="shared" si="1777"/>
        <v>500</v>
      </c>
      <c r="M2109" s="68"/>
      <c r="N2109" s="68"/>
      <c r="O2109" s="68">
        <v>500</v>
      </c>
      <c r="P2109" s="68">
        <f t="shared" si="1778"/>
        <v>500</v>
      </c>
      <c r="Q2109" s="68">
        <f t="shared" si="1779"/>
        <v>8.3333333333333321</v>
      </c>
    </row>
    <row r="2110" spans="1:17" ht="22.5" x14ac:dyDescent="0.25">
      <c r="A2110" s="12" t="s">
        <v>638</v>
      </c>
      <c r="B2110" s="12" t="s">
        <v>69</v>
      </c>
      <c r="C2110" s="12" t="s">
        <v>859</v>
      </c>
      <c r="D2110" s="43" t="s">
        <v>860</v>
      </c>
      <c r="E2110" s="48">
        <v>6139</v>
      </c>
      <c r="F2110" s="43" t="s">
        <v>868</v>
      </c>
      <c r="G2110" s="56" t="s">
        <v>2919</v>
      </c>
      <c r="H2110" s="23" t="s">
        <v>49</v>
      </c>
      <c r="I2110" s="68">
        <v>13000</v>
      </c>
      <c r="J2110" s="68">
        <v>13000</v>
      </c>
      <c r="K2110" s="68"/>
      <c r="L2110" s="68">
        <f t="shared" si="1777"/>
        <v>1800</v>
      </c>
      <c r="M2110" s="68"/>
      <c r="N2110" s="68"/>
      <c r="O2110" s="68">
        <v>1800</v>
      </c>
      <c r="P2110" s="68">
        <f t="shared" si="1778"/>
        <v>1800</v>
      </c>
      <c r="Q2110" s="68">
        <f t="shared" si="1779"/>
        <v>13.846153846153847</v>
      </c>
    </row>
    <row r="2111" spans="1:17" ht="22.5" x14ac:dyDescent="0.25">
      <c r="A2111" s="14" t="s">
        <v>1</v>
      </c>
      <c r="B2111" s="14" t="s">
        <v>1</v>
      </c>
      <c r="C2111" s="14" t="s">
        <v>1</v>
      </c>
      <c r="D2111" s="42" t="s">
        <v>1</v>
      </c>
      <c r="E2111" s="42" t="s">
        <v>1</v>
      </c>
      <c r="F2111" s="42" t="s">
        <v>1</v>
      </c>
      <c r="G2111" s="42" t="s">
        <v>1</v>
      </c>
      <c r="H2111" s="17" t="s">
        <v>50</v>
      </c>
      <c r="I2111" s="66">
        <f t="shared" ref="I2111:O2112" si="1804">SUM(I2112)</f>
        <v>100</v>
      </c>
      <c r="J2111" s="66">
        <f t="shared" si="1804"/>
        <v>100</v>
      </c>
      <c r="K2111" s="66">
        <f t="shared" si="1804"/>
        <v>0</v>
      </c>
      <c r="L2111" s="66">
        <f t="shared" si="1777"/>
        <v>0</v>
      </c>
      <c r="M2111" s="66">
        <f t="shared" si="1804"/>
        <v>0</v>
      </c>
      <c r="N2111" s="66">
        <f t="shared" si="1804"/>
        <v>0</v>
      </c>
      <c r="O2111" s="66">
        <f t="shared" si="1804"/>
        <v>0</v>
      </c>
      <c r="P2111" s="66">
        <f t="shared" si="1778"/>
        <v>0</v>
      </c>
      <c r="Q2111" s="66">
        <f t="shared" si="1779"/>
        <v>0</v>
      </c>
    </row>
    <row r="2112" spans="1:17" x14ac:dyDescent="0.25">
      <c r="A2112" s="12" t="s">
        <v>638</v>
      </c>
      <c r="B2112" s="12" t="s">
        <v>69</v>
      </c>
      <c r="C2112" s="12" t="s">
        <v>859</v>
      </c>
      <c r="D2112" s="43" t="s">
        <v>860</v>
      </c>
      <c r="E2112" s="42" t="s">
        <v>2712</v>
      </c>
      <c r="F2112" s="42" t="s">
        <v>1</v>
      </c>
      <c r="G2112" s="42" t="s">
        <v>1</v>
      </c>
      <c r="H2112" s="11" t="s">
        <v>52</v>
      </c>
      <c r="I2112" s="67">
        <f t="shared" si="1804"/>
        <v>100</v>
      </c>
      <c r="J2112" s="67">
        <f t="shared" si="1804"/>
        <v>100</v>
      </c>
      <c r="K2112" s="67">
        <f t="shared" si="1804"/>
        <v>0</v>
      </c>
      <c r="L2112" s="67">
        <f t="shared" si="1777"/>
        <v>0</v>
      </c>
      <c r="M2112" s="67">
        <f t="shared" si="1804"/>
        <v>0</v>
      </c>
      <c r="N2112" s="67">
        <f t="shared" si="1804"/>
        <v>0</v>
      </c>
      <c r="O2112" s="67">
        <f t="shared" si="1804"/>
        <v>0</v>
      </c>
      <c r="P2112" s="67">
        <f t="shared" si="1778"/>
        <v>0</v>
      </c>
      <c r="Q2112" s="67">
        <f t="shared" si="1779"/>
        <v>0</v>
      </c>
    </row>
    <row r="2113" spans="1:17" x14ac:dyDescent="0.25">
      <c r="A2113" s="12" t="s">
        <v>638</v>
      </c>
      <c r="B2113" s="12" t="s">
        <v>69</v>
      </c>
      <c r="C2113" s="12" t="s">
        <v>859</v>
      </c>
      <c r="D2113" s="43" t="s">
        <v>860</v>
      </c>
      <c r="E2113" s="48">
        <v>6148</v>
      </c>
      <c r="F2113" s="43"/>
      <c r="G2113" s="56" t="s">
        <v>2919</v>
      </c>
      <c r="H2113" s="23" t="s">
        <v>58</v>
      </c>
      <c r="I2113" s="68">
        <v>100</v>
      </c>
      <c r="J2113" s="68">
        <v>100</v>
      </c>
      <c r="K2113" s="68"/>
      <c r="L2113" s="68">
        <f t="shared" si="1777"/>
        <v>0</v>
      </c>
      <c r="M2113" s="68"/>
      <c r="N2113" s="68"/>
      <c r="O2113" s="68"/>
      <c r="P2113" s="68">
        <f t="shared" si="1778"/>
        <v>0</v>
      </c>
      <c r="Q2113" s="68">
        <f t="shared" si="1779"/>
        <v>0</v>
      </c>
    </row>
    <row r="2114" spans="1:17" ht="22.5" x14ac:dyDescent="0.25">
      <c r="A2114" s="14" t="s">
        <v>1</v>
      </c>
      <c r="B2114" s="14" t="s">
        <v>1</v>
      </c>
      <c r="C2114" s="14" t="s">
        <v>1</v>
      </c>
      <c r="D2114" s="42" t="s">
        <v>1</v>
      </c>
      <c r="E2114" s="42" t="s">
        <v>1</v>
      </c>
      <c r="F2114" s="42" t="s">
        <v>1</v>
      </c>
      <c r="G2114" s="42" t="s">
        <v>1</v>
      </c>
      <c r="H2114" s="17" t="s">
        <v>59</v>
      </c>
      <c r="I2114" s="66">
        <f t="shared" ref="I2114:O2115" si="1805">SUM(I2115)</f>
        <v>5000</v>
      </c>
      <c r="J2114" s="66">
        <f t="shared" si="1805"/>
        <v>0</v>
      </c>
      <c r="K2114" s="66">
        <f t="shared" si="1805"/>
        <v>0</v>
      </c>
      <c r="L2114" s="66">
        <f t="shared" si="1777"/>
        <v>0</v>
      </c>
      <c r="M2114" s="66">
        <f t="shared" si="1805"/>
        <v>0</v>
      </c>
      <c r="N2114" s="66">
        <f t="shared" si="1805"/>
        <v>0</v>
      </c>
      <c r="O2114" s="66">
        <f t="shared" si="1805"/>
        <v>0</v>
      </c>
      <c r="P2114" s="66">
        <f t="shared" si="1778"/>
        <v>0</v>
      </c>
      <c r="Q2114" s="66" t="str">
        <f t="shared" si="1779"/>
        <v>-</v>
      </c>
    </row>
    <row r="2115" spans="1:17" x14ac:dyDescent="0.25">
      <c r="A2115" s="12" t="s">
        <v>638</v>
      </c>
      <c r="B2115" s="12" t="s">
        <v>69</v>
      </c>
      <c r="C2115" s="12" t="s">
        <v>859</v>
      </c>
      <c r="D2115" s="43" t="s">
        <v>860</v>
      </c>
      <c r="E2115" s="42" t="s">
        <v>2715</v>
      </c>
      <c r="F2115" s="42" t="s">
        <v>1</v>
      </c>
      <c r="G2115" s="42" t="s">
        <v>1</v>
      </c>
      <c r="H2115" s="11" t="s">
        <v>61</v>
      </c>
      <c r="I2115" s="67">
        <f t="shared" si="1805"/>
        <v>5000</v>
      </c>
      <c r="J2115" s="67">
        <f t="shared" si="1805"/>
        <v>0</v>
      </c>
      <c r="K2115" s="67">
        <f t="shared" si="1805"/>
        <v>0</v>
      </c>
      <c r="L2115" s="67">
        <f t="shared" si="1777"/>
        <v>0</v>
      </c>
      <c r="M2115" s="67">
        <f t="shared" si="1805"/>
        <v>0</v>
      </c>
      <c r="N2115" s="67">
        <f t="shared" si="1805"/>
        <v>0</v>
      </c>
      <c r="O2115" s="67">
        <f t="shared" si="1805"/>
        <v>0</v>
      </c>
      <c r="P2115" s="67">
        <f t="shared" si="1778"/>
        <v>0</v>
      </c>
      <c r="Q2115" s="67" t="str">
        <f t="shared" si="1779"/>
        <v>-</v>
      </c>
    </row>
    <row r="2116" spans="1:17" x14ac:dyDescent="0.25">
      <c r="A2116" s="12" t="s">
        <v>638</v>
      </c>
      <c r="B2116" s="12" t="s">
        <v>69</v>
      </c>
      <c r="C2116" s="12" t="s">
        <v>859</v>
      </c>
      <c r="D2116" s="43" t="s">
        <v>860</v>
      </c>
      <c r="E2116" s="48">
        <v>8213</v>
      </c>
      <c r="F2116" s="43"/>
      <c r="G2116" s="56" t="s">
        <v>2919</v>
      </c>
      <c r="H2116" s="23" t="s">
        <v>62</v>
      </c>
      <c r="I2116" s="68">
        <v>5000</v>
      </c>
      <c r="J2116" s="68">
        <v>0</v>
      </c>
      <c r="K2116" s="68"/>
      <c r="L2116" s="68">
        <f t="shared" si="1777"/>
        <v>0</v>
      </c>
      <c r="M2116" s="68"/>
      <c r="N2116" s="68"/>
      <c r="O2116" s="68"/>
      <c r="P2116" s="68">
        <f t="shared" si="1778"/>
        <v>0</v>
      </c>
      <c r="Q2116" s="68" t="str">
        <f t="shared" si="1779"/>
        <v>-</v>
      </c>
    </row>
    <row r="2117" spans="1:17" x14ac:dyDescent="0.25">
      <c r="A2117" s="23" t="s">
        <v>1</v>
      </c>
      <c r="B2117" s="23" t="s">
        <v>1</v>
      </c>
      <c r="C2117" s="23" t="s">
        <v>1</v>
      </c>
      <c r="D2117" s="49" t="s">
        <v>1</v>
      </c>
      <c r="E2117" s="49" t="s">
        <v>1</v>
      </c>
      <c r="F2117" s="49" t="s">
        <v>1</v>
      </c>
      <c r="G2117" s="49" t="s">
        <v>1</v>
      </c>
      <c r="H2117" s="17" t="s">
        <v>869</v>
      </c>
      <c r="I2117" s="66">
        <f t="shared" ref="I2117:O2117" si="1806">SUM(I2087,I2111,I2114)</f>
        <v>2461450</v>
      </c>
      <c r="J2117" s="66">
        <f t="shared" si="1806"/>
        <v>2454450</v>
      </c>
      <c r="K2117" s="66">
        <f t="shared" si="1806"/>
        <v>0</v>
      </c>
      <c r="L2117" s="66">
        <f t="shared" si="1777"/>
        <v>187710</v>
      </c>
      <c r="M2117" s="66">
        <f t="shared" si="1806"/>
        <v>0</v>
      </c>
      <c r="N2117" s="66">
        <f t="shared" si="1806"/>
        <v>0</v>
      </c>
      <c r="O2117" s="66">
        <f t="shared" si="1806"/>
        <v>187710</v>
      </c>
      <c r="P2117" s="66">
        <f t="shared" si="1778"/>
        <v>187710</v>
      </c>
      <c r="Q2117" s="66">
        <f t="shared" si="1779"/>
        <v>7.6477418566277571</v>
      </c>
    </row>
    <row r="2118" spans="1:17" ht="15.75" thickBot="1" x14ac:dyDescent="0.3">
      <c r="A2118" s="23" t="s">
        <v>1</v>
      </c>
      <c r="B2118" s="23" t="s">
        <v>1</v>
      </c>
      <c r="C2118" s="23" t="s">
        <v>1</v>
      </c>
      <c r="D2118" s="49" t="s">
        <v>1</v>
      </c>
      <c r="E2118" s="49" t="s">
        <v>1</v>
      </c>
      <c r="F2118" s="49" t="s">
        <v>1</v>
      </c>
      <c r="G2118" s="49" t="s">
        <v>1</v>
      </c>
      <c r="H2118" s="11" t="s">
        <v>64</v>
      </c>
      <c r="I2118" s="67">
        <v>94</v>
      </c>
      <c r="J2118" s="67">
        <v>94</v>
      </c>
      <c r="K2118" s="67"/>
      <c r="L2118" s="67"/>
      <c r="M2118" s="67"/>
      <c r="N2118" s="67"/>
      <c r="O2118" s="67"/>
      <c r="P2118" s="67">
        <f t="shared" si="1778"/>
        <v>0</v>
      </c>
      <c r="Q2118" s="67">
        <f t="shared" si="1779"/>
        <v>0</v>
      </c>
    </row>
    <row r="2119" spans="1:17" ht="34.5" thickBot="1" x14ac:dyDescent="0.3">
      <c r="A2119" s="23" t="s">
        <v>1</v>
      </c>
      <c r="B2119" s="23" t="s">
        <v>1</v>
      </c>
      <c r="C2119" s="23" t="s">
        <v>1</v>
      </c>
      <c r="D2119" s="49" t="s">
        <v>1</v>
      </c>
      <c r="E2119" s="49" t="s">
        <v>1</v>
      </c>
      <c r="F2119" s="49" t="s">
        <v>1</v>
      </c>
      <c r="G2119" s="49" t="s">
        <v>1</v>
      </c>
      <c r="H2119" s="22" t="s">
        <v>65</v>
      </c>
      <c r="I2119" s="64" t="s">
        <v>2718</v>
      </c>
      <c r="J2119" s="64" t="s">
        <v>2879</v>
      </c>
      <c r="K2119" s="64" t="s">
        <v>2942</v>
      </c>
      <c r="L2119" s="64" t="s">
        <v>2942</v>
      </c>
      <c r="M2119" s="64" t="s">
        <v>2950</v>
      </c>
      <c r="N2119" s="64" t="s">
        <v>2949</v>
      </c>
      <c r="O2119" s="64" t="s">
        <v>2951</v>
      </c>
      <c r="P2119" s="64" t="s">
        <v>2942</v>
      </c>
      <c r="Q2119" s="64" t="s">
        <v>2944</v>
      </c>
    </row>
    <row r="2120" spans="1:17" x14ac:dyDescent="0.25">
      <c r="A2120" s="24"/>
      <c r="B2120" s="24"/>
      <c r="C2120" s="24"/>
      <c r="D2120" s="51"/>
      <c r="E2120" s="51"/>
      <c r="F2120" s="51"/>
      <c r="G2120" s="51"/>
      <c r="H2120" s="18" t="s">
        <v>1</v>
      </c>
      <c r="I2120" s="65">
        <v>1</v>
      </c>
      <c r="J2120" s="65" t="s">
        <v>2894</v>
      </c>
      <c r="K2120" s="65">
        <v>3</v>
      </c>
      <c r="L2120" s="65" t="s">
        <v>2945</v>
      </c>
      <c r="M2120" s="65">
        <v>5</v>
      </c>
      <c r="N2120" s="65">
        <v>6</v>
      </c>
      <c r="O2120" s="65">
        <v>7</v>
      </c>
      <c r="P2120" s="65" t="s">
        <v>2946</v>
      </c>
      <c r="Q2120" s="65">
        <v>9</v>
      </c>
    </row>
    <row r="2121" spans="1:17" x14ac:dyDescent="0.25">
      <c r="A2121" s="24"/>
      <c r="B2121" s="24"/>
      <c r="C2121" s="24"/>
      <c r="D2121" s="51"/>
      <c r="E2121" s="52"/>
      <c r="F2121" s="52"/>
      <c r="G2121" s="52"/>
      <c r="H2121" s="19" t="s">
        <v>697</v>
      </c>
      <c r="I2121" s="69">
        <f t="shared" ref="I2121" si="1807">SUM(I2117)</f>
        <v>2461450</v>
      </c>
      <c r="J2121" s="69">
        <f t="shared" ref="J2121:K2121" si="1808">SUM(J2117)</f>
        <v>2454450</v>
      </c>
      <c r="K2121" s="69">
        <f t="shared" si="1808"/>
        <v>0</v>
      </c>
      <c r="L2121" s="69">
        <f t="shared" si="1777"/>
        <v>187710</v>
      </c>
      <c r="M2121" s="69">
        <f t="shared" ref="M2121" si="1809">SUM(M2117)</f>
        <v>0</v>
      </c>
      <c r="N2121" s="69">
        <f t="shared" ref="N2121:O2121" si="1810">SUM(N2117)</f>
        <v>0</v>
      </c>
      <c r="O2121" s="69">
        <f t="shared" si="1810"/>
        <v>187710</v>
      </c>
      <c r="P2121" s="69">
        <f t="shared" si="1778"/>
        <v>187710</v>
      </c>
      <c r="Q2121" s="69">
        <f t="shared" si="1779"/>
        <v>7.6477418566277571</v>
      </c>
    </row>
    <row r="2122" spans="1:17" x14ac:dyDescent="0.25">
      <c r="A2122" s="24"/>
      <c r="B2122" s="24"/>
      <c r="C2122" s="24"/>
      <c r="D2122" s="51"/>
      <c r="E2122" s="51"/>
      <c r="F2122" s="51"/>
      <c r="G2122" s="51"/>
      <c r="H2122" s="20" t="s">
        <v>67</v>
      </c>
      <c r="I2122" s="69">
        <f t="shared" ref="I2122" si="1811">SUM(I2121)</f>
        <v>2461450</v>
      </c>
      <c r="J2122" s="69">
        <f t="shared" ref="J2122:K2122" si="1812">SUM(J2121)</f>
        <v>2454450</v>
      </c>
      <c r="K2122" s="69">
        <f t="shared" si="1812"/>
        <v>0</v>
      </c>
      <c r="L2122" s="69">
        <f t="shared" si="1777"/>
        <v>187710</v>
      </c>
      <c r="M2122" s="69">
        <f t="shared" ref="M2122" si="1813">SUM(M2121)</f>
        <v>0</v>
      </c>
      <c r="N2122" s="69">
        <f t="shared" ref="N2122:O2122" si="1814">SUM(N2121)</f>
        <v>0</v>
      </c>
      <c r="O2122" s="69">
        <f t="shared" si="1814"/>
        <v>187710</v>
      </c>
      <c r="P2122" s="69">
        <f t="shared" si="1778"/>
        <v>187710</v>
      </c>
      <c r="Q2122" s="69">
        <f t="shared" si="1779"/>
        <v>7.6477418566277571</v>
      </c>
    </row>
    <row r="2123" spans="1:17" x14ac:dyDescent="0.25">
      <c r="A2123" s="25"/>
      <c r="B2123" s="25"/>
      <c r="C2123" s="25"/>
      <c r="D2123" s="53"/>
      <c r="E2123" s="53"/>
      <c r="F2123" s="53"/>
      <c r="G2123" s="53"/>
    </row>
    <row r="2124" spans="1:17" ht="15.75" thickBot="1" x14ac:dyDescent="0.3">
      <c r="A2124" s="23" t="s">
        <v>1</v>
      </c>
      <c r="B2124" s="23" t="s">
        <v>1</v>
      </c>
      <c r="C2124" s="23" t="s">
        <v>1</v>
      </c>
      <c r="D2124" s="49" t="s">
        <v>1</v>
      </c>
      <c r="E2124" s="49" t="s">
        <v>1</v>
      </c>
      <c r="F2124" s="49" t="s">
        <v>1</v>
      </c>
      <c r="G2124" s="49" t="s">
        <v>1</v>
      </c>
      <c r="H2124" s="26" t="s">
        <v>1</v>
      </c>
      <c r="I2124" s="70"/>
      <c r="J2124" s="70"/>
      <c r="K2124" s="70"/>
      <c r="L2124" s="70"/>
      <c r="M2124" s="70"/>
      <c r="N2124" s="70"/>
      <c r="O2124" s="70"/>
      <c r="P2124" s="70"/>
      <c r="Q2124" s="70"/>
    </row>
    <row r="2125" spans="1:17" ht="34.5" thickBot="1" x14ac:dyDescent="0.3">
      <c r="A2125" s="22" t="s">
        <v>4</v>
      </c>
      <c r="B2125" s="22" t="s">
        <v>5</v>
      </c>
      <c r="C2125" s="22" t="s">
        <v>6</v>
      </c>
      <c r="D2125" s="44" t="s">
        <v>2891</v>
      </c>
      <c r="E2125" s="44" t="s">
        <v>2895</v>
      </c>
      <c r="F2125" s="44" t="s">
        <v>7</v>
      </c>
      <c r="G2125" s="44" t="s">
        <v>8</v>
      </c>
      <c r="H2125" s="22" t="s">
        <v>9</v>
      </c>
      <c r="I2125" s="64" t="s">
        <v>2718</v>
      </c>
      <c r="J2125" s="64" t="s">
        <v>2879</v>
      </c>
      <c r="K2125" s="64" t="s">
        <v>2942</v>
      </c>
      <c r="L2125" s="64" t="s">
        <v>2942</v>
      </c>
      <c r="M2125" s="64" t="s">
        <v>2950</v>
      </c>
      <c r="N2125" s="64" t="s">
        <v>2949</v>
      </c>
      <c r="O2125" s="64" t="s">
        <v>2951</v>
      </c>
      <c r="P2125" s="64" t="s">
        <v>2942</v>
      </c>
      <c r="Q2125" s="64" t="s">
        <v>2944</v>
      </c>
    </row>
    <row r="2126" spans="1:17" x14ac:dyDescent="0.25">
      <c r="A2126" s="15" t="s">
        <v>1</v>
      </c>
      <c r="B2126" s="15" t="s">
        <v>1</v>
      </c>
      <c r="C2126" s="15" t="s">
        <v>1</v>
      </c>
      <c r="D2126" s="45" t="s">
        <v>1</v>
      </c>
      <c r="E2126" s="45" t="s">
        <v>1</v>
      </c>
      <c r="F2126" s="46" t="s">
        <v>1</v>
      </c>
      <c r="G2126" s="47" t="s">
        <v>1</v>
      </c>
      <c r="H2126" s="16" t="s">
        <v>1</v>
      </c>
      <c r="I2126" s="65">
        <v>1</v>
      </c>
      <c r="J2126" s="65" t="s">
        <v>2894</v>
      </c>
      <c r="K2126" s="65">
        <v>3</v>
      </c>
      <c r="L2126" s="65" t="s">
        <v>2945</v>
      </c>
      <c r="M2126" s="65">
        <v>5</v>
      </c>
      <c r="N2126" s="65">
        <v>6</v>
      </c>
      <c r="O2126" s="65">
        <v>7</v>
      </c>
      <c r="P2126" s="65" t="s">
        <v>2946</v>
      </c>
      <c r="Q2126" s="65">
        <v>9</v>
      </c>
    </row>
    <row r="2127" spans="1:17" x14ac:dyDescent="0.25">
      <c r="A2127" s="14" t="s">
        <v>638</v>
      </c>
      <c r="B2127" s="14" t="s">
        <v>69</v>
      </c>
      <c r="C2127" s="12" t="s">
        <v>870</v>
      </c>
      <c r="D2127" s="43" t="s">
        <v>871</v>
      </c>
      <c r="E2127" s="42" t="s">
        <v>1</v>
      </c>
      <c r="F2127" s="42" t="s">
        <v>1</v>
      </c>
      <c r="G2127" s="42" t="s">
        <v>1</v>
      </c>
      <c r="H2127" s="11" t="s">
        <v>872</v>
      </c>
      <c r="I2127" s="63"/>
      <c r="J2127" s="63"/>
      <c r="K2127" s="63"/>
      <c r="L2127" s="63"/>
      <c r="M2127" s="63"/>
      <c r="N2127" s="63"/>
      <c r="O2127" s="63"/>
      <c r="P2127" s="63">
        <f t="shared" ref="P2127:P2190" si="1815">K2127+L2127</f>
        <v>0</v>
      </c>
      <c r="Q2127" s="63" t="str">
        <f t="shared" ref="Q2127:Q2190" si="1816">IF(J2127=0,"-",P2127/J2127*100)</f>
        <v>-</v>
      </c>
    </row>
    <row r="2128" spans="1:17" ht="22.5" x14ac:dyDescent="0.25">
      <c r="A2128" s="14" t="s">
        <v>1</v>
      </c>
      <c r="B2128" s="14" t="s">
        <v>1</v>
      </c>
      <c r="C2128" s="14" t="s">
        <v>1</v>
      </c>
      <c r="D2128" s="42" t="s">
        <v>1</v>
      </c>
      <c r="E2128" s="42" t="s">
        <v>1</v>
      </c>
      <c r="F2128" s="42" t="s">
        <v>1</v>
      </c>
      <c r="G2128" s="42" t="s">
        <v>1</v>
      </c>
      <c r="H2128" s="17" t="s">
        <v>13</v>
      </c>
      <c r="I2128" s="66">
        <f t="shared" ref="I2128" si="1817">SUM(I2129,I2137,I2139)</f>
        <v>1350755</v>
      </c>
      <c r="J2128" s="66">
        <f t="shared" ref="J2128:K2128" si="1818">SUM(J2129,J2137,J2139)</f>
        <v>1224786</v>
      </c>
      <c r="K2128" s="66">
        <f t="shared" si="1818"/>
        <v>0</v>
      </c>
      <c r="L2128" s="66">
        <f t="shared" ref="L2128:L2191" si="1819">SUM(M2128:O2128)</f>
        <v>116086</v>
      </c>
      <c r="M2128" s="66">
        <f t="shared" ref="M2128" si="1820">SUM(M2129,M2137,M2139)</f>
        <v>0</v>
      </c>
      <c r="N2128" s="66">
        <f t="shared" ref="N2128:O2128" si="1821">SUM(N2129,N2137,N2139)</f>
        <v>0</v>
      </c>
      <c r="O2128" s="66">
        <f t="shared" si="1821"/>
        <v>116086</v>
      </c>
      <c r="P2128" s="66">
        <f t="shared" si="1815"/>
        <v>116086</v>
      </c>
      <c r="Q2128" s="66">
        <f t="shared" si="1816"/>
        <v>9.4780639230036918</v>
      </c>
    </row>
    <row r="2129" spans="1:17" x14ac:dyDescent="0.25">
      <c r="A2129" s="12" t="s">
        <v>638</v>
      </c>
      <c r="B2129" s="12" t="s">
        <v>69</v>
      </c>
      <c r="C2129" s="12" t="s">
        <v>870</v>
      </c>
      <c r="D2129" s="43" t="s">
        <v>871</v>
      </c>
      <c r="E2129" s="42" t="s">
        <v>2709</v>
      </c>
      <c r="F2129" s="42" t="s">
        <v>1</v>
      </c>
      <c r="G2129" s="42" t="s">
        <v>1</v>
      </c>
      <c r="H2129" s="11" t="s">
        <v>15</v>
      </c>
      <c r="I2129" s="67">
        <f t="shared" ref="I2129" si="1822">SUM(I2130,I2131)</f>
        <v>1145495</v>
      </c>
      <c r="J2129" s="67">
        <f t="shared" ref="J2129:K2129" si="1823">SUM(J2130,J2131)</f>
        <v>1058960</v>
      </c>
      <c r="K2129" s="67">
        <f t="shared" si="1823"/>
        <v>0</v>
      </c>
      <c r="L2129" s="67">
        <f t="shared" si="1819"/>
        <v>98500</v>
      </c>
      <c r="M2129" s="67">
        <f t="shared" ref="M2129" si="1824">SUM(M2130,M2131)</f>
        <v>0</v>
      </c>
      <c r="N2129" s="67">
        <f t="shared" ref="N2129:O2129" si="1825">SUM(N2130,N2131)</f>
        <v>0</v>
      </c>
      <c r="O2129" s="67">
        <f t="shared" si="1825"/>
        <v>98500</v>
      </c>
      <c r="P2129" s="67">
        <f t="shared" si="1815"/>
        <v>98500</v>
      </c>
      <c r="Q2129" s="67">
        <f t="shared" si="1816"/>
        <v>9.301578907607464</v>
      </c>
    </row>
    <row r="2130" spans="1:17" x14ac:dyDescent="0.25">
      <c r="A2130" s="12" t="s">
        <v>638</v>
      </c>
      <c r="B2130" s="12" t="s">
        <v>69</v>
      </c>
      <c r="C2130" s="12" t="s">
        <v>870</v>
      </c>
      <c r="D2130" s="43" t="s">
        <v>871</v>
      </c>
      <c r="E2130" s="48">
        <v>6111</v>
      </c>
      <c r="F2130" s="43"/>
      <c r="G2130" s="56" t="s">
        <v>2919</v>
      </c>
      <c r="H2130" s="23" t="s">
        <v>16</v>
      </c>
      <c r="I2130" s="68">
        <v>1012291</v>
      </c>
      <c r="J2130" s="68">
        <v>940291</v>
      </c>
      <c r="K2130" s="68"/>
      <c r="L2130" s="68">
        <f t="shared" si="1819"/>
        <v>90000</v>
      </c>
      <c r="M2130" s="68"/>
      <c r="N2130" s="68"/>
      <c r="O2130" s="68">
        <v>90000</v>
      </c>
      <c r="P2130" s="68">
        <f t="shared" si="1815"/>
        <v>90000</v>
      </c>
      <c r="Q2130" s="68">
        <f t="shared" si="1816"/>
        <v>9.5715049915398538</v>
      </c>
    </row>
    <row r="2131" spans="1:17" x14ac:dyDescent="0.25">
      <c r="A2131" s="14" t="s">
        <v>638</v>
      </c>
      <c r="B2131" s="14" t="s">
        <v>69</v>
      </c>
      <c r="C2131" s="14" t="s">
        <v>870</v>
      </c>
      <c r="D2131" s="50" t="s">
        <v>871</v>
      </c>
      <c r="E2131" s="50" t="s">
        <v>2719</v>
      </c>
      <c r="F2131" s="43" t="s">
        <v>1</v>
      </c>
      <c r="G2131" s="49" t="s">
        <v>1</v>
      </c>
      <c r="H2131" s="11" t="s">
        <v>19</v>
      </c>
      <c r="I2131" s="67">
        <f t="shared" ref="I2131:O2131" si="1826">SUM(I2132:I2136)</f>
        <v>133204</v>
      </c>
      <c r="J2131" s="67">
        <f t="shared" si="1826"/>
        <v>118669</v>
      </c>
      <c r="K2131" s="67">
        <f t="shared" si="1826"/>
        <v>0</v>
      </c>
      <c r="L2131" s="67">
        <f t="shared" si="1819"/>
        <v>8500</v>
      </c>
      <c r="M2131" s="67">
        <f t="shared" si="1826"/>
        <v>0</v>
      </c>
      <c r="N2131" s="67">
        <f t="shared" si="1826"/>
        <v>0</v>
      </c>
      <c r="O2131" s="67">
        <f t="shared" si="1826"/>
        <v>8500</v>
      </c>
      <c r="P2131" s="67">
        <f t="shared" si="1815"/>
        <v>8500</v>
      </c>
      <c r="Q2131" s="67">
        <f t="shared" si="1816"/>
        <v>7.1627805071248591</v>
      </c>
    </row>
    <row r="2132" spans="1:17" x14ac:dyDescent="0.25">
      <c r="A2132" s="12" t="s">
        <v>638</v>
      </c>
      <c r="B2132" s="12" t="s">
        <v>69</v>
      </c>
      <c r="C2132" s="12" t="s">
        <v>870</v>
      </c>
      <c r="D2132" s="43" t="s">
        <v>871</v>
      </c>
      <c r="E2132" s="48">
        <v>6112</v>
      </c>
      <c r="F2132" s="43" t="s">
        <v>873</v>
      </c>
      <c r="G2132" s="56" t="s">
        <v>2919</v>
      </c>
      <c r="H2132" s="23" t="s">
        <v>73</v>
      </c>
      <c r="I2132" s="68">
        <v>24242</v>
      </c>
      <c r="J2132" s="68">
        <v>22493</v>
      </c>
      <c r="K2132" s="68"/>
      <c r="L2132" s="68">
        <f t="shared" si="1819"/>
        <v>2500</v>
      </c>
      <c r="M2132" s="68"/>
      <c r="N2132" s="68"/>
      <c r="O2132" s="68">
        <v>2500</v>
      </c>
      <c r="P2132" s="68">
        <f t="shared" si="1815"/>
        <v>2500</v>
      </c>
      <c r="Q2132" s="68">
        <f t="shared" si="1816"/>
        <v>11.114568977015072</v>
      </c>
    </row>
    <row r="2133" spans="1:17" x14ac:dyDescent="0.25">
      <c r="A2133" s="12" t="s">
        <v>638</v>
      </c>
      <c r="B2133" s="12" t="s">
        <v>69</v>
      </c>
      <c r="C2133" s="12" t="s">
        <v>870</v>
      </c>
      <c r="D2133" s="43" t="s">
        <v>871</v>
      </c>
      <c r="E2133" s="48">
        <v>6112</v>
      </c>
      <c r="F2133" s="43" t="s">
        <v>874</v>
      </c>
      <c r="G2133" s="56" t="s">
        <v>2919</v>
      </c>
      <c r="H2133" s="23" t="s">
        <v>22</v>
      </c>
      <c r="I2133" s="68">
        <v>74136</v>
      </c>
      <c r="J2133" s="68">
        <v>67760</v>
      </c>
      <c r="K2133" s="68"/>
      <c r="L2133" s="68">
        <f t="shared" si="1819"/>
        <v>6000</v>
      </c>
      <c r="M2133" s="68"/>
      <c r="N2133" s="68"/>
      <c r="O2133" s="68">
        <v>6000</v>
      </c>
      <c r="P2133" s="68">
        <f t="shared" si="1815"/>
        <v>6000</v>
      </c>
      <c r="Q2133" s="68">
        <f t="shared" si="1816"/>
        <v>8.8547815820543097</v>
      </c>
    </row>
    <row r="2134" spans="1:17" x14ac:dyDescent="0.25">
      <c r="A2134" s="12" t="s">
        <v>638</v>
      </c>
      <c r="B2134" s="12" t="s">
        <v>69</v>
      </c>
      <c r="C2134" s="12" t="s">
        <v>870</v>
      </c>
      <c r="D2134" s="43" t="s">
        <v>871</v>
      </c>
      <c r="E2134" s="48">
        <v>6112</v>
      </c>
      <c r="F2134" s="43" t="s">
        <v>875</v>
      </c>
      <c r="G2134" s="56" t="s">
        <v>2919</v>
      </c>
      <c r="H2134" s="23" t="s">
        <v>24</v>
      </c>
      <c r="I2134" s="68">
        <v>19326</v>
      </c>
      <c r="J2134" s="68">
        <v>17916</v>
      </c>
      <c r="K2134" s="68"/>
      <c r="L2134" s="68">
        <f t="shared" si="1819"/>
        <v>0</v>
      </c>
      <c r="M2134" s="68"/>
      <c r="N2134" s="68"/>
      <c r="O2134" s="68"/>
      <c r="P2134" s="68">
        <f t="shared" si="1815"/>
        <v>0</v>
      </c>
      <c r="Q2134" s="68">
        <f t="shared" si="1816"/>
        <v>0</v>
      </c>
    </row>
    <row r="2135" spans="1:17" x14ac:dyDescent="0.25">
      <c r="A2135" s="12" t="s">
        <v>638</v>
      </c>
      <c r="B2135" s="12" t="s">
        <v>69</v>
      </c>
      <c r="C2135" s="12" t="s">
        <v>870</v>
      </c>
      <c r="D2135" s="43" t="s">
        <v>871</v>
      </c>
      <c r="E2135" s="48">
        <v>6112</v>
      </c>
      <c r="F2135" s="43" t="s">
        <v>876</v>
      </c>
      <c r="G2135" s="56" t="s">
        <v>2919</v>
      </c>
      <c r="H2135" s="23" t="s">
        <v>76</v>
      </c>
      <c r="I2135" s="68">
        <v>0</v>
      </c>
      <c r="J2135" s="68">
        <v>0</v>
      </c>
      <c r="K2135" s="68"/>
      <c r="L2135" s="68">
        <f t="shared" si="1819"/>
        <v>0</v>
      </c>
      <c r="M2135" s="68"/>
      <c r="N2135" s="68"/>
      <c r="O2135" s="68">
        <v>0</v>
      </c>
      <c r="P2135" s="68">
        <f t="shared" si="1815"/>
        <v>0</v>
      </c>
      <c r="Q2135" s="68" t="str">
        <f t="shared" si="1816"/>
        <v>-</v>
      </c>
    </row>
    <row r="2136" spans="1:17" x14ac:dyDescent="0.25">
      <c r="A2136" s="12" t="s">
        <v>638</v>
      </c>
      <c r="B2136" s="12" t="s">
        <v>69</v>
      </c>
      <c r="C2136" s="12" t="s">
        <v>870</v>
      </c>
      <c r="D2136" s="43" t="s">
        <v>871</v>
      </c>
      <c r="E2136" s="48">
        <v>6112</v>
      </c>
      <c r="F2136" s="43" t="s">
        <v>877</v>
      </c>
      <c r="G2136" s="56" t="s">
        <v>2919</v>
      </c>
      <c r="H2136" s="23" t="s">
        <v>26</v>
      </c>
      <c r="I2136" s="68">
        <v>15500</v>
      </c>
      <c r="J2136" s="68">
        <v>10500</v>
      </c>
      <c r="K2136" s="68"/>
      <c r="L2136" s="68">
        <f t="shared" si="1819"/>
        <v>0</v>
      </c>
      <c r="M2136" s="68"/>
      <c r="N2136" s="68"/>
      <c r="O2136" s="68">
        <v>0</v>
      </c>
      <c r="P2136" s="68">
        <f t="shared" si="1815"/>
        <v>0</v>
      </c>
      <c r="Q2136" s="68">
        <f t="shared" si="1816"/>
        <v>0</v>
      </c>
    </row>
    <row r="2137" spans="1:17" x14ac:dyDescent="0.25">
      <c r="A2137" s="12" t="s">
        <v>638</v>
      </c>
      <c r="B2137" s="12" t="s">
        <v>69</v>
      </c>
      <c r="C2137" s="12" t="s">
        <v>870</v>
      </c>
      <c r="D2137" s="43" t="s">
        <v>871</v>
      </c>
      <c r="E2137" s="42" t="s">
        <v>2710</v>
      </c>
      <c r="F2137" s="42" t="s">
        <v>1</v>
      </c>
      <c r="G2137" s="42" t="s">
        <v>1</v>
      </c>
      <c r="H2137" s="11" t="s">
        <v>28</v>
      </c>
      <c r="I2137" s="67">
        <f t="shared" ref="I2137:O2137" si="1827">SUM(I2138)</f>
        <v>106034</v>
      </c>
      <c r="J2137" s="67">
        <f t="shared" si="1827"/>
        <v>98434</v>
      </c>
      <c r="K2137" s="67">
        <f t="shared" si="1827"/>
        <v>0</v>
      </c>
      <c r="L2137" s="67">
        <f t="shared" si="1819"/>
        <v>10000</v>
      </c>
      <c r="M2137" s="67">
        <f t="shared" si="1827"/>
        <v>0</v>
      </c>
      <c r="N2137" s="67">
        <f t="shared" si="1827"/>
        <v>0</v>
      </c>
      <c r="O2137" s="67">
        <f t="shared" si="1827"/>
        <v>10000</v>
      </c>
      <c r="P2137" s="67">
        <f t="shared" si="1815"/>
        <v>10000</v>
      </c>
      <c r="Q2137" s="67">
        <f t="shared" si="1816"/>
        <v>10.15909137086779</v>
      </c>
    </row>
    <row r="2138" spans="1:17" x14ac:dyDescent="0.25">
      <c r="A2138" s="12" t="s">
        <v>638</v>
      </c>
      <c r="B2138" s="12" t="s">
        <v>69</v>
      </c>
      <c r="C2138" s="12" t="s">
        <v>870</v>
      </c>
      <c r="D2138" s="43" t="s">
        <v>871</v>
      </c>
      <c r="E2138" s="48">
        <v>6121</v>
      </c>
      <c r="F2138" s="43"/>
      <c r="G2138" s="56" t="s">
        <v>2919</v>
      </c>
      <c r="H2138" s="23" t="s">
        <v>29</v>
      </c>
      <c r="I2138" s="68">
        <v>106034</v>
      </c>
      <c r="J2138" s="68">
        <v>98434</v>
      </c>
      <c r="K2138" s="68"/>
      <c r="L2138" s="68">
        <f t="shared" si="1819"/>
        <v>10000</v>
      </c>
      <c r="M2138" s="68"/>
      <c r="N2138" s="68"/>
      <c r="O2138" s="68">
        <v>10000</v>
      </c>
      <c r="P2138" s="68">
        <f t="shared" si="1815"/>
        <v>10000</v>
      </c>
      <c r="Q2138" s="68">
        <f t="shared" si="1816"/>
        <v>10.15909137086779</v>
      </c>
    </row>
    <row r="2139" spans="1:17" x14ac:dyDescent="0.25">
      <c r="A2139" s="12" t="s">
        <v>638</v>
      </c>
      <c r="B2139" s="12" t="s">
        <v>69</v>
      </c>
      <c r="C2139" s="12" t="s">
        <v>870</v>
      </c>
      <c r="D2139" s="43" t="s">
        <v>871</v>
      </c>
      <c r="E2139" s="42" t="s">
        <v>2711</v>
      </c>
      <c r="F2139" s="42" t="s">
        <v>1</v>
      </c>
      <c r="G2139" s="42" t="s">
        <v>1</v>
      </c>
      <c r="H2139" s="11" t="s">
        <v>32</v>
      </c>
      <c r="I2139" s="67">
        <f t="shared" ref="I2139:O2139" si="1828">SUM(I2140:I2147)</f>
        <v>99226</v>
      </c>
      <c r="J2139" s="67">
        <f t="shared" si="1828"/>
        <v>67392</v>
      </c>
      <c r="K2139" s="67">
        <f t="shared" si="1828"/>
        <v>0</v>
      </c>
      <c r="L2139" s="67">
        <f t="shared" si="1819"/>
        <v>7586</v>
      </c>
      <c r="M2139" s="67">
        <f t="shared" si="1828"/>
        <v>0</v>
      </c>
      <c r="N2139" s="67">
        <f t="shared" si="1828"/>
        <v>0</v>
      </c>
      <c r="O2139" s="67">
        <f t="shared" si="1828"/>
        <v>7586</v>
      </c>
      <c r="P2139" s="67">
        <f t="shared" si="1815"/>
        <v>7586</v>
      </c>
      <c r="Q2139" s="67">
        <f t="shared" si="1816"/>
        <v>11.256528964862298</v>
      </c>
    </row>
    <row r="2140" spans="1:17" x14ac:dyDescent="0.25">
      <c r="A2140" s="12" t="s">
        <v>638</v>
      </c>
      <c r="B2140" s="12" t="s">
        <v>69</v>
      </c>
      <c r="C2140" s="12" t="s">
        <v>870</v>
      </c>
      <c r="D2140" s="43" t="s">
        <v>871</v>
      </c>
      <c r="E2140" s="48">
        <v>6131</v>
      </c>
      <c r="F2140" s="43"/>
      <c r="G2140" s="56" t="s">
        <v>2919</v>
      </c>
      <c r="H2140" s="23" t="s">
        <v>33</v>
      </c>
      <c r="I2140" s="68">
        <v>4814</v>
      </c>
      <c r="J2140" s="68">
        <v>1000</v>
      </c>
      <c r="K2140" s="68"/>
      <c r="L2140" s="68">
        <f t="shared" si="1819"/>
        <v>249</v>
      </c>
      <c r="M2140" s="68"/>
      <c r="N2140" s="68"/>
      <c r="O2140" s="68">
        <v>249</v>
      </c>
      <c r="P2140" s="68">
        <f t="shared" si="1815"/>
        <v>249</v>
      </c>
      <c r="Q2140" s="68">
        <f t="shared" si="1816"/>
        <v>24.9</v>
      </c>
    </row>
    <row r="2141" spans="1:17" x14ac:dyDescent="0.25">
      <c r="A2141" s="12" t="s">
        <v>638</v>
      </c>
      <c r="B2141" s="12" t="s">
        <v>69</v>
      </c>
      <c r="C2141" s="12" t="s">
        <v>870</v>
      </c>
      <c r="D2141" s="43" t="s">
        <v>871</v>
      </c>
      <c r="E2141" s="48">
        <v>6132</v>
      </c>
      <c r="F2141" s="43"/>
      <c r="G2141" s="56" t="s">
        <v>2919</v>
      </c>
      <c r="H2141" s="23" t="s">
        <v>227</v>
      </c>
      <c r="I2141" s="68">
        <v>34671</v>
      </c>
      <c r="J2141" s="68">
        <v>28671</v>
      </c>
      <c r="K2141" s="68"/>
      <c r="L2141" s="68">
        <f t="shared" si="1819"/>
        <v>5100</v>
      </c>
      <c r="M2141" s="68"/>
      <c r="N2141" s="68"/>
      <c r="O2141" s="68">
        <v>5100</v>
      </c>
      <c r="P2141" s="68">
        <f t="shared" si="1815"/>
        <v>5100</v>
      </c>
      <c r="Q2141" s="68">
        <f t="shared" si="1816"/>
        <v>17.788008789369048</v>
      </c>
    </row>
    <row r="2142" spans="1:17" x14ac:dyDescent="0.25">
      <c r="A2142" s="12" t="s">
        <v>638</v>
      </c>
      <c r="B2142" s="12" t="s">
        <v>69</v>
      </c>
      <c r="C2142" s="12" t="s">
        <v>870</v>
      </c>
      <c r="D2142" s="43" t="s">
        <v>871</v>
      </c>
      <c r="E2142" s="48">
        <v>6133</v>
      </c>
      <c r="F2142" s="43"/>
      <c r="G2142" s="56" t="s">
        <v>2919</v>
      </c>
      <c r="H2142" s="23" t="s">
        <v>229</v>
      </c>
      <c r="I2142" s="68">
        <v>9200</v>
      </c>
      <c r="J2142" s="68">
        <v>4700</v>
      </c>
      <c r="K2142" s="68"/>
      <c r="L2142" s="68">
        <f t="shared" si="1819"/>
        <v>550</v>
      </c>
      <c r="M2142" s="68"/>
      <c r="N2142" s="68"/>
      <c r="O2142" s="68">
        <v>550</v>
      </c>
      <c r="P2142" s="68">
        <f t="shared" si="1815"/>
        <v>550</v>
      </c>
      <c r="Q2142" s="68">
        <f t="shared" si="1816"/>
        <v>11.702127659574469</v>
      </c>
    </row>
    <row r="2143" spans="1:17" x14ac:dyDescent="0.25">
      <c r="A2143" s="12" t="s">
        <v>638</v>
      </c>
      <c r="B2143" s="12" t="s">
        <v>69</v>
      </c>
      <c r="C2143" s="12" t="s">
        <v>870</v>
      </c>
      <c r="D2143" s="43" t="s">
        <v>871</v>
      </c>
      <c r="E2143" s="48">
        <v>6134</v>
      </c>
      <c r="F2143" s="43"/>
      <c r="G2143" s="56" t="s">
        <v>2919</v>
      </c>
      <c r="H2143" s="23" t="s">
        <v>169</v>
      </c>
      <c r="I2143" s="68">
        <v>9000</v>
      </c>
      <c r="J2143" s="68">
        <v>6000</v>
      </c>
      <c r="K2143" s="68"/>
      <c r="L2143" s="68">
        <f t="shared" si="1819"/>
        <v>0</v>
      </c>
      <c r="M2143" s="68"/>
      <c r="N2143" s="68"/>
      <c r="O2143" s="68">
        <v>0</v>
      </c>
      <c r="P2143" s="68">
        <f t="shared" si="1815"/>
        <v>0</v>
      </c>
      <c r="Q2143" s="68">
        <f t="shared" si="1816"/>
        <v>0</v>
      </c>
    </row>
    <row r="2144" spans="1:17" x14ac:dyDescent="0.25">
      <c r="A2144" s="12" t="s">
        <v>638</v>
      </c>
      <c r="B2144" s="12" t="s">
        <v>69</v>
      </c>
      <c r="C2144" s="12" t="s">
        <v>870</v>
      </c>
      <c r="D2144" s="43" t="s">
        <v>871</v>
      </c>
      <c r="E2144" s="48">
        <v>6135</v>
      </c>
      <c r="F2144" s="43"/>
      <c r="G2144" s="56" t="s">
        <v>2919</v>
      </c>
      <c r="H2144" s="23" t="s">
        <v>231</v>
      </c>
      <c r="I2144" s="68">
        <v>5000</v>
      </c>
      <c r="J2144" s="68">
        <v>1000</v>
      </c>
      <c r="K2144" s="68"/>
      <c r="L2144" s="68">
        <f t="shared" si="1819"/>
        <v>100</v>
      </c>
      <c r="M2144" s="68"/>
      <c r="N2144" s="68"/>
      <c r="O2144" s="68">
        <v>100</v>
      </c>
      <c r="P2144" s="68">
        <f t="shared" si="1815"/>
        <v>100</v>
      </c>
      <c r="Q2144" s="68">
        <f t="shared" si="1816"/>
        <v>10</v>
      </c>
    </row>
    <row r="2145" spans="1:17" x14ac:dyDescent="0.25">
      <c r="A2145" s="12" t="s">
        <v>638</v>
      </c>
      <c r="B2145" s="12" t="s">
        <v>69</v>
      </c>
      <c r="C2145" s="12" t="s">
        <v>870</v>
      </c>
      <c r="D2145" s="43" t="s">
        <v>871</v>
      </c>
      <c r="E2145" s="48">
        <v>6137</v>
      </c>
      <c r="F2145" s="43"/>
      <c r="G2145" s="56" t="s">
        <v>2919</v>
      </c>
      <c r="H2145" s="23" t="s">
        <v>235</v>
      </c>
      <c r="I2145" s="68">
        <v>9888</v>
      </c>
      <c r="J2145" s="68">
        <v>5888</v>
      </c>
      <c r="K2145" s="68"/>
      <c r="L2145" s="68">
        <f t="shared" si="1819"/>
        <v>567</v>
      </c>
      <c r="M2145" s="68"/>
      <c r="N2145" s="68"/>
      <c r="O2145" s="68">
        <v>567</v>
      </c>
      <c r="P2145" s="68">
        <f t="shared" si="1815"/>
        <v>567</v>
      </c>
      <c r="Q2145" s="68">
        <f t="shared" si="1816"/>
        <v>9.6297554347826075</v>
      </c>
    </row>
    <row r="2146" spans="1:17" x14ac:dyDescent="0.25">
      <c r="A2146" s="12" t="s">
        <v>638</v>
      </c>
      <c r="B2146" s="12" t="s">
        <v>69</v>
      </c>
      <c r="C2146" s="12" t="s">
        <v>870</v>
      </c>
      <c r="D2146" s="43" t="s">
        <v>871</v>
      </c>
      <c r="E2146" s="48">
        <v>6138</v>
      </c>
      <c r="F2146" s="43"/>
      <c r="G2146" s="56" t="s">
        <v>2919</v>
      </c>
      <c r="H2146" s="23" t="s">
        <v>237</v>
      </c>
      <c r="I2146" s="68">
        <v>645</v>
      </c>
      <c r="J2146" s="68">
        <v>195</v>
      </c>
      <c r="K2146" s="68"/>
      <c r="L2146" s="68">
        <f t="shared" si="1819"/>
        <v>20</v>
      </c>
      <c r="M2146" s="68"/>
      <c r="N2146" s="68"/>
      <c r="O2146" s="68">
        <v>20</v>
      </c>
      <c r="P2146" s="68">
        <f t="shared" si="1815"/>
        <v>20</v>
      </c>
      <c r="Q2146" s="68">
        <f t="shared" si="1816"/>
        <v>10.256410256410255</v>
      </c>
    </row>
    <row r="2147" spans="1:17" x14ac:dyDescent="0.25">
      <c r="A2147" s="14" t="s">
        <v>638</v>
      </c>
      <c r="B2147" s="14" t="s">
        <v>69</v>
      </c>
      <c r="C2147" s="14" t="s">
        <v>870</v>
      </c>
      <c r="D2147" s="50" t="s">
        <v>871</v>
      </c>
      <c r="E2147" s="50" t="s">
        <v>2720</v>
      </c>
      <c r="F2147" s="43" t="s">
        <v>1</v>
      </c>
      <c r="G2147" s="49" t="s">
        <v>1</v>
      </c>
      <c r="H2147" s="11" t="s">
        <v>35</v>
      </c>
      <c r="I2147" s="67">
        <f t="shared" ref="I2147:O2147" si="1829">SUM(I2148:I2150)</f>
        <v>26008</v>
      </c>
      <c r="J2147" s="67">
        <f t="shared" si="1829"/>
        <v>19938</v>
      </c>
      <c r="K2147" s="67">
        <f t="shared" si="1829"/>
        <v>0</v>
      </c>
      <c r="L2147" s="67">
        <f t="shared" si="1819"/>
        <v>1000</v>
      </c>
      <c r="M2147" s="67">
        <f t="shared" si="1829"/>
        <v>0</v>
      </c>
      <c r="N2147" s="67">
        <f t="shared" si="1829"/>
        <v>0</v>
      </c>
      <c r="O2147" s="67">
        <f t="shared" si="1829"/>
        <v>1000</v>
      </c>
      <c r="P2147" s="67">
        <f t="shared" si="1815"/>
        <v>1000</v>
      </c>
      <c r="Q2147" s="67">
        <f t="shared" si="1816"/>
        <v>5.0155481994181965</v>
      </c>
    </row>
    <row r="2148" spans="1:17" x14ac:dyDescent="0.25">
      <c r="A2148" s="12" t="s">
        <v>638</v>
      </c>
      <c r="B2148" s="12" t="s">
        <v>69</v>
      </c>
      <c r="C2148" s="12" t="s">
        <v>870</v>
      </c>
      <c r="D2148" s="43" t="s">
        <v>871</v>
      </c>
      <c r="E2148" s="48">
        <v>6139</v>
      </c>
      <c r="F2148" s="43"/>
      <c r="G2148" s="56" t="s">
        <v>2919</v>
      </c>
      <c r="H2148" s="23" t="s">
        <v>35</v>
      </c>
      <c r="I2148" s="68">
        <v>20374</v>
      </c>
      <c r="J2148" s="68">
        <v>14574</v>
      </c>
      <c r="K2148" s="68"/>
      <c r="L2148" s="68">
        <f t="shared" si="1819"/>
        <v>500</v>
      </c>
      <c r="M2148" s="68"/>
      <c r="N2148" s="68"/>
      <c r="O2148" s="68">
        <v>500</v>
      </c>
      <c r="P2148" s="68">
        <f t="shared" si="1815"/>
        <v>500</v>
      </c>
      <c r="Q2148" s="68">
        <f t="shared" si="1816"/>
        <v>3.4307671195279261</v>
      </c>
    </row>
    <row r="2149" spans="1:17" x14ac:dyDescent="0.25">
      <c r="A2149" s="12" t="s">
        <v>638</v>
      </c>
      <c r="B2149" s="12" t="s">
        <v>69</v>
      </c>
      <c r="C2149" s="12" t="s">
        <v>870</v>
      </c>
      <c r="D2149" s="43" t="s">
        <v>871</v>
      </c>
      <c r="E2149" s="48">
        <v>6139</v>
      </c>
      <c r="F2149" s="43" t="s">
        <v>878</v>
      </c>
      <c r="G2149" s="56" t="s">
        <v>2919</v>
      </c>
      <c r="H2149" s="23" t="s">
        <v>43</v>
      </c>
      <c r="I2149" s="68">
        <v>3055</v>
      </c>
      <c r="J2149" s="68">
        <v>2785</v>
      </c>
      <c r="K2149" s="68"/>
      <c r="L2149" s="68">
        <f t="shared" si="1819"/>
        <v>200</v>
      </c>
      <c r="M2149" s="68"/>
      <c r="N2149" s="68"/>
      <c r="O2149" s="68">
        <v>200</v>
      </c>
      <c r="P2149" s="68">
        <f t="shared" si="1815"/>
        <v>200</v>
      </c>
      <c r="Q2149" s="68">
        <f t="shared" si="1816"/>
        <v>7.1813285457809695</v>
      </c>
    </row>
    <row r="2150" spans="1:17" ht="22.5" x14ac:dyDescent="0.25">
      <c r="A2150" s="12" t="s">
        <v>638</v>
      </c>
      <c r="B2150" s="12" t="s">
        <v>69</v>
      </c>
      <c r="C2150" s="12" t="s">
        <v>870</v>
      </c>
      <c r="D2150" s="43" t="s">
        <v>871</v>
      </c>
      <c r="E2150" s="48">
        <v>6139</v>
      </c>
      <c r="F2150" s="43" t="s">
        <v>879</v>
      </c>
      <c r="G2150" s="56" t="s">
        <v>2919</v>
      </c>
      <c r="H2150" s="23" t="s">
        <v>49</v>
      </c>
      <c r="I2150" s="68">
        <v>2579</v>
      </c>
      <c r="J2150" s="68">
        <v>2579</v>
      </c>
      <c r="K2150" s="68"/>
      <c r="L2150" s="68">
        <f t="shared" si="1819"/>
        <v>300</v>
      </c>
      <c r="M2150" s="68"/>
      <c r="N2150" s="68"/>
      <c r="O2150" s="68">
        <v>300</v>
      </c>
      <c r="P2150" s="68">
        <f t="shared" si="1815"/>
        <v>300</v>
      </c>
      <c r="Q2150" s="68">
        <f t="shared" si="1816"/>
        <v>11.632415664986429</v>
      </c>
    </row>
    <row r="2151" spans="1:17" ht="22.5" x14ac:dyDescent="0.25">
      <c r="A2151" s="14" t="s">
        <v>1</v>
      </c>
      <c r="B2151" s="14" t="s">
        <v>1</v>
      </c>
      <c r="C2151" s="14" t="s">
        <v>1</v>
      </c>
      <c r="D2151" s="42" t="s">
        <v>1</v>
      </c>
      <c r="E2151" s="42" t="s">
        <v>1</v>
      </c>
      <c r="F2151" s="42" t="s">
        <v>1</v>
      </c>
      <c r="G2151" s="42" t="s">
        <v>1</v>
      </c>
      <c r="H2151" s="17" t="s">
        <v>50</v>
      </c>
      <c r="I2151" s="66">
        <f t="shared" ref="I2151:O2151" si="1830">SUM(I2152)</f>
        <v>40100</v>
      </c>
      <c r="J2151" s="66">
        <f t="shared" si="1830"/>
        <v>100</v>
      </c>
      <c r="K2151" s="66">
        <f t="shared" si="1830"/>
        <v>0</v>
      </c>
      <c r="L2151" s="66">
        <f t="shared" si="1819"/>
        <v>0</v>
      </c>
      <c r="M2151" s="66">
        <f t="shared" si="1830"/>
        <v>0</v>
      </c>
      <c r="N2151" s="66">
        <f t="shared" si="1830"/>
        <v>0</v>
      </c>
      <c r="O2151" s="66">
        <f t="shared" si="1830"/>
        <v>0</v>
      </c>
      <c r="P2151" s="66">
        <f t="shared" si="1815"/>
        <v>0</v>
      </c>
      <c r="Q2151" s="66">
        <f t="shared" si="1816"/>
        <v>0</v>
      </c>
    </row>
    <row r="2152" spans="1:17" x14ac:dyDescent="0.25">
      <c r="A2152" s="12" t="s">
        <v>638</v>
      </c>
      <c r="B2152" s="12" t="s">
        <v>69</v>
      </c>
      <c r="C2152" s="12" t="s">
        <v>870</v>
      </c>
      <c r="D2152" s="43" t="s">
        <v>871</v>
      </c>
      <c r="E2152" s="42" t="s">
        <v>2712</v>
      </c>
      <c r="F2152" s="42" t="s">
        <v>1</v>
      </c>
      <c r="G2152" s="42" t="s">
        <v>1</v>
      </c>
      <c r="H2152" s="11" t="s">
        <v>52</v>
      </c>
      <c r="I2152" s="67">
        <f t="shared" ref="I2152" si="1831">SUM(I2153:I2154)</f>
        <v>40100</v>
      </c>
      <c r="J2152" s="67">
        <f t="shared" ref="J2152:K2152" si="1832">SUM(J2153:J2154)</f>
        <v>100</v>
      </c>
      <c r="K2152" s="67">
        <f t="shared" si="1832"/>
        <v>0</v>
      </c>
      <c r="L2152" s="67">
        <f t="shared" si="1819"/>
        <v>0</v>
      </c>
      <c r="M2152" s="67">
        <f t="shared" ref="M2152" si="1833">SUM(M2153:M2154)</f>
        <v>0</v>
      </c>
      <c r="N2152" s="67">
        <f t="shared" ref="N2152:O2152" si="1834">SUM(N2153:N2154)</f>
        <v>0</v>
      </c>
      <c r="O2152" s="67">
        <f t="shared" si="1834"/>
        <v>0</v>
      </c>
      <c r="P2152" s="67">
        <f t="shared" si="1815"/>
        <v>0</v>
      </c>
      <c r="Q2152" s="67">
        <f t="shared" si="1816"/>
        <v>0</v>
      </c>
    </row>
    <row r="2153" spans="1:17" x14ac:dyDescent="0.25">
      <c r="A2153" s="12" t="s">
        <v>638</v>
      </c>
      <c r="B2153" s="12" t="s">
        <v>69</v>
      </c>
      <c r="C2153" s="12" t="s">
        <v>870</v>
      </c>
      <c r="D2153" s="43" t="s">
        <v>871</v>
      </c>
      <c r="E2153" s="48">
        <v>6142</v>
      </c>
      <c r="F2153" s="43"/>
      <c r="G2153" s="56" t="s">
        <v>2919</v>
      </c>
      <c r="H2153" s="23" t="s">
        <v>91</v>
      </c>
      <c r="I2153" s="68">
        <v>40000</v>
      </c>
      <c r="J2153" s="68">
        <v>0</v>
      </c>
      <c r="K2153" s="68"/>
      <c r="L2153" s="68">
        <f t="shared" si="1819"/>
        <v>0</v>
      </c>
      <c r="M2153" s="68"/>
      <c r="N2153" s="68"/>
      <c r="O2153" s="68"/>
      <c r="P2153" s="68">
        <f t="shared" si="1815"/>
        <v>0</v>
      </c>
      <c r="Q2153" s="68" t="str">
        <f t="shared" si="1816"/>
        <v>-</v>
      </c>
    </row>
    <row r="2154" spans="1:17" x14ac:dyDescent="0.25">
      <c r="A2154" s="12" t="s">
        <v>638</v>
      </c>
      <c r="B2154" s="12" t="s">
        <v>69</v>
      </c>
      <c r="C2154" s="12" t="s">
        <v>870</v>
      </c>
      <c r="D2154" s="43" t="s">
        <v>871</v>
      </c>
      <c r="E2154" s="48">
        <v>6148</v>
      </c>
      <c r="F2154" s="43"/>
      <c r="G2154" s="56" t="s">
        <v>2919</v>
      </c>
      <c r="H2154" s="23" t="s">
        <v>58</v>
      </c>
      <c r="I2154" s="68">
        <v>100</v>
      </c>
      <c r="J2154" s="68">
        <v>100</v>
      </c>
      <c r="K2154" s="68"/>
      <c r="L2154" s="68">
        <f t="shared" si="1819"/>
        <v>0</v>
      </c>
      <c r="M2154" s="68"/>
      <c r="N2154" s="68"/>
      <c r="O2154" s="68"/>
      <c r="P2154" s="68">
        <f t="shared" si="1815"/>
        <v>0</v>
      </c>
      <c r="Q2154" s="68">
        <f t="shared" si="1816"/>
        <v>0</v>
      </c>
    </row>
    <row r="2155" spans="1:17" ht="22.5" x14ac:dyDescent="0.25">
      <c r="A2155" s="14" t="s">
        <v>1</v>
      </c>
      <c r="B2155" s="14" t="s">
        <v>1</v>
      </c>
      <c r="C2155" s="14" t="s">
        <v>1</v>
      </c>
      <c r="D2155" s="42" t="s">
        <v>1</v>
      </c>
      <c r="E2155" s="42" t="s">
        <v>1</v>
      </c>
      <c r="F2155" s="42" t="s">
        <v>1</v>
      </c>
      <c r="G2155" s="42" t="s">
        <v>1</v>
      </c>
      <c r="H2155" s="17" t="s">
        <v>59</v>
      </c>
      <c r="I2155" s="66">
        <f t="shared" ref="I2155:O2156" si="1835">SUM(I2156)</f>
        <v>9581</v>
      </c>
      <c r="J2155" s="66">
        <f t="shared" si="1835"/>
        <v>0</v>
      </c>
      <c r="K2155" s="66">
        <f t="shared" si="1835"/>
        <v>0</v>
      </c>
      <c r="L2155" s="66">
        <f t="shared" si="1819"/>
        <v>0</v>
      </c>
      <c r="M2155" s="66">
        <f t="shared" si="1835"/>
        <v>0</v>
      </c>
      <c r="N2155" s="66">
        <f t="shared" si="1835"/>
        <v>0</v>
      </c>
      <c r="O2155" s="66">
        <f t="shared" si="1835"/>
        <v>0</v>
      </c>
      <c r="P2155" s="66">
        <f t="shared" si="1815"/>
        <v>0</v>
      </c>
      <c r="Q2155" s="66" t="str">
        <f t="shared" si="1816"/>
        <v>-</v>
      </c>
    </row>
    <row r="2156" spans="1:17" x14ac:dyDescent="0.25">
      <c r="A2156" s="12" t="s">
        <v>638</v>
      </c>
      <c r="B2156" s="12" t="s">
        <v>69</v>
      </c>
      <c r="C2156" s="12" t="s">
        <v>870</v>
      </c>
      <c r="D2156" s="43" t="s">
        <v>871</v>
      </c>
      <c r="E2156" s="42" t="s">
        <v>2715</v>
      </c>
      <c r="F2156" s="42" t="s">
        <v>1</v>
      </c>
      <c r="G2156" s="42" t="s">
        <v>1</v>
      </c>
      <c r="H2156" s="11" t="s">
        <v>61</v>
      </c>
      <c r="I2156" s="67">
        <f t="shared" si="1835"/>
        <v>9581</v>
      </c>
      <c r="J2156" s="67">
        <f t="shared" si="1835"/>
        <v>0</v>
      </c>
      <c r="K2156" s="67">
        <f t="shared" si="1835"/>
        <v>0</v>
      </c>
      <c r="L2156" s="67">
        <f t="shared" si="1819"/>
        <v>0</v>
      </c>
      <c r="M2156" s="67">
        <f t="shared" si="1835"/>
        <v>0</v>
      </c>
      <c r="N2156" s="67">
        <f t="shared" si="1835"/>
        <v>0</v>
      </c>
      <c r="O2156" s="67">
        <f t="shared" si="1835"/>
        <v>0</v>
      </c>
      <c r="P2156" s="67">
        <f t="shared" si="1815"/>
        <v>0</v>
      </c>
      <c r="Q2156" s="67" t="str">
        <f t="shared" si="1816"/>
        <v>-</v>
      </c>
    </row>
    <row r="2157" spans="1:17" x14ac:dyDescent="0.25">
      <c r="A2157" s="12" t="s">
        <v>638</v>
      </c>
      <c r="B2157" s="12" t="s">
        <v>69</v>
      </c>
      <c r="C2157" s="12" t="s">
        <v>870</v>
      </c>
      <c r="D2157" s="43" t="s">
        <v>871</v>
      </c>
      <c r="E2157" s="48">
        <v>8213</v>
      </c>
      <c r="F2157" s="43"/>
      <c r="G2157" s="56" t="s">
        <v>2919</v>
      </c>
      <c r="H2157" s="23" t="s">
        <v>62</v>
      </c>
      <c r="I2157" s="68">
        <v>9581</v>
      </c>
      <c r="J2157" s="68">
        <v>0</v>
      </c>
      <c r="K2157" s="68"/>
      <c r="L2157" s="68">
        <f t="shared" si="1819"/>
        <v>0</v>
      </c>
      <c r="M2157" s="68"/>
      <c r="N2157" s="68"/>
      <c r="O2157" s="68"/>
      <c r="P2157" s="68">
        <f t="shared" si="1815"/>
        <v>0</v>
      </c>
      <c r="Q2157" s="68" t="str">
        <f t="shared" si="1816"/>
        <v>-</v>
      </c>
    </row>
    <row r="2158" spans="1:17" x14ac:dyDescent="0.25">
      <c r="A2158" s="23" t="s">
        <v>1</v>
      </c>
      <c r="B2158" s="23" t="s">
        <v>1</v>
      </c>
      <c r="C2158" s="23" t="s">
        <v>1</v>
      </c>
      <c r="D2158" s="49" t="s">
        <v>1</v>
      </c>
      <c r="E2158" s="49" t="s">
        <v>1</v>
      </c>
      <c r="F2158" s="49" t="s">
        <v>1</v>
      </c>
      <c r="G2158" s="49" t="s">
        <v>1</v>
      </c>
      <c r="H2158" s="17" t="s">
        <v>880</v>
      </c>
      <c r="I2158" s="66">
        <f t="shared" ref="I2158:O2158" si="1836">SUM(I2128,I2151,I2155)</f>
        <v>1400436</v>
      </c>
      <c r="J2158" s="66">
        <f t="shared" si="1836"/>
        <v>1224886</v>
      </c>
      <c r="K2158" s="66">
        <f t="shared" si="1836"/>
        <v>0</v>
      </c>
      <c r="L2158" s="66">
        <f t="shared" si="1819"/>
        <v>116086</v>
      </c>
      <c r="M2158" s="66">
        <f t="shared" si="1836"/>
        <v>0</v>
      </c>
      <c r="N2158" s="66">
        <f t="shared" si="1836"/>
        <v>0</v>
      </c>
      <c r="O2158" s="66">
        <f t="shared" si="1836"/>
        <v>116086</v>
      </c>
      <c r="P2158" s="66">
        <f t="shared" si="1815"/>
        <v>116086</v>
      </c>
      <c r="Q2158" s="66">
        <f t="shared" si="1816"/>
        <v>9.4772901314897879</v>
      </c>
    </row>
    <row r="2159" spans="1:17" ht="15.75" thickBot="1" x14ac:dyDescent="0.3">
      <c r="A2159" s="23" t="s">
        <v>1</v>
      </c>
      <c r="B2159" s="23" t="s">
        <v>1</v>
      </c>
      <c r="C2159" s="23" t="s">
        <v>1</v>
      </c>
      <c r="D2159" s="49" t="s">
        <v>1</v>
      </c>
      <c r="E2159" s="49" t="s">
        <v>1</v>
      </c>
      <c r="F2159" s="49" t="s">
        <v>1</v>
      </c>
      <c r="G2159" s="49" t="s">
        <v>1</v>
      </c>
      <c r="H2159" s="11" t="s">
        <v>64</v>
      </c>
      <c r="I2159" s="67">
        <v>38</v>
      </c>
      <c r="J2159" s="67">
        <v>38</v>
      </c>
      <c r="K2159" s="67"/>
      <c r="L2159" s="67"/>
      <c r="M2159" s="67"/>
      <c r="N2159" s="67"/>
      <c r="O2159" s="67"/>
      <c r="P2159" s="67">
        <f t="shared" si="1815"/>
        <v>0</v>
      </c>
      <c r="Q2159" s="67">
        <f t="shared" si="1816"/>
        <v>0</v>
      </c>
    </row>
    <row r="2160" spans="1:17" ht="34.5" thickBot="1" x14ac:dyDescent="0.3">
      <c r="A2160" s="23" t="s">
        <v>1</v>
      </c>
      <c r="B2160" s="23" t="s">
        <v>1</v>
      </c>
      <c r="C2160" s="23" t="s">
        <v>1</v>
      </c>
      <c r="D2160" s="49" t="s">
        <v>1</v>
      </c>
      <c r="E2160" s="49" t="s">
        <v>1</v>
      </c>
      <c r="F2160" s="49" t="s">
        <v>1</v>
      </c>
      <c r="G2160" s="49" t="s">
        <v>1</v>
      </c>
      <c r="H2160" s="22" t="s">
        <v>65</v>
      </c>
      <c r="I2160" s="64" t="s">
        <v>2718</v>
      </c>
      <c r="J2160" s="64" t="s">
        <v>2879</v>
      </c>
      <c r="K2160" s="64" t="s">
        <v>2942</v>
      </c>
      <c r="L2160" s="64" t="s">
        <v>2942</v>
      </c>
      <c r="M2160" s="64" t="s">
        <v>2950</v>
      </c>
      <c r="N2160" s="64" t="s">
        <v>2949</v>
      </c>
      <c r="O2160" s="64" t="s">
        <v>2951</v>
      </c>
      <c r="P2160" s="64" t="s">
        <v>2942</v>
      </c>
      <c r="Q2160" s="64" t="s">
        <v>2944</v>
      </c>
    </row>
    <row r="2161" spans="1:17" x14ac:dyDescent="0.25">
      <c r="A2161" s="24"/>
      <c r="B2161" s="24"/>
      <c r="C2161" s="24"/>
      <c r="D2161" s="51"/>
      <c r="E2161" s="51"/>
      <c r="F2161" s="51"/>
      <c r="G2161" s="51"/>
      <c r="H2161" s="18" t="s">
        <v>1</v>
      </c>
      <c r="I2161" s="65">
        <v>1</v>
      </c>
      <c r="J2161" s="65" t="s">
        <v>2894</v>
      </c>
      <c r="K2161" s="65">
        <v>3</v>
      </c>
      <c r="L2161" s="65" t="s">
        <v>2945</v>
      </c>
      <c r="M2161" s="65">
        <v>5</v>
      </c>
      <c r="N2161" s="65">
        <v>6</v>
      </c>
      <c r="O2161" s="65">
        <v>7</v>
      </c>
      <c r="P2161" s="65" t="s">
        <v>2946</v>
      </c>
      <c r="Q2161" s="65">
        <v>9</v>
      </c>
    </row>
    <row r="2162" spans="1:17" x14ac:dyDescent="0.25">
      <c r="A2162" s="24"/>
      <c r="B2162" s="24"/>
      <c r="C2162" s="24"/>
      <c r="D2162" s="51"/>
      <c r="E2162" s="52"/>
      <c r="F2162" s="52"/>
      <c r="G2162" s="52"/>
      <c r="H2162" s="19" t="s">
        <v>697</v>
      </c>
      <c r="I2162" s="69">
        <f t="shared" ref="I2162" si="1837">SUM(I2158)</f>
        <v>1400436</v>
      </c>
      <c r="J2162" s="69">
        <f t="shared" ref="J2162:K2162" si="1838">SUM(J2158)</f>
        <v>1224886</v>
      </c>
      <c r="K2162" s="69">
        <f t="shared" si="1838"/>
        <v>0</v>
      </c>
      <c r="L2162" s="69">
        <f t="shared" si="1819"/>
        <v>116086</v>
      </c>
      <c r="M2162" s="69">
        <f t="shared" ref="M2162" si="1839">SUM(M2158)</f>
        <v>0</v>
      </c>
      <c r="N2162" s="69">
        <f t="shared" ref="N2162:O2162" si="1840">SUM(N2158)</f>
        <v>0</v>
      </c>
      <c r="O2162" s="69">
        <f t="shared" si="1840"/>
        <v>116086</v>
      </c>
      <c r="P2162" s="69">
        <f t="shared" si="1815"/>
        <v>116086</v>
      </c>
      <c r="Q2162" s="69">
        <f t="shared" si="1816"/>
        <v>9.4772901314897879</v>
      </c>
    </row>
    <row r="2163" spans="1:17" x14ac:dyDescent="0.25">
      <c r="A2163" s="24"/>
      <c r="B2163" s="24"/>
      <c r="C2163" s="24"/>
      <c r="D2163" s="51"/>
      <c r="E2163" s="51"/>
      <c r="F2163" s="51"/>
      <c r="G2163" s="51"/>
      <c r="H2163" s="20" t="s">
        <v>67</v>
      </c>
      <c r="I2163" s="69">
        <f t="shared" ref="I2163" si="1841">SUM(I2162)</f>
        <v>1400436</v>
      </c>
      <c r="J2163" s="69">
        <f t="shared" ref="J2163:K2163" si="1842">SUM(J2162)</f>
        <v>1224886</v>
      </c>
      <c r="K2163" s="69">
        <f t="shared" si="1842"/>
        <v>0</v>
      </c>
      <c r="L2163" s="69">
        <f t="shared" si="1819"/>
        <v>116086</v>
      </c>
      <c r="M2163" s="69">
        <f t="shared" ref="M2163" si="1843">SUM(M2162)</f>
        <v>0</v>
      </c>
      <c r="N2163" s="69">
        <f t="shared" ref="N2163:O2163" si="1844">SUM(N2162)</f>
        <v>0</v>
      </c>
      <c r="O2163" s="69">
        <f t="shared" si="1844"/>
        <v>116086</v>
      </c>
      <c r="P2163" s="69">
        <f t="shared" si="1815"/>
        <v>116086</v>
      </c>
      <c r="Q2163" s="69">
        <f t="shared" si="1816"/>
        <v>9.4772901314897879</v>
      </c>
    </row>
    <row r="2164" spans="1:17" x14ac:dyDescent="0.25">
      <c r="A2164" s="25"/>
      <c r="B2164" s="25"/>
      <c r="C2164" s="25"/>
      <c r="D2164" s="53"/>
      <c r="E2164" s="53"/>
      <c r="F2164" s="53"/>
      <c r="G2164" s="53"/>
    </row>
    <row r="2165" spans="1:17" ht="15.75" thickBot="1" x14ac:dyDescent="0.3">
      <c r="A2165" s="23" t="s">
        <v>1</v>
      </c>
      <c r="B2165" s="23" t="s">
        <v>1</v>
      </c>
      <c r="C2165" s="23" t="s">
        <v>1</v>
      </c>
      <c r="D2165" s="49" t="s">
        <v>1</v>
      </c>
      <c r="E2165" s="49" t="s">
        <v>1</v>
      </c>
      <c r="F2165" s="49" t="s">
        <v>1</v>
      </c>
      <c r="G2165" s="49" t="s">
        <v>1</v>
      </c>
      <c r="H2165" s="26" t="s">
        <v>1</v>
      </c>
      <c r="I2165" s="70"/>
      <c r="J2165" s="70"/>
      <c r="K2165" s="70"/>
      <c r="L2165" s="70"/>
      <c r="M2165" s="70"/>
      <c r="N2165" s="70"/>
      <c r="O2165" s="70"/>
      <c r="P2165" s="70"/>
      <c r="Q2165" s="70"/>
    </row>
    <row r="2166" spans="1:17" ht="34.5" thickBot="1" x14ac:dyDescent="0.3">
      <c r="A2166" s="22" t="s">
        <v>4</v>
      </c>
      <c r="B2166" s="22" t="s">
        <v>5</v>
      </c>
      <c r="C2166" s="22" t="s">
        <v>6</v>
      </c>
      <c r="D2166" s="44" t="s">
        <v>2891</v>
      </c>
      <c r="E2166" s="44" t="s">
        <v>2895</v>
      </c>
      <c r="F2166" s="44" t="s">
        <v>7</v>
      </c>
      <c r="G2166" s="44" t="s">
        <v>8</v>
      </c>
      <c r="H2166" s="22" t="s">
        <v>9</v>
      </c>
      <c r="I2166" s="64" t="s">
        <v>2718</v>
      </c>
      <c r="J2166" s="64" t="s">
        <v>2879</v>
      </c>
      <c r="K2166" s="64" t="s">
        <v>2942</v>
      </c>
      <c r="L2166" s="64" t="s">
        <v>2942</v>
      </c>
      <c r="M2166" s="64" t="s">
        <v>2950</v>
      </c>
      <c r="N2166" s="64" t="s">
        <v>2949</v>
      </c>
      <c r="O2166" s="64" t="s">
        <v>2951</v>
      </c>
      <c r="P2166" s="64" t="s">
        <v>2942</v>
      </c>
      <c r="Q2166" s="64" t="s">
        <v>2944</v>
      </c>
    </row>
    <row r="2167" spans="1:17" x14ac:dyDescent="0.25">
      <c r="A2167" s="15" t="s">
        <v>1</v>
      </c>
      <c r="B2167" s="15" t="s">
        <v>1</v>
      </c>
      <c r="C2167" s="15" t="s">
        <v>1</v>
      </c>
      <c r="D2167" s="45" t="s">
        <v>1</v>
      </c>
      <c r="E2167" s="45" t="s">
        <v>1</v>
      </c>
      <c r="F2167" s="46" t="s">
        <v>1</v>
      </c>
      <c r="G2167" s="47" t="s">
        <v>1</v>
      </c>
      <c r="H2167" s="16" t="s">
        <v>1</v>
      </c>
      <c r="I2167" s="65">
        <v>1</v>
      </c>
      <c r="J2167" s="65" t="s">
        <v>2894</v>
      </c>
      <c r="K2167" s="65">
        <v>3</v>
      </c>
      <c r="L2167" s="65" t="s">
        <v>2945</v>
      </c>
      <c r="M2167" s="65">
        <v>5</v>
      </c>
      <c r="N2167" s="65">
        <v>6</v>
      </c>
      <c r="O2167" s="65">
        <v>7</v>
      </c>
      <c r="P2167" s="65" t="s">
        <v>2946</v>
      </c>
      <c r="Q2167" s="65">
        <v>9</v>
      </c>
    </row>
    <row r="2168" spans="1:17" x14ac:dyDescent="0.25">
      <c r="A2168" s="14" t="s">
        <v>638</v>
      </c>
      <c r="B2168" s="14" t="s">
        <v>69</v>
      </c>
      <c r="C2168" s="12" t="s">
        <v>881</v>
      </c>
      <c r="D2168" s="43" t="s">
        <v>882</v>
      </c>
      <c r="E2168" s="42" t="s">
        <v>1</v>
      </c>
      <c r="F2168" s="42" t="s">
        <v>1</v>
      </c>
      <c r="G2168" s="42" t="s">
        <v>1</v>
      </c>
      <c r="H2168" s="11" t="s">
        <v>883</v>
      </c>
      <c r="I2168" s="63"/>
      <c r="J2168" s="63"/>
      <c r="K2168" s="63"/>
      <c r="L2168" s="63"/>
      <c r="M2168" s="63"/>
      <c r="N2168" s="63"/>
      <c r="O2168" s="63"/>
      <c r="P2168" s="63">
        <f t="shared" si="1815"/>
        <v>0</v>
      </c>
      <c r="Q2168" s="63" t="str">
        <f t="shared" si="1816"/>
        <v>-</v>
      </c>
    </row>
    <row r="2169" spans="1:17" ht="22.5" x14ac:dyDescent="0.25">
      <c r="A2169" s="14" t="s">
        <v>1</v>
      </c>
      <c r="B2169" s="14" t="s">
        <v>1</v>
      </c>
      <c r="C2169" s="14" t="s">
        <v>1</v>
      </c>
      <c r="D2169" s="42" t="s">
        <v>1</v>
      </c>
      <c r="E2169" s="42" t="s">
        <v>1</v>
      </c>
      <c r="F2169" s="42" t="s">
        <v>1</v>
      </c>
      <c r="G2169" s="42" t="s">
        <v>1</v>
      </c>
      <c r="H2169" s="17" t="s">
        <v>13</v>
      </c>
      <c r="I2169" s="66">
        <f t="shared" ref="I2169" si="1845">SUM(I2170,I2178,I2180)</f>
        <v>1975125</v>
      </c>
      <c r="J2169" s="66">
        <f t="shared" ref="J2169:K2169" si="1846">SUM(J2170,J2178,J2180)</f>
        <v>1895365</v>
      </c>
      <c r="K2169" s="66">
        <f t="shared" si="1846"/>
        <v>0</v>
      </c>
      <c r="L2169" s="66">
        <f t="shared" si="1819"/>
        <v>152650</v>
      </c>
      <c r="M2169" s="66">
        <f t="shared" ref="M2169" si="1847">SUM(M2170,M2178,M2180)</f>
        <v>0</v>
      </c>
      <c r="N2169" s="66">
        <f t="shared" ref="N2169:O2169" si="1848">SUM(N2170,N2178,N2180)</f>
        <v>0</v>
      </c>
      <c r="O2169" s="66">
        <f t="shared" si="1848"/>
        <v>152650</v>
      </c>
      <c r="P2169" s="66">
        <f t="shared" si="1815"/>
        <v>152650</v>
      </c>
      <c r="Q2169" s="66">
        <f t="shared" si="1816"/>
        <v>8.0538577002318803</v>
      </c>
    </row>
    <row r="2170" spans="1:17" x14ac:dyDescent="0.25">
      <c r="A2170" s="12" t="s">
        <v>638</v>
      </c>
      <c r="B2170" s="12" t="s">
        <v>69</v>
      </c>
      <c r="C2170" s="12" t="s">
        <v>881</v>
      </c>
      <c r="D2170" s="43" t="s">
        <v>882</v>
      </c>
      <c r="E2170" s="42" t="s">
        <v>2709</v>
      </c>
      <c r="F2170" s="42" t="s">
        <v>1</v>
      </c>
      <c r="G2170" s="42" t="s">
        <v>1</v>
      </c>
      <c r="H2170" s="11" t="s">
        <v>15</v>
      </c>
      <c r="I2170" s="67">
        <f t="shared" ref="I2170" si="1849">SUM(I2171,I2172)</f>
        <v>1600530</v>
      </c>
      <c r="J2170" s="67">
        <f t="shared" ref="J2170:K2170" si="1850">SUM(J2171,J2172)</f>
        <v>1576670</v>
      </c>
      <c r="K2170" s="67">
        <f t="shared" si="1850"/>
        <v>0</v>
      </c>
      <c r="L2170" s="67">
        <f t="shared" si="1819"/>
        <v>129900</v>
      </c>
      <c r="M2170" s="67">
        <f t="shared" ref="M2170" si="1851">SUM(M2171,M2172)</f>
        <v>0</v>
      </c>
      <c r="N2170" s="67">
        <f t="shared" ref="N2170:O2170" si="1852">SUM(N2171,N2172)</f>
        <v>0</v>
      </c>
      <c r="O2170" s="67">
        <f t="shared" si="1852"/>
        <v>129900</v>
      </c>
      <c r="P2170" s="67">
        <f t="shared" si="1815"/>
        <v>129900</v>
      </c>
      <c r="Q2170" s="67">
        <f t="shared" si="1816"/>
        <v>8.23888321589172</v>
      </c>
    </row>
    <row r="2171" spans="1:17" x14ac:dyDescent="0.25">
      <c r="A2171" s="12" t="s">
        <v>638</v>
      </c>
      <c r="B2171" s="12" t="s">
        <v>69</v>
      </c>
      <c r="C2171" s="12" t="s">
        <v>881</v>
      </c>
      <c r="D2171" s="43" t="s">
        <v>882</v>
      </c>
      <c r="E2171" s="48">
        <v>6111</v>
      </c>
      <c r="F2171" s="43"/>
      <c r="G2171" s="56" t="s">
        <v>2919</v>
      </c>
      <c r="H2171" s="23" t="s">
        <v>16</v>
      </c>
      <c r="I2171" s="68">
        <v>1406790</v>
      </c>
      <c r="J2171" s="68">
        <v>1386790</v>
      </c>
      <c r="K2171" s="68"/>
      <c r="L2171" s="68">
        <f t="shared" si="1819"/>
        <v>117000</v>
      </c>
      <c r="M2171" s="68"/>
      <c r="N2171" s="68"/>
      <c r="O2171" s="68">
        <v>117000</v>
      </c>
      <c r="P2171" s="68">
        <f t="shared" si="1815"/>
        <v>117000</v>
      </c>
      <c r="Q2171" s="68">
        <f t="shared" si="1816"/>
        <v>8.4367496160197284</v>
      </c>
    </row>
    <row r="2172" spans="1:17" x14ac:dyDescent="0.25">
      <c r="A2172" s="14" t="s">
        <v>638</v>
      </c>
      <c r="B2172" s="14" t="s">
        <v>69</v>
      </c>
      <c r="C2172" s="14" t="s">
        <v>881</v>
      </c>
      <c r="D2172" s="50" t="s">
        <v>882</v>
      </c>
      <c r="E2172" s="50" t="s">
        <v>2719</v>
      </c>
      <c r="F2172" s="43" t="s">
        <v>1</v>
      </c>
      <c r="G2172" s="49" t="s">
        <v>1</v>
      </c>
      <c r="H2172" s="11" t="s">
        <v>19</v>
      </c>
      <c r="I2172" s="67">
        <f t="shared" ref="I2172:O2172" si="1853">SUM(I2173:I2177)</f>
        <v>193740</v>
      </c>
      <c r="J2172" s="67">
        <f t="shared" si="1853"/>
        <v>189880</v>
      </c>
      <c r="K2172" s="67">
        <f t="shared" si="1853"/>
        <v>0</v>
      </c>
      <c r="L2172" s="67">
        <f t="shared" si="1819"/>
        <v>12900</v>
      </c>
      <c r="M2172" s="67">
        <f t="shared" si="1853"/>
        <v>0</v>
      </c>
      <c r="N2172" s="67">
        <f t="shared" si="1853"/>
        <v>0</v>
      </c>
      <c r="O2172" s="67">
        <f t="shared" si="1853"/>
        <v>12900</v>
      </c>
      <c r="P2172" s="67">
        <f t="shared" si="1815"/>
        <v>12900</v>
      </c>
      <c r="Q2172" s="67">
        <f t="shared" si="1816"/>
        <v>6.7937644828312616</v>
      </c>
    </row>
    <row r="2173" spans="1:17" x14ac:dyDescent="0.25">
      <c r="A2173" s="12" t="s">
        <v>638</v>
      </c>
      <c r="B2173" s="12" t="s">
        <v>69</v>
      </c>
      <c r="C2173" s="12" t="s">
        <v>881</v>
      </c>
      <c r="D2173" s="43" t="s">
        <v>882</v>
      </c>
      <c r="E2173" s="48">
        <v>6112</v>
      </c>
      <c r="F2173" s="43" t="s">
        <v>884</v>
      </c>
      <c r="G2173" s="56" t="s">
        <v>2919</v>
      </c>
      <c r="H2173" s="23" t="s">
        <v>73</v>
      </c>
      <c r="I2173" s="68">
        <v>32600</v>
      </c>
      <c r="J2173" s="68">
        <v>32000</v>
      </c>
      <c r="K2173" s="68"/>
      <c r="L2173" s="68">
        <f t="shared" si="1819"/>
        <v>2900</v>
      </c>
      <c r="M2173" s="68"/>
      <c r="N2173" s="68"/>
      <c r="O2173" s="68">
        <v>2900</v>
      </c>
      <c r="P2173" s="68">
        <f t="shared" si="1815"/>
        <v>2900</v>
      </c>
      <c r="Q2173" s="68">
        <f t="shared" si="1816"/>
        <v>9.0625</v>
      </c>
    </row>
    <row r="2174" spans="1:17" x14ac:dyDescent="0.25">
      <c r="A2174" s="12" t="s">
        <v>638</v>
      </c>
      <c r="B2174" s="12" t="s">
        <v>69</v>
      </c>
      <c r="C2174" s="12" t="s">
        <v>881</v>
      </c>
      <c r="D2174" s="43" t="s">
        <v>882</v>
      </c>
      <c r="E2174" s="48">
        <v>6112</v>
      </c>
      <c r="F2174" s="43" t="s">
        <v>885</v>
      </c>
      <c r="G2174" s="56" t="s">
        <v>2919</v>
      </c>
      <c r="H2174" s="23" t="s">
        <v>22</v>
      </c>
      <c r="I2174" s="68">
        <v>113200</v>
      </c>
      <c r="J2174" s="68">
        <v>110400</v>
      </c>
      <c r="K2174" s="68"/>
      <c r="L2174" s="68">
        <f t="shared" si="1819"/>
        <v>10000</v>
      </c>
      <c r="M2174" s="68"/>
      <c r="N2174" s="68"/>
      <c r="O2174" s="68">
        <v>10000</v>
      </c>
      <c r="P2174" s="68">
        <f t="shared" si="1815"/>
        <v>10000</v>
      </c>
      <c r="Q2174" s="68">
        <f t="shared" si="1816"/>
        <v>9.0579710144927539</v>
      </c>
    </row>
    <row r="2175" spans="1:17" x14ac:dyDescent="0.25">
      <c r="A2175" s="12" t="s">
        <v>638</v>
      </c>
      <c r="B2175" s="12" t="s">
        <v>69</v>
      </c>
      <c r="C2175" s="12" t="s">
        <v>881</v>
      </c>
      <c r="D2175" s="43" t="s">
        <v>882</v>
      </c>
      <c r="E2175" s="48">
        <v>6112</v>
      </c>
      <c r="F2175" s="43" t="s">
        <v>886</v>
      </c>
      <c r="G2175" s="56" t="s">
        <v>2919</v>
      </c>
      <c r="H2175" s="23" t="s">
        <v>24</v>
      </c>
      <c r="I2175" s="68">
        <v>27940</v>
      </c>
      <c r="J2175" s="68">
        <v>27480</v>
      </c>
      <c r="K2175" s="68"/>
      <c r="L2175" s="68">
        <f t="shared" si="1819"/>
        <v>0</v>
      </c>
      <c r="M2175" s="68"/>
      <c r="N2175" s="68"/>
      <c r="O2175" s="68"/>
      <c r="P2175" s="68">
        <f t="shared" si="1815"/>
        <v>0</v>
      </c>
      <c r="Q2175" s="68">
        <f t="shared" si="1816"/>
        <v>0</v>
      </c>
    </row>
    <row r="2176" spans="1:17" x14ac:dyDescent="0.25">
      <c r="A2176" s="12" t="s">
        <v>638</v>
      </c>
      <c r="B2176" s="12" t="s">
        <v>69</v>
      </c>
      <c r="C2176" s="12" t="s">
        <v>881</v>
      </c>
      <c r="D2176" s="43" t="s">
        <v>882</v>
      </c>
      <c r="E2176" s="48">
        <v>6112</v>
      </c>
      <c r="F2176" s="43" t="s">
        <v>887</v>
      </c>
      <c r="G2176" s="56" t="s">
        <v>2919</v>
      </c>
      <c r="H2176" s="23" t="s">
        <v>76</v>
      </c>
      <c r="I2176" s="68">
        <v>5000</v>
      </c>
      <c r="J2176" s="68">
        <v>5000</v>
      </c>
      <c r="K2176" s="68"/>
      <c r="L2176" s="68">
        <f t="shared" si="1819"/>
        <v>0</v>
      </c>
      <c r="M2176" s="68"/>
      <c r="N2176" s="68"/>
      <c r="O2176" s="68"/>
      <c r="P2176" s="68">
        <f t="shared" si="1815"/>
        <v>0</v>
      </c>
      <c r="Q2176" s="68">
        <f t="shared" si="1816"/>
        <v>0</v>
      </c>
    </row>
    <row r="2177" spans="1:17" x14ac:dyDescent="0.25">
      <c r="A2177" s="12" t="s">
        <v>638</v>
      </c>
      <c r="B2177" s="12" t="s">
        <v>69</v>
      </c>
      <c r="C2177" s="12" t="s">
        <v>881</v>
      </c>
      <c r="D2177" s="43" t="s">
        <v>882</v>
      </c>
      <c r="E2177" s="48">
        <v>6112</v>
      </c>
      <c r="F2177" s="43" t="s">
        <v>888</v>
      </c>
      <c r="G2177" s="56" t="s">
        <v>2919</v>
      </c>
      <c r="H2177" s="23" t="s">
        <v>26</v>
      </c>
      <c r="I2177" s="68">
        <v>15000</v>
      </c>
      <c r="J2177" s="68">
        <v>15000</v>
      </c>
      <c r="K2177" s="68"/>
      <c r="L2177" s="68">
        <f t="shared" si="1819"/>
        <v>0</v>
      </c>
      <c r="M2177" s="68"/>
      <c r="N2177" s="68"/>
      <c r="O2177" s="68">
        <v>0</v>
      </c>
      <c r="P2177" s="68">
        <f t="shared" si="1815"/>
        <v>0</v>
      </c>
      <c r="Q2177" s="68">
        <f t="shared" si="1816"/>
        <v>0</v>
      </c>
    </row>
    <row r="2178" spans="1:17" x14ac:dyDescent="0.25">
      <c r="A2178" s="12" t="s">
        <v>638</v>
      </c>
      <c r="B2178" s="12" t="s">
        <v>69</v>
      </c>
      <c r="C2178" s="12" t="s">
        <v>881</v>
      </c>
      <c r="D2178" s="43" t="s">
        <v>882</v>
      </c>
      <c r="E2178" s="42" t="s">
        <v>2710</v>
      </c>
      <c r="F2178" s="42" t="s">
        <v>1</v>
      </c>
      <c r="G2178" s="42" t="s">
        <v>1</v>
      </c>
      <c r="H2178" s="11" t="s">
        <v>28</v>
      </c>
      <c r="I2178" s="67">
        <f t="shared" ref="I2178:O2178" si="1854">SUM(I2179)</f>
        <v>162695</v>
      </c>
      <c r="J2178" s="67">
        <f t="shared" si="1854"/>
        <v>160495</v>
      </c>
      <c r="K2178" s="67">
        <f t="shared" si="1854"/>
        <v>0</v>
      </c>
      <c r="L2178" s="67">
        <f t="shared" si="1819"/>
        <v>12000</v>
      </c>
      <c r="M2178" s="67">
        <f t="shared" si="1854"/>
        <v>0</v>
      </c>
      <c r="N2178" s="67">
        <f t="shared" si="1854"/>
        <v>0</v>
      </c>
      <c r="O2178" s="67">
        <f t="shared" si="1854"/>
        <v>12000</v>
      </c>
      <c r="P2178" s="67">
        <f t="shared" si="1815"/>
        <v>12000</v>
      </c>
      <c r="Q2178" s="67">
        <f t="shared" si="1816"/>
        <v>7.4768684382691051</v>
      </c>
    </row>
    <row r="2179" spans="1:17" x14ac:dyDescent="0.25">
      <c r="A2179" s="12" t="s">
        <v>638</v>
      </c>
      <c r="B2179" s="12" t="s">
        <v>69</v>
      </c>
      <c r="C2179" s="12" t="s">
        <v>881</v>
      </c>
      <c r="D2179" s="43" t="s">
        <v>882</v>
      </c>
      <c r="E2179" s="48">
        <v>6121</v>
      </c>
      <c r="F2179" s="43"/>
      <c r="G2179" s="56" t="s">
        <v>2919</v>
      </c>
      <c r="H2179" s="23" t="s">
        <v>29</v>
      </c>
      <c r="I2179" s="68">
        <v>162695</v>
      </c>
      <c r="J2179" s="68">
        <v>160495</v>
      </c>
      <c r="K2179" s="68"/>
      <c r="L2179" s="68">
        <f t="shared" si="1819"/>
        <v>12000</v>
      </c>
      <c r="M2179" s="68"/>
      <c r="N2179" s="68"/>
      <c r="O2179" s="68">
        <v>12000</v>
      </c>
      <c r="P2179" s="68">
        <f t="shared" si="1815"/>
        <v>12000</v>
      </c>
      <c r="Q2179" s="68">
        <f t="shared" si="1816"/>
        <v>7.4768684382691051</v>
      </c>
    </row>
    <row r="2180" spans="1:17" x14ac:dyDescent="0.25">
      <c r="A2180" s="12" t="s">
        <v>638</v>
      </c>
      <c r="B2180" s="12" t="s">
        <v>69</v>
      </c>
      <c r="C2180" s="12" t="s">
        <v>881</v>
      </c>
      <c r="D2180" s="43" t="s">
        <v>882</v>
      </c>
      <c r="E2180" s="42" t="s">
        <v>2711</v>
      </c>
      <c r="F2180" s="42" t="s">
        <v>1</v>
      </c>
      <c r="G2180" s="42" t="s">
        <v>1</v>
      </c>
      <c r="H2180" s="11" t="s">
        <v>32</v>
      </c>
      <c r="I2180" s="67">
        <f t="shared" ref="I2180:O2180" si="1855">SUM(I2181:I2188)</f>
        <v>211900</v>
      </c>
      <c r="J2180" s="67">
        <f t="shared" si="1855"/>
        <v>158200</v>
      </c>
      <c r="K2180" s="67">
        <f t="shared" si="1855"/>
        <v>0</v>
      </c>
      <c r="L2180" s="67">
        <f t="shared" si="1819"/>
        <v>10750</v>
      </c>
      <c r="M2180" s="67">
        <f t="shared" si="1855"/>
        <v>0</v>
      </c>
      <c r="N2180" s="67">
        <f t="shared" si="1855"/>
        <v>0</v>
      </c>
      <c r="O2180" s="67">
        <f t="shared" si="1855"/>
        <v>10750</v>
      </c>
      <c r="P2180" s="67">
        <f t="shared" si="1815"/>
        <v>10750</v>
      </c>
      <c r="Q2180" s="67">
        <f t="shared" si="1816"/>
        <v>6.7951959544879896</v>
      </c>
    </row>
    <row r="2181" spans="1:17" x14ac:dyDescent="0.25">
      <c r="A2181" s="12" t="s">
        <v>638</v>
      </c>
      <c r="B2181" s="12" t="s">
        <v>69</v>
      </c>
      <c r="C2181" s="12" t="s">
        <v>881</v>
      </c>
      <c r="D2181" s="43" t="s">
        <v>882</v>
      </c>
      <c r="E2181" s="48">
        <v>6131</v>
      </c>
      <c r="F2181" s="43"/>
      <c r="G2181" s="56" t="s">
        <v>2919</v>
      </c>
      <c r="H2181" s="23" t="s">
        <v>33</v>
      </c>
      <c r="I2181" s="68">
        <v>3000</v>
      </c>
      <c r="J2181" s="68">
        <v>3000</v>
      </c>
      <c r="K2181" s="68"/>
      <c r="L2181" s="68">
        <f t="shared" si="1819"/>
        <v>250</v>
      </c>
      <c r="M2181" s="68"/>
      <c r="N2181" s="68"/>
      <c r="O2181" s="68">
        <v>250</v>
      </c>
      <c r="P2181" s="68">
        <f t="shared" si="1815"/>
        <v>250</v>
      </c>
      <c r="Q2181" s="68">
        <f t="shared" si="1816"/>
        <v>8.3333333333333321</v>
      </c>
    </row>
    <row r="2182" spans="1:17" x14ac:dyDescent="0.25">
      <c r="A2182" s="12" t="s">
        <v>638</v>
      </c>
      <c r="B2182" s="12" t="s">
        <v>69</v>
      </c>
      <c r="C2182" s="12" t="s">
        <v>881</v>
      </c>
      <c r="D2182" s="43" t="s">
        <v>882</v>
      </c>
      <c r="E2182" s="48">
        <v>6132</v>
      </c>
      <c r="F2182" s="43"/>
      <c r="G2182" s="56" t="s">
        <v>2919</v>
      </c>
      <c r="H2182" s="23" t="s">
        <v>227</v>
      </c>
      <c r="I2182" s="68">
        <v>87000</v>
      </c>
      <c r="J2182" s="68">
        <v>87000</v>
      </c>
      <c r="K2182" s="68"/>
      <c r="L2182" s="68">
        <f t="shared" si="1819"/>
        <v>5000</v>
      </c>
      <c r="M2182" s="68"/>
      <c r="N2182" s="68"/>
      <c r="O2182" s="68">
        <v>5000</v>
      </c>
      <c r="P2182" s="68">
        <f t="shared" si="1815"/>
        <v>5000</v>
      </c>
      <c r="Q2182" s="68">
        <f t="shared" si="1816"/>
        <v>5.7471264367816088</v>
      </c>
    </row>
    <row r="2183" spans="1:17" x14ac:dyDescent="0.25">
      <c r="A2183" s="12" t="s">
        <v>638</v>
      </c>
      <c r="B2183" s="12" t="s">
        <v>69</v>
      </c>
      <c r="C2183" s="12" t="s">
        <v>881</v>
      </c>
      <c r="D2183" s="43" t="s">
        <v>882</v>
      </c>
      <c r="E2183" s="48">
        <v>6133</v>
      </c>
      <c r="F2183" s="43"/>
      <c r="G2183" s="56" t="s">
        <v>2919</v>
      </c>
      <c r="H2183" s="23" t="s">
        <v>229</v>
      </c>
      <c r="I2183" s="68">
        <v>15000</v>
      </c>
      <c r="J2183" s="68">
        <v>15000</v>
      </c>
      <c r="K2183" s="68"/>
      <c r="L2183" s="68">
        <f t="shared" si="1819"/>
        <v>1250</v>
      </c>
      <c r="M2183" s="68"/>
      <c r="N2183" s="68"/>
      <c r="O2183" s="68">
        <v>1250</v>
      </c>
      <c r="P2183" s="68">
        <f t="shared" si="1815"/>
        <v>1250</v>
      </c>
      <c r="Q2183" s="68">
        <f t="shared" si="1816"/>
        <v>8.3333333333333321</v>
      </c>
    </row>
    <row r="2184" spans="1:17" x14ac:dyDescent="0.25">
      <c r="A2184" s="12" t="s">
        <v>638</v>
      </c>
      <c r="B2184" s="12" t="s">
        <v>69</v>
      </c>
      <c r="C2184" s="12" t="s">
        <v>881</v>
      </c>
      <c r="D2184" s="43" t="s">
        <v>882</v>
      </c>
      <c r="E2184" s="48">
        <v>6134</v>
      </c>
      <c r="F2184" s="43"/>
      <c r="G2184" s="56" t="s">
        <v>2919</v>
      </c>
      <c r="H2184" s="23" t="s">
        <v>169</v>
      </c>
      <c r="I2184" s="68">
        <v>60000</v>
      </c>
      <c r="J2184" s="68">
        <v>10000</v>
      </c>
      <c r="K2184" s="68"/>
      <c r="L2184" s="68">
        <f t="shared" si="1819"/>
        <v>800</v>
      </c>
      <c r="M2184" s="68"/>
      <c r="N2184" s="68"/>
      <c r="O2184" s="68">
        <v>800</v>
      </c>
      <c r="P2184" s="68">
        <f t="shared" si="1815"/>
        <v>800</v>
      </c>
      <c r="Q2184" s="68">
        <f t="shared" si="1816"/>
        <v>8</v>
      </c>
    </row>
    <row r="2185" spans="1:17" x14ac:dyDescent="0.25">
      <c r="A2185" s="12" t="s">
        <v>638</v>
      </c>
      <c r="B2185" s="12" t="s">
        <v>69</v>
      </c>
      <c r="C2185" s="12" t="s">
        <v>881</v>
      </c>
      <c r="D2185" s="43" t="s">
        <v>882</v>
      </c>
      <c r="E2185" s="48">
        <v>6135</v>
      </c>
      <c r="F2185" s="43"/>
      <c r="G2185" s="56" t="s">
        <v>2919</v>
      </c>
      <c r="H2185" s="23" t="s">
        <v>231</v>
      </c>
      <c r="I2185" s="68">
        <v>2500</v>
      </c>
      <c r="J2185" s="68">
        <v>2500</v>
      </c>
      <c r="K2185" s="68"/>
      <c r="L2185" s="68">
        <f t="shared" si="1819"/>
        <v>200</v>
      </c>
      <c r="M2185" s="68"/>
      <c r="N2185" s="68"/>
      <c r="O2185" s="68">
        <v>200</v>
      </c>
      <c r="P2185" s="68">
        <f t="shared" si="1815"/>
        <v>200</v>
      </c>
      <c r="Q2185" s="68">
        <f t="shared" si="1816"/>
        <v>8</v>
      </c>
    </row>
    <row r="2186" spans="1:17" x14ac:dyDescent="0.25">
      <c r="A2186" s="12" t="s">
        <v>638</v>
      </c>
      <c r="B2186" s="12" t="s">
        <v>69</v>
      </c>
      <c r="C2186" s="12" t="s">
        <v>881</v>
      </c>
      <c r="D2186" s="43" t="s">
        <v>882</v>
      </c>
      <c r="E2186" s="48">
        <v>6137</v>
      </c>
      <c r="F2186" s="43"/>
      <c r="G2186" s="56" t="s">
        <v>2919</v>
      </c>
      <c r="H2186" s="23" t="s">
        <v>235</v>
      </c>
      <c r="I2186" s="68">
        <v>10000</v>
      </c>
      <c r="J2186" s="68">
        <v>10000</v>
      </c>
      <c r="K2186" s="68"/>
      <c r="L2186" s="68">
        <f t="shared" si="1819"/>
        <v>800</v>
      </c>
      <c r="M2186" s="68"/>
      <c r="N2186" s="68"/>
      <c r="O2186" s="68">
        <v>800</v>
      </c>
      <c r="P2186" s="68">
        <f t="shared" si="1815"/>
        <v>800</v>
      </c>
      <c r="Q2186" s="68">
        <f t="shared" si="1816"/>
        <v>8</v>
      </c>
    </row>
    <row r="2187" spans="1:17" x14ac:dyDescent="0.25">
      <c r="A2187" s="12" t="s">
        <v>638</v>
      </c>
      <c r="B2187" s="12" t="s">
        <v>69</v>
      </c>
      <c r="C2187" s="12" t="s">
        <v>881</v>
      </c>
      <c r="D2187" s="43" t="s">
        <v>882</v>
      </c>
      <c r="E2187" s="48">
        <v>6138</v>
      </c>
      <c r="F2187" s="43"/>
      <c r="G2187" s="56" t="s">
        <v>2919</v>
      </c>
      <c r="H2187" s="23" t="s">
        <v>237</v>
      </c>
      <c r="I2187" s="68">
        <v>4000</v>
      </c>
      <c r="J2187" s="68">
        <v>4000</v>
      </c>
      <c r="K2187" s="68"/>
      <c r="L2187" s="68">
        <f t="shared" si="1819"/>
        <v>300</v>
      </c>
      <c r="M2187" s="68"/>
      <c r="N2187" s="68"/>
      <c r="O2187" s="68">
        <v>300</v>
      </c>
      <c r="P2187" s="68">
        <f t="shared" si="1815"/>
        <v>300</v>
      </c>
      <c r="Q2187" s="68">
        <f t="shared" si="1816"/>
        <v>7.5</v>
      </c>
    </row>
    <row r="2188" spans="1:17" x14ac:dyDescent="0.25">
      <c r="A2188" s="14" t="s">
        <v>638</v>
      </c>
      <c r="B2188" s="14" t="s">
        <v>69</v>
      </c>
      <c r="C2188" s="14" t="s">
        <v>881</v>
      </c>
      <c r="D2188" s="50" t="s">
        <v>882</v>
      </c>
      <c r="E2188" s="50" t="s">
        <v>2720</v>
      </c>
      <c r="F2188" s="43" t="s">
        <v>1</v>
      </c>
      <c r="G2188" s="49" t="s">
        <v>1</v>
      </c>
      <c r="H2188" s="11" t="s">
        <v>35</v>
      </c>
      <c r="I2188" s="67">
        <f t="shared" ref="I2188:O2188" si="1856">SUM(I2189:I2191)</f>
        <v>30400</v>
      </c>
      <c r="J2188" s="67">
        <f t="shared" si="1856"/>
        <v>26700</v>
      </c>
      <c r="K2188" s="67">
        <f t="shared" si="1856"/>
        <v>0</v>
      </c>
      <c r="L2188" s="67">
        <f t="shared" si="1819"/>
        <v>2150</v>
      </c>
      <c r="M2188" s="67">
        <f t="shared" si="1856"/>
        <v>0</v>
      </c>
      <c r="N2188" s="67">
        <f t="shared" si="1856"/>
        <v>0</v>
      </c>
      <c r="O2188" s="67">
        <f t="shared" si="1856"/>
        <v>2150</v>
      </c>
      <c r="P2188" s="67">
        <f t="shared" si="1815"/>
        <v>2150</v>
      </c>
      <c r="Q2188" s="67">
        <f t="shared" si="1816"/>
        <v>8.0524344569288395</v>
      </c>
    </row>
    <row r="2189" spans="1:17" x14ac:dyDescent="0.25">
      <c r="A2189" s="12" t="s">
        <v>638</v>
      </c>
      <c r="B2189" s="12" t="s">
        <v>69</v>
      </c>
      <c r="C2189" s="12" t="s">
        <v>881</v>
      </c>
      <c r="D2189" s="43" t="s">
        <v>882</v>
      </c>
      <c r="E2189" s="48">
        <v>6139</v>
      </c>
      <c r="F2189" s="43"/>
      <c r="G2189" s="56" t="s">
        <v>2919</v>
      </c>
      <c r="H2189" s="23" t="s">
        <v>35</v>
      </c>
      <c r="I2189" s="68">
        <v>16200</v>
      </c>
      <c r="J2189" s="68">
        <v>12500</v>
      </c>
      <c r="K2189" s="68"/>
      <c r="L2189" s="68">
        <f t="shared" si="1819"/>
        <v>1000</v>
      </c>
      <c r="M2189" s="68"/>
      <c r="N2189" s="68"/>
      <c r="O2189" s="68">
        <v>1000</v>
      </c>
      <c r="P2189" s="68">
        <f t="shared" si="1815"/>
        <v>1000</v>
      </c>
      <c r="Q2189" s="68">
        <f t="shared" si="1816"/>
        <v>8</v>
      </c>
    </row>
    <row r="2190" spans="1:17" x14ac:dyDescent="0.25">
      <c r="A2190" s="12" t="s">
        <v>638</v>
      </c>
      <c r="B2190" s="12" t="s">
        <v>69</v>
      </c>
      <c r="C2190" s="12" t="s">
        <v>881</v>
      </c>
      <c r="D2190" s="43" t="s">
        <v>882</v>
      </c>
      <c r="E2190" s="48">
        <v>6139</v>
      </c>
      <c r="F2190" s="43" t="s">
        <v>889</v>
      </c>
      <c r="G2190" s="56" t="s">
        <v>2919</v>
      </c>
      <c r="H2190" s="23" t="s">
        <v>43</v>
      </c>
      <c r="I2190" s="68">
        <v>4000</v>
      </c>
      <c r="J2190" s="68">
        <v>4000</v>
      </c>
      <c r="K2190" s="68"/>
      <c r="L2190" s="68">
        <f t="shared" si="1819"/>
        <v>300</v>
      </c>
      <c r="M2190" s="68"/>
      <c r="N2190" s="68"/>
      <c r="O2190" s="68">
        <v>300</v>
      </c>
      <c r="P2190" s="68">
        <f t="shared" si="1815"/>
        <v>300</v>
      </c>
      <c r="Q2190" s="68">
        <f t="shared" si="1816"/>
        <v>7.5</v>
      </c>
    </row>
    <row r="2191" spans="1:17" ht="22.5" x14ac:dyDescent="0.25">
      <c r="A2191" s="12" t="s">
        <v>638</v>
      </c>
      <c r="B2191" s="12" t="s">
        <v>69</v>
      </c>
      <c r="C2191" s="12" t="s">
        <v>881</v>
      </c>
      <c r="D2191" s="43" t="s">
        <v>882</v>
      </c>
      <c r="E2191" s="48">
        <v>6139</v>
      </c>
      <c r="F2191" s="43" t="s">
        <v>890</v>
      </c>
      <c r="G2191" s="56" t="s">
        <v>2919</v>
      </c>
      <c r="H2191" s="23" t="s">
        <v>49</v>
      </c>
      <c r="I2191" s="68">
        <v>10200</v>
      </c>
      <c r="J2191" s="68">
        <v>10200</v>
      </c>
      <c r="K2191" s="68"/>
      <c r="L2191" s="68">
        <f t="shared" si="1819"/>
        <v>850</v>
      </c>
      <c r="M2191" s="68"/>
      <c r="N2191" s="68"/>
      <c r="O2191" s="68">
        <v>850</v>
      </c>
      <c r="P2191" s="68">
        <f t="shared" ref="P2191:P2254" si="1857">K2191+L2191</f>
        <v>850</v>
      </c>
      <c r="Q2191" s="68">
        <f t="shared" ref="Q2191:Q2254" si="1858">IF(J2191=0,"-",P2191/J2191*100)</f>
        <v>8.3333333333333321</v>
      </c>
    </row>
    <row r="2192" spans="1:17" ht="22.5" x14ac:dyDescent="0.25">
      <c r="A2192" s="14" t="s">
        <v>1</v>
      </c>
      <c r="B2192" s="14" t="s">
        <v>1</v>
      </c>
      <c r="C2192" s="14" t="s">
        <v>1</v>
      </c>
      <c r="D2192" s="42" t="s">
        <v>1</v>
      </c>
      <c r="E2192" s="42" t="s">
        <v>1</v>
      </c>
      <c r="F2192" s="42" t="s">
        <v>1</v>
      </c>
      <c r="G2192" s="42" t="s">
        <v>1</v>
      </c>
      <c r="H2192" s="17" t="s">
        <v>59</v>
      </c>
      <c r="I2192" s="66">
        <f t="shared" ref="I2192:O2193" si="1859">SUM(I2193)</f>
        <v>5000</v>
      </c>
      <c r="J2192" s="66">
        <f t="shared" si="1859"/>
        <v>0</v>
      </c>
      <c r="K2192" s="66">
        <f t="shared" si="1859"/>
        <v>0</v>
      </c>
      <c r="L2192" s="66">
        <f t="shared" ref="L2192:L2255" si="1860">SUM(M2192:O2192)</f>
        <v>0</v>
      </c>
      <c r="M2192" s="66">
        <f t="shared" si="1859"/>
        <v>0</v>
      </c>
      <c r="N2192" s="66">
        <f t="shared" si="1859"/>
        <v>0</v>
      </c>
      <c r="O2192" s="66">
        <f t="shared" si="1859"/>
        <v>0</v>
      </c>
      <c r="P2192" s="66">
        <f t="shared" si="1857"/>
        <v>0</v>
      </c>
      <c r="Q2192" s="66" t="str">
        <f t="shared" si="1858"/>
        <v>-</v>
      </c>
    </row>
    <row r="2193" spans="1:17" x14ac:dyDescent="0.25">
      <c r="A2193" s="12" t="s">
        <v>638</v>
      </c>
      <c r="B2193" s="12" t="s">
        <v>69</v>
      </c>
      <c r="C2193" s="12" t="s">
        <v>881</v>
      </c>
      <c r="D2193" s="43" t="s">
        <v>882</v>
      </c>
      <c r="E2193" s="42" t="s">
        <v>2715</v>
      </c>
      <c r="F2193" s="42" t="s">
        <v>1</v>
      </c>
      <c r="G2193" s="42" t="s">
        <v>1</v>
      </c>
      <c r="H2193" s="11" t="s">
        <v>61</v>
      </c>
      <c r="I2193" s="67">
        <f t="shared" si="1859"/>
        <v>5000</v>
      </c>
      <c r="J2193" s="67">
        <f t="shared" si="1859"/>
        <v>0</v>
      </c>
      <c r="K2193" s="67">
        <f t="shared" si="1859"/>
        <v>0</v>
      </c>
      <c r="L2193" s="67">
        <f t="shared" si="1860"/>
        <v>0</v>
      </c>
      <c r="M2193" s="67">
        <f t="shared" si="1859"/>
        <v>0</v>
      </c>
      <c r="N2193" s="67">
        <f t="shared" si="1859"/>
        <v>0</v>
      </c>
      <c r="O2193" s="67">
        <f t="shared" si="1859"/>
        <v>0</v>
      </c>
      <c r="P2193" s="67">
        <f t="shared" si="1857"/>
        <v>0</v>
      </c>
      <c r="Q2193" s="67" t="str">
        <f t="shared" si="1858"/>
        <v>-</v>
      </c>
    </row>
    <row r="2194" spans="1:17" x14ac:dyDescent="0.25">
      <c r="A2194" s="12" t="s">
        <v>638</v>
      </c>
      <c r="B2194" s="12" t="s">
        <v>69</v>
      </c>
      <c r="C2194" s="12" t="s">
        <v>881</v>
      </c>
      <c r="D2194" s="43" t="s">
        <v>882</v>
      </c>
      <c r="E2194" s="48">
        <v>8213</v>
      </c>
      <c r="F2194" s="43"/>
      <c r="G2194" s="56" t="s">
        <v>2919</v>
      </c>
      <c r="H2194" s="23" t="s">
        <v>62</v>
      </c>
      <c r="I2194" s="68">
        <v>5000</v>
      </c>
      <c r="J2194" s="68">
        <v>0</v>
      </c>
      <c r="K2194" s="68"/>
      <c r="L2194" s="68">
        <f t="shared" si="1860"/>
        <v>0</v>
      </c>
      <c r="M2194" s="68"/>
      <c r="N2194" s="68"/>
      <c r="O2194" s="68"/>
      <c r="P2194" s="68">
        <f t="shared" si="1857"/>
        <v>0</v>
      </c>
      <c r="Q2194" s="68" t="str">
        <f t="shared" si="1858"/>
        <v>-</v>
      </c>
    </row>
    <row r="2195" spans="1:17" x14ac:dyDescent="0.25">
      <c r="A2195" s="23" t="s">
        <v>1</v>
      </c>
      <c r="B2195" s="23" t="s">
        <v>1</v>
      </c>
      <c r="C2195" s="23" t="s">
        <v>1</v>
      </c>
      <c r="D2195" s="49" t="s">
        <v>1</v>
      </c>
      <c r="E2195" s="49" t="s">
        <v>1</v>
      </c>
      <c r="F2195" s="49" t="s">
        <v>1</v>
      </c>
      <c r="G2195" s="49" t="s">
        <v>1</v>
      </c>
      <c r="H2195" s="17" t="s">
        <v>891</v>
      </c>
      <c r="I2195" s="66">
        <f t="shared" ref="I2195:O2195" si="1861">SUM(I2169,I2192)</f>
        <v>1980125</v>
      </c>
      <c r="J2195" s="66">
        <f t="shared" si="1861"/>
        <v>1895365</v>
      </c>
      <c r="K2195" s="66">
        <f t="shared" si="1861"/>
        <v>0</v>
      </c>
      <c r="L2195" s="66">
        <f t="shared" si="1860"/>
        <v>152650</v>
      </c>
      <c r="M2195" s="66">
        <f t="shared" si="1861"/>
        <v>0</v>
      </c>
      <c r="N2195" s="66">
        <f t="shared" si="1861"/>
        <v>0</v>
      </c>
      <c r="O2195" s="66">
        <f t="shared" si="1861"/>
        <v>152650</v>
      </c>
      <c r="P2195" s="66">
        <f t="shared" si="1857"/>
        <v>152650</v>
      </c>
      <c r="Q2195" s="66">
        <f t="shared" si="1858"/>
        <v>8.0538577002318803</v>
      </c>
    </row>
    <row r="2196" spans="1:17" ht="15.75" thickBot="1" x14ac:dyDescent="0.3">
      <c r="A2196" s="23" t="s">
        <v>1</v>
      </c>
      <c r="B2196" s="23" t="s">
        <v>1</v>
      </c>
      <c r="C2196" s="23" t="s">
        <v>1</v>
      </c>
      <c r="D2196" s="49" t="s">
        <v>1</v>
      </c>
      <c r="E2196" s="49" t="s">
        <v>1</v>
      </c>
      <c r="F2196" s="49" t="s">
        <v>1</v>
      </c>
      <c r="G2196" s="49" t="s">
        <v>1</v>
      </c>
      <c r="H2196" s="11" t="s">
        <v>64</v>
      </c>
      <c r="I2196" s="67">
        <v>60</v>
      </c>
      <c r="J2196" s="67">
        <v>60</v>
      </c>
      <c r="K2196" s="67"/>
      <c r="L2196" s="67"/>
      <c r="M2196" s="67"/>
      <c r="N2196" s="67"/>
      <c r="O2196" s="67"/>
      <c r="P2196" s="67">
        <f t="shared" si="1857"/>
        <v>0</v>
      </c>
      <c r="Q2196" s="67">
        <f t="shared" si="1858"/>
        <v>0</v>
      </c>
    </row>
    <row r="2197" spans="1:17" ht="34.5" thickBot="1" x14ac:dyDescent="0.3">
      <c r="A2197" s="23" t="s">
        <v>1</v>
      </c>
      <c r="B2197" s="23" t="s">
        <v>1</v>
      </c>
      <c r="C2197" s="23" t="s">
        <v>1</v>
      </c>
      <c r="D2197" s="49" t="s">
        <v>1</v>
      </c>
      <c r="E2197" s="49" t="s">
        <v>1</v>
      </c>
      <c r="F2197" s="49" t="s">
        <v>1</v>
      </c>
      <c r="G2197" s="49" t="s">
        <v>1</v>
      </c>
      <c r="H2197" s="22" t="s">
        <v>65</v>
      </c>
      <c r="I2197" s="64" t="s">
        <v>2718</v>
      </c>
      <c r="J2197" s="64" t="s">
        <v>2879</v>
      </c>
      <c r="K2197" s="64" t="s">
        <v>2942</v>
      </c>
      <c r="L2197" s="64" t="s">
        <v>2942</v>
      </c>
      <c r="M2197" s="64" t="s">
        <v>2950</v>
      </c>
      <c r="N2197" s="64" t="s">
        <v>2949</v>
      </c>
      <c r="O2197" s="64" t="s">
        <v>2951</v>
      </c>
      <c r="P2197" s="64" t="s">
        <v>2942</v>
      </c>
      <c r="Q2197" s="64" t="s">
        <v>2944</v>
      </c>
    </row>
    <row r="2198" spans="1:17" x14ac:dyDescent="0.25">
      <c r="A2198" s="24"/>
      <c r="B2198" s="24"/>
      <c r="C2198" s="24"/>
      <c r="D2198" s="51"/>
      <c r="E2198" s="51"/>
      <c r="F2198" s="51"/>
      <c r="G2198" s="51"/>
      <c r="H2198" s="18" t="s">
        <v>1</v>
      </c>
      <c r="I2198" s="65">
        <v>1</v>
      </c>
      <c r="J2198" s="65" t="s">
        <v>2894</v>
      </c>
      <c r="K2198" s="65">
        <v>3</v>
      </c>
      <c r="L2198" s="65" t="s">
        <v>2945</v>
      </c>
      <c r="M2198" s="65">
        <v>5</v>
      </c>
      <c r="N2198" s="65">
        <v>6</v>
      </c>
      <c r="O2198" s="65">
        <v>7</v>
      </c>
      <c r="P2198" s="65" t="s">
        <v>2946</v>
      </c>
      <c r="Q2198" s="65">
        <v>9</v>
      </c>
    </row>
    <row r="2199" spans="1:17" x14ac:dyDescent="0.25">
      <c r="A2199" s="24"/>
      <c r="B2199" s="24"/>
      <c r="C2199" s="24"/>
      <c r="D2199" s="51"/>
      <c r="E2199" s="52"/>
      <c r="F2199" s="52"/>
      <c r="G2199" s="52"/>
      <c r="H2199" s="19" t="s">
        <v>697</v>
      </c>
      <c r="I2199" s="69">
        <f t="shared" ref="I2199" si="1862">SUM(I2195)</f>
        <v>1980125</v>
      </c>
      <c r="J2199" s="69">
        <f t="shared" ref="J2199:K2199" si="1863">SUM(J2195)</f>
        <v>1895365</v>
      </c>
      <c r="K2199" s="69">
        <f t="shared" si="1863"/>
        <v>0</v>
      </c>
      <c r="L2199" s="69">
        <f t="shared" si="1860"/>
        <v>152650</v>
      </c>
      <c r="M2199" s="69">
        <f t="shared" ref="M2199" si="1864">SUM(M2195)</f>
        <v>0</v>
      </c>
      <c r="N2199" s="69">
        <f t="shared" ref="N2199:O2199" si="1865">SUM(N2195)</f>
        <v>0</v>
      </c>
      <c r="O2199" s="69">
        <f t="shared" si="1865"/>
        <v>152650</v>
      </c>
      <c r="P2199" s="69">
        <f t="shared" si="1857"/>
        <v>152650</v>
      </c>
      <c r="Q2199" s="69">
        <f t="shared" si="1858"/>
        <v>8.0538577002318803</v>
      </c>
    </row>
    <row r="2200" spans="1:17" x14ac:dyDescent="0.25">
      <c r="A2200" s="24"/>
      <c r="B2200" s="24"/>
      <c r="C2200" s="24"/>
      <c r="D2200" s="51"/>
      <c r="E2200" s="51"/>
      <c r="F2200" s="51"/>
      <c r="G2200" s="51"/>
      <c r="H2200" s="20" t="s">
        <v>67</v>
      </c>
      <c r="I2200" s="69">
        <f t="shared" ref="I2200" si="1866">SUM(I2199)</f>
        <v>1980125</v>
      </c>
      <c r="J2200" s="69">
        <f t="shared" ref="J2200:K2200" si="1867">SUM(J2199)</f>
        <v>1895365</v>
      </c>
      <c r="K2200" s="69">
        <f t="shared" si="1867"/>
        <v>0</v>
      </c>
      <c r="L2200" s="69">
        <f t="shared" si="1860"/>
        <v>152650</v>
      </c>
      <c r="M2200" s="69">
        <f t="shared" ref="M2200" si="1868">SUM(M2199)</f>
        <v>0</v>
      </c>
      <c r="N2200" s="69">
        <f t="shared" ref="N2200:O2200" si="1869">SUM(N2199)</f>
        <v>0</v>
      </c>
      <c r="O2200" s="69">
        <f t="shared" si="1869"/>
        <v>152650</v>
      </c>
      <c r="P2200" s="69">
        <f t="shared" si="1857"/>
        <v>152650</v>
      </c>
      <c r="Q2200" s="69">
        <f t="shared" si="1858"/>
        <v>8.0538577002318803</v>
      </c>
    </row>
    <row r="2201" spans="1:17" x14ac:dyDescent="0.25">
      <c r="A2201" s="25"/>
      <c r="B2201" s="25"/>
      <c r="C2201" s="25"/>
      <c r="D2201" s="53"/>
      <c r="E2201" s="53"/>
      <c r="F2201" s="53"/>
      <c r="G2201" s="53"/>
    </row>
    <row r="2202" spans="1:17" ht="15.75" thickBot="1" x14ac:dyDescent="0.3">
      <c r="A2202" s="23" t="s">
        <v>1</v>
      </c>
      <c r="B2202" s="23" t="s">
        <v>1</v>
      </c>
      <c r="C2202" s="23" t="s">
        <v>1</v>
      </c>
      <c r="D2202" s="49" t="s">
        <v>1</v>
      </c>
      <c r="E2202" s="49" t="s">
        <v>1</v>
      </c>
      <c r="F2202" s="49" t="s">
        <v>1</v>
      </c>
      <c r="G2202" s="49" t="s">
        <v>1</v>
      </c>
      <c r="H2202" s="26" t="s">
        <v>1</v>
      </c>
      <c r="I2202" s="70"/>
      <c r="J2202" s="70"/>
      <c r="K2202" s="70"/>
      <c r="L2202" s="70"/>
      <c r="M2202" s="70"/>
      <c r="N2202" s="70"/>
      <c r="O2202" s="70"/>
      <c r="P2202" s="70"/>
      <c r="Q2202" s="70"/>
    </row>
    <row r="2203" spans="1:17" ht="34.5" thickBot="1" x14ac:dyDescent="0.3">
      <c r="A2203" s="22" t="s">
        <v>4</v>
      </c>
      <c r="B2203" s="22" t="s">
        <v>5</v>
      </c>
      <c r="C2203" s="22" t="s">
        <v>6</v>
      </c>
      <c r="D2203" s="44" t="s">
        <v>2891</v>
      </c>
      <c r="E2203" s="44" t="s">
        <v>2895</v>
      </c>
      <c r="F2203" s="44" t="s">
        <v>7</v>
      </c>
      <c r="G2203" s="44" t="s">
        <v>8</v>
      </c>
      <c r="H2203" s="22" t="s">
        <v>9</v>
      </c>
      <c r="I2203" s="64" t="s">
        <v>2718</v>
      </c>
      <c r="J2203" s="64" t="s">
        <v>2879</v>
      </c>
      <c r="K2203" s="64" t="s">
        <v>2942</v>
      </c>
      <c r="L2203" s="64" t="s">
        <v>2942</v>
      </c>
      <c r="M2203" s="64" t="s">
        <v>2950</v>
      </c>
      <c r="N2203" s="64" t="s">
        <v>2949</v>
      </c>
      <c r="O2203" s="64" t="s">
        <v>2951</v>
      </c>
      <c r="P2203" s="64" t="s">
        <v>2942</v>
      </c>
      <c r="Q2203" s="64" t="s">
        <v>2944</v>
      </c>
    </row>
    <row r="2204" spans="1:17" x14ac:dyDescent="0.25">
      <c r="A2204" s="15" t="s">
        <v>1</v>
      </c>
      <c r="B2204" s="15" t="s">
        <v>1</v>
      </c>
      <c r="C2204" s="15" t="s">
        <v>1</v>
      </c>
      <c r="D2204" s="45" t="s">
        <v>1</v>
      </c>
      <c r="E2204" s="45" t="s">
        <v>1</v>
      </c>
      <c r="F2204" s="46" t="s">
        <v>1</v>
      </c>
      <c r="G2204" s="47" t="s">
        <v>1</v>
      </c>
      <c r="H2204" s="16" t="s">
        <v>1</v>
      </c>
      <c r="I2204" s="65">
        <v>1</v>
      </c>
      <c r="J2204" s="65" t="s">
        <v>2894</v>
      </c>
      <c r="K2204" s="65">
        <v>3</v>
      </c>
      <c r="L2204" s="65" t="s">
        <v>2945</v>
      </c>
      <c r="M2204" s="65">
        <v>5</v>
      </c>
      <c r="N2204" s="65">
        <v>6</v>
      </c>
      <c r="O2204" s="65">
        <v>7</v>
      </c>
      <c r="P2204" s="65" t="s">
        <v>2946</v>
      </c>
      <c r="Q2204" s="65">
        <v>9</v>
      </c>
    </row>
    <row r="2205" spans="1:17" x14ac:dyDescent="0.25">
      <c r="A2205" s="14" t="s">
        <v>638</v>
      </c>
      <c r="B2205" s="14" t="s">
        <v>69</v>
      </c>
      <c r="C2205" s="12" t="s">
        <v>892</v>
      </c>
      <c r="D2205" s="43" t="s">
        <v>893</v>
      </c>
      <c r="E2205" s="42" t="s">
        <v>1</v>
      </c>
      <c r="F2205" s="42" t="s">
        <v>1</v>
      </c>
      <c r="G2205" s="42" t="s">
        <v>1</v>
      </c>
      <c r="H2205" s="11" t="s">
        <v>894</v>
      </c>
      <c r="I2205" s="63"/>
      <c r="J2205" s="63"/>
      <c r="K2205" s="63"/>
      <c r="L2205" s="63"/>
      <c r="M2205" s="63"/>
      <c r="N2205" s="63"/>
      <c r="O2205" s="63"/>
      <c r="P2205" s="63">
        <f t="shared" si="1857"/>
        <v>0</v>
      </c>
      <c r="Q2205" s="63" t="str">
        <f t="shared" si="1858"/>
        <v>-</v>
      </c>
    </row>
    <row r="2206" spans="1:17" ht="22.5" x14ac:dyDescent="0.25">
      <c r="A2206" s="14" t="s">
        <v>1</v>
      </c>
      <c r="B2206" s="14" t="s">
        <v>1</v>
      </c>
      <c r="C2206" s="14" t="s">
        <v>1</v>
      </c>
      <c r="D2206" s="42" t="s">
        <v>1</v>
      </c>
      <c r="E2206" s="42" t="s">
        <v>1</v>
      </c>
      <c r="F2206" s="42" t="s">
        <v>1</v>
      </c>
      <c r="G2206" s="42" t="s">
        <v>1</v>
      </c>
      <c r="H2206" s="17" t="s">
        <v>13</v>
      </c>
      <c r="I2206" s="66">
        <f t="shared" ref="I2206" si="1870">SUM(I2207,I2215,I2217)</f>
        <v>1844469</v>
      </c>
      <c r="J2206" s="66">
        <f t="shared" ref="J2206:K2206" si="1871">SUM(J2207,J2215,J2217)</f>
        <v>1764499</v>
      </c>
      <c r="K2206" s="66">
        <f t="shared" si="1871"/>
        <v>0</v>
      </c>
      <c r="L2206" s="66">
        <f t="shared" si="1860"/>
        <v>172646</v>
      </c>
      <c r="M2206" s="66">
        <f t="shared" ref="M2206" si="1872">SUM(M2207,M2215,M2217)</f>
        <v>0</v>
      </c>
      <c r="N2206" s="66">
        <f t="shared" ref="N2206:O2206" si="1873">SUM(N2207,N2215,N2217)</f>
        <v>0</v>
      </c>
      <c r="O2206" s="66">
        <f t="shared" si="1873"/>
        <v>172646</v>
      </c>
      <c r="P2206" s="66">
        <f t="shared" si="1857"/>
        <v>172646</v>
      </c>
      <c r="Q2206" s="66">
        <f t="shared" si="1858"/>
        <v>9.7844203935508034</v>
      </c>
    </row>
    <row r="2207" spans="1:17" x14ac:dyDescent="0.25">
      <c r="A2207" s="12" t="s">
        <v>638</v>
      </c>
      <c r="B2207" s="12" t="s">
        <v>69</v>
      </c>
      <c r="C2207" s="12" t="s">
        <v>892</v>
      </c>
      <c r="D2207" s="43" t="s">
        <v>893</v>
      </c>
      <c r="E2207" s="42" t="s">
        <v>2709</v>
      </c>
      <c r="F2207" s="42" t="s">
        <v>1</v>
      </c>
      <c r="G2207" s="42" t="s">
        <v>1</v>
      </c>
      <c r="H2207" s="11" t="s">
        <v>15</v>
      </c>
      <c r="I2207" s="67">
        <f t="shared" ref="I2207" si="1874">SUM(I2208,I2209)</f>
        <v>1557877</v>
      </c>
      <c r="J2207" s="67">
        <f t="shared" ref="J2207:K2207" si="1875">SUM(J2208,J2209)</f>
        <v>1533607</v>
      </c>
      <c r="K2207" s="67">
        <f t="shared" si="1875"/>
        <v>0</v>
      </c>
      <c r="L2207" s="67">
        <f t="shared" si="1860"/>
        <v>146400</v>
      </c>
      <c r="M2207" s="67">
        <f t="shared" ref="M2207" si="1876">SUM(M2208,M2209)</f>
        <v>0</v>
      </c>
      <c r="N2207" s="67">
        <f t="shared" ref="N2207:O2207" si="1877">SUM(N2208,N2209)</f>
        <v>0</v>
      </c>
      <c r="O2207" s="67">
        <f t="shared" si="1877"/>
        <v>146400</v>
      </c>
      <c r="P2207" s="67">
        <f t="shared" si="1857"/>
        <v>146400</v>
      </c>
      <c r="Q2207" s="67">
        <f t="shared" si="1858"/>
        <v>9.5461223116482898</v>
      </c>
    </row>
    <row r="2208" spans="1:17" x14ac:dyDescent="0.25">
      <c r="A2208" s="12" t="s">
        <v>638</v>
      </c>
      <c r="B2208" s="12" t="s">
        <v>69</v>
      </c>
      <c r="C2208" s="12" t="s">
        <v>892</v>
      </c>
      <c r="D2208" s="43" t="s">
        <v>893</v>
      </c>
      <c r="E2208" s="48">
        <v>6111</v>
      </c>
      <c r="F2208" s="43"/>
      <c r="G2208" s="56" t="s">
        <v>2919</v>
      </c>
      <c r="H2208" s="23" t="s">
        <v>16</v>
      </c>
      <c r="I2208" s="68">
        <v>1377221</v>
      </c>
      <c r="J2208" s="68">
        <v>1355221</v>
      </c>
      <c r="K2208" s="68"/>
      <c r="L2208" s="68">
        <f t="shared" si="1860"/>
        <v>130000</v>
      </c>
      <c r="M2208" s="68"/>
      <c r="N2208" s="68"/>
      <c r="O2208" s="68">
        <v>130000</v>
      </c>
      <c r="P2208" s="68">
        <f t="shared" si="1857"/>
        <v>130000</v>
      </c>
      <c r="Q2208" s="68">
        <f t="shared" si="1858"/>
        <v>9.592531402627321</v>
      </c>
    </row>
    <row r="2209" spans="1:17" x14ac:dyDescent="0.25">
      <c r="A2209" s="14" t="s">
        <v>638</v>
      </c>
      <c r="B2209" s="14" t="s">
        <v>69</v>
      </c>
      <c r="C2209" s="14" t="s">
        <v>892</v>
      </c>
      <c r="D2209" s="50" t="s">
        <v>893</v>
      </c>
      <c r="E2209" s="50" t="s">
        <v>2719</v>
      </c>
      <c r="F2209" s="43" t="s">
        <v>1</v>
      </c>
      <c r="G2209" s="49" t="s">
        <v>1</v>
      </c>
      <c r="H2209" s="11" t="s">
        <v>19</v>
      </c>
      <c r="I2209" s="67">
        <f t="shared" ref="I2209:O2209" si="1878">SUM(I2210:I2214)</f>
        <v>180656</v>
      </c>
      <c r="J2209" s="67">
        <f t="shared" si="1878"/>
        <v>178386</v>
      </c>
      <c r="K2209" s="67">
        <f t="shared" si="1878"/>
        <v>0</v>
      </c>
      <c r="L2209" s="67">
        <f t="shared" si="1860"/>
        <v>16400</v>
      </c>
      <c r="M2209" s="67">
        <f t="shared" si="1878"/>
        <v>0</v>
      </c>
      <c r="N2209" s="67">
        <f t="shared" si="1878"/>
        <v>0</v>
      </c>
      <c r="O2209" s="67">
        <f t="shared" si="1878"/>
        <v>16400</v>
      </c>
      <c r="P2209" s="67">
        <f t="shared" si="1857"/>
        <v>16400</v>
      </c>
      <c r="Q2209" s="67">
        <f t="shared" si="1858"/>
        <v>9.1935465787673927</v>
      </c>
    </row>
    <row r="2210" spans="1:17" x14ac:dyDescent="0.25">
      <c r="A2210" s="12" t="s">
        <v>638</v>
      </c>
      <c r="B2210" s="12" t="s">
        <v>69</v>
      </c>
      <c r="C2210" s="12" t="s">
        <v>892</v>
      </c>
      <c r="D2210" s="43" t="s">
        <v>893</v>
      </c>
      <c r="E2210" s="48">
        <v>6112</v>
      </c>
      <c r="F2210" s="43" t="s">
        <v>895</v>
      </c>
      <c r="G2210" s="56" t="s">
        <v>2919</v>
      </c>
      <c r="H2210" s="23" t="s">
        <v>73</v>
      </c>
      <c r="I2210" s="68">
        <v>22970</v>
      </c>
      <c r="J2210" s="68">
        <v>22200</v>
      </c>
      <c r="K2210" s="68"/>
      <c r="L2210" s="68">
        <f t="shared" si="1860"/>
        <v>3200</v>
      </c>
      <c r="M2210" s="68"/>
      <c r="N2210" s="68"/>
      <c r="O2210" s="68">
        <v>3200</v>
      </c>
      <c r="P2210" s="68">
        <f t="shared" si="1857"/>
        <v>3200</v>
      </c>
      <c r="Q2210" s="68">
        <f t="shared" si="1858"/>
        <v>14.414414414414415</v>
      </c>
    </row>
    <row r="2211" spans="1:17" x14ac:dyDescent="0.25">
      <c r="A2211" s="12" t="s">
        <v>638</v>
      </c>
      <c r="B2211" s="12" t="s">
        <v>69</v>
      </c>
      <c r="C2211" s="12" t="s">
        <v>892</v>
      </c>
      <c r="D2211" s="43" t="s">
        <v>893</v>
      </c>
      <c r="E2211" s="48">
        <v>6112</v>
      </c>
      <c r="F2211" s="43" t="s">
        <v>896</v>
      </c>
      <c r="G2211" s="56" t="s">
        <v>2919</v>
      </c>
      <c r="H2211" s="23" t="s">
        <v>22</v>
      </c>
      <c r="I2211" s="68">
        <v>105600</v>
      </c>
      <c r="J2211" s="68">
        <v>104600</v>
      </c>
      <c r="K2211" s="68"/>
      <c r="L2211" s="68">
        <f t="shared" si="1860"/>
        <v>10000</v>
      </c>
      <c r="M2211" s="68"/>
      <c r="N2211" s="68"/>
      <c r="O2211" s="68">
        <v>10000</v>
      </c>
      <c r="P2211" s="68">
        <f t="shared" si="1857"/>
        <v>10000</v>
      </c>
      <c r="Q2211" s="68">
        <f t="shared" si="1858"/>
        <v>9.5602294455066925</v>
      </c>
    </row>
    <row r="2212" spans="1:17" x14ac:dyDescent="0.25">
      <c r="A2212" s="12" t="s">
        <v>638</v>
      </c>
      <c r="B2212" s="12" t="s">
        <v>69</v>
      </c>
      <c r="C2212" s="12" t="s">
        <v>892</v>
      </c>
      <c r="D2212" s="43" t="s">
        <v>893</v>
      </c>
      <c r="E2212" s="48">
        <v>6112</v>
      </c>
      <c r="F2212" s="43" t="s">
        <v>897</v>
      </c>
      <c r="G2212" s="56" t="s">
        <v>2919</v>
      </c>
      <c r="H2212" s="23" t="s">
        <v>24</v>
      </c>
      <c r="I2212" s="68">
        <v>26686</v>
      </c>
      <c r="J2212" s="68">
        <v>26186</v>
      </c>
      <c r="K2212" s="68"/>
      <c r="L2212" s="68">
        <f t="shared" si="1860"/>
        <v>0</v>
      </c>
      <c r="M2212" s="68"/>
      <c r="N2212" s="68"/>
      <c r="O2212" s="68"/>
      <c r="P2212" s="68">
        <f t="shared" si="1857"/>
        <v>0</v>
      </c>
      <c r="Q2212" s="68">
        <f t="shared" si="1858"/>
        <v>0</v>
      </c>
    </row>
    <row r="2213" spans="1:17" x14ac:dyDescent="0.25">
      <c r="A2213" s="12" t="s">
        <v>638</v>
      </c>
      <c r="B2213" s="12" t="s">
        <v>69</v>
      </c>
      <c r="C2213" s="12" t="s">
        <v>892</v>
      </c>
      <c r="D2213" s="43" t="s">
        <v>893</v>
      </c>
      <c r="E2213" s="48">
        <v>6112</v>
      </c>
      <c r="F2213" s="43" t="s">
        <v>898</v>
      </c>
      <c r="G2213" s="56" t="s">
        <v>2919</v>
      </c>
      <c r="H2213" s="23" t="s">
        <v>76</v>
      </c>
      <c r="I2213" s="68">
        <v>12000</v>
      </c>
      <c r="J2213" s="68">
        <v>12000</v>
      </c>
      <c r="K2213" s="68"/>
      <c r="L2213" s="68">
        <f t="shared" si="1860"/>
        <v>0</v>
      </c>
      <c r="M2213" s="68"/>
      <c r="N2213" s="68"/>
      <c r="O2213" s="68"/>
      <c r="P2213" s="68">
        <f t="shared" si="1857"/>
        <v>0</v>
      </c>
      <c r="Q2213" s="68">
        <f t="shared" si="1858"/>
        <v>0</v>
      </c>
    </row>
    <row r="2214" spans="1:17" x14ac:dyDescent="0.25">
      <c r="A2214" s="12" t="s">
        <v>638</v>
      </c>
      <c r="B2214" s="12" t="s">
        <v>69</v>
      </c>
      <c r="C2214" s="12" t="s">
        <v>892</v>
      </c>
      <c r="D2214" s="43" t="s">
        <v>893</v>
      </c>
      <c r="E2214" s="48">
        <v>6112</v>
      </c>
      <c r="F2214" s="43" t="s">
        <v>899</v>
      </c>
      <c r="G2214" s="56" t="s">
        <v>2919</v>
      </c>
      <c r="H2214" s="23" t="s">
        <v>26</v>
      </c>
      <c r="I2214" s="68">
        <v>13400</v>
      </c>
      <c r="J2214" s="68">
        <v>13400</v>
      </c>
      <c r="K2214" s="68"/>
      <c r="L2214" s="68">
        <f t="shared" si="1860"/>
        <v>3200</v>
      </c>
      <c r="M2214" s="68"/>
      <c r="N2214" s="68"/>
      <c r="O2214" s="68">
        <v>3200</v>
      </c>
      <c r="P2214" s="68">
        <f t="shared" si="1857"/>
        <v>3200</v>
      </c>
      <c r="Q2214" s="68">
        <f t="shared" si="1858"/>
        <v>23.880597014925371</v>
      </c>
    </row>
    <row r="2215" spans="1:17" x14ac:dyDescent="0.25">
      <c r="A2215" s="12" t="s">
        <v>638</v>
      </c>
      <c r="B2215" s="12" t="s">
        <v>69</v>
      </c>
      <c r="C2215" s="12" t="s">
        <v>892</v>
      </c>
      <c r="D2215" s="43" t="s">
        <v>893</v>
      </c>
      <c r="E2215" s="42" t="s">
        <v>2710</v>
      </c>
      <c r="F2215" s="42" t="s">
        <v>1</v>
      </c>
      <c r="G2215" s="42" t="s">
        <v>1</v>
      </c>
      <c r="H2215" s="11" t="s">
        <v>28</v>
      </c>
      <c r="I2215" s="67">
        <f t="shared" ref="I2215:O2215" si="1879">SUM(I2216)</f>
        <v>144664</v>
      </c>
      <c r="J2215" s="67">
        <f t="shared" si="1879"/>
        <v>142264</v>
      </c>
      <c r="K2215" s="67">
        <f t="shared" si="1879"/>
        <v>0</v>
      </c>
      <c r="L2215" s="67">
        <f t="shared" si="1860"/>
        <v>14000</v>
      </c>
      <c r="M2215" s="67">
        <f t="shared" si="1879"/>
        <v>0</v>
      </c>
      <c r="N2215" s="67">
        <f t="shared" si="1879"/>
        <v>0</v>
      </c>
      <c r="O2215" s="67">
        <f t="shared" si="1879"/>
        <v>14000</v>
      </c>
      <c r="P2215" s="67">
        <f t="shared" si="1857"/>
        <v>14000</v>
      </c>
      <c r="Q2215" s="67">
        <f t="shared" si="1858"/>
        <v>9.8408592475960184</v>
      </c>
    </row>
    <row r="2216" spans="1:17" x14ac:dyDescent="0.25">
      <c r="A2216" s="12" t="s">
        <v>638</v>
      </c>
      <c r="B2216" s="12" t="s">
        <v>69</v>
      </c>
      <c r="C2216" s="12" t="s">
        <v>892</v>
      </c>
      <c r="D2216" s="43" t="s">
        <v>893</v>
      </c>
      <c r="E2216" s="48">
        <v>6121</v>
      </c>
      <c r="F2216" s="43"/>
      <c r="G2216" s="56" t="s">
        <v>2919</v>
      </c>
      <c r="H2216" s="23" t="s">
        <v>29</v>
      </c>
      <c r="I2216" s="68">
        <v>144664</v>
      </c>
      <c r="J2216" s="68">
        <v>142264</v>
      </c>
      <c r="K2216" s="68"/>
      <c r="L2216" s="68">
        <f t="shared" si="1860"/>
        <v>14000</v>
      </c>
      <c r="M2216" s="68"/>
      <c r="N2216" s="68"/>
      <c r="O2216" s="68">
        <v>14000</v>
      </c>
      <c r="P2216" s="68">
        <f t="shared" si="1857"/>
        <v>14000</v>
      </c>
      <c r="Q2216" s="68">
        <f t="shared" si="1858"/>
        <v>9.8408592475960184</v>
      </c>
    </row>
    <row r="2217" spans="1:17" x14ac:dyDescent="0.25">
      <c r="A2217" s="12" t="s">
        <v>638</v>
      </c>
      <c r="B2217" s="12" t="s">
        <v>69</v>
      </c>
      <c r="C2217" s="12" t="s">
        <v>892</v>
      </c>
      <c r="D2217" s="43" t="s">
        <v>893</v>
      </c>
      <c r="E2217" s="42" t="s">
        <v>2711</v>
      </c>
      <c r="F2217" s="42" t="s">
        <v>1</v>
      </c>
      <c r="G2217" s="42" t="s">
        <v>1</v>
      </c>
      <c r="H2217" s="11" t="s">
        <v>32</v>
      </c>
      <c r="I2217" s="67">
        <f t="shared" ref="I2217:O2217" si="1880">SUM(I2218:I2225)</f>
        <v>141928</v>
      </c>
      <c r="J2217" s="67">
        <f t="shared" si="1880"/>
        <v>88628</v>
      </c>
      <c r="K2217" s="67">
        <f t="shared" si="1880"/>
        <v>0</v>
      </c>
      <c r="L2217" s="67">
        <f t="shared" si="1860"/>
        <v>12246</v>
      </c>
      <c r="M2217" s="67">
        <f t="shared" si="1880"/>
        <v>0</v>
      </c>
      <c r="N2217" s="67">
        <f t="shared" si="1880"/>
        <v>0</v>
      </c>
      <c r="O2217" s="67">
        <f t="shared" si="1880"/>
        <v>12246</v>
      </c>
      <c r="P2217" s="67">
        <f t="shared" si="1857"/>
        <v>12246</v>
      </c>
      <c r="Q2217" s="67">
        <f t="shared" si="1858"/>
        <v>13.81730378661371</v>
      </c>
    </row>
    <row r="2218" spans="1:17" x14ac:dyDescent="0.25">
      <c r="A2218" s="12" t="s">
        <v>638</v>
      </c>
      <c r="B2218" s="12" t="s">
        <v>69</v>
      </c>
      <c r="C2218" s="12" t="s">
        <v>892</v>
      </c>
      <c r="D2218" s="43" t="s">
        <v>893</v>
      </c>
      <c r="E2218" s="48">
        <v>6131</v>
      </c>
      <c r="F2218" s="43"/>
      <c r="G2218" s="56" t="s">
        <v>2919</v>
      </c>
      <c r="H2218" s="23" t="s">
        <v>33</v>
      </c>
      <c r="I2218" s="68">
        <v>2000</v>
      </c>
      <c r="J2218" s="68">
        <v>2000</v>
      </c>
      <c r="K2218" s="68"/>
      <c r="L2218" s="68">
        <f t="shared" si="1860"/>
        <v>0</v>
      </c>
      <c r="M2218" s="68"/>
      <c r="N2218" s="68"/>
      <c r="O2218" s="68"/>
      <c r="P2218" s="68">
        <f t="shared" si="1857"/>
        <v>0</v>
      </c>
      <c r="Q2218" s="68">
        <f t="shared" si="1858"/>
        <v>0</v>
      </c>
    </row>
    <row r="2219" spans="1:17" x14ac:dyDescent="0.25">
      <c r="A2219" s="12" t="s">
        <v>638</v>
      </c>
      <c r="B2219" s="12" t="s">
        <v>69</v>
      </c>
      <c r="C2219" s="12" t="s">
        <v>892</v>
      </c>
      <c r="D2219" s="43" t="s">
        <v>893</v>
      </c>
      <c r="E2219" s="48">
        <v>6132</v>
      </c>
      <c r="F2219" s="43"/>
      <c r="G2219" s="56" t="s">
        <v>2919</v>
      </c>
      <c r="H2219" s="23" t="s">
        <v>227</v>
      </c>
      <c r="I2219" s="68">
        <v>41115</v>
      </c>
      <c r="J2219" s="68">
        <v>41115</v>
      </c>
      <c r="K2219" s="68"/>
      <c r="L2219" s="68">
        <f t="shared" si="1860"/>
        <v>6400</v>
      </c>
      <c r="M2219" s="68"/>
      <c r="N2219" s="68"/>
      <c r="O2219" s="68">
        <v>6400</v>
      </c>
      <c r="P2219" s="68">
        <f t="shared" si="1857"/>
        <v>6400</v>
      </c>
      <c r="Q2219" s="68">
        <f t="shared" si="1858"/>
        <v>15.566095099112246</v>
      </c>
    </row>
    <row r="2220" spans="1:17" x14ac:dyDescent="0.25">
      <c r="A2220" s="12" t="s">
        <v>638</v>
      </c>
      <c r="B2220" s="12" t="s">
        <v>69</v>
      </c>
      <c r="C2220" s="12" t="s">
        <v>892</v>
      </c>
      <c r="D2220" s="43" t="s">
        <v>893</v>
      </c>
      <c r="E2220" s="48">
        <v>6133</v>
      </c>
      <c r="F2220" s="43"/>
      <c r="G2220" s="56" t="s">
        <v>2919</v>
      </c>
      <c r="H2220" s="23" t="s">
        <v>229</v>
      </c>
      <c r="I2220" s="68">
        <v>9377</v>
      </c>
      <c r="J2220" s="68">
        <v>8677</v>
      </c>
      <c r="K2220" s="68"/>
      <c r="L2220" s="68">
        <f t="shared" si="1860"/>
        <v>1500</v>
      </c>
      <c r="M2220" s="68"/>
      <c r="N2220" s="68"/>
      <c r="O2220" s="68">
        <v>1500</v>
      </c>
      <c r="P2220" s="68">
        <f t="shared" si="1857"/>
        <v>1500</v>
      </c>
      <c r="Q2220" s="68">
        <f t="shared" si="1858"/>
        <v>17.287080788290883</v>
      </c>
    </row>
    <row r="2221" spans="1:17" x14ac:dyDescent="0.25">
      <c r="A2221" s="12" t="s">
        <v>638</v>
      </c>
      <c r="B2221" s="12" t="s">
        <v>69</v>
      </c>
      <c r="C2221" s="12" t="s">
        <v>892</v>
      </c>
      <c r="D2221" s="43" t="s">
        <v>893</v>
      </c>
      <c r="E2221" s="48">
        <v>6134</v>
      </c>
      <c r="F2221" s="43"/>
      <c r="G2221" s="56" t="s">
        <v>2919</v>
      </c>
      <c r="H2221" s="23" t="s">
        <v>169</v>
      </c>
      <c r="I2221" s="68">
        <v>54500</v>
      </c>
      <c r="J2221" s="68">
        <v>10000</v>
      </c>
      <c r="K2221" s="68"/>
      <c r="L2221" s="68">
        <f t="shared" si="1860"/>
        <v>1250</v>
      </c>
      <c r="M2221" s="68"/>
      <c r="N2221" s="68"/>
      <c r="O2221" s="68">
        <v>1250</v>
      </c>
      <c r="P2221" s="68">
        <f t="shared" si="1857"/>
        <v>1250</v>
      </c>
      <c r="Q2221" s="68">
        <f t="shared" si="1858"/>
        <v>12.5</v>
      </c>
    </row>
    <row r="2222" spans="1:17" x14ac:dyDescent="0.25">
      <c r="A2222" s="12" t="s">
        <v>638</v>
      </c>
      <c r="B2222" s="12" t="s">
        <v>69</v>
      </c>
      <c r="C2222" s="12" t="s">
        <v>892</v>
      </c>
      <c r="D2222" s="43" t="s">
        <v>893</v>
      </c>
      <c r="E2222" s="48">
        <v>6135</v>
      </c>
      <c r="F2222" s="43"/>
      <c r="G2222" s="56" t="s">
        <v>2919</v>
      </c>
      <c r="H2222" s="23" t="s">
        <v>231</v>
      </c>
      <c r="I2222" s="68">
        <v>1500</v>
      </c>
      <c r="J2222" s="68">
        <v>700</v>
      </c>
      <c r="K2222" s="68"/>
      <c r="L2222" s="68">
        <f t="shared" si="1860"/>
        <v>87</v>
      </c>
      <c r="M2222" s="68"/>
      <c r="N2222" s="68"/>
      <c r="O2222" s="68">
        <v>87</v>
      </c>
      <c r="P2222" s="68">
        <f t="shared" si="1857"/>
        <v>87</v>
      </c>
      <c r="Q2222" s="68">
        <f t="shared" si="1858"/>
        <v>12.428571428571429</v>
      </c>
    </row>
    <row r="2223" spans="1:17" x14ac:dyDescent="0.25">
      <c r="A2223" s="12" t="s">
        <v>638</v>
      </c>
      <c r="B2223" s="12" t="s">
        <v>69</v>
      </c>
      <c r="C2223" s="12" t="s">
        <v>892</v>
      </c>
      <c r="D2223" s="43" t="s">
        <v>893</v>
      </c>
      <c r="E2223" s="48">
        <v>6137</v>
      </c>
      <c r="F2223" s="43"/>
      <c r="G2223" s="56" t="s">
        <v>2919</v>
      </c>
      <c r="H2223" s="23" t="s">
        <v>235</v>
      </c>
      <c r="I2223" s="68">
        <v>12200</v>
      </c>
      <c r="J2223" s="68">
        <v>11600</v>
      </c>
      <c r="K2223" s="68"/>
      <c r="L2223" s="68">
        <f t="shared" si="1860"/>
        <v>1450</v>
      </c>
      <c r="M2223" s="68"/>
      <c r="N2223" s="68"/>
      <c r="O2223" s="68">
        <v>1450</v>
      </c>
      <c r="P2223" s="68">
        <f t="shared" si="1857"/>
        <v>1450</v>
      </c>
      <c r="Q2223" s="68">
        <f t="shared" si="1858"/>
        <v>12.5</v>
      </c>
    </row>
    <row r="2224" spans="1:17" x14ac:dyDescent="0.25">
      <c r="A2224" s="12" t="s">
        <v>638</v>
      </c>
      <c r="B2224" s="12" t="s">
        <v>69</v>
      </c>
      <c r="C2224" s="12" t="s">
        <v>892</v>
      </c>
      <c r="D2224" s="43" t="s">
        <v>893</v>
      </c>
      <c r="E2224" s="48">
        <v>6138</v>
      </c>
      <c r="F2224" s="43"/>
      <c r="G2224" s="56" t="s">
        <v>2919</v>
      </c>
      <c r="H2224" s="23" t="s">
        <v>237</v>
      </c>
      <c r="I2224" s="68">
        <v>3200</v>
      </c>
      <c r="J2224" s="68">
        <v>0</v>
      </c>
      <c r="K2224" s="68"/>
      <c r="L2224" s="68">
        <f t="shared" si="1860"/>
        <v>0</v>
      </c>
      <c r="M2224" s="68"/>
      <c r="N2224" s="68"/>
      <c r="O2224" s="68"/>
      <c r="P2224" s="68">
        <f t="shared" si="1857"/>
        <v>0</v>
      </c>
      <c r="Q2224" s="68" t="str">
        <f t="shared" si="1858"/>
        <v>-</v>
      </c>
    </row>
    <row r="2225" spans="1:17" x14ac:dyDescent="0.25">
      <c r="A2225" s="14" t="s">
        <v>638</v>
      </c>
      <c r="B2225" s="14" t="s">
        <v>69</v>
      </c>
      <c r="C2225" s="14" t="s">
        <v>892</v>
      </c>
      <c r="D2225" s="50" t="s">
        <v>893</v>
      </c>
      <c r="E2225" s="50" t="s">
        <v>2720</v>
      </c>
      <c r="F2225" s="43" t="s">
        <v>1</v>
      </c>
      <c r="G2225" s="49" t="s">
        <v>1</v>
      </c>
      <c r="H2225" s="11" t="s">
        <v>35</v>
      </c>
      <c r="I2225" s="67">
        <f t="shared" ref="I2225:O2225" si="1881">SUM(I2226:I2228)</f>
        <v>18036</v>
      </c>
      <c r="J2225" s="67">
        <f t="shared" si="1881"/>
        <v>14536</v>
      </c>
      <c r="K2225" s="67">
        <f t="shared" si="1881"/>
        <v>0</v>
      </c>
      <c r="L2225" s="67">
        <f t="shared" si="1860"/>
        <v>1559</v>
      </c>
      <c r="M2225" s="67">
        <f t="shared" si="1881"/>
        <v>0</v>
      </c>
      <c r="N2225" s="67">
        <f t="shared" si="1881"/>
        <v>0</v>
      </c>
      <c r="O2225" s="67">
        <f t="shared" si="1881"/>
        <v>1559</v>
      </c>
      <c r="P2225" s="67">
        <f t="shared" si="1857"/>
        <v>1559</v>
      </c>
      <c r="Q2225" s="67">
        <f t="shared" si="1858"/>
        <v>10.725096312603192</v>
      </c>
    </row>
    <row r="2226" spans="1:17" x14ac:dyDescent="0.25">
      <c r="A2226" s="12" t="s">
        <v>638</v>
      </c>
      <c r="B2226" s="12" t="s">
        <v>69</v>
      </c>
      <c r="C2226" s="12" t="s">
        <v>892</v>
      </c>
      <c r="D2226" s="43" t="s">
        <v>893</v>
      </c>
      <c r="E2226" s="48">
        <v>6139</v>
      </c>
      <c r="F2226" s="43"/>
      <c r="G2226" s="56" t="s">
        <v>2919</v>
      </c>
      <c r="H2226" s="23" t="s">
        <v>35</v>
      </c>
      <c r="I2226" s="68">
        <v>12373</v>
      </c>
      <c r="J2226" s="68">
        <v>8873</v>
      </c>
      <c r="K2226" s="68"/>
      <c r="L2226" s="68">
        <f t="shared" si="1860"/>
        <v>1109</v>
      </c>
      <c r="M2226" s="68"/>
      <c r="N2226" s="68"/>
      <c r="O2226" s="68">
        <v>1109</v>
      </c>
      <c r="P2226" s="68">
        <f t="shared" si="1857"/>
        <v>1109</v>
      </c>
      <c r="Q2226" s="68">
        <f t="shared" si="1858"/>
        <v>12.498591231826889</v>
      </c>
    </row>
    <row r="2227" spans="1:17" x14ac:dyDescent="0.25">
      <c r="A2227" s="12" t="s">
        <v>638</v>
      </c>
      <c r="B2227" s="12" t="s">
        <v>69</v>
      </c>
      <c r="C2227" s="12" t="s">
        <v>892</v>
      </c>
      <c r="D2227" s="43" t="s">
        <v>893</v>
      </c>
      <c r="E2227" s="48">
        <v>6139</v>
      </c>
      <c r="F2227" s="43" t="s">
        <v>900</v>
      </c>
      <c r="G2227" s="56" t="s">
        <v>2919</v>
      </c>
      <c r="H2227" s="23" t="s">
        <v>43</v>
      </c>
      <c r="I2227" s="68">
        <v>3663</v>
      </c>
      <c r="J2227" s="68">
        <v>3663</v>
      </c>
      <c r="K2227" s="68"/>
      <c r="L2227" s="68">
        <f t="shared" si="1860"/>
        <v>200</v>
      </c>
      <c r="M2227" s="68"/>
      <c r="N2227" s="68"/>
      <c r="O2227" s="68">
        <v>200</v>
      </c>
      <c r="P2227" s="68">
        <f t="shared" si="1857"/>
        <v>200</v>
      </c>
      <c r="Q2227" s="68">
        <f t="shared" si="1858"/>
        <v>5.4600054600054602</v>
      </c>
    </row>
    <row r="2228" spans="1:17" ht="22.5" x14ac:dyDescent="0.25">
      <c r="A2228" s="12" t="s">
        <v>638</v>
      </c>
      <c r="B2228" s="12" t="s">
        <v>69</v>
      </c>
      <c r="C2228" s="12" t="s">
        <v>892</v>
      </c>
      <c r="D2228" s="43" t="s">
        <v>893</v>
      </c>
      <c r="E2228" s="48">
        <v>6139</v>
      </c>
      <c r="F2228" s="43" t="s">
        <v>901</v>
      </c>
      <c r="G2228" s="56" t="s">
        <v>2919</v>
      </c>
      <c r="H2228" s="23" t="s">
        <v>49</v>
      </c>
      <c r="I2228" s="68">
        <v>2000</v>
      </c>
      <c r="J2228" s="68">
        <v>2000</v>
      </c>
      <c r="K2228" s="68"/>
      <c r="L2228" s="68">
        <f t="shared" si="1860"/>
        <v>250</v>
      </c>
      <c r="M2228" s="68"/>
      <c r="N2228" s="68"/>
      <c r="O2228" s="68">
        <v>250</v>
      </c>
      <c r="P2228" s="68">
        <f t="shared" si="1857"/>
        <v>250</v>
      </c>
      <c r="Q2228" s="68">
        <f t="shared" si="1858"/>
        <v>12.5</v>
      </c>
    </row>
    <row r="2229" spans="1:17" ht="22.5" x14ac:dyDescent="0.25">
      <c r="A2229" s="14" t="s">
        <v>1</v>
      </c>
      <c r="B2229" s="14" t="s">
        <v>1</v>
      </c>
      <c r="C2229" s="14" t="s">
        <v>1</v>
      </c>
      <c r="D2229" s="42" t="s">
        <v>1</v>
      </c>
      <c r="E2229" s="42" t="s">
        <v>1</v>
      </c>
      <c r="F2229" s="42" t="s">
        <v>1</v>
      </c>
      <c r="G2229" s="42" t="s">
        <v>1</v>
      </c>
      <c r="H2229" s="17" t="s">
        <v>50</v>
      </c>
      <c r="I2229" s="66">
        <f t="shared" ref="I2229:O2230" si="1882">SUM(I2230)</f>
        <v>100</v>
      </c>
      <c r="J2229" s="66">
        <f t="shared" si="1882"/>
        <v>100</v>
      </c>
      <c r="K2229" s="66">
        <f t="shared" si="1882"/>
        <v>0</v>
      </c>
      <c r="L2229" s="66">
        <f t="shared" si="1860"/>
        <v>0</v>
      </c>
      <c r="M2229" s="66">
        <f t="shared" si="1882"/>
        <v>0</v>
      </c>
      <c r="N2229" s="66">
        <f t="shared" si="1882"/>
        <v>0</v>
      </c>
      <c r="O2229" s="66">
        <f t="shared" si="1882"/>
        <v>0</v>
      </c>
      <c r="P2229" s="66">
        <f t="shared" si="1857"/>
        <v>0</v>
      </c>
      <c r="Q2229" s="66">
        <f t="shared" si="1858"/>
        <v>0</v>
      </c>
    </row>
    <row r="2230" spans="1:17" x14ac:dyDescent="0.25">
      <c r="A2230" s="12" t="s">
        <v>638</v>
      </c>
      <c r="B2230" s="12" t="s">
        <v>69</v>
      </c>
      <c r="C2230" s="12" t="s">
        <v>892</v>
      </c>
      <c r="D2230" s="43" t="s">
        <v>893</v>
      </c>
      <c r="E2230" s="42" t="s">
        <v>2712</v>
      </c>
      <c r="F2230" s="42" t="s">
        <v>1</v>
      </c>
      <c r="G2230" s="42" t="s">
        <v>1</v>
      </c>
      <c r="H2230" s="11" t="s">
        <v>52</v>
      </c>
      <c r="I2230" s="67">
        <f t="shared" si="1882"/>
        <v>100</v>
      </c>
      <c r="J2230" s="67">
        <f t="shared" si="1882"/>
        <v>100</v>
      </c>
      <c r="K2230" s="67">
        <f t="shared" si="1882"/>
        <v>0</v>
      </c>
      <c r="L2230" s="67">
        <f t="shared" si="1860"/>
        <v>0</v>
      </c>
      <c r="M2230" s="67">
        <f t="shared" si="1882"/>
        <v>0</v>
      </c>
      <c r="N2230" s="67">
        <f t="shared" si="1882"/>
        <v>0</v>
      </c>
      <c r="O2230" s="67">
        <f t="shared" si="1882"/>
        <v>0</v>
      </c>
      <c r="P2230" s="67">
        <f t="shared" si="1857"/>
        <v>0</v>
      </c>
      <c r="Q2230" s="67">
        <f t="shared" si="1858"/>
        <v>0</v>
      </c>
    </row>
    <row r="2231" spans="1:17" x14ac:dyDescent="0.25">
      <c r="A2231" s="12" t="s">
        <v>638</v>
      </c>
      <c r="B2231" s="12" t="s">
        <v>69</v>
      </c>
      <c r="C2231" s="12" t="s">
        <v>892</v>
      </c>
      <c r="D2231" s="43" t="s">
        <v>893</v>
      </c>
      <c r="E2231" s="48">
        <v>6148</v>
      </c>
      <c r="F2231" s="43"/>
      <c r="G2231" s="56" t="s">
        <v>2919</v>
      </c>
      <c r="H2231" s="23" t="s">
        <v>58</v>
      </c>
      <c r="I2231" s="68">
        <v>100</v>
      </c>
      <c r="J2231" s="68">
        <v>100</v>
      </c>
      <c r="K2231" s="68"/>
      <c r="L2231" s="68">
        <f t="shared" si="1860"/>
        <v>0</v>
      </c>
      <c r="M2231" s="68"/>
      <c r="N2231" s="68"/>
      <c r="O2231" s="68"/>
      <c r="P2231" s="68">
        <f t="shared" si="1857"/>
        <v>0</v>
      </c>
      <c r="Q2231" s="68">
        <f t="shared" si="1858"/>
        <v>0</v>
      </c>
    </row>
    <row r="2232" spans="1:17" ht="22.5" x14ac:dyDescent="0.25">
      <c r="A2232" s="14" t="s">
        <v>1</v>
      </c>
      <c r="B2232" s="14" t="s">
        <v>1</v>
      </c>
      <c r="C2232" s="14" t="s">
        <v>1</v>
      </c>
      <c r="D2232" s="42" t="s">
        <v>1</v>
      </c>
      <c r="E2232" s="42" t="s">
        <v>1</v>
      </c>
      <c r="F2232" s="42" t="s">
        <v>1</v>
      </c>
      <c r="G2232" s="42" t="s">
        <v>1</v>
      </c>
      <c r="H2232" s="17" t="s">
        <v>59</v>
      </c>
      <c r="I2232" s="66">
        <f t="shared" ref="I2232:O2233" si="1883">SUM(I2233)</f>
        <v>24000</v>
      </c>
      <c r="J2232" s="66">
        <f t="shared" si="1883"/>
        <v>0</v>
      </c>
      <c r="K2232" s="66">
        <f t="shared" si="1883"/>
        <v>0</v>
      </c>
      <c r="L2232" s="66">
        <f t="shared" si="1860"/>
        <v>0</v>
      </c>
      <c r="M2232" s="66">
        <f t="shared" si="1883"/>
        <v>0</v>
      </c>
      <c r="N2232" s="66">
        <f t="shared" si="1883"/>
        <v>0</v>
      </c>
      <c r="O2232" s="66">
        <f t="shared" si="1883"/>
        <v>0</v>
      </c>
      <c r="P2232" s="66">
        <f t="shared" si="1857"/>
        <v>0</v>
      </c>
      <c r="Q2232" s="66" t="str">
        <f t="shared" si="1858"/>
        <v>-</v>
      </c>
    </row>
    <row r="2233" spans="1:17" x14ac:dyDescent="0.25">
      <c r="A2233" s="12" t="s">
        <v>638</v>
      </c>
      <c r="B2233" s="12" t="s">
        <v>69</v>
      </c>
      <c r="C2233" s="12" t="s">
        <v>892</v>
      </c>
      <c r="D2233" s="43" t="s">
        <v>893</v>
      </c>
      <c r="E2233" s="42" t="s">
        <v>2715</v>
      </c>
      <c r="F2233" s="42" t="s">
        <v>1</v>
      </c>
      <c r="G2233" s="42" t="s">
        <v>1</v>
      </c>
      <c r="H2233" s="11" t="s">
        <v>61</v>
      </c>
      <c r="I2233" s="67">
        <f t="shared" si="1883"/>
        <v>24000</v>
      </c>
      <c r="J2233" s="67">
        <f t="shared" si="1883"/>
        <v>0</v>
      </c>
      <c r="K2233" s="67">
        <f t="shared" si="1883"/>
        <v>0</v>
      </c>
      <c r="L2233" s="67">
        <f t="shared" si="1860"/>
        <v>0</v>
      </c>
      <c r="M2233" s="67">
        <f t="shared" si="1883"/>
        <v>0</v>
      </c>
      <c r="N2233" s="67">
        <f t="shared" si="1883"/>
        <v>0</v>
      </c>
      <c r="O2233" s="67">
        <f t="shared" si="1883"/>
        <v>0</v>
      </c>
      <c r="P2233" s="67">
        <f t="shared" si="1857"/>
        <v>0</v>
      </c>
      <c r="Q2233" s="67" t="str">
        <f t="shared" si="1858"/>
        <v>-</v>
      </c>
    </row>
    <row r="2234" spans="1:17" x14ac:dyDescent="0.25">
      <c r="A2234" s="12" t="s">
        <v>638</v>
      </c>
      <c r="B2234" s="12" t="s">
        <v>69</v>
      </c>
      <c r="C2234" s="12" t="s">
        <v>892</v>
      </c>
      <c r="D2234" s="43" t="s">
        <v>893</v>
      </c>
      <c r="E2234" s="48">
        <v>8213</v>
      </c>
      <c r="F2234" s="43"/>
      <c r="G2234" s="56" t="s">
        <v>2919</v>
      </c>
      <c r="H2234" s="23" t="s">
        <v>62</v>
      </c>
      <c r="I2234" s="68">
        <v>24000</v>
      </c>
      <c r="J2234" s="68">
        <v>0</v>
      </c>
      <c r="K2234" s="68"/>
      <c r="L2234" s="68">
        <f t="shared" si="1860"/>
        <v>0</v>
      </c>
      <c r="M2234" s="68"/>
      <c r="N2234" s="68"/>
      <c r="O2234" s="68"/>
      <c r="P2234" s="68">
        <f t="shared" si="1857"/>
        <v>0</v>
      </c>
      <c r="Q2234" s="68" t="str">
        <f t="shared" si="1858"/>
        <v>-</v>
      </c>
    </row>
    <row r="2235" spans="1:17" x14ac:dyDescent="0.25">
      <c r="A2235" s="23" t="s">
        <v>1</v>
      </c>
      <c r="B2235" s="23" t="s">
        <v>1</v>
      </c>
      <c r="C2235" s="23" t="s">
        <v>1</v>
      </c>
      <c r="D2235" s="49" t="s">
        <v>1</v>
      </c>
      <c r="E2235" s="49" t="s">
        <v>1</v>
      </c>
      <c r="F2235" s="49" t="s">
        <v>1</v>
      </c>
      <c r="G2235" s="49" t="s">
        <v>1</v>
      </c>
      <c r="H2235" s="17" t="s">
        <v>902</v>
      </c>
      <c r="I2235" s="66">
        <f t="shared" ref="I2235:O2235" si="1884">SUM(I2206,I2229,I2232)</f>
        <v>1868569</v>
      </c>
      <c r="J2235" s="66">
        <f t="shared" si="1884"/>
        <v>1764599</v>
      </c>
      <c r="K2235" s="66">
        <f t="shared" si="1884"/>
        <v>0</v>
      </c>
      <c r="L2235" s="66">
        <f t="shared" si="1860"/>
        <v>172646</v>
      </c>
      <c r="M2235" s="66">
        <f t="shared" si="1884"/>
        <v>0</v>
      </c>
      <c r="N2235" s="66">
        <f t="shared" si="1884"/>
        <v>0</v>
      </c>
      <c r="O2235" s="66">
        <f t="shared" si="1884"/>
        <v>172646</v>
      </c>
      <c r="P2235" s="66">
        <f t="shared" si="1857"/>
        <v>172646</v>
      </c>
      <c r="Q2235" s="66">
        <f t="shared" si="1858"/>
        <v>9.7838659094785836</v>
      </c>
    </row>
    <row r="2236" spans="1:17" ht="15.75" thickBot="1" x14ac:dyDescent="0.3">
      <c r="A2236" s="23" t="s">
        <v>1</v>
      </c>
      <c r="B2236" s="23" t="s">
        <v>1</v>
      </c>
      <c r="C2236" s="23" t="s">
        <v>1</v>
      </c>
      <c r="D2236" s="49" t="s">
        <v>1</v>
      </c>
      <c r="E2236" s="49" t="s">
        <v>1</v>
      </c>
      <c r="F2236" s="49" t="s">
        <v>1</v>
      </c>
      <c r="G2236" s="49" t="s">
        <v>1</v>
      </c>
      <c r="H2236" s="11" t="s">
        <v>64</v>
      </c>
      <c r="I2236" s="67">
        <v>59</v>
      </c>
      <c r="J2236" s="67">
        <v>59</v>
      </c>
      <c r="K2236" s="67"/>
      <c r="L2236" s="67"/>
      <c r="M2236" s="67"/>
      <c r="N2236" s="67"/>
      <c r="O2236" s="67"/>
      <c r="P2236" s="67">
        <f t="shared" si="1857"/>
        <v>0</v>
      </c>
      <c r="Q2236" s="67">
        <f t="shared" si="1858"/>
        <v>0</v>
      </c>
    </row>
    <row r="2237" spans="1:17" ht="34.5" thickBot="1" x14ac:dyDescent="0.3">
      <c r="A2237" s="23" t="s">
        <v>1</v>
      </c>
      <c r="B2237" s="23" t="s">
        <v>1</v>
      </c>
      <c r="C2237" s="23" t="s">
        <v>1</v>
      </c>
      <c r="D2237" s="49" t="s">
        <v>1</v>
      </c>
      <c r="E2237" s="49" t="s">
        <v>1</v>
      </c>
      <c r="F2237" s="49" t="s">
        <v>1</v>
      </c>
      <c r="G2237" s="49" t="s">
        <v>1</v>
      </c>
      <c r="H2237" s="22" t="s">
        <v>65</v>
      </c>
      <c r="I2237" s="64" t="s">
        <v>2718</v>
      </c>
      <c r="J2237" s="64" t="s">
        <v>2879</v>
      </c>
      <c r="K2237" s="64" t="s">
        <v>2942</v>
      </c>
      <c r="L2237" s="64" t="s">
        <v>2942</v>
      </c>
      <c r="M2237" s="64" t="s">
        <v>2950</v>
      </c>
      <c r="N2237" s="64" t="s">
        <v>2949</v>
      </c>
      <c r="O2237" s="64" t="s">
        <v>2951</v>
      </c>
      <c r="P2237" s="64" t="s">
        <v>2942</v>
      </c>
      <c r="Q2237" s="64" t="s">
        <v>2944</v>
      </c>
    </row>
    <row r="2238" spans="1:17" x14ac:dyDescent="0.25">
      <c r="A2238" s="24"/>
      <c r="B2238" s="24"/>
      <c r="C2238" s="24"/>
      <c r="D2238" s="51"/>
      <c r="E2238" s="51"/>
      <c r="F2238" s="51"/>
      <c r="G2238" s="51"/>
      <c r="H2238" s="18" t="s">
        <v>1</v>
      </c>
      <c r="I2238" s="65">
        <v>1</v>
      </c>
      <c r="J2238" s="65" t="s">
        <v>2894</v>
      </c>
      <c r="K2238" s="65">
        <v>3</v>
      </c>
      <c r="L2238" s="65" t="s">
        <v>2945</v>
      </c>
      <c r="M2238" s="65">
        <v>5</v>
      </c>
      <c r="N2238" s="65">
        <v>6</v>
      </c>
      <c r="O2238" s="65">
        <v>7</v>
      </c>
      <c r="P2238" s="65" t="s">
        <v>2946</v>
      </c>
      <c r="Q2238" s="65">
        <v>9</v>
      </c>
    </row>
    <row r="2239" spans="1:17" x14ac:dyDescent="0.25">
      <c r="A2239" s="24"/>
      <c r="B2239" s="24"/>
      <c r="C2239" s="24"/>
      <c r="D2239" s="51"/>
      <c r="E2239" s="52"/>
      <c r="F2239" s="52"/>
      <c r="G2239" s="52"/>
      <c r="H2239" s="19" t="s">
        <v>697</v>
      </c>
      <c r="I2239" s="69">
        <f t="shared" ref="I2239" si="1885">SUM(I2235)</f>
        <v>1868569</v>
      </c>
      <c r="J2239" s="69">
        <f t="shared" ref="J2239:K2239" si="1886">SUM(J2235)</f>
        <v>1764599</v>
      </c>
      <c r="K2239" s="69">
        <f t="shared" si="1886"/>
        <v>0</v>
      </c>
      <c r="L2239" s="69">
        <f t="shared" si="1860"/>
        <v>172646</v>
      </c>
      <c r="M2239" s="69">
        <f t="shared" ref="M2239" si="1887">SUM(M2235)</f>
        <v>0</v>
      </c>
      <c r="N2239" s="69">
        <f t="shared" ref="N2239:O2239" si="1888">SUM(N2235)</f>
        <v>0</v>
      </c>
      <c r="O2239" s="69">
        <f t="shared" si="1888"/>
        <v>172646</v>
      </c>
      <c r="P2239" s="69">
        <f t="shared" si="1857"/>
        <v>172646</v>
      </c>
      <c r="Q2239" s="69">
        <f t="shared" si="1858"/>
        <v>9.7838659094785836</v>
      </c>
    </row>
    <row r="2240" spans="1:17" x14ac:dyDescent="0.25">
      <c r="A2240" s="24"/>
      <c r="B2240" s="24"/>
      <c r="C2240" s="24"/>
      <c r="D2240" s="51"/>
      <c r="E2240" s="51"/>
      <c r="F2240" s="51"/>
      <c r="G2240" s="51"/>
      <c r="H2240" s="20" t="s">
        <v>67</v>
      </c>
      <c r="I2240" s="69">
        <f t="shared" ref="I2240" si="1889">SUM(I2239)</f>
        <v>1868569</v>
      </c>
      <c r="J2240" s="69">
        <f t="shared" ref="J2240:K2240" si="1890">SUM(J2239)</f>
        <v>1764599</v>
      </c>
      <c r="K2240" s="69">
        <f t="shared" si="1890"/>
        <v>0</v>
      </c>
      <c r="L2240" s="69">
        <f t="shared" si="1860"/>
        <v>172646</v>
      </c>
      <c r="M2240" s="69">
        <f t="shared" ref="M2240" si="1891">SUM(M2239)</f>
        <v>0</v>
      </c>
      <c r="N2240" s="69">
        <f t="shared" ref="N2240:O2240" si="1892">SUM(N2239)</f>
        <v>0</v>
      </c>
      <c r="O2240" s="69">
        <f t="shared" si="1892"/>
        <v>172646</v>
      </c>
      <c r="P2240" s="69">
        <f t="shared" si="1857"/>
        <v>172646</v>
      </c>
      <c r="Q2240" s="69">
        <f t="shared" si="1858"/>
        <v>9.7838659094785836</v>
      </c>
    </row>
    <row r="2241" spans="1:17" x14ac:dyDescent="0.25">
      <c r="A2241" s="25"/>
      <c r="B2241" s="25"/>
      <c r="C2241" s="25"/>
      <c r="D2241" s="53"/>
      <c r="E2241" s="53"/>
      <c r="F2241" s="53"/>
      <c r="G2241" s="53"/>
    </row>
    <row r="2242" spans="1:17" ht="15.75" thickBot="1" x14ac:dyDescent="0.3">
      <c r="A2242" s="23" t="s">
        <v>1</v>
      </c>
      <c r="B2242" s="23" t="s">
        <v>1</v>
      </c>
      <c r="C2242" s="23" t="s">
        <v>1</v>
      </c>
      <c r="D2242" s="49" t="s">
        <v>1</v>
      </c>
      <c r="E2242" s="49" t="s">
        <v>1</v>
      </c>
      <c r="F2242" s="49" t="s">
        <v>1</v>
      </c>
      <c r="G2242" s="49" t="s">
        <v>1</v>
      </c>
      <c r="H2242" s="26" t="s">
        <v>1</v>
      </c>
      <c r="I2242" s="70"/>
      <c r="J2242" s="70"/>
      <c r="K2242" s="70"/>
      <c r="L2242" s="70"/>
      <c r="M2242" s="70"/>
      <c r="N2242" s="70"/>
      <c r="O2242" s="70"/>
      <c r="P2242" s="70"/>
      <c r="Q2242" s="70"/>
    </row>
    <row r="2243" spans="1:17" ht="34.5" thickBot="1" x14ac:dyDescent="0.3">
      <c r="A2243" s="22" t="s">
        <v>4</v>
      </c>
      <c r="B2243" s="22" t="s">
        <v>5</v>
      </c>
      <c r="C2243" s="22" t="s">
        <v>6</v>
      </c>
      <c r="D2243" s="44" t="s">
        <v>2891</v>
      </c>
      <c r="E2243" s="44" t="s">
        <v>2895</v>
      </c>
      <c r="F2243" s="44" t="s">
        <v>7</v>
      </c>
      <c r="G2243" s="44" t="s">
        <v>8</v>
      </c>
      <c r="H2243" s="22" t="s">
        <v>9</v>
      </c>
      <c r="I2243" s="64" t="s">
        <v>2718</v>
      </c>
      <c r="J2243" s="64" t="s">
        <v>2879</v>
      </c>
      <c r="K2243" s="64" t="s">
        <v>2942</v>
      </c>
      <c r="L2243" s="64" t="s">
        <v>2942</v>
      </c>
      <c r="M2243" s="64" t="s">
        <v>2950</v>
      </c>
      <c r="N2243" s="64" t="s">
        <v>2949</v>
      </c>
      <c r="O2243" s="64" t="s">
        <v>2951</v>
      </c>
      <c r="P2243" s="64" t="s">
        <v>2942</v>
      </c>
      <c r="Q2243" s="64" t="s">
        <v>2944</v>
      </c>
    </row>
    <row r="2244" spans="1:17" x14ac:dyDescent="0.25">
      <c r="A2244" s="15" t="s">
        <v>1</v>
      </c>
      <c r="B2244" s="15" t="s">
        <v>1</v>
      </c>
      <c r="C2244" s="15" t="s">
        <v>1</v>
      </c>
      <c r="D2244" s="45" t="s">
        <v>1</v>
      </c>
      <c r="E2244" s="45" t="s">
        <v>1</v>
      </c>
      <c r="F2244" s="46" t="s">
        <v>1</v>
      </c>
      <c r="G2244" s="47" t="s">
        <v>1</v>
      </c>
      <c r="H2244" s="16" t="s">
        <v>1</v>
      </c>
      <c r="I2244" s="65">
        <v>1</v>
      </c>
      <c r="J2244" s="65" t="s">
        <v>2894</v>
      </c>
      <c r="K2244" s="65">
        <v>3</v>
      </c>
      <c r="L2244" s="65" t="s">
        <v>2945</v>
      </c>
      <c r="M2244" s="65">
        <v>5</v>
      </c>
      <c r="N2244" s="65">
        <v>6</v>
      </c>
      <c r="O2244" s="65">
        <v>7</v>
      </c>
      <c r="P2244" s="65" t="s">
        <v>2946</v>
      </c>
      <c r="Q2244" s="65">
        <v>9</v>
      </c>
    </row>
    <row r="2245" spans="1:17" x14ac:dyDescent="0.25">
      <c r="A2245" s="14" t="s">
        <v>638</v>
      </c>
      <c r="B2245" s="14" t="s">
        <v>69</v>
      </c>
      <c r="C2245" s="12" t="s">
        <v>903</v>
      </c>
      <c r="D2245" s="43" t="s">
        <v>904</v>
      </c>
      <c r="E2245" s="42" t="s">
        <v>1</v>
      </c>
      <c r="F2245" s="42" t="s">
        <v>1</v>
      </c>
      <c r="G2245" s="42" t="s">
        <v>1</v>
      </c>
      <c r="H2245" s="11" t="s">
        <v>905</v>
      </c>
      <c r="I2245" s="63"/>
      <c r="J2245" s="63"/>
      <c r="K2245" s="63"/>
      <c r="L2245" s="63"/>
      <c r="M2245" s="63"/>
      <c r="N2245" s="63"/>
      <c r="O2245" s="63"/>
      <c r="P2245" s="63">
        <f t="shared" si="1857"/>
        <v>0</v>
      </c>
      <c r="Q2245" s="63" t="str">
        <f t="shared" si="1858"/>
        <v>-</v>
      </c>
    </row>
    <row r="2246" spans="1:17" ht="22.5" x14ac:dyDescent="0.25">
      <c r="A2246" s="14" t="s">
        <v>1</v>
      </c>
      <c r="B2246" s="14" t="s">
        <v>1</v>
      </c>
      <c r="C2246" s="14" t="s">
        <v>1</v>
      </c>
      <c r="D2246" s="42" t="s">
        <v>1</v>
      </c>
      <c r="E2246" s="42" t="s">
        <v>1</v>
      </c>
      <c r="F2246" s="42" t="s">
        <v>1</v>
      </c>
      <c r="G2246" s="42" t="s">
        <v>1</v>
      </c>
      <c r="H2246" s="17" t="s">
        <v>13</v>
      </c>
      <c r="I2246" s="66">
        <f t="shared" ref="I2246" si="1893">SUM(I2247,I2255,I2257)</f>
        <v>1529298</v>
      </c>
      <c r="J2246" s="66">
        <f t="shared" ref="J2246:K2246" si="1894">SUM(J2247,J2255,J2257)</f>
        <v>1508998</v>
      </c>
      <c r="K2246" s="66">
        <f t="shared" si="1894"/>
        <v>0</v>
      </c>
      <c r="L2246" s="66">
        <f t="shared" si="1860"/>
        <v>142635</v>
      </c>
      <c r="M2246" s="66">
        <f t="shared" ref="M2246" si="1895">SUM(M2247,M2255,M2257)</f>
        <v>0</v>
      </c>
      <c r="N2246" s="66">
        <f t="shared" ref="N2246:O2246" si="1896">SUM(N2247,N2255,N2257)</f>
        <v>0</v>
      </c>
      <c r="O2246" s="66">
        <f t="shared" si="1896"/>
        <v>142635</v>
      </c>
      <c r="P2246" s="66">
        <f t="shared" si="1857"/>
        <v>142635</v>
      </c>
      <c r="Q2246" s="66">
        <f t="shared" si="1858"/>
        <v>9.4522988102038568</v>
      </c>
    </row>
    <row r="2247" spans="1:17" x14ac:dyDescent="0.25">
      <c r="A2247" s="12" t="s">
        <v>638</v>
      </c>
      <c r="B2247" s="12" t="s">
        <v>69</v>
      </c>
      <c r="C2247" s="12" t="s">
        <v>903</v>
      </c>
      <c r="D2247" s="43" t="s">
        <v>904</v>
      </c>
      <c r="E2247" s="42" t="s">
        <v>2709</v>
      </c>
      <c r="F2247" s="42" t="s">
        <v>1</v>
      </c>
      <c r="G2247" s="42" t="s">
        <v>1</v>
      </c>
      <c r="H2247" s="11" t="s">
        <v>15</v>
      </c>
      <c r="I2247" s="67">
        <f t="shared" ref="I2247" si="1897">SUM(I2248,I2249)</f>
        <v>1310781</v>
      </c>
      <c r="J2247" s="67">
        <f t="shared" ref="J2247:K2247" si="1898">SUM(J2248,J2249)</f>
        <v>1310781</v>
      </c>
      <c r="K2247" s="67">
        <f t="shared" si="1898"/>
        <v>0</v>
      </c>
      <c r="L2247" s="67">
        <f t="shared" si="1860"/>
        <v>121300</v>
      </c>
      <c r="M2247" s="67">
        <f t="shared" ref="M2247" si="1899">SUM(M2248,M2249)</f>
        <v>0</v>
      </c>
      <c r="N2247" s="67">
        <f t="shared" ref="N2247:O2247" si="1900">SUM(N2248,N2249)</f>
        <v>0</v>
      </c>
      <c r="O2247" s="67">
        <f t="shared" si="1900"/>
        <v>121300</v>
      </c>
      <c r="P2247" s="67">
        <f t="shared" si="1857"/>
        <v>121300</v>
      </c>
      <c r="Q2247" s="67">
        <f t="shared" si="1858"/>
        <v>9.2540248905042102</v>
      </c>
    </row>
    <row r="2248" spans="1:17" x14ac:dyDescent="0.25">
      <c r="A2248" s="12" t="s">
        <v>638</v>
      </c>
      <c r="B2248" s="12" t="s">
        <v>69</v>
      </c>
      <c r="C2248" s="12" t="s">
        <v>903</v>
      </c>
      <c r="D2248" s="43" t="s">
        <v>904</v>
      </c>
      <c r="E2248" s="48">
        <v>6111</v>
      </c>
      <c r="F2248" s="43"/>
      <c r="G2248" s="56" t="s">
        <v>2919</v>
      </c>
      <c r="H2248" s="23" t="s">
        <v>16</v>
      </c>
      <c r="I2248" s="68">
        <v>1143423</v>
      </c>
      <c r="J2248" s="68">
        <v>1143423</v>
      </c>
      <c r="K2248" s="68"/>
      <c r="L2248" s="68">
        <f t="shared" si="1860"/>
        <v>108000</v>
      </c>
      <c r="M2248" s="68"/>
      <c r="N2248" s="68"/>
      <c r="O2248" s="68">
        <v>108000</v>
      </c>
      <c r="P2248" s="68">
        <f t="shared" si="1857"/>
        <v>108000</v>
      </c>
      <c r="Q2248" s="68">
        <f t="shared" si="1858"/>
        <v>9.4453233842593693</v>
      </c>
    </row>
    <row r="2249" spans="1:17" x14ac:dyDescent="0.25">
      <c r="A2249" s="14" t="s">
        <v>638</v>
      </c>
      <c r="B2249" s="14" t="s">
        <v>69</v>
      </c>
      <c r="C2249" s="14" t="s">
        <v>903</v>
      </c>
      <c r="D2249" s="50" t="s">
        <v>904</v>
      </c>
      <c r="E2249" s="50" t="s">
        <v>2719</v>
      </c>
      <c r="F2249" s="43" t="s">
        <v>1</v>
      </c>
      <c r="G2249" s="49" t="s">
        <v>1</v>
      </c>
      <c r="H2249" s="11" t="s">
        <v>19</v>
      </c>
      <c r="I2249" s="67">
        <f t="shared" ref="I2249:O2249" si="1901">SUM(I2250:I2254)</f>
        <v>167358</v>
      </c>
      <c r="J2249" s="67">
        <f t="shared" si="1901"/>
        <v>167358</v>
      </c>
      <c r="K2249" s="67">
        <f t="shared" si="1901"/>
        <v>0</v>
      </c>
      <c r="L2249" s="67">
        <f t="shared" si="1860"/>
        <v>13300</v>
      </c>
      <c r="M2249" s="67">
        <f t="shared" si="1901"/>
        <v>0</v>
      </c>
      <c r="N2249" s="67">
        <f t="shared" si="1901"/>
        <v>0</v>
      </c>
      <c r="O2249" s="67">
        <f t="shared" si="1901"/>
        <v>13300</v>
      </c>
      <c r="P2249" s="67">
        <f t="shared" si="1857"/>
        <v>13300</v>
      </c>
      <c r="Q2249" s="67">
        <f t="shared" si="1858"/>
        <v>7.9470356959332689</v>
      </c>
    </row>
    <row r="2250" spans="1:17" x14ac:dyDescent="0.25">
      <c r="A2250" s="12" t="s">
        <v>638</v>
      </c>
      <c r="B2250" s="12" t="s">
        <v>69</v>
      </c>
      <c r="C2250" s="12" t="s">
        <v>903</v>
      </c>
      <c r="D2250" s="43" t="s">
        <v>904</v>
      </c>
      <c r="E2250" s="48">
        <v>6112</v>
      </c>
      <c r="F2250" s="43" t="s">
        <v>906</v>
      </c>
      <c r="G2250" s="56" t="s">
        <v>2919</v>
      </c>
      <c r="H2250" s="23" t="s">
        <v>73</v>
      </c>
      <c r="I2250" s="68">
        <v>30000</v>
      </c>
      <c r="J2250" s="68">
        <v>30000</v>
      </c>
      <c r="K2250" s="68"/>
      <c r="L2250" s="68">
        <f t="shared" si="1860"/>
        <v>3300</v>
      </c>
      <c r="M2250" s="68"/>
      <c r="N2250" s="68"/>
      <c r="O2250" s="68">
        <v>3300</v>
      </c>
      <c r="P2250" s="68">
        <f t="shared" si="1857"/>
        <v>3300</v>
      </c>
      <c r="Q2250" s="68">
        <f t="shared" si="1858"/>
        <v>11</v>
      </c>
    </row>
    <row r="2251" spans="1:17" x14ac:dyDescent="0.25">
      <c r="A2251" s="12" t="s">
        <v>638</v>
      </c>
      <c r="B2251" s="12" t="s">
        <v>69</v>
      </c>
      <c r="C2251" s="12" t="s">
        <v>903</v>
      </c>
      <c r="D2251" s="43" t="s">
        <v>904</v>
      </c>
      <c r="E2251" s="48">
        <v>6112</v>
      </c>
      <c r="F2251" s="43" t="s">
        <v>907</v>
      </c>
      <c r="G2251" s="56" t="s">
        <v>2919</v>
      </c>
      <c r="H2251" s="23" t="s">
        <v>22</v>
      </c>
      <c r="I2251" s="68">
        <v>90000</v>
      </c>
      <c r="J2251" s="68">
        <v>90000</v>
      </c>
      <c r="K2251" s="68"/>
      <c r="L2251" s="68">
        <f t="shared" si="1860"/>
        <v>10000</v>
      </c>
      <c r="M2251" s="68"/>
      <c r="N2251" s="68"/>
      <c r="O2251" s="68">
        <v>10000</v>
      </c>
      <c r="P2251" s="68">
        <f t="shared" si="1857"/>
        <v>10000</v>
      </c>
      <c r="Q2251" s="68">
        <f t="shared" si="1858"/>
        <v>11.111111111111111</v>
      </c>
    </row>
    <row r="2252" spans="1:17" x14ac:dyDescent="0.25">
      <c r="A2252" s="12" t="s">
        <v>638</v>
      </c>
      <c r="B2252" s="12" t="s">
        <v>69</v>
      </c>
      <c r="C2252" s="12" t="s">
        <v>903</v>
      </c>
      <c r="D2252" s="43" t="s">
        <v>904</v>
      </c>
      <c r="E2252" s="48">
        <v>6112</v>
      </c>
      <c r="F2252" s="43" t="s">
        <v>908</v>
      </c>
      <c r="G2252" s="56" t="s">
        <v>2919</v>
      </c>
      <c r="H2252" s="23" t="s">
        <v>24</v>
      </c>
      <c r="I2252" s="68">
        <v>23358</v>
      </c>
      <c r="J2252" s="68">
        <v>23358</v>
      </c>
      <c r="K2252" s="68"/>
      <c r="L2252" s="68">
        <f t="shared" si="1860"/>
        <v>0</v>
      </c>
      <c r="M2252" s="68"/>
      <c r="N2252" s="68"/>
      <c r="O2252" s="68"/>
      <c r="P2252" s="68">
        <f t="shared" si="1857"/>
        <v>0</v>
      </c>
      <c r="Q2252" s="68">
        <f t="shared" si="1858"/>
        <v>0</v>
      </c>
    </row>
    <row r="2253" spans="1:17" x14ac:dyDescent="0.25">
      <c r="A2253" s="12" t="s">
        <v>638</v>
      </c>
      <c r="B2253" s="12" t="s">
        <v>69</v>
      </c>
      <c r="C2253" s="12" t="s">
        <v>903</v>
      </c>
      <c r="D2253" s="43" t="s">
        <v>904</v>
      </c>
      <c r="E2253" s="48">
        <v>6112</v>
      </c>
      <c r="F2253" s="43" t="s">
        <v>909</v>
      </c>
      <c r="G2253" s="56" t="s">
        <v>2919</v>
      </c>
      <c r="H2253" s="23" t="s">
        <v>76</v>
      </c>
      <c r="I2253" s="68">
        <v>14000</v>
      </c>
      <c r="J2253" s="68">
        <v>14000</v>
      </c>
      <c r="K2253" s="68"/>
      <c r="L2253" s="68">
        <f t="shared" si="1860"/>
        <v>0</v>
      </c>
      <c r="M2253" s="68"/>
      <c r="N2253" s="68"/>
      <c r="O2253" s="68">
        <v>0</v>
      </c>
      <c r="P2253" s="68">
        <f t="shared" si="1857"/>
        <v>0</v>
      </c>
      <c r="Q2253" s="68">
        <f t="shared" si="1858"/>
        <v>0</v>
      </c>
    </row>
    <row r="2254" spans="1:17" x14ac:dyDescent="0.25">
      <c r="A2254" s="12" t="s">
        <v>638</v>
      </c>
      <c r="B2254" s="12" t="s">
        <v>69</v>
      </c>
      <c r="C2254" s="12" t="s">
        <v>903</v>
      </c>
      <c r="D2254" s="43" t="s">
        <v>904</v>
      </c>
      <c r="E2254" s="48">
        <v>6112</v>
      </c>
      <c r="F2254" s="43" t="s">
        <v>910</v>
      </c>
      <c r="G2254" s="56" t="s">
        <v>2919</v>
      </c>
      <c r="H2254" s="23" t="s">
        <v>26</v>
      </c>
      <c r="I2254" s="68">
        <v>10000</v>
      </c>
      <c r="J2254" s="68">
        <v>10000</v>
      </c>
      <c r="K2254" s="68"/>
      <c r="L2254" s="68">
        <f t="shared" si="1860"/>
        <v>0</v>
      </c>
      <c r="M2254" s="68"/>
      <c r="N2254" s="68"/>
      <c r="O2254" s="68">
        <v>0</v>
      </c>
      <c r="P2254" s="68">
        <f t="shared" si="1857"/>
        <v>0</v>
      </c>
      <c r="Q2254" s="68">
        <f t="shared" si="1858"/>
        <v>0</v>
      </c>
    </row>
    <row r="2255" spans="1:17" x14ac:dyDescent="0.25">
      <c r="A2255" s="12" t="s">
        <v>638</v>
      </c>
      <c r="B2255" s="12" t="s">
        <v>69</v>
      </c>
      <c r="C2255" s="12" t="s">
        <v>903</v>
      </c>
      <c r="D2255" s="43" t="s">
        <v>904</v>
      </c>
      <c r="E2255" s="42" t="s">
        <v>2710</v>
      </c>
      <c r="F2255" s="42" t="s">
        <v>1</v>
      </c>
      <c r="G2255" s="42" t="s">
        <v>1</v>
      </c>
      <c r="H2255" s="11" t="s">
        <v>28</v>
      </c>
      <c r="I2255" s="67">
        <f t="shared" ref="I2255:O2255" si="1902">SUM(I2256)</f>
        <v>120060</v>
      </c>
      <c r="J2255" s="67">
        <f t="shared" si="1902"/>
        <v>120060</v>
      </c>
      <c r="K2255" s="67">
        <f t="shared" si="1902"/>
        <v>0</v>
      </c>
      <c r="L2255" s="67">
        <f t="shared" si="1860"/>
        <v>11000</v>
      </c>
      <c r="M2255" s="67">
        <f t="shared" si="1902"/>
        <v>0</v>
      </c>
      <c r="N2255" s="67">
        <f t="shared" si="1902"/>
        <v>0</v>
      </c>
      <c r="O2255" s="67">
        <f t="shared" si="1902"/>
        <v>11000</v>
      </c>
      <c r="P2255" s="67">
        <f t="shared" ref="P2255:P2316" si="1903">K2255+L2255</f>
        <v>11000</v>
      </c>
      <c r="Q2255" s="67">
        <f t="shared" ref="Q2255:Q2316" si="1904">IF(J2255=0,"-",P2255/J2255*100)</f>
        <v>9.1620856238547397</v>
      </c>
    </row>
    <row r="2256" spans="1:17" x14ac:dyDescent="0.25">
      <c r="A2256" s="12" t="s">
        <v>638</v>
      </c>
      <c r="B2256" s="12" t="s">
        <v>69</v>
      </c>
      <c r="C2256" s="12" t="s">
        <v>903</v>
      </c>
      <c r="D2256" s="43" t="s">
        <v>904</v>
      </c>
      <c r="E2256" s="48">
        <v>6121</v>
      </c>
      <c r="F2256" s="43"/>
      <c r="G2256" s="56" t="s">
        <v>2919</v>
      </c>
      <c r="H2256" s="23" t="s">
        <v>29</v>
      </c>
      <c r="I2256" s="68">
        <v>120060</v>
      </c>
      <c r="J2256" s="68">
        <v>120060</v>
      </c>
      <c r="K2256" s="68"/>
      <c r="L2256" s="68">
        <f t="shared" ref="L2256:L2315" si="1905">SUM(M2256:O2256)</f>
        <v>11000</v>
      </c>
      <c r="M2256" s="68"/>
      <c r="N2256" s="68"/>
      <c r="O2256" s="68">
        <v>11000</v>
      </c>
      <c r="P2256" s="68">
        <f t="shared" si="1903"/>
        <v>11000</v>
      </c>
      <c r="Q2256" s="68">
        <f t="shared" si="1904"/>
        <v>9.1620856238547397</v>
      </c>
    </row>
    <row r="2257" spans="1:17" x14ac:dyDescent="0.25">
      <c r="A2257" s="12" t="s">
        <v>638</v>
      </c>
      <c r="B2257" s="12" t="s">
        <v>69</v>
      </c>
      <c r="C2257" s="12" t="s">
        <v>903</v>
      </c>
      <c r="D2257" s="43" t="s">
        <v>904</v>
      </c>
      <c r="E2257" s="42" t="s">
        <v>2711</v>
      </c>
      <c r="F2257" s="42" t="s">
        <v>1</v>
      </c>
      <c r="G2257" s="42" t="s">
        <v>1</v>
      </c>
      <c r="H2257" s="11" t="s">
        <v>32</v>
      </c>
      <c r="I2257" s="67">
        <f t="shared" ref="I2257:O2257" si="1906">SUM(I2258:I2265)</f>
        <v>98457</v>
      </c>
      <c r="J2257" s="67">
        <f t="shared" si="1906"/>
        <v>78157</v>
      </c>
      <c r="K2257" s="67">
        <f t="shared" si="1906"/>
        <v>0</v>
      </c>
      <c r="L2257" s="67">
        <f t="shared" si="1905"/>
        <v>10335</v>
      </c>
      <c r="M2257" s="67">
        <f t="shared" si="1906"/>
        <v>0</v>
      </c>
      <c r="N2257" s="67">
        <f t="shared" si="1906"/>
        <v>0</v>
      </c>
      <c r="O2257" s="67">
        <f t="shared" si="1906"/>
        <v>10335</v>
      </c>
      <c r="P2257" s="67">
        <f t="shared" si="1903"/>
        <v>10335</v>
      </c>
      <c r="Q2257" s="67">
        <f t="shared" si="1904"/>
        <v>13.223383702035646</v>
      </c>
    </row>
    <row r="2258" spans="1:17" x14ac:dyDescent="0.25">
      <c r="A2258" s="12" t="s">
        <v>638</v>
      </c>
      <c r="B2258" s="12" t="s">
        <v>69</v>
      </c>
      <c r="C2258" s="12" t="s">
        <v>903</v>
      </c>
      <c r="D2258" s="43" t="s">
        <v>904</v>
      </c>
      <c r="E2258" s="48">
        <v>6131</v>
      </c>
      <c r="F2258" s="43"/>
      <c r="G2258" s="56" t="s">
        <v>2919</v>
      </c>
      <c r="H2258" s="23" t="s">
        <v>33</v>
      </c>
      <c r="I2258" s="68">
        <v>1463</v>
      </c>
      <c r="J2258" s="68">
        <v>1463</v>
      </c>
      <c r="K2258" s="68"/>
      <c r="L2258" s="68">
        <f t="shared" si="1905"/>
        <v>0</v>
      </c>
      <c r="M2258" s="68"/>
      <c r="N2258" s="68"/>
      <c r="O2258" s="68">
        <v>0</v>
      </c>
      <c r="P2258" s="68">
        <f t="shared" si="1903"/>
        <v>0</v>
      </c>
      <c r="Q2258" s="68">
        <f t="shared" si="1904"/>
        <v>0</v>
      </c>
    </row>
    <row r="2259" spans="1:17" x14ac:dyDescent="0.25">
      <c r="A2259" s="12" t="s">
        <v>638</v>
      </c>
      <c r="B2259" s="12" t="s">
        <v>69</v>
      </c>
      <c r="C2259" s="12" t="s">
        <v>903</v>
      </c>
      <c r="D2259" s="43" t="s">
        <v>904</v>
      </c>
      <c r="E2259" s="48">
        <v>6132</v>
      </c>
      <c r="F2259" s="43"/>
      <c r="G2259" s="56" t="s">
        <v>2919</v>
      </c>
      <c r="H2259" s="23" t="s">
        <v>227</v>
      </c>
      <c r="I2259" s="68">
        <v>36214</v>
      </c>
      <c r="J2259" s="68">
        <v>36214</v>
      </c>
      <c r="K2259" s="68"/>
      <c r="L2259" s="68">
        <f t="shared" si="1905"/>
        <v>7000</v>
      </c>
      <c r="M2259" s="68"/>
      <c r="N2259" s="68"/>
      <c r="O2259" s="68">
        <v>7000</v>
      </c>
      <c r="P2259" s="68">
        <f t="shared" si="1903"/>
        <v>7000</v>
      </c>
      <c r="Q2259" s="68">
        <f t="shared" si="1904"/>
        <v>19.329541061467943</v>
      </c>
    </row>
    <row r="2260" spans="1:17" x14ac:dyDescent="0.25">
      <c r="A2260" s="12" t="s">
        <v>638</v>
      </c>
      <c r="B2260" s="12" t="s">
        <v>69</v>
      </c>
      <c r="C2260" s="12" t="s">
        <v>903</v>
      </c>
      <c r="D2260" s="43" t="s">
        <v>904</v>
      </c>
      <c r="E2260" s="48">
        <v>6133</v>
      </c>
      <c r="F2260" s="43"/>
      <c r="G2260" s="56" t="s">
        <v>2919</v>
      </c>
      <c r="H2260" s="23" t="s">
        <v>229</v>
      </c>
      <c r="I2260" s="68">
        <v>13000</v>
      </c>
      <c r="J2260" s="68">
        <v>13000</v>
      </c>
      <c r="K2260" s="68"/>
      <c r="L2260" s="68">
        <f t="shared" si="1905"/>
        <v>1000</v>
      </c>
      <c r="M2260" s="68"/>
      <c r="N2260" s="68"/>
      <c r="O2260" s="68">
        <v>1000</v>
      </c>
      <c r="P2260" s="68">
        <f t="shared" si="1903"/>
        <v>1000</v>
      </c>
      <c r="Q2260" s="68">
        <f t="shared" si="1904"/>
        <v>7.6923076923076925</v>
      </c>
    </row>
    <row r="2261" spans="1:17" x14ac:dyDescent="0.25">
      <c r="A2261" s="12" t="s">
        <v>638</v>
      </c>
      <c r="B2261" s="12" t="s">
        <v>69</v>
      </c>
      <c r="C2261" s="12" t="s">
        <v>903</v>
      </c>
      <c r="D2261" s="43" t="s">
        <v>904</v>
      </c>
      <c r="E2261" s="48">
        <v>6134</v>
      </c>
      <c r="F2261" s="43"/>
      <c r="G2261" s="56" t="s">
        <v>2919</v>
      </c>
      <c r="H2261" s="23" t="s">
        <v>169</v>
      </c>
      <c r="I2261" s="68">
        <v>20459</v>
      </c>
      <c r="J2261" s="68">
        <v>9659</v>
      </c>
      <c r="K2261" s="68"/>
      <c r="L2261" s="68">
        <f t="shared" si="1905"/>
        <v>805</v>
      </c>
      <c r="M2261" s="68"/>
      <c r="N2261" s="68"/>
      <c r="O2261" s="68">
        <v>805</v>
      </c>
      <c r="P2261" s="68">
        <f t="shared" si="1903"/>
        <v>805</v>
      </c>
      <c r="Q2261" s="68">
        <f t="shared" si="1904"/>
        <v>8.3341960865514029</v>
      </c>
    </row>
    <row r="2262" spans="1:17" x14ac:dyDescent="0.25">
      <c r="A2262" s="12" t="s">
        <v>638</v>
      </c>
      <c r="B2262" s="12" t="s">
        <v>69</v>
      </c>
      <c r="C2262" s="12" t="s">
        <v>903</v>
      </c>
      <c r="D2262" s="43" t="s">
        <v>904</v>
      </c>
      <c r="E2262" s="48">
        <v>6135</v>
      </c>
      <c r="F2262" s="43"/>
      <c r="G2262" s="56" t="s">
        <v>2919</v>
      </c>
      <c r="H2262" s="23" t="s">
        <v>231</v>
      </c>
      <c r="I2262" s="68">
        <v>200</v>
      </c>
      <c r="J2262" s="68">
        <v>200</v>
      </c>
      <c r="K2262" s="68"/>
      <c r="L2262" s="68">
        <f t="shared" si="1905"/>
        <v>50</v>
      </c>
      <c r="M2262" s="68"/>
      <c r="N2262" s="68"/>
      <c r="O2262" s="68">
        <v>50</v>
      </c>
      <c r="P2262" s="68">
        <f t="shared" si="1903"/>
        <v>50</v>
      </c>
      <c r="Q2262" s="68">
        <f t="shared" si="1904"/>
        <v>25</v>
      </c>
    </row>
    <row r="2263" spans="1:17" x14ac:dyDescent="0.25">
      <c r="A2263" s="12" t="s">
        <v>638</v>
      </c>
      <c r="B2263" s="12" t="s">
        <v>69</v>
      </c>
      <c r="C2263" s="12" t="s">
        <v>903</v>
      </c>
      <c r="D2263" s="43" t="s">
        <v>904</v>
      </c>
      <c r="E2263" s="48">
        <v>6137</v>
      </c>
      <c r="F2263" s="43"/>
      <c r="G2263" s="56" t="s">
        <v>2919</v>
      </c>
      <c r="H2263" s="23" t="s">
        <v>235</v>
      </c>
      <c r="I2263" s="68">
        <v>10162</v>
      </c>
      <c r="J2263" s="68">
        <v>8162</v>
      </c>
      <c r="K2263" s="68"/>
      <c r="L2263" s="68">
        <f t="shared" si="1905"/>
        <v>700</v>
      </c>
      <c r="M2263" s="68"/>
      <c r="N2263" s="68"/>
      <c r="O2263" s="68">
        <v>700</v>
      </c>
      <c r="P2263" s="68">
        <f t="shared" si="1903"/>
        <v>700</v>
      </c>
      <c r="Q2263" s="68">
        <f t="shared" si="1904"/>
        <v>8.5763293310463116</v>
      </c>
    </row>
    <row r="2264" spans="1:17" x14ac:dyDescent="0.25">
      <c r="A2264" s="12" t="s">
        <v>638</v>
      </c>
      <c r="B2264" s="12" t="s">
        <v>69</v>
      </c>
      <c r="C2264" s="12" t="s">
        <v>903</v>
      </c>
      <c r="D2264" s="43" t="s">
        <v>904</v>
      </c>
      <c r="E2264" s="48">
        <v>6138</v>
      </c>
      <c r="F2264" s="43"/>
      <c r="G2264" s="56" t="s">
        <v>2919</v>
      </c>
      <c r="H2264" s="23" t="s">
        <v>237</v>
      </c>
      <c r="I2264" s="68">
        <v>3000</v>
      </c>
      <c r="J2264" s="68">
        <v>0</v>
      </c>
      <c r="K2264" s="68"/>
      <c r="L2264" s="68">
        <f t="shared" si="1905"/>
        <v>0</v>
      </c>
      <c r="M2264" s="68"/>
      <c r="N2264" s="68"/>
      <c r="O2264" s="68">
        <v>0</v>
      </c>
      <c r="P2264" s="68">
        <f t="shared" si="1903"/>
        <v>0</v>
      </c>
      <c r="Q2264" s="68" t="str">
        <f t="shared" si="1904"/>
        <v>-</v>
      </c>
    </row>
    <row r="2265" spans="1:17" x14ac:dyDescent="0.25">
      <c r="A2265" s="14" t="s">
        <v>638</v>
      </c>
      <c r="B2265" s="14" t="s">
        <v>69</v>
      </c>
      <c r="C2265" s="14" t="s">
        <v>903</v>
      </c>
      <c r="D2265" s="50" t="s">
        <v>904</v>
      </c>
      <c r="E2265" s="50" t="s">
        <v>2720</v>
      </c>
      <c r="F2265" s="43" t="s">
        <v>1</v>
      </c>
      <c r="G2265" s="49" t="s">
        <v>1</v>
      </c>
      <c r="H2265" s="11" t="s">
        <v>35</v>
      </c>
      <c r="I2265" s="67">
        <f t="shared" ref="I2265:O2265" si="1907">SUM(I2266:I2268)</f>
        <v>13959</v>
      </c>
      <c r="J2265" s="67">
        <f t="shared" si="1907"/>
        <v>9459</v>
      </c>
      <c r="K2265" s="67">
        <f t="shared" si="1907"/>
        <v>0</v>
      </c>
      <c r="L2265" s="67">
        <f t="shared" si="1905"/>
        <v>780</v>
      </c>
      <c r="M2265" s="67">
        <f t="shared" si="1907"/>
        <v>0</v>
      </c>
      <c r="N2265" s="67">
        <f t="shared" si="1907"/>
        <v>0</v>
      </c>
      <c r="O2265" s="67">
        <f t="shared" si="1907"/>
        <v>780</v>
      </c>
      <c r="P2265" s="67">
        <f t="shared" si="1903"/>
        <v>780</v>
      </c>
      <c r="Q2265" s="67">
        <f t="shared" si="1904"/>
        <v>8.246114811290834</v>
      </c>
    </row>
    <row r="2266" spans="1:17" x14ac:dyDescent="0.25">
      <c r="A2266" s="12" t="s">
        <v>638</v>
      </c>
      <c r="B2266" s="12" t="s">
        <v>69</v>
      </c>
      <c r="C2266" s="12" t="s">
        <v>903</v>
      </c>
      <c r="D2266" s="43" t="s">
        <v>904</v>
      </c>
      <c r="E2266" s="48">
        <v>6139</v>
      </c>
      <c r="F2266" s="43"/>
      <c r="G2266" s="56" t="s">
        <v>2919</v>
      </c>
      <c r="H2266" s="23" t="s">
        <v>35</v>
      </c>
      <c r="I2266" s="68">
        <v>10503</v>
      </c>
      <c r="J2266" s="68">
        <v>6003</v>
      </c>
      <c r="K2266" s="68"/>
      <c r="L2266" s="68">
        <f t="shared" si="1905"/>
        <v>500</v>
      </c>
      <c r="M2266" s="68"/>
      <c r="N2266" s="68"/>
      <c r="O2266" s="68">
        <v>500</v>
      </c>
      <c r="P2266" s="68">
        <f t="shared" si="1903"/>
        <v>500</v>
      </c>
      <c r="Q2266" s="68">
        <f t="shared" si="1904"/>
        <v>8.3291687489588533</v>
      </c>
    </row>
    <row r="2267" spans="1:17" x14ac:dyDescent="0.25">
      <c r="A2267" s="12" t="s">
        <v>638</v>
      </c>
      <c r="B2267" s="12" t="s">
        <v>69</v>
      </c>
      <c r="C2267" s="12" t="s">
        <v>903</v>
      </c>
      <c r="D2267" s="43" t="s">
        <v>904</v>
      </c>
      <c r="E2267" s="48">
        <v>6139</v>
      </c>
      <c r="F2267" s="43" t="s">
        <v>911</v>
      </c>
      <c r="G2267" s="56" t="s">
        <v>2919</v>
      </c>
      <c r="H2267" s="23" t="s">
        <v>43</v>
      </c>
      <c r="I2267" s="68">
        <v>3356</v>
      </c>
      <c r="J2267" s="68">
        <v>3356</v>
      </c>
      <c r="K2267" s="68"/>
      <c r="L2267" s="68">
        <f t="shared" si="1905"/>
        <v>280</v>
      </c>
      <c r="M2267" s="68"/>
      <c r="N2267" s="68"/>
      <c r="O2267" s="68">
        <v>280</v>
      </c>
      <c r="P2267" s="68">
        <f t="shared" si="1903"/>
        <v>280</v>
      </c>
      <c r="Q2267" s="68">
        <f t="shared" si="1904"/>
        <v>8.34326579261025</v>
      </c>
    </row>
    <row r="2268" spans="1:17" ht="22.5" x14ac:dyDescent="0.25">
      <c r="A2268" s="12" t="s">
        <v>638</v>
      </c>
      <c r="B2268" s="12" t="s">
        <v>69</v>
      </c>
      <c r="C2268" s="12" t="s">
        <v>903</v>
      </c>
      <c r="D2268" s="43" t="s">
        <v>904</v>
      </c>
      <c r="E2268" s="48">
        <v>6139</v>
      </c>
      <c r="F2268" s="43" t="s">
        <v>912</v>
      </c>
      <c r="G2268" s="56" t="s">
        <v>2919</v>
      </c>
      <c r="H2268" s="23" t="s">
        <v>49</v>
      </c>
      <c r="I2268" s="68">
        <v>100</v>
      </c>
      <c r="J2268" s="68">
        <v>100</v>
      </c>
      <c r="K2268" s="68"/>
      <c r="L2268" s="68">
        <f t="shared" si="1905"/>
        <v>0</v>
      </c>
      <c r="M2268" s="68"/>
      <c r="N2268" s="68"/>
      <c r="O2268" s="68"/>
      <c r="P2268" s="68">
        <f t="shared" si="1903"/>
        <v>0</v>
      </c>
      <c r="Q2268" s="68">
        <f t="shared" si="1904"/>
        <v>0</v>
      </c>
    </row>
    <row r="2269" spans="1:17" ht="22.5" x14ac:dyDescent="0.25">
      <c r="A2269" s="14" t="s">
        <v>1</v>
      </c>
      <c r="B2269" s="14" t="s">
        <v>1</v>
      </c>
      <c r="C2269" s="14" t="s">
        <v>1</v>
      </c>
      <c r="D2269" s="42" t="s">
        <v>1</v>
      </c>
      <c r="E2269" s="42" t="s">
        <v>1</v>
      </c>
      <c r="F2269" s="42" t="s">
        <v>1</v>
      </c>
      <c r="G2269" s="42" t="s">
        <v>1</v>
      </c>
      <c r="H2269" s="17" t="s">
        <v>59</v>
      </c>
      <c r="I2269" s="66">
        <f t="shared" ref="I2269:O2270" si="1908">SUM(I2270)</f>
        <v>6000</v>
      </c>
      <c r="J2269" s="66">
        <f t="shared" si="1908"/>
        <v>0</v>
      </c>
      <c r="K2269" s="66">
        <f t="shared" si="1908"/>
        <v>0</v>
      </c>
      <c r="L2269" s="66">
        <f t="shared" si="1905"/>
        <v>0</v>
      </c>
      <c r="M2269" s="66">
        <f t="shared" si="1908"/>
        <v>0</v>
      </c>
      <c r="N2269" s="66">
        <f t="shared" si="1908"/>
        <v>0</v>
      </c>
      <c r="O2269" s="66">
        <f t="shared" si="1908"/>
        <v>0</v>
      </c>
      <c r="P2269" s="66">
        <f t="shared" si="1903"/>
        <v>0</v>
      </c>
      <c r="Q2269" s="66" t="str">
        <f t="shared" si="1904"/>
        <v>-</v>
      </c>
    </row>
    <row r="2270" spans="1:17" x14ac:dyDescent="0.25">
      <c r="A2270" s="12" t="s">
        <v>638</v>
      </c>
      <c r="B2270" s="12" t="s">
        <v>69</v>
      </c>
      <c r="C2270" s="12" t="s">
        <v>903</v>
      </c>
      <c r="D2270" s="43" t="s">
        <v>904</v>
      </c>
      <c r="E2270" s="42" t="s">
        <v>2715</v>
      </c>
      <c r="F2270" s="42" t="s">
        <v>1</v>
      </c>
      <c r="G2270" s="42" t="s">
        <v>1</v>
      </c>
      <c r="H2270" s="11" t="s">
        <v>61</v>
      </c>
      <c r="I2270" s="67">
        <f t="shared" si="1908"/>
        <v>6000</v>
      </c>
      <c r="J2270" s="67">
        <f t="shared" si="1908"/>
        <v>0</v>
      </c>
      <c r="K2270" s="67">
        <f t="shared" si="1908"/>
        <v>0</v>
      </c>
      <c r="L2270" s="67">
        <f t="shared" si="1905"/>
        <v>0</v>
      </c>
      <c r="M2270" s="67">
        <f t="shared" si="1908"/>
        <v>0</v>
      </c>
      <c r="N2270" s="67">
        <f t="shared" si="1908"/>
        <v>0</v>
      </c>
      <c r="O2270" s="67">
        <f t="shared" si="1908"/>
        <v>0</v>
      </c>
      <c r="P2270" s="67">
        <f t="shared" si="1903"/>
        <v>0</v>
      </c>
      <c r="Q2270" s="67" t="str">
        <f t="shared" si="1904"/>
        <v>-</v>
      </c>
    </row>
    <row r="2271" spans="1:17" x14ac:dyDescent="0.25">
      <c r="A2271" s="12" t="s">
        <v>638</v>
      </c>
      <c r="B2271" s="12" t="s">
        <v>69</v>
      </c>
      <c r="C2271" s="12" t="s">
        <v>903</v>
      </c>
      <c r="D2271" s="43" t="s">
        <v>904</v>
      </c>
      <c r="E2271" s="48">
        <v>8213</v>
      </c>
      <c r="F2271" s="43"/>
      <c r="G2271" s="56" t="s">
        <v>2919</v>
      </c>
      <c r="H2271" s="23" t="s">
        <v>62</v>
      </c>
      <c r="I2271" s="68">
        <v>6000</v>
      </c>
      <c r="J2271" s="68">
        <v>0</v>
      </c>
      <c r="K2271" s="68"/>
      <c r="L2271" s="68">
        <f t="shared" si="1905"/>
        <v>0</v>
      </c>
      <c r="M2271" s="68"/>
      <c r="N2271" s="68"/>
      <c r="O2271" s="68"/>
      <c r="P2271" s="68">
        <f t="shared" si="1903"/>
        <v>0</v>
      </c>
      <c r="Q2271" s="68" t="str">
        <f t="shared" si="1904"/>
        <v>-</v>
      </c>
    </row>
    <row r="2272" spans="1:17" x14ac:dyDescent="0.25">
      <c r="A2272" s="23" t="s">
        <v>1</v>
      </c>
      <c r="B2272" s="23" t="s">
        <v>1</v>
      </c>
      <c r="C2272" s="23" t="s">
        <v>1</v>
      </c>
      <c r="D2272" s="49" t="s">
        <v>1</v>
      </c>
      <c r="E2272" s="49" t="s">
        <v>1</v>
      </c>
      <c r="F2272" s="49" t="s">
        <v>1</v>
      </c>
      <c r="G2272" s="49" t="s">
        <v>1</v>
      </c>
      <c r="H2272" s="17" t="s">
        <v>913</v>
      </c>
      <c r="I2272" s="66">
        <f t="shared" ref="I2272:O2272" si="1909">SUM(I2246,I2269)</f>
        <v>1535298</v>
      </c>
      <c r="J2272" s="66">
        <f t="shared" si="1909"/>
        <v>1508998</v>
      </c>
      <c r="K2272" s="66">
        <f t="shared" si="1909"/>
        <v>0</v>
      </c>
      <c r="L2272" s="66">
        <f t="shared" si="1905"/>
        <v>142635</v>
      </c>
      <c r="M2272" s="66">
        <f t="shared" si="1909"/>
        <v>0</v>
      </c>
      <c r="N2272" s="66">
        <f t="shared" si="1909"/>
        <v>0</v>
      </c>
      <c r="O2272" s="66">
        <f t="shared" si="1909"/>
        <v>142635</v>
      </c>
      <c r="P2272" s="66">
        <f t="shared" si="1903"/>
        <v>142635</v>
      </c>
      <c r="Q2272" s="66">
        <f t="shared" si="1904"/>
        <v>9.4522988102038568</v>
      </c>
    </row>
    <row r="2273" spans="1:17" ht="15.75" thickBot="1" x14ac:dyDescent="0.3">
      <c r="A2273" s="23" t="s">
        <v>1</v>
      </c>
      <c r="B2273" s="23" t="s">
        <v>1</v>
      </c>
      <c r="C2273" s="23" t="s">
        <v>1</v>
      </c>
      <c r="D2273" s="49" t="s">
        <v>1</v>
      </c>
      <c r="E2273" s="49" t="s">
        <v>1</v>
      </c>
      <c r="F2273" s="49" t="s">
        <v>1</v>
      </c>
      <c r="G2273" s="49" t="s">
        <v>1</v>
      </c>
      <c r="H2273" s="11" t="s">
        <v>64</v>
      </c>
      <c r="I2273" s="67">
        <v>50</v>
      </c>
      <c r="J2273" s="67">
        <v>50</v>
      </c>
      <c r="K2273" s="67"/>
      <c r="L2273" s="67"/>
      <c r="M2273" s="67"/>
      <c r="N2273" s="67"/>
      <c r="O2273" s="67"/>
      <c r="P2273" s="67">
        <f t="shared" si="1903"/>
        <v>0</v>
      </c>
      <c r="Q2273" s="67">
        <f t="shared" si="1904"/>
        <v>0</v>
      </c>
    </row>
    <row r="2274" spans="1:17" ht="34.5" thickBot="1" x14ac:dyDescent="0.3">
      <c r="A2274" s="23" t="s">
        <v>1</v>
      </c>
      <c r="B2274" s="23" t="s">
        <v>1</v>
      </c>
      <c r="C2274" s="23" t="s">
        <v>1</v>
      </c>
      <c r="D2274" s="49" t="s">
        <v>1</v>
      </c>
      <c r="E2274" s="49" t="s">
        <v>1</v>
      </c>
      <c r="F2274" s="49" t="s">
        <v>1</v>
      </c>
      <c r="G2274" s="49" t="s">
        <v>1</v>
      </c>
      <c r="H2274" s="22" t="s">
        <v>65</v>
      </c>
      <c r="I2274" s="64" t="s">
        <v>2718</v>
      </c>
      <c r="J2274" s="64" t="s">
        <v>2879</v>
      </c>
      <c r="K2274" s="64" t="s">
        <v>2942</v>
      </c>
      <c r="L2274" s="64" t="s">
        <v>2942</v>
      </c>
      <c r="M2274" s="64" t="s">
        <v>2950</v>
      </c>
      <c r="N2274" s="64" t="s">
        <v>2949</v>
      </c>
      <c r="O2274" s="64" t="s">
        <v>2951</v>
      </c>
      <c r="P2274" s="64" t="s">
        <v>2942</v>
      </c>
      <c r="Q2274" s="64" t="s">
        <v>2944</v>
      </c>
    </row>
    <row r="2275" spans="1:17" x14ac:dyDescent="0.25">
      <c r="A2275" s="24"/>
      <c r="B2275" s="24"/>
      <c r="C2275" s="24"/>
      <c r="D2275" s="51"/>
      <c r="E2275" s="51"/>
      <c r="F2275" s="51"/>
      <c r="G2275" s="51"/>
      <c r="H2275" s="18" t="s">
        <v>1</v>
      </c>
      <c r="I2275" s="65">
        <v>1</v>
      </c>
      <c r="J2275" s="65" t="s">
        <v>2894</v>
      </c>
      <c r="K2275" s="65">
        <v>3</v>
      </c>
      <c r="L2275" s="65" t="s">
        <v>2945</v>
      </c>
      <c r="M2275" s="65">
        <v>5</v>
      </c>
      <c r="N2275" s="65">
        <v>6</v>
      </c>
      <c r="O2275" s="65">
        <v>7</v>
      </c>
      <c r="P2275" s="65" t="s">
        <v>2946</v>
      </c>
      <c r="Q2275" s="65">
        <v>9</v>
      </c>
    </row>
    <row r="2276" spans="1:17" x14ac:dyDescent="0.25">
      <c r="A2276" s="24"/>
      <c r="B2276" s="24"/>
      <c r="C2276" s="24"/>
      <c r="D2276" s="51"/>
      <c r="E2276" s="52"/>
      <c r="F2276" s="52"/>
      <c r="G2276" s="52"/>
      <c r="H2276" s="19" t="s">
        <v>697</v>
      </c>
      <c r="I2276" s="69">
        <f t="shared" ref="I2276" si="1910">SUM(I2272)</f>
        <v>1535298</v>
      </c>
      <c r="J2276" s="69">
        <f t="shared" ref="J2276:K2276" si="1911">SUM(J2272)</f>
        <v>1508998</v>
      </c>
      <c r="K2276" s="69">
        <f t="shared" si="1911"/>
        <v>0</v>
      </c>
      <c r="L2276" s="69">
        <f t="shared" si="1905"/>
        <v>142635</v>
      </c>
      <c r="M2276" s="69">
        <f t="shared" ref="M2276" si="1912">SUM(M2272)</f>
        <v>0</v>
      </c>
      <c r="N2276" s="69">
        <f t="shared" ref="N2276:O2276" si="1913">SUM(N2272)</f>
        <v>0</v>
      </c>
      <c r="O2276" s="69">
        <f t="shared" si="1913"/>
        <v>142635</v>
      </c>
      <c r="P2276" s="69">
        <f t="shared" si="1903"/>
        <v>142635</v>
      </c>
      <c r="Q2276" s="69">
        <f t="shared" si="1904"/>
        <v>9.4522988102038568</v>
      </c>
    </row>
    <row r="2277" spans="1:17" x14ac:dyDescent="0.25">
      <c r="A2277" s="24"/>
      <c r="B2277" s="24"/>
      <c r="C2277" s="24"/>
      <c r="D2277" s="51"/>
      <c r="E2277" s="51"/>
      <c r="F2277" s="51"/>
      <c r="G2277" s="51"/>
      <c r="H2277" s="20" t="s">
        <v>67</v>
      </c>
      <c r="I2277" s="69">
        <f t="shared" ref="I2277" si="1914">SUM(I2276)</f>
        <v>1535298</v>
      </c>
      <c r="J2277" s="69">
        <f t="shared" ref="J2277:K2277" si="1915">SUM(J2276)</f>
        <v>1508998</v>
      </c>
      <c r="K2277" s="69">
        <f t="shared" si="1915"/>
        <v>0</v>
      </c>
      <c r="L2277" s="69">
        <f t="shared" si="1905"/>
        <v>142635</v>
      </c>
      <c r="M2277" s="69">
        <f t="shared" ref="M2277" si="1916">SUM(M2276)</f>
        <v>0</v>
      </c>
      <c r="N2277" s="69">
        <f t="shared" ref="N2277:O2277" si="1917">SUM(N2276)</f>
        <v>0</v>
      </c>
      <c r="O2277" s="69">
        <f t="shared" si="1917"/>
        <v>142635</v>
      </c>
      <c r="P2277" s="69">
        <f t="shared" si="1903"/>
        <v>142635</v>
      </c>
      <c r="Q2277" s="69">
        <f t="shared" si="1904"/>
        <v>9.4522988102038568</v>
      </c>
    </row>
    <row r="2278" spans="1:17" x14ac:dyDescent="0.25">
      <c r="A2278" s="25"/>
      <c r="B2278" s="25"/>
      <c r="C2278" s="25"/>
      <c r="D2278" s="53"/>
      <c r="E2278" s="53"/>
      <c r="F2278" s="53"/>
      <c r="G2278" s="53"/>
    </row>
    <row r="2279" spans="1:17" ht="15.75" thickBot="1" x14ac:dyDescent="0.3">
      <c r="A2279" s="23" t="s">
        <v>1</v>
      </c>
      <c r="B2279" s="23" t="s">
        <v>1</v>
      </c>
      <c r="C2279" s="23" t="s">
        <v>1</v>
      </c>
      <c r="D2279" s="49" t="s">
        <v>1</v>
      </c>
      <c r="E2279" s="49" t="s">
        <v>1</v>
      </c>
      <c r="F2279" s="49" t="s">
        <v>1</v>
      </c>
      <c r="G2279" s="49" t="s">
        <v>1</v>
      </c>
      <c r="H2279" s="26" t="s">
        <v>1</v>
      </c>
      <c r="I2279" s="70"/>
      <c r="J2279" s="70"/>
      <c r="K2279" s="70"/>
      <c r="L2279" s="70"/>
      <c r="M2279" s="70"/>
      <c r="N2279" s="70"/>
      <c r="O2279" s="70"/>
      <c r="P2279" s="70"/>
      <c r="Q2279" s="70"/>
    </row>
    <row r="2280" spans="1:17" ht="34.5" thickBot="1" x14ac:dyDescent="0.3">
      <c r="A2280" s="22" t="s">
        <v>4</v>
      </c>
      <c r="B2280" s="22" t="s">
        <v>5</v>
      </c>
      <c r="C2280" s="22" t="s">
        <v>6</v>
      </c>
      <c r="D2280" s="44" t="s">
        <v>2891</v>
      </c>
      <c r="E2280" s="44" t="s">
        <v>2895</v>
      </c>
      <c r="F2280" s="44" t="s">
        <v>7</v>
      </c>
      <c r="G2280" s="44" t="s">
        <v>8</v>
      </c>
      <c r="H2280" s="22" t="s">
        <v>9</v>
      </c>
      <c r="I2280" s="64" t="s">
        <v>2718</v>
      </c>
      <c r="J2280" s="64" t="s">
        <v>2879</v>
      </c>
      <c r="K2280" s="64" t="s">
        <v>2942</v>
      </c>
      <c r="L2280" s="64" t="s">
        <v>2942</v>
      </c>
      <c r="M2280" s="64" t="s">
        <v>2950</v>
      </c>
      <c r="N2280" s="64" t="s">
        <v>2949</v>
      </c>
      <c r="O2280" s="64" t="s">
        <v>2951</v>
      </c>
      <c r="P2280" s="64" t="s">
        <v>2942</v>
      </c>
      <c r="Q2280" s="64" t="s">
        <v>2944</v>
      </c>
    </row>
    <row r="2281" spans="1:17" x14ac:dyDescent="0.25">
      <c r="A2281" s="15" t="s">
        <v>1</v>
      </c>
      <c r="B2281" s="15" t="s">
        <v>1</v>
      </c>
      <c r="C2281" s="15" t="s">
        <v>1</v>
      </c>
      <c r="D2281" s="45" t="s">
        <v>1</v>
      </c>
      <c r="E2281" s="45" t="s">
        <v>1</v>
      </c>
      <c r="F2281" s="46" t="s">
        <v>1</v>
      </c>
      <c r="G2281" s="47" t="s">
        <v>1</v>
      </c>
      <c r="H2281" s="16" t="s">
        <v>1</v>
      </c>
      <c r="I2281" s="65">
        <v>1</v>
      </c>
      <c r="J2281" s="65" t="s">
        <v>2894</v>
      </c>
      <c r="K2281" s="65">
        <v>3</v>
      </c>
      <c r="L2281" s="65" t="s">
        <v>2945</v>
      </c>
      <c r="M2281" s="65">
        <v>5</v>
      </c>
      <c r="N2281" s="65">
        <v>6</v>
      </c>
      <c r="O2281" s="65">
        <v>7</v>
      </c>
      <c r="P2281" s="65" t="s">
        <v>2946</v>
      </c>
      <c r="Q2281" s="65">
        <v>9</v>
      </c>
    </row>
    <row r="2282" spans="1:17" x14ac:dyDescent="0.25">
      <c r="A2282" s="14" t="s">
        <v>638</v>
      </c>
      <c r="B2282" s="14" t="s">
        <v>69</v>
      </c>
      <c r="C2282" s="12" t="s">
        <v>914</v>
      </c>
      <c r="D2282" s="43" t="s">
        <v>915</v>
      </c>
      <c r="E2282" s="42" t="s">
        <v>1</v>
      </c>
      <c r="F2282" s="42" t="s">
        <v>1</v>
      </c>
      <c r="G2282" s="42" t="s">
        <v>1</v>
      </c>
      <c r="H2282" s="11" t="s">
        <v>916</v>
      </c>
      <c r="I2282" s="63"/>
      <c r="J2282" s="63"/>
      <c r="K2282" s="63"/>
      <c r="L2282" s="63"/>
      <c r="M2282" s="63"/>
      <c r="N2282" s="63"/>
      <c r="O2282" s="63"/>
      <c r="P2282" s="63">
        <f t="shared" si="1903"/>
        <v>0</v>
      </c>
      <c r="Q2282" s="63" t="str">
        <f t="shared" si="1904"/>
        <v>-</v>
      </c>
    </row>
    <row r="2283" spans="1:17" ht="22.5" x14ac:dyDescent="0.25">
      <c r="A2283" s="14" t="s">
        <v>1</v>
      </c>
      <c r="B2283" s="14" t="s">
        <v>1</v>
      </c>
      <c r="C2283" s="14" t="s">
        <v>1</v>
      </c>
      <c r="D2283" s="42" t="s">
        <v>1</v>
      </c>
      <c r="E2283" s="42" t="s">
        <v>1</v>
      </c>
      <c r="F2283" s="42" t="s">
        <v>1</v>
      </c>
      <c r="G2283" s="42" t="s">
        <v>1</v>
      </c>
      <c r="H2283" s="17" t="s">
        <v>13</v>
      </c>
      <c r="I2283" s="66">
        <f t="shared" ref="I2283" si="1918">SUM(I2284,I2292,I2294)</f>
        <v>1128028</v>
      </c>
      <c r="J2283" s="66">
        <f t="shared" ref="J2283:K2283" si="1919">SUM(J2284,J2292,J2294)</f>
        <v>1121528</v>
      </c>
      <c r="K2283" s="66">
        <f t="shared" si="1919"/>
        <v>0</v>
      </c>
      <c r="L2283" s="66">
        <f t="shared" si="1905"/>
        <v>96650</v>
      </c>
      <c r="M2283" s="66">
        <f t="shared" ref="M2283" si="1920">SUM(M2284,M2292,M2294)</f>
        <v>0</v>
      </c>
      <c r="N2283" s="66">
        <f t="shared" ref="N2283:O2283" si="1921">SUM(N2284,N2292,N2294)</f>
        <v>0</v>
      </c>
      <c r="O2283" s="66">
        <f t="shared" si="1921"/>
        <v>96650</v>
      </c>
      <c r="P2283" s="66">
        <f t="shared" si="1903"/>
        <v>96650</v>
      </c>
      <c r="Q2283" s="66">
        <f t="shared" si="1904"/>
        <v>8.6177072707948437</v>
      </c>
    </row>
    <row r="2284" spans="1:17" x14ac:dyDescent="0.25">
      <c r="A2284" s="12" t="s">
        <v>638</v>
      </c>
      <c r="B2284" s="12" t="s">
        <v>69</v>
      </c>
      <c r="C2284" s="12" t="s">
        <v>914</v>
      </c>
      <c r="D2284" s="43" t="s">
        <v>915</v>
      </c>
      <c r="E2284" s="42" t="s">
        <v>2709</v>
      </c>
      <c r="F2284" s="42" t="s">
        <v>1</v>
      </c>
      <c r="G2284" s="42" t="s">
        <v>1</v>
      </c>
      <c r="H2284" s="11" t="s">
        <v>15</v>
      </c>
      <c r="I2284" s="67">
        <f t="shared" ref="I2284" si="1922">SUM(I2285,I2286)</f>
        <v>960902</v>
      </c>
      <c r="J2284" s="67">
        <f t="shared" ref="J2284:K2284" si="1923">SUM(J2285,J2286)</f>
        <v>960902</v>
      </c>
      <c r="K2284" s="67">
        <f t="shared" si="1923"/>
        <v>0</v>
      </c>
      <c r="L2284" s="67">
        <f t="shared" si="1905"/>
        <v>78500</v>
      </c>
      <c r="M2284" s="67">
        <f t="shared" ref="M2284" si="1924">SUM(M2285,M2286)</f>
        <v>0</v>
      </c>
      <c r="N2284" s="67">
        <f t="shared" ref="N2284:O2284" si="1925">SUM(N2285,N2286)</f>
        <v>0</v>
      </c>
      <c r="O2284" s="67">
        <f t="shared" si="1925"/>
        <v>78500</v>
      </c>
      <c r="P2284" s="67">
        <f t="shared" si="1903"/>
        <v>78500</v>
      </c>
      <c r="Q2284" s="67">
        <f t="shared" si="1904"/>
        <v>8.169407494208567</v>
      </c>
    </row>
    <row r="2285" spans="1:17" x14ac:dyDescent="0.25">
      <c r="A2285" s="12" t="s">
        <v>638</v>
      </c>
      <c r="B2285" s="12" t="s">
        <v>69</v>
      </c>
      <c r="C2285" s="12" t="s">
        <v>914</v>
      </c>
      <c r="D2285" s="43" t="s">
        <v>915</v>
      </c>
      <c r="E2285" s="48">
        <v>6111</v>
      </c>
      <c r="F2285" s="43"/>
      <c r="G2285" s="56" t="s">
        <v>2919</v>
      </c>
      <c r="H2285" s="23" t="s">
        <v>16</v>
      </c>
      <c r="I2285" s="68">
        <v>841608</v>
      </c>
      <c r="J2285" s="68">
        <v>841608</v>
      </c>
      <c r="K2285" s="68"/>
      <c r="L2285" s="68">
        <f t="shared" si="1905"/>
        <v>60000</v>
      </c>
      <c r="M2285" s="68"/>
      <c r="N2285" s="68"/>
      <c r="O2285" s="68">
        <v>60000</v>
      </c>
      <c r="P2285" s="68">
        <f t="shared" si="1903"/>
        <v>60000</v>
      </c>
      <c r="Q2285" s="68">
        <f t="shared" si="1904"/>
        <v>7.1292097983859462</v>
      </c>
    </row>
    <row r="2286" spans="1:17" x14ac:dyDescent="0.25">
      <c r="A2286" s="14" t="s">
        <v>638</v>
      </c>
      <c r="B2286" s="14" t="s">
        <v>69</v>
      </c>
      <c r="C2286" s="14" t="s">
        <v>914</v>
      </c>
      <c r="D2286" s="50" t="s">
        <v>915</v>
      </c>
      <c r="E2286" s="50" t="s">
        <v>2719</v>
      </c>
      <c r="F2286" s="43" t="s">
        <v>1</v>
      </c>
      <c r="G2286" s="49" t="s">
        <v>1</v>
      </c>
      <c r="H2286" s="11" t="s">
        <v>19</v>
      </c>
      <c r="I2286" s="67">
        <f t="shared" ref="I2286:O2286" si="1926">SUM(I2287:I2291)</f>
        <v>119294</v>
      </c>
      <c r="J2286" s="67">
        <f t="shared" si="1926"/>
        <v>119294</v>
      </c>
      <c r="K2286" s="67">
        <f t="shared" si="1926"/>
        <v>0</v>
      </c>
      <c r="L2286" s="67">
        <f t="shared" si="1905"/>
        <v>18500</v>
      </c>
      <c r="M2286" s="67">
        <f t="shared" si="1926"/>
        <v>0</v>
      </c>
      <c r="N2286" s="67">
        <f t="shared" si="1926"/>
        <v>0</v>
      </c>
      <c r="O2286" s="67">
        <f t="shared" si="1926"/>
        <v>18500</v>
      </c>
      <c r="P2286" s="67">
        <f t="shared" si="1903"/>
        <v>18500</v>
      </c>
      <c r="Q2286" s="67">
        <f t="shared" si="1904"/>
        <v>15.507904840142842</v>
      </c>
    </row>
    <row r="2287" spans="1:17" x14ac:dyDescent="0.25">
      <c r="A2287" s="12" t="s">
        <v>638</v>
      </c>
      <c r="B2287" s="12" t="s">
        <v>69</v>
      </c>
      <c r="C2287" s="12" t="s">
        <v>914</v>
      </c>
      <c r="D2287" s="43" t="s">
        <v>915</v>
      </c>
      <c r="E2287" s="48">
        <v>6112</v>
      </c>
      <c r="F2287" s="43" t="s">
        <v>917</v>
      </c>
      <c r="G2287" s="56" t="s">
        <v>2919</v>
      </c>
      <c r="H2287" s="23" t="s">
        <v>73</v>
      </c>
      <c r="I2287" s="68">
        <v>26300</v>
      </c>
      <c r="J2287" s="68">
        <v>26300</v>
      </c>
      <c r="K2287" s="68"/>
      <c r="L2287" s="68">
        <f t="shared" si="1905"/>
        <v>2500</v>
      </c>
      <c r="M2287" s="68"/>
      <c r="N2287" s="68"/>
      <c r="O2287" s="68">
        <v>2500</v>
      </c>
      <c r="P2287" s="68">
        <f t="shared" si="1903"/>
        <v>2500</v>
      </c>
      <c r="Q2287" s="68">
        <f t="shared" si="1904"/>
        <v>9.5057034220532319</v>
      </c>
    </row>
    <row r="2288" spans="1:17" x14ac:dyDescent="0.25">
      <c r="A2288" s="12" t="s">
        <v>638</v>
      </c>
      <c r="B2288" s="12" t="s">
        <v>69</v>
      </c>
      <c r="C2288" s="12" t="s">
        <v>914</v>
      </c>
      <c r="D2288" s="43" t="s">
        <v>915</v>
      </c>
      <c r="E2288" s="48">
        <v>6112</v>
      </c>
      <c r="F2288" s="43" t="s">
        <v>918</v>
      </c>
      <c r="G2288" s="56" t="s">
        <v>2919</v>
      </c>
      <c r="H2288" s="23" t="s">
        <v>22</v>
      </c>
      <c r="I2288" s="68">
        <v>63300</v>
      </c>
      <c r="J2288" s="68">
        <v>63300</v>
      </c>
      <c r="K2288" s="68"/>
      <c r="L2288" s="68">
        <f t="shared" si="1905"/>
        <v>7000</v>
      </c>
      <c r="M2288" s="68"/>
      <c r="N2288" s="68"/>
      <c r="O2288" s="68">
        <v>7000</v>
      </c>
      <c r="P2288" s="68">
        <f t="shared" si="1903"/>
        <v>7000</v>
      </c>
      <c r="Q2288" s="68">
        <f t="shared" si="1904"/>
        <v>11.058451816745656</v>
      </c>
    </row>
    <row r="2289" spans="1:17" x14ac:dyDescent="0.25">
      <c r="A2289" s="12" t="s">
        <v>638</v>
      </c>
      <c r="B2289" s="12" t="s">
        <v>69</v>
      </c>
      <c r="C2289" s="12" t="s">
        <v>914</v>
      </c>
      <c r="D2289" s="43" t="s">
        <v>915</v>
      </c>
      <c r="E2289" s="48">
        <v>6112</v>
      </c>
      <c r="F2289" s="43" t="s">
        <v>919</v>
      </c>
      <c r="G2289" s="56" t="s">
        <v>2919</v>
      </c>
      <c r="H2289" s="23" t="s">
        <v>24</v>
      </c>
      <c r="I2289" s="68">
        <v>15694</v>
      </c>
      <c r="J2289" s="68">
        <v>15694</v>
      </c>
      <c r="K2289" s="68"/>
      <c r="L2289" s="68">
        <f t="shared" si="1905"/>
        <v>0</v>
      </c>
      <c r="M2289" s="68"/>
      <c r="N2289" s="68"/>
      <c r="O2289" s="68"/>
      <c r="P2289" s="68">
        <f t="shared" si="1903"/>
        <v>0</v>
      </c>
      <c r="Q2289" s="68">
        <f t="shared" si="1904"/>
        <v>0</v>
      </c>
    </row>
    <row r="2290" spans="1:17" x14ac:dyDescent="0.25">
      <c r="A2290" s="12" t="s">
        <v>638</v>
      </c>
      <c r="B2290" s="12" t="s">
        <v>69</v>
      </c>
      <c r="C2290" s="12" t="s">
        <v>914</v>
      </c>
      <c r="D2290" s="43" t="s">
        <v>915</v>
      </c>
      <c r="E2290" s="48">
        <v>6112</v>
      </c>
      <c r="F2290" s="43" t="s">
        <v>920</v>
      </c>
      <c r="G2290" s="56" t="s">
        <v>2919</v>
      </c>
      <c r="H2290" s="23" t="s">
        <v>76</v>
      </c>
      <c r="I2290" s="68">
        <v>5000</v>
      </c>
      <c r="J2290" s="68">
        <v>5000</v>
      </c>
      <c r="K2290" s="68"/>
      <c r="L2290" s="68">
        <f t="shared" si="1905"/>
        <v>0</v>
      </c>
      <c r="M2290" s="68"/>
      <c r="N2290" s="68"/>
      <c r="O2290" s="68">
        <v>0</v>
      </c>
      <c r="P2290" s="68">
        <f t="shared" si="1903"/>
        <v>0</v>
      </c>
      <c r="Q2290" s="68">
        <f t="shared" si="1904"/>
        <v>0</v>
      </c>
    </row>
    <row r="2291" spans="1:17" x14ac:dyDescent="0.25">
      <c r="A2291" s="12" t="s">
        <v>638</v>
      </c>
      <c r="B2291" s="12" t="s">
        <v>69</v>
      </c>
      <c r="C2291" s="12" t="s">
        <v>914</v>
      </c>
      <c r="D2291" s="43" t="s">
        <v>915</v>
      </c>
      <c r="E2291" s="48">
        <v>6112</v>
      </c>
      <c r="F2291" s="43" t="s">
        <v>921</v>
      </c>
      <c r="G2291" s="56" t="s">
        <v>2919</v>
      </c>
      <c r="H2291" s="23" t="s">
        <v>26</v>
      </c>
      <c r="I2291" s="68">
        <v>9000</v>
      </c>
      <c r="J2291" s="68">
        <v>9000</v>
      </c>
      <c r="K2291" s="68"/>
      <c r="L2291" s="68">
        <f t="shared" si="1905"/>
        <v>9000</v>
      </c>
      <c r="M2291" s="68"/>
      <c r="N2291" s="68"/>
      <c r="O2291" s="68">
        <v>9000</v>
      </c>
      <c r="P2291" s="68">
        <f t="shared" si="1903"/>
        <v>9000</v>
      </c>
      <c r="Q2291" s="68">
        <f t="shared" si="1904"/>
        <v>100</v>
      </c>
    </row>
    <row r="2292" spans="1:17" x14ac:dyDescent="0.25">
      <c r="A2292" s="12" t="s">
        <v>638</v>
      </c>
      <c r="B2292" s="12" t="s">
        <v>69</v>
      </c>
      <c r="C2292" s="12" t="s">
        <v>914</v>
      </c>
      <c r="D2292" s="43" t="s">
        <v>915</v>
      </c>
      <c r="E2292" s="42" t="s">
        <v>2710</v>
      </c>
      <c r="F2292" s="42" t="s">
        <v>1</v>
      </c>
      <c r="G2292" s="42" t="s">
        <v>1</v>
      </c>
      <c r="H2292" s="11" t="s">
        <v>28</v>
      </c>
      <c r="I2292" s="67">
        <f t="shared" ref="I2292:O2292" si="1927">SUM(I2293)</f>
        <v>88371</v>
      </c>
      <c r="J2292" s="67">
        <f t="shared" si="1927"/>
        <v>88371</v>
      </c>
      <c r="K2292" s="67">
        <f t="shared" si="1927"/>
        <v>0</v>
      </c>
      <c r="L2292" s="67">
        <f t="shared" si="1905"/>
        <v>8000</v>
      </c>
      <c r="M2292" s="67">
        <f t="shared" si="1927"/>
        <v>0</v>
      </c>
      <c r="N2292" s="67">
        <f t="shared" si="1927"/>
        <v>0</v>
      </c>
      <c r="O2292" s="67">
        <f t="shared" si="1927"/>
        <v>8000</v>
      </c>
      <c r="P2292" s="67">
        <f t="shared" si="1903"/>
        <v>8000</v>
      </c>
      <c r="Q2292" s="67">
        <f t="shared" si="1904"/>
        <v>9.0527435470912412</v>
      </c>
    </row>
    <row r="2293" spans="1:17" x14ac:dyDescent="0.25">
      <c r="A2293" s="12" t="s">
        <v>638</v>
      </c>
      <c r="B2293" s="12" t="s">
        <v>69</v>
      </c>
      <c r="C2293" s="12" t="s">
        <v>914</v>
      </c>
      <c r="D2293" s="43" t="s">
        <v>915</v>
      </c>
      <c r="E2293" s="48">
        <v>6121</v>
      </c>
      <c r="F2293" s="43"/>
      <c r="G2293" s="56" t="s">
        <v>2919</v>
      </c>
      <c r="H2293" s="23" t="s">
        <v>29</v>
      </c>
      <c r="I2293" s="68">
        <v>88371</v>
      </c>
      <c r="J2293" s="68">
        <v>88371</v>
      </c>
      <c r="K2293" s="68"/>
      <c r="L2293" s="68">
        <f t="shared" si="1905"/>
        <v>8000</v>
      </c>
      <c r="M2293" s="68"/>
      <c r="N2293" s="68"/>
      <c r="O2293" s="68">
        <v>8000</v>
      </c>
      <c r="P2293" s="68">
        <f t="shared" si="1903"/>
        <v>8000</v>
      </c>
      <c r="Q2293" s="68">
        <f t="shared" si="1904"/>
        <v>9.0527435470912412</v>
      </c>
    </row>
    <row r="2294" spans="1:17" x14ac:dyDescent="0.25">
      <c r="A2294" s="12" t="s">
        <v>638</v>
      </c>
      <c r="B2294" s="12" t="s">
        <v>69</v>
      </c>
      <c r="C2294" s="12" t="s">
        <v>914</v>
      </c>
      <c r="D2294" s="43" t="s">
        <v>915</v>
      </c>
      <c r="E2294" s="42" t="s">
        <v>2711</v>
      </c>
      <c r="F2294" s="42" t="s">
        <v>1</v>
      </c>
      <c r="G2294" s="42" t="s">
        <v>1</v>
      </c>
      <c r="H2294" s="11" t="s">
        <v>32</v>
      </c>
      <c r="I2294" s="67">
        <f t="shared" ref="I2294:O2294" si="1928">SUM(I2295:I2301)</f>
        <v>78755</v>
      </c>
      <c r="J2294" s="67">
        <f t="shared" si="1928"/>
        <v>72255</v>
      </c>
      <c r="K2294" s="67">
        <f t="shared" si="1928"/>
        <v>0</v>
      </c>
      <c r="L2294" s="67">
        <f t="shared" si="1905"/>
        <v>10150</v>
      </c>
      <c r="M2294" s="67">
        <f t="shared" si="1928"/>
        <v>0</v>
      </c>
      <c r="N2294" s="67">
        <f t="shared" si="1928"/>
        <v>0</v>
      </c>
      <c r="O2294" s="67">
        <f t="shared" si="1928"/>
        <v>10150</v>
      </c>
      <c r="P2294" s="67">
        <f t="shared" si="1903"/>
        <v>10150</v>
      </c>
      <c r="Q2294" s="67">
        <f t="shared" si="1904"/>
        <v>14.047470763268976</v>
      </c>
    </row>
    <row r="2295" spans="1:17" x14ac:dyDescent="0.25">
      <c r="A2295" s="12" t="s">
        <v>638</v>
      </c>
      <c r="B2295" s="12" t="s">
        <v>69</v>
      </c>
      <c r="C2295" s="12" t="s">
        <v>914</v>
      </c>
      <c r="D2295" s="43" t="s">
        <v>915</v>
      </c>
      <c r="E2295" s="48">
        <v>6131</v>
      </c>
      <c r="F2295" s="43"/>
      <c r="G2295" s="56" t="s">
        <v>2919</v>
      </c>
      <c r="H2295" s="23" t="s">
        <v>33</v>
      </c>
      <c r="I2295" s="68">
        <v>600</v>
      </c>
      <c r="J2295" s="68">
        <v>600</v>
      </c>
      <c r="K2295" s="68"/>
      <c r="L2295" s="68">
        <f t="shared" si="1905"/>
        <v>0</v>
      </c>
      <c r="M2295" s="68"/>
      <c r="N2295" s="68"/>
      <c r="O2295" s="68">
        <v>0</v>
      </c>
      <c r="P2295" s="68">
        <f t="shared" si="1903"/>
        <v>0</v>
      </c>
      <c r="Q2295" s="68">
        <f t="shared" si="1904"/>
        <v>0</v>
      </c>
    </row>
    <row r="2296" spans="1:17" x14ac:dyDescent="0.25">
      <c r="A2296" s="12" t="s">
        <v>638</v>
      </c>
      <c r="B2296" s="12" t="s">
        <v>69</v>
      </c>
      <c r="C2296" s="12" t="s">
        <v>914</v>
      </c>
      <c r="D2296" s="43" t="s">
        <v>915</v>
      </c>
      <c r="E2296" s="48">
        <v>6132</v>
      </c>
      <c r="F2296" s="43"/>
      <c r="G2296" s="56" t="s">
        <v>2919</v>
      </c>
      <c r="H2296" s="23" t="s">
        <v>227</v>
      </c>
      <c r="I2296" s="68">
        <v>38000</v>
      </c>
      <c r="J2296" s="68">
        <v>38000</v>
      </c>
      <c r="K2296" s="68"/>
      <c r="L2296" s="68">
        <f t="shared" si="1905"/>
        <v>7000</v>
      </c>
      <c r="M2296" s="68"/>
      <c r="N2296" s="68"/>
      <c r="O2296" s="68">
        <v>7000</v>
      </c>
      <c r="P2296" s="68">
        <f t="shared" si="1903"/>
        <v>7000</v>
      </c>
      <c r="Q2296" s="68">
        <f t="shared" si="1904"/>
        <v>18.421052631578945</v>
      </c>
    </row>
    <row r="2297" spans="1:17" x14ac:dyDescent="0.25">
      <c r="A2297" s="12" t="s">
        <v>638</v>
      </c>
      <c r="B2297" s="12" t="s">
        <v>69</v>
      </c>
      <c r="C2297" s="12" t="s">
        <v>914</v>
      </c>
      <c r="D2297" s="43" t="s">
        <v>915</v>
      </c>
      <c r="E2297" s="48">
        <v>6133</v>
      </c>
      <c r="F2297" s="43"/>
      <c r="G2297" s="56" t="s">
        <v>2919</v>
      </c>
      <c r="H2297" s="23" t="s">
        <v>229</v>
      </c>
      <c r="I2297" s="68">
        <v>6400</v>
      </c>
      <c r="J2297" s="68">
        <v>6400</v>
      </c>
      <c r="K2297" s="68"/>
      <c r="L2297" s="68">
        <f t="shared" si="1905"/>
        <v>600</v>
      </c>
      <c r="M2297" s="68"/>
      <c r="N2297" s="68"/>
      <c r="O2297" s="68">
        <v>600</v>
      </c>
      <c r="P2297" s="68">
        <f t="shared" si="1903"/>
        <v>600</v>
      </c>
      <c r="Q2297" s="68">
        <f t="shared" si="1904"/>
        <v>9.375</v>
      </c>
    </row>
    <row r="2298" spans="1:17" x14ac:dyDescent="0.25">
      <c r="A2298" s="12" t="s">
        <v>638</v>
      </c>
      <c r="B2298" s="12" t="s">
        <v>69</v>
      </c>
      <c r="C2298" s="12" t="s">
        <v>914</v>
      </c>
      <c r="D2298" s="43" t="s">
        <v>915</v>
      </c>
      <c r="E2298" s="48">
        <v>6134</v>
      </c>
      <c r="F2298" s="43"/>
      <c r="G2298" s="56" t="s">
        <v>2919</v>
      </c>
      <c r="H2298" s="23" t="s">
        <v>169</v>
      </c>
      <c r="I2298" s="68">
        <v>13900</v>
      </c>
      <c r="J2298" s="68">
        <v>8400</v>
      </c>
      <c r="K2298" s="68"/>
      <c r="L2298" s="68">
        <f t="shared" si="1905"/>
        <v>800</v>
      </c>
      <c r="M2298" s="68"/>
      <c r="N2298" s="68"/>
      <c r="O2298" s="68">
        <v>800</v>
      </c>
      <c r="P2298" s="68">
        <f t="shared" si="1903"/>
        <v>800</v>
      </c>
      <c r="Q2298" s="68">
        <f t="shared" si="1904"/>
        <v>9.5238095238095237</v>
      </c>
    </row>
    <row r="2299" spans="1:17" x14ac:dyDescent="0.25">
      <c r="A2299" s="12" t="s">
        <v>638</v>
      </c>
      <c r="B2299" s="12" t="s">
        <v>69</v>
      </c>
      <c r="C2299" s="12" t="s">
        <v>914</v>
      </c>
      <c r="D2299" s="43" t="s">
        <v>915</v>
      </c>
      <c r="E2299" s="48">
        <v>6135</v>
      </c>
      <c r="F2299" s="43"/>
      <c r="G2299" s="56" t="s">
        <v>2919</v>
      </c>
      <c r="H2299" s="23" t="s">
        <v>231</v>
      </c>
      <c r="I2299" s="68">
        <v>500</v>
      </c>
      <c r="J2299" s="68">
        <v>500</v>
      </c>
      <c r="K2299" s="68"/>
      <c r="L2299" s="68">
        <f t="shared" si="1905"/>
        <v>0</v>
      </c>
      <c r="M2299" s="68"/>
      <c r="N2299" s="68"/>
      <c r="O2299" s="68">
        <v>0</v>
      </c>
      <c r="P2299" s="68">
        <f t="shared" si="1903"/>
        <v>0</v>
      </c>
      <c r="Q2299" s="68">
        <f t="shared" si="1904"/>
        <v>0</v>
      </c>
    </row>
    <row r="2300" spans="1:17" x14ac:dyDescent="0.25">
      <c r="A2300" s="12" t="s">
        <v>638</v>
      </c>
      <c r="B2300" s="12" t="s">
        <v>69</v>
      </c>
      <c r="C2300" s="12" t="s">
        <v>914</v>
      </c>
      <c r="D2300" s="43" t="s">
        <v>915</v>
      </c>
      <c r="E2300" s="48">
        <v>6137</v>
      </c>
      <c r="F2300" s="43"/>
      <c r="G2300" s="56" t="s">
        <v>2919</v>
      </c>
      <c r="H2300" s="23" t="s">
        <v>235</v>
      </c>
      <c r="I2300" s="68">
        <v>5000</v>
      </c>
      <c r="J2300" s="68">
        <v>5000</v>
      </c>
      <c r="K2300" s="68"/>
      <c r="L2300" s="68">
        <f t="shared" si="1905"/>
        <v>500</v>
      </c>
      <c r="M2300" s="68"/>
      <c r="N2300" s="68"/>
      <c r="O2300" s="68">
        <v>500</v>
      </c>
      <c r="P2300" s="68">
        <f t="shared" si="1903"/>
        <v>500</v>
      </c>
      <c r="Q2300" s="68">
        <f t="shared" si="1904"/>
        <v>10</v>
      </c>
    </row>
    <row r="2301" spans="1:17" x14ac:dyDescent="0.25">
      <c r="A2301" s="14" t="s">
        <v>638</v>
      </c>
      <c r="B2301" s="14" t="s">
        <v>69</v>
      </c>
      <c r="C2301" s="14" t="s">
        <v>914</v>
      </c>
      <c r="D2301" s="50" t="s">
        <v>915</v>
      </c>
      <c r="E2301" s="50" t="s">
        <v>2720</v>
      </c>
      <c r="F2301" s="43" t="s">
        <v>1</v>
      </c>
      <c r="G2301" s="49" t="s">
        <v>1</v>
      </c>
      <c r="H2301" s="11" t="s">
        <v>35</v>
      </c>
      <c r="I2301" s="67">
        <f t="shared" ref="I2301:O2301" si="1929">SUM(I2302:I2304)</f>
        <v>14355</v>
      </c>
      <c r="J2301" s="67">
        <f t="shared" si="1929"/>
        <v>13355</v>
      </c>
      <c r="K2301" s="67">
        <f t="shared" si="1929"/>
        <v>0</v>
      </c>
      <c r="L2301" s="67">
        <f t="shared" si="1905"/>
        <v>1250</v>
      </c>
      <c r="M2301" s="67">
        <f t="shared" si="1929"/>
        <v>0</v>
      </c>
      <c r="N2301" s="67">
        <f t="shared" si="1929"/>
        <v>0</v>
      </c>
      <c r="O2301" s="67">
        <f t="shared" si="1929"/>
        <v>1250</v>
      </c>
      <c r="P2301" s="67">
        <f t="shared" si="1903"/>
        <v>1250</v>
      </c>
      <c r="Q2301" s="67">
        <f t="shared" si="1904"/>
        <v>9.3597903406963674</v>
      </c>
    </row>
    <row r="2302" spans="1:17" x14ac:dyDescent="0.25">
      <c r="A2302" s="12" t="s">
        <v>638</v>
      </c>
      <c r="B2302" s="12" t="s">
        <v>69</v>
      </c>
      <c r="C2302" s="12" t="s">
        <v>914</v>
      </c>
      <c r="D2302" s="43" t="s">
        <v>915</v>
      </c>
      <c r="E2302" s="48">
        <v>6139</v>
      </c>
      <c r="F2302" s="43"/>
      <c r="G2302" s="56" t="s">
        <v>2919</v>
      </c>
      <c r="H2302" s="23" t="s">
        <v>35</v>
      </c>
      <c r="I2302" s="68">
        <v>6840</v>
      </c>
      <c r="J2302" s="68">
        <v>5840</v>
      </c>
      <c r="K2302" s="68"/>
      <c r="L2302" s="68">
        <f t="shared" si="1905"/>
        <v>500</v>
      </c>
      <c r="M2302" s="68"/>
      <c r="N2302" s="68"/>
      <c r="O2302" s="68">
        <v>500</v>
      </c>
      <c r="P2302" s="68">
        <f t="shared" si="1903"/>
        <v>500</v>
      </c>
      <c r="Q2302" s="68">
        <f t="shared" si="1904"/>
        <v>8.5616438356164384</v>
      </c>
    </row>
    <row r="2303" spans="1:17" x14ac:dyDescent="0.25">
      <c r="A2303" s="12" t="s">
        <v>638</v>
      </c>
      <c r="B2303" s="12" t="s">
        <v>69</v>
      </c>
      <c r="C2303" s="12" t="s">
        <v>914</v>
      </c>
      <c r="D2303" s="43" t="s">
        <v>915</v>
      </c>
      <c r="E2303" s="48">
        <v>6139</v>
      </c>
      <c r="F2303" s="43" t="s">
        <v>922</v>
      </c>
      <c r="G2303" s="56" t="s">
        <v>2919</v>
      </c>
      <c r="H2303" s="23" t="s">
        <v>43</v>
      </c>
      <c r="I2303" s="68">
        <v>2355</v>
      </c>
      <c r="J2303" s="68">
        <v>2355</v>
      </c>
      <c r="K2303" s="68"/>
      <c r="L2303" s="68">
        <f t="shared" si="1905"/>
        <v>250</v>
      </c>
      <c r="M2303" s="68"/>
      <c r="N2303" s="68"/>
      <c r="O2303" s="68">
        <v>250</v>
      </c>
      <c r="P2303" s="68">
        <f t="shared" si="1903"/>
        <v>250</v>
      </c>
      <c r="Q2303" s="68">
        <f t="shared" si="1904"/>
        <v>10.615711252653929</v>
      </c>
    </row>
    <row r="2304" spans="1:17" ht="22.5" x14ac:dyDescent="0.25">
      <c r="A2304" s="12" t="s">
        <v>638</v>
      </c>
      <c r="B2304" s="12" t="s">
        <v>69</v>
      </c>
      <c r="C2304" s="12" t="s">
        <v>914</v>
      </c>
      <c r="D2304" s="43" t="s">
        <v>915</v>
      </c>
      <c r="E2304" s="48">
        <v>6139</v>
      </c>
      <c r="F2304" s="43" t="s">
        <v>923</v>
      </c>
      <c r="G2304" s="56" t="s">
        <v>2919</v>
      </c>
      <c r="H2304" s="23" t="s">
        <v>49</v>
      </c>
      <c r="I2304" s="68">
        <v>5160</v>
      </c>
      <c r="J2304" s="68">
        <v>5160</v>
      </c>
      <c r="K2304" s="68"/>
      <c r="L2304" s="68">
        <f t="shared" si="1905"/>
        <v>500</v>
      </c>
      <c r="M2304" s="68"/>
      <c r="N2304" s="68"/>
      <c r="O2304" s="68">
        <v>500</v>
      </c>
      <c r="P2304" s="68">
        <f t="shared" si="1903"/>
        <v>500</v>
      </c>
      <c r="Q2304" s="68">
        <f t="shared" si="1904"/>
        <v>9.6899224806201563</v>
      </c>
    </row>
    <row r="2305" spans="1:17" ht="22.5" x14ac:dyDescent="0.25">
      <c r="A2305" s="14" t="s">
        <v>1</v>
      </c>
      <c r="B2305" s="14" t="s">
        <v>1</v>
      </c>
      <c r="C2305" s="14" t="s">
        <v>1</v>
      </c>
      <c r="D2305" s="42" t="s">
        <v>1</v>
      </c>
      <c r="E2305" s="42" t="s">
        <v>1</v>
      </c>
      <c r="F2305" s="42" t="s">
        <v>1</v>
      </c>
      <c r="G2305" s="42" t="s">
        <v>1</v>
      </c>
      <c r="H2305" s="17" t="s">
        <v>50</v>
      </c>
      <c r="I2305" s="66">
        <f t="shared" ref="I2305:O2306" si="1930">SUM(I2306)</f>
        <v>100</v>
      </c>
      <c r="J2305" s="66">
        <f t="shared" si="1930"/>
        <v>100</v>
      </c>
      <c r="K2305" s="66">
        <f t="shared" si="1930"/>
        <v>0</v>
      </c>
      <c r="L2305" s="66">
        <f t="shared" si="1905"/>
        <v>0</v>
      </c>
      <c r="M2305" s="66">
        <f t="shared" si="1930"/>
        <v>0</v>
      </c>
      <c r="N2305" s="66">
        <f t="shared" si="1930"/>
        <v>0</v>
      </c>
      <c r="O2305" s="66">
        <f t="shared" si="1930"/>
        <v>0</v>
      </c>
      <c r="P2305" s="66">
        <f t="shared" si="1903"/>
        <v>0</v>
      </c>
      <c r="Q2305" s="66">
        <f t="shared" si="1904"/>
        <v>0</v>
      </c>
    </row>
    <row r="2306" spans="1:17" x14ac:dyDescent="0.25">
      <c r="A2306" s="12" t="s">
        <v>638</v>
      </c>
      <c r="B2306" s="12" t="s">
        <v>69</v>
      </c>
      <c r="C2306" s="12" t="s">
        <v>914</v>
      </c>
      <c r="D2306" s="43" t="s">
        <v>915</v>
      </c>
      <c r="E2306" s="42" t="s">
        <v>2712</v>
      </c>
      <c r="F2306" s="42" t="s">
        <v>1</v>
      </c>
      <c r="G2306" s="42" t="s">
        <v>1</v>
      </c>
      <c r="H2306" s="11" t="s">
        <v>52</v>
      </c>
      <c r="I2306" s="67">
        <f t="shared" si="1930"/>
        <v>100</v>
      </c>
      <c r="J2306" s="67">
        <f t="shared" si="1930"/>
        <v>100</v>
      </c>
      <c r="K2306" s="67">
        <f t="shared" si="1930"/>
        <v>0</v>
      </c>
      <c r="L2306" s="67">
        <f t="shared" si="1905"/>
        <v>0</v>
      </c>
      <c r="M2306" s="67">
        <f t="shared" si="1930"/>
        <v>0</v>
      </c>
      <c r="N2306" s="67">
        <f t="shared" si="1930"/>
        <v>0</v>
      </c>
      <c r="O2306" s="67">
        <f t="shared" si="1930"/>
        <v>0</v>
      </c>
      <c r="P2306" s="67">
        <f t="shared" si="1903"/>
        <v>0</v>
      </c>
      <c r="Q2306" s="67">
        <f t="shared" si="1904"/>
        <v>0</v>
      </c>
    </row>
    <row r="2307" spans="1:17" x14ac:dyDescent="0.25">
      <c r="A2307" s="12" t="s">
        <v>638</v>
      </c>
      <c r="B2307" s="12" t="s">
        <v>69</v>
      </c>
      <c r="C2307" s="12" t="s">
        <v>914</v>
      </c>
      <c r="D2307" s="43" t="s">
        <v>915</v>
      </c>
      <c r="E2307" s="48">
        <v>6148</v>
      </c>
      <c r="F2307" s="43"/>
      <c r="G2307" s="56" t="s">
        <v>2919</v>
      </c>
      <c r="H2307" s="23" t="s">
        <v>58</v>
      </c>
      <c r="I2307" s="68">
        <v>100</v>
      </c>
      <c r="J2307" s="68">
        <v>100</v>
      </c>
      <c r="K2307" s="68"/>
      <c r="L2307" s="68">
        <f t="shared" si="1905"/>
        <v>0</v>
      </c>
      <c r="M2307" s="68"/>
      <c r="N2307" s="68"/>
      <c r="O2307" s="68"/>
      <c r="P2307" s="68">
        <f t="shared" si="1903"/>
        <v>0</v>
      </c>
      <c r="Q2307" s="68">
        <f t="shared" si="1904"/>
        <v>0</v>
      </c>
    </row>
    <row r="2308" spans="1:17" ht="22.5" x14ac:dyDescent="0.25">
      <c r="A2308" s="14" t="s">
        <v>1</v>
      </c>
      <c r="B2308" s="14" t="s">
        <v>1</v>
      </c>
      <c r="C2308" s="14" t="s">
        <v>1</v>
      </c>
      <c r="D2308" s="42" t="s">
        <v>1</v>
      </c>
      <c r="E2308" s="42" t="s">
        <v>1</v>
      </c>
      <c r="F2308" s="42" t="s">
        <v>1</v>
      </c>
      <c r="G2308" s="42" t="s">
        <v>1</v>
      </c>
      <c r="H2308" s="17" t="s">
        <v>59</v>
      </c>
      <c r="I2308" s="66">
        <f t="shared" ref="I2308:O2309" si="1931">SUM(I2309)</f>
        <v>2000</v>
      </c>
      <c r="J2308" s="66">
        <f t="shared" si="1931"/>
        <v>0</v>
      </c>
      <c r="K2308" s="66">
        <f t="shared" si="1931"/>
        <v>0</v>
      </c>
      <c r="L2308" s="66">
        <f t="shared" si="1905"/>
        <v>0</v>
      </c>
      <c r="M2308" s="66">
        <f t="shared" si="1931"/>
        <v>0</v>
      </c>
      <c r="N2308" s="66">
        <f t="shared" si="1931"/>
        <v>0</v>
      </c>
      <c r="O2308" s="66">
        <f t="shared" si="1931"/>
        <v>0</v>
      </c>
      <c r="P2308" s="66">
        <f t="shared" si="1903"/>
        <v>0</v>
      </c>
      <c r="Q2308" s="66" t="str">
        <f t="shared" si="1904"/>
        <v>-</v>
      </c>
    </row>
    <row r="2309" spans="1:17" x14ac:dyDescent="0.25">
      <c r="A2309" s="12" t="s">
        <v>638</v>
      </c>
      <c r="B2309" s="12" t="s">
        <v>69</v>
      </c>
      <c r="C2309" s="12" t="s">
        <v>914</v>
      </c>
      <c r="D2309" s="43" t="s">
        <v>915</v>
      </c>
      <c r="E2309" s="42" t="s">
        <v>2715</v>
      </c>
      <c r="F2309" s="42" t="s">
        <v>1</v>
      </c>
      <c r="G2309" s="42" t="s">
        <v>1</v>
      </c>
      <c r="H2309" s="11" t="s">
        <v>61</v>
      </c>
      <c r="I2309" s="67">
        <f t="shared" si="1931"/>
        <v>2000</v>
      </c>
      <c r="J2309" s="67">
        <f t="shared" si="1931"/>
        <v>0</v>
      </c>
      <c r="K2309" s="67">
        <f t="shared" si="1931"/>
        <v>0</v>
      </c>
      <c r="L2309" s="67">
        <f t="shared" si="1905"/>
        <v>0</v>
      </c>
      <c r="M2309" s="67">
        <f t="shared" si="1931"/>
        <v>0</v>
      </c>
      <c r="N2309" s="67">
        <f t="shared" si="1931"/>
        <v>0</v>
      </c>
      <c r="O2309" s="67">
        <f t="shared" si="1931"/>
        <v>0</v>
      </c>
      <c r="P2309" s="67">
        <f t="shared" si="1903"/>
        <v>0</v>
      </c>
      <c r="Q2309" s="67" t="str">
        <f t="shared" si="1904"/>
        <v>-</v>
      </c>
    </row>
    <row r="2310" spans="1:17" x14ac:dyDescent="0.25">
      <c r="A2310" s="12" t="s">
        <v>638</v>
      </c>
      <c r="B2310" s="12" t="s">
        <v>69</v>
      </c>
      <c r="C2310" s="12" t="s">
        <v>914</v>
      </c>
      <c r="D2310" s="43" t="s">
        <v>915</v>
      </c>
      <c r="E2310" s="48">
        <v>8213</v>
      </c>
      <c r="F2310" s="43"/>
      <c r="G2310" s="56" t="s">
        <v>2919</v>
      </c>
      <c r="H2310" s="23" t="s">
        <v>62</v>
      </c>
      <c r="I2310" s="68">
        <v>2000</v>
      </c>
      <c r="J2310" s="68">
        <v>0</v>
      </c>
      <c r="K2310" s="68"/>
      <c r="L2310" s="68">
        <f t="shared" si="1905"/>
        <v>0</v>
      </c>
      <c r="M2310" s="68"/>
      <c r="N2310" s="68"/>
      <c r="O2310" s="68"/>
      <c r="P2310" s="68">
        <f t="shared" si="1903"/>
        <v>0</v>
      </c>
      <c r="Q2310" s="68" t="str">
        <f t="shared" si="1904"/>
        <v>-</v>
      </c>
    </row>
    <row r="2311" spans="1:17" x14ac:dyDescent="0.25">
      <c r="A2311" s="23" t="s">
        <v>1</v>
      </c>
      <c r="B2311" s="23" t="s">
        <v>1</v>
      </c>
      <c r="C2311" s="23" t="s">
        <v>1</v>
      </c>
      <c r="D2311" s="49" t="s">
        <v>1</v>
      </c>
      <c r="E2311" s="49" t="s">
        <v>1</v>
      </c>
      <c r="F2311" s="49" t="s">
        <v>1</v>
      </c>
      <c r="G2311" s="49" t="s">
        <v>1</v>
      </c>
      <c r="H2311" s="17" t="s">
        <v>924</v>
      </c>
      <c r="I2311" s="66">
        <f t="shared" ref="I2311:O2311" si="1932">SUM(I2283,I2305,I2308)</f>
        <v>1130128</v>
      </c>
      <c r="J2311" s="66">
        <f t="shared" si="1932"/>
        <v>1121628</v>
      </c>
      <c r="K2311" s="66">
        <f t="shared" si="1932"/>
        <v>0</v>
      </c>
      <c r="L2311" s="66">
        <f t="shared" si="1905"/>
        <v>96650</v>
      </c>
      <c r="M2311" s="66">
        <f t="shared" si="1932"/>
        <v>0</v>
      </c>
      <c r="N2311" s="66">
        <f t="shared" si="1932"/>
        <v>0</v>
      </c>
      <c r="O2311" s="66">
        <f t="shared" si="1932"/>
        <v>96650</v>
      </c>
      <c r="P2311" s="66">
        <f t="shared" si="1903"/>
        <v>96650</v>
      </c>
      <c r="Q2311" s="66">
        <f t="shared" si="1904"/>
        <v>8.6169389494556139</v>
      </c>
    </row>
    <row r="2312" spans="1:17" ht="15.75" thickBot="1" x14ac:dyDescent="0.3">
      <c r="A2312" s="23" t="s">
        <v>1</v>
      </c>
      <c r="B2312" s="23" t="s">
        <v>1</v>
      </c>
      <c r="C2312" s="23" t="s">
        <v>1</v>
      </c>
      <c r="D2312" s="49" t="s">
        <v>1</v>
      </c>
      <c r="E2312" s="49" t="s">
        <v>1</v>
      </c>
      <c r="F2312" s="49" t="s">
        <v>1</v>
      </c>
      <c r="G2312" s="49" t="s">
        <v>1</v>
      </c>
      <c r="H2312" s="11" t="s">
        <v>64</v>
      </c>
      <c r="I2312" s="67">
        <v>35</v>
      </c>
      <c r="J2312" s="67">
        <v>35</v>
      </c>
      <c r="K2312" s="67"/>
      <c r="L2312" s="67"/>
      <c r="M2312" s="67"/>
      <c r="N2312" s="67"/>
      <c r="O2312" s="67"/>
      <c r="P2312" s="67">
        <f t="shared" si="1903"/>
        <v>0</v>
      </c>
      <c r="Q2312" s="67">
        <f t="shared" si="1904"/>
        <v>0</v>
      </c>
    </row>
    <row r="2313" spans="1:17" ht="34.5" thickBot="1" x14ac:dyDescent="0.3">
      <c r="A2313" s="23" t="s">
        <v>1</v>
      </c>
      <c r="B2313" s="23" t="s">
        <v>1</v>
      </c>
      <c r="C2313" s="23" t="s">
        <v>1</v>
      </c>
      <c r="D2313" s="49" t="s">
        <v>1</v>
      </c>
      <c r="E2313" s="49" t="s">
        <v>1</v>
      </c>
      <c r="F2313" s="49" t="s">
        <v>1</v>
      </c>
      <c r="G2313" s="49" t="s">
        <v>1</v>
      </c>
      <c r="H2313" s="22" t="s">
        <v>65</v>
      </c>
      <c r="I2313" s="64" t="s">
        <v>2718</v>
      </c>
      <c r="J2313" s="64" t="s">
        <v>2879</v>
      </c>
      <c r="K2313" s="64" t="s">
        <v>2942</v>
      </c>
      <c r="L2313" s="64" t="s">
        <v>2942</v>
      </c>
      <c r="M2313" s="64" t="s">
        <v>2950</v>
      </c>
      <c r="N2313" s="64" t="s">
        <v>2949</v>
      </c>
      <c r="O2313" s="64" t="s">
        <v>2951</v>
      </c>
      <c r="P2313" s="64" t="s">
        <v>2942</v>
      </c>
      <c r="Q2313" s="64" t="s">
        <v>2944</v>
      </c>
    </row>
    <row r="2314" spans="1:17" x14ac:dyDescent="0.25">
      <c r="A2314" s="24"/>
      <c r="B2314" s="24"/>
      <c r="C2314" s="24"/>
      <c r="D2314" s="51"/>
      <c r="E2314" s="51"/>
      <c r="F2314" s="51"/>
      <c r="G2314" s="51"/>
      <c r="H2314" s="18" t="s">
        <v>1</v>
      </c>
      <c r="I2314" s="65">
        <v>1</v>
      </c>
      <c r="J2314" s="65" t="s">
        <v>2894</v>
      </c>
      <c r="K2314" s="65">
        <v>3</v>
      </c>
      <c r="L2314" s="65" t="s">
        <v>2945</v>
      </c>
      <c r="M2314" s="65">
        <v>5</v>
      </c>
      <c r="N2314" s="65">
        <v>6</v>
      </c>
      <c r="O2314" s="65">
        <v>7</v>
      </c>
      <c r="P2314" s="65" t="s">
        <v>2946</v>
      </c>
      <c r="Q2314" s="65">
        <v>9</v>
      </c>
    </row>
    <row r="2315" spans="1:17" x14ac:dyDescent="0.25">
      <c r="A2315" s="24"/>
      <c r="B2315" s="24"/>
      <c r="C2315" s="24"/>
      <c r="D2315" s="51"/>
      <c r="E2315" s="52"/>
      <c r="F2315" s="52"/>
      <c r="G2315" s="52"/>
      <c r="H2315" s="19" t="s">
        <v>697</v>
      </c>
      <c r="I2315" s="69">
        <f t="shared" ref="I2315" si="1933">SUM(I2311)</f>
        <v>1130128</v>
      </c>
      <c r="J2315" s="69">
        <f t="shared" ref="J2315:K2315" si="1934">SUM(J2311)</f>
        <v>1121628</v>
      </c>
      <c r="K2315" s="69">
        <f t="shared" si="1934"/>
        <v>0</v>
      </c>
      <c r="L2315" s="69">
        <f t="shared" si="1905"/>
        <v>96650</v>
      </c>
      <c r="M2315" s="69">
        <f t="shared" ref="M2315" si="1935">SUM(M2311)</f>
        <v>0</v>
      </c>
      <c r="N2315" s="69">
        <f t="shared" ref="N2315:O2315" si="1936">SUM(N2311)</f>
        <v>0</v>
      </c>
      <c r="O2315" s="69">
        <f t="shared" si="1936"/>
        <v>96650</v>
      </c>
      <c r="P2315" s="69">
        <f t="shared" si="1903"/>
        <v>96650</v>
      </c>
      <c r="Q2315" s="69">
        <f t="shared" si="1904"/>
        <v>8.6169389494556139</v>
      </c>
    </row>
    <row r="2316" spans="1:17" x14ac:dyDescent="0.25">
      <c r="A2316" s="24"/>
      <c r="B2316" s="24"/>
      <c r="C2316" s="24"/>
      <c r="D2316" s="51"/>
      <c r="E2316" s="51"/>
      <c r="F2316" s="51"/>
      <c r="G2316" s="51"/>
      <c r="H2316" s="20" t="s">
        <v>67</v>
      </c>
      <c r="I2316" s="69">
        <f t="shared" ref="I2316" si="1937">SUM(I2315)</f>
        <v>1130128</v>
      </c>
      <c r="J2316" s="69">
        <f t="shared" ref="J2316:K2316" si="1938">SUM(J2315)</f>
        <v>1121628</v>
      </c>
      <c r="K2316" s="69">
        <f t="shared" si="1938"/>
        <v>0</v>
      </c>
      <c r="L2316" s="69">
        <f t="shared" ref="L2316:L2379" si="1939">SUM(M2316:O2316)</f>
        <v>96650</v>
      </c>
      <c r="M2316" s="69">
        <f t="shared" ref="M2316" si="1940">SUM(M2315)</f>
        <v>0</v>
      </c>
      <c r="N2316" s="69">
        <f t="shared" ref="N2316:O2316" si="1941">SUM(N2315)</f>
        <v>0</v>
      </c>
      <c r="O2316" s="69">
        <f t="shared" si="1941"/>
        <v>96650</v>
      </c>
      <c r="P2316" s="69">
        <f t="shared" si="1903"/>
        <v>96650</v>
      </c>
      <c r="Q2316" s="69">
        <f t="shared" si="1904"/>
        <v>8.6169389494556139</v>
      </c>
    </row>
    <row r="2317" spans="1:17" x14ac:dyDescent="0.25">
      <c r="A2317" s="25"/>
      <c r="B2317" s="25"/>
      <c r="C2317" s="25"/>
      <c r="D2317" s="53"/>
      <c r="E2317" s="53"/>
      <c r="F2317" s="53"/>
      <c r="G2317" s="53"/>
    </row>
    <row r="2318" spans="1:17" ht="15.75" thickBot="1" x14ac:dyDescent="0.3">
      <c r="A2318" s="23" t="s">
        <v>1</v>
      </c>
      <c r="B2318" s="23" t="s">
        <v>1</v>
      </c>
      <c r="C2318" s="23" t="s">
        <v>1</v>
      </c>
      <c r="D2318" s="49" t="s">
        <v>1</v>
      </c>
      <c r="E2318" s="49" t="s">
        <v>1</v>
      </c>
      <c r="F2318" s="49" t="s">
        <v>1</v>
      </c>
      <c r="G2318" s="49" t="s">
        <v>1</v>
      </c>
      <c r="H2318" s="26" t="s">
        <v>1</v>
      </c>
      <c r="I2318" s="70"/>
      <c r="J2318" s="70"/>
      <c r="K2318" s="70"/>
      <c r="L2318" s="70"/>
      <c r="M2318" s="70"/>
      <c r="N2318" s="70"/>
      <c r="O2318" s="70"/>
      <c r="P2318" s="70"/>
      <c r="Q2318" s="70"/>
    </row>
    <row r="2319" spans="1:17" ht="34.5" thickBot="1" x14ac:dyDescent="0.3">
      <c r="A2319" s="22" t="s">
        <v>4</v>
      </c>
      <c r="B2319" s="22" t="s">
        <v>5</v>
      </c>
      <c r="C2319" s="22" t="s">
        <v>6</v>
      </c>
      <c r="D2319" s="44" t="s">
        <v>2891</v>
      </c>
      <c r="E2319" s="44" t="s">
        <v>2895</v>
      </c>
      <c r="F2319" s="44" t="s">
        <v>7</v>
      </c>
      <c r="G2319" s="44" t="s">
        <v>8</v>
      </c>
      <c r="H2319" s="22" t="s">
        <v>9</v>
      </c>
      <c r="I2319" s="64" t="s">
        <v>2718</v>
      </c>
      <c r="J2319" s="64" t="s">
        <v>2879</v>
      </c>
      <c r="K2319" s="64" t="s">
        <v>2942</v>
      </c>
      <c r="L2319" s="64" t="s">
        <v>2942</v>
      </c>
      <c r="M2319" s="64" t="s">
        <v>2950</v>
      </c>
      <c r="N2319" s="64" t="s">
        <v>2949</v>
      </c>
      <c r="O2319" s="64" t="s">
        <v>2951</v>
      </c>
      <c r="P2319" s="64" t="s">
        <v>2942</v>
      </c>
      <c r="Q2319" s="64" t="s">
        <v>2944</v>
      </c>
    </row>
    <row r="2320" spans="1:17" x14ac:dyDescent="0.25">
      <c r="A2320" s="15" t="s">
        <v>1</v>
      </c>
      <c r="B2320" s="15" t="s">
        <v>1</v>
      </c>
      <c r="C2320" s="15" t="s">
        <v>1</v>
      </c>
      <c r="D2320" s="45" t="s">
        <v>1</v>
      </c>
      <c r="E2320" s="45" t="s">
        <v>1</v>
      </c>
      <c r="F2320" s="46" t="s">
        <v>1</v>
      </c>
      <c r="G2320" s="47" t="s">
        <v>1</v>
      </c>
      <c r="H2320" s="16" t="s">
        <v>1</v>
      </c>
      <c r="I2320" s="65">
        <v>1</v>
      </c>
      <c r="J2320" s="65" t="s">
        <v>2894</v>
      </c>
      <c r="K2320" s="65">
        <v>3</v>
      </c>
      <c r="L2320" s="65" t="s">
        <v>2945</v>
      </c>
      <c r="M2320" s="65">
        <v>5</v>
      </c>
      <c r="N2320" s="65">
        <v>6</v>
      </c>
      <c r="O2320" s="65">
        <v>7</v>
      </c>
      <c r="P2320" s="65" t="s">
        <v>2946</v>
      </c>
      <c r="Q2320" s="65">
        <v>9</v>
      </c>
    </row>
    <row r="2321" spans="1:17" x14ac:dyDescent="0.25">
      <c r="A2321" s="14" t="s">
        <v>638</v>
      </c>
      <c r="B2321" s="14" t="s">
        <v>69</v>
      </c>
      <c r="C2321" s="12" t="s">
        <v>925</v>
      </c>
      <c r="D2321" s="43" t="s">
        <v>926</v>
      </c>
      <c r="E2321" s="42" t="s">
        <v>1</v>
      </c>
      <c r="F2321" s="42" t="s">
        <v>1</v>
      </c>
      <c r="G2321" s="42" t="s">
        <v>1</v>
      </c>
      <c r="H2321" s="11" t="s">
        <v>927</v>
      </c>
      <c r="I2321" s="63"/>
      <c r="J2321" s="63"/>
      <c r="K2321" s="63"/>
      <c r="L2321" s="63"/>
      <c r="M2321" s="63"/>
      <c r="N2321" s="63"/>
      <c r="O2321" s="63"/>
      <c r="P2321" s="63">
        <f t="shared" ref="P2321:P2384" si="1942">K2321+L2321</f>
        <v>0</v>
      </c>
      <c r="Q2321" s="63" t="str">
        <f t="shared" ref="Q2321:Q2384" si="1943">IF(J2321=0,"-",P2321/J2321*100)</f>
        <v>-</v>
      </c>
    </row>
    <row r="2322" spans="1:17" ht="22.5" x14ac:dyDescent="0.25">
      <c r="A2322" s="14" t="s">
        <v>1</v>
      </c>
      <c r="B2322" s="14" t="s">
        <v>1</v>
      </c>
      <c r="C2322" s="14" t="s">
        <v>1</v>
      </c>
      <c r="D2322" s="42" t="s">
        <v>1</v>
      </c>
      <c r="E2322" s="42" t="s">
        <v>1</v>
      </c>
      <c r="F2322" s="42" t="s">
        <v>1</v>
      </c>
      <c r="G2322" s="42" t="s">
        <v>1</v>
      </c>
      <c r="H2322" s="17" t="s">
        <v>13</v>
      </c>
      <c r="I2322" s="66">
        <f t="shared" ref="I2322" si="1944">SUM(I2323,I2331,I2333)</f>
        <v>1826339</v>
      </c>
      <c r="J2322" s="66">
        <f t="shared" ref="J2322:K2322" si="1945">SUM(J2323,J2331,J2333)</f>
        <v>1814839</v>
      </c>
      <c r="K2322" s="66">
        <f t="shared" si="1945"/>
        <v>0</v>
      </c>
      <c r="L2322" s="66">
        <f t="shared" si="1939"/>
        <v>169475</v>
      </c>
      <c r="M2322" s="66">
        <f t="shared" ref="M2322" si="1946">SUM(M2323,M2331,M2333)</f>
        <v>0</v>
      </c>
      <c r="N2322" s="66">
        <f t="shared" ref="N2322:O2322" si="1947">SUM(N2323,N2331,N2333)</f>
        <v>0</v>
      </c>
      <c r="O2322" s="66">
        <f t="shared" si="1947"/>
        <v>169475</v>
      </c>
      <c r="P2322" s="66">
        <f t="shared" si="1942"/>
        <v>169475</v>
      </c>
      <c r="Q2322" s="66">
        <f t="shared" si="1943"/>
        <v>9.3382939202871444</v>
      </c>
    </row>
    <row r="2323" spans="1:17" x14ac:dyDescent="0.25">
      <c r="A2323" s="12" t="s">
        <v>638</v>
      </c>
      <c r="B2323" s="12" t="s">
        <v>69</v>
      </c>
      <c r="C2323" s="12" t="s">
        <v>925</v>
      </c>
      <c r="D2323" s="43" t="s">
        <v>926</v>
      </c>
      <c r="E2323" s="42" t="s">
        <v>2709</v>
      </c>
      <c r="F2323" s="42" t="s">
        <v>1</v>
      </c>
      <c r="G2323" s="42" t="s">
        <v>1</v>
      </c>
      <c r="H2323" s="11" t="s">
        <v>15</v>
      </c>
      <c r="I2323" s="67">
        <f t="shared" ref="I2323" si="1948">SUM(I2324,I2325)</f>
        <v>1544990</v>
      </c>
      <c r="J2323" s="67">
        <f t="shared" ref="J2323:K2323" si="1949">SUM(J2324,J2325)</f>
        <v>1544990</v>
      </c>
      <c r="K2323" s="67">
        <f t="shared" si="1949"/>
        <v>0</v>
      </c>
      <c r="L2323" s="67">
        <f t="shared" si="1939"/>
        <v>147900</v>
      </c>
      <c r="M2323" s="67">
        <f t="shared" ref="M2323" si="1950">SUM(M2324,M2325)</f>
        <v>0</v>
      </c>
      <c r="N2323" s="67">
        <f t="shared" ref="N2323:O2323" si="1951">SUM(N2324,N2325)</f>
        <v>0</v>
      </c>
      <c r="O2323" s="67">
        <f t="shared" si="1951"/>
        <v>147900</v>
      </c>
      <c r="P2323" s="67">
        <f t="shared" si="1942"/>
        <v>147900</v>
      </c>
      <c r="Q2323" s="67">
        <f t="shared" si="1943"/>
        <v>9.5728774943527153</v>
      </c>
    </row>
    <row r="2324" spans="1:17" x14ac:dyDescent="0.25">
      <c r="A2324" s="12" t="s">
        <v>638</v>
      </c>
      <c r="B2324" s="12" t="s">
        <v>69</v>
      </c>
      <c r="C2324" s="12" t="s">
        <v>925</v>
      </c>
      <c r="D2324" s="43" t="s">
        <v>926</v>
      </c>
      <c r="E2324" s="48">
        <v>6111</v>
      </c>
      <c r="F2324" s="43"/>
      <c r="G2324" s="56" t="s">
        <v>2919</v>
      </c>
      <c r="H2324" s="23" t="s">
        <v>16</v>
      </c>
      <c r="I2324" s="68">
        <v>1349290</v>
      </c>
      <c r="J2324" s="68">
        <v>1349290</v>
      </c>
      <c r="K2324" s="68"/>
      <c r="L2324" s="68">
        <f t="shared" si="1939"/>
        <v>128000</v>
      </c>
      <c r="M2324" s="68"/>
      <c r="N2324" s="68"/>
      <c r="O2324" s="68">
        <v>128000</v>
      </c>
      <c r="P2324" s="68">
        <f t="shared" si="1942"/>
        <v>128000</v>
      </c>
      <c r="Q2324" s="68">
        <f t="shared" si="1943"/>
        <v>9.4864706623483475</v>
      </c>
    </row>
    <row r="2325" spans="1:17" x14ac:dyDescent="0.25">
      <c r="A2325" s="14" t="s">
        <v>638</v>
      </c>
      <c r="B2325" s="14" t="s">
        <v>69</v>
      </c>
      <c r="C2325" s="14" t="s">
        <v>925</v>
      </c>
      <c r="D2325" s="50" t="s">
        <v>926</v>
      </c>
      <c r="E2325" s="50" t="s">
        <v>2719</v>
      </c>
      <c r="F2325" s="43" t="s">
        <v>1</v>
      </c>
      <c r="G2325" s="49" t="s">
        <v>1</v>
      </c>
      <c r="H2325" s="11" t="s">
        <v>19</v>
      </c>
      <c r="I2325" s="67">
        <f t="shared" ref="I2325:O2325" si="1952">SUM(I2326:I2330)</f>
        <v>195700</v>
      </c>
      <c r="J2325" s="67">
        <f t="shared" si="1952"/>
        <v>195700</v>
      </c>
      <c r="K2325" s="67">
        <f t="shared" si="1952"/>
        <v>0</v>
      </c>
      <c r="L2325" s="67">
        <f t="shared" si="1939"/>
        <v>19900</v>
      </c>
      <c r="M2325" s="67">
        <f t="shared" si="1952"/>
        <v>0</v>
      </c>
      <c r="N2325" s="67">
        <f t="shared" si="1952"/>
        <v>0</v>
      </c>
      <c r="O2325" s="67">
        <f t="shared" si="1952"/>
        <v>19900</v>
      </c>
      <c r="P2325" s="67">
        <f t="shared" si="1942"/>
        <v>19900</v>
      </c>
      <c r="Q2325" s="67">
        <f t="shared" si="1943"/>
        <v>10.168625447112928</v>
      </c>
    </row>
    <row r="2326" spans="1:17" x14ac:dyDescent="0.25">
      <c r="A2326" s="12" t="s">
        <v>638</v>
      </c>
      <c r="B2326" s="12" t="s">
        <v>69</v>
      </c>
      <c r="C2326" s="12" t="s">
        <v>925</v>
      </c>
      <c r="D2326" s="43" t="s">
        <v>926</v>
      </c>
      <c r="E2326" s="48">
        <v>6112</v>
      </c>
      <c r="F2326" s="43" t="s">
        <v>928</v>
      </c>
      <c r="G2326" s="56" t="s">
        <v>2919</v>
      </c>
      <c r="H2326" s="23" t="s">
        <v>73</v>
      </c>
      <c r="I2326" s="68">
        <v>31000</v>
      </c>
      <c r="J2326" s="68">
        <v>31000</v>
      </c>
      <c r="K2326" s="68"/>
      <c r="L2326" s="68">
        <f t="shared" si="1939"/>
        <v>2700</v>
      </c>
      <c r="M2326" s="68"/>
      <c r="N2326" s="68"/>
      <c r="O2326" s="68">
        <v>2700</v>
      </c>
      <c r="P2326" s="68">
        <f t="shared" si="1942"/>
        <v>2700</v>
      </c>
      <c r="Q2326" s="68">
        <f t="shared" si="1943"/>
        <v>8.7096774193548381</v>
      </c>
    </row>
    <row r="2327" spans="1:17" x14ac:dyDescent="0.25">
      <c r="A2327" s="12" t="s">
        <v>638</v>
      </c>
      <c r="B2327" s="12" t="s">
        <v>69</v>
      </c>
      <c r="C2327" s="12" t="s">
        <v>925</v>
      </c>
      <c r="D2327" s="43" t="s">
        <v>926</v>
      </c>
      <c r="E2327" s="48">
        <v>6112</v>
      </c>
      <c r="F2327" s="43" t="s">
        <v>929</v>
      </c>
      <c r="G2327" s="56" t="s">
        <v>2919</v>
      </c>
      <c r="H2327" s="23" t="s">
        <v>22</v>
      </c>
      <c r="I2327" s="68">
        <v>107400</v>
      </c>
      <c r="J2327" s="68">
        <v>107400</v>
      </c>
      <c r="K2327" s="68"/>
      <c r="L2327" s="68">
        <f t="shared" si="1939"/>
        <v>12700</v>
      </c>
      <c r="M2327" s="68"/>
      <c r="N2327" s="68"/>
      <c r="O2327" s="68">
        <v>12700</v>
      </c>
      <c r="P2327" s="68">
        <f t="shared" si="1942"/>
        <v>12700</v>
      </c>
      <c r="Q2327" s="68">
        <f t="shared" si="1943"/>
        <v>11.824953445065177</v>
      </c>
    </row>
    <row r="2328" spans="1:17" x14ac:dyDescent="0.25">
      <c r="A2328" s="12" t="s">
        <v>638</v>
      </c>
      <c r="B2328" s="12" t="s">
        <v>69</v>
      </c>
      <c r="C2328" s="12" t="s">
        <v>925</v>
      </c>
      <c r="D2328" s="43" t="s">
        <v>926</v>
      </c>
      <c r="E2328" s="48">
        <v>6112</v>
      </c>
      <c r="F2328" s="43" t="s">
        <v>930</v>
      </c>
      <c r="G2328" s="56" t="s">
        <v>2919</v>
      </c>
      <c r="H2328" s="23" t="s">
        <v>24</v>
      </c>
      <c r="I2328" s="68">
        <v>28400</v>
      </c>
      <c r="J2328" s="68">
        <v>28400</v>
      </c>
      <c r="K2328" s="68"/>
      <c r="L2328" s="68">
        <f t="shared" si="1939"/>
        <v>0</v>
      </c>
      <c r="M2328" s="68"/>
      <c r="N2328" s="68"/>
      <c r="O2328" s="68"/>
      <c r="P2328" s="68">
        <f t="shared" si="1942"/>
        <v>0</v>
      </c>
      <c r="Q2328" s="68">
        <f t="shared" si="1943"/>
        <v>0</v>
      </c>
    </row>
    <row r="2329" spans="1:17" x14ac:dyDescent="0.25">
      <c r="A2329" s="12" t="s">
        <v>638</v>
      </c>
      <c r="B2329" s="12" t="s">
        <v>69</v>
      </c>
      <c r="C2329" s="12" t="s">
        <v>925</v>
      </c>
      <c r="D2329" s="43" t="s">
        <v>926</v>
      </c>
      <c r="E2329" s="48">
        <v>6112</v>
      </c>
      <c r="F2329" s="43" t="s">
        <v>931</v>
      </c>
      <c r="G2329" s="56" t="s">
        <v>2919</v>
      </c>
      <c r="H2329" s="23" t="s">
        <v>76</v>
      </c>
      <c r="I2329" s="68">
        <v>14000</v>
      </c>
      <c r="J2329" s="68">
        <v>14000</v>
      </c>
      <c r="K2329" s="68"/>
      <c r="L2329" s="68">
        <f t="shared" si="1939"/>
        <v>0</v>
      </c>
      <c r="M2329" s="68"/>
      <c r="N2329" s="68"/>
      <c r="O2329" s="68"/>
      <c r="P2329" s="68">
        <f t="shared" si="1942"/>
        <v>0</v>
      </c>
      <c r="Q2329" s="68">
        <f t="shared" si="1943"/>
        <v>0</v>
      </c>
    </row>
    <row r="2330" spans="1:17" x14ac:dyDescent="0.25">
      <c r="A2330" s="12" t="s">
        <v>638</v>
      </c>
      <c r="B2330" s="12" t="s">
        <v>69</v>
      </c>
      <c r="C2330" s="12" t="s">
        <v>925</v>
      </c>
      <c r="D2330" s="43" t="s">
        <v>926</v>
      </c>
      <c r="E2330" s="48">
        <v>6112</v>
      </c>
      <c r="F2330" s="43" t="s">
        <v>932</v>
      </c>
      <c r="G2330" s="56" t="s">
        <v>2919</v>
      </c>
      <c r="H2330" s="23" t="s">
        <v>26</v>
      </c>
      <c r="I2330" s="68">
        <v>14900</v>
      </c>
      <c r="J2330" s="68">
        <v>14900</v>
      </c>
      <c r="K2330" s="68"/>
      <c r="L2330" s="68">
        <f t="shared" si="1939"/>
        <v>4500</v>
      </c>
      <c r="M2330" s="68"/>
      <c r="N2330" s="68"/>
      <c r="O2330" s="68">
        <v>4500</v>
      </c>
      <c r="P2330" s="68">
        <f t="shared" si="1942"/>
        <v>4500</v>
      </c>
      <c r="Q2330" s="68">
        <f t="shared" si="1943"/>
        <v>30.201342281879196</v>
      </c>
    </row>
    <row r="2331" spans="1:17" x14ac:dyDescent="0.25">
      <c r="A2331" s="12" t="s">
        <v>638</v>
      </c>
      <c r="B2331" s="12" t="s">
        <v>69</v>
      </c>
      <c r="C2331" s="12" t="s">
        <v>925</v>
      </c>
      <c r="D2331" s="43" t="s">
        <v>926</v>
      </c>
      <c r="E2331" s="42" t="s">
        <v>2710</v>
      </c>
      <c r="F2331" s="42" t="s">
        <v>1</v>
      </c>
      <c r="G2331" s="42" t="s">
        <v>1</v>
      </c>
      <c r="H2331" s="11" t="s">
        <v>28</v>
      </c>
      <c r="I2331" s="67">
        <f t="shared" ref="I2331:O2331" si="1953">SUM(I2332)</f>
        <v>148051</v>
      </c>
      <c r="J2331" s="67">
        <f t="shared" si="1953"/>
        <v>148051</v>
      </c>
      <c r="K2331" s="67">
        <f t="shared" si="1953"/>
        <v>0</v>
      </c>
      <c r="L2331" s="67">
        <f t="shared" si="1939"/>
        <v>13500</v>
      </c>
      <c r="M2331" s="67">
        <f t="shared" si="1953"/>
        <v>0</v>
      </c>
      <c r="N2331" s="67">
        <f t="shared" si="1953"/>
        <v>0</v>
      </c>
      <c r="O2331" s="67">
        <f t="shared" si="1953"/>
        <v>13500</v>
      </c>
      <c r="P2331" s="67">
        <f t="shared" si="1942"/>
        <v>13500</v>
      </c>
      <c r="Q2331" s="67">
        <f t="shared" si="1943"/>
        <v>9.118479442894678</v>
      </c>
    </row>
    <row r="2332" spans="1:17" x14ac:dyDescent="0.25">
      <c r="A2332" s="12" t="s">
        <v>638</v>
      </c>
      <c r="B2332" s="12" t="s">
        <v>69</v>
      </c>
      <c r="C2332" s="12" t="s">
        <v>925</v>
      </c>
      <c r="D2332" s="43" t="s">
        <v>926</v>
      </c>
      <c r="E2332" s="48">
        <v>6121</v>
      </c>
      <c r="F2332" s="43"/>
      <c r="G2332" s="56" t="s">
        <v>2919</v>
      </c>
      <c r="H2332" s="23" t="s">
        <v>29</v>
      </c>
      <c r="I2332" s="68">
        <v>148051</v>
      </c>
      <c r="J2332" s="68">
        <v>148051</v>
      </c>
      <c r="K2332" s="68"/>
      <c r="L2332" s="68">
        <f t="shared" si="1939"/>
        <v>13500</v>
      </c>
      <c r="M2332" s="68"/>
      <c r="N2332" s="68"/>
      <c r="O2332" s="68">
        <v>13500</v>
      </c>
      <c r="P2332" s="68">
        <f t="shared" si="1942"/>
        <v>13500</v>
      </c>
      <c r="Q2332" s="68">
        <f t="shared" si="1943"/>
        <v>9.118479442894678</v>
      </c>
    </row>
    <row r="2333" spans="1:17" x14ac:dyDescent="0.25">
      <c r="A2333" s="12" t="s">
        <v>638</v>
      </c>
      <c r="B2333" s="12" t="s">
        <v>69</v>
      </c>
      <c r="C2333" s="12" t="s">
        <v>925</v>
      </c>
      <c r="D2333" s="43" t="s">
        <v>926</v>
      </c>
      <c r="E2333" s="42" t="s">
        <v>2711</v>
      </c>
      <c r="F2333" s="42" t="s">
        <v>1</v>
      </c>
      <c r="G2333" s="42" t="s">
        <v>1</v>
      </c>
      <c r="H2333" s="11" t="s">
        <v>32</v>
      </c>
      <c r="I2333" s="67">
        <f t="shared" ref="I2333:O2333" si="1954">SUM(I2334:I2341)</f>
        <v>133298</v>
      </c>
      <c r="J2333" s="67">
        <f t="shared" si="1954"/>
        <v>121798</v>
      </c>
      <c r="K2333" s="67">
        <f t="shared" si="1954"/>
        <v>0</v>
      </c>
      <c r="L2333" s="67">
        <f t="shared" si="1939"/>
        <v>8075</v>
      </c>
      <c r="M2333" s="67">
        <f t="shared" si="1954"/>
        <v>0</v>
      </c>
      <c r="N2333" s="67">
        <f t="shared" si="1954"/>
        <v>0</v>
      </c>
      <c r="O2333" s="67">
        <f t="shared" si="1954"/>
        <v>8075</v>
      </c>
      <c r="P2333" s="67">
        <f t="shared" si="1942"/>
        <v>8075</v>
      </c>
      <c r="Q2333" s="67">
        <f t="shared" si="1943"/>
        <v>6.6298297180577688</v>
      </c>
    </row>
    <row r="2334" spans="1:17" x14ac:dyDescent="0.25">
      <c r="A2334" s="12" t="s">
        <v>638</v>
      </c>
      <c r="B2334" s="12" t="s">
        <v>69</v>
      </c>
      <c r="C2334" s="12" t="s">
        <v>925</v>
      </c>
      <c r="D2334" s="43" t="s">
        <v>926</v>
      </c>
      <c r="E2334" s="48">
        <v>6131</v>
      </c>
      <c r="F2334" s="43"/>
      <c r="G2334" s="56" t="s">
        <v>2919</v>
      </c>
      <c r="H2334" s="23" t="s">
        <v>33</v>
      </c>
      <c r="I2334" s="68">
        <v>2000</v>
      </c>
      <c r="J2334" s="68">
        <v>1000</v>
      </c>
      <c r="K2334" s="68"/>
      <c r="L2334" s="68">
        <f t="shared" si="1939"/>
        <v>0</v>
      </c>
      <c r="M2334" s="68"/>
      <c r="N2334" s="68"/>
      <c r="O2334" s="68">
        <v>0</v>
      </c>
      <c r="P2334" s="68">
        <f t="shared" si="1942"/>
        <v>0</v>
      </c>
      <c r="Q2334" s="68">
        <f t="shared" si="1943"/>
        <v>0</v>
      </c>
    </row>
    <row r="2335" spans="1:17" x14ac:dyDescent="0.25">
      <c r="A2335" s="12" t="s">
        <v>638</v>
      </c>
      <c r="B2335" s="12" t="s">
        <v>69</v>
      </c>
      <c r="C2335" s="12" t="s">
        <v>925</v>
      </c>
      <c r="D2335" s="43" t="s">
        <v>926</v>
      </c>
      <c r="E2335" s="48">
        <v>6132</v>
      </c>
      <c r="F2335" s="43"/>
      <c r="G2335" s="56" t="s">
        <v>2919</v>
      </c>
      <c r="H2335" s="23" t="s">
        <v>227</v>
      </c>
      <c r="I2335" s="68">
        <v>44998</v>
      </c>
      <c r="J2335" s="68">
        <v>44998</v>
      </c>
      <c r="K2335" s="68"/>
      <c r="L2335" s="68">
        <f t="shared" si="1939"/>
        <v>3000</v>
      </c>
      <c r="M2335" s="68"/>
      <c r="N2335" s="68"/>
      <c r="O2335" s="68">
        <v>3000</v>
      </c>
      <c r="P2335" s="68">
        <f t="shared" si="1942"/>
        <v>3000</v>
      </c>
      <c r="Q2335" s="68">
        <f t="shared" si="1943"/>
        <v>6.6669629761322717</v>
      </c>
    </row>
    <row r="2336" spans="1:17" x14ac:dyDescent="0.25">
      <c r="A2336" s="12" t="s">
        <v>638</v>
      </c>
      <c r="B2336" s="12" t="s">
        <v>69</v>
      </c>
      <c r="C2336" s="12" t="s">
        <v>925</v>
      </c>
      <c r="D2336" s="43" t="s">
        <v>926</v>
      </c>
      <c r="E2336" s="48">
        <v>6133</v>
      </c>
      <c r="F2336" s="43"/>
      <c r="G2336" s="56" t="s">
        <v>2919</v>
      </c>
      <c r="H2336" s="23" t="s">
        <v>229</v>
      </c>
      <c r="I2336" s="68">
        <v>13100</v>
      </c>
      <c r="J2336" s="68">
        <v>13100</v>
      </c>
      <c r="K2336" s="68"/>
      <c r="L2336" s="68">
        <f t="shared" si="1939"/>
        <v>1000</v>
      </c>
      <c r="M2336" s="68"/>
      <c r="N2336" s="68"/>
      <c r="O2336" s="68">
        <v>1000</v>
      </c>
      <c r="P2336" s="68">
        <f t="shared" si="1942"/>
        <v>1000</v>
      </c>
      <c r="Q2336" s="68">
        <f t="shared" si="1943"/>
        <v>7.6335877862595423</v>
      </c>
    </row>
    <row r="2337" spans="1:17" x14ac:dyDescent="0.25">
      <c r="A2337" s="12" t="s">
        <v>638</v>
      </c>
      <c r="B2337" s="12" t="s">
        <v>69</v>
      </c>
      <c r="C2337" s="12" t="s">
        <v>925</v>
      </c>
      <c r="D2337" s="43" t="s">
        <v>926</v>
      </c>
      <c r="E2337" s="48">
        <v>6134</v>
      </c>
      <c r="F2337" s="43"/>
      <c r="G2337" s="56" t="s">
        <v>2919</v>
      </c>
      <c r="H2337" s="23" t="s">
        <v>169</v>
      </c>
      <c r="I2337" s="68">
        <v>15900</v>
      </c>
      <c r="J2337" s="68">
        <v>9900</v>
      </c>
      <c r="K2337" s="68"/>
      <c r="L2337" s="68">
        <f t="shared" si="1939"/>
        <v>825</v>
      </c>
      <c r="M2337" s="68"/>
      <c r="N2337" s="68"/>
      <c r="O2337" s="68">
        <v>825</v>
      </c>
      <c r="P2337" s="68">
        <f t="shared" si="1942"/>
        <v>825</v>
      </c>
      <c r="Q2337" s="68">
        <f t="shared" si="1943"/>
        <v>8.3333333333333321</v>
      </c>
    </row>
    <row r="2338" spans="1:17" x14ac:dyDescent="0.25">
      <c r="A2338" s="12" t="s">
        <v>638</v>
      </c>
      <c r="B2338" s="12" t="s">
        <v>69</v>
      </c>
      <c r="C2338" s="12" t="s">
        <v>925</v>
      </c>
      <c r="D2338" s="43" t="s">
        <v>926</v>
      </c>
      <c r="E2338" s="48">
        <v>6135</v>
      </c>
      <c r="F2338" s="43"/>
      <c r="G2338" s="56" t="s">
        <v>2919</v>
      </c>
      <c r="H2338" s="23" t="s">
        <v>231</v>
      </c>
      <c r="I2338" s="68">
        <v>2000</v>
      </c>
      <c r="J2338" s="68">
        <v>1000</v>
      </c>
      <c r="K2338" s="68"/>
      <c r="L2338" s="68">
        <f t="shared" si="1939"/>
        <v>100</v>
      </c>
      <c r="M2338" s="68"/>
      <c r="N2338" s="68"/>
      <c r="O2338" s="68">
        <v>100</v>
      </c>
      <c r="P2338" s="68">
        <f t="shared" si="1942"/>
        <v>100</v>
      </c>
      <c r="Q2338" s="68">
        <f t="shared" si="1943"/>
        <v>10</v>
      </c>
    </row>
    <row r="2339" spans="1:17" x14ac:dyDescent="0.25">
      <c r="A2339" s="12" t="s">
        <v>638</v>
      </c>
      <c r="B2339" s="12" t="s">
        <v>69</v>
      </c>
      <c r="C2339" s="12" t="s">
        <v>925</v>
      </c>
      <c r="D2339" s="43" t="s">
        <v>926</v>
      </c>
      <c r="E2339" s="48">
        <v>6137</v>
      </c>
      <c r="F2339" s="43"/>
      <c r="G2339" s="56" t="s">
        <v>2919</v>
      </c>
      <c r="H2339" s="23" t="s">
        <v>235</v>
      </c>
      <c r="I2339" s="68">
        <v>12200</v>
      </c>
      <c r="J2339" s="68">
        <v>10200</v>
      </c>
      <c r="K2339" s="68"/>
      <c r="L2339" s="68">
        <f t="shared" si="1939"/>
        <v>850</v>
      </c>
      <c r="M2339" s="68"/>
      <c r="N2339" s="68"/>
      <c r="O2339" s="68">
        <v>850</v>
      </c>
      <c r="P2339" s="68">
        <f t="shared" si="1942"/>
        <v>850</v>
      </c>
      <c r="Q2339" s="68">
        <f t="shared" si="1943"/>
        <v>8.3333333333333321</v>
      </c>
    </row>
    <row r="2340" spans="1:17" x14ac:dyDescent="0.25">
      <c r="A2340" s="12" t="s">
        <v>638</v>
      </c>
      <c r="B2340" s="12" t="s">
        <v>69</v>
      </c>
      <c r="C2340" s="12" t="s">
        <v>925</v>
      </c>
      <c r="D2340" s="43" t="s">
        <v>926</v>
      </c>
      <c r="E2340" s="48">
        <v>6138</v>
      </c>
      <c r="F2340" s="43"/>
      <c r="G2340" s="56" t="s">
        <v>2919</v>
      </c>
      <c r="H2340" s="23" t="s">
        <v>237</v>
      </c>
      <c r="I2340" s="68">
        <v>3800</v>
      </c>
      <c r="J2340" s="68">
        <v>3800</v>
      </c>
      <c r="K2340" s="68"/>
      <c r="L2340" s="68">
        <f t="shared" si="1939"/>
        <v>0</v>
      </c>
      <c r="M2340" s="68"/>
      <c r="N2340" s="68"/>
      <c r="O2340" s="68">
        <v>0</v>
      </c>
      <c r="P2340" s="68">
        <f t="shared" si="1942"/>
        <v>0</v>
      </c>
      <c r="Q2340" s="68">
        <f t="shared" si="1943"/>
        <v>0</v>
      </c>
    </row>
    <row r="2341" spans="1:17" x14ac:dyDescent="0.25">
      <c r="A2341" s="14" t="s">
        <v>638</v>
      </c>
      <c r="B2341" s="14" t="s">
        <v>69</v>
      </c>
      <c r="C2341" s="14" t="s">
        <v>925</v>
      </c>
      <c r="D2341" s="50" t="s">
        <v>926</v>
      </c>
      <c r="E2341" s="50" t="s">
        <v>2720</v>
      </c>
      <c r="F2341" s="43" t="s">
        <v>1</v>
      </c>
      <c r="G2341" s="49" t="s">
        <v>1</v>
      </c>
      <c r="H2341" s="11" t="s">
        <v>35</v>
      </c>
      <c r="I2341" s="67">
        <f t="shared" ref="I2341:O2341" si="1955">SUM(I2342:I2344)</f>
        <v>39300</v>
      </c>
      <c r="J2341" s="67">
        <f t="shared" si="1955"/>
        <v>37800</v>
      </c>
      <c r="K2341" s="67">
        <f t="shared" si="1955"/>
        <v>0</v>
      </c>
      <c r="L2341" s="67">
        <f t="shared" si="1939"/>
        <v>2300</v>
      </c>
      <c r="M2341" s="67">
        <f t="shared" si="1955"/>
        <v>0</v>
      </c>
      <c r="N2341" s="67">
        <f t="shared" si="1955"/>
        <v>0</v>
      </c>
      <c r="O2341" s="67">
        <f t="shared" si="1955"/>
        <v>2300</v>
      </c>
      <c r="P2341" s="67">
        <f t="shared" si="1942"/>
        <v>2300</v>
      </c>
      <c r="Q2341" s="67">
        <f t="shared" si="1943"/>
        <v>6.0846560846560847</v>
      </c>
    </row>
    <row r="2342" spans="1:17" x14ac:dyDescent="0.25">
      <c r="A2342" s="12" t="s">
        <v>638</v>
      </c>
      <c r="B2342" s="12" t="s">
        <v>69</v>
      </c>
      <c r="C2342" s="12" t="s">
        <v>925</v>
      </c>
      <c r="D2342" s="43" t="s">
        <v>926</v>
      </c>
      <c r="E2342" s="48">
        <v>6139</v>
      </c>
      <c r="F2342" s="43"/>
      <c r="G2342" s="56" t="s">
        <v>2919</v>
      </c>
      <c r="H2342" s="23" t="s">
        <v>35</v>
      </c>
      <c r="I2342" s="68">
        <v>25400</v>
      </c>
      <c r="J2342" s="68">
        <v>23900</v>
      </c>
      <c r="K2342" s="68"/>
      <c r="L2342" s="68">
        <f t="shared" si="1939"/>
        <v>1900</v>
      </c>
      <c r="M2342" s="68"/>
      <c r="N2342" s="68"/>
      <c r="O2342" s="68">
        <v>1900</v>
      </c>
      <c r="P2342" s="68">
        <f t="shared" si="1942"/>
        <v>1900</v>
      </c>
      <c r="Q2342" s="68">
        <f t="shared" si="1943"/>
        <v>7.9497907949790791</v>
      </c>
    </row>
    <row r="2343" spans="1:17" x14ac:dyDescent="0.25">
      <c r="A2343" s="12" t="s">
        <v>638</v>
      </c>
      <c r="B2343" s="12" t="s">
        <v>69</v>
      </c>
      <c r="C2343" s="12" t="s">
        <v>925</v>
      </c>
      <c r="D2343" s="43" t="s">
        <v>926</v>
      </c>
      <c r="E2343" s="48">
        <v>6139</v>
      </c>
      <c r="F2343" s="43" t="s">
        <v>933</v>
      </c>
      <c r="G2343" s="56" t="s">
        <v>2919</v>
      </c>
      <c r="H2343" s="23" t="s">
        <v>43</v>
      </c>
      <c r="I2343" s="68">
        <v>3800</v>
      </c>
      <c r="J2343" s="68">
        <v>3800</v>
      </c>
      <c r="K2343" s="68"/>
      <c r="L2343" s="68">
        <f t="shared" si="1939"/>
        <v>400</v>
      </c>
      <c r="M2343" s="68"/>
      <c r="N2343" s="68"/>
      <c r="O2343" s="68">
        <v>400</v>
      </c>
      <c r="P2343" s="68">
        <f t="shared" si="1942"/>
        <v>400</v>
      </c>
      <c r="Q2343" s="68">
        <f t="shared" si="1943"/>
        <v>10.526315789473683</v>
      </c>
    </row>
    <row r="2344" spans="1:17" ht="22.5" x14ac:dyDescent="0.25">
      <c r="A2344" s="12" t="s">
        <v>638</v>
      </c>
      <c r="B2344" s="12" t="s">
        <v>69</v>
      </c>
      <c r="C2344" s="12" t="s">
        <v>925</v>
      </c>
      <c r="D2344" s="43" t="s">
        <v>926</v>
      </c>
      <c r="E2344" s="48">
        <v>6139</v>
      </c>
      <c r="F2344" s="43" t="s">
        <v>934</v>
      </c>
      <c r="G2344" s="56" t="s">
        <v>2919</v>
      </c>
      <c r="H2344" s="23" t="s">
        <v>49</v>
      </c>
      <c r="I2344" s="68">
        <v>10100</v>
      </c>
      <c r="J2344" s="68">
        <v>10100</v>
      </c>
      <c r="K2344" s="68"/>
      <c r="L2344" s="68">
        <f t="shared" si="1939"/>
        <v>0</v>
      </c>
      <c r="M2344" s="68"/>
      <c r="N2344" s="68"/>
      <c r="O2344" s="68">
        <v>0</v>
      </c>
      <c r="P2344" s="68">
        <f t="shared" si="1942"/>
        <v>0</v>
      </c>
      <c r="Q2344" s="68">
        <f t="shared" si="1943"/>
        <v>0</v>
      </c>
    </row>
    <row r="2345" spans="1:17" ht="22.5" x14ac:dyDescent="0.25">
      <c r="A2345" s="14" t="s">
        <v>1</v>
      </c>
      <c r="B2345" s="14" t="s">
        <v>1</v>
      </c>
      <c r="C2345" s="14" t="s">
        <v>1</v>
      </c>
      <c r="D2345" s="42" t="s">
        <v>1</v>
      </c>
      <c r="E2345" s="42" t="s">
        <v>1</v>
      </c>
      <c r="F2345" s="42" t="s">
        <v>1</v>
      </c>
      <c r="G2345" s="42" t="s">
        <v>1</v>
      </c>
      <c r="H2345" s="17" t="s">
        <v>50</v>
      </c>
      <c r="I2345" s="66">
        <f t="shared" ref="I2345:O2346" si="1956">SUM(I2346)</f>
        <v>100</v>
      </c>
      <c r="J2345" s="66">
        <f t="shared" si="1956"/>
        <v>100</v>
      </c>
      <c r="K2345" s="66">
        <f t="shared" si="1956"/>
        <v>0</v>
      </c>
      <c r="L2345" s="66">
        <f t="shared" si="1939"/>
        <v>0</v>
      </c>
      <c r="M2345" s="66">
        <f t="shared" si="1956"/>
        <v>0</v>
      </c>
      <c r="N2345" s="66">
        <f t="shared" si="1956"/>
        <v>0</v>
      </c>
      <c r="O2345" s="66">
        <f t="shared" si="1956"/>
        <v>0</v>
      </c>
      <c r="P2345" s="66">
        <f t="shared" si="1942"/>
        <v>0</v>
      </c>
      <c r="Q2345" s="66">
        <f t="shared" si="1943"/>
        <v>0</v>
      </c>
    </row>
    <row r="2346" spans="1:17" x14ac:dyDescent="0.25">
      <c r="A2346" s="12" t="s">
        <v>638</v>
      </c>
      <c r="B2346" s="12" t="s">
        <v>69</v>
      </c>
      <c r="C2346" s="12" t="s">
        <v>925</v>
      </c>
      <c r="D2346" s="43" t="s">
        <v>926</v>
      </c>
      <c r="E2346" s="42" t="s">
        <v>2712</v>
      </c>
      <c r="F2346" s="42" t="s">
        <v>1</v>
      </c>
      <c r="G2346" s="42" t="s">
        <v>1</v>
      </c>
      <c r="H2346" s="11" t="s">
        <v>52</v>
      </c>
      <c r="I2346" s="67">
        <f t="shared" si="1956"/>
        <v>100</v>
      </c>
      <c r="J2346" s="67">
        <f t="shared" si="1956"/>
        <v>100</v>
      </c>
      <c r="K2346" s="67">
        <f t="shared" si="1956"/>
        <v>0</v>
      </c>
      <c r="L2346" s="67">
        <f t="shared" si="1939"/>
        <v>0</v>
      </c>
      <c r="M2346" s="67">
        <f t="shared" si="1956"/>
        <v>0</v>
      </c>
      <c r="N2346" s="67">
        <f t="shared" si="1956"/>
        <v>0</v>
      </c>
      <c r="O2346" s="67">
        <f t="shared" si="1956"/>
        <v>0</v>
      </c>
      <c r="P2346" s="67">
        <f t="shared" si="1942"/>
        <v>0</v>
      </c>
      <c r="Q2346" s="67">
        <f t="shared" si="1943"/>
        <v>0</v>
      </c>
    </row>
    <row r="2347" spans="1:17" x14ac:dyDescent="0.25">
      <c r="A2347" s="12" t="s">
        <v>638</v>
      </c>
      <c r="B2347" s="12" t="s">
        <v>69</v>
      </c>
      <c r="C2347" s="12" t="s">
        <v>925</v>
      </c>
      <c r="D2347" s="43" t="s">
        <v>926</v>
      </c>
      <c r="E2347" s="48">
        <v>6148</v>
      </c>
      <c r="F2347" s="43"/>
      <c r="G2347" s="56" t="s">
        <v>2919</v>
      </c>
      <c r="H2347" s="23" t="s">
        <v>58</v>
      </c>
      <c r="I2347" s="68">
        <v>100</v>
      </c>
      <c r="J2347" s="68">
        <v>100</v>
      </c>
      <c r="K2347" s="68"/>
      <c r="L2347" s="68">
        <f t="shared" si="1939"/>
        <v>0</v>
      </c>
      <c r="M2347" s="68"/>
      <c r="N2347" s="68"/>
      <c r="O2347" s="68"/>
      <c r="P2347" s="68">
        <f t="shared" si="1942"/>
        <v>0</v>
      </c>
      <c r="Q2347" s="68">
        <f t="shared" si="1943"/>
        <v>0</v>
      </c>
    </row>
    <row r="2348" spans="1:17" ht="22.5" x14ac:dyDescent="0.25">
      <c r="A2348" s="14" t="s">
        <v>1</v>
      </c>
      <c r="B2348" s="14" t="s">
        <v>1</v>
      </c>
      <c r="C2348" s="14" t="s">
        <v>1</v>
      </c>
      <c r="D2348" s="42" t="s">
        <v>1</v>
      </c>
      <c r="E2348" s="42" t="s">
        <v>1</v>
      </c>
      <c r="F2348" s="42" t="s">
        <v>1</v>
      </c>
      <c r="G2348" s="42" t="s">
        <v>1</v>
      </c>
      <c r="H2348" s="17" t="s">
        <v>59</v>
      </c>
      <c r="I2348" s="66">
        <f t="shared" ref="I2348:O2349" si="1957">SUM(I2349)</f>
        <v>10000</v>
      </c>
      <c r="J2348" s="66">
        <f t="shared" si="1957"/>
        <v>0</v>
      </c>
      <c r="K2348" s="66">
        <f t="shared" si="1957"/>
        <v>0</v>
      </c>
      <c r="L2348" s="66">
        <f t="shared" si="1939"/>
        <v>0</v>
      </c>
      <c r="M2348" s="66">
        <f t="shared" si="1957"/>
        <v>0</v>
      </c>
      <c r="N2348" s="66">
        <f t="shared" si="1957"/>
        <v>0</v>
      </c>
      <c r="O2348" s="66">
        <f t="shared" si="1957"/>
        <v>0</v>
      </c>
      <c r="P2348" s="66">
        <f t="shared" si="1942"/>
        <v>0</v>
      </c>
      <c r="Q2348" s="66" t="str">
        <f t="shared" si="1943"/>
        <v>-</v>
      </c>
    </row>
    <row r="2349" spans="1:17" x14ac:dyDescent="0.25">
      <c r="A2349" s="12" t="s">
        <v>638</v>
      </c>
      <c r="B2349" s="12" t="s">
        <v>69</v>
      </c>
      <c r="C2349" s="12" t="s">
        <v>925</v>
      </c>
      <c r="D2349" s="43" t="s">
        <v>926</v>
      </c>
      <c r="E2349" s="42" t="s">
        <v>2715</v>
      </c>
      <c r="F2349" s="42" t="s">
        <v>1</v>
      </c>
      <c r="G2349" s="42" t="s">
        <v>1</v>
      </c>
      <c r="H2349" s="11" t="s">
        <v>61</v>
      </c>
      <c r="I2349" s="67">
        <f t="shared" si="1957"/>
        <v>10000</v>
      </c>
      <c r="J2349" s="67">
        <f t="shared" si="1957"/>
        <v>0</v>
      </c>
      <c r="K2349" s="67">
        <f t="shared" si="1957"/>
        <v>0</v>
      </c>
      <c r="L2349" s="67">
        <f t="shared" si="1939"/>
        <v>0</v>
      </c>
      <c r="M2349" s="67">
        <f t="shared" si="1957"/>
        <v>0</v>
      </c>
      <c r="N2349" s="67">
        <f t="shared" si="1957"/>
        <v>0</v>
      </c>
      <c r="O2349" s="67">
        <f t="shared" si="1957"/>
        <v>0</v>
      </c>
      <c r="P2349" s="67">
        <f t="shared" si="1942"/>
        <v>0</v>
      </c>
      <c r="Q2349" s="67" t="str">
        <f t="shared" si="1943"/>
        <v>-</v>
      </c>
    </row>
    <row r="2350" spans="1:17" x14ac:dyDescent="0.25">
      <c r="A2350" s="12" t="s">
        <v>638</v>
      </c>
      <c r="B2350" s="12" t="s">
        <v>69</v>
      </c>
      <c r="C2350" s="12" t="s">
        <v>925</v>
      </c>
      <c r="D2350" s="43" t="s">
        <v>926</v>
      </c>
      <c r="E2350" s="48">
        <v>8213</v>
      </c>
      <c r="F2350" s="43"/>
      <c r="G2350" s="56" t="s">
        <v>2919</v>
      </c>
      <c r="H2350" s="23" t="s">
        <v>62</v>
      </c>
      <c r="I2350" s="68">
        <v>10000</v>
      </c>
      <c r="J2350" s="68">
        <v>0</v>
      </c>
      <c r="K2350" s="68"/>
      <c r="L2350" s="68">
        <f t="shared" si="1939"/>
        <v>0</v>
      </c>
      <c r="M2350" s="68"/>
      <c r="N2350" s="68"/>
      <c r="O2350" s="68"/>
      <c r="P2350" s="68">
        <f t="shared" si="1942"/>
        <v>0</v>
      </c>
      <c r="Q2350" s="68" t="str">
        <f t="shared" si="1943"/>
        <v>-</v>
      </c>
    </row>
    <row r="2351" spans="1:17" x14ac:dyDescent="0.25">
      <c r="A2351" s="23" t="s">
        <v>1</v>
      </c>
      <c r="B2351" s="23" t="s">
        <v>1</v>
      </c>
      <c r="C2351" s="23" t="s">
        <v>1</v>
      </c>
      <c r="D2351" s="49" t="s">
        <v>1</v>
      </c>
      <c r="E2351" s="49" t="s">
        <v>1</v>
      </c>
      <c r="F2351" s="49" t="s">
        <v>1</v>
      </c>
      <c r="G2351" s="49" t="s">
        <v>1</v>
      </c>
      <c r="H2351" s="17" t="s">
        <v>935</v>
      </c>
      <c r="I2351" s="66">
        <f t="shared" ref="I2351:O2351" si="1958">SUM(I2322,I2345,I2348)</f>
        <v>1836439</v>
      </c>
      <c r="J2351" s="66">
        <f t="shared" si="1958"/>
        <v>1814939</v>
      </c>
      <c r="K2351" s="66">
        <f t="shared" si="1958"/>
        <v>0</v>
      </c>
      <c r="L2351" s="66">
        <f t="shared" si="1939"/>
        <v>169475</v>
      </c>
      <c r="M2351" s="66">
        <f t="shared" si="1958"/>
        <v>0</v>
      </c>
      <c r="N2351" s="66">
        <f t="shared" si="1958"/>
        <v>0</v>
      </c>
      <c r="O2351" s="66">
        <f t="shared" si="1958"/>
        <v>169475</v>
      </c>
      <c r="P2351" s="66">
        <f t="shared" si="1942"/>
        <v>169475</v>
      </c>
      <c r="Q2351" s="66">
        <f t="shared" si="1943"/>
        <v>9.3377793964425244</v>
      </c>
    </row>
    <row r="2352" spans="1:17" ht="15.75" thickBot="1" x14ac:dyDescent="0.3">
      <c r="A2352" s="23" t="s">
        <v>1</v>
      </c>
      <c r="B2352" s="23" t="s">
        <v>1</v>
      </c>
      <c r="C2352" s="23" t="s">
        <v>1</v>
      </c>
      <c r="D2352" s="49" t="s">
        <v>1</v>
      </c>
      <c r="E2352" s="49" t="s">
        <v>1</v>
      </c>
      <c r="F2352" s="49" t="s">
        <v>1</v>
      </c>
      <c r="G2352" s="49" t="s">
        <v>1</v>
      </c>
      <c r="H2352" s="11" t="s">
        <v>64</v>
      </c>
      <c r="I2352" s="67">
        <v>58</v>
      </c>
      <c r="J2352" s="67">
        <v>58</v>
      </c>
      <c r="K2352" s="67"/>
      <c r="L2352" s="67"/>
      <c r="M2352" s="67"/>
      <c r="N2352" s="67"/>
      <c r="O2352" s="67"/>
      <c r="P2352" s="67">
        <f t="shared" si="1942"/>
        <v>0</v>
      </c>
      <c r="Q2352" s="67">
        <f t="shared" si="1943"/>
        <v>0</v>
      </c>
    </row>
    <row r="2353" spans="1:17" ht="34.5" thickBot="1" x14ac:dyDescent="0.3">
      <c r="A2353" s="23" t="s">
        <v>1</v>
      </c>
      <c r="B2353" s="23" t="s">
        <v>1</v>
      </c>
      <c r="C2353" s="23" t="s">
        <v>1</v>
      </c>
      <c r="D2353" s="49" t="s">
        <v>1</v>
      </c>
      <c r="E2353" s="49" t="s">
        <v>1</v>
      </c>
      <c r="F2353" s="49" t="s">
        <v>1</v>
      </c>
      <c r="G2353" s="49" t="s">
        <v>1</v>
      </c>
      <c r="H2353" s="22" t="s">
        <v>65</v>
      </c>
      <c r="I2353" s="64" t="s">
        <v>2718</v>
      </c>
      <c r="J2353" s="64" t="s">
        <v>2879</v>
      </c>
      <c r="K2353" s="64" t="s">
        <v>2942</v>
      </c>
      <c r="L2353" s="64" t="s">
        <v>2942</v>
      </c>
      <c r="M2353" s="64" t="s">
        <v>2950</v>
      </c>
      <c r="N2353" s="64" t="s">
        <v>2949</v>
      </c>
      <c r="O2353" s="64" t="s">
        <v>2951</v>
      </c>
      <c r="P2353" s="64" t="s">
        <v>2942</v>
      </c>
      <c r="Q2353" s="64" t="s">
        <v>2944</v>
      </c>
    </row>
    <row r="2354" spans="1:17" x14ac:dyDescent="0.25">
      <c r="A2354" s="24"/>
      <c r="B2354" s="24"/>
      <c r="C2354" s="24"/>
      <c r="D2354" s="51"/>
      <c r="E2354" s="51"/>
      <c r="F2354" s="51"/>
      <c r="G2354" s="51"/>
      <c r="H2354" s="18" t="s">
        <v>1</v>
      </c>
      <c r="I2354" s="65">
        <v>1</v>
      </c>
      <c r="J2354" s="65" t="s">
        <v>2894</v>
      </c>
      <c r="K2354" s="65">
        <v>3</v>
      </c>
      <c r="L2354" s="65" t="s">
        <v>2945</v>
      </c>
      <c r="M2354" s="65">
        <v>5</v>
      </c>
      <c r="N2354" s="65">
        <v>6</v>
      </c>
      <c r="O2354" s="65">
        <v>7</v>
      </c>
      <c r="P2354" s="65" t="s">
        <v>2946</v>
      </c>
      <c r="Q2354" s="65">
        <v>9</v>
      </c>
    </row>
    <row r="2355" spans="1:17" x14ac:dyDescent="0.25">
      <c r="A2355" s="24"/>
      <c r="B2355" s="24"/>
      <c r="C2355" s="24"/>
      <c r="D2355" s="51"/>
      <c r="E2355" s="52"/>
      <c r="F2355" s="52"/>
      <c r="G2355" s="52"/>
      <c r="H2355" s="19" t="s">
        <v>697</v>
      </c>
      <c r="I2355" s="69">
        <f t="shared" ref="I2355" si="1959">SUM(I2351)</f>
        <v>1836439</v>
      </c>
      <c r="J2355" s="69">
        <f t="shared" ref="J2355:K2355" si="1960">SUM(J2351)</f>
        <v>1814939</v>
      </c>
      <c r="K2355" s="69">
        <f t="shared" si="1960"/>
        <v>0</v>
      </c>
      <c r="L2355" s="69">
        <f t="shared" si="1939"/>
        <v>169475</v>
      </c>
      <c r="M2355" s="69">
        <f t="shared" ref="M2355" si="1961">SUM(M2351)</f>
        <v>0</v>
      </c>
      <c r="N2355" s="69">
        <f t="shared" ref="N2355:O2355" si="1962">SUM(N2351)</f>
        <v>0</v>
      </c>
      <c r="O2355" s="69">
        <f t="shared" si="1962"/>
        <v>169475</v>
      </c>
      <c r="P2355" s="69">
        <f t="shared" si="1942"/>
        <v>169475</v>
      </c>
      <c r="Q2355" s="69">
        <f t="shared" si="1943"/>
        <v>9.3377793964425244</v>
      </c>
    </row>
    <row r="2356" spans="1:17" x14ac:dyDescent="0.25">
      <c r="A2356" s="24"/>
      <c r="B2356" s="24"/>
      <c r="C2356" s="24"/>
      <c r="D2356" s="51"/>
      <c r="E2356" s="51"/>
      <c r="F2356" s="51"/>
      <c r="G2356" s="51"/>
      <c r="H2356" s="20" t="s">
        <v>67</v>
      </c>
      <c r="I2356" s="69">
        <f t="shared" ref="I2356" si="1963">SUM(I2355)</f>
        <v>1836439</v>
      </c>
      <c r="J2356" s="69">
        <f t="shared" ref="J2356:K2356" si="1964">SUM(J2355)</f>
        <v>1814939</v>
      </c>
      <c r="K2356" s="69">
        <f t="shared" si="1964"/>
        <v>0</v>
      </c>
      <c r="L2356" s="69">
        <f t="shared" si="1939"/>
        <v>169475</v>
      </c>
      <c r="M2356" s="69">
        <f t="shared" ref="M2356" si="1965">SUM(M2355)</f>
        <v>0</v>
      </c>
      <c r="N2356" s="69">
        <f t="shared" ref="N2356:O2356" si="1966">SUM(N2355)</f>
        <v>0</v>
      </c>
      <c r="O2356" s="69">
        <f t="shared" si="1966"/>
        <v>169475</v>
      </c>
      <c r="P2356" s="69">
        <f t="shared" si="1942"/>
        <v>169475</v>
      </c>
      <c r="Q2356" s="69">
        <f t="shared" si="1943"/>
        <v>9.3377793964425244</v>
      </c>
    </row>
    <row r="2357" spans="1:17" x14ac:dyDescent="0.25">
      <c r="A2357" s="25"/>
      <c r="B2357" s="25"/>
      <c r="C2357" s="25"/>
      <c r="D2357" s="53"/>
      <c r="E2357" s="53"/>
      <c r="F2357" s="53"/>
      <c r="G2357" s="53"/>
    </row>
    <row r="2358" spans="1:17" ht="15.75" thickBot="1" x14ac:dyDescent="0.3">
      <c r="A2358" s="23" t="s">
        <v>1</v>
      </c>
      <c r="B2358" s="23" t="s">
        <v>1</v>
      </c>
      <c r="C2358" s="23" t="s">
        <v>1</v>
      </c>
      <c r="D2358" s="49" t="s">
        <v>1</v>
      </c>
      <c r="E2358" s="49" t="s">
        <v>1</v>
      </c>
      <c r="F2358" s="49" t="s">
        <v>1</v>
      </c>
      <c r="G2358" s="49" t="s">
        <v>1</v>
      </c>
      <c r="H2358" s="26" t="s">
        <v>1</v>
      </c>
      <c r="I2358" s="70"/>
      <c r="J2358" s="70"/>
      <c r="K2358" s="70"/>
      <c r="L2358" s="70"/>
      <c r="M2358" s="70"/>
      <c r="N2358" s="70"/>
      <c r="O2358" s="70"/>
      <c r="P2358" s="70"/>
      <c r="Q2358" s="70"/>
    </row>
    <row r="2359" spans="1:17" ht="34.5" thickBot="1" x14ac:dyDescent="0.3">
      <c r="A2359" s="22" t="s">
        <v>4</v>
      </c>
      <c r="B2359" s="22" t="s">
        <v>5</v>
      </c>
      <c r="C2359" s="22" t="s">
        <v>6</v>
      </c>
      <c r="D2359" s="44" t="s">
        <v>2891</v>
      </c>
      <c r="E2359" s="44" t="s">
        <v>2895</v>
      </c>
      <c r="F2359" s="44" t="s">
        <v>7</v>
      </c>
      <c r="G2359" s="44" t="s">
        <v>8</v>
      </c>
      <c r="H2359" s="22" t="s">
        <v>9</v>
      </c>
      <c r="I2359" s="64" t="s">
        <v>2718</v>
      </c>
      <c r="J2359" s="64" t="s">
        <v>2879</v>
      </c>
      <c r="K2359" s="64" t="s">
        <v>2942</v>
      </c>
      <c r="L2359" s="64" t="s">
        <v>2942</v>
      </c>
      <c r="M2359" s="64" t="s">
        <v>2950</v>
      </c>
      <c r="N2359" s="64" t="s">
        <v>2949</v>
      </c>
      <c r="O2359" s="64" t="s">
        <v>2951</v>
      </c>
      <c r="P2359" s="64" t="s">
        <v>2942</v>
      </c>
      <c r="Q2359" s="64" t="s">
        <v>2944</v>
      </c>
    </row>
    <row r="2360" spans="1:17" x14ac:dyDescent="0.25">
      <c r="A2360" s="15" t="s">
        <v>1</v>
      </c>
      <c r="B2360" s="15" t="s">
        <v>1</v>
      </c>
      <c r="C2360" s="15" t="s">
        <v>1</v>
      </c>
      <c r="D2360" s="45" t="s">
        <v>1</v>
      </c>
      <c r="E2360" s="45" t="s">
        <v>1</v>
      </c>
      <c r="F2360" s="46" t="s">
        <v>1</v>
      </c>
      <c r="G2360" s="47" t="s">
        <v>1</v>
      </c>
      <c r="H2360" s="16" t="s">
        <v>1</v>
      </c>
      <c r="I2360" s="65">
        <v>1</v>
      </c>
      <c r="J2360" s="65" t="s">
        <v>2894</v>
      </c>
      <c r="K2360" s="65">
        <v>3</v>
      </c>
      <c r="L2360" s="65" t="s">
        <v>2945</v>
      </c>
      <c r="M2360" s="65">
        <v>5</v>
      </c>
      <c r="N2360" s="65">
        <v>6</v>
      </c>
      <c r="O2360" s="65">
        <v>7</v>
      </c>
      <c r="P2360" s="65" t="s">
        <v>2946</v>
      </c>
      <c r="Q2360" s="65">
        <v>9</v>
      </c>
    </row>
    <row r="2361" spans="1:17" x14ac:dyDescent="0.25">
      <c r="A2361" s="14" t="s">
        <v>638</v>
      </c>
      <c r="B2361" s="14" t="s">
        <v>69</v>
      </c>
      <c r="C2361" s="12" t="s">
        <v>936</v>
      </c>
      <c r="D2361" s="43" t="s">
        <v>937</v>
      </c>
      <c r="E2361" s="42" t="s">
        <v>1</v>
      </c>
      <c r="F2361" s="42" t="s">
        <v>1</v>
      </c>
      <c r="G2361" s="42" t="s">
        <v>1</v>
      </c>
      <c r="H2361" s="11" t="s">
        <v>938</v>
      </c>
      <c r="I2361" s="63"/>
      <c r="J2361" s="63"/>
      <c r="K2361" s="63"/>
      <c r="L2361" s="63"/>
      <c r="M2361" s="63"/>
      <c r="N2361" s="63"/>
      <c r="O2361" s="63"/>
      <c r="P2361" s="63">
        <f t="shared" si="1942"/>
        <v>0</v>
      </c>
      <c r="Q2361" s="63" t="str">
        <f t="shared" si="1943"/>
        <v>-</v>
      </c>
    </row>
    <row r="2362" spans="1:17" ht="22.5" x14ac:dyDescent="0.25">
      <c r="A2362" s="14" t="s">
        <v>1</v>
      </c>
      <c r="B2362" s="14" t="s">
        <v>1</v>
      </c>
      <c r="C2362" s="14" t="s">
        <v>1</v>
      </c>
      <c r="D2362" s="42" t="s">
        <v>1</v>
      </c>
      <c r="E2362" s="42" t="s">
        <v>1</v>
      </c>
      <c r="F2362" s="42" t="s">
        <v>1</v>
      </c>
      <c r="G2362" s="42" t="s">
        <v>1</v>
      </c>
      <c r="H2362" s="17" t="s">
        <v>13</v>
      </c>
      <c r="I2362" s="66">
        <f t="shared" ref="I2362" si="1967">SUM(I2363,I2370,I2372)</f>
        <v>1359794</v>
      </c>
      <c r="J2362" s="66">
        <f t="shared" ref="J2362:K2362" si="1968">SUM(J2363,J2370,J2372)</f>
        <v>1318794</v>
      </c>
      <c r="K2362" s="66">
        <f t="shared" si="1968"/>
        <v>0</v>
      </c>
      <c r="L2362" s="66">
        <f t="shared" si="1939"/>
        <v>132000</v>
      </c>
      <c r="M2362" s="66">
        <f t="shared" ref="M2362" si="1969">SUM(M2363,M2370,M2372)</f>
        <v>0</v>
      </c>
      <c r="N2362" s="66">
        <f t="shared" ref="N2362:O2362" si="1970">SUM(N2363,N2370,N2372)</f>
        <v>0</v>
      </c>
      <c r="O2362" s="66">
        <f t="shared" si="1970"/>
        <v>132000</v>
      </c>
      <c r="P2362" s="66">
        <f t="shared" si="1942"/>
        <v>132000</v>
      </c>
      <c r="Q2362" s="66">
        <f t="shared" si="1943"/>
        <v>10.009144718583798</v>
      </c>
    </row>
    <row r="2363" spans="1:17" x14ac:dyDescent="0.25">
      <c r="A2363" s="12" t="s">
        <v>638</v>
      </c>
      <c r="B2363" s="12" t="s">
        <v>69</v>
      </c>
      <c r="C2363" s="12" t="s">
        <v>936</v>
      </c>
      <c r="D2363" s="43" t="s">
        <v>937</v>
      </c>
      <c r="E2363" s="42" t="s">
        <v>2709</v>
      </c>
      <c r="F2363" s="42" t="s">
        <v>1</v>
      </c>
      <c r="G2363" s="42" t="s">
        <v>1</v>
      </c>
      <c r="H2363" s="11" t="s">
        <v>15</v>
      </c>
      <c r="I2363" s="67">
        <f t="shared" ref="I2363" si="1971">SUM(I2364,I2365)</f>
        <v>1115827</v>
      </c>
      <c r="J2363" s="67">
        <f t="shared" ref="J2363:K2363" si="1972">SUM(J2364,J2365)</f>
        <v>1105827</v>
      </c>
      <c r="K2363" s="67">
        <f t="shared" si="1972"/>
        <v>0</v>
      </c>
      <c r="L2363" s="67">
        <f t="shared" si="1939"/>
        <v>113000</v>
      </c>
      <c r="M2363" s="67">
        <f t="shared" ref="M2363" si="1973">SUM(M2364,M2365)</f>
        <v>0</v>
      </c>
      <c r="N2363" s="67">
        <f t="shared" ref="N2363:O2363" si="1974">SUM(N2364,N2365)</f>
        <v>0</v>
      </c>
      <c r="O2363" s="67">
        <f t="shared" si="1974"/>
        <v>113000</v>
      </c>
      <c r="P2363" s="67">
        <f t="shared" si="1942"/>
        <v>113000</v>
      </c>
      <c r="Q2363" s="67">
        <f t="shared" si="1943"/>
        <v>10.218596579754339</v>
      </c>
    </row>
    <row r="2364" spans="1:17" x14ac:dyDescent="0.25">
      <c r="A2364" s="12" t="s">
        <v>638</v>
      </c>
      <c r="B2364" s="12" t="s">
        <v>69</v>
      </c>
      <c r="C2364" s="12" t="s">
        <v>936</v>
      </c>
      <c r="D2364" s="43" t="s">
        <v>937</v>
      </c>
      <c r="E2364" s="48">
        <v>6111</v>
      </c>
      <c r="F2364" s="43"/>
      <c r="G2364" s="56" t="s">
        <v>2919</v>
      </c>
      <c r="H2364" s="23" t="s">
        <v>16</v>
      </c>
      <c r="I2364" s="68">
        <v>975327</v>
      </c>
      <c r="J2364" s="68">
        <v>965327</v>
      </c>
      <c r="K2364" s="68"/>
      <c r="L2364" s="68">
        <f t="shared" si="1939"/>
        <v>101000</v>
      </c>
      <c r="M2364" s="68"/>
      <c r="N2364" s="68"/>
      <c r="O2364" s="68">
        <v>101000</v>
      </c>
      <c r="P2364" s="68">
        <f t="shared" si="1942"/>
        <v>101000</v>
      </c>
      <c r="Q2364" s="68">
        <f t="shared" si="1943"/>
        <v>10.462775826222618</v>
      </c>
    </row>
    <row r="2365" spans="1:17" x14ac:dyDescent="0.25">
      <c r="A2365" s="14" t="s">
        <v>638</v>
      </c>
      <c r="B2365" s="14" t="s">
        <v>69</v>
      </c>
      <c r="C2365" s="14" t="s">
        <v>936</v>
      </c>
      <c r="D2365" s="50" t="s">
        <v>937</v>
      </c>
      <c r="E2365" s="50" t="s">
        <v>2719</v>
      </c>
      <c r="F2365" s="43" t="s">
        <v>1</v>
      </c>
      <c r="G2365" s="49" t="s">
        <v>1</v>
      </c>
      <c r="H2365" s="11" t="s">
        <v>19</v>
      </c>
      <c r="I2365" s="67">
        <f t="shared" ref="I2365:O2365" si="1975">SUM(I2366:I2369)</f>
        <v>140500</v>
      </c>
      <c r="J2365" s="67">
        <f t="shared" si="1975"/>
        <v>140500</v>
      </c>
      <c r="K2365" s="67">
        <f t="shared" si="1975"/>
        <v>0</v>
      </c>
      <c r="L2365" s="67">
        <f t="shared" si="1939"/>
        <v>12000</v>
      </c>
      <c r="M2365" s="67">
        <f t="shared" si="1975"/>
        <v>0</v>
      </c>
      <c r="N2365" s="67">
        <f t="shared" si="1975"/>
        <v>0</v>
      </c>
      <c r="O2365" s="67">
        <f t="shared" si="1975"/>
        <v>12000</v>
      </c>
      <c r="P2365" s="67">
        <f t="shared" si="1942"/>
        <v>12000</v>
      </c>
      <c r="Q2365" s="67">
        <f t="shared" si="1943"/>
        <v>8.5409252669039155</v>
      </c>
    </row>
    <row r="2366" spans="1:17" x14ac:dyDescent="0.25">
      <c r="A2366" s="12" t="s">
        <v>638</v>
      </c>
      <c r="B2366" s="12" t="s">
        <v>69</v>
      </c>
      <c r="C2366" s="12" t="s">
        <v>936</v>
      </c>
      <c r="D2366" s="43" t="s">
        <v>937</v>
      </c>
      <c r="E2366" s="48">
        <v>6112</v>
      </c>
      <c r="F2366" s="43" t="s">
        <v>939</v>
      </c>
      <c r="G2366" s="56" t="s">
        <v>2919</v>
      </c>
      <c r="H2366" s="23" t="s">
        <v>73</v>
      </c>
      <c r="I2366" s="68">
        <v>27500</v>
      </c>
      <c r="J2366" s="68">
        <v>27500</v>
      </c>
      <c r="K2366" s="68"/>
      <c r="L2366" s="68">
        <f t="shared" si="1939"/>
        <v>2500</v>
      </c>
      <c r="M2366" s="68"/>
      <c r="N2366" s="68"/>
      <c r="O2366" s="68">
        <v>2500</v>
      </c>
      <c r="P2366" s="68">
        <f t="shared" si="1942"/>
        <v>2500</v>
      </c>
      <c r="Q2366" s="68">
        <f t="shared" si="1943"/>
        <v>9.0909090909090917</v>
      </c>
    </row>
    <row r="2367" spans="1:17" x14ac:dyDescent="0.25">
      <c r="A2367" s="12" t="s">
        <v>638</v>
      </c>
      <c r="B2367" s="12" t="s">
        <v>69</v>
      </c>
      <c r="C2367" s="12" t="s">
        <v>936</v>
      </c>
      <c r="D2367" s="43" t="s">
        <v>937</v>
      </c>
      <c r="E2367" s="48">
        <v>6112</v>
      </c>
      <c r="F2367" s="43" t="s">
        <v>940</v>
      </c>
      <c r="G2367" s="56" t="s">
        <v>2919</v>
      </c>
      <c r="H2367" s="23" t="s">
        <v>22</v>
      </c>
      <c r="I2367" s="68">
        <v>75900</v>
      </c>
      <c r="J2367" s="68">
        <v>75900</v>
      </c>
      <c r="K2367" s="68"/>
      <c r="L2367" s="68">
        <f t="shared" si="1939"/>
        <v>9500</v>
      </c>
      <c r="M2367" s="68"/>
      <c r="N2367" s="68"/>
      <c r="O2367" s="68">
        <v>9500</v>
      </c>
      <c r="P2367" s="68">
        <f t="shared" si="1942"/>
        <v>9500</v>
      </c>
      <c r="Q2367" s="68">
        <f t="shared" si="1943"/>
        <v>12.51646903820817</v>
      </c>
    </row>
    <row r="2368" spans="1:17" x14ac:dyDescent="0.25">
      <c r="A2368" s="12" t="s">
        <v>638</v>
      </c>
      <c r="B2368" s="12" t="s">
        <v>69</v>
      </c>
      <c r="C2368" s="12" t="s">
        <v>936</v>
      </c>
      <c r="D2368" s="43" t="s">
        <v>937</v>
      </c>
      <c r="E2368" s="48">
        <v>6112</v>
      </c>
      <c r="F2368" s="43" t="s">
        <v>941</v>
      </c>
      <c r="G2368" s="56" t="s">
        <v>2919</v>
      </c>
      <c r="H2368" s="23" t="s">
        <v>24</v>
      </c>
      <c r="I2368" s="68">
        <v>21200</v>
      </c>
      <c r="J2368" s="68">
        <v>21200</v>
      </c>
      <c r="K2368" s="68"/>
      <c r="L2368" s="68">
        <f t="shared" si="1939"/>
        <v>0</v>
      </c>
      <c r="M2368" s="68"/>
      <c r="N2368" s="68"/>
      <c r="O2368" s="68"/>
      <c r="P2368" s="68">
        <f t="shared" si="1942"/>
        <v>0</v>
      </c>
      <c r="Q2368" s="68">
        <f t="shared" si="1943"/>
        <v>0</v>
      </c>
    </row>
    <row r="2369" spans="1:17" x14ac:dyDescent="0.25">
      <c r="A2369" s="12" t="s">
        <v>638</v>
      </c>
      <c r="B2369" s="12" t="s">
        <v>69</v>
      </c>
      <c r="C2369" s="12" t="s">
        <v>936</v>
      </c>
      <c r="D2369" s="43" t="s">
        <v>937</v>
      </c>
      <c r="E2369" s="48">
        <v>6112</v>
      </c>
      <c r="F2369" s="43" t="s">
        <v>942</v>
      </c>
      <c r="G2369" s="56" t="s">
        <v>2919</v>
      </c>
      <c r="H2369" s="23" t="s">
        <v>26</v>
      </c>
      <c r="I2369" s="68">
        <v>15900</v>
      </c>
      <c r="J2369" s="68">
        <v>15900</v>
      </c>
      <c r="K2369" s="68"/>
      <c r="L2369" s="68">
        <f t="shared" si="1939"/>
        <v>0</v>
      </c>
      <c r="M2369" s="68"/>
      <c r="N2369" s="68"/>
      <c r="O2369" s="68"/>
      <c r="P2369" s="68">
        <f t="shared" si="1942"/>
        <v>0</v>
      </c>
      <c r="Q2369" s="68">
        <f t="shared" si="1943"/>
        <v>0</v>
      </c>
    </row>
    <row r="2370" spans="1:17" x14ac:dyDescent="0.25">
      <c r="A2370" s="12" t="s">
        <v>638</v>
      </c>
      <c r="B2370" s="12" t="s">
        <v>69</v>
      </c>
      <c r="C2370" s="12" t="s">
        <v>936</v>
      </c>
      <c r="D2370" s="43" t="s">
        <v>937</v>
      </c>
      <c r="E2370" s="42" t="s">
        <v>2710</v>
      </c>
      <c r="F2370" s="42" t="s">
        <v>1</v>
      </c>
      <c r="G2370" s="42" t="s">
        <v>1</v>
      </c>
      <c r="H2370" s="11" t="s">
        <v>28</v>
      </c>
      <c r="I2370" s="67">
        <f t="shared" ref="I2370:O2370" si="1976">SUM(I2371)</f>
        <v>102787</v>
      </c>
      <c r="J2370" s="67">
        <f t="shared" si="1976"/>
        <v>101787</v>
      </c>
      <c r="K2370" s="67">
        <f t="shared" si="1976"/>
        <v>0</v>
      </c>
      <c r="L2370" s="67">
        <f t="shared" si="1939"/>
        <v>10600</v>
      </c>
      <c r="M2370" s="67">
        <f t="shared" si="1976"/>
        <v>0</v>
      </c>
      <c r="N2370" s="67">
        <f t="shared" si="1976"/>
        <v>0</v>
      </c>
      <c r="O2370" s="67">
        <f t="shared" si="1976"/>
        <v>10600</v>
      </c>
      <c r="P2370" s="67">
        <f t="shared" si="1942"/>
        <v>10600</v>
      </c>
      <c r="Q2370" s="67">
        <f t="shared" si="1943"/>
        <v>10.413903543674536</v>
      </c>
    </row>
    <row r="2371" spans="1:17" x14ac:dyDescent="0.25">
      <c r="A2371" s="12" t="s">
        <v>638</v>
      </c>
      <c r="B2371" s="12" t="s">
        <v>69</v>
      </c>
      <c r="C2371" s="12" t="s">
        <v>936</v>
      </c>
      <c r="D2371" s="43" t="s">
        <v>937</v>
      </c>
      <c r="E2371" s="48">
        <v>6121</v>
      </c>
      <c r="F2371" s="43"/>
      <c r="G2371" s="56" t="s">
        <v>2919</v>
      </c>
      <c r="H2371" s="23" t="s">
        <v>29</v>
      </c>
      <c r="I2371" s="68">
        <v>102787</v>
      </c>
      <c r="J2371" s="68">
        <v>101787</v>
      </c>
      <c r="K2371" s="68"/>
      <c r="L2371" s="68">
        <f t="shared" si="1939"/>
        <v>10600</v>
      </c>
      <c r="M2371" s="68"/>
      <c r="N2371" s="68"/>
      <c r="O2371" s="68">
        <v>10600</v>
      </c>
      <c r="P2371" s="68">
        <f t="shared" si="1942"/>
        <v>10600</v>
      </c>
      <c r="Q2371" s="68">
        <f t="shared" si="1943"/>
        <v>10.413903543674536</v>
      </c>
    </row>
    <row r="2372" spans="1:17" x14ac:dyDescent="0.25">
      <c r="A2372" s="12" t="s">
        <v>638</v>
      </c>
      <c r="B2372" s="12" t="s">
        <v>69</v>
      </c>
      <c r="C2372" s="12" t="s">
        <v>936</v>
      </c>
      <c r="D2372" s="43" t="s">
        <v>937</v>
      </c>
      <c r="E2372" s="42" t="s">
        <v>2711</v>
      </c>
      <c r="F2372" s="42" t="s">
        <v>1</v>
      </c>
      <c r="G2372" s="42" t="s">
        <v>1</v>
      </c>
      <c r="H2372" s="11" t="s">
        <v>32</v>
      </c>
      <c r="I2372" s="67">
        <f t="shared" ref="I2372:O2372" si="1977">SUM(I2373:I2380)</f>
        <v>141180</v>
      </c>
      <c r="J2372" s="67">
        <f t="shared" si="1977"/>
        <v>111180</v>
      </c>
      <c r="K2372" s="67">
        <f t="shared" si="1977"/>
        <v>0</v>
      </c>
      <c r="L2372" s="67">
        <f t="shared" si="1939"/>
        <v>8400</v>
      </c>
      <c r="M2372" s="67">
        <f t="shared" si="1977"/>
        <v>0</v>
      </c>
      <c r="N2372" s="67">
        <f t="shared" si="1977"/>
        <v>0</v>
      </c>
      <c r="O2372" s="67">
        <f t="shared" si="1977"/>
        <v>8400</v>
      </c>
      <c r="P2372" s="67">
        <f t="shared" si="1942"/>
        <v>8400</v>
      </c>
      <c r="Q2372" s="67">
        <f t="shared" si="1943"/>
        <v>7.5553157042633572</v>
      </c>
    </row>
    <row r="2373" spans="1:17" x14ac:dyDescent="0.25">
      <c r="A2373" s="12" t="s">
        <v>638</v>
      </c>
      <c r="B2373" s="12" t="s">
        <v>69</v>
      </c>
      <c r="C2373" s="12" t="s">
        <v>936</v>
      </c>
      <c r="D2373" s="43" t="s">
        <v>937</v>
      </c>
      <c r="E2373" s="48">
        <v>6131</v>
      </c>
      <c r="F2373" s="43"/>
      <c r="G2373" s="56" t="s">
        <v>2919</v>
      </c>
      <c r="H2373" s="23" t="s">
        <v>33</v>
      </c>
      <c r="I2373" s="68">
        <v>1500</v>
      </c>
      <c r="J2373" s="68">
        <v>1000</v>
      </c>
      <c r="K2373" s="68"/>
      <c r="L2373" s="68">
        <f t="shared" si="1939"/>
        <v>100</v>
      </c>
      <c r="M2373" s="68"/>
      <c r="N2373" s="68"/>
      <c r="O2373" s="68">
        <v>100</v>
      </c>
      <c r="P2373" s="68">
        <f t="shared" si="1942"/>
        <v>100</v>
      </c>
      <c r="Q2373" s="68">
        <f t="shared" si="1943"/>
        <v>10</v>
      </c>
    </row>
    <row r="2374" spans="1:17" x14ac:dyDescent="0.25">
      <c r="A2374" s="12" t="s">
        <v>638</v>
      </c>
      <c r="B2374" s="12" t="s">
        <v>69</v>
      </c>
      <c r="C2374" s="12" t="s">
        <v>936</v>
      </c>
      <c r="D2374" s="43" t="s">
        <v>937</v>
      </c>
      <c r="E2374" s="48">
        <v>6132</v>
      </c>
      <c r="F2374" s="43"/>
      <c r="G2374" s="56" t="s">
        <v>2919</v>
      </c>
      <c r="H2374" s="23" t="s">
        <v>227</v>
      </c>
      <c r="I2374" s="68">
        <v>45000</v>
      </c>
      <c r="J2374" s="68">
        <v>45000</v>
      </c>
      <c r="K2374" s="68"/>
      <c r="L2374" s="68">
        <f t="shared" si="1939"/>
        <v>3000</v>
      </c>
      <c r="M2374" s="68"/>
      <c r="N2374" s="68"/>
      <c r="O2374" s="68">
        <v>3000</v>
      </c>
      <c r="P2374" s="68">
        <f t="shared" si="1942"/>
        <v>3000</v>
      </c>
      <c r="Q2374" s="68">
        <f t="shared" si="1943"/>
        <v>6.666666666666667</v>
      </c>
    </row>
    <row r="2375" spans="1:17" x14ac:dyDescent="0.25">
      <c r="A2375" s="12" t="s">
        <v>638</v>
      </c>
      <c r="B2375" s="12" t="s">
        <v>69</v>
      </c>
      <c r="C2375" s="12" t="s">
        <v>936</v>
      </c>
      <c r="D2375" s="43" t="s">
        <v>937</v>
      </c>
      <c r="E2375" s="48">
        <v>6133</v>
      </c>
      <c r="F2375" s="43"/>
      <c r="G2375" s="56" t="s">
        <v>2919</v>
      </c>
      <c r="H2375" s="23" t="s">
        <v>229</v>
      </c>
      <c r="I2375" s="68">
        <v>9900</v>
      </c>
      <c r="J2375" s="68">
        <v>9900</v>
      </c>
      <c r="K2375" s="68"/>
      <c r="L2375" s="68">
        <f t="shared" si="1939"/>
        <v>825</v>
      </c>
      <c r="M2375" s="68"/>
      <c r="N2375" s="68"/>
      <c r="O2375" s="68">
        <v>825</v>
      </c>
      <c r="P2375" s="68">
        <f t="shared" si="1942"/>
        <v>825</v>
      </c>
      <c r="Q2375" s="68">
        <f t="shared" si="1943"/>
        <v>8.3333333333333321</v>
      </c>
    </row>
    <row r="2376" spans="1:17" x14ac:dyDescent="0.25">
      <c r="A2376" s="12" t="s">
        <v>638</v>
      </c>
      <c r="B2376" s="12" t="s">
        <v>69</v>
      </c>
      <c r="C2376" s="12" t="s">
        <v>936</v>
      </c>
      <c r="D2376" s="43" t="s">
        <v>937</v>
      </c>
      <c r="E2376" s="48">
        <v>6134</v>
      </c>
      <c r="F2376" s="43"/>
      <c r="G2376" s="56" t="s">
        <v>2919</v>
      </c>
      <c r="H2376" s="23" t="s">
        <v>169</v>
      </c>
      <c r="I2376" s="68">
        <v>35000</v>
      </c>
      <c r="J2376" s="68">
        <v>10000</v>
      </c>
      <c r="K2376" s="68"/>
      <c r="L2376" s="68">
        <f t="shared" si="1939"/>
        <v>850</v>
      </c>
      <c r="M2376" s="68"/>
      <c r="N2376" s="68"/>
      <c r="O2376" s="68">
        <v>850</v>
      </c>
      <c r="P2376" s="68">
        <f t="shared" si="1942"/>
        <v>850</v>
      </c>
      <c r="Q2376" s="68">
        <f t="shared" si="1943"/>
        <v>8.5</v>
      </c>
    </row>
    <row r="2377" spans="1:17" x14ac:dyDescent="0.25">
      <c r="A2377" s="12" t="s">
        <v>638</v>
      </c>
      <c r="B2377" s="12" t="s">
        <v>69</v>
      </c>
      <c r="C2377" s="12" t="s">
        <v>936</v>
      </c>
      <c r="D2377" s="43" t="s">
        <v>937</v>
      </c>
      <c r="E2377" s="48">
        <v>6135</v>
      </c>
      <c r="F2377" s="43"/>
      <c r="G2377" s="56" t="s">
        <v>2919</v>
      </c>
      <c r="H2377" s="23" t="s">
        <v>231</v>
      </c>
      <c r="I2377" s="68">
        <v>2000</v>
      </c>
      <c r="J2377" s="68">
        <v>1000</v>
      </c>
      <c r="K2377" s="68"/>
      <c r="L2377" s="68">
        <f t="shared" si="1939"/>
        <v>100</v>
      </c>
      <c r="M2377" s="68"/>
      <c r="N2377" s="68"/>
      <c r="O2377" s="68">
        <v>100</v>
      </c>
      <c r="P2377" s="68">
        <f t="shared" si="1942"/>
        <v>100</v>
      </c>
      <c r="Q2377" s="68">
        <f t="shared" si="1943"/>
        <v>10</v>
      </c>
    </row>
    <row r="2378" spans="1:17" x14ac:dyDescent="0.25">
      <c r="A2378" s="12" t="s">
        <v>638</v>
      </c>
      <c r="B2378" s="12" t="s">
        <v>69</v>
      </c>
      <c r="C2378" s="12" t="s">
        <v>936</v>
      </c>
      <c r="D2378" s="43" t="s">
        <v>937</v>
      </c>
      <c r="E2378" s="48">
        <v>6137</v>
      </c>
      <c r="F2378" s="43"/>
      <c r="G2378" s="56" t="s">
        <v>2919</v>
      </c>
      <c r="H2378" s="23" t="s">
        <v>235</v>
      </c>
      <c r="I2378" s="68">
        <v>11900</v>
      </c>
      <c r="J2378" s="68">
        <v>9900</v>
      </c>
      <c r="K2378" s="68"/>
      <c r="L2378" s="68">
        <f t="shared" si="1939"/>
        <v>825</v>
      </c>
      <c r="M2378" s="68"/>
      <c r="N2378" s="68"/>
      <c r="O2378" s="68">
        <v>825</v>
      </c>
      <c r="P2378" s="68">
        <f t="shared" si="1942"/>
        <v>825</v>
      </c>
      <c r="Q2378" s="68">
        <f t="shared" si="1943"/>
        <v>8.3333333333333321</v>
      </c>
    </row>
    <row r="2379" spans="1:17" x14ac:dyDescent="0.25">
      <c r="A2379" s="12" t="s">
        <v>638</v>
      </c>
      <c r="B2379" s="12" t="s">
        <v>69</v>
      </c>
      <c r="C2379" s="12" t="s">
        <v>936</v>
      </c>
      <c r="D2379" s="43" t="s">
        <v>937</v>
      </c>
      <c r="E2379" s="48">
        <v>6138</v>
      </c>
      <c r="F2379" s="43"/>
      <c r="G2379" s="56" t="s">
        <v>2919</v>
      </c>
      <c r="H2379" s="23" t="s">
        <v>237</v>
      </c>
      <c r="I2379" s="68">
        <v>2680</v>
      </c>
      <c r="J2379" s="68">
        <v>2680</v>
      </c>
      <c r="K2379" s="68"/>
      <c r="L2379" s="68">
        <f t="shared" si="1939"/>
        <v>0</v>
      </c>
      <c r="M2379" s="68"/>
      <c r="N2379" s="68"/>
      <c r="O2379" s="68">
        <v>0</v>
      </c>
      <c r="P2379" s="68">
        <f t="shared" si="1942"/>
        <v>0</v>
      </c>
      <c r="Q2379" s="68">
        <f t="shared" si="1943"/>
        <v>0</v>
      </c>
    </row>
    <row r="2380" spans="1:17" x14ac:dyDescent="0.25">
      <c r="A2380" s="14" t="s">
        <v>638</v>
      </c>
      <c r="B2380" s="14" t="s">
        <v>69</v>
      </c>
      <c r="C2380" s="14" t="s">
        <v>936</v>
      </c>
      <c r="D2380" s="50" t="s">
        <v>937</v>
      </c>
      <c r="E2380" s="50" t="s">
        <v>2720</v>
      </c>
      <c r="F2380" s="43" t="s">
        <v>1</v>
      </c>
      <c r="G2380" s="49" t="s">
        <v>1</v>
      </c>
      <c r="H2380" s="11" t="s">
        <v>35</v>
      </c>
      <c r="I2380" s="67">
        <f t="shared" ref="I2380:O2380" si="1978">SUM(I2381:I2383)</f>
        <v>33200</v>
      </c>
      <c r="J2380" s="67">
        <f t="shared" si="1978"/>
        <v>31700</v>
      </c>
      <c r="K2380" s="67">
        <f t="shared" si="1978"/>
        <v>0</v>
      </c>
      <c r="L2380" s="67">
        <f t="shared" ref="L2380:L2443" si="1979">SUM(M2380:O2380)</f>
        <v>2700</v>
      </c>
      <c r="M2380" s="67">
        <f t="shared" si="1978"/>
        <v>0</v>
      </c>
      <c r="N2380" s="67">
        <f t="shared" si="1978"/>
        <v>0</v>
      </c>
      <c r="O2380" s="67">
        <f t="shared" si="1978"/>
        <v>2700</v>
      </c>
      <c r="P2380" s="67">
        <f t="shared" si="1942"/>
        <v>2700</v>
      </c>
      <c r="Q2380" s="67">
        <f t="shared" si="1943"/>
        <v>8.517350157728707</v>
      </c>
    </row>
    <row r="2381" spans="1:17" x14ac:dyDescent="0.25">
      <c r="A2381" s="12" t="s">
        <v>638</v>
      </c>
      <c r="B2381" s="12" t="s">
        <v>69</v>
      </c>
      <c r="C2381" s="12" t="s">
        <v>936</v>
      </c>
      <c r="D2381" s="43" t="s">
        <v>937</v>
      </c>
      <c r="E2381" s="48">
        <v>6139</v>
      </c>
      <c r="F2381" s="43"/>
      <c r="G2381" s="56" t="s">
        <v>2919</v>
      </c>
      <c r="H2381" s="23" t="s">
        <v>35</v>
      </c>
      <c r="I2381" s="68">
        <v>25500</v>
      </c>
      <c r="J2381" s="68">
        <v>24000</v>
      </c>
      <c r="K2381" s="68"/>
      <c r="L2381" s="68">
        <f t="shared" si="1979"/>
        <v>2000</v>
      </c>
      <c r="M2381" s="68"/>
      <c r="N2381" s="68"/>
      <c r="O2381" s="68">
        <v>2000</v>
      </c>
      <c r="P2381" s="68">
        <f t="shared" si="1942"/>
        <v>2000</v>
      </c>
      <c r="Q2381" s="68">
        <f t="shared" si="1943"/>
        <v>8.3333333333333321</v>
      </c>
    </row>
    <row r="2382" spans="1:17" x14ac:dyDescent="0.25">
      <c r="A2382" s="12" t="s">
        <v>638</v>
      </c>
      <c r="B2382" s="12" t="s">
        <v>69</v>
      </c>
      <c r="C2382" s="12" t="s">
        <v>936</v>
      </c>
      <c r="D2382" s="43" t="s">
        <v>937</v>
      </c>
      <c r="E2382" s="48">
        <v>6139</v>
      </c>
      <c r="F2382" s="43" t="s">
        <v>943</v>
      </c>
      <c r="G2382" s="56" t="s">
        <v>2919</v>
      </c>
      <c r="H2382" s="23" t="s">
        <v>43</v>
      </c>
      <c r="I2382" s="68">
        <v>2700</v>
      </c>
      <c r="J2382" s="68">
        <v>2700</v>
      </c>
      <c r="K2382" s="68"/>
      <c r="L2382" s="68">
        <f t="shared" si="1979"/>
        <v>300</v>
      </c>
      <c r="M2382" s="68"/>
      <c r="N2382" s="68"/>
      <c r="O2382" s="68">
        <v>300</v>
      </c>
      <c r="P2382" s="68">
        <f t="shared" si="1942"/>
        <v>300</v>
      </c>
      <c r="Q2382" s="68">
        <f t="shared" si="1943"/>
        <v>11.111111111111111</v>
      </c>
    </row>
    <row r="2383" spans="1:17" ht="22.5" x14ac:dyDescent="0.25">
      <c r="A2383" s="12" t="s">
        <v>638</v>
      </c>
      <c r="B2383" s="12" t="s">
        <v>69</v>
      </c>
      <c r="C2383" s="12" t="s">
        <v>936</v>
      </c>
      <c r="D2383" s="43" t="s">
        <v>937</v>
      </c>
      <c r="E2383" s="48">
        <v>6139</v>
      </c>
      <c r="F2383" s="43" t="s">
        <v>944</v>
      </c>
      <c r="G2383" s="56" t="s">
        <v>2919</v>
      </c>
      <c r="H2383" s="23" t="s">
        <v>49</v>
      </c>
      <c r="I2383" s="68">
        <v>5000</v>
      </c>
      <c r="J2383" s="68">
        <v>5000</v>
      </c>
      <c r="K2383" s="68"/>
      <c r="L2383" s="68">
        <f t="shared" si="1979"/>
        <v>400</v>
      </c>
      <c r="M2383" s="68"/>
      <c r="N2383" s="68"/>
      <c r="O2383" s="68">
        <v>400</v>
      </c>
      <c r="P2383" s="68">
        <f t="shared" si="1942"/>
        <v>400</v>
      </c>
      <c r="Q2383" s="68">
        <f t="shared" si="1943"/>
        <v>8</v>
      </c>
    </row>
    <row r="2384" spans="1:17" ht="22.5" x14ac:dyDescent="0.25">
      <c r="A2384" s="14" t="s">
        <v>1</v>
      </c>
      <c r="B2384" s="14" t="s">
        <v>1</v>
      </c>
      <c r="C2384" s="14" t="s">
        <v>1</v>
      </c>
      <c r="D2384" s="42" t="s">
        <v>1</v>
      </c>
      <c r="E2384" s="42" t="s">
        <v>1</v>
      </c>
      <c r="F2384" s="42" t="s">
        <v>1</v>
      </c>
      <c r="G2384" s="42" t="s">
        <v>1</v>
      </c>
      <c r="H2384" s="17" t="s">
        <v>50</v>
      </c>
      <c r="I2384" s="66">
        <f t="shared" ref="I2384:O2385" si="1980">SUM(I2385)</f>
        <v>100</v>
      </c>
      <c r="J2384" s="66">
        <f t="shared" si="1980"/>
        <v>100</v>
      </c>
      <c r="K2384" s="66">
        <f t="shared" si="1980"/>
        <v>0</v>
      </c>
      <c r="L2384" s="66">
        <f t="shared" si="1979"/>
        <v>0</v>
      </c>
      <c r="M2384" s="66">
        <f t="shared" si="1980"/>
        <v>0</v>
      </c>
      <c r="N2384" s="66">
        <f t="shared" si="1980"/>
        <v>0</v>
      </c>
      <c r="O2384" s="66">
        <f t="shared" si="1980"/>
        <v>0</v>
      </c>
      <c r="P2384" s="66">
        <f t="shared" si="1942"/>
        <v>0</v>
      </c>
      <c r="Q2384" s="66">
        <f t="shared" si="1943"/>
        <v>0</v>
      </c>
    </row>
    <row r="2385" spans="1:17" x14ac:dyDescent="0.25">
      <c r="A2385" s="12" t="s">
        <v>638</v>
      </c>
      <c r="B2385" s="12" t="s">
        <v>69</v>
      </c>
      <c r="C2385" s="12" t="s">
        <v>936</v>
      </c>
      <c r="D2385" s="43" t="s">
        <v>937</v>
      </c>
      <c r="E2385" s="42" t="s">
        <v>2712</v>
      </c>
      <c r="F2385" s="42" t="s">
        <v>1</v>
      </c>
      <c r="G2385" s="42" t="s">
        <v>1</v>
      </c>
      <c r="H2385" s="11" t="s">
        <v>52</v>
      </c>
      <c r="I2385" s="67">
        <f t="shared" si="1980"/>
        <v>100</v>
      </c>
      <c r="J2385" s="67">
        <f t="shared" si="1980"/>
        <v>100</v>
      </c>
      <c r="K2385" s="67">
        <f t="shared" si="1980"/>
        <v>0</v>
      </c>
      <c r="L2385" s="67">
        <f t="shared" si="1979"/>
        <v>0</v>
      </c>
      <c r="M2385" s="67">
        <f t="shared" si="1980"/>
        <v>0</v>
      </c>
      <c r="N2385" s="67">
        <f t="shared" si="1980"/>
        <v>0</v>
      </c>
      <c r="O2385" s="67">
        <f t="shared" si="1980"/>
        <v>0</v>
      </c>
      <c r="P2385" s="67">
        <f t="shared" ref="P2385:P2448" si="1981">K2385+L2385</f>
        <v>0</v>
      </c>
      <c r="Q2385" s="67">
        <f t="shared" ref="Q2385:Q2448" si="1982">IF(J2385=0,"-",P2385/J2385*100)</f>
        <v>0</v>
      </c>
    </row>
    <row r="2386" spans="1:17" x14ac:dyDescent="0.25">
      <c r="A2386" s="12" t="s">
        <v>638</v>
      </c>
      <c r="B2386" s="12" t="s">
        <v>69</v>
      </c>
      <c r="C2386" s="12" t="s">
        <v>936</v>
      </c>
      <c r="D2386" s="43" t="s">
        <v>937</v>
      </c>
      <c r="E2386" s="48">
        <v>6148</v>
      </c>
      <c r="F2386" s="43"/>
      <c r="G2386" s="56" t="s">
        <v>2919</v>
      </c>
      <c r="H2386" s="23" t="s">
        <v>58</v>
      </c>
      <c r="I2386" s="68">
        <v>100</v>
      </c>
      <c r="J2386" s="68">
        <v>100</v>
      </c>
      <c r="K2386" s="68"/>
      <c r="L2386" s="68">
        <f t="shared" si="1979"/>
        <v>0</v>
      </c>
      <c r="M2386" s="68"/>
      <c r="N2386" s="68"/>
      <c r="O2386" s="68"/>
      <c r="P2386" s="68">
        <f t="shared" si="1981"/>
        <v>0</v>
      </c>
      <c r="Q2386" s="68">
        <f t="shared" si="1982"/>
        <v>0</v>
      </c>
    </row>
    <row r="2387" spans="1:17" ht="22.5" x14ac:dyDescent="0.25">
      <c r="A2387" s="14" t="s">
        <v>1</v>
      </c>
      <c r="B2387" s="14" t="s">
        <v>1</v>
      </c>
      <c r="C2387" s="14" t="s">
        <v>1</v>
      </c>
      <c r="D2387" s="42" t="s">
        <v>1</v>
      </c>
      <c r="E2387" s="42" t="s">
        <v>1</v>
      </c>
      <c r="F2387" s="42" t="s">
        <v>1</v>
      </c>
      <c r="G2387" s="42" t="s">
        <v>1</v>
      </c>
      <c r="H2387" s="17" t="s">
        <v>59</v>
      </c>
      <c r="I2387" s="66">
        <f t="shared" ref="I2387:O2388" si="1983">SUM(I2388)</f>
        <v>9000</v>
      </c>
      <c r="J2387" s="66">
        <f t="shared" si="1983"/>
        <v>0</v>
      </c>
      <c r="K2387" s="66">
        <f t="shared" si="1983"/>
        <v>0</v>
      </c>
      <c r="L2387" s="66">
        <f t="shared" si="1979"/>
        <v>0</v>
      </c>
      <c r="M2387" s="66">
        <f t="shared" si="1983"/>
        <v>0</v>
      </c>
      <c r="N2387" s="66">
        <f t="shared" si="1983"/>
        <v>0</v>
      </c>
      <c r="O2387" s="66">
        <f t="shared" si="1983"/>
        <v>0</v>
      </c>
      <c r="P2387" s="66">
        <f t="shared" si="1981"/>
        <v>0</v>
      </c>
      <c r="Q2387" s="66" t="str">
        <f t="shared" si="1982"/>
        <v>-</v>
      </c>
    </row>
    <row r="2388" spans="1:17" x14ac:dyDescent="0.25">
      <c r="A2388" s="12" t="s">
        <v>638</v>
      </c>
      <c r="B2388" s="12" t="s">
        <v>69</v>
      </c>
      <c r="C2388" s="12" t="s">
        <v>936</v>
      </c>
      <c r="D2388" s="43" t="s">
        <v>937</v>
      </c>
      <c r="E2388" s="42" t="s">
        <v>2715</v>
      </c>
      <c r="F2388" s="42" t="s">
        <v>1</v>
      </c>
      <c r="G2388" s="42" t="s">
        <v>1</v>
      </c>
      <c r="H2388" s="11" t="s">
        <v>61</v>
      </c>
      <c r="I2388" s="67">
        <f t="shared" si="1983"/>
        <v>9000</v>
      </c>
      <c r="J2388" s="67">
        <f t="shared" si="1983"/>
        <v>0</v>
      </c>
      <c r="K2388" s="67">
        <f t="shared" si="1983"/>
        <v>0</v>
      </c>
      <c r="L2388" s="67">
        <f t="shared" si="1979"/>
        <v>0</v>
      </c>
      <c r="M2388" s="67">
        <f t="shared" si="1983"/>
        <v>0</v>
      </c>
      <c r="N2388" s="67">
        <f t="shared" si="1983"/>
        <v>0</v>
      </c>
      <c r="O2388" s="67">
        <f t="shared" si="1983"/>
        <v>0</v>
      </c>
      <c r="P2388" s="67">
        <f t="shared" si="1981"/>
        <v>0</v>
      </c>
      <c r="Q2388" s="67" t="str">
        <f t="shared" si="1982"/>
        <v>-</v>
      </c>
    </row>
    <row r="2389" spans="1:17" x14ac:dyDescent="0.25">
      <c r="A2389" s="12" t="s">
        <v>638</v>
      </c>
      <c r="B2389" s="12" t="s">
        <v>69</v>
      </c>
      <c r="C2389" s="12" t="s">
        <v>936</v>
      </c>
      <c r="D2389" s="43" t="s">
        <v>937</v>
      </c>
      <c r="E2389" s="48">
        <v>8213</v>
      </c>
      <c r="F2389" s="43"/>
      <c r="G2389" s="56" t="s">
        <v>2919</v>
      </c>
      <c r="H2389" s="23" t="s">
        <v>62</v>
      </c>
      <c r="I2389" s="68">
        <v>9000</v>
      </c>
      <c r="J2389" s="68">
        <v>0</v>
      </c>
      <c r="K2389" s="68"/>
      <c r="L2389" s="68">
        <f t="shared" si="1979"/>
        <v>0</v>
      </c>
      <c r="M2389" s="68"/>
      <c r="N2389" s="68"/>
      <c r="O2389" s="68"/>
      <c r="P2389" s="68">
        <f t="shared" si="1981"/>
        <v>0</v>
      </c>
      <c r="Q2389" s="68" t="str">
        <f t="shared" si="1982"/>
        <v>-</v>
      </c>
    </row>
    <row r="2390" spans="1:17" x14ac:dyDescent="0.25">
      <c r="A2390" s="23" t="s">
        <v>1</v>
      </c>
      <c r="B2390" s="23" t="s">
        <v>1</v>
      </c>
      <c r="C2390" s="23" t="s">
        <v>1</v>
      </c>
      <c r="D2390" s="49" t="s">
        <v>1</v>
      </c>
      <c r="E2390" s="49" t="s">
        <v>1</v>
      </c>
      <c r="F2390" s="49" t="s">
        <v>1</v>
      </c>
      <c r="G2390" s="49" t="s">
        <v>1</v>
      </c>
      <c r="H2390" s="17" t="s">
        <v>945</v>
      </c>
      <c r="I2390" s="66">
        <f t="shared" ref="I2390:O2390" si="1984">SUM(I2362,I2384,I2387)</f>
        <v>1368894</v>
      </c>
      <c r="J2390" s="66">
        <f t="shared" si="1984"/>
        <v>1318894</v>
      </c>
      <c r="K2390" s="66">
        <f t="shared" si="1984"/>
        <v>0</v>
      </c>
      <c r="L2390" s="66">
        <f t="shared" si="1979"/>
        <v>132000</v>
      </c>
      <c r="M2390" s="66">
        <f t="shared" si="1984"/>
        <v>0</v>
      </c>
      <c r="N2390" s="66">
        <f t="shared" si="1984"/>
        <v>0</v>
      </c>
      <c r="O2390" s="66">
        <f t="shared" si="1984"/>
        <v>132000</v>
      </c>
      <c r="P2390" s="66">
        <f t="shared" si="1981"/>
        <v>132000</v>
      </c>
      <c r="Q2390" s="66">
        <f t="shared" si="1982"/>
        <v>10.008385814174604</v>
      </c>
    </row>
    <row r="2391" spans="1:17" ht="15.75" thickBot="1" x14ac:dyDescent="0.3">
      <c r="A2391" s="23" t="s">
        <v>1</v>
      </c>
      <c r="B2391" s="23" t="s">
        <v>1</v>
      </c>
      <c r="C2391" s="23" t="s">
        <v>1</v>
      </c>
      <c r="D2391" s="49" t="s">
        <v>1</v>
      </c>
      <c r="E2391" s="49" t="s">
        <v>1</v>
      </c>
      <c r="F2391" s="49" t="s">
        <v>1</v>
      </c>
      <c r="G2391" s="49" t="s">
        <v>1</v>
      </c>
      <c r="H2391" s="11" t="s">
        <v>64</v>
      </c>
      <c r="I2391" s="67">
        <v>41</v>
      </c>
      <c r="J2391" s="67">
        <v>41</v>
      </c>
      <c r="K2391" s="67"/>
      <c r="L2391" s="67"/>
      <c r="M2391" s="67"/>
      <c r="N2391" s="67"/>
      <c r="O2391" s="67"/>
      <c r="P2391" s="67">
        <f t="shared" si="1981"/>
        <v>0</v>
      </c>
      <c r="Q2391" s="67">
        <f t="shared" si="1982"/>
        <v>0</v>
      </c>
    </row>
    <row r="2392" spans="1:17" ht="34.5" thickBot="1" x14ac:dyDescent="0.3">
      <c r="A2392" s="23" t="s">
        <v>1</v>
      </c>
      <c r="B2392" s="23" t="s">
        <v>1</v>
      </c>
      <c r="C2392" s="23" t="s">
        <v>1</v>
      </c>
      <c r="D2392" s="49" t="s">
        <v>1</v>
      </c>
      <c r="E2392" s="49" t="s">
        <v>1</v>
      </c>
      <c r="F2392" s="49" t="s">
        <v>1</v>
      </c>
      <c r="G2392" s="49" t="s">
        <v>1</v>
      </c>
      <c r="H2392" s="22" t="s">
        <v>65</v>
      </c>
      <c r="I2392" s="64" t="s">
        <v>2718</v>
      </c>
      <c r="J2392" s="64" t="s">
        <v>2879</v>
      </c>
      <c r="K2392" s="64" t="s">
        <v>2942</v>
      </c>
      <c r="L2392" s="64" t="s">
        <v>2942</v>
      </c>
      <c r="M2392" s="64" t="s">
        <v>2950</v>
      </c>
      <c r="N2392" s="64" t="s">
        <v>2949</v>
      </c>
      <c r="O2392" s="64" t="s">
        <v>2951</v>
      </c>
      <c r="P2392" s="64" t="s">
        <v>2942</v>
      </c>
      <c r="Q2392" s="64" t="s">
        <v>2944</v>
      </c>
    </row>
    <row r="2393" spans="1:17" x14ac:dyDescent="0.25">
      <c r="A2393" s="24"/>
      <c r="B2393" s="24"/>
      <c r="C2393" s="24"/>
      <c r="D2393" s="51"/>
      <c r="E2393" s="51"/>
      <c r="F2393" s="51"/>
      <c r="G2393" s="51"/>
      <c r="H2393" s="18" t="s">
        <v>1</v>
      </c>
      <c r="I2393" s="65">
        <v>1</v>
      </c>
      <c r="J2393" s="65" t="s">
        <v>2894</v>
      </c>
      <c r="K2393" s="65">
        <v>3</v>
      </c>
      <c r="L2393" s="65" t="s">
        <v>2945</v>
      </c>
      <c r="M2393" s="65">
        <v>5</v>
      </c>
      <c r="N2393" s="65">
        <v>6</v>
      </c>
      <c r="O2393" s="65">
        <v>7</v>
      </c>
      <c r="P2393" s="65" t="s">
        <v>2946</v>
      </c>
      <c r="Q2393" s="65">
        <v>9</v>
      </c>
    </row>
    <row r="2394" spans="1:17" x14ac:dyDescent="0.25">
      <c r="A2394" s="24"/>
      <c r="B2394" s="24"/>
      <c r="C2394" s="24"/>
      <c r="D2394" s="51"/>
      <c r="E2394" s="52"/>
      <c r="F2394" s="52"/>
      <c r="G2394" s="52"/>
      <c r="H2394" s="19" t="s">
        <v>697</v>
      </c>
      <c r="I2394" s="69">
        <f t="shared" ref="I2394" si="1985">SUM(I2390)</f>
        <v>1368894</v>
      </c>
      <c r="J2394" s="69">
        <f t="shared" ref="J2394:K2394" si="1986">SUM(J2390)</f>
        <v>1318894</v>
      </c>
      <c r="K2394" s="69">
        <f t="shared" si="1986"/>
        <v>0</v>
      </c>
      <c r="L2394" s="69">
        <f t="shared" si="1979"/>
        <v>132000</v>
      </c>
      <c r="M2394" s="69">
        <f t="shared" ref="M2394" si="1987">SUM(M2390)</f>
        <v>0</v>
      </c>
      <c r="N2394" s="69">
        <f t="shared" ref="N2394:O2394" si="1988">SUM(N2390)</f>
        <v>0</v>
      </c>
      <c r="O2394" s="69">
        <f t="shared" si="1988"/>
        <v>132000</v>
      </c>
      <c r="P2394" s="69">
        <f t="shared" si="1981"/>
        <v>132000</v>
      </c>
      <c r="Q2394" s="69">
        <f t="shared" si="1982"/>
        <v>10.008385814174604</v>
      </c>
    </row>
    <row r="2395" spans="1:17" x14ac:dyDescent="0.25">
      <c r="A2395" s="24"/>
      <c r="B2395" s="24"/>
      <c r="C2395" s="24"/>
      <c r="D2395" s="51"/>
      <c r="E2395" s="51"/>
      <c r="F2395" s="51"/>
      <c r="G2395" s="51"/>
      <c r="H2395" s="20" t="s">
        <v>67</v>
      </c>
      <c r="I2395" s="69">
        <f t="shared" ref="I2395" si="1989">SUM(I2394)</f>
        <v>1368894</v>
      </c>
      <c r="J2395" s="69">
        <f t="shared" ref="J2395:K2395" si="1990">SUM(J2394)</f>
        <v>1318894</v>
      </c>
      <c r="K2395" s="69">
        <f t="shared" si="1990"/>
        <v>0</v>
      </c>
      <c r="L2395" s="69">
        <f t="shared" si="1979"/>
        <v>132000</v>
      </c>
      <c r="M2395" s="69">
        <f t="shared" ref="M2395" si="1991">SUM(M2394)</f>
        <v>0</v>
      </c>
      <c r="N2395" s="69">
        <f t="shared" ref="N2395:O2395" si="1992">SUM(N2394)</f>
        <v>0</v>
      </c>
      <c r="O2395" s="69">
        <f t="shared" si="1992"/>
        <v>132000</v>
      </c>
      <c r="P2395" s="69">
        <f t="shared" si="1981"/>
        <v>132000</v>
      </c>
      <c r="Q2395" s="69">
        <f t="shared" si="1982"/>
        <v>10.008385814174604</v>
      </c>
    </row>
    <row r="2396" spans="1:17" x14ac:dyDescent="0.25">
      <c r="A2396" s="25"/>
      <c r="B2396" s="25"/>
      <c r="C2396" s="25"/>
      <c r="D2396" s="53"/>
      <c r="E2396" s="53"/>
      <c r="F2396" s="53"/>
      <c r="G2396" s="53"/>
    </row>
    <row r="2397" spans="1:17" ht="15.75" thickBot="1" x14ac:dyDescent="0.3">
      <c r="A2397" s="23" t="s">
        <v>1</v>
      </c>
      <c r="B2397" s="23" t="s">
        <v>1</v>
      </c>
      <c r="C2397" s="23" t="s">
        <v>1</v>
      </c>
      <c r="D2397" s="49" t="s">
        <v>1</v>
      </c>
      <c r="E2397" s="49" t="s">
        <v>1</v>
      </c>
      <c r="F2397" s="49" t="s">
        <v>1</v>
      </c>
      <c r="G2397" s="49" t="s">
        <v>1</v>
      </c>
      <c r="H2397" s="26" t="s">
        <v>1</v>
      </c>
      <c r="I2397" s="70"/>
      <c r="J2397" s="70"/>
      <c r="K2397" s="70"/>
      <c r="L2397" s="70"/>
      <c r="M2397" s="70"/>
      <c r="N2397" s="70"/>
      <c r="O2397" s="70"/>
      <c r="P2397" s="70"/>
      <c r="Q2397" s="70"/>
    </row>
    <row r="2398" spans="1:17" ht="34.5" thickBot="1" x14ac:dyDescent="0.3">
      <c r="A2398" s="22" t="s">
        <v>4</v>
      </c>
      <c r="B2398" s="22" t="s">
        <v>5</v>
      </c>
      <c r="C2398" s="22" t="s">
        <v>6</v>
      </c>
      <c r="D2398" s="44" t="s">
        <v>2891</v>
      </c>
      <c r="E2398" s="44" t="s">
        <v>2895</v>
      </c>
      <c r="F2398" s="44" t="s">
        <v>7</v>
      </c>
      <c r="G2398" s="44" t="s">
        <v>8</v>
      </c>
      <c r="H2398" s="22" t="s">
        <v>9</v>
      </c>
      <c r="I2398" s="64" t="s">
        <v>2718</v>
      </c>
      <c r="J2398" s="64" t="s">
        <v>2879</v>
      </c>
      <c r="K2398" s="64" t="s">
        <v>2942</v>
      </c>
      <c r="L2398" s="64" t="s">
        <v>2942</v>
      </c>
      <c r="M2398" s="64" t="s">
        <v>2950</v>
      </c>
      <c r="N2398" s="64" t="s">
        <v>2949</v>
      </c>
      <c r="O2398" s="64" t="s">
        <v>2951</v>
      </c>
      <c r="P2398" s="64" t="s">
        <v>2942</v>
      </c>
      <c r="Q2398" s="64" t="s">
        <v>2944</v>
      </c>
    </row>
    <row r="2399" spans="1:17" x14ac:dyDescent="0.25">
      <c r="A2399" s="15" t="s">
        <v>1</v>
      </c>
      <c r="B2399" s="15" t="s">
        <v>1</v>
      </c>
      <c r="C2399" s="15" t="s">
        <v>1</v>
      </c>
      <c r="D2399" s="45" t="s">
        <v>1</v>
      </c>
      <c r="E2399" s="45" t="s">
        <v>1</v>
      </c>
      <c r="F2399" s="46" t="s">
        <v>1</v>
      </c>
      <c r="G2399" s="47" t="s">
        <v>1</v>
      </c>
      <c r="H2399" s="16" t="s">
        <v>1</v>
      </c>
      <c r="I2399" s="65">
        <v>1</v>
      </c>
      <c r="J2399" s="65" t="s">
        <v>2894</v>
      </c>
      <c r="K2399" s="65">
        <v>3</v>
      </c>
      <c r="L2399" s="65" t="s">
        <v>2945</v>
      </c>
      <c r="M2399" s="65">
        <v>5</v>
      </c>
      <c r="N2399" s="65">
        <v>6</v>
      </c>
      <c r="O2399" s="65">
        <v>7</v>
      </c>
      <c r="P2399" s="65" t="s">
        <v>2946</v>
      </c>
      <c r="Q2399" s="65">
        <v>9</v>
      </c>
    </row>
    <row r="2400" spans="1:17" x14ac:dyDescent="0.25">
      <c r="A2400" s="14" t="s">
        <v>638</v>
      </c>
      <c r="B2400" s="14" t="s">
        <v>69</v>
      </c>
      <c r="C2400" s="12" t="s">
        <v>946</v>
      </c>
      <c r="D2400" s="43" t="s">
        <v>947</v>
      </c>
      <c r="E2400" s="42" t="s">
        <v>1</v>
      </c>
      <c r="F2400" s="42" t="s">
        <v>1</v>
      </c>
      <c r="G2400" s="42" t="s">
        <v>1</v>
      </c>
      <c r="H2400" s="11" t="s">
        <v>948</v>
      </c>
      <c r="I2400" s="63"/>
      <c r="J2400" s="63"/>
      <c r="K2400" s="63"/>
      <c r="L2400" s="63"/>
      <c r="M2400" s="63"/>
      <c r="N2400" s="63"/>
      <c r="O2400" s="63"/>
      <c r="P2400" s="63">
        <f t="shared" si="1981"/>
        <v>0</v>
      </c>
      <c r="Q2400" s="63" t="str">
        <f t="shared" si="1982"/>
        <v>-</v>
      </c>
    </row>
    <row r="2401" spans="1:17" ht="22.5" x14ac:dyDescent="0.25">
      <c r="A2401" s="14" t="s">
        <v>1</v>
      </c>
      <c r="B2401" s="14" t="s">
        <v>1</v>
      </c>
      <c r="C2401" s="14" t="s">
        <v>1</v>
      </c>
      <c r="D2401" s="42" t="s">
        <v>1</v>
      </c>
      <c r="E2401" s="42" t="s">
        <v>1</v>
      </c>
      <c r="F2401" s="42" t="s">
        <v>1</v>
      </c>
      <c r="G2401" s="42" t="s">
        <v>1</v>
      </c>
      <c r="H2401" s="17" t="s">
        <v>13</v>
      </c>
      <c r="I2401" s="66">
        <f t="shared" ref="I2401" si="1993">SUM(I2402,I2409,I2411)</f>
        <v>1578683</v>
      </c>
      <c r="J2401" s="66">
        <f t="shared" ref="J2401:K2401" si="1994">SUM(J2402,J2409,J2411)</f>
        <v>1564883</v>
      </c>
      <c r="K2401" s="66">
        <f t="shared" si="1994"/>
        <v>0</v>
      </c>
      <c r="L2401" s="66">
        <f t="shared" si="1979"/>
        <v>143050</v>
      </c>
      <c r="M2401" s="66">
        <f t="shared" ref="M2401" si="1995">SUM(M2402,M2409,M2411)</f>
        <v>0</v>
      </c>
      <c r="N2401" s="66">
        <f t="shared" ref="N2401:O2401" si="1996">SUM(N2402,N2409,N2411)</f>
        <v>0</v>
      </c>
      <c r="O2401" s="66">
        <f t="shared" si="1996"/>
        <v>143050</v>
      </c>
      <c r="P2401" s="66">
        <f t="shared" si="1981"/>
        <v>143050</v>
      </c>
      <c r="Q2401" s="66">
        <f t="shared" si="1982"/>
        <v>9.141258483861094</v>
      </c>
    </row>
    <row r="2402" spans="1:17" x14ac:dyDescent="0.25">
      <c r="A2402" s="12" t="s">
        <v>638</v>
      </c>
      <c r="B2402" s="12" t="s">
        <v>69</v>
      </c>
      <c r="C2402" s="12" t="s">
        <v>946</v>
      </c>
      <c r="D2402" s="43" t="s">
        <v>947</v>
      </c>
      <c r="E2402" s="42" t="s">
        <v>2709</v>
      </c>
      <c r="F2402" s="42" t="s">
        <v>1</v>
      </c>
      <c r="G2402" s="42" t="s">
        <v>1</v>
      </c>
      <c r="H2402" s="11" t="s">
        <v>15</v>
      </c>
      <c r="I2402" s="67">
        <f t="shared" ref="I2402" si="1997">SUM(I2403,I2404)</f>
        <v>1326929</v>
      </c>
      <c r="J2402" s="67">
        <f t="shared" ref="J2402:K2402" si="1998">SUM(J2403,J2404)</f>
        <v>1326929</v>
      </c>
      <c r="K2402" s="67">
        <f t="shared" si="1998"/>
        <v>0</v>
      </c>
      <c r="L2402" s="67">
        <f t="shared" si="1979"/>
        <v>123400</v>
      </c>
      <c r="M2402" s="67">
        <f t="shared" ref="M2402" si="1999">SUM(M2403,M2404)</f>
        <v>0</v>
      </c>
      <c r="N2402" s="67">
        <f t="shared" ref="N2402:O2402" si="2000">SUM(N2403,N2404)</f>
        <v>0</v>
      </c>
      <c r="O2402" s="67">
        <f t="shared" si="2000"/>
        <v>123400</v>
      </c>
      <c r="P2402" s="67">
        <f t="shared" si="1981"/>
        <v>123400</v>
      </c>
      <c r="Q2402" s="67">
        <f t="shared" si="1982"/>
        <v>9.2996686333632024</v>
      </c>
    </row>
    <row r="2403" spans="1:17" x14ac:dyDescent="0.25">
      <c r="A2403" s="12" t="s">
        <v>638</v>
      </c>
      <c r="B2403" s="12" t="s">
        <v>69</v>
      </c>
      <c r="C2403" s="12" t="s">
        <v>946</v>
      </c>
      <c r="D2403" s="43" t="s">
        <v>947</v>
      </c>
      <c r="E2403" s="48">
        <v>6111</v>
      </c>
      <c r="F2403" s="43"/>
      <c r="G2403" s="56" t="s">
        <v>2919</v>
      </c>
      <c r="H2403" s="23" t="s">
        <v>16</v>
      </c>
      <c r="I2403" s="68">
        <v>1143329</v>
      </c>
      <c r="J2403" s="68">
        <v>1143329</v>
      </c>
      <c r="K2403" s="68"/>
      <c r="L2403" s="68">
        <f t="shared" si="1979"/>
        <v>102000</v>
      </c>
      <c r="M2403" s="68"/>
      <c r="N2403" s="68"/>
      <c r="O2403" s="68">
        <v>102000</v>
      </c>
      <c r="P2403" s="68">
        <f t="shared" si="1981"/>
        <v>102000</v>
      </c>
      <c r="Q2403" s="68">
        <f t="shared" si="1982"/>
        <v>8.9213166114040661</v>
      </c>
    </row>
    <row r="2404" spans="1:17" x14ac:dyDescent="0.25">
      <c r="A2404" s="14" t="s">
        <v>638</v>
      </c>
      <c r="B2404" s="14" t="s">
        <v>69</v>
      </c>
      <c r="C2404" s="14" t="s">
        <v>946</v>
      </c>
      <c r="D2404" s="50" t="s">
        <v>947</v>
      </c>
      <c r="E2404" s="50" t="s">
        <v>2719</v>
      </c>
      <c r="F2404" s="43" t="s">
        <v>1</v>
      </c>
      <c r="G2404" s="49" t="s">
        <v>1</v>
      </c>
      <c r="H2404" s="11" t="s">
        <v>19</v>
      </c>
      <c r="I2404" s="67">
        <f t="shared" ref="I2404:O2404" si="2001">SUM(I2405:I2408)</f>
        <v>183600</v>
      </c>
      <c r="J2404" s="67">
        <f t="shared" si="2001"/>
        <v>183600</v>
      </c>
      <c r="K2404" s="67">
        <f t="shared" si="2001"/>
        <v>0</v>
      </c>
      <c r="L2404" s="67">
        <f t="shared" si="1979"/>
        <v>21400</v>
      </c>
      <c r="M2404" s="67">
        <f t="shared" si="2001"/>
        <v>0</v>
      </c>
      <c r="N2404" s="67">
        <f t="shared" si="2001"/>
        <v>0</v>
      </c>
      <c r="O2404" s="67">
        <f t="shared" si="2001"/>
        <v>21400</v>
      </c>
      <c r="P2404" s="67">
        <f t="shared" si="1981"/>
        <v>21400</v>
      </c>
      <c r="Q2404" s="67">
        <f t="shared" si="1982"/>
        <v>11.655773420479303</v>
      </c>
    </row>
    <row r="2405" spans="1:17" x14ac:dyDescent="0.25">
      <c r="A2405" s="12" t="s">
        <v>638</v>
      </c>
      <c r="B2405" s="12" t="s">
        <v>69</v>
      </c>
      <c r="C2405" s="12" t="s">
        <v>946</v>
      </c>
      <c r="D2405" s="43" t="s">
        <v>947</v>
      </c>
      <c r="E2405" s="48">
        <v>6112</v>
      </c>
      <c r="F2405" s="43" t="s">
        <v>949</v>
      </c>
      <c r="G2405" s="56" t="s">
        <v>2919</v>
      </c>
      <c r="H2405" s="23" t="s">
        <v>73</v>
      </c>
      <c r="I2405" s="68">
        <v>48600</v>
      </c>
      <c r="J2405" s="68">
        <v>48600</v>
      </c>
      <c r="K2405" s="68"/>
      <c r="L2405" s="68">
        <f t="shared" si="1979"/>
        <v>3800</v>
      </c>
      <c r="M2405" s="68"/>
      <c r="N2405" s="68"/>
      <c r="O2405" s="68">
        <v>3800</v>
      </c>
      <c r="P2405" s="68">
        <f t="shared" si="1981"/>
        <v>3800</v>
      </c>
      <c r="Q2405" s="68">
        <f t="shared" si="1982"/>
        <v>7.8189300411522638</v>
      </c>
    </row>
    <row r="2406" spans="1:17" x14ac:dyDescent="0.25">
      <c r="A2406" s="12" t="s">
        <v>638</v>
      </c>
      <c r="B2406" s="12" t="s">
        <v>69</v>
      </c>
      <c r="C2406" s="12" t="s">
        <v>946</v>
      </c>
      <c r="D2406" s="43" t="s">
        <v>947</v>
      </c>
      <c r="E2406" s="48">
        <v>6112</v>
      </c>
      <c r="F2406" s="43" t="s">
        <v>950</v>
      </c>
      <c r="G2406" s="56" t="s">
        <v>2919</v>
      </c>
      <c r="H2406" s="23" t="s">
        <v>22</v>
      </c>
      <c r="I2406" s="68">
        <v>95600</v>
      </c>
      <c r="J2406" s="68">
        <v>95600</v>
      </c>
      <c r="K2406" s="68"/>
      <c r="L2406" s="68">
        <f t="shared" si="1979"/>
        <v>11000</v>
      </c>
      <c r="M2406" s="68"/>
      <c r="N2406" s="68"/>
      <c r="O2406" s="68">
        <v>11000</v>
      </c>
      <c r="P2406" s="68">
        <f t="shared" si="1981"/>
        <v>11000</v>
      </c>
      <c r="Q2406" s="68">
        <f t="shared" si="1982"/>
        <v>11.506276150627615</v>
      </c>
    </row>
    <row r="2407" spans="1:17" x14ac:dyDescent="0.25">
      <c r="A2407" s="12" t="s">
        <v>638</v>
      </c>
      <c r="B2407" s="12" t="s">
        <v>69</v>
      </c>
      <c r="C2407" s="12" t="s">
        <v>946</v>
      </c>
      <c r="D2407" s="43" t="s">
        <v>947</v>
      </c>
      <c r="E2407" s="48">
        <v>6112</v>
      </c>
      <c r="F2407" s="43" t="s">
        <v>951</v>
      </c>
      <c r="G2407" s="56" t="s">
        <v>2919</v>
      </c>
      <c r="H2407" s="23" t="s">
        <v>24</v>
      </c>
      <c r="I2407" s="68">
        <v>24300</v>
      </c>
      <c r="J2407" s="68">
        <v>24300</v>
      </c>
      <c r="K2407" s="68"/>
      <c r="L2407" s="68">
        <f t="shared" si="1979"/>
        <v>0</v>
      </c>
      <c r="M2407" s="68"/>
      <c r="N2407" s="68"/>
      <c r="O2407" s="68"/>
      <c r="P2407" s="68">
        <f t="shared" si="1981"/>
        <v>0</v>
      </c>
      <c r="Q2407" s="68">
        <f t="shared" si="1982"/>
        <v>0</v>
      </c>
    </row>
    <row r="2408" spans="1:17" x14ac:dyDescent="0.25">
      <c r="A2408" s="12" t="s">
        <v>638</v>
      </c>
      <c r="B2408" s="12" t="s">
        <v>69</v>
      </c>
      <c r="C2408" s="12" t="s">
        <v>946</v>
      </c>
      <c r="D2408" s="43" t="s">
        <v>947</v>
      </c>
      <c r="E2408" s="48">
        <v>6112</v>
      </c>
      <c r="F2408" s="43" t="s">
        <v>952</v>
      </c>
      <c r="G2408" s="56" t="s">
        <v>2919</v>
      </c>
      <c r="H2408" s="23" t="s">
        <v>26</v>
      </c>
      <c r="I2408" s="68">
        <v>15100</v>
      </c>
      <c r="J2408" s="68">
        <v>15100</v>
      </c>
      <c r="K2408" s="68"/>
      <c r="L2408" s="68">
        <f t="shared" si="1979"/>
        <v>6600</v>
      </c>
      <c r="M2408" s="68"/>
      <c r="N2408" s="68"/>
      <c r="O2408" s="68">
        <v>6600</v>
      </c>
      <c r="P2408" s="68">
        <f t="shared" si="1981"/>
        <v>6600</v>
      </c>
      <c r="Q2408" s="68">
        <f t="shared" si="1982"/>
        <v>43.70860927152318</v>
      </c>
    </row>
    <row r="2409" spans="1:17" x14ac:dyDescent="0.25">
      <c r="A2409" s="12" t="s">
        <v>638</v>
      </c>
      <c r="B2409" s="12" t="s">
        <v>69</v>
      </c>
      <c r="C2409" s="12" t="s">
        <v>946</v>
      </c>
      <c r="D2409" s="43" t="s">
        <v>947</v>
      </c>
      <c r="E2409" s="42" t="s">
        <v>2710</v>
      </c>
      <c r="F2409" s="42" t="s">
        <v>1</v>
      </c>
      <c r="G2409" s="42" t="s">
        <v>1</v>
      </c>
      <c r="H2409" s="11" t="s">
        <v>28</v>
      </c>
      <c r="I2409" s="67">
        <f t="shared" ref="I2409:O2409" si="2002">SUM(I2410)</f>
        <v>120196</v>
      </c>
      <c r="J2409" s="67">
        <f t="shared" si="2002"/>
        <v>120196</v>
      </c>
      <c r="K2409" s="67">
        <f t="shared" si="2002"/>
        <v>0</v>
      </c>
      <c r="L2409" s="67">
        <f t="shared" si="1979"/>
        <v>10500</v>
      </c>
      <c r="M2409" s="67">
        <f t="shared" si="2002"/>
        <v>0</v>
      </c>
      <c r="N2409" s="67">
        <f t="shared" si="2002"/>
        <v>0</v>
      </c>
      <c r="O2409" s="67">
        <f t="shared" si="2002"/>
        <v>10500</v>
      </c>
      <c r="P2409" s="67">
        <f t="shared" si="1981"/>
        <v>10500</v>
      </c>
      <c r="Q2409" s="67">
        <f t="shared" si="1982"/>
        <v>8.7357316383240704</v>
      </c>
    </row>
    <row r="2410" spans="1:17" x14ac:dyDescent="0.25">
      <c r="A2410" s="12" t="s">
        <v>638</v>
      </c>
      <c r="B2410" s="12" t="s">
        <v>69</v>
      </c>
      <c r="C2410" s="12" t="s">
        <v>946</v>
      </c>
      <c r="D2410" s="43" t="s">
        <v>947</v>
      </c>
      <c r="E2410" s="48">
        <v>6121</v>
      </c>
      <c r="F2410" s="43"/>
      <c r="G2410" s="56" t="s">
        <v>2919</v>
      </c>
      <c r="H2410" s="23" t="s">
        <v>29</v>
      </c>
      <c r="I2410" s="68">
        <v>120196</v>
      </c>
      <c r="J2410" s="68">
        <v>120196</v>
      </c>
      <c r="K2410" s="68"/>
      <c r="L2410" s="68">
        <f t="shared" si="1979"/>
        <v>10500</v>
      </c>
      <c r="M2410" s="68"/>
      <c r="N2410" s="68"/>
      <c r="O2410" s="68">
        <v>10500</v>
      </c>
      <c r="P2410" s="68">
        <f t="shared" si="1981"/>
        <v>10500</v>
      </c>
      <c r="Q2410" s="68">
        <f t="shared" si="1982"/>
        <v>8.7357316383240704</v>
      </c>
    </row>
    <row r="2411" spans="1:17" x14ac:dyDescent="0.25">
      <c r="A2411" s="12" t="s">
        <v>638</v>
      </c>
      <c r="B2411" s="12" t="s">
        <v>69</v>
      </c>
      <c r="C2411" s="12" t="s">
        <v>946</v>
      </c>
      <c r="D2411" s="43" t="s">
        <v>947</v>
      </c>
      <c r="E2411" s="42" t="s">
        <v>2711</v>
      </c>
      <c r="F2411" s="42" t="s">
        <v>1</v>
      </c>
      <c r="G2411" s="42" t="s">
        <v>1</v>
      </c>
      <c r="H2411" s="11" t="s">
        <v>32</v>
      </c>
      <c r="I2411" s="67">
        <f t="shared" ref="I2411:O2411" si="2003">SUM(I2412:I2419)</f>
        <v>131558</v>
      </c>
      <c r="J2411" s="67">
        <f t="shared" si="2003"/>
        <v>117758</v>
      </c>
      <c r="K2411" s="67">
        <f t="shared" si="2003"/>
        <v>0</v>
      </c>
      <c r="L2411" s="67">
        <f t="shared" si="1979"/>
        <v>9150</v>
      </c>
      <c r="M2411" s="67">
        <f t="shared" si="2003"/>
        <v>0</v>
      </c>
      <c r="N2411" s="67">
        <f t="shared" si="2003"/>
        <v>0</v>
      </c>
      <c r="O2411" s="67">
        <f t="shared" si="2003"/>
        <v>9150</v>
      </c>
      <c r="P2411" s="67">
        <f t="shared" si="1981"/>
        <v>9150</v>
      </c>
      <c r="Q2411" s="67">
        <f t="shared" si="1982"/>
        <v>7.770172727118327</v>
      </c>
    </row>
    <row r="2412" spans="1:17" x14ac:dyDescent="0.25">
      <c r="A2412" s="12" t="s">
        <v>638</v>
      </c>
      <c r="B2412" s="12" t="s">
        <v>69</v>
      </c>
      <c r="C2412" s="12" t="s">
        <v>946</v>
      </c>
      <c r="D2412" s="43" t="s">
        <v>947</v>
      </c>
      <c r="E2412" s="48">
        <v>6131</v>
      </c>
      <c r="F2412" s="43"/>
      <c r="G2412" s="56" t="s">
        <v>2919</v>
      </c>
      <c r="H2412" s="23" t="s">
        <v>33</v>
      </c>
      <c r="I2412" s="68">
        <v>2500</v>
      </c>
      <c r="J2412" s="68">
        <v>1500</v>
      </c>
      <c r="K2412" s="68"/>
      <c r="L2412" s="68">
        <f t="shared" si="1979"/>
        <v>125</v>
      </c>
      <c r="M2412" s="68"/>
      <c r="N2412" s="68"/>
      <c r="O2412" s="68">
        <v>125</v>
      </c>
      <c r="P2412" s="68">
        <f t="shared" si="1981"/>
        <v>125</v>
      </c>
      <c r="Q2412" s="68">
        <f t="shared" si="1982"/>
        <v>8.3333333333333321</v>
      </c>
    </row>
    <row r="2413" spans="1:17" x14ac:dyDescent="0.25">
      <c r="A2413" s="12" t="s">
        <v>638</v>
      </c>
      <c r="B2413" s="12" t="s">
        <v>69</v>
      </c>
      <c r="C2413" s="12" t="s">
        <v>946</v>
      </c>
      <c r="D2413" s="43" t="s">
        <v>947</v>
      </c>
      <c r="E2413" s="48">
        <v>6132</v>
      </c>
      <c r="F2413" s="43"/>
      <c r="G2413" s="56" t="s">
        <v>2919</v>
      </c>
      <c r="H2413" s="23" t="s">
        <v>227</v>
      </c>
      <c r="I2413" s="68">
        <v>42000</v>
      </c>
      <c r="J2413" s="68">
        <v>42000</v>
      </c>
      <c r="K2413" s="68"/>
      <c r="L2413" s="68">
        <f t="shared" si="1979"/>
        <v>4000</v>
      </c>
      <c r="M2413" s="68"/>
      <c r="N2413" s="68"/>
      <c r="O2413" s="68">
        <v>4000</v>
      </c>
      <c r="P2413" s="68">
        <f t="shared" si="1981"/>
        <v>4000</v>
      </c>
      <c r="Q2413" s="68">
        <f t="shared" si="1982"/>
        <v>9.5238095238095237</v>
      </c>
    </row>
    <row r="2414" spans="1:17" x14ac:dyDescent="0.25">
      <c r="A2414" s="12" t="s">
        <v>638</v>
      </c>
      <c r="B2414" s="12" t="s">
        <v>69</v>
      </c>
      <c r="C2414" s="12" t="s">
        <v>946</v>
      </c>
      <c r="D2414" s="43" t="s">
        <v>947</v>
      </c>
      <c r="E2414" s="48">
        <v>6133</v>
      </c>
      <c r="F2414" s="43"/>
      <c r="G2414" s="56" t="s">
        <v>2919</v>
      </c>
      <c r="H2414" s="23" t="s">
        <v>229</v>
      </c>
      <c r="I2414" s="68">
        <v>11900</v>
      </c>
      <c r="J2414" s="68">
        <v>11900</v>
      </c>
      <c r="K2414" s="68"/>
      <c r="L2414" s="68">
        <f t="shared" si="1979"/>
        <v>900</v>
      </c>
      <c r="M2414" s="68"/>
      <c r="N2414" s="68"/>
      <c r="O2414" s="68">
        <v>900</v>
      </c>
      <c r="P2414" s="68">
        <f t="shared" si="1981"/>
        <v>900</v>
      </c>
      <c r="Q2414" s="68">
        <f t="shared" si="1982"/>
        <v>7.5630252100840334</v>
      </c>
    </row>
    <row r="2415" spans="1:17" x14ac:dyDescent="0.25">
      <c r="A2415" s="12" t="s">
        <v>638</v>
      </c>
      <c r="B2415" s="12" t="s">
        <v>69</v>
      </c>
      <c r="C2415" s="12" t="s">
        <v>946</v>
      </c>
      <c r="D2415" s="43" t="s">
        <v>947</v>
      </c>
      <c r="E2415" s="48">
        <v>6134</v>
      </c>
      <c r="F2415" s="43"/>
      <c r="G2415" s="56" t="s">
        <v>2919</v>
      </c>
      <c r="H2415" s="23" t="s">
        <v>169</v>
      </c>
      <c r="I2415" s="68">
        <v>16400</v>
      </c>
      <c r="J2415" s="68">
        <v>9900</v>
      </c>
      <c r="K2415" s="68"/>
      <c r="L2415" s="68">
        <f t="shared" si="1979"/>
        <v>825</v>
      </c>
      <c r="M2415" s="68"/>
      <c r="N2415" s="68"/>
      <c r="O2415" s="68">
        <v>825</v>
      </c>
      <c r="P2415" s="68">
        <f t="shared" si="1981"/>
        <v>825</v>
      </c>
      <c r="Q2415" s="68">
        <f t="shared" si="1982"/>
        <v>8.3333333333333321</v>
      </c>
    </row>
    <row r="2416" spans="1:17" x14ac:dyDescent="0.25">
      <c r="A2416" s="12" t="s">
        <v>638</v>
      </c>
      <c r="B2416" s="12" t="s">
        <v>69</v>
      </c>
      <c r="C2416" s="12" t="s">
        <v>946</v>
      </c>
      <c r="D2416" s="43" t="s">
        <v>947</v>
      </c>
      <c r="E2416" s="48">
        <v>6135</v>
      </c>
      <c r="F2416" s="43"/>
      <c r="G2416" s="56" t="s">
        <v>2919</v>
      </c>
      <c r="H2416" s="23" t="s">
        <v>231</v>
      </c>
      <c r="I2416" s="68">
        <v>2000</v>
      </c>
      <c r="J2416" s="68">
        <v>1000</v>
      </c>
      <c r="K2416" s="68"/>
      <c r="L2416" s="68">
        <f t="shared" si="1979"/>
        <v>100</v>
      </c>
      <c r="M2416" s="68"/>
      <c r="N2416" s="68"/>
      <c r="O2416" s="68">
        <v>100</v>
      </c>
      <c r="P2416" s="68">
        <f t="shared" si="1981"/>
        <v>100</v>
      </c>
      <c r="Q2416" s="68">
        <f t="shared" si="1982"/>
        <v>10</v>
      </c>
    </row>
    <row r="2417" spans="1:17" x14ac:dyDescent="0.25">
      <c r="A2417" s="12" t="s">
        <v>638</v>
      </c>
      <c r="B2417" s="12" t="s">
        <v>69</v>
      </c>
      <c r="C2417" s="12" t="s">
        <v>946</v>
      </c>
      <c r="D2417" s="43" t="s">
        <v>947</v>
      </c>
      <c r="E2417" s="48">
        <v>6137</v>
      </c>
      <c r="F2417" s="43"/>
      <c r="G2417" s="56" t="s">
        <v>2919</v>
      </c>
      <c r="H2417" s="23" t="s">
        <v>235</v>
      </c>
      <c r="I2417" s="68">
        <v>14900</v>
      </c>
      <c r="J2417" s="68">
        <v>12900</v>
      </c>
      <c r="K2417" s="68"/>
      <c r="L2417" s="68">
        <f t="shared" si="1979"/>
        <v>1000</v>
      </c>
      <c r="M2417" s="68"/>
      <c r="N2417" s="68"/>
      <c r="O2417" s="68">
        <v>1000</v>
      </c>
      <c r="P2417" s="68">
        <f t="shared" si="1981"/>
        <v>1000</v>
      </c>
      <c r="Q2417" s="68">
        <f t="shared" si="1982"/>
        <v>7.7519379844961236</v>
      </c>
    </row>
    <row r="2418" spans="1:17" x14ac:dyDescent="0.25">
      <c r="A2418" s="12" t="s">
        <v>638</v>
      </c>
      <c r="B2418" s="12" t="s">
        <v>69</v>
      </c>
      <c r="C2418" s="12" t="s">
        <v>946</v>
      </c>
      <c r="D2418" s="43" t="s">
        <v>947</v>
      </c>
      <c r="E2418" s="48">
        <v>6138</v>
      </c>
      <c r="F2418" s="43"/>
      <c r="G2418" s="56" t="s">
        <v>2919</v>
      </c>
      <c r="H2418" s="23" t="s">
        <v>237</v>
      </c>
      <c r="I2418" s="68">
        <v>1100</v>
      </c>
      <c r="J2418" s="68">
        <v>1100</v>
      </c>
      <c r="K2418" s="68"/>
      <c r="L2418" s="68">
        <f t="shared" si="1979"/>
        <v>0</v>
      </c>
      <c r="M2418" s="68"/>
      <c r="N2418" s="68"/>
      <c r="O2418" s="68">
        <v>0</v>
      </c>
      <c r="P2418" s="68">
        <f t="shared" si="1981"/>
        <v>0</v>
      </c>
      <c r="Q2418" s="68">
        <f t="shared" si="1982"/>
        <v>0</v>
      </c>
    </row>
    <row r="2419" spans="1:17" x14ac:dyDescent="0.25">
      <c r="A2419" s="14" t="s">
        <v>638</v>
      </c>
      <c r="B2419" s="14" t="s">
        <v>69</v>
      </c>
      <c r="C2419" s="14" t="s">
        <v>946</v>
      </c>
      <c r="D2419" s="50" t="s">
        <v>947</v>
      </c>
      <c r="E2419" s="50" t="s">
        <v>2720</v>
      </c>
      <c r="F2419" s="43" t="s">
        <v>1</v>
      </c>
      <c r="G2419" s="49" t="s">
        <v>1</v>
      </c>
      <c r="H2419" s="11" t="s">
        <v>35</v>
      </c>
      <c r="I2419" s="67">
        <f t="shared" ref="I2419:O2419" si="2004">SUM(I2420:I2422)</f>
        <v>40758</v>
      </c>
      <c r="J2419" s="67">
        <f t="shared" si="2004"/>
        <v>37458</v>
      </c>
      <c r="K2419" s="67">
        <f t="shared" si="2004"/>
        <v>0</v>
      </c>
      <c r="L2419" s="67">
        <f t="shared" si="1979"/>
        <v>2200</v>
      </c>
      <c r="M2419" s="67">
        <f t="shared" si="2004"/>
        <v>0</v>
      </c>
      <c r="N2419" s="67">
        <f t="shared" si="2004"/>
        <v>0</v>
      </c>
      <c r="O2419" s="67">
        <f t="shared" si="2004"/>
        <v>2200</v>
      </c>
      <c r="P2419" s="67">
        <f t="shared" si="1981"/>
        <v>2200</v>
      </c>
      <c r="Q2419" s="67">
        <f t="shared" si="1982"/>
        <v>5.8732447007314859</v>
      </c>
    </row>
    <row r="2420" spans="1:17" x14ac:dyDescent="0.25">
      <c r="A2420" s="12" t="s">
        <v>638</v>
      </c>
      <c r="B2420" s="12" t="s">
        <v>69</v>
      </c>
      <c r="C2420" s="12" t="s">
        <v>946</v>
      </c>
      <c r="D2420" s="43" t="s">
        <v>947</v>
      </c>
      <c r="E2420" s="48">
        <v>6139</v>
      </c>
      <c r="F2420" s="43"/>
      <c r="G2420" s="56" t="s">
        <v>2919</v>
      </c>
      <c r="H2420" s="23" t="s">
        <v>35</v>
      </c>
      <c r="I2420" s="68">
        <v>27200</v>
      </c>
      <c r="J2420" s="68">
        <v>23900</v>
      </c>
      <c r="K2420" s="68"/>
      <c r="L2420" s="68">
        <f t="shared" si="1979"/>
        <v>1900</v>
      </c>
      <c r="M2420" s="68"/>
      <c r="N2420" s="68"/>
      <c r="O2420" s="68">
        <v>1900</v>
      </c>
      <c r="P2420" s="68">
        <f t="shared" si="1981"/>
        <v>1900</v>
      </c>
      <c r="Q2420" s="68">
        <f t="shared" si="1982"/>
        <v>7.9497907949790791</v>
      </c>
    </row>
    <row r="2421" spans="1:17" x14ac:dyDescent="0.25">
      <c r="A2421" s="12" t="s">
        <v>638</v>
      </c>
      <c r="B2421" s="12" t="s">
        <v>69</v>
      </c>
      <c r="C2421" s="12" t="s">
        <v>946</v>
      </c>
      <c r="D2421" s="43" t="s">
        <v>947</v>
      </c>
      <c r="E2421" s="48">
        <v>6139</v>
      </c>
      <c r="F2421" s="43" t="s">
        <v>953</v>
      </c>
      <c r="G2421" s="56" t="s">
        <v>2919</v>
      </c>
      <c r="H2421" s="23" t="s">
        <v>43</v>
      </c>
      <c r="I2421" s="68">
        <v>3458</v>
      </c>
      <c r="J2421" s="68">
        <v>3458</v>
      </c>
      <c r="K2421" s="68"/>
      <c r="L2421" s="68">
        <f t="shared" si="1979"/>
        <v>300</v>
      </c>
      <c r="M2421" s="68"/>
      <c r="N2421" s="68"/>
      <c r="O2421" s="68">
        <v>300</v>
      </c>
      <c r="P2421" s="68">
        <f t="shared" si="1981"/>
        <v>300</v>
      </c>
      <c r="Q2421" s="68">
        <f t="shared" si="1982"/>
        <v>8.675534991324465</v>
      </c>
    </row>
    <row r="2422" spans="1:17" ht="22.5" x14ac:dyDescent="0.25">
      <c r="A2422" s="12" t="s">
        <v>638</v>
      </c>
      <c r="B2422" s="12" t="s">
        <v>69</v>
      </c>
      <c r="C2422" s="12" t="s">
        <v>946</v>
      </c>
      <c r="D2422" s="43" t="s">
        <v>947</v>
      </c>
      <c r="E2422" s="48">
        <v>6139</v>
      </c>
      <c r="F2422" s="43" t="s">
        <v>954</v>
      </c>
      <c r="G2422" s="56" t="s">
        <v>2919</v>
      </c>
      <c r="H2422" s="23" t="s">
        <v>49</v>
      </c>
      <c r="I2422" s="68">
        <v>10100</v>
      </c>
      <c r="J2422" s="68">
        <v>10100</v>
      </c>
      <c r="K2422" s="68"/>
      <c r="L2422" s="68">
        <f t="shared" si="1979"/>
        <v>0</v>
      </c>
      <c r="M2422" s="68"/>
      <c r="N2422" s="68"/>
      <c r="O2422" s="68">
        <v>0</v>
      </c>
      <c r="P2422" s="68">
        <f t="shared" si="1981"/>
        <v>0</v>
      </c>
      <c r="Q2422" s="68">
        <f t="shared" si="1982"/>
        <v>0</v>
      </c>
    </row>
    <row r="2423" spans="1:17" ht="22.5" x14ac:dyDescent="0.25">
      <c r="A2423" s="14" t="s">
        <v>1</v>
      </c>
      <c r="B2423" s="14" t="s">
        <v>1</v>
      </c>
      <c r="C2423" s="14" t="s">
        <v>1</v>
      </c>
      <c r="D2423" s="42" t="s">
        <v>1</v>
      </c>
      <c r="E2423" s="42" t="s">
        <v>1</v>
      </c>
      <c r="F2423" s="42" t="s">
        <v>1</v>
      </c>
      <c r="G2423" s="42" t="s">
        <v>1</v>
      </c>
      <c r="H2423" s="17" t="s">
        <v>50</v>
      </c>
      <c r="I2423" s="66">
        <f t="shared" ref="I2423:O2424" si="2005">SUM(I2424)</f>
        <v>100</v>
      </c>
      <c r="J2423" s="66">
        <f t="shared" si="2005"/>
        <v>100</v>
      </c>
      <c r="K2423" s="66">
        <f t="shared" si="2005"/>
        <v>0</v>
      </c>
      <c r="L2423" s="66">
        <f t="shared" si="1979"/>
        <v>0</v>
      </c>
      <c r="M2423" s="66">
        <f t="shared" si="2005"/>
        <v>0</v>
      </c>
      <c r="N2423" s="66">
        <f t="shared" si="2005"/>
        <v>0</v>
      </c>
      <c r="O2423" s="66">
        <f t="shared" si="2005"/>
        <v>0</v>
      </c>
      <c r="P2423" s="66">
        <f t="shared" si="1981"/>
        <v>0</v>
      </c>
      <c r="Q2423" s="66">
        <f t="shared" si="1982"/>
        <v>0</v>
      </c>
    </row>
    <row r="2424" spans="1:17" x14ac:dyDescent="0.25">
      <c r="A2424" s="12" t="s">
        <v>638</v>
      </c>
      <c r="B2424" s="12" t="s">
        <v>69</v>
      </c>
      <c r="C2424" s="12" t="s">
        <v>946</v>
      </c>
      <c r="D2424" s="43" t="s">
        <v>947</v>
      </c>
      <c r="E2424" s="42" t="s">
        <v>2712</v>
      </c>
      <c r="F2424" s="42" t="s">
        <v>1</v>
      </c>
      <c r="G2424" s="42" t="s">
        <v>1</v>
      </c>
      <c r="H2424" s="11" t="s">
        <v>52</v>
      </c>
      <c r="I2424" s="67">
        <f t="shared" si="2005"/>
        <v>100</v>
      </c>
      <c r="J2424" s="67">
        <f t="shared" si="2005"/>
        <v>100</v>
      </c>
      <c r="K2424" s="67">
        <f t="shared" si="2005"/>
        <v>0</v>
      </c>
      <c r="L2424" s="67">
        <f t="shared" si="1979"/>
        <v>0</v>
      </c>
      <c r="M2424" s="67">
        <f t="shared" si="2005"/>
        <v>0</v>
      </c>
      <c r="N2424" s="67">
        <f t="shared" si="2005"/>
        <v>0</v>
      </c>
      <c r="O2424" s="67">
        <f t="shared" si="2005"/>
        <v>0</v>
      </c>
      <c r="P2424" s="67">
        <f t="shared" si="1981"/>
        <v>0</v>
      </c>
      <c r="Q2424" s="67">
        <f t="shared" si="1982"/>
        <v>0</v>
      </c>
    </row>
    <row r="2425" spans="1:17" x14ac:dyDescent="0.25">
      <c r="A2425" s="12" t="s">
        <v>638</v>
      </c>
      <c r="B2425" s="12" t="s">
        <v>69</v>
      </c>
      <c r="C2425" s="12" t="s">
        <v>946</v>
      </c>
      <c r="D2425" s="43" t="s">
        <v>947</v>
      </c>
      <c r="E2425" s="48">
        <v>6148</v>
      </c>
      <c r="F2425" s="43"/>
      <c r="G2425" s="56" t="s">
        <v>2919</v>
      </c>
      <c r="H2425" s="23" t="s">
        <v>58</v>
      </c>
      <c r="I2425" s="68">
        <v>100</v>
      </c>
      <c r="J2425" s="68">
        <v>100</v>
      </c>
      <c r="K2425" s="68"/>
      <c r="L2425" s="68">
        <f t="shared" si="1979"/>
        <v>0</v>
      </c>
      <c r="M2425" s="68"/>
      <c r="N2425" s="68"/>
      <c r="O2425" s="68"/>
      <c r="P2425" s="68">
        <f t="shared" si="1981"/>
        <v>0</v>
      </c>
      <c r="Q2425" s="68">
        <f t="shared" si="1982"/>
        <v>0</v>
      </c>
    </row>
    <row r="2426" spans="1:17" ht="22.5" x14ac:dyDescent="0.25">
      <c r="A2426" s="14" t="s">
        <v>1</v>
      </c>
      <c r="B2426" s="14" t="s">
        <v>1</v>
      </c>
      <c r="C2426" s="14" t="s">
        <v>1</v>
      </c>
      <c r="D2426" s="42" t="s">
        <v>1</v>
      </c>
      <c r="E2426" s="42" t="s">
        <v>1</v>
      </c>
      <c r="F2426" s="42" t="s">
        <v>1</v>
      </c>
      <c r="G2426" s="42" t="s">
        <v>1</v>
      </c>
      <c r="H2426" s="17" t="s">
        <v>59</v>
      </c>
      <c r="I2426" s="66">
        <f t="shared" ref="I2426:O2427" si="2006">SUM(I2427)</f>
        <v>5100</v>
      </c>
      <c r="J2426" s="66">
        <f t="shared" si="2006"/>
        <v>0</v>
      </c>
      <c r="K2426" s="66">
        <f t="shared" si="2006"/>
        <v>0</v>
      </c>
      <c r="L2426" s="66">
        <f t="shared" si="1979"/>
        <v>0</v>
      </c>
      <c r="M2426" s="66">
        <f t="shared" si="2006"/>
        <v>0</v>
      </c>
      <c r="N2426" s="66">
        <f t="shared" si="2006"/>
        <v>0</v>
      </c>
      <c r="O2426" s="66">
        <f t="shared" si="2006"/>
        <v>0</v>
      </c>
      <c r="P2426" s="66">
        <f t="shared" si="1981"/>
        <v>0</v>
      </c>
      <c r="Q2426" s="66" t="str">
        <f t="shared" si="1982"/>
        <v>-</v>
      </c>
    </row>
    <row r="2427" spans="1:17" x14ac:dyDescent="0.25">
      <c r="A2427" s="12" t="s">
        <v>638</v>
      </c>
      <c r="B2427" s="12" t="s">
        <v>69</v>
      </c>
      <c r="C2427" s="12" t="s">
        <v>946</v>
      </c>
      <c r="D2427" s="43" t="s">
        <v>947</v>
      </c>
      <c r="E2427" s="42" t="s">
        <v>2715</v>
      </c>
      <c r="F2427" s="42" t="s">
        <v>1</v>
      </c>
      <c r="G2427" s="42" t="s">
        <v>1</v>
      </c>
      <c r="H2427" s="11" t="s">
        <v>61</v>
      </c>
      <c r="I2427" s="67">
        <f t="shared" si="2006"/>
        <v>5100</v>
      </c>
      <c r="J2427" s="67">
        <f t="shared" si="2006"/>
        <v>0</v>
      </c>
      <c r="K2427" s="67">
        <f t="shared" si="2006"/>
        <v>0</v>
      </c>
      <c r="L2427" s="67">
        <f t="shared" si="1979"/>
        <v>0</v>
      </c>
      <c r="M2427" s="67">
        <f t="shared" si="2006"/>
        <v>0</v>
      </c>
      <c r="N2427" s="67">
        <f t="shared" si="2006"/>
        <v>0</v>
      </c>
      <c r="O2427" s="67">
        <f t="shared" si="2006"/>
        <v>0</v>
      </c>
      <c r="P2427" s="67">
        <f t="shared" si="1981"/>
        <v>0</v>
      </c>
      <c r="Q2427" s="67" t="str">
        <f t="shared" si="1982"/>
        <v>-</v>
      </c>
    </row>
    <row r="2428" spans="1:17" x14ac:dyDescent="0.25">
      <c r="A2428" s="12" t="s">
        <v>638</v>
      </c>
      <c r="B2428" s="12" t="s">
        <v>69</v>
      </c>
      <c r="C2428" s="12" t="s">
        <v>946</v>
      </c>
      <c r="D2428" s="43" t="s">
        <v>947</v>
      </c>
      <c r="E2428" s="48">
        <v>8213</v>
      </c>
      <c r="F2428" s="43"/>
      <c r="G2428" s="56" t="s">
        <v>2919</v>
      </c>
      <c r="H2428" s="23" t="s">
        <v>62</v>
      </c>
      <c r="I2428" s="68">
        <v>5100</v>
      </c>
      <c r="J2428" s="68">
        <v>0</v>
      </c>
      <c r="K2428" s="68"/>
      <c r="L2428" s="68">
        <f t="shared" si="1979"/>
        <v>0</v>
      </c>
      <c r="M2428" s="68"/>
      <c r="N2428" s="68"/>
      <c r="O2428" s="68"/>
      <c r="P2428" s="68">
        <f t="shared" si="1981"/>
        <v>0</v>
      </c>
      <c r="Q2428" s="68" t="str">
        <f t="shared" si="1982"/>
        <v>-</v>
      </c>
    </row>
    <row r="2429" spans="1:17" x14ac:dyDescent="0.25">
      <c r="A2429" s="23" t="s">
        <v>1</v>
      </c>
      <c r="B2429" s="23" t="s">
        <v>1</v>
      </c>
      <c r="C2429" s="23" t="s">
        <v>1</v>
      </c>
      <c r="D2429" s="49" t="s">
        <v>1</v>
      </c>
      <c r="E2429" s="49" t="s">
        <v>1</v>
      </c>
      <c r="F2429" s="49" t="s">
        <v>1</v>
      </c>
      <c r="G2429" s="49" t="s">
        <v>1</v>
      </c>
      <c r="H2429" s="17" t="s">
        <v>955</v>
      </c>
      <c r="I2429" s="66">
        <f t="shared" ref="I2429:O2429" si="2007">SUM(I2401,I2423,I2426)</f>
        <v>1583883</v>
      </c>
      <c r="J2429" s="66">
        <f t="shared" si="2007"/>
        <v>1564983</v>
      </c>
      <c r="K2429" s="66">
        <f t="shared" si="2007"/>
        <v>0</v>
      </c>
      <c r="L2429" s="66">
        <f t="shared" si="1979"/>
        <v>143050</v>
      </c>
      <c r="M2429" s="66">
        <f t="shared" si="2007"/>
        <v>0</v>
      </c>
      <c r="N2429" s="66">
        <f t="shared" si="2007"/>
        <v>0</v>
      </c>
      <c r="O2429" s="66">
        <f t="shared" si="2007"/>
        <v>143050</v>
      </c>
      <c r="P2429" s="66">
        <f t="shared" si="1981"/>
        <v>143050</v>
      </c>
      <c r="Q2429" s="66">
        <f t="shared" si="1982"/>
        <v>9.1406743715426941</v>
      </c>
    </row>
    <row r="2430" spans="1:17" ht="15.75" thickBot="1" x14ac:dyDescent="0.3">
      <c r="A2430" s="23" t="s">
        <v>1</v>
      </c>
      <c r="B2430" s="23" t="s">
        <v>1</v>
      </c>
      <c r="C2430" s="23" t="s">
        <v>1</v>
      </c>
      <c r="D2430" s="49" t="s">
        <v>1</v>
      </c>
      <c r="E2430" s="49" t="s">
        <v>1</v>
      </c>
      <c r="F2430" s="49" t="s">
        <v>1</v>
      </c>
      <c r="G2430" s="49" t="s">
        <v>1</v>
      </c>
      <c r="H2430" s="11" t="s">
        <v>64</v>
      </c>
      <c r="I2430" s="67">
        <v>51</v>
      </c>
      <c r="J2430" s="67">
        <v>51</v>
      </c>
      <c r="K2430" s="67"/>
      <c r="L2430" s="67"/>
      <c r="M2430" s="67"/>
      <c r="N2430" s="67"/>
      <c r="O2430" s="67"/>
      <c r="P2430" s="67">
        <f t="shared" si="1981"/>
        <v>0</v>
      </c>
      <c r="Q2430" s="67">
        <f t="shared" si="1982"/>
        <v>0</v>
      </c>
    </row>
    <row r="2431" spans="1:17" ht="34.5" thickBot="1" x14ac:dyDescent="0.3">
      <c r="A2431" s="23" t="s">
        <v>1</v>
      </c>
      <c r="B2431" s="23" t="s">
        <v>1</v>
      </c>
      <c r="C2431" s="23" t="s">
        <v>1</v>
      </c>
      <c r="D2431" s="49" t="s">
        <v>1</v>
      </c>
      <c r="E2431" s="49" t="s">
        <v>1</v>
      </c>
      <c r="F2431" s="49" t="s">
        <v>1</v>
      </c>
      <c r="G2431" s="49" t="s">
        <v>1</v>
      </c>
      <c r="H2431" s="22" t="s">
        <v>65</v>
      </c>
      <c r="I2431" s="64" t="s">
        <v>2718</v>
      </c>
      <c r="J2431" s="64" t="s">
        <v>2879</v>
      </c>
      <c r="K2431" s="64" t="s">
        <v>2942</v>
      </c>
      <c r="L2431" s="64" t="s">
        <v>2942</v>
      </c>
      <c r="M2431" s="64" t="s">
        <v>2950</v>
      </c>
      <c r="N2431" s="64" t="s">
        <v>2949</v>
      </c>
      <c r="O2431" s="64" t="s">
        <v>2951</v>
      </c>
      <c r="P2431" s="64" t="s">
        <v>2942</v>
      </c>
      <c r="Q2431" s="64" t="s">
        <v>2944</v>
      </c>
    </row>
    <row r="2432" spans="1:17" x14ac:dyDescent="0.25">
      <c r="A2432" s="24"/>
      <c r="B2432" s="24"/>
      <c r="C2432" s="24"/>
      <c r="D2432" s="51"/>
      <c r="E2432" s="51"/>
      <c r="F2432" s="51"/>
      <c r="G2432" s="51"/>
      <c r="H2432" s="18" t="s">
        <v>1</v>
      </c>
      <c r="I2432" s="65">
        <v>1</v>
      </c>
      <c r="J2432" s="65" t="s">
        <v>2894</v>
      </c>
      <c r="K2432" s="65">
        <v>3</v>
      </c>
      <c r="L2432" s="65" t="s">
        <v>2945</v>
      </c>
      <c r="M2432" s="65">
        <v>5</v>
      </c>
      <c r="N2432" s="65">
        <v>6</v>
      </c>
      <c r="O2432" s="65">
        <v>7</v>
      </c>
      <c r="P2432" s="65" t="s">
        <v>2946</v>
      </c>
      <c r="Q2432" s="65">
        <v>9</v>
      </c>
    </row>
    <row r="2433" spans="1:17" x14ac:dyDescent="0.25">
      <c r="A2433" s="24"/>
      <c r="B2433" s="24"/>
      <c r="C2433" s="24"/>
      <c r="D2433" s="51"/>
      <c r="E2433" s="52"/>
      <c r="F2433" s="52"/>
      <c r="G2433" s="52"/>
      <c r="H2433" s="19" t="s">
        <v>697</v>
      </c>
      <c r="I2433" s="69">
        <f t="shared" ref="I2433" si="2008">SUM(I2429)</f>
        <v>1583883</v>
      </c>
      <c r="J2433" s="69">
        <f t="shared" ref="J2433:K2433" si="2009">SUM(J2429)</f>
        <v>1564983</v>
      </c>
      <c r="K2433" s="69">
        <f t="shared" si="2009"/>
        <v>0</v>
      </c>
      <c r="L2433" s="69">
        <f t="shared" si="1979"/>
        <v>143050</v>
      </c>
      <c r="M2433" s="69">
        <f t="shared" ref="M2433" si="2010">SUM(M2429)</f>
        <v>0</v>
      </c>
      <c r="N2433" s="69">
        <f t="shared" ref="N2433:O2433" si="2011">SUM(N2429)</f>
        <v>0</v>
      </c>
      <c r="O2433" s="69">
        <f t="shared" si="2011"/>
        <v>143050</v>
      </c>
      <c r="P2433" s="69">
        <f t="shared" si="1981"/>
        <v>143050</v>
      </c>
      <c r="Q2433" s="69">
        <f t="shared" si="1982"/>
        <v>9.1406743715426941</v>
      </c>
    </row>
    <row r="2434" spans="1:17" x14ac:dyDescent="0.25">
      <c r="A2434" s="24"/>
      <c r="B2434" s="24"/>
      <c r="C2434" s="24"/>
      <c r="D2434" s="51"/>
      <c r="E2434" s="51"/>
      <c r="F2434" s="51"/>
      <c r="G2434" s="51"/>
      <c r="H2434" s="20" t="s">
        <v>67</v>
      </c>
      <c r="I2434" s="69">
        <f t="shared" ref="I2434" si="2012">SUM(I2433)</f>
        <v>1583883</v>
      </c>
      <c r="J2434" s="69">
        <f t="shared" ref="J2434:K2434" si="2013">SUM(J2433)</f>
        <v>1564983</v>
      </c>
      <c r="K2434" s="69">
        <f t="shared" si="2013"/>
        <v>0</v>
      </c>
      <c r="L2434" s="69">
        <f t="shared" si="1979"/>
        <v>143050</v>
      </c>
      <c r="M2434" s="69">
        <f t="shared" ref="M2434" si="2014">SUM(M2433)</f>
        <v>0</v>
      </c>
      <c r="N2434" s="69">
        <f t="shared" ref="N2434:O2434" si="2015">SUM(N2433)</f>
        <v>0</v>
      </c>
      <c r="O2434" s="69">
        <f t="shared" si="2015"/>
        <v>143050</v>
      </c>
      <c r="P2434" s="69">
        <f t="shared" si="1981"/>
        <v>143050</v>
      </c>
      <c r="Q2434" s="69">
        <f t="shared" si="1982"/>
        <v>9.1406743715426941</v>
      </c>
    </row>
    <row r="2435" spans="1:17" x14ac:dyDescent="0.25">
      <c r="A2435" s="25"/>
      <c r="B2435" s="25"/>
      <c r="C2435" s="25"/>
      <c r="D2435" s="53"/>
      <c r="E2435" s="53"/>
      <c r="F2435" s="53"/>
      <c r="G2435" s="53"/>
    </row>
    <row r="2436" spans="1:17" ht="15.75" thickBot="1" x14ac:dyDescent="0.3">
      <c r="A2436" s="23" t="s">
        <v>1</v>
      </c>
      <c r="B2436" s="23" t="s">
        <v>1</v>
      </c>
      <c r="C2436" s="23" t="s">
        <v>1</v>
      </c>
      <c r="D2436" s="49" t="s">
        <v>1</v>
      </c>
      <c r="E2436" s="49" t="s">
        <v>1</v>
      </c>
      <c r="F2436" s="49" t="s">
        <v>1</v>
      </c>
      <c r="G2436" s="49" t="s">
        <v>1</v>
      </c>
      <c r="H2436" s="26" t="s">
        <v>1</v>
      </c>
      <c r="I2436" s="70"/>
      <c r="J2436" s="70"/>
      <c r="K2436" s="70"/>
      <c r="L2436" s="70"/>
      <c r="M2436" s="70"/>
      <c r="N2436" s="70"/>
      <c r="O2436" s="70"/>
      <c r="P2436" s="70"/>
      <c r="Q2436" s="70"/>
    </row>
    <row r="2437" spans="1:17" ht="34.5" thickBot="1" x14ac:dyDescent="0.3">
      <c r="A2437" s="22" t="s">
        <v>4</v>
      </c>
      <c r="B2437" s="22" t="s">
        <v>5</v>
      </c>
      <c r="C2437" s="22" t="s">
        <v>6</v>
      </c>
      <c r="D2437" s="44" t="s">
        <v>2891</v>
      </c>
      <c r="E2437" s="44" t="s">
        <v>2895</v>
      </c>
      <c r="F2437" s="44" t="s">
        <v>7</v>
      </c>
      <c r="G2437" s="44" t="s">
        <v>8</v>
      </c>
      <c r="H2437" s="22" t="s">
        <v>9</v>
      </c>
      <c r="I2437" s="64" t="s">
        <v>2718</v>
      </c>
      <c r="J2437" s="64" t="s">
        <v>2879</v>
      </c>
      <c r="K2437" s="64" t="s">
        <v>2942</v>
      </c>
      <c r="L2437" s="64" t="s">
        <v>2942</v>
      </c>
      <c r="M2437" s="64" t="s">
        <v>2950</v>
      </c>
      <c r="N2437" s="64" t="s">
        <v>2949</v>
      </c>
      <c r="O2437" s="64" t="s">
        <v>2951</v>
      </c>
      <c r="P2437" s="64" t="s">
        <v>2942</v>
      </c>
      <c r="Q2437" s="64" t="s">
        <v>2944</v>
      </c>
    </row>
    <row r="2438" spans="1:17" x14ac:dyDescent="0.25">
      <c r="A2438" s="15" t="s">
        <v>1</v>
      </c>
      <c r="B2438" s="15" t="s">
        <v>1</v>
      </c>
      <c r="C2438" s="15" t="s">
        <v>1</v>
      </c>
      <c r="D2438" s="45" t="s">
        <v>1</v>
      </c>
      <c r="E2438" s="45" t="s">
        <v>1</v>
      </c>
      <c r="F2438" s="46" t="s">
        <v>1</v>
      </c>
      <c r="G2438" s="47" t="s">
        <v>1</v>
      </c>
      <c r="H2438" s="16" t="s">
        <v>1</v>
      </c>
      <c r="I2438" s="65">
        <v>1</v>
      </c>
      <c r="J2438" s="65" t="s">
        <v>2894</v>
      </c>
      <c r="K2438" s="65">
        <v>3</v>
      </c>
      <c r="L2438" s="65" t="s">
        <v>2945</v>
      </c>
      <c r="M2438" s="65">
        <v>5</v>
      </c>
      <c r="N2438" s="65">
        <v>6</v>
      </c>
      <c r="O2438" s="65">
        <v>7</v>
      </c>
      <c r="P2438" s="65" t="s">
        <v>2946</v>
      </c>
      <c r="Q2438" s="65">
        <v>9</v>
      </c>
    </row>
    <row r="2439" spans="1:17" x14ac:dyDescent="0.25">
      <c r="A2439" s="14" t="s">
        <v>638</v>
      </c>
      <c r="B2439" s="14" t="s">
        <v>69</v>
      </c>
      <c r="C2439" s="12" t="s">
        <v>956</v>
      </c>
      <c r="D2439" s="43" t="s">
        <v>957</v>
      </c>
      <c r="E2439" s="42" t="s">
        <v>1</v>
      </c>
      <c r="F2439" s="42" t="s">
        <v>1</v>
      </c>
      <c r="G2439" s="42" t="s">
        <v>1</v>
      </c>
      <c r="H2439" s="11" t="s">
        <v>958</v>
      </c>
      <c r="I2439" s="63"/>
      <c r="J2439" s="63"/>
      <c r="K2439" s="63"/>
      <c r="L2439" s="63"/>
      <c r="M2439" s="63"/>
      <c r="N2439" s="63"/>
      <c r="O2439" s="63"/>
      <c r="P2439" s="63">
        <f t="shared" si="1981"/>
        <v>0</v>
      </c>
      <c r="Q2439" s="63" t="str">
        <f t="shared" si="1982"/>
        <v>-</v>
      </c>
    </row>
    <row r="2440" spans="1:17" ht="22.5" x14ac:dyDescent="0.25">
      <c r="A2440" s="14" t="s">
        <v>1</v>
      </c>
      <c r="B2440" s="14" t="s">
        <v>1</v>
      </c>
      <c r="C2440" s="14" t="s">
        <v>1</v>
      </c>
      <c r="D2440" s="42" t="s">
        <v>1</v>
      </c>
      <c r="E2440" s="42" t="s">
        <v>1</v>
      </c>
      <c r="F2440" s="42" t="s">
        <v>1</v>
      </c>
      <c r="G2440" s="42" t="s">
        <v>1</v>
      </c>
      <c r="H2440" s="17" t="s">
        <v>13</v>
      </c>
      <c r="I2440" s="66">
        <f t="shared" ref="I2440" si="2016">SUM(I2441,I2448,I2450)</f>
        <v>1238026</v>
      </c>
      <c r="J2440" s="66">
        <f t="shared" ref="J2440:K2440" si="2017">SUM(J2441,J2448,J2450)</f>
        <v>1228026</v>
      </c>
      <c r="K2440" s="66">
        <f t="shared" si="2017"/>
        <v>0</v>
      </c>
      <c r="L2440" s="66">
        <f t="shared" si="1979"/>
        <v>136700</v>
      </c>
      <c r="M2440" s="66">
        <f t="shared" ref="M2440" si="2018">SUM(M2441,M2448,M2450)</f>
        <v>0</v>
      </c>
      <c r="N2440" s="66">
        <f t="shared" ref="N2440:O2440" si="2019">SUM(N2441,N2448,N2450)</f>
        <v>0</v>
      </c>
      <c r="O2440" s="66">
        <f t="shared" si="2019"/>
        <v>136700</v>
      </c>
      <c r="P2440" s="66">
        <f t="shared" si="1981"/>
        <v>136700</v>
      </c>
      <c r="Q2440" s="66">
        <f t="shared" si="1982"/>
        <v>11.13168613693847</v>
      </c>
    </row>
    <row r="2441" spans="1:17" x14ac:dyDescent="0.25">
      <c r="A2441" s="12" t="s">
        <v>638</v>
      </c>
      <c r="B2441" s="12" t="s">
        <v>69</v>
      </c>
      <c r="C2441" s="12" t="s">
        <v>956</v>
      </c>
      <c r="D2441" s="43" t="s">
        <v>957</v>
      </c>
      <c r="E2441" s="42" t="s">
        <v>2709</v>
      </c>
      <c r="F2441" s="42" t="s">
        <v>1</v>
      </c>
      <c r="G2441" s="42" t="s">
        <v>1</v>
      </c>
      <c r="H2441" s="11" t="s">
        <v>15</v>
      </c>
      <c r="I2441" s="67">
        <f t="shared" ref="I2441" si="2020">SUM(I2442,I2443)</f>
        <v>1054968</v>
      </c>
      <c r="J2441" s="67">
        <f t="shared" ref="J2441:K2441" si="2021">SUM(J2442,J2443)</f>
        <v>1054968</v>
      </c>
      <c r="K2441" s="67">
        <f t="shared" si="2021"/>
        <v>0</v>
      </c>
      <c r="L2441" s="67">
        <f t="shared" si="1979"/>
        <v>113500</v>
      </c>
      <c r="M2441" s="67">
        <f t="shared" ref="M2441" si="2022">SUM(M2442,M2443)</f>
        <v>0</v>
      </c>
      <c r="N2441" s="67">
        <f t="shared" ref="N2441:O2441" si="2023">SUM(N2442,N2443)</f>
        <v>0</v>
      </c>
      <c r="O2441" s="67">
        <f t="shared" si="2023"/>
        <v>113500</v>
      </c>
      <c r="P2441" s="67">
        <f t="shared" si="1981"/>
        <v>113500</v>
      </c>
      <c r="Q2441" s="67">
        <f t="shared" si="1982"/>
        <v>10.758620166678041</v>
      </c>
    </row>
    <row r="2442" spans="1:17" x14ac:dyDescent="0.25">
      <c r="A2442" s="12" t="s">
        <v>638</v>
      </c>
      <c r="B2442" s="12" t="s">
        <v>69</v>
      </c>
      <c r="C2442" s="12" t="s">
        <v>956</v>
      </c>
      <c r="D2442" s="43" t="s">
        <v>957</v>
      </c>
      <c r="E2442" s="48">
        <v>6111</v>
      </c>
      <c r="F2442" s="43"/>
      <c r="G2442" s="56" t="s">
        <v>2919</v>
      </c>
      <c r="H2442" s="23" t="s">
        <v>16</v>
      </c>
      <c r="I2442" s="68">
        <v>911081</v>
      </c>
      <c r="J2442" s="68">
        <v>911081</v>
      </c>
      <c r="K2442" s="68"/>
      <c r="L2442" s="68">
        <f t="shared" si="1979"/>
        <v>100000</v>
      </c>
      <c r="M2442" s="68"/>
      <c r="N2442" s="68"/>
      <c r="O2442" s="68">
        <v>100000</v>
      </c>
      <c r="P2442" s="68">
        <f t="shared" si="1981"/>
        <v>100000</v>
      </c>
      <c r="Q2442" s="68">
        <f t="shared" si="1982"/>
        <v>10.975972498603308</v>
      </c>
    </row>
    <row r="2443" spans="1:17" x14ac:dyDescent="0.25">
      <c r="A2443" s="14" t="s">
        <v>638</v>
      </c>
      <c r="B2443" s="14" t="s">
        <v>69</v>
      </c>
      <c r="C2443" s="14" t="s">
        <v>956</v>
      </c>
      <c r="D2443" s="50" t="s">
        <v>957</v>
      </c>
      <c r="E2443" s="50" t="s">
        <v>2719</v>
      </c>
      <c r="F2443" s="43" t="s">
        <v>1</v>
      </c>
      <c r="G2443" s="49" t="s">
        <v>1</v>
      </c>
      <c r="H2443" s="11" t="s">
        <v>19</v>
      </c>
      <c r="I2443" s="67">
        <f t="shared" ref="I2443:O2443" si="2024">SUM(I2444:I2447)</f>
        <v>143887</v>
      </c>
      <c r="J2443" s="67">
        <f t="shared" si="2024"/>
        <v>143887</v>
      </c>
      <c r="K2443" s="67">
        <f t="shared" si="2024"/>
        <v>0</v>
      </c>
      <c r="L2443" s="67">
        <f t="shared" si="1979"/>
        <v>13500</v>
      </c>
      <c r="M2443" s="67">
        <f t="shared" si="2024"/>
        <v>0</v>
      </c>
      <c r="N2443" s="67">
        <f t="shared" si="2024"/>
        <v>0</v>
      </c>
      <c r="O2443" s="67">
        <f t="shared" si="2024"/>
        <v>13500</v>
      </c>
      <c r="P2443" s="67">
        <f t="shared" si="1981"/>
        <v>13500</v>
      </c>
      <c r="Q2443" s="67">
        <f t="shared" si="1982"/>
        <v>9.3823625483886666</v>
      </c>
    </row>
    <row r="2444" spans="1:17" x14ac:dyDescent="0.25">
      <c r="A2444" s="12" t="s">
        <v>638</v>
      </c>
      <c r="B2444" s="12" t="s">
        <v>69</v>
      </c>
      <c r="C2444" s="12" t="s">
        <v>956</v>
      </c>
      <c r="D2444" s="43" t="s">
        <v>957</v>
      </c>
      <c r="E2444" s="48">
        <v>6112</v>
      </c>
      <c r="F2444" s="43" t="s">
        <v>959</v>
      </c>
      <c r="G2444" s="56" t="s">
        <v>2919</v>
      </c>
      <c r="H2444" s="23" t="s">
        <v>73</v>
      </c>
      <c r="I2444" s="68">
        <v>29000</v>
      </c>
      <c r="J2444" s="68">
        <v>29000</v>
      </c>
      <c r="K2444" s="68"/>
      <c r="L2444" s="68">
        <f t="shared" ref="L2444:L2507" si="2025">SUM(M2444:O2444)</f>
        <v>2500</v>
      </c>
      <c r="M2444" s="68"/>
      <c r="N2444" s="68"/>
      <c r="O2444" s="68">
        <v>2500</v>
      </c>
      <c r="P2444" s="68">
        <f t="shared" si="1981"/>
        <v>2500</v>
      </c>
      <c r="Q2444" s="68">
        <f t="shared" si="1982"/>
        <v>8.6206896551724146</v>
      </c>
    </row>
    <row r="2445" spans="1:17" x14ac:dyDescent="0.25">
      <c r="A2445" s="12" t="s">
        <v>638</v>
      </c>
      <c r="B2445" s="12" t="s">
        <v>69</v>
      </c>
      <c r="C2445" s="12" t="s">
        <v>956</v>
      </c>
      <c r="D2445" s="43" t="s">
        <v>957</v>
      </c>
      <c r="E2445" s="48">
        <v>6112</v>
      </c>
      <c r="F2445" s="43" t="s">
        <v>960</v>
      </c>
      <c r="G2445" s="56" t="s">
        <v>2919</v>
      </c>
      <c r="H2445" s="23" t="s">
        <v>22</v>
      </c>
      <c r="I2445" s="68">
        <v>80000</v>
      </c>
      <c r="J2445" s="68">
        <v>80000</v>
      </c>
      <c r="K2445" s="68"/>
      <c r="L2445" s="68">
        <f t="shared" si="2025"/>
        <v>11000</v>
      </c>
      <c r="M2445" s="68"/>
      <c r="N2445" s="68"/>
      <c r="O2445" s="68">
        <v>11000</v>
      </c>
      <c r="P2445" s="68">
        <f t="shared" si="1981"/>
        <v>11000</v>
      </c>
      <c r="Q2445" s="68">
        <f t="shared" si="1982"/>
        <v>13.750000000000002</v>
      </c>
    </row>
    <row r="2446" spans="1:17" x14ac:dyDescent="0.25">
      <c r="A2446" s="12" t="s">
        <v>638</v>
      </c>
      <c r="B2446" s="12" t="s">
        <v>69</v>
      </c>
      <c r="C2446" s="12" t="s">
        <v>956</v>
      </c>
      <c r="D2446" s="43" t="s">
        <v>957</v>
      </c>
      <c r="E2446" s="48">
        <v>6112</v>
      </c>
      <c r="F2446" s="43" t="s">
        <v>961</v>
      </c>
      <c r="G2446" s="56" t="s">
        <v>2919</v>
      </c>
      <c r="H2446" s="23" t="s">
        <v>24</v>
      </c>
      <c r="I2446" s="68">
        <v>19287</v>
      </c>
      <c r="J2446" s="68">
        <v>19287</v>
      </c>
      <c r="K2446" s="68"/>
      <c r="L2446" s="68">
        <f t="shared" si="2025"/>
        <v>0</v>
      </c>
      <c r="M2446" s="68"/>
      <c r="N2446" s="68"/>
      <c r="O2446" s="68"/>
      <c r="P2446" s="68">
        <f t="shared" si="1981"/>
        <v>0</v>
      </c>
      <c r="Q2446" s="68">
        <f t="shared" si="1982"/>
        <v>0</v>
      </c>
    </row>
    <row r="2447" spans="1:17" x14ac:dyDescent="0.25">
      <c r="A2447" s="12" t="s">
        <v>638</v>
      </c>
      <c r="B2447" s="12" t="s">
        <v>69</v>
      </c>
      <c r="C2447" s="12" t="s">
        <v>956</v>
      </c>
      <c r="D2447" s="43" t="s">
        <v>957</v>
      </c>
      <c r="E2447" s="48">
        <v>6112</v>
      </c>
      <c r="F2447" s="43" t="s">
        <v>962</v>
      </c>
      <c r="G2447" s="56" t="s">
        <v>2919</v>
      </c>
      <c r="H2447" s="23" t="s">
        <v>26</v>
      </c>
      <c r="I2447" s="68">
        <v>15600</v>
      </c>
      <c r="J2447" s="68">
        <v>15600</v>
      </c>
      <c r="K2447" s="68"/>
      <c r="L2447" s="68">
        <f t="shared" si="2025"/>
        <v>0</v>
      </c>
      <c r="M2447" s="68"/>
      <c r="N2447" s="68"/>
      <c r="O2447" s="68"/>
      <c r="P2447" s="68">
        <f t="shared" si="1981"/>
        <v>0</v>
      </c>
      <c r="Q2447" s="68">
        <f t="shared" si="1982"/>
        <v>0</v>
      </c>
    </row>
    <row r="2448" spans="1:17" x14ac:dyDescent="0.25">
      <c r="A2448" s="12" t="s">
        <v>638</v>
      </c>
      <c r="B2448" s="12" t="s">
        <v>69</v>
      </c>
      <c r="C2448" s="12" t="s">
        <v>956</v>
      </c>
      <c r="D2448" s="43" t="s">
        <v>957</v>
      </c>
      <c r="E2448" s="42" t="s">
        <v>2710</v>
      </c>
      <c r="F2448" s="42" t="s">
        <v>1</v>
      </c>
      <c r="G2448" s="42" t="s">
        <v>1</v>
      </c>
      <c r="H2448" s="11" t="s">
        <v>28</v>
      </c>
      <c r="I2448" s="67">
        <f t="shared" ref="I2448:O2448" si="2026">SUM(I2449)</f>
        <v>96096</v>
      </c>
      <c r="J2448" s="67">
        <f t="shared" si="2026"/>
        <v>96096</v>
      </c>
      <c r="K2448" s="67">
        <f t="shared" si="2026"/>
        <v>0</v>
      </c>
      <c r="L2448" s="67">
        <f t="shared" si="2025"/>
        <v>10500</v>
      </c>
      <c r="M2448" s="67">
        <f t="shared" si="2026"/>
        <v>0</v>
      </c>
      <c r="N2448" s="67">
        <f t="shared" si="2026"/>
        <v>0</v>
      </c>
      <c r="O2448" s="67">
        <f t="shared" si="2026"/>
        <v>10500</v>
      </c>
      <c r="P2448" s="67">
        <f t="shared" si="1981"/>
        <v>10500</v>
      </c>
      <c r="Q2448" s="67">
        <f t="shared" si="1982"/>
        <v>10.926573426573427</v>
      </c>
    </row>
    <row r="2449" spans="1:17" x14ac:dyDescent="0.25">
      <c r="A2449" s="12" t="s">
        <v>638</v>
      </c>
      <c r="B2449" s="12" t="s">
        <v>69</v>
      </c>
      <c r="C2449" s="12" t="s">
        <v>956</v>
      </c>
      <c r="D2449" s="43" t="s">
        <v>957</v>
      </c>
      <c r="E2449" s="48">
        <v>6121</v>
      </c>
      <c r="F2449" s="43"/>
      <c r="G2449" s="56" t="s">
        <v>2919</v>
      </c>
      <c r="H2449" s="23" t="s">
        <v>29</v>
      </c>
      <c r="I2449" s="68">
        <v>96096</v>
      </c>
      <c r="J2449" s="68">
        <v>96096</v>
      </c>
      <c r="K2449" s="68"/>
      <c r="L2449" s="68">
        <f t="shared" si="2025"/>
        <v>10500</v>
      </c>
      <c r="M2449" s="68"/>
      <c r="N2449" s="68"/>
      <c r="O2449" s="68">
        <v>10500</v>
      </c>
      <c r="P2449" s="68">
        <f t="shared" ref="P2449:P2512" si="2027">K2449+L2449</f>
        <v>10500</v>
      </c>
      <c r="Q2449" s="68">
        <f t="shared" ref="Q2449:Q2512" si="2028">IF(J2449=0,"-",P2449/J2449*100)</f>
        <v>10.926573426573427</v>
      </c>
    </row>
    <row r="2450" spans="1:17" x14ac:dyDescent="0.25">
      <c r="A2450" s="12" t="s">
        <v>638</v>
      </c>
      <c r="B2450" s="12" t="s">
        <v>69</v>
      </c>
      <c r="C2450" s="12" t="s">
        <v>956</v>
      </c>
      <c r="D2450" s="43" t="s">
        <v>957</v>
      </c>
      <c r="E2450" s="42" t="s">
        <v>2711</v>
      </c>
      <c r="F2450" s="42" t="s">
        <v>1</v>
      </c>
      <c r="G2450" s="42" t="s">
        <v>1</v>
      </c>
      <c r="H2450" s="11" t="s">
        <v>32</v>
      </c>
      <c r="I2450" s="67">
        <f t="shared" ref="I2450:O2450" si="2029">SUM(I2451:I2457)</f>
        <v>86962</v>
      </c>
      <c r="J2450" s="67">
        <f t="shared" si="2029"/>
        <v>76962</v>
      </c>
      <c r="K2450" s="67">
        <f t="shared" si="2029"/>
        <v>0</v>
      </c>
      <c r="L2450" s="67">
        <f t="shared" si="2025"/>
        <v>12700</v>
      </c>
      <c r="M2450" s="67">
        <f t="shared" si="2029"/>
        <v>0</v>
      </c>
      <c r="N2450" s="67">
        <f t="shared" si="2029"/>
        <v>0</v>
      </c>
      <c r="O2450" s="67">
        <f t="shared" si="2029"/>
        <v>12700</v>
      </c>
      <c r="P2450" s="67">
        <f t="shared" si="2027"/>
        <v>12700</v>
      </c>
      <c r="Q2450" s="67">
        <f t="shared" si="2028"/>
        <v>16.5016501650165</v>
      </c>
    </row>
    <row r="2451" spans="1:17" x14ac:dyDescent="0.25">
      <c r="A2451" s="12" t="s">
        <v>638</v>
      </c>
      <c r="B2451" s="12" t="s">
        <v>69</v>
      </c>
      <c r="C2451" s="12" t="s">
        <v>956</v>
      </c>
      <c r="D2451" s="43" t="s">
        <v>957</v>
      </c>
      <c r="E2451" s="48">
        <v>6131</v>
      </c>
      <c r="F2451" s="43"/>
      <c r="G2451" s="56" t="s">
        <v>2919</v>
      </c>
      <c r="H2451" s="23" t="s">
        <v>33</v>
      </c>
      <c r="I2451" s="68">
        <v>2500</v>
      </c>
      <c r="J2451" s="68">
        <v>2500</v>
      </c>
      <c r="K2451" s="68"/>
      <c r="L2451" s="68">
        <f t="shared" si="2025"/>
        <v>500</v>
      </c>
      <c r="M2451" s="68"/>
      <c r="N2451" s="68"/>
      <c r="O2451" s="68">
        <v>500</v>
      </c>
      <c r="P2451" s="68">
        <f t="shared" si="2027"/>
        <v>500</v>
      </c>
      <c r="Q2451" s="68">
        <f t="shared" si="2028"/>
        <v>20</v>
      </c>
    </row>
    <row r="2452" spans="1:17" x14ac:dyDescent="0.25">
      <c r="A2452" s="12" t="s">
        <v>638</v>
      </c>
      <c r="B2452" s="12" t="s">
        <v>69</v>
      </c>
      <c r="C2452" s="12" t="s">
        <v>956</v>
      </c>
      <c r="D2452" s="43" t="s">
        <v>957</v>
      </c>
      <c r="E2452" s="48">
        <v>6132</v>
      </c>
      <c r="F2452" s="43"/>
      <c r="G2452" s="56" t="s">
        <v>2919</v>
      </c>
      <c r="H2452" s="23" t="s">
        <v>227</v>
      </c>
      <c r="I2452" s="68">
        <v>36829</v>
      </c>
      <c r="J2452" s="68">
        <v>36829</v>
      </c>
      <c r="K2452" s="68"/>
      <c r="L2452" s="68">
        <f t="shared" si="2025"/>
        <v>6000</v>
      </c>
      <c r="M2452" s="68"/>
      <c r="N2452" s="68"/>
      <c r="O2452" s="68">
        <v>6000</v>
      </c>
      <c r="P2452" s="68">
        <f t="shared" si="2027"/>
        <v>6000</v>
      </c>
      <c r="Q2452" s="68">
        <f t="shared" si="2028"/>
        <v>16.291509408346684</v>
      </c>
    </row>
    <row r="2453" spans="1:17" x14ac:dyDescent="0.25">
      <c r="A2453" s="12" t="s">
        <v>638</v>
      </c>
      <c r="B2453" s="12" t="s">
        <v>69</v>
      </c>
      <c r="C2453" s="12" t="s">
        <v>956</v>
      </c>
      <c r="D2453" s="43" t="s">
        <v>957</v>
      </c>
      <c r="E2453" s="48">
        <v>6133</v>
      </c>
      <c r="F2453" s="43"/>
      <c r="G2453" s="56" t="s">
        <v>2919</v>
      </c>
      <c r="H2453" s="23" t="s">
        <v>229</v>
      </c>
      <c r="I2453" s="68">
        <v>8507</v>
      </c>
      <c r="J2453" s="68">
        <v>8507</v>
      </c>
      <c r="K2453" s="68"/>
      <c r="L2453" s="68">
        <f t="shared" si="2025"/>
        <v>1000</v>
      </c>
      <c r="M2453" s="68"/>
      <c r="N2453" s="68"/>
      <c r="O2453" s="68">
        <v>1000</v>
      </c>
      <c r="P2453" s="68">
        <f t="shared" si="2027"/>
        <v>1000</v>
      </c>
      <c r="Q2453" s="68">
        <f t="shared" si="2028"/>
        <v>11.755025273304337</v>
      </c>
    </row>
    <row r="2454" spans="1:17" x14ac:dyDescent="0.25">
      <c r="A2454" s="12" t="s">
        <v>638</v>
      </c>
      <c r="B2454" s="12" t="s">
        <v>69</v>
      </c>
      <c r="C2454" s="12" t="s">
        <v>956</v>
      </c>
      <c r="D2454" s="43" t="s">
        <v>957</v>
      </c>
      <c r="E2454" s="48">
        <v>6134</v>
      </c>
      <c r="F2454" s="43"/>
      <c r="G2454" s="56" t="s">
        <v>2919</v>
      </c>
      <c r="H2454" s="23" t="s">
        <v>169</v>
      </c>
      <c r="I2454" s="68">
        <v>14000</v>
      </c>
      <c r="J2454" s="68">
        <v>8000</v>
      </c>
      <c r="K2454" s="68"/>
      <c r="L2454" s="68">
        <f t="shared" si="2025"/>
        <v>2000</v>
      </c>
      <c r="M2454" s="68"/>
      <c r="N2454" s="68"/>
      <c r="O2454" s="68">
        <v>2000</v>
      </c>
      <c r="P2454" s="68">
        <f t="shared" si="2027"/>
        <v>2000</v>
      </c>
      <c r="Q2454" s="68">
        <f t="shared" si="2028"/>
        <v>25</v>
      </c>
    </row>
    <row r="2455" spans="1:17" x14ac:dyDescent="0.25">
      <c r="A2455" s="12" t="s">
        <v>638</v>
      </c>
      <c r="B2455" s="12" t="s">
        <v>69</v>
      </c>
      <c r="C2455" s="12" t="s">
        <v>956</v>
      </c>
      <c r="D2455" s="43" t="s">
        <v>957</v>
      </c>
      <c r="E2455" s="48">
        <v>6135</v>
      </c>
      <c r="F2455" s="43"/>
      <c r="G2455" s="56" t="s">
        <v>2919</v>
      </c>
      <c r="H2455" s="23" t="s">
        <v>231</v>
      </c>
      <c r="I2455" s="68">
        <v>800</v>
      </c>
      <c r="J2455" s="68">
        <v>800</v>
      </c>
      <c r="K2455" s="68"/>
      <c r="L2455" s="68">
        <f t="shared" si="2025"/>
        <v>200</v>
      </c>
      <c r="M2455" s="68"/>
      <c r="N2455" s="68"/>
      <c r="O2455" s="68">
        <v>200</v>
      </c>
      <c r="P2455" s="68">
        <f t="shared" si="2027"/>
        <v>200</v>
      </c>
      <c r="Q2455" s="68">
        <f t="shared" si="2028"/>
        <v>25</v>
      </c>
    </row>
    <row r="2456" spans="1:17" x14ac:dyDescent="0.25">
      <c r="A2456" s="12" t="s">
        <v>638</v>
      </c>
      <c r="B2456" s="12" t="s">
        <v>69</v>
      </c>
      <c r="C2456" s="12" t="s">
        <v>956</v>
      </c>
      <c r="D2456" s="43" t="s">
        <v>957</v>
      </c>
      <c r="E2456" s="48">
        <v>6137</v>
      </c>
      <c r="F2456" s="43"/>
      <c r="G2456" s="56" t="s">
        <v>2919</v>
      </c>
      <c r="H2456" s="23" t="s">
        <v>235</v>
      </c>
      <c r="I2456" s="68">
        <v>7107</v>
      </c>
      <c r="J2456" s="68">
        <v>6107</v>
      </c>
      <c r="K2456" s="68"/>
      <c r="L2456" s="68">
        <f t="shared" si="2025"/>
        <v>1000</v>
      </c>
      <c r="M2456" s="68"/>
      <c r="N2456" s="68"/>
      <c r="O2456" s="68">
        <v>1000</v>
      </c>
      <c r="P2456" s="68">
        <f t="shared" si="2027"/>
        <v>1000</v>
      </c>
      <c r="Q2456" s="68">
        <f t="shared" si="2028"/>
        <v>16.374652038644179</v>
      </c>
    </row>
    <row r="2457" spans="1:17" x14ac:dyDescent="0.25">
      <c r="A2457" s="14" t="s">
        <v>638</v>
      </c>
      <c r="B2457" s="14" t="s">
        <v>69</v>
      </c>
      <c r="C2457" s="14" t="s">
        <v>956</v>
      </c>
      <c r="D2457" s="50" t="s">
        <v>957</v>
      </c>
      <c r="E2457" s="50" t="s">
        <v>2720</v>
      </c>
      <c r="F2457" s="43" t="s">
        <v>1</v>
      </c>
      <c r="G2457" s="49" t="s">
        <v>1</v>
      </c>
      <c r="H2457" s="11" t="s">
        <v>35</v>
      </c>
      <c r="I2457" s="67">
        <f t="shared" ref="I2457:O2457" si="2030">SUM(I2458:I2460)</f>
        <v>17219</v>
      </c>
      <c r="J2457" s="67">
        <f t="shared" si="2030"/>
        <v>14219</v>
      </c>
      <c r="K2457" s="67">
        <f t="shared" si="2030"/>
        <v>0</v>
      </c>
      <c r="L2457" s="67">
        <f t="shared" si="2025"/>
        <v>2000</v>
      </c>
      <c r="M2457" s="67">
        <f t="shared" si="2030"/>
        <v>0</v>
      </c>
      <c r="N2457" s="67">
        <f t="shared" si="2030"/>
        <v>0</v>
      </c>
      <c r="O2457" s="67">
        <f t="shared" si="2030"/>
        <v>2000</v>
      </c>
      <c r="P2457" s="67">
        <f t="shared" si="2027"/>
        <v>2000</v>
      </c>
      <c r="Q2457" s="67">
        <f t="shared" si="2028"/>
        <v>14.065686757155918</v>
      </c>
    </row>
    <row r="2458" spans="1:17" x14ac:dyDescent="0.25">
      <c r="A2458" s="12" t="s">
        <v>638</v>
      </c>
      <c r="B2458" s="12" t="s">
        <v>69</v>
      </c>
      <c r="C2458" s="12" t="s">
        <v>956</v>
      </c>
      <c r="D2458" s="43" t="s">
        <v>957</v>
      </c>
      <c r="E2458" s="48">
        <v>6139</v>
      </c>
      <c r="F2458" s="43"/>
      <c r="G2458" s="56" t="s">
        <v>2919</v>
      </c>
      <c r="H2458" s="23" t="s">
        <v>35</v>
      </c>
      <c r="I2458" s="68">
        <v>9334</v>
      </c>
      <c r="J2458" s="68">
        <v>6334</v>
      </c>
      <c r="K2458" s="68"/>
      <c r="L2458" s="68">
        <f t="shared" si="2025"/>
        <v>1000</v>
      </c>
      <c r="M2458" s="68"/>
      <c r="N2458" s="68"/>
      <c r="O2458" s="68">
        <v>1000</v>
      </c>
      <c r="P2458" s="68">
        <f t="shared" si="2027"/>
        <v>1000</v>
      </c>
      <c r="Q2458" s="68">
        <f t="shared" si="2028"/>
        <v>15.787811809283234</v>
      </c>
    </row>
    <row r="2459" spans="1:17" x14ac:dyDescent="0.25">
      <c r="A2459" s="12" t="s">
        <v>638</v>
      </c>
      <c r="B2459" s="12" t="s">
        <v>69</v>
      </c>
      <c r="C2459" s="12" t="s">
        <v>956</v>
      </c>
      <c r="D2459" s="43" t="s">
        <v>957</v>
      </c>
      <c r="E2459" s="48">
        <v>6139</v>
      </c>
      <c r="F2459" s="43" t="s">
        <v>963</v>
      </c>
      <c r="G2459" s="56" t="s">
        <v>2919</v>
      </c>
      <c r="H2459" s="23" t="s">
        <v>43</v>
      </c>
      <c r="I2459" s="68">
        <v>2703</v>
      </c>
      <c r="J2459" s="68">
        <v>2703</v>
      </c>
      <c r="K2459" s="68"/>
      <c r="L2459" s="68">
        <f t="shared" si="2025"/>
        <v>500</v>
      </c>
      <c r="M2459" s="68"/>
      <c r="N2459" s="68"/>
      <c r="O2459" s="68">
        <v>500</v>
      </c>
      <c r="P2459" s="68">
        <f t="shared" si="2027"/>
        <v>500</v>
      </c>
      <c r="Q2459" s="68">
        <f t="shared" si="2028"/>
        <v>18.497965223825378</v>
      </c>
    </row>
    <row r="2460" spans="1:17" ht="22.5" x14ac:dyDescent="0.25">
      <c r="A2460" s="12" t="s">
        <v>638</v>
      </c>
      <c r="B2460" s="12" t="s">
        <v>69</v>
      </c>
      <c r="C2460" s="12" t="s">
        <v>956</v>
      </c>
      <c r="D2460" s="43" t="s">
        <v>957</v>
      </c>
      <c r="E2460" s="48">
        <v>6139</v>
      </c>
      <c r="F2460" s="43" t="s">
        <v>964</v>
      </c>
      <c r="G2460" s="56" t="s">
        <v>2919</v>
      </c>
      <c r="H2460" s="23" t="s">
        <v>49</v>
      </c>
      <c r="I2460" s="68">
        <v>5182</v>
      </c>
      <c r="J2460" s="68">
        <v>5182</v>
      </c>
      <c r="K2460" s="68"/>
      <c r="L2460" s="68">
        <f t="shared" si="2025"/>
        <v>500</v>
      </c>
      <c r="M2460" s="68"/>
      <c r="N2460" s="68"/>
      <c r="O2460" s="68">
        <v>500</v>
      </c>
      <c r="P2460" s="68">
        <f t="shared" si="2027"/>
        <v>500</v>
      </c>
      <c r="Q2460" s="68">
        <f t="shared" si="2028"/>
        <v>9.6487842531840986</v>
      </c>
    </row>
    <row r="2461" spans="1:17" ht="22.5" x14ac:dyDescent="0.25">
      <c r="A2461" s="14" t="s">
        <v>1</v>
      </c>
      <c r="B2461" s="14" t="s">
        <v>1</v>
      </c>
      <c r="C2461" s="14" t="s">
        <v>1</v>
      </c>
      <c r="D2461" s="42" t="s">
        <v>1</v>
      </c>
      <c r="E2461" s="42" t="s">
        <v>1</v>
      </c>
      <c r="F2461" s="42" t="s">
        <v>1</v>
      </c>
      <c r="G2461" s="42" t="s">
        <v>1</v>
      </c>
      <c r="H2461" s="17" t="s">
        <v>50</v>
      </c>
      <c r="I2461" s="66">
        <f t="shared" ref="I2461:O2462" si="2031">SUM(I2462)</f>
        <v>100</v>
      </c>
      <c r="J2461" s="66">
        <f t="shared" si="2031"/>
        <v>100</v>
      </c>
      <c r="K2461" s="66">
        <f t="shared" si="2031"/>
        <v>0</v>
      </c>
      <c r="L2461" s="66">
        <f t="shared" si="2025"/>
        <v>0</v>
      </c>
      <c r="M2461" s="66">
        <f t="shared" si="2031"/>
        <v>0</v>
      </c>
      <c r="N2461" s="66">
        <f t="shared" si="2031"/>
        <v>0</v>
      </c>
      <c r="O2461" s="66">
        <f t="shared" si="2031"/>
        <v>0</v>
      </c>
      <c r="P2461" s="66">
        <f t="shared" si="2027"/>
        <v>0</v>
      </c>
      <c r="Q2461" s="66">
        <f t="shared" si="2028"/>
        <v>0</v>
      </c>
    </row>
    <row r="2462" spans="1:17" x14ac:dyDescent="0.25">
      <c r="A2462" s="12" t="s">
        <v>638</v>
      </c>
      <c r="B2462" s="12" t="s">
        <v>69</v>
      </c>
      <c r="C2462" s="12" t="s">
        <v>956</v>
      </c>
      <c r="D2462" s="43" t="s">
        <v>957</v>
      </c>
      <c r="E2462" s="42" t="s">
        <v>2712</v>
      </c>
      <c r="F2462" s="42" t="s">
        <v>1</v>
      </c>
      <c r="G2462" s="42" t="s">
        <v>1</v>
      </c>
      <c r="H2462" s="11" t="s">
        <v>52</v>
      </c>
      <c r="I2462" s="67">
        <f t="shared" si="2031"/>
        <v>100</v>
      </c>
      <c r="J2462" s="67">
        <f t="shared" si="2031"/>
        <v>100</v>
      </c>
      <c r="K2462" s="67">
        <f t="shared" si="2031"/>
        <v>0</v>
      </c>
      <c r="L2462" s="67">
        <f t="shared" si="2025"/>
        <v>0</v>
      </c>
      <c r="M2462" s="67">
        <f t="shared" si="2031"/>
        <v>0</v>
      </c>
      <c r="N2462" s="67">
        <f t="shared" si="2031"/>
        <v>0</v>
      </c>
      <c r="O2462" s="67">
        <f t="shared" si="2031"/>
        <v>0</v>
      </c>
      <c r="P2462" s="67">
        <f t="shared" si="2027"/>
        <v>0</v>
      </c>
      <c r="Q2462" s="67">
        <f t="shared" si="2028"/>
        <v>0</v>
      </c>
    </row>
    <row r="2463" spans="1:17" x14ac:dyDescent="0.25">
      <c r="A2463" s="12" t="s">
        <v>638</v>
      </c>
      <c r="B2463" s="12" t="s">
        <v>69</v>
      </c>
      <c r="C2463" s="12" t="s">
        <v>956</v>
      </c>
      <c r="D2463" s="43" t="s">
        <v>957</v>
      </c>
      <c r="E2463" s="48">
        <v>6148</v>
      </c>
      <c r="F2463" s="43"/>
      <c r="G2463" s="56" t="s">
        <v>2919</v>
      </c>
      <c r="H2463" s="23" t="s">
        <v>58</v>
      </c>
      <c r="I2463" s="68">
        <v>100</v>
      </c>
      <c r="J2463" s="68">
        <v>100</v>
      </c>
      <c r="K2463" s="68"/>
      <c r="L2463" s="68">
        <f t="shared" si="2025"/>
        <v>0</v>
      </c>
      <c r="M2463" s="68"/>
      <c r="N2463" s="68"/>
      <c r="O2463" s="68"/>
      <c r="P2463" s="68">
        <f t="shared" si="2027"/>
        <v>0</v>
      </c>
      <c r="Q2463" s="68">
        <f t="shared" si="2028"/>
        <v>0</v>
      </c>
    </row>
    <row r="2464" spans="1:17" ht="22.5" x14ac:dyDescent="0.25">
      <c r="A2464" s="14" t="s">
        <v>1</v>
      </c>
      <c r="B2464" s="14" t="s">
        <v>1</v>
      </c>
      <c r="C2464" s="14" t="s">
        <v>1</v>
      </c>
      <c r="D2464" s="42" t="s">
        <v>1</v>
      </c>
      <c r="E2464" s="42" t="s">
        <v>1</v>
      </c>
      <c r="F2464" s="42" t="s">
        <v>1</v>
      </c>
      <c r="G2464" s="42" t="s">
        <v>1</v>
      </c>
      <c r="H2464" s="17" t="s">
        <v>59</v>
      </c>
      <c r="I2464" s="66">
        <f t="shared" ref="I2464:O2465" si="2032">SUM(I2465)</f>
        <v>6000</v>
      </c>
      <c r="J2464" s="66">
        <f t="shared" si="2032"/>
        <v>0</v>
      </c>
      <c r="K2464" s="66">
        <f t="shared" si="2032"/>
        <v>0</v>
      </c>
      <c r="L2464" s="66">
        <f t="shared" si="2025"/>
        <v>0</v>
      </c>
      <c r="M2464" s="66">
        <f t="shared" si="2032"/>
        <v>0</v>
      </c>
      <c r="N2464" s="66">
        <f t="shared" si="2032"/>
        <v>0</v>
      </c>
      <c r="O2464" s="66">
        <f t="shared" si="2032"/>
        <v>0</v>
      </c>
      <c r="P2464" s="66">
        <f t="shared" si="2027"/>
        <v>0</v>
      </c>
      <c r="Q2464" s="66" t="str">
        <f t="shared" si="2028"/>
        <v>-</v>
      </c>
    </row>
    <row r="2465" spans="1:17" x14ac:dyDescent="0.25">
      <c r="A2465" s="12" t="s">
        <v>638</v>
      </c>
      <c r="B2465" s="12" t="s">
        <v>69</v>
      </c>
      <c r="C2465" s="12" t="s">
        <v>956</v>
      </c>
      <c r="D2465" s="43" t="s">
        <v>957</v>
      </c>
      <c r="E2465" s="42" t="s">
        <v>2715</v>
      </c>
      <c r="F2465" s="42" t="s">
        <v>1</v>
      </c>
      <c r="G2465" s="42" t="s">
        <v>1</v>
      </c>
      <c r="H2465" s="11" t="s">
        <v>61</v>
      </c>
      <c r="I2465" s="67">
        <f t="shared" si="2032"/>
        <v>6000</v>
      </c>
      <c r="J2465" s="67">
        <f t="shared" si="2032"/>
        <v>0</v>
      </c>
      <c r="K2465" s="67">
        <f t="shared" si="2032"/>
        <v>0</v>
      </c>
      <c r="L2465" s="67">
        <f t="shared" si="2025"/>
        <v>0</v>
      </c>
      <c r="M2465" s="67">
        <f t="shared" si="2032"/>
        <v>0</v>
      </c>
      <c r="N2465" s="67">
        <f t="shared" si="2032"/>
        <v>0</v>
      </c>
      <c r="O2465" s="67">
        <f t="shared" si="2032"/>
        <v>0</v>
      </c>
      <c r="P2465" s="67">
        <f t="shared" si="2027"/>
        <v>0</v>
      </c>
      <c r="Q2465" s="67" t="str">
        <f t="shared" si="2028"/>
        <v>-</v>
      </c>
    </row>
    <row r="2466" spans="1:17" x14ac:dyDescent="0.25">
      <c r="A2466" s="12" t="s">
        <v>638</v>
      </c>
      <c r="B2466" s="12" t="s">
        <v>69</v>
      </c>
      <c r="C2466" s="12" t="s">
        <v>956</v>
      </c>
      <c r="D2466" s="43" t="s">
        <v>957</v>
      </c>
      <c r="E2466" s="48">
        <v>8213</v>
      </c>
      <c r="F2466" s="43"/>
      <c r="G2466" s="56" t="s">
        <v>2919</v>
      </c>
      <c r="H2466" s="23" t="s">
        <v>62</v>
      </c>
      <c r="I2466" s="68">
        <v>6000</v>
      </c>
      <c r="J2466" s="68">
        <v>0</v>
      </c>
      <c r="K2466" s="68"/>
      <c r="L2466" s="68">
        <f t="shared" si="2025"/>
        <v>0</v>
      </c>
      <c r="M2466" s="68"/>
      <c r="N2466" s="68"/>
      <c r="O2466" s="68"/>
      <c r="P2466" s="68">
        <f t="shared" si="2027"/>
        <v>0</v>
      </c>
      <c r="Q2466" s="68" t="str">
        <f t="shared" si="2028"/>
        <v>-</v>
      </c>
    </row>
    <row r="2467" spans="1:17" x14ac:dyDescent="0.25">
      <c r="A2467" s="23" t="s">
        <v>1</v>
      </c>
      <c r="B2467" s="23" t="s">
        <v>1</v>
      </c>
      <c r="C2467" s="23" t="s">
        <v>1</v>
      </c>
      <c r="D2467" s="49" t="s">
        <v>1</v>
      </c>
      <c r="E2467" s="49" t="s">
        <v>1</v>
      </c>
      <c r="F2467" s="49" t="s">
        <v>1</v>
      </c>
      <c r="G2467" s="49" t="s">
        <v>1</v>
      </c>
      <c r="H2467" s="17" t="s">
        <v>965</v>
      </c>
      <c r="I2467" s="66">
        <f t="shared" ref="I2467:O2467" si="2033">SUM(I2440,I2461,I2464)</f>
        <v>1244126</v>
      </c>
      <c r="J2467" s="66">
        <f t="shared" si="2033"/>
        <v>1228126</v>
      </c>
      <c r="K2467" s="66">
        <f t="shared" si="2033"/>
        <v>0</v>
      </c>
      <c r="L2467" s="66">
        <f t="shared" si="2025"/>
        <v>136700</v>
      </c>
      <c r="M2467" s="66">
        <f t="shared" si="2033"/>
        <v>0</v>
      </c>
      <c r="N2467" s="66">
        <f t="shared" si="2033"/>
        <v>0</v>
      </c>
      <c r="O2467" s="66">
        <f t="shared" si="2033"/>
        <v>136700</v>
      </c>
      <c r="P2467" s="66">
        <f t="shared" si="2027"/>
        <v>136700</v>
      </c>
      <c r="Q2467" s="66">
        <f t="shared" si="2028"/>
        <v>11.130779740840923</v>
      </c>
    </row>
    <row r="2468" spans="1:17" ht="15.75" thickBot="1" x14ac:dyDescent="0.3">
      <c r="A2468" s="23" t="s">
        <v>1</v>
      </c>
      <c r="B2468" s="23" t="s">
        <v>1</v>
      </c>
      <c r="C2468" s="23" t="s">
        <v>1</v>
      </c>
      <c r="D2468" s="49" t="s">
        <v>1</v>
      </c>
      <c r="E2468" s="49" t="s">
        <v>1</v>
      </c>
      <c r="F2468" s="49" t="s">
        <v>1</v>
      </c>
      <c r="G2468" s="49" t="s">
        <v>1</v>
      </c>
      <c r="H2468" s="11" t="s">
        <v>64</v>
      </c>
      <c r="I2468" s="67">
        <v>41</v>
      </c>
      <c r="J2468" s="67">
        <v>41</v>
      </c>
      <c r="K2468" s="67"/>
      <c r="L2468" s="67"/>
      <c r="M2468" s="67"/>
      <c r="N2468" s="67"/>
      <c r="O2468" s="67"/>
      <c r="P2468" s="67">
        <f t="shared" si="2027"/>
        <v>0</v>
      </c>
      <c r="Q2468" s="67">
        <f t="shared" si="2028"/>
        <v>0</v>
      </c>
    </row>
    <row r="2469" spans="1:17" ht="34.5" thickBot="1" x14ac:dyDescent="0.3">
      <c r="A2469" s="23" t="s">
        <v>1</v>
      </c>
      <c r="B2469" s="23" t="s">
        <v>1</v>
      </c>
      <c r="C2469" s="23" t="s">
        <v>1</v>
      </c>
      <c r="D2469" s="49" t="s">
        <v>1</v>
      </c>
      <c r="E2469" s="49" t="s">
        <v>1</v>
      </c>
      <c r="F2469" s="49" t="s">
        <v>1</v>
      </c>
      <c r="G2469" s="49" t="s">
        <v>1</v>
      </c>
      <c r="H2469" s="22" t="s">
        <v>65</v>
      </c>
      <c r="I2469" s="64" t="s">
        <v>2718</v>
      </c>
      <c r="J2469" s="64" t="s">
        <v>2879</v>
      </c>
      <c r="K2469" s="64" t="s">
        <v>2942</v>
      </c>
      <c r="L2469" s="64" t="s">
        <v>2942</v>
      </c>
      <c r="M2469" s="64" t="s">
        <v>2950</v>
      </c>
      <c r="N2469" s="64" t="s">
        <v>2949</v>
      </c>
      <c r="O2469" s="64" t="s">
        <v>2951</v>
      </c>
      <c r="P2469" s="64" t="s">
        <v>2942</v>
      </c>
      <c r="Q2469" s="64" t="s">
        <v>2944</v>
      </c>
    </row>
    <row r="2470" spans="1:17" x14ac:dyDescent="0.25">
      <c r="A2470" s="24"/>
      <c r="B2470" s="24"/>
      <c r="C2470" s="24"/>
      <c r="D2470" s="51"/>
      <c r="E2470" s="51"/>
      <c r="F2470" s="51"/>
      <c r="G2470" s="51"/>
      <c r="H2470" s="18" t="s">
        <v>1</v>
      </c>
      <c r="I2470" s="65">
        <v>1</v>
      </c>
      <c r="J2470" s="65" t="s">
        <v>2894</v>
      </c>
      <c r="K2470" s="65">
        <v>3</v>
      </c>
      <c r="L2470" s="65" t="s">
        <v>2945</v>
      </c>
      <c r="M2470" s="65">
        <v>5</v>
      </c>
      <c r="N2470" s="65">
        <v>6</v>
      </c>
      <c r="O2470" s="65">
        <v>7</v>
      </c>
      <c r="P2470" s="65" t="s">
        <v>2946</v>
      </c>
      <c r="Q2470" s="65">
        <v>9</v>
      </c>
    </row>
    <row r="2471" spans="1:17" x14ac:dyDescent="0.25">
      <c r="A2471" s="24"/>
      <c r="B2471" s="24"/>
      <c r="C2471" s="24"/>
      <c r="D2471" s="51"/>
      <c r="E2471" s="52"/>
      <c r="F2471" s="52"/>
      <c r="G2471" s="52"/>
      <c r="H2471" s="19" t="s">
        <v>697</v>
      </c>
      <c r="I2471" s="69">
        <f t="shared" ref="I2471" si="2034">SUM(I2467)</f>
        <v>1244126</v>
      </c>
      <c r="J2471" s="69">
        <f t="shared" ref="J2471:K2471" si="2035">SUM(J2467)</f>
        <v>1228126</v>
      </c>
      <c r="K2471" s="69">
        <f t="shared" si="2035"/>
        <v>0</v>
      </c>
      <c r="L2471" s="69">
        <f t="shared" si="2025"/>
        <v>136700</v>
      </c>
      <c r="M2471" s="69">
        <f t="shared" ref="M2471" si="2036">SUM(M2467)</f>
        <v>0</v>
      </c>
      <c r="N2471" s="69">
        <f t="shared" ref="N2471:O2471" si="2037">SUM(N2467)</f>
        <v>0</v>
      </c>
      <c r="O2471" s="69">
        <f t="shared" si="2037"/>
        <v>136700</v>
      </c>
      <c r="P2471" s="69">
        <f t="shared" si="2027"/>
        <v>136700</v>
      </c>
      <c r="Q2471" s="69">
        <f t="shared" si="2028"/>
        <v>11.130779740840923</v>
      </c>
    </row>
    <row r="2472" spans="1:17" x14ac:dyDescent="0.25">
      <c r="A2472" s="24"/>
      <c r="B2472" s="24"/>
      <c r="C2472" s="24"/>
      <c r="D2472" s="51"/>
      <c r="E2472" s="51"/>
      <c r="F2472" s="51"/>
      <c r="G2472" s="51"/>
      <c r="H2472" s="20" t="s">
        <v>67</v>
      </c>
      <c r="I2472" s="69">
        <f t="shared" ref="I2472" si="2038">SUM(I2471)</f>
        <v>1244126</v>
      </c>
      <c r="J2472" s="69">
        <f t="shared" ref="J2472:K2472" si="2039">SUM(J2471)</f>
        <v>1228126</v>
      </c>
      <c r="K2472" s="69">
        <f t="shared" si="2039"/>
        <v>0</v>
      </c>
      <c r="L2472" s="69">
        <f t="shared" si="2025"/>
        <v>136700</v>
      </c>
      <c r="M2472" s="69">
        <f t="shared" ref="M2472" si="2040">SUM(M2471)</f>
        <v>0</v>
      </c>
      <c r="N2472" s="69">
        <f t="shared" ref="N2472:O2472" si="2041">SUM(N2471)</f>
        <v>0</v>
      </c>
      <c r="O2472" s="69">
        <f t="shared" si="2041"/>
        <v>136700</v>
      </c>
      <c r="P2472" s="69">
        <f t="shared" si="2027"/>
        <v>136700</v>
      </c>
      <c r="Q2472" s="69">
        <f t="shared" si="2028"/>
        <v>11.130779740840923</v>
      </c>
    </row>
    <row r="2473" spans="1:17" x14ac:dyDescent="0.25">
      <c r="A2473" s="25"/>
      <c r="B2473" s="25"/>
      <c r="C2473" s="25"/>
      <c r="D2473" s="53"/>
      <c r="E2473" s="53"/>
      <c r="F2473" s="53"/>
      <c r="G2473" s="53"/>
    </row>
    <row r="2474" spans="1:17" ht="15.75" thickBot="1" x14ac:dyDescent="0.3">
      <c r="A2474" s="23" t="s">
        <v>1</v>
      </c>
      <c r="B2474" s="23" t="s">
        <v>1</v>
      </c>
      <c r="C2474" s="23" t="s">
        <v>1</v>
      </c>
      <c r="D2474" s="49" t="s">
        <v>1</v>
      </c>
      <c r="E2474" s="49" t="s">
        <v>1</v>
      </c>
      <c r="F2474" s="49" t="s">
        <v>1</v>
      </c>
      <c r="G2474" s="49" t="s">
        <v>1</v>
      </c>
      <c r="H2474" s="26" t="s">
        <v>1</v>
      </c>
      <c r="I2474" s="70"/>
      <c r="J2474" s="70"/>
      <c r="K2474" s="70"/>
      <c r="L2474" s="70"/>
      <c r="M2474" s="70"/>
      <c r="N2474" s="70"/>
      <c r="O2474" s="70"/>
      <c r="P2474" s="70"/>
      <c r="Q2474" s="70"/>
    </row>
    <row r="2475" spans="1:17" ht="34.5" thickBot="1" x14ac:dyDescent="0.3">
      <c r="A2475" s="22" t="s">
        <v>4</v>
      </c>
      <c r="B2475" s="22" t="s">
        <v>5</v>
      </c>
      <c r="C2475" s="22" t="s">
        <v>6</v>
      </c>
      <c r="D2475" s="44" t="s">
        <v>2891</v>
      </c>
      <c r="E2475" s="44" t="s">
        <v>2895</v>
      </c>
      <c r="F2475" s="44" t="s">
        <v>7</v>
      </c>
      <c r="G2475" s="44" t="s">
        <v>8</v>
      </c>
      <c r="H2475" s="22" t="s">
        <v>9</v>
      </c>
      <c r="I2475" s="64" t="s">
        <v>2718</v>
      </c>
      <c r="J2475" s="64" t="s">
        <v>2879</v>
      </c>
      <c r="K2475" s="64" t="s">
        <v>2942</v>
      </c>
      <c r="L2475" s="64" t="s">
        <v>2942</v>
      </c>
      <c r="M2475" s="64" t="s">
        <v>2950</v>
      </c>
      <c r="N2475" s="64" t="s">
        <v>2949</v>
      </c>
      <c r="O2475" s="64" t="s">
        <v>2951</v>
      </c>
      <c r="P2475" s="64" t="s">
        <v>2942</v>
      </c>
      <c r="Q2475" s="64" t="s">
        <v>2944</v>
      </c>
    </row>
    <row r="2476" spans="1:17" x14ac:dyDescent="0.25">
      <c r="A2476" s="15" t="s">
        <v>1</v>
      </c>
      <c r="B2476" s="15" t="s">
        <v>1</v>
      </c>
      <c r="C2476" s="15" t="s">
        <v>1</v>
      </c>
      <c r="D2476" s="45" t="s">
        <v>1</v>
      </c>
      <c r="E2476" s="45" t="s">
        <v>1</v>
      </c>
      <c r="F2476" s="46" t="s">
        <v>1</v>
      </c>
      <c r="G2476" s="47" t="s">
        <v>1</v>
      </c>
      <c r="H2476" s="16" t="s">
        <v>1</v>
      </c>
      <c r="I2476" s="65">
        <v>1</v>
      </c>
      <c r="J2476" s="65" t="s">
        <v>2894</v>
      </c>
      <c r="K2476" s="65">
        <v>3</v>
      </c>
      <c r="L2476" s="65" t="s">
        <v>2945</v>
      </c>
      <c r="M2476" s="65">
        <v>5</v>
      </c>
      <c r="N2476" s="65">
        <v>6</v>
      </c>
      <c r="O2476" s="65">
        <v>7</v>
      </c>
      <c r="P2476" s="65" t="s">
        <v>2946</v>
      </c>
      <c r="Q2476" s="65">
        <v>9</v>
      </c>
    </row>
    <row r="2477" spans="1:17" x14ac:dyDescent="0.25">
      <c r="A2477" s="14" t="s">
        <v>638</v>
      </c>
      <c r="B2477" s="14" t="s">
        <v>69</v>
      </c>
      <c r="C2477" s="12" t="s">
        <v>966</v>
      </c>
      <c r="D2477" s="43" t="s">
        <v>967</v>
      </c>
      <c r="E2477" s="42" t="s">
        <v>1</v>
      </c>
      <c r="F2477" s="42" t="s">
        <v>1</v>
      </c>
      <c r="G2477" s="42" t="s">
        <v>1</v>
      </c>
      <c r="H2477" s="11" t="s">
        <v>968</v>
      </c>
      <c r="I2477" s="63"/>
      <c r="J2477" s="63"/>
      <c r="K2477" s="63"/>
      <c r="L2477" s="63"/>
      <c r="M2477" s="63"/>
      <c r="N2477" s="63"/>
      <c r="O2477" s="63"/>
      <c r="P2477" s="63">
        <f t="shared" si="2027"/>
        <v>0</v>
      </c>
      <c r="Q2477" s="63" t="str">
        <f t="shared" si="2028"/>
        <v>-</v>
      </c>
    </row>
    <row r="2478" spans="1:17" ht="22.5" x14ac:dyDescent="0.25">
      <c r="A2478" s="14" t="s">
        <v>1</v>
      </c>
      <c r="B2478" s="14" t="s">
        <v>1</v>
      </c>
      <c r="C2478" s="14" t="s">
        <v>1</v>
      </c>
      <c r="D2478" s="42" t="s">
        <v>1</v>
      </c>
      <c r="E2478" s="42" t="s">
        <v>1</v>
      </c>
      <c r="F2478" s="42" t="s">
        <v>1</v>
      </c>
      <c r="G2478" s="42" t="s">
        <v>1</v>
      </c>
      <c r="H2478" s="17" t="s">
        <v>13</v>
      </c>
      <c r="I2478" s="66">
        <f t="shared" ref="I2478" si="2042">SUM(I2479,I2487,I2489)</f>
        <v>1349665</v>
      </c>
      <c r="J2478" s="66">
        <f t="shared" ref="J2478:K2478" si="2043">SUM(J2479,J2487,J2489)</f>
        <v>1332165</v>
      </c>
      <c r="K2478" s="66">
        <f t="shared" si="2043"/>
        <v>0</v>
      </c>
      <c r="L2478" s="66">
        <f t="shared" si="2025"/>
        <v>129025</v>
      </c>
      <c r="M2478" s="66">
        <f t="shared" ref="M2478" si="2044">SUM(M2479,M2487,M2489)</f>
        <v>0</v>
      </c>
      <c r="N2478" s="66">
        <f t="shared" ref="N2478:O2478" si="2045">SUM(N2479,N2487,N2489)</f>
        <v>0</v>
      </c>
      <c r="O2478" s="66">
        <f t="shared" si="2045"/>
        <v>129025</v>
      </c>
      <c r="P2478" s="66">
        <f t="shared" si="2027"/>
        <v>129025</v>
      </c>
      <c r="Q2478" s="66">
        <f t="shared" si="2028"/>
        <v>9.6853617982757392</v>
      </c>
    </row>
    <row r="2479" spans="1:17" x14ac:dyDescent="0.25">
      <c r="A2479" s="12" t="s">
        <v>638</v>
      </c>
      <c r="B2479" s="12" t="s">
        <v>69</v>
      </c>
      <c r="C2479" s="12" t="s">
        <v>966</v>
      </c>
      <c r="D2479" s="43" t="s">
        <v>967</v>
      </c>
      <c r="E2479" s="42" t="s">
        <v>2709</v>
      </c>
      <c r="F2479" s="42" t="s">
        <v>1</v>
      </c>
      <c r="G2479" s="42" t="s">
        <v>1</v>
      </c>
      <c r="H2479" s="11" t="s">
        <v>15</v>
      </c>
      <c r="I2479" s="67">
        <f t="shared" ref="I2479" si="2046">SUM(I2480,I2481)</f>
        <v>1130025</v>
      </c>
      <c r="J2479" s="67">
        <f t="shared" ref="J2479:K2479" si="2047">SUM(J2480,J2481)</f>
        <v>1130025</v>
      </c>
      <c r="K2479" s="67">
        <f t="shared" si="2047"/>
        <v>0</v>
      </c>
      <c r="L2479" s="67">
        <f t="shared" si="2025"/>
        <v>112000</v>
      </c>
      <c r="M2479" s="67">
        <f t="shared" ref="M2479" si="2048">SUM(M2480,M2481)</f>
        <v>0</v>
      </c>
      <c r="N2479" s="67">
        <f t="shared" ref="N2479:O2479" si="2049">SUM(N2480,N2481)</f>
        <v>0</v>
      </c>
      <c r="O2479" s="67">
        <f t="shared" si="2049"/>
        <v>112000</v>
      </c>
      <c r="P2479" s="67">
        <f t="shared" si="2027"/>
        <v>112000</v>
      </c>
      <c r="Q2479" s="67">
        <f t="shared" si="2028"/>
        <v>9.9112851485586599</v>
      </c>
    </row>
    <row r="2480" spans="1:17" x14ac:dyDescent="0.25">
      <c r="A2480" s="12" t="s">
        <v>638</v>
      </c>
      <c r="B2480" s="12" t="s">
        <v>69</v>
      </c>
      <c r="C2480" s="12" t="s">
        <v>966</v>
      </c>
      <c r="D2480" s="43" t="s">
        <v>967</v>
      </c>
      <c r="E2480" s="48">
        <v>6111</v>
      </c>
      <c r="F2480" s="43"/>
      <c r="G2480" s="56" t="s">
        <v>2919</v>
      </c>
      <c r="H2480" s="23" t="s">
        <v>16</v>
      </c>
      <c r="I2480" s="68">
        <v>976125</v>
      </c>
      <c r="J2480" s="68">
        <v>976125</v>
      </c>
      <c r="K2480" s="68"/>
      <c r="L2480" s="68">
        <f t="shared" si="2025"/>
        <v>94000</v>
      </c>
      <c r="M2480" s="68"/>
      <c r="N2480" s="68"/>
      <c r="O2480" s="68">
        <v>94000</v>
      </c>
      <c r="P2480" s="68">
        <f t="shared" si="2027"/>
        <v>94000</v>
      </c>
      <c r="Q2480" s="68">
        <f t="shared" si="2028"/>
        <v>9.6299142015622987</v>
      </c>
    </row>
    <row r="2481" spans="1:17" x14ac:dyDescent="0.25">
      <c r="A2481" s="14" t="s">
        <v>638</v>
      </c>
      <c r="B2481" s="14" t="s">
        <v>69</v>
      </c>
      <c r="C2481" s="14" t="s">
        <v>966</v>
      </c>
      <c r="D2481" s="50" t="s">
        <v>967</v>
      </c>
      <c r="E2481" s="50" t="s">
        <v>2719</v>
      </c>
      <c r="F2481" s="43" t="s">
        <v>1</v>
      </c>
      <c r="G2481" s="49" t="s">
        <v>1</v>
      </c>
      <c r="H2481" s="11" t="s">
        <v>19</v>
      </c>
      <c r="I2481" s="67">
        <f t="shared" ref="I2481:O2481" si="2050">SUM(I2482:I2486)</f>
        <v>153900</v>
      </c>
      <c r="J2481" s="67">
        <f t="shared" si="2050"/>
        <v>153900</v>
      </c>
      <c r="K2481" s="67">
        <f t="shared" si="2050"/>
        <v>0</v>
      </c>
      <c r="L2481" s="67">
        <f t="shared" si="2025"/>
        <v>18000</v>
      </c>
      <c r="M2481" s="67">
        <f t="shared" si="2050"/>
        <v>0</v>
      </c>
      <c r="N2481" s="67">
        <f t="shared" si="2050"/>
        <v>0</v>
      </c>
      <c r="O2481" s="67">
        <f t="shared" si="2050"/>
        <v>18000</v>
      </c>
      <c r="P2481" s="67">
        <f t="shared" si="2027"/>
        <v>18000</v>
      </c>
      <c r="Q2481" s="67">
        <f t="shared" si="2028"/>
        <v>11.695906432748536</v>
      </c>
    </row>
    <row r="2482" spans="1:17" x14ac:dyDescent="0.25">
      <c r="A2482" s="12" t="s">
        <v>638</v>
      </c>
      <c r="B2482" s="12" t="s">
        <v>69</v>
      </c>
      <c r="C2482" s="12" t="s">
        <v>966</v>
      </c>
      <c r="D2482" s="43" t="s">
        <v>967</v>
      </c>
      <c r="E2482" s="48">
        <v>6112</v>
      </c>
      <c r="F2482" s="43" t="s">
        <v>969</v>
      </c>
      <c r="G2482" s="56" t="s">
        <v>2919</v>
      </c>
      <c r="H2482" s="23" t="s">
        <v>73</v>
      </c>
      <c r="I2482" s="68">
        <v>23700</v>
      </c>
      <c r="J2482" s="68">
        <v>23700</v>
      </c>
      <c r="K2482" s="68"/>
      <c r="L2482" s="68">
        <f t="shared" si="2025"/>
        <v>2000</v>
      </c>
      <c r="M2482" s="68"/>
      <c r="N2482" s="68"/>
      <c r="O2482" s="68">
        <v>2000</v>
      </c>
      <c r="P2482" s="68">
        <f t="shared" si="2027"/>
        <v>2000</v>
      </c>
      <c r="Q2482" s="68">
        <f t="shared" si="2028"/>
        <v>8.4388185654008439</v>
      </c>
    </row>
    <row r="2483" spans="1:17" x14ac:dyDescent="0.25">
      <c r="A2483" s="12" t="s">
        <v>638</v>
      </c>
      <c r="B2483" s="12" t="s">
        <v>69</v>
      </c>
      <c r="C2483" s="12" t="s">
        <v>966</v>
      </c>
      <c r="D2483" s="43" t="s">
        <v>967</v>
      </c>
      <c r="E2483" s="48">
        <v>6112</v>
      </c>
      <c r="F2483" s="43" t="s">
        <v>970</v>
      </c>
      <c r="G2483" s="56" t="s">
        <v>2919</v>
      </c>
      <c r="H2483" s="23" t="s">
        <v>22</v>
      </c>
      <c r="I2483" s="68">
        <v>84800</v>
      </c>
      <c r="J2483" s="68">
        <v>84800</v>
      </c>
      <c r="K2483" s="68"/>
      <c r="L2483" s="68">
        <f t="shared" si="2025"/>
        <v>11000</v>
      </c>
      <c r="M2483" s="68"/>
      <c r="N2483" s="68"/>
      <c r="O2483" s="68">
        <v>11000</v>
      </c>
      <c r="P2483" s="68">
        <f t="shared" si="2027"/>
        <v>11000</v>
      </c>
      <c r="Q2483" s="68">
        <f t="shared" si="2028"/>
        <v>12.971698113207546</v>
      </c>
    </row>
    <row r="2484" spans="1:17" x14ac:dyDescent="0.25">
      <c r="A2484" s="12" t="s">
        <v>638</v>
      </c>
      <c r="B2484" s="12" t="s">
        <v>69</v>
      </c>
      <c r="C2484" s="12" t="s">
        <v>966</v>
      </c>
      <c r="D2484" s="43" t="s">
        <v>967</v>
      </c>
      <c r="E2484" s="48">
        <v>6112</v>
      </c>
      <c r="F2484" s="43" t="s">
        <v>971</v>
      </c>
      <c r="G2484" s="56" t="s">
        <v>2919</v>
      </c>
      <c r="H2484" s="23" t="s">
        <v>24</v>
      </c>
      <c r="I2484" s="68">
        <v>22000</v>
      </c>
      <c r="J2484" s="68">
        <v>22000</v>
      </c>
      <c r="K2484" s="68"/>
      <c r="L2484" s="68">
        <f t="shared" si="2025"/>
        <v>0</v>
      </c>
      <c r="M2484" s="68"/>
      <c r="N2484" s="68"/>
      <c r="O2484" s="68"/>
      <c r="P2484" s="68">
        <f t="shared" si="2027"/>
        <v>0</v>
      </c>
      <c r="Q2484" s="68">
        <f t="shared" si="2028"/>
        <v>0</v>
      </c>
    </row>
    <row r="2485" spans="1:17" x14ac:dyDescent="0.25">
      <c r="A2485" s="12" t="s">
        <v>638</v>
      </c>
      <c r="B2485" s="12" t="s">
        <v>69</v>
      </c>
      <c r="C2485" s="12" t="s">
        <v>966</v>
      </c>
      <c r="D2485" s="43" t="s">
        <v>967</v>
      </c>
      <c r="E2485" s="48">
        <v>6112</v>
      </c>
      <c r="F2485" s="43" t="s">
        <v>972</v>
      </c>
      <c r="G2485" s="56" t="s">
        <v>2919</v>
      </c>
      <c r="H2485" s="23" t="s">
        <v>76</v>
      </c>
      <c r="I2485" s="68">
        <v>8500</v>
      </c>
      <c r="J2485" s="68">
        <v>8500</v>
      </c>
      <c r="K2485" s="68"/>
      <c r="L2485" s="68">
        <f t="shared" si="2025"/>
        <v>0</v>
      </c>
      <c r="M2485" s="68"/>
      <c r="N2485" s="68"/>
      <c r="O2485" s="68">
        <v>0</v>
      </c>
      <c r="P2485" s="68">
        <f t="shared" si="2027"/>
        <v>0</v>
      </c>
      <c r="Q2485" s="68">
        <f t="shared" si="2028"/>
        <v>0</v>
      </c>
    </row>
    <row r="2486" spans="1:17" x14ac:dyDescent="0.25">
      <c r="A2486" s="12" t="s">
        <v>638</v>
      </c>
      <c r="B2486" s="12" t="s">
        <v>69</v>
      </c>
      <c r="C2486" s="12" t="s">
        <v>966</v>
      </c>
      <c r="D2486" s="43" t="s">
        <v>967</v>
      </c>
      <c r="E2486" s="48">
        <v>6112</v>
      </c>
      <c r="F2486" s="43" t="s">
        <v>973</v>
      </c>
      <c r="G2486" s="56" t="s">
        <v>2919</v>
      </c>
      <c r="H2486" s="23" t="s">
        <v>26</v>
      </c>
      <c r="I2486" s="68">
        <v>14900</v>
      </c>
      <c r="J2486" s="68">
        <v>14900</v>
      </c>
      <c r="K2486" s="68"/>
      <c r="L2486" s="68">
        <f t="shared" si="2025"/>
        <v>5000</v>
      </c>
      <c r="M2486" s="68"/>
      <c r="N2486" s="68"/>
      <c r="O2486" s="68">
        <v>5000</v>
      </c>
      <c r="P2486" s="68">
        <f t="shared" si="2027"/>
        <v>5000</v>
      </c>
      <c r="Q2486" s="68">
        <f t="shared" si="2028"/>
        <v>33.557046979865774</v>
      </c>
    </row>
    <row r="2487" spans="1:17" x14ac:dyDescent="0.25">
      <c r="A2487" s="12" t="s">
        <v>638</v>
      </c>
      <c r="B2487" s="12" t="s">
        <v>69</v>
      </c>
      <c r="C2487" s="12" t="s">
        <v>966</v>
      </c>
      <c r="D2487" s="43" t="s">
        <v>967</v>
      </c>
      <c r="E2487" s="42" t="s">
        <v>2710</v>
      </c>
      <c r="F2487" s="42" t="s">
        <v>1</v>
      </c>
      <c r="G2487" s="42" t="s">
        <v>1</v>
      </c>
      <c r="H2487" s="11" t="s">
        <v>28</v>
      </c>
      <c r="I2487" s="67">
        <f t="shared" ref="I2487:O2487" si="2051">SUM(I2488)</f>
        <v>108540</v>
      </c>
      <c r="J2487" s="67">
        <f t="shared" si="2051"/>
        <v>108540</v>
      </c>
      <c r="K2487" s="67">
        <f t="shared" si="2051"/>
        <v>0</v>
      </c>
      <c r="L2487" s="67">
        <f t="shared" si="2025"/>
        <v>9900</v>
      </c>
      <c r="M2487" s="67">
        <f t="shared" si="2051"/>
        <v>0</v>
      </c>
      <c r="N2487" s="67">
        <f t="shared" si="2051"/>
        <v>0</v>
      </c>
      <c r="O2487" s="67">
        <f t="shared" si="2051"/>
        <v>9900</v>
      </c>
      <c r="P2487" s="67">
        <f t="shared" si="2027"/>
        <v>9900</v>
      </c>
      <c r="Q2487" s="67">
        <f t="shared" si="2028"/>
        <v>9.1210613598673298</v>
      </c>
    </row>
    <row r="2488" spans="1:17" x14ac:dyDescent="0.25">
      <c r="A2488" s="12" t="s">
        <v>638</v>
      </c>
      <c r="B2488" s="12" t="s">
        <v>69</v>
      </c>
      <c r="C2488" s="12" t="s">
        <v>966</v>
      </c>
      <c r="D2488" s="43" t="s">
        <v>967</v>
      </c>
      <c r="E2488" s="48">
        <v>6121</v>
      </c>
      <c r="F2488" s="43"/>
      <c r="G2488" s="56" t="s">
        <v>2919</v>
      </c>
      <c r="H2488" s="23" t="s">
        <v>29</v>
      </c>
      <c r="I2488" s="68">
        <v>108540</v>
      </c>
      <c r="J2488" s="68">
        <v>108540</v>
      </c>
      <c r="K2488" s="68"/>
      <c r="L2488" s="68">
        <f t="shared" si="2025"/>
        <v>9900</v>
      </c>
      <c r="M2488" s="68"/>
      <c r="N2488" s="68"/>
      <c r="O2488" s="68">
        <v>9900</v>
      </c>
      <c r="P2488" s="68">
        <f t="shared" si="2027"/>
        <v>9900</v>
      </c>
      <c r="Q2488" s="68">
        <f t="shared" si="2028"/>
        <v>9.1210613598673298</v>
      </c>
    </row>
    <row r="2489" spans="1:17" x14ac:dyDescent="0.25">
      <c r="A2489" s="12" t="s">
        <v>638</v>
      </c>
      <c r="B2489" s="12" t="s">
        <v>69</v>
      </c>
      <c r="C2489" s="12" t="s">
        <v>966</v>
      </c>
      <c r="D2489" s="43" t="s">
        <v>967</v>
      </c>
      <c r="E2489" s="42" t="s">
        <v>2711</v>
      </c>
      <c r="F2489" s="42" t="s">
        <v>1</v>
      </c>
      <c r="G2489" s="42" t="s">
        <v>1</v>
      </c>
      <c r="H2489" s="11" t="s">
        <v>32</v>
      </c>
      <c r="I2489" s="67">
        <f t="shared" ref="I2489:O2489" si="2052">SUM(I2490:I2497)</f>
        <v>111100</v>
      </c>
      <c r="J2489" s="67">
        <f t="shared" si="2052"/>
        <v>93600</v>
      </c>
      <c r="K2489" s="67">
        <f t="shared" si="2052"/>
        <v>0</v>
      </c>
      <c r="L2489" s="67">
        <f t="shared" si="2025"/>
        <v>7125</v>
      </c>
      <c r="M2489" s="67">
        <f t="shared" si="2052"/>
        <v>0</v>
      </c>
      <c r="N2489" s="67">
        <f t="shared" si="2052"/>
        <v>0</v>
      </c>
      <c r="O2489" s="67">
        <f t="shared" si="2052"/>
        <v>7125</v>
      </c>
      <c r="P2489" s="67">
        <f t="shared" si="2027"/>
        <v>7125</v>
      </c>
      <c r="Q2489" s="67">
        <f t="shared" si="2028"/>
        <v>7.6121794871794863</v>
      </c>
    </row>
    <row r="2490" spans="1:17" x14ac:dyDescent="0.25">
      <c r="A2490" s="12" t="s">
        <v>638</v>
      </c>
      <c r="B2490" s="12" t="s">
        <v>69</v>
      </c>
      <c r="C2490" s="12" t="s">
        <v>966</v>
      </c>
      <c r="D2490" s="43" t="s">
        <v>967</v>
      </c>
      <c r="E2490" s="48">
        <v>6131</v>
      </c>
      <c r="F2490" s="43"/>
      <c r="G2490" s="56" t="s">
        <v>2919</v>
      </c>
      <c r="H2490" s="23" t="s">
        <v>33</v>
      </c>
      <c r="I2490" s="68">
        <v>4500</v>
      </c>
      <c r="J2490" s="68">
        <v>3000</v>
      </c>
      <c r="K2490" s="68"/>
      <c r="L2490" s="68">
        <f t="shared" si="2025"/>
        <v>250</v>
      </c>
      <c r="M2490" s="68"/>
      <c r="N2490" s="68"/>
      <c r="O2490" s="68">
        <v>250</v>
      </c>
      <c r="P2490" s="68">
        <f t="shared" si="2027"/>
        <v>250</v>
      </c>
      <c r="Q2490" s="68">
        <f t="shared" si="2028"/>
        <v>8.3333333333333321</v>
      </c>
    </row>
    <row r="2491" spans="1:17" x14ac:dyDescent="0.25">
      <c r="A2491" s="12" t="s">
        <v>638</v>
      </c>
      <c r="B2491" s="12" t="s">
        <v>69</v>
      </c>
      <c r="C2491" s="12" t="s">
        <v>966</v>
      </c>
      <c r="D2491" s="43" t="s">
        <v>967</v>
      </c>
      <c r="E2491" s="48">
        <v>6132</v>
      </c>
      <c r="F2491" s="43"/>
      <c r="G2491" s="56" t="s">
        <v>2919</v>
      </c>
      <c r="H2491" s="23" t="s">
        <v>227</v>
      </c>
      <c r="I2491" s="68">
        <v>24000</v>
      </c>
      <c r="J2491" s="68">
        <v>24000</v>
      </c>
      <c r="K2491" s="68"/>
      <c r="L2491" s="68">
        <f t="shared" si="2025"/>
        <v>1600</v>
      </c>
      <c r="M2491" s="68"/>
      <c r="N2491" s="68"/>
      <c r="O2491" s="68">
        <v>1600</v>
      </c>
      <c r="P2491" s="68">
        <f t="shared" si="2027"/>
        <v>1600</v>
      </c>
      <c r="Q2491" s="68">
        <f t="shared" si="2028"/>
        <v>6.666666666666667</v>
      </c>
    </row>
    <row r="2492" spans="1:17" x14ac:dyDescent="0.25">
      <c r="A2492" s="12" t="s">
        <v>638</v>
      </c>
      <c r="B2492" s="12" t="s">
        <v>69</v>
      </c>
      <c r="C2492" s="12" t="s">
        <v>966</v>
      </c>
      <c r="D2492" s="43" t="s">
        <v>967</v>
      </c>
      <c r="E2492" s="48">
        <v>6133</v>
      </c>
      <c r="F2492" s="43"/>
      <c r="G2492" s="56" t="s">
        <v>2919</v>
      </c>
      <c r="H2492" s="23" t="s">
        <v>229</v>
      </c>
      <c r="I2492" s="68">
        <v>5800</v>
      </c>
      <c r="J2492" s="68">
        <v>5800</v>
      </c>
      <c r="K2492" s="68"/>
      <c r="L2492" s="68">
        <f t="shared" si="2025"/>
        <v>400</v>
      </c>
      <c r="M2492" s="68"/>
      <c r="N2492" s="68"/>
      <c r="O2492" s="68">
        <v>400</v>
      </c>
      <c r="P2492" s="68">
        <f t="shared" si="2027"/>
        <v>400</v>
      </c>
      <c r="Q2492" s="68">
        <f t="shared" si="2028"/>
        <v>6.8965517241379306</v>
      </c>
    </row>
    <row r="2493" spans="1:17" x14ac:dyDescent="0.25">
      <c r="A2493" s="12" t="s">
        <v>638</v>
      </c>
      <c r="B2493" s="12" t="s">
        <v>69</v>
      </c>
      <c r="C2493" s="12" t="s">
        <v>966</v>
      </c>
      <c r="D2493" s="43" t="s">
        <v>967</v>
      </c>
      <c r="E2493" s="48">
        <v>6134</v>
      </c>
      <c r="F2493" s="43"/>
      <c r="G2493" s="56" t="s">
        <v>2919</v>
      </c>
      <c r="H2493" s="23" t="s">
        <v>169</v>
      </c>
      <c r="I2493" s="68">
        <v>12900</v>
      </c>
      <c r="J2493" s="68">
        <v>10900</v>
      </c>
      <c r="K2493" s="68"/>
      <c r="L2493" s="68">
        <f t="shared" si="2025"/>
        <v>900</v>
      </c>
      <c r="M2493" s="68"/>
      <c r="N2493" s="68"/>
      <c r="O2493" s="68">
        <v>900</v>
      </c>
      <c r="P2493" s="68">
        <f t="shared" si="2027"/>
        <v>900</v>
      </c>
      <c r="Q2493" s="68">
        <f t="shared" si="2028"/>
        <v>8.2568807339449553</v>
      </c>
    </row>
    <row r="2494" spans="1:17" x14ac:dyDescent="0.25">
      <c r="A2494" s="12" t="s">
        <v>638</v>
      </c>
      <c r="B2494" s="12" t="s">
        <v>69</v>
      </c>
      <c r="C2494" s="12" t="s">
        <v>966</v>
      </c>
      <c r="D2494" s="43" t="s">
        <v>967</v>
      </c>
      <c r="E2494" s="48">
        <v>6135</v>
      </c>
      <c r="F2494" s="43"/>
      <c r="G2494" s="56" t="s">
        <v>2919</v>
      </c>
      <c r="H2494" s="23" t="s">
        <v>231</v>
      </c>
      <c r="I2494" s="68">
        <v>5000</v>
      </c>
      <c r="J2494" s="68">
        <v>3000</v>
      </c>
      <c r="K2494" s="68"/>
      <c r="L2494" s="68">
        <f t="shared" si="2025"/>
        <v>250</v>
      </c>
      <c r="M2494" s="68"/>
      <c r="N2494" s="68"/>
      <c r="O2494" s="68">
        <v>250</v>
      </c>
      <c r="P2494" s="68">
        <f t="shared" si="2027"/>
        <v>250</v>
      </c>
      <c r="Q2494" s="68">
        <f t="shared" si="2028"/>
        <v>8.3333333333333321</v>
      </c>
    </row>
    <row r="2495" spans="1:17" x14ac:dyDescent="0.25">
      <c r="A2495" s="12" t="s">
        <v>638</v>
      </c>
      <c r="B2495" s="12" t="s">
        <v>69</v>
      </c>
      <c r="C2495" s="12" t="s">
        <v>966</v>
      </c>
      <c r="D2495" s="43" t="s">
        <v>967</v>
      </c>
      <c r="E2495" s="48">
        <v>6137</v>
      </c>
      <c r="F2495" s="43"/>
      <c r="G2495" s="56" t="s">
        <v>2919</v>
      </c>
      <c r="H2495" s="23" t="s">
        <v>235</v>
      </c>
      <c r="I2495" s="68">
        <v>15500</v>
      </c>
      <c r="J2495" s="68">
        <v>10500</v>
      </c>
      <c r="K2495" s="68"/>
      <c r="L2495" s="68">
        <f t="shared" si="2025"/>
        <v>800</v>
      </c>
      <c r="M2495" s="68"/>
      <c r="N2495" s="68"/>
      <c r="O2495" s="68">
        <v>800</v>
      </c>
      <c r="P2495" s="68">
        <f t="shared" si="2027"/>
        <v>800</v>
      </c>
      <c r="Q2495" s="68">
        <f t="shared" si="2028"/>
        <v>7.6190476190476195</v>
      </c>
    </row>
    <row r="2496" spans="1:17" x14ac:dyDescent="0.25">
      <c r="A2496" s="12" t="s">
        <v>638</v>
      </c>
      <c r="B2496" s="12" t="s">
        <v>69</v>
      </c>
      <c r="C2496" s="12" t="s">
        <v>966</v>
      </c>
      <c r="D2496" s="43" t="s">
        <v>967</v>
      </c>
      <c r="E2496" s="48">
        <v>6138</v>
      </c>
      <c r="F2496" s="43"/>
      <c r="G2496" s="56" t="s">
        <v>2919</v>
      </c>
      <c r="H2496" s="23" t="s">
        <v>237</v>
      </c>
      <c r="I2496" s="68">
        <v>1800</v>
      </c>
      <c r="J2496" s="68">
        <v>1800</v>
      </c>
      <c r="K2496" s="68"/>
      <c r="L2496" s="68">
        <f t="shared" si="2025"/>
        <v>0</v>
      </c>
      <c r="M2496" s="68"/>
      <c r="N2496" s="68"/>
      <c r="O2496" s="68">
        <v>0</v>
      </c>
      <c r="P2496" s="68">
        <f t="shared" si="2027"/>
        <v>0</v>
      </c>
      <c r="Q2496" s="68">
        <f t="shared" si="2028"/>
        <v>0</v>
      </c>
    </row>
    <row r="2497" spans="1:17" x14ac:dyDescent="0.25">
      <c r="A2497" s="14" t="s">
        <v>638</v>
      </c>
      <c r="B2497" s="14" t="s">
        <v>69</v>
      </c>
      <c r="C2497" s="14" t="s">
        <v>966</v>
      </c>
      <c r="D2497" s="50" t="s">
        <v>967</v>
      </c>
      <c r="E2497" s="50" t="s">
        <v>2720</v>
      </c>
      <c r="F2497" s="43" t="s">
        <v>1</v>
      </c>
      <c r="G2497" s="49" t="s">
        <v>1</v>
      </c>
      <c r="H2497" s="11" t="s">
        <v>35</v>
      </c>
      <c r="I2497" s="67">
        <f t="shared" ref="I2497:O2497" si="2053">SUM(I2498:I2500)</f>
        <v>41600</v>
      </c>
      <c r="J2497" s="67">
        <f t="shared" si="2053"/>
        <v>34600</v>
      </c>
      <c r="K2497" s="67">
        <f t="shared" si="2053"/>
        <v>0</v>
      </c>
      <c r="L2497" s="67">
        <f t="shared" si="2025"/>
        <v>2925</v>
      </c>
      <c r="M2497" s="67">
        <f t="shared" si="2053"/>
        <v>0</v>
      </c>
      <c r="N2497" s="67">
        <f t="shared" si="2053"/>
        <v>0</v>
      </c>
      <c r="O2497" s="67">
        <f t="shared" si="2053"/>
        <v>2925</v>
      </c>
      <c r="P2497" s="67">
        <f t="shared" si="2027"/>
        <v>2925</v>
      </c>
      <c r="Q2497" s="67">
        <f t="shared" si="2028"/>
        <v>8.4537572254335274</v>
      </c>
    </row>
    <row r="2498" spans="1:17" x14ac:dyDescent="0.25">
      <c r="A2498" s="12" t="s">
        <v>638</v>
      </c>
      <c r="B2498" s="12" t="s">
        <v>69</v>
      </c>
      <c r="C2498" s="12" t="s">
        <v>966</v>
      </c>
      <c r="D2498" s="43" t="s">
        <v>967</v>
      </c>
      <c r="E2498" s="48">
        <v>6139</v>
      </c>
      <c r="F2498" s="43"/>
      <c r="G2498" s="56" t="s">
        <v>2919</v>
      </c>
      <c r="H2498" s="23" t="s">
        <v>35</v>
      </c>
      <c r="I2498" s="68">
        <v>33900</v>
      </c>
      <c r="J2498" s="68">
        <v>26900</v>
      </c>
      <c r="K2498" s="68"/>
      <c r="L2498" s="68">
        <f t="shared" si="2025"/>
        <v>2200</v>
      </c>
      <c r="M2498" s="68"/>
      <c r="N2498" s="68"/>
      <c r="O2498" s="68">
        <v>2200</v>
      </c>
      <c r="P2498" s="68">
        <f t="shared" si="2027"/>
        <v>2200</v>
      </c>
      <c r="Q2498" s="68">
        <f t="shared" si="2028"/>
        <v>8.1784386617100377</v>
      </c>
    </row>
    <row r="2499" spans="1:17" x14ac:dyDescent="0.25">
      <c r="A2499" s="12" t="s">
        <v>638</v>
      </c>
      <c r="B2499" s="12" t="s">
        <v>69</v>
      </c>
      <c r="C2499" s="12" t="s">
        <v>966</v>
      </c>
      <c r="D2499" s="43" t="s">
        <v>967</v>
      </c>
      <c r="E2499" s="48">
        <v>6139</v>
      </c>
      <c r="F2499" s="43" t="s">
        <v>974</v>
      </c>
      <c r="G2499" s="56" t="s">
        <v>2919</v>
      </c>
      <c r="H2499" s="23" t="s">
        <v>43</v>
      </c>
      <c r="I2499" s="68">
        <v>2600</v>
      </c>
      <c r="J2499" s="68">
        <v>2600</v>
      </c>
      <c r="K2499" s="68"/>
      <c r="L2499" s="68">
        <f t="shared" si="2025"/>
        <v>300</v>
      </c>
      <c r="M2499" s="68"/>
      <c r="N2499" s="68"/>
      <c r="O2499" s="68">
        <v>300</v>
      </c>
      <c r="P2499" s="68">
        <f t="shared" si="2027"/>
        <v>300</v>
      </c>
      <c r="Q2499" s="68">
        <f t="shared" si="2028"/>
        <v>11.538461538461538</v>
      </c>
    </row>
    <row r="2500" spans="1:17" ht="22.5" x14ac:dyDescent="0.25">
      <c r="A2500" s="12" t="s">
        <v>638</v>
      </c>
      <c r="B2500" s="12" t="s">
        <v>69</v>
      </c>
      <c r="C2500" s="12" t="s">
        <v>966</v>
      </c>
      <c r="D2500" s="43" t="s">
        <v>967</v>
      </c>
      <c r="E2500" s="48">
        <v>6139</v>
      </c>
      <c r="F2500" s="43" t="s">
        <v>975</v>
      </c>
      <c r="G2500" s="56" t="s">
        <v>2919</v>
      </c>
      <c r="H2500" s="23" t="s">
        <v>49</v>
      </c>
      <c r="I2500" s="68">
        <v>5100</v>
      </c>
      <c r="J2500" s="68">
        <v>5100</v>
      </c>
      <c r="K2500" s="68"/>
      <c r="L2500" s="68">
        <f t="shared" si="2025"/>
        <v>425</v>
      </c>
      <c r="M2500" s="68"/>
      <c r="N2500" s="68"/>
      <c r="O2500" s="68">
        <v>425</v>
      </c>
      <c r="P2500" s="68">
        <f t="shared" si="2027"/>
        <v>425</v>
      </c>
      <c r="Q2500" s="68">
        <f t="shared" si="2028"/>
        <v>8.3333333333333321</v>
      </c>
    </row>
    <row r="2501" spans="1:17" ht="22.5" x14ac:dyDescent="0.25">
      <c r="A2501" s="14" t="s">
        <v>1</v>
      </c>
      <c r="B2501" s="14" t="s">
        <v>1</v>
      </c>
      <c r="C2501" s="14" t="s">
        <v>1</v>
      </c>
      <c r="D2501" s="42" t="s">
        <v>1</v>
      </c>
      <c r="E2501" s="42" t="s">
        <v>1</v>
      </c>
      <c r="F2501" s="42" t="s">
        <v>1</v>
      </c>
      <c r="G2501" s="42" t="s">
        <v>1</v>
      </c>
      <c r="H2501" s="17" t="s">
        <v>50</v>
      </c>
      <c r="I2501" s="66">
        <f t="shared" ref="I2501:O2502" si="2054">SUM(I2502)</f>
        <v>100</v>
      </c>
      <c r="J2501" s="66">
        <f t="shared" si="2054"/>
        <v>100</v>
      </c>
      <c r="K2501" s="66">
        <f t="shared" si="2054"/>
        <v>0</v>
      </c>
      <c r="L2501" s="66">
        <f t="shared" si="2025"/>
        <v>0</v>
      </c>
      <c r="M2501" s="66">
        <f t="shared" si="2054"/>
        <v>0</v>
      </c>
      <c r="N2501" s="66">
        <f t="shared" si="2054"/>
        <v>0</v>
      </c>
      <c r="O2501" s="66">
        <f t="shared" si="2054"/>
        <v>0</v>
      </c>
      <c r="P2501" s="66">
        <f t="shared" si="2027"/>
        <v>0</v>
      </c>
      <c r="Q2501" s="66">
        <f t="shared" si="2028"/>
        <v>0</v>
      </c>
    </row>
    <row r="2502" spans="1:17" x14ac:dyDescent="0.25">
      <c r="A2502" s="12" t="s">
        <v>638</v>
      </c>
      <c r="B2502" s="12" t="s">
        <v>69</v>
      </c>
      <c r="C2502" s="12" t="s">
        <v>966</v>
      </c>
      <c r="D2502" s="43" t="s">
        <v>967</v>
      </c>
      <c r="E2502" s="42" t="s">
        <v>2712</v>
      </c>
      <c r="F2502" s="42" t="s">
        <v>1</v>
      </c>
      <c r="G2502" s="42" t="s">
        <v>1</v>
      </c>
      <c r="H2502" s="11" t="s">
        <v>52</v>
      </c>
      <c r="I2502" s="67">
        <f t="shared" si="2054"/>
        <v>100</v>
      </c>
      <c r="J2502" s="67">
        <f t="shared" si="2054"/>
        <v>100</v>
      </c>
      <c r="K2502" s="67">
        <f t="shared" si="2054"/>
        <v>0</v>
      </c>
      <c r="L2502" s="67">
        <f t="shared" si="2025"/>
        <v>0</v>
      </c>
      <c r="M2502" s="67">
        <f t="shared" si="2054"/>
        <v>0</v>
      </c>
      <c r="N2502" s="67">
        <f t="shared" si="2054"/>
        <v>0</v>
      </c>
      <c r="O2502" s="67">
        <f t="shared" si="2054"/>
        <v>0</v>
      </c>
      <c r="P2502" s="67">
        <f t="shared" si="2027"/>
        <v>0</v>
      </c>
      <c r="Q2502" s="67">
        <f t="shared" si="2028"/>
        <v>0</v>
      </c>
    </row>
    <row r="2503" spans="1:17" x14ac:dyDescent="0.25">
      <c r="A2503" s="12" t="s">
        <v>638</v>
      </c>
      <c r="B2503" s="12" t="s">
        <v>69</v>
      </c>
      <c r="C2503" s="12" t="s">
        <v>966</v>
      </c>
      <c r="D2503" s="43" t="s">
        <v>967</v>
      </c>
      <c r="E2503" s="48">
        <v>6148</v>
      </c>
      <c r="F2503" s="43"/>
      <c r="G2503" s="56" t="s">
        <v>2919</v>
      </c>
      <c r="H2503" s="23" t="s">
        <v>58</v>
      </c>
      <c r="I2503" s="68">
        <v>100</v>
      </c>
      <c r="J2503" s="68">
        <v>100</v>
      </c>
      <c r="K2503" s="68"/>
      <c r="L2503" s="68">
        <f t="shared" si="2025"/>
        <v>0</v>
      </c>
      <c r="M2503" s="68"/>
      <c r="N2503" s="68"/>
      <c r="O2503" s="68"/>
      <c r="P2503" s="68">
        <f t="shared" si="2027"/>
        <v>0</v>
      </c>
      <c r="Q2503" s="68">
        <f t="shared" si="2028"/>
        <v>0</v>
      </c>
    </row>
    <row r="2504" spans="1:17" ht="22.5" x14ac:dyDescent="0.25">
      <c r="A2504" s="14" t="s">
        <v>1</v>
      </c>
      <c r="B2504" s="14" t="s">
        <v>1</v>
      </c>
      <c r="C2504" s="14" t="s">
        <v>1</v>
      </c>
      <c r="D2504" s="42" t="s">
        <v>1</v>
      </c>
      <c r="E2504" s="42" t="s">
        <v>1</v>
      </c>
      <c r="F2504" s="42" t="s">
        <v>1</v>
      </c>
      <c r="G2504" s="42" t="s">
        <v>1</v>
      </c>
      <c r="H2504" s="17" t="s">
        <v>59</v>
      </c>
      <c r="I2504" s="66">
        <f t="shared" ref="I2504:O2504" si="2055">SUM(I2505)</f>
        <v>4000</v>
      </c>
      <c r="J2504" s="66">
        <f t="shared" si="2055"/>
        <v>0</v>
      </c>
      <c r="K2504" s="66">
        <f t="shared" si="2055"/>
        <v>0</v>
      </c>
      <c r="L2504" s="66">
        <f t="shared" si="2025"/>
        <v>0</v>
      </c>
      <c r="M2504" s="66">
        <f t="shared" si="2055"/>
        <v>0</v>
      </c>
      <c r="N2504" s="66">
        <f t="shared" si="2055"/>
        <v>0</v>
      </c>
      <c r="O2504" s="66">
        <f t="shared" si="2055"/>
        <v>0</v>
      </c>
      <c r="P2504" s="66">
        <f t="shared" si="2027"/>
        <v>0</v>
      </c>
      <c r="Q2504" s="66" t="str">
        <f t="shared" si="2028"/>
        <v>-</v>
      </c>
    </row>
    <row r="2505" spans="1:17" x14ac:dyDescent="0.25">
      <c r="A2505" s="12" t="s">
        <v>638</v>
      </c>
      <c r="B2505" s="12" t="s">
        <v>69</v>
      </c>
      <c r="C2505" s="12" t="s">
        <v>966</v>
      </c>
      <c r="D2505" s="43" t="s">
        <v>967</v>
      </c>
      <c r="E2505" s="42" t="s">
        <v>2715</v>
      </c>
      <c r="F2505" s="42" t="s">
        <v>1</v>
      </c>
      <c r="G2505" s="42" t="s">
        <v>1</v>
      </c>
      <c r="H2505" s="11" t="s">
        <v>61</v>
      </c>
      <c r="I2505" s="67">
        <f t="shared" ref="I2505" si="2056">SUM(I2506:I2507)</f>
        <v>4000</v>
      </c>
      <c r="J2505" s="67">
        <f t="shared" ref="J2505:K2505" si="2057">SUM(J2506:J2507)</f>
        <v>0</v>
      </c>
      <c r="K2505" s="67">
        <f t="shared" si="2057"/>
        <v>0</v>
      </c>
      <c r="L2505" s="67">
        <f t="shared" si="2025"/>
        <v>0</v>
      </c>
      <c r="M2505" s="67">
        <f t="shared" ref="M2505" si="2058">SUM(M2506:M2507)</f>
        <v>0</v>
      </c>
      <c r="N2505" s="67">
        <f t="shared" ref="N2505:O2505" si="2059">SUM(N2506:N2507)</f>
        <v>0</v>
      </c>
      <c r="O2505" s="67">
        <f t="shared" si="2059"/>
        <v>0</v>
      </c>
      <c r="P2505" s="67">
        <f t="shared" si="2027"/>
        <v>0</v>
      </c>
      <c r="Q2505" s="67" t="str">
        <f t="shared" si="2028"/>
        <v>-</v>
      </c>
    </row>
    <row r="2506" spans="1:17" x14ac:dyDescent="0.25">
      <c r="A2506" s="12" t="s">
        <v>638</v>
      </c>
      <c r="B2506" s="12" t="s">
        <v>69</v>
      </c>
      <c r="C2506" s="12" t="s">
        <v>966</v>
      </c>
      <c r="D2506" s="43" t="s">
        <v>967</v>
      </c>
      <c r="E2506" s="48">
        <v>8213</v>
      </c>
      <c r="F2506" s="43"/>
      <c r="G2506" s="56" t="s">
        <v>2919</v>
      </c>
      <c r="H2506" s="23" t="s">
        <v>62</v>
      </c>
      <c r="I2506" s="68">
        <v>3000</v>
      </c>
      <c r="J2506" s="68">
        <v>0</v>
      </c>
      <c r="K2506" s="68"/>
      <c r="L2506" s="68">
        <f t="shared" si="2025"/>
        <v>0</v>
      </c>
      <c r="M2506" s="68"/>
      <c r="N2506" s="68"/>
      <c r="O2506" s="68"/>
      <c r="P2506" s="68">
        <f t="shared" si="2027"/>
        <v>0</v>
      </c>
      <c r="Q2506" s="68" t="str">
        <f t="shared" si="2028"/>
        <v>-</v>
      </c>
    </row>
    <row r="2507" spans="1:17" x14ac:dyDescent="0.25">
      <c r="A2507" s="12" t="s">
        <v>638</v>
      </c>
      <c r="B2507" s="12" t="s">
        <v>69</v>
      </c>
      <c r="C2507" s="12" t="s">
        <v>966</v>
      </c>
      <c r="D2507" s="43" t="s">
        <v>967</v>
      </c>
      <c r="E2507" s="48">
        <v>8216</v>
      </c>
      <c r="F2507" s="43"/>
      <c r="G2507" s="56" t="s">
        <v>2919</v>
      </c>
      <c r="H2507" s="23" t="s">
        <v>248</v>
      </c>
      <c r="I2507" s="68">
        <v>1000</v>
      </c>
      <c r="J2507" s="68">
        <v>0</v>
      </c>
      <c r="K2507" s="68"/>
      <c r="L2507" s="68">
        <f t="shared" si="2025"/>
        <v>0</v>
      </c>
      <c r="M2507" s="68"/>
      <c r="N2507" s="68"/>
      <c r="O2507" s="68"/>
      <c r="P2507" s="68">
        <f t="shared" si="2027"/>
        <v>0</v>
      </c>
      <c r="Q2507" s="68" t="str">
        <f t="shared" si="2028"/>
        <v>-</v>
      </c>
    </row>
    <row r="2508" spans="1:17" x14ac:dyDescent="0.25">
      <c r="A2508" s="23" t="s">
        <v>1</v>
      </c>
      <c r="B2508" s="23" t="s">
        <v>1</v>
      </c>
      <c r="C2508" s="23" t="s">
        <v>1</v>
      </c>
      <c r="D2508" s="49" t="s">
        <v>1</v>
      </c>
      <c r="E2508" s="49" t="s">
        <v>1</v>
      </c>
      <c r="F2508" s="49" t="s">
        <v>1</v>
      </c>
      <c r="G2508" s="49" t="s">
        <v>1</v>
      </c>
      <c r="H2508" s="17" t="s">
        <v>976</v>
      </c>
      <c r="I2508" s="66">
        <f t="shared" ref="I2508:O2508" si="2060">SUM(I2478,I2501,I2504)</f>
        <v>1353765</v>
      </c>
      <c r="J2508" s="66">
        <f t="shared" si="2060"/>
        <v>1332265</v>
      </c>
      <c r="K2508" s="66">
        <f t="shared" si="2060"/>
        <v>0</v>
      </c>
      <c r="L2508" s="66">
        <f t="shared" ref="L2508:L2571" si="2061">SUM(M2508:O2508)</f>
        <v>129025</v>
      </c>
      <c r="M2508" s="66">
        <f t="shared" si="2060"/>
        <v>0</v>
      </c>
      <c r="N2508" s="66">
        <f t="shared" si="2060"/>
        <v>0</v>
      </c>
      <c r="O2508" s="66">
        <f t="shared" si="2060"/>
        <v>129025</v>
      </c>
      <c r="P2508" s="66">
        <f t="shared" si="2027"/>
        <v>129025</v>
      </c>
      <c r="Q2508" s="66">
        <f t="shared" si="2028"/>
        <v>9.6846348136444327</v>
      </c>
    </row>
    <row r="2509" spans="1:17" ht="15.75" thickBot="1" x14ac:dyDescent="0.3">
      <c r="A2509" s="23" t="s">
        <v>1</v>
      </c>
      <c r="B2509" s="23" t="s">
        <v>1</v>
      </c>
      <c r="C2509" s="23" t="s">
        <v>1</v>
      </c>
      <c r="D2509" s="49" t="s">
        <v>1</v>
      </c>
      <c r="E2509" s="49" t="s">
        <v>1</v>
      </c>
      <c r="F2509" s="49" t="s">
        <v>1</v>
      </c>
      <c r="G2509" s="49" t="s">
        <v>1</v>
      </c>
      <c r="H2509" s="11" t="s">
        <v>64</v>
      </c>
      <c r="I2509" s="67">
        <v>46</v>
      </c>
      <c r="J2509" s="67">
        <v>46</v>
      </c>
      <c r="K2509" s="67"/>
      <c r="L2509" s="67"/>
      <c r="M2509" s="67"/>
      <c r="N2509" s="67"/>
      <c r="O2509" s="67"/>
      <c r="P2509" s="67">
        <f t="shared" si="2027"/>
        <v>0</v>
      </c>
      <c r="Q2509" s="67">
        <f t="shared" si="2028"/>
        <v>0</v>
      </c>
    </row>
    <row r="2510" spans="1:17" ht="34.5" thickBot="1" x14ac:dyDescent="0.3">
      <c r="A2510" s="23" t="s">
        <v>1</v>
      </c>
      <c r="B2510" s="23" t="s">
        <v>1</v>
      </c>
      <c r="C2510" s="23" t="s">
        <v>1</v>
      </c>
      <c r="D2510" s="49" t="s">
        <v>1</v>
      </c>
      <c r="E2510" s="49" t="s">
        <v>1</v>
      </c>
      <c r="F2510" s="49" t="s">
        <v>1</v>
      </c>
      <c r="G2510" s="49" t="s">
        <v>1</v>
      </c>
      <c r="H2510" s="22" t="s">
        <v>65</v>
      </c>
      <c r="I2510" s="64" t="s">
        <v>2718</v>
      </c>
      <c r="J2510" s="64" t="s">
        <v>2879</v>
      </c>
      <c r="K2510" s="64" t="s">
        <v>2942</v>
      </c>
      <c r="L2510" s="64" t="s">
        <v>2942</v>
      </c>
      <c r="M2510" s="64" t="s">
        <v>2950</v>
      </c>
      <c r="N2510" s="64" t="s">
        <v>2949</v>
      </c>
      <c r="O2510" s="64" t="s">
        <v>2951</v>
      </c>
      <c r="P2510" s="64" t="s">
        <v>2942</v>
      </c>
      <c r="Q2510" s="64" t="s">
        <v>2944</v>
      </c>
    </row>
    <row r="2511" spans="1:17" x14ac:dyDescent="0.25">
      <c r="A2511" s="24"/>
      <c r="B2511" s="24"/>
      <c r="C2511" s="24"/>
      <c r="D2511" s="51"/>
      <c r="E2511" s="51"/>
      <c r="F2511" s="51"/>
      <c r="G2511" s="51"/>
      <c r="H2511" s="18" t="s">
        <v>1</v>
      </c>
      <c r="I2511" s="65">
        <v>1</v>
      </c>
      <c r="J2511" s="65" t="s">
        <v>2894</v>
      </c>
      <c r="K2511" s="65">
        <v>3</v>
      </c>
      <c r="L2511" s="65" t="s">
        <v>2945</v>
      </c>
      <c r="M2511" s="65">
        <v>5</v>
      </c>
      <c r="N2511" s="65">
        <v>6</v>
      </c>
      <c r="O2511" s="65">
        <v>7</v>
      </c>
      <c r="P2511" s="65" t="s">
        <v>2946</v>
      </c>
      <c r="Q2511" s="65">
        <v>9</v>
      </c>
    </row>
    <row r="2512" spans="1:17" x14ac:dyDescent="0.25">
      <c r="A2512" s="24"/>
      <c r="B2512" s="24"/>
      <c r="C2512" s="24"/>
      <c r="D2512" s="51"/>
      <c r="E2512" s="52"/>
      <c r="F2512" s="52"/>
      <c r="G2512" s="52"/>
      <c r="H2512" s="19" t="s">
        <v>697</v>
      </c>
      <c r="I2512" s="69">
        <f t="shared" ref="I2512" si="2062">SUM(I2508)</f>
        <v>1353765</v>
      </c>
      <c r="J2512" s="69">
        <f t="shared" ref="J2512:K2512" si="2063">SUM(J2508)</f>
        <v>1332265</v>
      </c>
      <c r="K2512" s="69">
        <f t="shared" si="2063"/>
        <v>0</v>
      </c>
      <c r="L2512" s="69">
        <f t="shared" si="2061"/>
        <v>129025</v>
      </c>
      <c r="M2512" s="69">
        <f t="shared" ref="M2512" si="2064">SUM(M2508)</f>
        <v>0</v>
      </c>
      <c r="N2512" s="69">
        <f t="shared" ref="N2512:O2512" si="2065">SUM(N2508)</f>
        <v>0</v>
      </c>
      <c r="O2512" s="69">
        <f t="shared" si="2065"/>
        <v>129025</v>
      </c>
      <c r="P2512" s="69">
        <f t="shared" si="2027"/>
        <v>129025</v>
      </c>
      <c r="Q2512" s="69">
        <f t="shared" si="2028"/>
        <v>9.6846348136444327</v>
      </c>
    </row>
    <row r="2513" spans="1:17" x14ac:dyDescent="0.25">
      <c r="A2513" s="24"/>
      <c r="B2513" s="24"/>
      <c r="C2513" s="24"/>
      <c r="D2513" s="51"/>
      <c r="E2513" s="51"/>
      <c r="F2513" s="51"/>
      <c r="G2513" s="51"/>
      <c r="H2513" s="20" t="s">
        <v>67</v>
      </c>
      <c r="I2513" s="69">
        <f t="shared" ref="I2513" si="2066">SUM(I2512)</f>
        <v>1353765</v>
      </c>
      <c r="J2513" s="69">
        <f t="shared" ref="J2513:K2513" si="2067">SUM(J2512)</f>
        <v>1332265</v>
      </c>
      <c r="K2513" s="69">
        <f t="shared" si="2067"/>
        <v>0</v>
      </c>
      <c r="L2513" s="69">
        <f t="shared" si="2061"/>
        <v>129025</v>
      </c>
      <c r="M2513" s="69">
        <f t="shared" ref="M2513" si="2068">SUM(M2512)</f>
        <v>0</v>
      </c>
      <c r="N2513" s="69">
        <f t="shared" ref="N2513:O2513" si="2069">SUM(N2512)</f>
        <v>0</v>
      </c>
      <c r="O2513" s="69">
        <f t="shared" si="2069"/>
        <v>129025</v>
      </c>
      <c r="P2513" s="69">
        <f t="shared" ref="P2513:P2576" si="2070">K2513+L2513</f>
        <v>129025</v>
      </c>
      <c r="Q2513" s="69">
        <f t="shared" ref="Q2513:Q2576" si="2071">IF(J2513=0,"-",P2513/J2513*100)</f>
        <v>9.6846348136444327</v>
      </c>
    </row>
    <row r="2514" spans="1:17" x14ac:dyDescent="0.25">
      <c r="A2514" s="25"/>
      <c r="B2514" s="25"/>
      <c r="C2514" s="25"/>
      <c r="D2514" s="53"/>
      <c r="E2514" s="53"/>
      <c r="F2514" s="53"/>
      <c r="G2514" s="53"/>
    </row>
    <row r="2515" spans="1:17" ht="15.75" thickBot="1" x14ac:dyDescent="0.3">
      <c r="A2515" s="23" t="s">
        <v>1</v>
      </c>
      <c r="B2515" s="23" t="s">
        <v>1</v>
      </c>
      <c r="C2515" s="23" t="s">
        <v>1</v>
      </c>
      <c r="D2515" s="49" t="s">
        <v>1</v>
      </c>
      <c r="E2515" s="49" t="s">
        <v>1</v>
      </c>
      <c r="F2515" s="49" t="s">
        <v>1</v>
      </c>
      <c r="G2515" s="49" t="s">
        <v>1</v>
      </c>
      <c r="H2515" s="26" t="s">
        <v>1</v>
      </c>
      <c r="I2515" s="70"/>
      <c r="J2515" s="70"/>
      <c r="K2515" s="70"/>
      <c r="L2515" s="70"/>
      <c r="M2515" s="70"/>
      <c r="N2515" s="70"/>
      <c r="O2515" s="70"/>
      <c r="P2515" s="70"/>
      <c r="Q2515" s="70"/>
    </row>
    <row r="2516" spans="1:17" ht="34.5" thickBot="1" x14ac:dyDescent="0.3">
      <c r="A2516" s="22" t="s">
        <v>4</v>
      </c>
      <c r="B2516" s="22" t="s">
        <v>5</v>
      </c>
      <c r="C2516" s="22" t="s">
        <v>6</v>
      </c>
      <c r="D2516" s="44" t="s">
        <v>2891</v>
      </c>
      <c r="E2516" s="44" t="s">
        <v>2895</v>
      </c>
      <c r="F2516" s="44" t="s">
        <v>7</v>
      </c>
      <c r="G2516" s="44" t="s">
        <v>8</v>
      </c>
      <c r="H2516" s="22" t="s">
        <v>9</v>
      </c>
      <c r="I2516" s="64" t="s">
        <v>2718</v>
      </c>
      <c r="J2516" s="64" t="s">
        <v>2879</v>
      </c>
      <c r="K2516" s="64" t="s">
        <v>2942</v>
      </c>
      <c r="L2516" s="64" t="s">
        <v>2942</v>
      </c>
      <c r="M2516" s="64" t="s">
        <v>2950</v>
      </c>
      <c r="N2516" s="64" t="s">
        <v>2949</v>
      </c>
      <c r="O2516" s="64" t="s">
        <v>2951</v>
      </c>
      <c r="P2516" s="64" t="s">
        <v>2942</v>
      </c>
      <c r="Q2516" s="64" t="s">
        <v>2944</v>
      </c>
    </row>
    <row r="2517" spans="1:17" x14ac:dyDescent="0.25">
      <c r="A2517" s="15" t="s">
        <v>1</v>
      </c>
      <c r="B2517" s="15" t="s">
        <v>1</v>
      </c>
      <c r="C2517" s="15" t="s">
        <v>1</v>
      </c>
      <c r="D2517" s="45" t="s">
        <v>1</v>
      </c>
      <c r="E2517" s="45" t="s">
        <v>1</v>
      </c>
      <c r="F2517" s="46" t="s">
        <v>1</v>
      </c>
      <c r="G2517" s="47" t="s">
        <v>1</v>
      </c>
      <c r="H2517" s="16" t="s">
        <v>1</v>
      </c>
      <c r="I2517" s="65">
        <v>1</v>
      </c>
      <c r="J2517" s="65" t="s">
        <v>2894</v>
      </c>
      <c r="K2517" s="65">
        <v>3</v>
      </c>
      <c r="L2517" s="65" t="s">
        <v>2945</v>
      </c>
      <c r="M2517" s="65">
        <v>5</v>
      </c>
      <c r="N2517" s="65">
        <v>6</v>
      </c>
      <c r="O2517" s="65">
        <v>7</v>
      </c>
      <c r="P2517" s="65" t="s">
        <v>2946</v>
      </c>
      <c r="Q2517" s="65">
        <v>9</v>
      </c>
    </row>
    <row r="2518" spans="1:17" x14ac:dyDescent="0.25">
      <c r="A2518" s="14" t="s">
        <v>638</v>
      </c>
      <c r="B2518" s="14" t="s">
        <v>69</v>
      </c>
      <c r="C2518" s="12" t="s">
        <v>977</v>
      </c>
      <c r="D2518" s="43" t="s">
        <v>978</v>
      </c>
      <c r="E2518" s="42" t="s">
        <v>1</v>
      </c>
      <c r="F2518" s="42" t="s">
        <v>1</v>
      </c>
      <c r="G2518" s="42" t="s">
        <v>1</v>
      </c>
      <c r="H2518" s="11" t="s">
        <v>979</v>
      </c>
      <c r="I2518" s="63"/>
      <c r="J2518" s="63"/>
      <c r="K2518" s="63"/>
      <c r="L2518" s="63"/>
      <c r="M2518" s="63"/>
      <c r="N2518" s="63"/>
      <c r="O2518" s="63"/>
      <c r="P2518" s="63">
        <f t="shared" si="2070"/>
        <v>0</v>
      </c>
      <c r="Q2518" s="63" t="str">
        <f t="shared" si="2071"/>
        <v>-</v>
      </c>
    </row>
    <row r="2519" spans="1:17" ht="22.5" x14ac:dyDescent="0.25">
      <c r="A2519" s="14" t="s">
        <v>1</v>
      </c>
      <c r="B2519" s="14" t="s">
        <v>1</v>
      </c>
      <c r="C2519" s="14" t="s">
        <v>1</v>
      </c>
      <c r="D2519" s="42" t="s">
        <v>1</v>
      </c>
      <c r="E2519" s="42" t="s">
        <v>1</v>
      </c>
      <c r="F2519" s="42" t="s">
        <v>1</v>
      </c>
      <c r="G2519" s="42" t="s">
        <v>1</v>
      </c>
      <c r="H2519" s="17" t="s">
        <v>13</v>
      </c>
      <c r="I2519" s="66">
        <f t="shared" ref="I2519" si="2072">SUM(I2520,I2527,I2529)</f>
        <v>2187389</v>
      </c>
      <c r="J2519" s="66">
        <f t="shared" ref="J2519:K2519" si="2073">SUM(J2520,J2527,J2529)</f>
        <v>2012189</v>
      </c>
      <c r="K2519" s="66">
        <f t="shared" si="2073"/>
        <v>0</v>
      </c>
      <c r="L2519" s="66">
        <f t="shared" si="2061"/>
        <v>207000</v>
      </c>
      <c r="M2519" s="66">
        <f t="shared" ref="M2519" si="2074">SUM(M2520,M2527,M2529)</f>
        <v>0</v>
      </c>
      <c r="N2519" s="66">
        <f t="shared" ref="N2519:O2519" si="2075">SUM(N2520,N2527,N2529)</f>
        <v>0</v>
      </c>
      <c r="O2519" s="66">
        <f t="shared" si="2075"/>
        <v>207000</v>
      </c>
      <c r="P2519" s="66">
        <f t="shared" si="2070"/>
        <v>207000</v>
      </c>
      <c r="Q2519" s="66">
        <f t="shared" si="2071"/>
        <v>10.287304025615885</v>
      </c>
    </row>
    <row r="2520" spans="1:17" x14ac:dyDescent="0.25">
      <c r="A2520" s="12" t="s">
        <v>638</v>
      </c>
      <c r="B2520" s="12" t="s">
        <v>69</v>
      </c>
      <c r="C2520" s="12" t="s">
        <v>977</v>
      </c>
      <c r="D2520" s="43" t="s">
        <v>978</v>
      </c>
      <c r="E2520" s="42" t="s">
        <v>2709</v>
      </c>
      <c r="F2520" s="42" t="s">
        <v>1</v>
      </c>
      <c r="G2520" s="42" t="s">
        <v>1</v>
      </c>
      <c r="H2520" s="11" t="s">
        <v>15</v>
      </c>
      <c r="I2520" s="67">
        <f t="shared" ref="I2520" si="2076">SUM(I2521,I2522)</f>
        <v>1752021</v>
      </c>
      <c r="J2520" s="67">
        <f t="shared" ref="J2520:K2520" si="2077">SUM(J2521,J2522)</f>
        <v>1682321</v>
      </c>
      <c r="K2520" s="67">
        <f t="shared" si="2077"/>
        <v>0</v>
      </c>
      <c r="L2520" s="67">
        <f t="shared" si="2061"/>
        <v>177900</v>
      </c>
      <c r="M2520" s="67">
        <f t="shared" ref="M2520" si="2078">SUM(M2521,M2522)</f>
        <v>0</v>
      </c>
      <c r="N2520" s="67">
        <f t="shared" ref="N2520:O2520" si="2079">SUM(N2521,N2522)</f>
        <v>0</v>
      </c>
      <c r="O2520" s="67">
        <f t="shared" si="2079"/>
        <v>177900</v>
      </c>
      <c r="P2520" s="67">
        <f t="shared" si="2070"/>
        <v>177900</v>
      </c>
      <c r="Q2520" s="67">
        <f t="shared" si="2071"/>
        <v>10.574676295427567</v>
      </c>
    </row>
    <row r="2521" spans="1:17" x14ac:dyDescent="0.25">
      <c r="A2521" s="12" t="s">
        <v>638</v>
      </c>
      <c r="B2521" s="12" t="s">
        <v>69</v>
      </c>
      <c r="C2521" s="12" t="s">
        <v>977</v>
      </c>
      <c r="D2521" s="43" t="s">
        <v>978</v>
      </c>
      <c r="E2521" s="48">
        <v>6111</v>
      </c>
      <c r="F2521" s="43"/>
      <c r="G2521" s="56" t="s">
        <v>2919</v>
      </c>
      <c r="H2521" s="23" t="s">
        <v>16</v>
      </c>
      <c r="I2521" s="68">
        <v>1548621</v>
      </c>
      <c r="J2521" s="68">
        <v>1488621</v>
      </c>
      <c r="K2521" s="68"/>
      <c r="L2521" s="68">
        <f t="shared" si="2061"/>
        <v>156000</v>
      </c>
      <c r="M2521" s="68"/>
      <c r="N2521" s="68"/>
      <c r="O2521" s="68">
        <v>156000</v>
      </c>
      <c r="P2521" s="68">
        <f t="shared" si="2070"/>
        <v>156000</v>
      </c>
      <c r="Q2521" s="68">
        <f t="shared" si="2071"/>
        <v>10.47949746779066</v>
      </c>
    </row>
    <row r="2522" spans="1:17" x14ac:dyDescent="0.25">
      <c r="A2522" s="14" t="s">
        <v>638</v>
      </c>
      <c r="B2522" s="14" t="s">
        <v>69</v>
      </c>
      <c r="C2522" s="14" t="s">
        <v>977</v>
      </c>
      <c r="D2522" s="50" t="s">
        <v>978</v>
      </c>
      <c r="E2522" s="50" t="s">
        <v>2719</v>
      </c>
      <c r="F2522" s="43" t="s">
        <v>1</v>
      </c>
      <c r="G2522" s="49" t="s">
        <v>1</v>
      </c>
      <c r="H2522" s="11" t="s">
        <v>19</v>
      </c>
      <c r="I2522" s="67">
        <f t="shared" ref="I2522:O2522" si="2080">SUM(I2523:I2526)</f>
        <v>203400</v>
      </c>
      <c r="J2522" s="67">
        <f t="shared" si="2080"/>
        <v>193700</v>
      </c>
      <c r="K2522" s="67">
        <f t="shared" si="2080"/>
        <v>0</v>
      </c>
      <c r="L2522" s="67">
        <f t="shared" si="2061"/>
        <v>21900</v>
      </c>
      <c r="M2522" s="67">
        <f t="shared" si="2080"/>
        <v>0</v>
      </c>
      <c r="N2522" s="67">
        <f t="shared" si="2080"/>
        <v>0</v>
      </c>
      <c r="O2522" s="67">
        <f t="shared" si="2080"/>
        <v>21900</v>
      </c>
      <c r="P2522" s="67">
        <f t="shared" si="2070"/>
        <v>21900</v>
      </c>
      <c r="Q2522" s="67">
        <f t="shared" si="2071"/>
        <v>11.306143520908622</v>
      </c>
    </row>
    <row r="2523" spans="1:17" x14ac:dyDescent="0.25">
      <c r="A2523" s="12" t="s">
        <v>638</v>
      </c>
      <c r="B2523" s="12" t="s">
        <v>69</v>
      </c>
      <c r="C2523" s="12" t="s">
        <v>977</v>
      </c>
      <c r="D2523" s="43" t="s">
        <v>978</v>
      </c>
      <c r="E2523" s="48">
        <v>6112</v>
      </c>
      <c r="F2523" s="43" t="s">
        <v>980</v>
      </c>
      <c r="G2523" s="56" t="s">
        <v>2919</v>
      </c>
      <c r="H2523" s="23" t="s">
        <v>73</v>
      </c>
      <c r="I2523" s="68">
        <v>28900</v>
      </c>
      <c r="J2523" s="68">
        <v>26900</v>
      </c>
      <c r="K2523" s="68"/>
      <c r="L2523" s="68">
        <f t="shared" si="2061"/>
        <v>2200</v>
      </c>
      <c r="M2523" s="68"/>
      <c r="N2523" s="68"/>
      <c r="O2523" s="68">
        <v>2200</v>
      </c>
      <c r="P2523" s="68">
        <f t="shared" si="2070"/>
        <v>2200</v>
      </c>
      <c r="Q2523" s="68">
        <f t="shared" si="2071"/>
        <v>8.1784386617100377</v>
      </c>
    </row>
    <row r="2524" spans="1:17" x14ac:dyDescent="0.25">
      <c r="A2524" s="12" t="s">
        <v>638</v>
      </c>
      <c r="B2524" s="12" t="s">
        <v>69</v>
      </c>
      <c r="C2524" s="12" t="s">
        <v>977</v>
      </c>
      <c r="D2524" s="43" t="s">
        <v>978</v>
      </c>
      <c r="E2524" s="48">
        <v>6112</v>
      </c>
      <c r="F2524" s="43" t="s">
        <v>981</v>
      </c>
      <c r="G2524" s="56" t="s">
        <v>2919</v>
      </c>
      <c r="H2524" s="23" t="s">
        <v>22</v>
      </c>
      <c r="I2524" s="68">
        <v>126100</v>
      </c>
      <c r="J2524" s="68">
        <v>120100</v>
      </c>
      <c r="K2524" s="68"/>
      <c r="L2524" s="68">
        <f t="shared" si="2061"/>
        <v>15200</v>
      </c>
      <c r="M2524" s="68"/>
      <c r="N2524" s="68"/>
      <c r="O2524" s="68">
        <v>15200</v>
      </c>
      <c r="P2524" s="68">
        <f t="shared" si="2070"/>
        <v>15200</v>
      </c>
      <c r="Q2524" s="68">
        <f t="shared" si="2071"/>
        <v>12.656119900083265</v>
      </c>
    </row>
    <row r="2525" spans="1:17" x14ac:dyDescent="0.25">
      <c r="A2525" s="12" t="s">
        <v>638</v>
      </c>
      <c r="B2525" s="12" t="s">
        <v>69</v>
      </c>
      <c r="C2525" s="12" t="s">
        <v>977</v>
      </c>
      <c r="D2525" s="43" t="s">
        <v>978</v>
      </c>
      <c r="E2525" s="48">
        <v>6112</v>
      </c>
      <c r="F2525" s="43" t="s">
        <v>982</v>
      </c>
      <c r="G2525" s="56" t="s">
        <v>2919</v>
      </c>
      <c r="H2525" s="23" t="s">
        <v>24</v>
      </c>
      <c r="I2525" s="68">
        <v>29300</v>
      </c>
      <c r="J2525" s="68">
        <v>27600</v>
      </c>
      <c r="K2525" s="68"/>
      <c r="L2525" s="68">
        <f t="shared" si="2061"/>
        <v>0</v>
      </c>
      <c r="M2525" s="68"/>
      <c r="N2525" s="68"/>
      <c r="O2525" s="68"/>
      <c r="P2525" s="68">
        <f t="shared" si="2070"/>
        <v>0</v>
      </c>
      <c r="Q2525" s="68">
        <f t="shared" si="2071"/>
        <v>0</v>
      </c>
    </row>
    <row r="2526" spans="1:17" x14ac:dyDescent="0.25">
      <c r="A2526" s="12" t="s">
        <v>638</v>
      </c>
      <c r="B2526" s="12" t="s">
        <v>69</v>
      </c>
      <c r="C2526" s="12" t="s">
        <v>977</v>
      </c>
      <c r="D2526" s="43" t="s">
        <v>978</v>
      </c>
      <c r="E2526" s="48">
        <v>6112</v>
      </c>
      <c r="F2526" s="43" t="s">
        <v>983</v>
      </c>
      <c r="G2526" s="56" t="s">
        <v>2919</v>
      </c>
      <c r="H2526" s="23" t="s">
        <v>26</v>
      </c>
      <c r="I2526" s="68">
        <v>19100</v>
      </c>
      <c r="J2526" s="68">
        <v>19100</v>
      </c>
      <c r="K2526" s="68"/>
      <c r="L2526" s="68">
        <f t="shared" si="2061"/>
        <v>4500</v>
      </c>
      <c r="M2526" s="68"/>
      <c r="N2526" s="68"/>
      <c r="O2526" s="68">
        <v>4500</v>
      </c>
      <c r="P2526" s="68">
        <f t="shared" si="2070"/>
        <v>4500</v>
      </c>
      <c r="Q2526" s="68">
        <f t="shared" si="2071"/>
        <v>23.560209424083769</v>
      </c>
    </row>
    <row r="2527" spans="1:17" x14ac:dyDescent="0.25">
      <c r="A2527" s="12" t="s">
        <v>638</v>
      </c>
      <c r="B2527" s="12" t="s">
        <v>69</v>
      </c>
      <c r="C2527" s="12" t="s">
        <v>977</v>
      </c>
      <c r="D2527" s="43" t="s">
        <v>978</v>
      </c>
      <c r="E2527" s="42" t="s">
        <v>2710</v>
      </c>
      <c r="F2527" s="42" t="s">
        <v>1</v>
      </c>
      <c r="G2527" s="42" t="s">
        <v>1</v>
      </c>
      <c r="H2527" s="11" t="s">
        <v>28</v>
      </c>
      <c r="I2527" s="67">
        <f t="shared" ref="I2527:O2527" si="2081">SUM(I2528)</f>
        <v>168300</v>
      </c>
      <c r="J2527" s="67">
        <f t="shared" si="2081"/>
        <v>161800</v>
      </c>
      <c r="K2527" s="67">
        <f t="shared" si="2081"/>
        <v>0</v>
      </c>
      <c r="L2527" s="67">
        <f t="shared" si="2061"/>
        <v>16400</v>
      </c>
      <c r="M2527" s="67">
        <f t="shared" si="2081"/>
        <v>0</v>
      </c>
      <c r="N2527" s="67">
        <f t="shared" si="2081"/>
        <v>0</v>
      </c>
      <c r="O2527" s="67">
        <f t="shared" si="2081"/>
        <v>16400</v>
      </c>
      <c r="P2527" s="67">
        <f t="shared" si="2070"/>
        <v>16400</v>
      </c>
      <c r="Q2527" s="67">
        <f t="shared" si="2071"/>
        <v>10.135970333745364</v>
      </c>
    </row>
    <row r="2528" spans="1:17" x14ac:dyDescent="0.25">
      <c r="A2528" s="12" t="s">
        <v>638</v>
      </c>
      <c r="B2528" s="12" t="s">
        <v>69</v>
      </c>
      <c r="C2528" s="12" t="s">
        <v>977</v>
      </c>
      <c r="D2528" s="43" t="s">
        <v>978</v>
      </c>
      <c r="E2528" s="48">
        <v>6121</v>
      </c>
      <c r="F2528" s="43"/>
      <c r="G2528" s="56" t="s">
        <v>2919</v>
      </c>
      <c r="H2528" s="23" t="s">
        <v>29</v>
      </c>
      <c r="I2528" s="68">
        <v>168300</v>
      </c>
      <c r="J2528" s="68">
        <v>161800</v>
      </c>
      <c r="K2528" s="68"/>
      <c r="L2528" s="68">
        <f t="shared" si="2061"/>
        <v>16400</v>
      </c>
      <c r="M2528" s="68"/>
      <c r="N2528" s="68"/>
      <c r="O2528" s="68">
        <v>16400</v>
      </c>
      <c r="P2528" s="68">
        <f t="shared" si="2070"/>
        <v>16400</v>
      </c>
      <c r="Q2528" s="68">
        <f t="shared" si="2071"/>
        <v>10.135970333745364</v>
      </c>
    </row>
    <row r="2529" spans="1:17" x14ac:dyDescent="0.25">
      <c r="A2529" s="12" t="s">
        <v>638</v>
      </c>
      <c r="B2529" s="12" t="s">
        <v>69</v>
      </c>
      <c r="C2529" s="12" t="s">
        <v>977</v>
      </c>
      <c r="D2529" s="43" t="s">
        <v>978</v>
      </c>
      <c r="E2529" s="42" t="s">
        <v>2711</v>
      </c>
      <c r="F2529" s="42" t="s">
        <v>1</v>
      </c>
      <c r="G2529" s="42" t="s">
        <v>1</v>
      </c>
      <c r="H2529" s="11" t="s">
        <v>32</v>
      </c>
      <c r="I2529" s="67">
        <f t="shared" ref="I2529:O2529" si="2082">SUM(I2530:I2537)</f>
        <v>267068</v>
      </c>
      <c r="J2529" s="67">
        <f t="shared" si="2082"/>
        <v>168068</v>
      </c>
      <c r="K2529" s="67">
        <f t="shared" si="2082"/>
        <v>0</v>
      </c>
      <c r="L2529" s="67">
        <f t="shared" si="2061"/>
        <v>12700</v>
      </c>
      <c r="M2529" s="67">
        <f t="shared" si="2082"/>
        <v>0</v>
      </c>
      <c r="N2529" s="67">
        <f t="shared" si="2082"/>
        <v>0</v>
      </c>
      <c r="O2529" s="67">
        <f t="shared" si="2082"/>
        <v>12700</v>
      </c>
      <c r="P2529" s="67">
        <f t="shared" si="2070"/>
        <v>12700</v>
      </c>
      <c r="Q2529" s="67">
        <f t="shared" si="2071"/>
        <v>7.5564652402598949</v>
      </c>
    </row>
    <row r="2530" spans="1:17" x14ac:dyDescent="0.25">
      <c r="A2530" s="12" t="s">
        <v>638</v>
      </c>
      <c r="B2530" s="12" t="s">
        <v>69</v>
      </c>
      <c r="C2530" s="12" t="s">
        <v>977</v>
      </c>
      <c r="D2530" s="43" t="s">
        <v>978</v>
      </c>
      <c r="E2530" s="48">
        <v>6131</v>
      </c>
      <c r="F2530" s="43"/>
      <c r="G2530" s="56" t="s">
        <v>2919</v>
      </c>
      <c r="H2530" s="23" t="s">
        <v>33</v>
      </c>
      <c r="I2530" s="68">
        <v>2000</v>
      </c>
      <c r="J2530" s="68">
        <v>1000</v>
      </c>
      <c r="K2530" s="68"/>
      <c r="L2530" s="68">
        <f t="shared" si="2061"/>
        <v>100</v>
      </c>
      <c r="M2530" s="68"/>
      <c r="N2530" s="68"/>
      <c r="O2530" s="68">
        <v>100</v>
      </c>
      <c r="P2530" s="68">
        <f t="shared" si="2070"/>
        <v>100</v>
      </c>
      <c r="Q2530" s="68">
        <f t="shared" si="2071"/>
        <v>10</v>
      </c>
    </row>
    <row r="2531" spans="1:17" x14ac:dyDescent="0.25">
      <c r="A2531" s="12" t="s">
        <v>638</v>
      </c>
      <c r="B2531" s="12" t="s">
        <v>69</v>
      </c>
      <c r="C2531" s="12" t="s">
        <v>977</v>
      </c>
      <c r="D2531" s="43" t="s">
        <v>978</v>
      </c>
      <c r="E2531" s="48">
        <v>6132</v>
      </c>
      <c r="F2531" s="43"/>
      <c r="G2531" s="56" t="s">
        <v>2919</v>
      </c>
      <c r="H2531" s="23" t="s">
        <v>227</v>
      </c>
      <c r="I2531" s="68">
        <v>81000</v>
      </c>
      <c r="J2531" s="68">
        <v>81000</v>
      </c>
      <c r="K2531" s="68"/>
      <c r="L2531" s="68">
        <f t="shared" si="2061"/>
        <v>6000</v>
      </c>
      <c r="M2531" s="68"/>
      <c r="N2531" s="68"/>
      <c r="O2531" s="68">
        <v>6000</v>
      </c>
      <c r="P2531" s="68">
        <f t="shared" si="2070"/>
        <v>6000</v>
      </c>
      <c r="Q2531" s="68">
        <f t="shared" si="2071"/>
        <v>7.4074074074074066</v>
      </c>
    </row>
    <row r="2532" spans="1:17" x14ac:dyDescent="0.25">
      <c r="A2532" s="12" t="s">
        <v>638</v>
      </c>
      <c r="B2532" s="12" t="s">
        <v>69</v>
      </c>
      <c r="C2532" s="12" t="s">
        <v>977</v>
      </c>
      <c r="D2532" s="43" t="s">
        <v>978</v>
      </c>
      <c r="E2532" s="48">
        <v>6133</v>
      </c>
      <c r="F2532" s="43"/>
      <c r="G2532" s="56" t="s">
        <v>2919</v>
      </c>
      <c r="H2532" s="23" t="s">
        <v>229</v>
      </c>
      <c r="I2532" s="68">
        <v>15500</v>
      </c>
      <c r="J2532" s="68">
        <v>15500</v>
      </c>
      <c r="K2532" s="68"/>
      <c r="L2532" s="68">
        <f t="shared" si="2061"/>
        <v>1200</v>
      </c>
      <c r="M2532" s="68"/>
      <c r="N2532" s="68"/>
      <c r="O2532" s="68">
        <v>1200</v>
      </c>
      <c r="P2532" s="68">
        <f t="shared" si="2070"/>
        <v>1200</v>
      </c>
      <c r="Q2532" s="68">
        <f t="shared" si="2071"/>
        <v>7.741935483870968</v>
      </c>
    </row>
    <row r="2533" spans="1:17" x14ac:dyDescent="0.25">
      <c r="A2533" s="12" t="s">
        <v>638</v>
      </c>
      <c r="B2533" s="12" t="s">
        <v>69</v>
      </c>
      <c r="C2533" s="12" t="s">
        <v>977</v>
      </c>
      <c r="D2533" s="43" t="s">
        <v>978</v>
      </c>
      <c r="E2533" s="48">
        <v>6134</v>
      </c>
      <c r="F2533" s="43"/>
      <c r="G2533" s="56" t="s">
        <v>2919</v>
      </c>
      <c r="H2533" s="23" t="s">
        <v>169</v>
      </c>
      <c r="I2533" s="68">
        <v>101900</v>
      </c>
      <c r="J2533" s="68">
        <v>11900</v>
      </c>
      <c r="K2533" s="68"/>
      <c r="L2533" s="68">
        <f t="shared" si="2061"/>
        <v>900</v>
      </c>
      <c r="M2533" s="68"/>
      <c r="N2533" s="68"/>
      <c r="O2533" s="68">
        <v>900</v>
      </c>
      <c r="P2533" s="68">
        <f t="shared" si="2070"/>
        <v>900</v>
      </c>
      <c r="Q2533" s="68">
        <f t="shared" si="2071"/>
        <v>7.5630252100840334</v>
      </c>
    </row>
    <row r="2534" spans="1:17" x14ac:dyDescent="0.25">
      <c r="A2534" s="12" t="s">
        <v>638</v>
      </c>
      <c r="B2534" s="12" t="s">
        <v>69</v>
      </c>
      <c r="C2534" s="12" t="s">
        <v>977</v>
      </c>
      <c r="D2534" s="43" t="s">
        <v>978</v>
      </c>
      <c r="E2534" s="48">
        <v>6135</v>
      </c>
      <c r="F2534" s="43"/>
      <c r="G2534" s="56" t="s">
        <v>2919</v>
      </c>
      <c r="H2534" s="23" t="s">
        <v>231</v>
      </c>
      <c r="I2534" s="68">
        <v>2000</v>
      </c>
      <c r="J2534" s="68">
        <v>1000</v>
      </c>
      <c r="K2534" s="68"/>
      <c r="L2534" s="68">
        <f t="shared" si="2061"/>
        <v>100</v>
      </c>
      <c r="M2534" s="68"/>
      <c r="N2534" s="68"/>
      <c r="O2534" s="68">
        <v>100</v>
      </c>
      <c r="P2534" s="68">
        <f t="shared" si="2070"/>
        <v>100</v>
      </c>
      <c r="Q2534" s="68">
        <f t="shared" si="2071"/>
        <v>10</v>
      </c>
    </row>
    <row r="2535" spans="1:17" x14ac:dyDescent="0.25">
      <c r="A2535" s="12" t="s">
        <v>638</v>
      </c>
      <c r="B2535" s="12" t="s">
        <v>69</v>
      </c>
      <c r="C2535" s="12" t="s">
        <v>977</v>
      </c>
      <c r="D2535" s="43" t="s">
        <v>978</v>
      </c>
      <c r="E2535" s="48">
        <v>6137</v>
      </c>
      <c r="F2535" s="43"/>
      <c r="G2535" s="56" t="s">
        <v>2919</v>
      </c>
      <c r="H2535" s="23" t="s">
        <v>235</v>
      </c>
      <c r="I2535" s="68">
        <v>16000</v>
      </c>
      <c r="J2535" s="68">
        <v>14000</v>
      </c>
      <c r="K2535" s="68"/>
      <c r="L2535" s="68">
        <f t="shared" si="2061"/>
        <v>1100</v>
      </c>
      <c r="M2535" s="68"/>
      <c r="N2535" s="68"/>
      <c r="O2535" s="68">
        <v>1100</v>
      </c>
      <c r="P2535" s="68">
        <f t="shared" si="2070"/>
        <v>1100</v>
      </c>
      <c r="Q2535" s="68">
        <f t="shared" si="2071"/>
        <v>7.8571428571428568</v>
      </c>
    </row>
    <row r="2536" spans="1:17" x14ac:dyDescent="0.25">
      <c r="A2536" s="12" t="s">
        <v>638</v>
      </c>
      <c r="B2536" s="12" t="s">
        <v>69</v>
      </c>
      <c r="C2536" s="12" t="s">
        <v>977</v>
      </c>
      <c r="D2536" s="43" t="s">
        <v>978</v>
      </c>
      <c r="E2536" s="48">
        <v>6138</v>
      </c>
      <c r="F2536" s="43"/>
      <c r="G2536" s="56" t="s">
        <v>2919</v>
      </c>
      <c r="H2536" s="23" t="s">
        <v>237</v>
      </c>
      <c r="I2536" s="68">
        <v>4000</v>
      </c>
      <c r="J2536" s="68">
        <v>4000</v>
      </c>
      <c r="K2536" s="68"/>
      <c r="L2536" s="68">
        <f t="shared" si="2061"/>
        <v>0</v>
      </c>
      <c r="M2536" s="68"/>
      <c r="N2536" s="68"/>
      <c r="O2536" s="68">
        <v>0</v>
      </c>
      <c r="P2536" s="68">
        <f t="shared" si="2070"/>
        <v>0</v>
      </c>
      <c r="Q2536" s="68">
        <f t="shared" si="2071"/>
        <v>0</v>
      </c>
    </row>
    <row r="2537" spans="1:17" x14ac:dyDescent="0.25">
      <c r="A2537" s="14" t="s">
        <v>638</v>
      </c>
      <c r="B2537" s="14" t="s">
        <v>69</v>
      </c>
      <c r="C2537" s="14" t="s">
        <v>977</v>
      </c>
      <c r="D2537" s="50" t="s">
        <v>978</v>
      </c>
      <c r="E2537" s="50" t="s">
        <v>2720</v>
      </c>
      <c r="F2537" s="43" t="s">
        <v>1</v>
      </c>
      <c r="G2537" s="49" t="s">
        <v>1</v>
      </c>
      <c r="H2537" s="11" t="s">
        <v>35</v>
      </c>
      <c r="I2537" s="67">
        <f t="shared" ref="I2537:O2537" si="2083">SUM(I2538:I2540)</f>
        <v>44668</v>
      </c>
      <c r="J2537" s="67">
        <f t="shared" si="2083"/>
        <v>39668</v>
      </c>
      <c r="K2537" s="67">
        <f t="shared" si="2083"/>
        <v>0</v>
      </c>
      <c r="L2537" s="67">
        <f t="shared" si="2061"/>
        <v>3300</v>
      </c>
      <c r="M2537" s="67">
        <f t="shared" si="2083"/>
        <v>0</v>
      </c>
      <c r="N2537" s="67">
        <f t="shared" si="2083"/>
        <v>0</v>
      </c>
      <c r="O2537" s="67">
        <f t="shared" si="2083"/>
        <v>3300</v>
      </c>
      <c r="P2537" s="67">
        <f t="shared" si="2070"/>
        <v>3300</v>
      </c>
      <c r="Q2537" s="67">
        <f t="shared" si="2071"/>
        <v>8.319048099223556</v>
      </c>
    </row>
    <row r="2538" spans="1:17" x14ac:dyDescent="0.25">
      <c r="A2538" s="12" t="s">
        <v>638</v>
      </c>
      <c r="B2538" s="12" t="s">
        <v>69</v>
      </c>
      <c r="C2538" s="12" t="s">
        <v>977</v>
      </c>
      <c r="D2538" s="43" t="s">
        <v>978</v>
      </c>
      <c r="E2538" s="48">
        <v>6139</v>
      </c>
      <c r="F2538" s="43"/>
      <c r="G2538" s="56" t="s">
        <v>2919</v>
      </c>
      <c r="H2538" s="23" t="s">
        <v>35</v>
      </c>
      <c r="I2538" s="68">
        <v>30200</v>
      </c>
      <c r="J2538" s="68">
        <v>25200</v>
      </c>
      <c r="K2538" s="68"/>
      <c r="L2538" s="68">
        <f t="shared" si="2061"/>
        <v>2100</v>
      </c>
      <c r="M2538" s="68"/>
      <c r="N2538" s="68"/>
      <c r="O2538" s="68">
        <v>2100</v>
      </c>
      <c r="P2538" s="68">
        <f t="shared" si="2070"/>
        <v>2100</v>
      </c>
      <c r="Q2538" s="68">
        <f t="shared" si="2071"/>
        <v>8.3333333333333321</v>
      </c>
    </row>
    <row r="2539" spans="1:17" x14ac:dyDescent="0.25">
      <c r="A2539" s="12" t="s">
        <v>638</v>
      </c>
      <c r="B2539" s="12" t="s">
        <v>69</v>
      </c>
      <c r="C2539" s="12" t="s">
        <v>977</v>
      </c>
      <c r="D2539" s="43" t="s">
        <v>978</v>
      </c>
      <c r="E2539" s="48">
        <v>6139</v>
      </c>
      <c r="F2539" s="43" t="s">
        <v>984</v>
      </c>
      <c r="G2539" s="56" t="s">
        <v>2919</v>
      </c>
      <c r="H2539" s="23" t="s">
        <v>43</v>
      </c>
      <c r="I2539" s="68">
        <v>4368</v>
      </c>
      <c r="J2539" s="68">
        <v>4368</v>
      </c>
      <c r="K2539" s="68"/>
      <c r="L2539" s="68">
        <f t="shared" si="2061"/>
        <v>360</v>
      </c>
      <c r="M2539" s="68"/>
      <c r="N2539" s="68"/>
      <c r="O2539" s="68">
        <v>360</v>
      </c>
      <c r="P2539" s="68">
        <f t="shared" si="2070"/>
        <v>360</v>
      </c>
      <c r="Q2539" s="68">
        <f t="shared" si="2071"/>
        <v>8.2417582417582409</v>
      </c>
    </row>
    <row r="2540" spans="1:17" ht="22.5" x14ac:dyDescent="0.25">
      <c r="A2540" s="12" t="s">
        <v>638</v>
      </c>
      <c r="B2540" s="12" t="s">
        <v>69</v>
      </c>
      <c r="C2540" s="12" t="s">
        <v>977</v>
      </c>
      <c r="D2540" s="43" t="s">
        <v>978</v>
      </c>
      <c r="E2540" s="48">
        <v>6139</v>
      </c>
      <c r="F2540" s="43" t="s">
        <v>985</v>
      </c>
      <c r="G2540" s="56" t="s">
        <v>2919</v>
      </c>
      <c r="H2540" s="23" t="s">
        <v>49</v>
      </c>
      <c r="I2540" s="68">
        <v>10100</v>
      </c>
      <c r="J2540" s="68">
        <v>10100</v>
      </c>
      <c r="K2540" s="68"/>
      <c r="L2540" s="68">
        <f t="shared" si="2061"/>
        <v>840</v>
      </c>
      <c r="M2540" s="68"/>
      <c r="N2540" s="68"/>
      <c r="O2540" s="68">
        <v>840</v>
      </c>
      <c r="P2540" s="68">
        <f t="shared" si="2070"/>
        <v>840</v>
      </c>
      <c r="Q2540" s="68">
        <f t="shared" si="2071"/>
        <v>8.3168316831683171</v>
      </c>
    </row>
    <row r="2541" spans="1:17" ht="22.5" x14ac:dyDescent="0.25">
      <c r="A2541" s="14" t="s">
        <v>1</v>
      </c>
      <c r="B2541" s="14" t="s">
        <v>1</v>
      </c>
      <c r="C2541" s="14" t="s">
        <v>1</v>
      </c>
      <c r="D2541" s="42" t="s">
        <v>1</v>
      </c>
      <c r="E2541" s="42" t="s">
        <v>1</v>
      </c>
      <c r="F2541" s="42" t="s">
        <v>1</v>
      </c>
      <c r="G2541" s="42" t="s">
        <v>1</v>
      </c>
      <c r="H2541" s="17" t="s">
        <v>50</v>
      </c>
      <c r="I2541" s="66">
        <f t="shared" ref="I2541:O2542" si="2084">SUM(I2542)</f>
        <v>100</v>
      </c>
      <c r="J2541" s="66">
        <f t="shared" si="2084"/>
        <v>100</v>
      </c>
      <c r="K2541" s="66">
        <f t="shared" si="2084"/>
        <v>0</v>
      </c>
      <c r="L2541" s="66">
        <f t="shared" si="2061"/>
        <v>0</v>
      </c>
      <c r="M2541" s="66">
        <f t="shared" si="2084"/>
        <v>0</v>
      </c>
      <c r="N2541" s="66">
        <f t="shared" si="2084"/>
        <v>0</v>
      </c>
      <c r="O2541" s="66">
        <f t="shared" si="2084"/>
        <v>0</v>
      </c>
      <c r="P2541" s="66">
        <f t="shared" si="2070"/>
        <v>0</v>
      </c>
      <c r="Q2541" s="66">
        <f t="shared" si="2071"/>
        <v>0</v>
      </c>
    </row>
    <row r="2542" spans="1:17" x14ac:dyDescent="0.25">
      <c r="A2542" s="12" t="s">
        <v>638</v>
      </c>
      <c r="B2542" s="12" t="s">
        <v>69</v>
      </c>
      <c r="C2542" s="12" t="s">
        <v>977</v>
      </c>
      <c r="D2542" s="43" t="s">
        <v>978</v>
      </c>
      <c r="E2542" s="42" t="s">
        <v>2712</v>
      </c>
      <c r="F2542" s="42" t="s">
        <v>1</v>
      </c>
      <c r="G2542" s="42" t="s">
        <v>1</v>
      </c>
      <c r="H2542" s="11" t="s">
        <v>52</v>
      </c>
      <c r="I2542" s="67">
        <f t="shared" si="2084"/>
        <v>100</v>
      </c>
      <c r="J2542" s="67">
        <f t="shared" si="2084"/>
        <v>100</v>
      </c>
      <c r="K2542" s="67">
        <f t="shared" si="2084"/>
        <v>0</v>
      </c>
      <c r="L2542" s="67">
        <f t="shared" si="2061"/>
        <v>0</v>
      </c>
      <c r="M2542" s="67">
        <f t="shared" si="2084"/>
        <v>0</v>
      </c>
      <c r="N2542" s="67">
        <f t="shared" si="2084"/>
        <v>0</v>
      </c>
      <c r="O2542" s="67">
        <f t="shared" si="2084"/>
        <v>0</v>
      </c>
      <c r="P2542" s="67">
        <f t="shared" si="2070"/>
        <v>0</v>
      </c>
      <c r="Q2542" s="67">
        <f t="shared" si="2071"/>
        <v>0</v>
      </c>
    </row>
    <row r="2543" spans="1:17" x14ac:dyDescent="0.25">
      <c r="A2543" s="12" t="s">
        <v>638</v>
      </c>
      <c r="B2543" s="12" t="s">
        <v>69</v>
      </c>
      <c r="C2543" s="12" t="s">
        <v>977</v>
      </c>
      <c r="D2543" s="43" t="s">
        <v>978</v>
      </c>
      <c r="E2543" s="48">
        <v>6148</v>
      </c>
      <c r="F2543" s="43"/>
      <c r="G2543" s="56" t="s">
        <v>2919</v>
      </c>
      <c r="H2543" s="23" t="s">
        <v>58</v>
      </c>
      <c r="I2543" s="68">
        <v>100</v>
      </c>
      <c r="J2543" s="68">
        <v>100</v>
      </c>
      <c r="K2543" s="68"/>
      <c r="L2543" s="68">
        <f t="shared" si="2061"/>
        <v>0</v>
      </c>
      <c r="M2543" s="68"/>
      <c r="N2543" s="68"/>
      <c r="O2543" s="68"/>
      <c r="P2543" s="68">
        <f t="shared" si="2070"/>
        <v>0</v>
      </c>
      <c r="Q2543" s="68">
        <f t="shared" si="2071"/>
        <v>0</v>
      </c>
    </row>
    <row r="2544" spans="1:17" ht="22.5" x14ac:dyDescent="0.25">
      <c r="A2544" s="14" t="s">
        <v>1</v>
      </c>
      <c r="B2544" s="14" t="s">
        <v>1</v>
      </c>
      <c r="C2544" s="14" t="s">
        <v>1</v>
      </c>
      <c r="D2544" s="42" t="s">
        <v>1</v>
      </c>
      <c r="E2544" s="42" t="s">
        <v>1</v>
      </c>
      <c r="F2544" s="42" t="s">
        <v>1</v>
      </c>
      <c r="G2544" s="42" t="s">
        <v>1</v>
      </c>
      <c r="H2544" s="17" t="s">
        <v>59</v>
      </c>
      <c r="I2544" s="66">
        <f t="shared" ref="I2544:O2544" si="2085">SUM(I2545)</f>
        <v>40000</v>
      </c>
      <c r="J2544" s="66">
        <f t="shared" si="2085"/>
        <v>0</v>
      </c>
      <c r="K2544" s="66">
        <f t="shared" si="2085"/>
        <v>0</v>
      </c>
      <c r="L2544" s="66">
        <f t="shared" si="2061"/>
        <v>0</v>
      </c>
      <c r="M2544" s="66">
        <f t="shared" si="2085"/>
        <v>0</v>
      </c>
      <c r="N2544" s="66">
        <f t="shared" si="2085"/>
        <v>0</v>
      </c>
      <c r="O2544" s="66">
        <f t="shared" si="2085"/>
        <v>0</v>
      </c>
      <c r="P2544" s="66">
        <f t="shared" si="2070"/>
        <v>0</v>
      </c>
      <c r="Q2544" s="66" t="str">
        <f t="shared" si="2071"/>
        <v>-</v>
      </c>
    </row>
    <row r="2545" spans="1:17" x14ac:dyDescent="0.25">
      <c r="A2545" s="12" t="s">
        <v>638</v>
      </c>
      <c r="B2545" s="12" t="s">
        <v>69</v>
      </c>
      <c r="C2545" s="12" t="s">
        <v>977</v>
      </c>
      <c r="D2545" s="43" t="s">
        <v>978</v>
      </c>
      <c r="E2545" s="42" t="s">
        <v>2715</v>
      </c>
      <c r="F2545" s="42" t="s">
        <v>1</v>
      </c>
      <c r="G2545" s="42" t="s">
        <v>1</v>
      </c>
      <c r="H2545" s="11" t="s">
        <v>61</v>
      </c>
      <c r="I2545" s="67">
        <f t="shared" ref="I2545" si="2086">SUM(I2546:I2547)</f>
        <v>40000</v>
      </c>
      <c r="J2545" s="67">
        <f t="shared" ref="J2545:K2545" si="2087">SUM(J2546:J2547)</f>
        <v>0</v>
      </c>
      <c r="K2545" s="67">
        <f t="shared" si="2087"/>
        <v>0</v>
      </c>
      <c r="L2545" s="67">
        <f t="shared" si="2061"/>
        <v>0</v>
      </c>
      <c r="M2545" s="67">
        <f t="shared" ref="M2545" si="2088">SUM(M2546:M2547)</f>
        <v>0</v>
      </c>
      <c r="N2545" s="67">
        <f t="shared" ref="N2545:O2545" si="2089">SUM(N2546:N2547)</f>
        <v>0</v>
      </c>
      <c r="O2545" s="67">
        <f t="shared" si="2089"/>
        <v>0</v>
      </c>
      <c r="P2545" s="67">
        <f t="shared" si="2070"/>
        <v>0</v>
      </c>
      <c r="Q2545" s="67" t="str">
        <f t="shared" si="2071"/>
        <v>-</v>
      </c>
    </row>
    <row r="2546" spans="1:17" x14ac:dyDescent="0.25">
      <c r="A2546" s="12" t="s">
        <v>638</v>
      </c>
      <c r="B2546" s="12" t="s">
        <v>69</v>
      </c>
      <c r="C2546" s="12" t="s">
        <v>977</v>
      </c>
      <c r="D2546" s="43" t="s">
        <v>978</v>
      </c>
      <c r="E2546" s="48">
        <v>8213</v>
      </c>
      <c r="F2546" s="43"/>
      <c r="G2546" s="56" t="s">
        <v>2919</v>
      </c>
      <c r="H2546" s="23" t="s">
        <v>62</v>
      </c>
      <c r="I2546" s="68">
        <v>20000</v>
      </c>
      <c r="J2546" s="68">
        <v>0</v>
      </c>
      <c r="K2546" s="68"/>
      <c r="L2546" s="68">
        <f t="shared" si="2061"/>
        <v>0</v>
      </c>
      <c r="M2546" s="68"/>
      <c r="N2546" s="68"/>
      <c r="O2546" s="68"/>
      <c r="P2546" s="68">
        <f t="shared" si="2070"/>
        <v>0</v>
      </c>
      <c r="Q2546" s="68" t="str">
        <f t="shared" si="2071"/>
        <v>-</v>
      </c>
    </row>
    <row r="2547" spans="1:17" x14ac:dyDescent="0.25">
      <c r="A2547" s="12" t="s">
        <v>638</v>
      </c>
      <c r="B2547" s="12" t="s">
        <v>69</v>
      </c>
      <c r="C2547" s="12" t="s">
        <v>977</v>
      </c>
      <c r="D2547" s="43" t="s">
        <v>978</v>
      </c>
      <c r="E2547" s="48">
        <v>8216</v>
      </c>
      <c r="F2547" s="43"/>
      <c r="G2547" s="56" t="s">
        <v>2919</v>
      </c>
      <c r="H2547" s="23" t="s">
        <v>248</v>
      </c>
      <c r="I2547" s="68">
        <v>20000</v>
      </c>
      <c r="J2547" s="68">
        <v>0</v>
      </c>
      <c r="K2547" s="68"/>
      <c r="L2547" s="68">
        <f t="shared" si="2061"/>
        <v>0</v>
      </c>
      <c r="M2547" s="68"/>
      <c r="N2547" s="68"/>
      <c r="O2547" s="68"/>
      <c r="P2547" s="68">
        <f t="shared" si="2070"/>
        <v>0</v>
      </c>
      <c r="Q2547" s="68" t="str">
        <f t="shared" si="2071"/>
        <v>-</v>
      </c>
    </row>
    <row r="2548" spans="1:17" x14ac:dyDescent="0.25">
      <c r="A2548" s="23" t="s">
        <v>1</v>
      </c>
      <c r="B2548" s="23" t="s">
        <v>1</v>
      </c>
      <c r="C2548" s="23" t="s">
        <v>1</v>
      </c>
      <c r="D2548" s="49" t="s">
        <v>1</v>
      </c>
      <c r="E2548" s="49" t="s">
        <v>1</v>
      </c>
      <c r="F2548" s="49" t="s">
        <v>1</v>
      </c>
      <c r="G2548" s="49" t="s">
        <v>1</v>
      </c>
      <c r="H2548" s="17" t="s">
        <v>986</v>
      </c>
      <c r="I2548" s="66">
        <f t="shared" ref="I2548:O2548" si="2090">SUM(I2519,I2541,I2544)</f>
        <v>2227489</v>
      </c>
      <c r="J2548" s="66">
        <f t="shared" si="2090"/>
        <v>2012289</v>
      </c>
      <c r="K2548" s="66">
        <f t="shared" si="2090"/>
        <v>0</v>
      </c>
      <c r="L2548" s="66">
        <f t="shared" si="2061"/>
        <v>207000</v>
      </c>
      <c r="M2548" s="66">
        <f t="shared" si="2090"/>
        <v>0</v>
      </c>
      <c r="N2548" s="66">
        <f t="shared" si="2090"/>
        <v>0</v>
      </c>
      <c r="O2548" s="66">
        <f t="shared" si="2090"/>
        <v>207000</v>
      </c>
      <c r="P2548" s="66">
        <f t="shared" si="2070"/>
        <v>207000</v>
      </c>
      <c r="Q2548" s="66">
        <f t="shared" si="2071"/>
        <v>10.286792801630382</v>
      </c>
    </row>
    <row r="2549" spans="1:17" ht="15.75" thickBot="1" x14ac:dyDescent="0.3">
      <c r="A2549" s="23" t="s">
        <v>1</v>
      </c>
      <c r="B2549" s="23" t="s">
        <v>1</v>
      </c>
      <c r="C2549" s="23" t="s">
        <v>1</v>
      </c>
      <c r="D2549" s="49" t="s">
        <v>1</v>
      </c>
      <c r="E2549" s="49" t="s">
        <v>1</v>
      </c>
      <c r="F2549" s="49" t="s">
        <v>1</v>
      </c>
      <c r="G2549" s="49" t="s">
        <v>1</v>
      </c>
      <c r="H2549" s="11" t="s">
        <v>64</v>
      </c>
      <c r="I2549" s="67">
        <v>66</v>
      </c>
      <c r="J2549" s="67">
        <v>66</v>
      </c>
      <c r="K2549" s="67"/>
      <c r="L2549" s="67"/>
      <c r="M2549" s="67"/>
      <c r="N2549" s="67"/>
      <c r="O2549" s="67"/>
      <c r="P2549" s="67">
        <f t="shared" si="2070"/>
        <v>0</v>
      </c>
      <c r="Q2549" s="67">
        <f t="shared" si="2071"/>
        <v>0</v>
      </c>
    </row>
    <row r="2550" spans="1:17" ht="34.5" thickBot="1" x14ac:dyDescent="0.3">
      <c r="A2550" s="23" t="s">
        <v>1</v>
      </c>
      <c r="B2550" s="23" t="s">
        <v>1</v>
      </c>
      <c r="C2550" s="23" t="s">
        <v>1</v>
      </c>
      <c r="D2550" s="49" t="s">
        <v>1</v>
      </c>
      <c r="E2550" s="49" t="s">
        <v>1</v>
      </c>
      <c r="F2550" s="49" t="s">
        <v>1</v>
      </c>
      <c r="G2550" s="49" t="s">
        <v>1</v>
      </c>
      <c r="H2550" s="22" t="s">
        <v>65</v>
      </c>
      <c r="I2550" s="64" t="s">
        <v>2718</v>
      </c>
      <c r="J2550" s="64" t="s">
        <v>2879</v>
      </c>
      <c r="K2550" s="64" t="s">
        <v>2942</v>
      </c>
      <c r="L2550" s="64" t="s">
        <v>2942</v>
      </c>
      <c r="M2550" s="64" t="s">
        <v>2950</v>
      </c>
      <c r="N2550" s="64" t="s">
        <v>2949</v>
      </c>
      <c r="O2550" s="64" t="s">
        <v>2951</v>
      </c>
      <c r="P2550" s="64" t="s">
        <v>2942</v>
      </c>
      <c r="Q2550" s="64" t="s">
        <v>2944</v>
      </c>
    </row>
    <row r="2551" spans="1:17" x14ac:dyDescent="0.25">
      <c r="A2551" s="24"/>
      <c r="B2551" s="24"/>
      <c r="C2551" s="24"/>
      <c r="D2551" s="51"/>
      <c r="E2551" s="51"/>
      <c r="F2551" s="51"/>
      <c r="G2551" s="51"/>
      <c r="H2551" s="18" t="s">
        <v>1</v>
      </c>
      <c r="I2551" s="65">
        <v>1</v>
      </c>
      <c r="J2551" s="65" t="s">
        <v>2894</v>
      </c>
      <c r="K2551" s="65">
        <v>3</v>
      </c>
      <c r="L2551" s="65" t="s">
        <v>2945</v>
      </c>
      <c r="M2551" s="65">
        <v>5</v>
      </c>
      <c r="N2551" s="65">
        <v>6</v>
      </c>
      <c r="O2551" s="65">
        <v>7</v>
      </c>
      <c r="P2551" s="65" t="s">
        <v>2946</v>
      </c>
      <c r="Q2551" s="65">
        <v>9</v>
      </c>
    </row>
    <row r="2552" spans="1:17" x14ac:dyDescent="0.25">
      <c r="A2552" s="24"/>
      <c r="B2552" s="24"/>
      <c r="C2552" s="24"/>
      <c r="D2552" s="51"/>
      <c r="E2552" s="52"/>
      <c r="F2552" s="52"/>
      <c r="G2552" s="52"/>
      <c r="H2552" s="19" t="s">
        <v>697</v>
      </c>
      <c r="I2552" s="69">
        <f t="shared" ref="I2552" si="2091">SUM(I2548)</f>
        <v>2227489</v>
      </c>
      <c r="J2552" s="69">
        <f t="shared" ref="J2552:K2552" si="2092">SUM(J2548)</f>
        <v>2012289</v>
      </c>
      <c r="K2552" s="69">
        <f t="shared" si="2092"/>
        <v>0</v>
      </c>
      <c r="L2552" s="69">
        <f t="shared" si="2061"/>
        <v>207000</v>
      </c>
      <c r="M2552" s="69">
        <f t="shared" ref="M2552" si="2093">SUM(M2548)</f>
        <v>0</v>
      </c>
      <c r="N2552" s="69">
        <f t="shared" ref="N2552:O2552" si="2094">SUM(N2548)</f>
        <v>0</v>
      </c>
      <c r="O2552" s="69">
        <f t="shared" si="2094"/>
        <v>207000</v>
      </c>
      <c r="P2552" s="69">
        <f t="shared" si="2070"/>
        <v>207000</v>
      </c>
      <c r="Q2552" s="69">
        <f t="shared" si="2071"/>
        <v>10.286792801630382</v>
      </c>
    </row>
    <row r="2553" spans="1:17" x14ac:dyDescent="0.25">
      <c r="A2553" s="24"/>
      <c r="B2553" s="24"/>
      <c r="C2553" s="24"/>
      <c r="D2553" s="51"/>
      <c r="E2553" s="51"/>
      <c r="F2553" s="51"/>
      <c r="G2553" s="51"/>
      <c r="H2553" s="20" t="s">
        <v>67</v>
      </c>
      <c r="I2553" s="69">
        <f t="shared" ref="I2553" si="2095">SUM(I2552)</f>
        <v>2227489</v>
      </c>
      <c r="J2553" s="69">
        <f t="shared" ref="J2553:K2553" si="2096">SUM(J2552)</f>
        <v>2012289</v>
      </c>
      <c r="K2553" s="69">
        <f t="shared" si="2096"/>
        <v>0</v>
      </c>
      <c r="L2553" s="69">
        <f t="shared" si="2061"/>
        <v>207000</v>
      </c>
      <c r="M2553" s="69">
        <f t="shared" ref="M2553" si="2097">SUM(M2552)</f>
        <v>0</v>
      </c>
      <c r="N2553" s="69">
        <f t="shared" ref="N2553:O2553" si="2098">SUM(N2552)</f>
        <v>0</v>
      </c>
      <c r="O2553" s="69">
        <f t="shared" si="2098"/>
        <v>207000</v>
      </c>
      <c r="P2553" s="69">
        <f t="shared" si="2070"/>
        <v>207000</v>
      </c>
      <c r="Q2553" s="69">
        <f t="shared" si="2071"/>
        <v>10.286792801630382</v>
      </c>
    </row>
    <row r="2554" spans="1:17" x14ac:dyDescent="0.25">
      <c r="A2554" s="25"/>
      <c r="B2554" s="25"/>
      <c r="C2554" s="25"/>
      <c r="D2554" s="53"/>
      <c r="E2554" s="53"/>
      <c r="F2554" s="53"/>
      <c r="G2554" s="53"/>
    </row>
    <row r="2555" spans="1:17" ht="15.75" thickBot="1" x14ac:dyDescent="0.3">
      <c r="A2555" s="23" t="s">
        <v>1</v>
      </c>
      <c r="B2555" s="23" t="s">
        <v>1</v>
      </c>
      <c r="C2555" s="23" t="s">
        <v>1</v>
      </c>
      <c r="D2555" s="49" t="s">
        <v>1</v>
      </c>
      <c r="E2555" s="49" t="s">
        <v>1</v>
      </c>
      <c r="F2555" s="49" t="s">
        <v>1</v>
      </c>
      <c r="G2555" s="49" t="s">
        <v>1</v>
      </c>
      <c r="H2555" s="26" t="s">
        <v>1</v>
      </c>
      <c r="I2555" s="70"/>
      <c r="J2555" s="70"/>
      <c r="K2555" s="70"/>
      <c r="L2555" s="70"/>
      <c r="M2555" s="70"/>
      <c r="N2555" s="70"/>
      <c r="O2555" s="70"/>
      <c r="P2555" s="70"/>
      <c r="Q2555" s="70"/>
    </row>
    <row r="2556" spans="1:17" ht="34.5" thickBot="1" x14ac:dyDescent="0.3">
      <c r="A2556" s="22" t="s">
        <v>4</v>
      </c>
      <c r="B2556" s="22" t="s">
        <v>5</v>
      </c>
      <c r="C2556" s="22" t="s">
        <v>6</v>
      </c>
      <c r="D2556" s="44" t="s">
        <v>2891</v>
      </c>
      <c r="E2556" s="44" t="s">
        <v>2895</v>
      </c>
      <c r="F2556" s="44" t="s">
        <v>7</v>
      </c>
      <c r="G2556" s="44" t="s">
        <v>8</v>
      </c>
      <c r="H2556" s="22" t="s">
        <v>9</v>
      </c>
      <c r="I2556" s="64" t="s">
        <v>2718</v>
      </c>
      <c r="J2556" s="64" t="s">
        <v>2879</v>
      </c>
      <c r="K2556" s="64" t="s">
        <v>2942</v>
      </c>
      <c r="L2556" s="64" t="s">
        <v>2942</v>
      </c>
      <c r="M2556" s="64" t="s">
        <v>2950</v>
      </c>
      <c r="N2556" s="64" t="s">
        <v>2949</v>
      </c>
      <c r="O2556" s="64" t="s">
        <v>2951</v>
      </c>
      <c r="P2556" s="64" t="s">
        <v>2942</v>
      </c>
      <c r="Q2556" s="64" t="s">
        <v>2944</v>
      </c>
    </row>
    <row r="2557" spans="1:17" x14ac:dyDescent="0.25">
      <c r="A2557" s="15" t="s">
        <v>1</v>
      </c>
      <c r="B2557" s="15" t="s">
        <v>1</v>
      </c>
      <c r="C2557" s="15" t="s">
        <v>1</v>
      </c>
      <c r="D2557" s="45" t="s">
        <v>1</v>
      </c>
      <c r="E2557" s="45" t="s">
        <v>1</v>
      </c>
      <c r="F2557" s="46" t="s">
        <v>1</v>
      </c>
      <c r="G2557" s="47" t="s">
        <v>1</v>
      </c>
      <c r="H2557" s="16" t="s">
        <v>1</v>
      </c>
      <c r="I2557" s="65">
        <v>1</v>
      </c>
      <c r="J2557" s="65" t="s">
        <v>2894</v>
      </c>
      <c r="K2557" s="65">
        <v>3</v>
      </c>
      <c r="L2557" s="65" t="s">
        <v>2945</v>
      </c>
      <c r="M2557" s="65">
        <v>5</v>
      </c>
      <c r="N2557" s="65">
        <v>6</v>
      </c>
      <c r="O2557" s="65">
        <v>7</v>
      </c>
      <c r="P2557" s="65" t="s">
        <v>2946</v>
      </c>
      <c r="Q2557" s="65">
        <v>9</v>
      </c>
    </row>
    <row r="2558" spans="1:17" x14ac:dyDescent="0.25">
      <c r="A2558" s="14" t="s">
        <v>638</v>
      </c>
      <c r="B2558" s="14" t="s">
        <v>69</v>
      </c>
      <c r="C2558" s="12" t="s">
        <v>987</v>
      </c>
      <c r="D2558" s="43" t="s">
        <v>988</v>
      </c>
      <c r="E2558" s="42" t="s">
        <v>1</v>
      </c>
      <c r="F2558" s="42" t="s">
        <v>1</v>
      </c>
      <c r="G2558" s="42" t="s">
        <v>1</v>
      </c>
      <c r="H2558" s="11" t="s">
        <v>989</v>
      </c>
      <c r="I2558" s="63"/>
      <c r="J2558" s="63"/>
      <c r="K2558" s="63"/>
      <c r="L2558" s="63"/>
      <c r="M2558" s="63"/>
      <c r="N2558" s="63"/>
      <c r="O2558" s="63"/>
      <c r="P2558" s="63">
        <f t="shared" si="2070"/>
        <v>0</v>
      </c>
      <c r="Q2558" s="63" t="str">
        <f t="shared" si="2071"/>
        <v>-</v>
      </c>
    </row>
    <row r="2559" spans="1:17" ht="22.5" x14ac:dyDescent="0.25">
      <c r="A2559" s="14" t="s">
        <v>1</v>
      </c>
      <c r="B2559" s="14" t="s">
        <v>1</v>
      </c>
      <c r="C2559" s="14" t="s">
        <v>1</v>
      </c>
      <c r="D2559" s="42" t="s">
        <v>1</v>
      </c>
      <c r="E2559" s="42" t="s">
        <v>1</v>
      </c>
      <c r="F2559" s="42" t="s">
        <v>1</v>
      </c>
      <c r="G2559" s="42" t="s">
        <v>1</v>
      </c>
      <c r="H2559" s="17" t="s">
        <v>13</v>
      </c>
      <c r="I2559" s="66">
        <f t="shared" ref="I2559" si="2099">SUM(I2560,I2567,I2569)</f>
        <v>2308932</v>
      </c>
      <c r="J2559" s="66">
        <f t="shared" ref="J2559:K2559" si="2100">SUM(J2560,J2567,J2569)</f>
        <v>2112332</v>
      </c>
      <c r="K2559" s="66">
        <f t="shared" si="2100"/>
        <v>0</v>
      </c>
      <c r="L2559" s="66">
        <f t="shared" si="2061"/>
        <v>229830</v>
      </c>
      <c r="M2559" s="66">
        <f t="shared" ref="M2559" si="2101">SUM(M2560,M2567,M2569)</f>
        <v>0</v>
      </c>
      <c r="N2559" s="66">
        <f t="shared" ref="N2559:O2559" si="2102">SUM(N2560,N2567,N2569)</f>
        <v>0</v>
      </c>
      <c r="O2559" s="66">
        <f t="shared" si="2102"/>
        <v>229830</v>
      </c>
      <c r="P2559" s="66">
        <f t="shared" si="2070"/>
        <v>229830</v>
      </c>
      <c r="Q2559" s="66">
        <f t="shared" si="2071"/>
        <v>10.880391908090207</v>
      </c>
    </row>
    <row r="2560" spans="1:17" x14ac:dyDescent="0.25">
      <c r="A2560" s="12" t="s">
        <v>638</v>
      </c>
      <c r="B2560" s="12" t="s">
        <v>69</v>
      </c>
      <c r="C2560" s="12" t="s">
        <v>987</v>
      </c>
      <c r="D2560" s="43" t="s">
        <v>988</v>
      </c>
      <c r="E2560" s="42" t="s">
        <v>2709</v>
      </c>
      <c r="F2560" s="42" t="s">
        <v>1</v>
      </c>
      <c r="G2560" s="42" t="s">
        <v>1</v>
      </c>
      <c r="H2560" s="11" t="s">
        <v>15</v>
      </c>
      <c r="I2560" s="67">
        <f t="shared" ref="I2560" si="2103">SUM(I2561,I2562)</f>
        <v>1857244</v>
      </c>
      <c r="J2560" s="67">
        <f t="shared" ref="J2560:K2560" si="2104">SUM(J2561,J2562)</f>
        <v>1789644</v>
      </c>
      <c r="K2560" s="67">
        <f t="shared" si="2104"/>
        <v>0</v>
      </c>
      <c r="L2560" s="67">
        <f t="shared" si="2061"/>
        <v>199900</v>
      </c>
      <c r="M2560" s="67">
        <f t="shared" ref="M2560" si="2105">SUM(M2561,M2562)</f>
        <v>0</v>
      </c>
      <c r="N2560" s="67">
        <f t="shared" ref="N2560:O2560" si="2106">SUM(N2561,N2562)</f>
        <v>0</v>
      </c>
      <c r="O2560" s="67">
        <f t="shared" si="2106"/>
        <v>199900</v>
      </c>
      <c r="P2560" s="67">
        <f t="shared" si="2070"/>
        <v>199900</v>
      </c>
      <c r="Q2560" s="67">
        <f t="shared" si="2071"/>
        <v>11.169819248967951</v>
      </c>
    </row>
    <row r="2561" spans="1:17" x14ac:dyDescent="0.25">
      <c r="A2561" s="12" t="s">
        <v>638</v>
      </c>
      <c r="B2561" s="12" t="s">
        <v>69</v>
      </c>
      <c r="C2561" s="12" t="s">
        <v>987</v>
      </c>
      <c r="D2561" s="43" t="s">
        <v>988</v>
      </c>
      <c r="E2561" s="48">
        <v>6111</v>
      </c>
      <c r="F2561" s="43"/>
      <c r="G2561" s="56" t="s">
        <v>2919</v>
      </c>
      <c r="H2561" s="23" t="s">
        <v>16</v>
      </c>
      <c r="I2561" s="68">
        <v>1633794</v>
      </c>
      <c r="J2561" s="68">
        <v>1573794</v>
      </c>
      <c r="K2561" s="68"/>
      <c r="L2561" s="68">
        <f t="shared" si="2061"/>
        <v>164000</v>
      </c>
      <c r="M2561" s="68"/>
      <c r="N2561" s="68"/>
      <c r="O2561" s="68">
        <v>164000</v>
      </c>
      <c r="P2561" s="68">
        <f t="shared" si="2070"/>
        <v>164000</v>
      </c>
      <c r="Q2561" s="68">
        <f t="shared" si="2071"/>
        <v>10.42067767446057</v>
      </c>
    </row>
    <row r="2562" spans="1:17" x14ac:dyDescent="0.25">
      <c r="A2562" s="14" t="s">
        <v>638</v>
      </c>
      <c r="B2562" s="14" t="s">
        <v>69</v>
      </c>
      <c r="C2562" s="14" t="s">
        <v>987</v>
      </c>
      <c r="D2562" s="50" t="s">
        <v>988</v>
      </c>
      <c r="E2562" s="50" t="s">
        <v>2719</v>
      </c>
      <c r="F2562" s="43" t="s">
        <v>1</v>
      </c>
      <c r="G2562" s="49" t="s">
        <v>1</v>
      </c>
      <c r="H2562" s="11" t="s">
        <v>19</v>
      </c>
      <c r="I2562" s="67">
        <f t="shared" ref="I2562:O2562" si="2107">SUM(I2563:I2566)</f>
        <v>223450</v>
      </c>
      <c r="J2562" s="67">
        <f t="shared" si="2107"/>
        <v>215850</v>
      </c>
      <c r="K2562" s="67">
        <f t="shared" si="2107"/>
        <v>0</v>
      </c>
      <c r="L2562" s="67">
        <f t="shared" si="2061"/>
        <v>35900</v>
      </c>
      <c r="M2562" s="67">
        <f t="shared" si="2107"/>
        <v>0</v>
      </c>
      <c r="N2562" s="67">
        <f t="shared" si="2107"/>
        <v>0</v>
      </c>
      <c r="O2562" s="67">
        <f t="shared" si="2107"/>
        <v>35900</v>
      </c>
      <c r="P2562" s="67">
        <f t="shared" si="2070"/>
        <v>35900</v>
      </c>
      <c r="Q2562" s="67">
        <f t="shared" si="2071"/>
        <v>16.631920315033589</v>
      </c>
    </row>
    <row r="2563" spans="1:17" x14ac:dyDescent="0.25">
      <c r="A2563" s="12" t="s">
        <v>638</v>
      </c>
      <c r="B2563" s="12" t="s">
        <v>69</v>
      </c>
      <c r="C2563" s="12" t="s">
        <v>987</v>
      </c>
      <c r="D2563" s="43" t="s">
        <v>988</v>
      </c>
      <c r="E2563" s="48">
        <v>6112</v>
      </c>
      <c r="F2563" s="43" t="s">
        <v>990</v>
      </c>
      <c r="G2563" s="56" t="s">
        <v>2919</v>
      </c>
      <c r="H2563" s="23" t="s">
        <v>73</v>
      </c>
      <c r="I2563" s="68">
        <v>51000</v>
      </c>
      <c r="J2563" s="68">
        <v>49000</v>
      </c>
      <c r="K2563" s="68"/>
      <c r="L2563" s="68">
        <f t="shared" si="2061"/>
        <v>4000</v>
      </c>
      <c r="M2563" s="68"/>
      <c r="N2563" s="68"/>
      <c r="O2563" s="68">
        <v>4000</v>
      </c>
      <c r="P2563" s="68">
        <f t="shared" si="2070"/>
        <v>4000</v>
      </c>
      <c r="Q2563" s="68">
        <f t="shared" si="2071"/>
        <v>8.1632653061224492</v>
      </c>
    </row>
    <row r="2564" spans="1:17" x14ac:dyDescent="0.25">
      <c r="A2564" s="12" t="s">
        <v>638</v>
      </c>
      <c r="B2564" s="12" t="s">
        <v>69</v>
      </c>
      <c r="C2564" s="12" t="s">
        <v>987</v>
      </c>
      <c r="D2564" s="43" t="s">
        <v>988</v>
      </c>
      <c r="E2564" s="48">
        <v>6112</v>
      </c>
      <c r="F2564" s="43" t="s">
        <v>991</v>
      </c>
      <c r="G2564" s="56" t="s">
        <v>2919</v>
      </c>
      <c r="H2564" s="23" t="s">
        <v>22</v>
      </c>
      <c r="I2564" s="68">
        <v>123500</v>
      </c>
      <c r="J2564" s="68">
        <v>119500</v>
      </c>
      <c r="K2564" s="68"/>
      <c r="L2564" s="68">
        <f t="shared" si="2061"/>
        <v>17000</v>
      </c>
      <c r="M2564" s="68"/>
      <c r="N2564" s="68"/>
      <c r="O2564" s="68">
        <v>17000</v>
      </c>
      <c r="P2564" s="68">
        <f t="shared" si="2070"/>
        <v>17000</v>
      </c>
      <c r="Q2564" s="68">
        <f t="shared" si="2071"/>
        <v>14.225941422594143</v>
      </c>
    </row>
    <row r="2565" spans="1:17" x14ac:dyDescent="0.25">
      <c r="A2565" s="12" t="s">
        <v>638</v>
      </c>
      <c r="B2565" s="12" t="s">
        <v>69</v>
      </c>
      <c r="C2565" s="12" t="s">
        <v>987</v>
      </c>
      <c r="D2565" s="43" t="s">
        <v>988</v>
      </c>
      <c r="E2565" s="48">
        <v>6112</v>
      </c>
      <c r="F2565" s="43" t="s">
        <v>992</v>
      </c>
      <c r="G2565" s="56" t="s">
        <v>2919</v>
      </c>
      <c r="H2565" s="23" t="s">
        <v>24</v>
      </c>
      <c r="I2565" s="68">
        <v>34050</v>
      </c>
      <c r="J2565" s="68">
        <v>32450</v>
      </c>
      <c r="K2565" s="68"/>
      <c r="L2565" s="68">
        <f t="shared" si="2061"/>
        <v>0</v>
      </c>
      <c r="M2565" s="68"/>
      <c r="N2565" s="68"/>
      <c r="O2565" s="68"/>
      <c r="P2565" s="68">
        <f t="shared" si="2070"/>
        <v>0</v>
      </c>
      <c r="Q2565" s="68">
        <f t="shared" si="2071"/>
        <v>0</v>
      </c>
    </row>
    <row r="2566" spans="1:17" x14ac:dyDescent="0.25">
      <c r="A2566" s="12" t="s">
        <v>638</v>
      </c>
      <c r="B2566" s="12" t="s">
        <v>69</v>
      </c>
      <c r="C2566" s="12" t="s">
        <v>987</v>
      </c>
      <c r="D2566" s="43" t="s">
        <v>988</v>
      </c>
      <c r="E2566" s="48">
        <v>6112</v>
      </c>
      <c r="F2566" s="43" t="s">
        <v>993</v>
      </c>
      <c r="G2566" s="56" t="s">
        <v>2919</v>
      </c>
      <c r="H2566" s="23" t="s">
        <v>26</v>
      </c>
      <c r="I2566" s="68">
        <v>14900</v>
      </c>
      <c r="J2566" s="68">
        <v>14900</v>
      </c>
      <c r="K2566" s="68"/>
      <c r="L2566" s="68">
        <f t="shared" si="2061"/>
        <v>14900</v>
      </c>
      <c r="M2566" s="68"/>
      <c r="N2566" s="68"/>
      <c r="O2566" s="68">
        <v>14900</v>
      </c>
      <c r="P2566" s="68">
        <f t="shared" si="2070"/>
        <v>14900</v>
      </c>
      <c r="Q2566" s="68">
        <f t="shared" si="2071"/>
        <v>100</v>
      </c>
    </row>
    <row r="2567" spans="1:17" x14ac:dyDescent="0.25">
      <c r="A2567" s="12" t="s">
        <v>638</v>
      </c>
      <c r="B2567" s="12" t="s">
        <v>69</v>
      </c>
      <c r="C2567" s="12" t="s">
        <v>987</v>
      </c>
      <c r="D2567" s="43" t="s">
        <v>988</v>
      </c>
      <c r="E2567" s="42" t="s">
        <v>2710</v>
      </c>
      <c r="F2567" s="42" t="s">
        <v>1</v>
      </c>
      <c r="G2567" s="42" t="s">
        <v>1</v>
      </c>
      <c r="H2567" s="11" t="s">
        <v>28</v>
      </c>
      <c r="I2567" s="67">
        <f t="shared" ref="I2567:O2567" si="2108">SUM(I2568)</f>
        <v>171988</v>
      </c>
      <c r="J2567" s="67">
        <f t="shared" si="2108"/>
        <v>166988</v>
      </c>
      <c r="K2567" s="67">
        <f t="shared" si="2108"/>
        <v>0</v>
      </c>
      <c r="L2567" s="67">
        <f t="shared" si="2061"/>
        <v>17100</v>
      </c>
      <c r="M2567" s="67">
        <f t="shared" si="2108"/>
        <v>0</v>
      </c>
      <c r="N2567" s="67">
        <f t="shared" si="2108"/>
        <v>0</v>
      </c>
      <c r="O2567" s="67">
        <f t="shared" si="2108"/>
        <v>17100</v>
      </c>
      <c r="P2567" s="67">
        <f t="shared" si="2070"/>
        <v>17100</v>
      </c>
      <c r="Q2567" s="67">
        <f t="shared" si="2071"/>
        <v>10.240256784918676</v>
      </c>
    </row>
    <row r="2568" spans="1:17" x14ac:dyDescent="0.25">
      <c r="A2568" s="12" t="s">
        <v>638</v>
      </c>
      <c r="B2568" s="12" t="s">
        <v>69</v>
      </c>
      <c r="C2568" s="12" t="s">
        <v>987</v>
      </c>
      <c r="D2568" s="43" t="s">
        <v>988</v>
      </c>
      <c r="E2568" s="48">
        <v>6121</v>
      </c>
      <c r="F2568" s="43"/>
      <c r="G2568" s="56" t="s">
        <v>2919</v>
      </c>
      <c r="H2568" s="23" t="s">
        <v>29</v>
      </c>
      <c r="I2568" s="68">
        <v>171988</v>
      </c>
      <c r="J2568" s="68">
        <v>166988</v>
      </c>
      <c r="K2568" s="68"/>
      <c r="L2568" s="68">
        <f t="shared" si="2061"/>
        <v>17100</v>
      </c>
      <c r="M2568" s="68"/>
      <c r="N2568" s="68"/>
      <c r="O2568" s="68">
        <v>17100</v>
      </c>
      <c r="P2568" s="68">
        <f t="shared" si="2070"/>
        <v>17100</v>
      </c>
      <c r="Q2568" s="68">
        <f t="shared" si="2071"/>
        <v>10.240256784918676</v>
      </c>
    </row>
    <row r="2569" spans="1:17" x14ac:dyDescent="0.25">
      <c r="A2569" s="12" t="s">
        <v>638</v>
      </c>
      <c r="B2569" s="12" t="s">
        <v>69</v>
      </c>
      <c r="C2569" s="12" t="s">
        <v>987</v>
      </c>
      <c r="D2569" s="43" t="s">
        <v>988</v>
      </c>
      <c r="E2569" s="42" t="s">
        <v>2711</v>
      </c>
      <c r="F2569" s="42" t="s">
        <v>1</v>
      </c>
      <c r="G2569" s="42" t="s">
        <v>1</v>
      </c>
      <c r="H2569" s="11" t="s">
        <v>32</v>
      </c>
      <c r="I2569" s="67">
        <f t="shared" ref="I2569:O2569" si="2109">SUM(I2570:I2577)</f>
        <v>279700</v>
      </c>
      <c r="J2569" s="67">
        <f t="shared" si="2109"/>
        <v>155700</v>
      </c>
      <c r="K2569" s="67">
        <f t="shared" si="2109"/>
        <v>0</v>
      </c>
      <c r="L2569" s="67">
        <f t="shared" si="2061"/>
        <v>12830</v>
      </c>
      <c r="M2569" s="67">
        <f t="shared" si="2109"/>
        <v>0</v>
      </c>
      <c r="N2569" s="67">
        <f t="shared" si="2109"/>
        <v>0</v>
      </c>
      <c r="O2569" s="67">
        <f t="shared" si="2109"/>
        <v>12830</v>
      </c>
      <c r="P2569" s="67">
        <f t="shared" si="2070"/>
        <v>12830</v>
      </c>
      <c r="Q2569" s="67">
        <f t="shared" si="2071"/>
        <v>8.2402055234425173</v>
      </c>
    </row>
    <row r="2570" spans="1:17" x14ac:dyDescent="0.25">
      <c r="A2570" s="12" t="s">
        <v>638</v>
      </c>
      <c r="B2570" s="12" t="s">
        <v>69</v>
      </c>
      <c r="C2570" s="12" t="s">
        <v>987</v>
      </c>
      <c r="D2570" s="43" t="s">
        <v>988</v>
      </c>
      <c r="E2570" s="48">
        <v>6131</v>
      </c>
      <c r="F2570" s="43"/>
      <c r="G2570" s="56" t="s">
        <v>2919</v>
      </c>
      <c r="H2570" s="23" t="s">
        <v>33</v>
      </c>
      <c r="I2570" s="68">
        <v>2000</v>
      </c>
      <c r="J2570" s="68">
        <v>1000</v>
      </c>
      <c r="K2570" s="68"/>
      <c r="L2570" s="68">
        <f t="shared" si="2061"/>
        <v>100</v>
      </c>
      <c r="M2570" s="68"/>
      <c r="N2570" s="68"/>
      <c r="O2570" s="68">
        <v>100</v>
      </c>
      <c r="P2570" s="68">
        <f t="shared" si="2070"/>
        <v>100</v>
      </c>
      <c r="Q2570" s="68">
        <f t="shared" si="2071"/>
        <v>10</v>
      </c>
    </row>
    <row r="2571" spans="1:17" x14ac:dyDescent="0.25">
      <c r="A2571" s="12" t="s">
        <v>638</v>
      </c>
      <c r="B2571" s="12" t="s">
        <v>69</v>
      </c>
      <c r="C2571" s="12" t="s">
        <v>987</v>
      </c>
      <c r="D2571" s="43" t="s">
        <v>988</v>
      </c>
      <c r="E2571" s="48">
        <v>6132</v>
      </c>
      <c r="F2571" s="43"/>
      <c r="G2571" s="56" t="s">
        <v>2919</v>
      </c>
      <c r="H2571" s="23" t="s">
        <v>227</v>
      </c>
      <c r="I2571" s="68">
        <v>72000</v>
      </c>
      <c r="J2571" s="68">
        <v>72000</v>
      </c>
      <c r="K2571" s="68"/>
      <c r="L2571" s="68">
        <f t="shared" si="2061"/>
        <v>6000</v>
      </c>
      <c r="M2571" s="68"/>
      <c r="N2571" s="68"/>
      <c r="O2571" s="68">
        <v>6000</v>
      </c>
      <c r="P2571" s="68">
        <f t="shared" si="2070"/>
        <v>6000</v>
      </c>
      <c r="Q2571" s="68">
        <f t="shared" si="2071"/>
        <v>8.3333333333333321</v>
      </c>
    </row>
    <row r="2572" spans="1:17" x14ac:dyDescent="0.25">
      <c r="A2572" s="12" t="s">
        <v>638</v>
      </c>
      <c r="B2572" s="12" t="s">
        <v>69</v>
      </c>
      <c r="C2572" s="12" t="s">
        <v>987</v>
      </c>
      <c r="D2572" s="43" t="s">
        <v>988</v>
      </c>
      <c r="E2572" s="48">
        <v>6133</v>
      </c>
      <c r="F2572" s="43"/>
      <c r="G2572" s="56" t="s">
        <v>2919</v>
      </c>
      <c r="H2572" s="23" t="s">
        <v>229</v>
      </c>
      <c r="I2572" s="68">
        <v>14600</v>
      </c>
      <c r="J2572" s="68">
        <v>14600</v>
      </c>
      <c r="K2572" s="68"/>
      <c r="L2572" s="68">
        <f t="shared" ref="L2572:L2632" si="2110">SUM(M2572:O2572)</f>
        <v>1200</v>
      </c>
      <c r="M2572" s="68"/>
      <c r="N2572" s="68"/>
      <c r="O2572" s="68">
        <v>1200</v>
      </c>
      <c r="P2572" s="68">
        <f t="shared" si="2070"/>
        <v>1200</v>
      </c>
      <c r="Q2572" s="68">
        <f t="shared" si="2071"/>
        <v>8.2191780821917799</v>
      </c>
    </row>
    <row r="2573" spans="1:17" x14ac:dyDescent="0.25">
      <c r="A2573" s="12" t="s">
        <v>638</v>
      </c>
      <c r="B2573" s="12" t="s">
        <v>69</v>
      </c>
      <c r="C2573" s="12" t="s">
        <v>987</v>
      </c>
      <c r="D2573" s="43" t="s">
        <v>988</v>
      </c>
      <c r="E2573" s="48">
        <v>6134</v>
      </c>
      <c r="F2573" s="43"/>
      <c r="G2573" s="56" t="s">
        <v>2919</v>
      </c>
      <c r="H2573" s="23" t="s">
        <v>169</v>
      </c>
      <c r="I2573" s="68">
        <v>128900</v>
      </c>
      <c r="J2573" s="68">
        <v>13900</v>
      </c>
      <c r="K2573" s="68"/>
      <c r="L2573" s="68">
        <f t="shared" si="2110"/>
        <v>1100</v>
      </c>
      <c r="M2573" s="68"/>
      <c r="N2573" s="68"/>
      <c r="O2573" s="68">
        <v>1100</v>
      </c>
      <c r="P2573" s="68">
        <f t="shared" si="2070"/>
        <v>1100</v>
      </c>
      <c r="Q2573" s="68">
        <f t="shared" si="2071"/>
        <v>7.9136690647482011</v>
      </c>
    </row>
    <row r="2574" spans="1:17" x14ac:dyDescent="0.25">
      <c r="A2574" s="12" t="s">
        <v>638</v>
      </c>
      <c r="B2574" s="12" t="s">
        <v>69</v>
      </c>
      <c r="C2574" s="12" t="s">
        <v>987</v>
      </c>
      <c r="D2574" s="43" t="s">
        <v>988</v>
      </c>
      <c r="E2574" s="48">
        <v>6135</v>
      </c>
      <c r="F2574" s="43"/>
      <c r="G2574" s="56" t="s">
        <v>2919</v>
      </c>
      <c r="H2574" s="23" t="s">
        <v>231</v>
      </c>
      <c r="I2574" s="68">
        <v>3000</v>
      </c>
      <c r="J2574" s="68">
        <v>2000</v>
      </c>
      <c r="K2574" s="68"/>
      <c r="L2574" s="68">
        <f t="shared" si="2110"/>
        <v>200</v>
      </c>
      <c r="M2574" s="68"/>
      <c r="N2574" s="68"/>
      <c r="O2574" s="68">
        <v>200</v>
      </c>
      <c r="P2574" s="68">
        <f t="shared" si="2070"/>
        <v>200</v>
      </c>
      <c r="Q2574" s="68">
        <f t="shared" si="2071"/>
        <v>10</v>
      </c>
    </row>
    <row r="2575" spans="1:17" x14ac:dyDescent="0.25">
      <c r="A2575" s="12" t="s">
        <v>638</v>
      </c>
      <c r="B2575" s="12" t="s">
        <v>69</v>
      </c>
      <c r="C2575" s="12" t="s">
        <v>987</v>
      </c>
      <c r="D2575" s="43" t="s">
        <v>988</v>
      </c>
      <c r="E2575" s="48">
        <v>6137</v>
      </c>
      <c r="F2575" s="43"/>
      <c r="G2575" s="56" t="s">
        <v>2919</v>
      </c>
      <c r="H2575" s="23" t="s">
        <v>235</v>
      </c>
      <c r="I2575" s="68">
        <v>17000</v>
      </c>
      <c r="J2575" s="68">
        <v>12000</v>
      </c>
      <c r="K2575" s="68"/>
      <c r="L2575" s="68">
        <f t="shared" si="2110"/>
        <v>1000</v>
      </c>
      <c r="M2575" s="68"/>
      <c r="N2575" s="68"/>
      <c r="O2575" s="68">
        <v>1000</v>
      </c>
      <c r="P2575" s="68">
        <f t="shared" si="2070"/>
        <v>1000</v>
      </c>
      <c r="Q2575" s="68">
        <f t="shared" si="2071"/>
        <v>8.3333333333333321</v>
      </c>
    </row>
    <row r="2576" spans="1:17" x14ac:dyDescent="0.25">
      <c r="A2576" s="12" t="s">
        <v>638</v>
      </c>
      <c r="B2576" s="12" t="s">
        <v>69</v>
      </c>
      <c r="C2576" s="12" t="s">
        <v>987</v>
      </c>
      <c r="D2576" s="43" t="s">
        <v>988</v>
      </c>
      <c r="E2576" s="48">
        <v>6138</v>
      </c>
      <c r="F2576" s="43"/>
      <c r="G2576" s="56" t="s">
        <v>2919</v>
      </c>
      <c r="H2576" s="23" t="s">
        <v>237</v>
      </c>
      <c r="I2576" s="68">
        <v>3400</v>
      </c>
      <c r="J2576" s="68">
        <v>3400</v>
      </c>
      <c r="K2576" s="68"/>
      <c r="L2576" s="68">
        <f t="shared" si="2110"/>
        <v>0</v>
      </c>
      <c r="M2576" s="68"/>
      <c r="N2576" s="68"/>
      <c r="O2576" s="68">
        <v>0</v>
      </c>
      <c r="P2576" s="68">
        <f t="shared" si="2070"/>
        <v>0</v>
      </c>
      <c r="Q2576" s="68">
        <f t="shared" si="2071"/>
        <v>0</v>
      </c>
    </row>
    <row r="2577" spans="1:17" x14ac:dyDescent="0.25">
      <c r="A2577" s="14" t="s">
        <v>638</v>
      </c>
      <c r="B2577" s="14" t="s">
        <v>69</v>
      </c>
      <c r="C2577" s="14" t="s">
        <v>987</v>
      </c>
      <c r="D2577" s="50" t="s">
        <v>988</v>
      </c>
      <c r="E2577" s="50" t="s">
        <v>2720</v>
      </c>
      <c r="F2577" s="43" t="s">
        <v>1</v>
      </c>
      <c r="G2577" s="49" t="s">
        <v>1</v>
      </c>
      <c r="H2577" s="11" t="s">
        <v>35</v>
      </c>
      <c r="I2577" s="67">
        <f t="shared" ref="I2577:O2577" si="2111">SUM(I2578:I2580)</f>
        <v>38800</v>
      </c>
      <c r="J2577" s="67">
        <f t="shared" si="2111"/>
        <v>36800</v>
      </c>
      <c r="K2577" s="67">
        <f t="shared" si="2111"/>
        <v>0</v>
      </c>
      <c r="L2577" s="67">
        <f t="shared" si="2110"/>
        <v>3230</v>
      </c>
      <c r="M2577" s="67">
        <f t="shared" si="2111"/>
        <v>0</v>
      </c>
      <c r="N2577" s="67">
        <f t="shared" si="2111"/>
        <v>0</v>
      </c>
      <c r="O2577" s="67">
        <f t="shared" si="2111"/>
        <v>3230</v>
      </c>
      <c r="P2577" s="67">
        <f t="shared" ref="P2577:P2632" si="2112">K2577+L2577</f>
        <v>3230</v>
      </c>
      <c r="Q2577" s="67">
        <f t="shared" ref="Q2577:Q2632" si="2113">IF(J2577=0,"-",P2577/J2577*100)</f>
        <v>8.7771739130434785</v>
      </c>
    </row>
    <row r="2578" spans="1:17" x14ac:dyDescent="0.25">
      <c r="A2578" s="12" t="s">
        <v>638</v>
      </c>
      <c r="B2578" s="12" t="s">
        <v>69</v>
      </c>
      <c r="C2578" s="12" t="s">
        <v>987</v>
      </c>
      <c r="D2578" s="43" t="s">
        <v>988</v>
      </c>
      <c r="E2578" s="48">
        <v>6139</v>
      </c>
      <c r="F2578" s="43"/>
      <c r="G2578" s="56" t="s">
        <v>2919</v>
      </c>
      <c r="H2578" s="23" t="s">
        <v>35</v>
      </c>
      <c r="I2578" s="68">
        <v>27900</v>
      </c>
      <c r="J2578" s="68">
        <v>25900</v>
      </c>
      <c r="K2578" s="68"/>
      <c r="L2578" s="68">
        <f t="shared" si="2110"/>
        <v>2100</v>
      </c>
      <c r="M2578" s="68"/>
      <c r="N2578" s="68"/>
      <c r="O2578" s="68">
        <v>2100</v>
      </c>
      <c r="P2578" s="68">
        <f t="shared" si="2112"/>
        <v>2100</v>
      </c>
      <c r="Q2578" s="68">
        <f t="shared" si="2113"/>
        <v>8.1081081081081088</v>
      </c>
    </row>
    <row r="2579" spans="1:17" x14ac:dyDescent="0.25">
      <c r="A2579" s="12" t="s">
        <v>638</v>
      </c>
      <c r="B2579" s="12" t="s">
        <v>69</v>
      </c>
      <c r="C2579" s="12" t="s">
        <v>987</v>
      </c>
      <c r="D2579" s="43" t="s">
        <v>988</v>
      </c>
      <c r="E2579" s="48">
        <v>6139</v>
      </c>
      <c r="F2579" s="43" t="s">
        <v>994</v>
      </c>
      <c r="G2579" s="56" t="s">
        <v>2919</v>
      </c>
      <c r="H2579" s="23" t="s">
        <v>43</v>
      </c>
      <c r="I2579" s="68">
        <v>3300</v>
      </c>
      <c r="J2579" s="68">
        <v>3300</v>
      </c>
      <c r="K2579" s="68"/>
      <c r="L2579" s="68">
        <f t="shared" si="2110"/>
        <v>500</v>
      </c>
      <c r="M2579" s="68"/>
      <c r="N2579" s="68"/>
      <c r="O2579" s="68">
        <v>500</v>
      </c>
      <c r="P2579" s="68">
        <f t="shared" si="2112"/>
        <v>500</v>
      </c>
      <c r="Q2579" s="68">
        <f t="shared" si="2113"/>
        <v>15.151515151515152</v>
      </c>
    </row>
    <row r="2580" spans="1:17" ht="22.5" x14ac:dyDescent="0.25">
      <c r="A2580" s="12" t="s">
        <v>638</v>
      </c>
      <c r="B2580" s="12" t="s">
        <v>69</v>
      </c>
      <c r="C2580" s="12" t="s">
        <v>987</v>
      </c>
      <c r="D2580" s="43" t="s">
        <v>988</v>
      </c>
      <c r="E2580" s="48">
        <v>6139</v>
      </c>
      <c r="F2580" s="43" t="s">
        <v>995</v>
      </c>
      <c r="G2580" s="56" t="s">
        <v>2919</v>
      </c>
      <c r="H2580" s="23" t="s">
        <v>49</v>
      </c>
      <c r="I2580" s="68">
        <v>7600</v>
      </c>
      <c r="J2580" s="68">
        <v>7600</v>
      </c>
      <c r="K2580" s="68"/>
      <c r="L2580" s="68">
        <f t="shared" si="2110"/>
        <v>630</v>
      </c>
      <c r="M2580" s="68"/>
      <c r="N2580" s="68"/>
      <c r="O2580" s="68">
        <v>630</v>
      </c>
      <c r="P2580" s="68">
        <f t="shared" si="2112"/>
        <v>630</v>
      </c>
      <c r="Q2580" s="68">
        <f t="shared" si="2113"/>
        <v>8.2894736842105257</v>
      </c>
    </row>
    <row r="2581" spans="1:17" ht="22.5" x14ac:dyDescent="0.25">
      <c r="A2581" s="14" t="s">
        <v>1</v>
      </c>
      <c r="B2581" s="14" t="s">
        <v>1</v>
      </c>
      <c r="C2581" s="14" t="s">
        <v>1</v>
      </c>
      <c r="D2581" s="42" t="s">
        <v>1</v>
      </c>
      <c r="E2581" s="42" t="s">
        <v>1</v>
      </c>
      <c r="F2581" s="42" t="s">
        <v>1</v>
      </c>
      <c r="G2581" s="42" t="s">
        <v>1</v>
      </c>
      <c r="H2581" s="17" t="s">
        <v>50</v>
      </c>
      <c r="I2581" s="66">
        <f t="shared" ref="I2581:O2582" si="2114">SUM(I2582)</f>
        <v>100</v>
      </c>
      <c r="J2581" s="66">
        <f t="shared" si="2114"/>
        <v>100</v>
      </c>
      <c r="K2581" s="66">
        <f t="shared" si="2114"/>
        <v>0</v>
      </c>
      <c r="L2581" s="66">
        <f t="shared" si="2110"/>
        <v>0</v>
      </c>
      <c r="M2581" s="66">
        <f t="shared" si="2114"/>
        <v>0</v>
      </c>
      <c r="N2581" s="66">
        <f t="shared" si="2114"/>
        <v>0</v>
      </c>
      <c r="O2581" s="66">
        <f t="shared" si="2114"/>
        <v>0</v>
      </c>
      <c r="P2581" s="66">
        <f t="shared" si="2112"/>
        <v>0</v>
      </c>
      <c r="Q2581" s="66">
        <f t="shared" si="2113"/>
        <v>0</v>
      </c>
    </row>
    <row r="2582" spans="1:17" x14ac:dyDescent="0.25">
      <c r="A2582" s="12" t="s">
        <v>638</v>
      </c>
      <c r="B2582" s="12" t="s">
        <v>69</v>
      </c>
      <c r="C2582" s="12" t="s">
        <v>987</v>
      </c>
      <c r="D2582" s="43" t="s">
        <v>988</v>
      </c>
      <c r="E2582" s="42" t="s">
        <v>2712</v>
      </c>
      <c r="F2582" s="42" t="s">
        <v>1</v>
      </c>
      <c r="G2582" s="42" t="s">
        <v>1</v>
      </c>
      <c r="H2582" s="11" t="s">
        <v>52</v>
      </c>
      <c r="I2582" s="67">
        <f t="shared" si="2114"/>
        <v>100</v>
      </c>
      <c r="J2582" s="67">
        <f t="shared" si="2114"/>
        <v>100</v>
      </c>
      <c r="K2582" s="67">
        <f t="shared" si="2114"/>
        <v>0</v>
      </c>
      <c r="L2582" s="67">
        <f t="shared" si="2110"/>
        <v>0</v>
      </c>
      <c r="M2582" s="67">
        <f t="shared" si="2114"/>
        <v>0</v>
      </c>
      <c r="N2582" s="67">
        <f t="shared" si="2114"/>
        <v>0</v>
      </c>
      <c r="O2582" s="67">
        <f t="shared" si="2114"/>
        <v>0</v>
      </c>
      <c r="P2582" s="67">
        <f t="shared" si="2112"/>
        <v>0</v>
      </c>
      <c r="Q2582" s="67">
        <f t="shared" si="2113"/>
        <v>0</v>
      </c>
    </row>
    <row r="2583" spans="1:17" x14ac:dyDescent="0.25">
      <c r="A2583" s="12" t="s">
        <v>638</v>
      </c>
      <c r="B2583" s="12" t="s">
        <v>69</v>
      </c>
      <c r="C2583" s="12" t="s">
        <v>987</v>
      </c>
      <c r="D2583" s="43" t="s">
        <v>988</v>
      </c>
      <c r="E2583" s="48">
        <v>6148</v>
      </c>
      <c r="F2583" s="43"/>
      <c r="G2583" s="56" t="s">
        <v>2919</v>
      </c>
      <c r="H2583" s="23" t="s">
        <v>58</v>
      </c>
      <c r="I2583" s="68">
        <v>100</v>
      </c>
      <c r="J2583" s="68">
        <v>100</v>
      </c>
      <c r="K2583" s="68"/>
      <c r="L2583" s="68">
        <f t="shared" si="2110"/>
        <v>0</v>
      </c>
      <c r="M2583" s="68"/>
      <c r="N2583" s="68"/>
      <c r="O2583" s="68"/>
      <c r="P2583" s="68">
        <f t="shared" si="2112"/>
        <v>0</v>
      </c>
      <c r="Q2583" s="68">
        <f t="shared" si="2113"/>
        <v>0</v>
      </c>
    </row>
    <row r="2584" spans="1:17" ht="22.5" x14ac:dyDescent="0.25">
      <c r="A2584" s="14" t="s">
        <v>1</v>
      </c>
      <c r="B2584" s="14" t="s">
        <v>1</v>
      </c>
      <c r="C2584" s="14" t="s">
        <v>1</v>
      </c>
      <c r="D2584" s="42" t="s">
        <v>1</v>
      </c>
      <c r="E2584" s="42" t="s">
        <v>1</v>
      </c>
      <c r="F2584" s="42" t="s">
        <v>1</v>
      </c>
      <c r="G2584" s="42" t="s">
        <v>1</v>
      </c>
      <c r="H2584" s="17" t="s">
        <v>59</v>
      </c>
      <c r="I2584" s="66">
        <f t="shared" ref="I2584:O2584" si="2115">SUM(I2585)</f>
        <v>22000</v>
      </c>
      <c r="J2584" s="66">
        <f t="shared" si="2115"/>
        <v>0</v>
      </c>
      <c r="K2584" s="66">
        <f t="shared" si="2115"/>
        <v>0</v>
      </c>
      <c r="L2584" s="66">
        <f t="shared" si="2110"/>
        <v>0</v>
      </c>
      <c r="M2584" s="66">
        <f t="shared" si="2115"/>
        <v>0</v>
      </c>
      <c r="N2584" s="66">
        <f t="shared" si="2115"/>
        <v>0</v>
      </c>
      <c r="O2584" s="66">
        <f t="shared" si="2115"/>
        <v>0</v>
      </c>
      <c r="P2584" s="66">
        <f t="shared" si="2112"/>
        <v>0</v>
      </c>
      <c r="Q2584" s="66" t="str">
        <f t="shared" si="2113"/>
        <v>-</v>
      </c>
    </row>
    <row r="2585" spans="1:17" x14ac:dyDescent="0.25">
      <c r="A2585" s="12" t="s">
        <v>638</v>
      </c>
      <c r="B2585" s="12" t="s">
        <v>69</v>
      </c>
      <c r="C2585" s="12" t="s">
        <v>987</v>
      </c>
      <c r="D2585" s="43" t="s">
        <v>988</v>
      </c>
      <c r="E2585" s="42" t="s">
        <v>2715</v>
      </c>
      <c r="F2585" s="42" t="s">
        <v>1</v>
      </c>
      <c r="G2585" s="42" t="s">
        <v>1</v>
      </c>
      <c r="H2585" s="11" t="s">
        <v>61</v>
      </c>
      <c r="I2585" s="67">
        <f t="shared" ref="I2585" si="2116">SUM(I2586:I2587)</f>
        <v>22000</v>
      </c>
      <c r="J2585" s="67">
        <f t="shared" ref="J2585:K2585" si="2117">SUM(J2586:J2587)</f>
        <v>0</v>
      </c>
      <c r="K2585" s="67">
        <f t="shared" si="2117"/>
        <v>0</v>
      </c>
      <c r="L2585" s="67">
        <f t="shared" si="2110"/>
        <v>0</v>
      </c>
      <c r="M2585" s="67">
        <f t="shared" ref="M2585" si="2118">SUM(M2586:M2587)</f>
        <v>0</v>
      </c>
      <c r="N2585" s="67">
        <f t="shared" ref="N2585:O2585" si="2119">SUM(N2586:N2587)</f>
        <v>0</v>
      </c>
      <c r="O2585" s="67">
        <f t="shared" si="2119"/>
        <v>0</v>
      </c>
      <c r="P2585" s="67">
        <f t="shared" si="2112"/>
        <v>0</v>
      </c>
      <c r="Q2585" s="67" t="str">
        <f t="shared" si="2113"/>
        <v>-</v>
      </c>
    </row>
    <row r="2586" spans="1:17" x14ac:dyDescent="0.25">
      <c r="A2586" s="12" t="s">
        <v>638</v>
      </c>
      <c r="B2586" s="12" t="s">
        <v>69</v>
      </c>
      <c r="C2586" s="12" t="s">
        <v>987</v>
      </c>
      <c r="D2586" s="43" t="s">
        <v>988</v>
      </c>
      <c r="E2586" s="48">
        <v>8213</v>
      </c>
      <c r="F2586" s="43"/>
      <c r="G2586" s="56" t="s">
        <v>2919</v>
      </c>
      <c r="H2586" s="23" t="s">
        <v>62</v>
      </c>
      <c r="I2586" s="68">
        <v>17000</v>
      </c>
      <c r="J2586" s="68">
        <v>0</v>
      </c>
      <c r="K2586" s="68"/>
      <c r="L2586" s="68">
        <f t="shared" si="2110"/>
        <v>0</v>
      </c>
      <c r="M2586" s="68"/>
      <c r="N2586" s="68"/>
      <c r="O2586" s="68"/>
      <c r="P2586" s="68">
        <f t="shared" si="2112"/>
        <v>0</v>
      </c>
      <c r="Q2586" s="68" t="str">
        <f t="shared" si="2113"/>
        <v>-</v>
      </c>
    </row>
    <row r="2587" spans="1:17" x14ac:dyDescent="0.25">
      <c r="A2587" s="12" t="s">
        <v>638</v>
      </c>
      <c r="B2587" s="12" t="s">
        <v>69</v>
      </c>
      <c r="C2587" s="12" t="s">
        <v>987</v>
      </c>
      <c r="D2587" s="43" t="s">
        <v>988</v>
      </c>
      <c r="E2587" s="48">
        <v>8216</v>
      </c>
      <c r="F2587" s="43"/>
      <c r="G2587" s="56" t="s">
        <v>2919</v>
      </c>
      <c r="H2587" s="23" t="s">
        <v>248</v>
      </c>
      <c r="I2587" s="68">
        <v>5000</v>
      </c>
      <c r="J2587" s="68">
        <v>0</v>
      </c>
      <c r="K2587" s="68"/>
      <c r="L2587" s="68">
        <f t="shared" si="2110"/>
        <v>0</v>
      </c>
      <c r="M2587" s="68"/>
      <c r="N2587" s="68"/>
      <c r="O2587" s="68"/>
      <c r="P2587" s="68">
        <f t="shared" si="2112"/>
        <v>0</v>
      </c>
      <c r="Q2587" s="68" t="str">
        <f t="shared" si="2113"/>
        <v>-</v>
      </c>
    </row>
    <row r="2588" spans="1:17" x14ac:dyDescent="0.25">
      <c r="A2588" s="23" t="s">
        <v>1</v>
      </c>
      <c r="B2588" s="23" t="s">
        <v>1</v>
      </c>
      <c r="C2588" s="23" t="s">
        <v>1</v>
      </c>
      <c r="D2588" s="49" t="s">
        <v>1</v>
      </c>
      <c r="E2588" s="49" t="s">
        <v>1</v>
      </c>
      <c r="F2588" s="49" t="s">
        <v>1</v>
      </c>
      <c r="G2588" s="49" t="s">
        <v>1</v>
      </c>
      <c r="H2588" s="17" t="s">
        <v>996</v>
      </c>
      <c r="I2588" s="66">
        <f t="shared" ref="I2588:O2588" si="2120">SUM(I2559,I2581,I2584)</f>
        <v>2331032</v>
      </c>
      <c r="J2588" s="66">
        <f t="shared" si="2120"/>
        <v>2112432</v>
      </c>
      <c r="K2588" s="66">
        <f t="shared" si="2120"/>
        <v>0</v>
      </c>
      <c r="L2588" s="66">
        <f t="shared" si="2110"/>
        <v>229830</v>
      </c>
      <c r="M2588" s="66">
        <f t="shared" si="2120"/>
        <v>0</v>
      </c>
      <c r="N2588" s="66">
        <f t="shared" si="2120"/>
        <v>0</v>
      </c>
      <c r="O2588" s="66">
        <f t="shared" si="2120"/>
        <v>229830</v>
      </c>
      <c r="P2588" s="66">
        <f t="shared" si="2112"/>
        <v>229830</v>
      </c>
      <c r="Q2588" s="66">
        <f t="shared" si="2113"/>
        <v>10.879876843372946</v>
      </c>
    </row>
    <row r="2589" spans="1:17" ht="15.75" thickBot="1" x14ac:dyDescent="0.3">
      <c r="A2589" s="23" t="s">
        <v>1</v>
      </c>
      <c r="B2589" s="23" t="s">
        <v>1</v>
      </c>
      <c r="C2589" s="23" t="s">
        <v>1</v>
      </c>
      <c r="D2589" s="49" t="s">
        <v>1</v>
      </c>
      <c r="E2589" s="49" t="s">
        <v>1</v>
      </c>
      <c r="F2589" s="49" t="s">
        <v>1</v>
      </c>
      <c r="G2589" s="49" t="s">
        <v>1</v>
      </c>
      <c r="H2589" s="11" t="s">
        <v>64</v>
      </c>
      <c r="I2589" s="67">
        <v>71</v>
      </c>
      <c r="J2589" s="67">
        <v>71</v>
      </c>
      <c r="K2589" s="67"/>
      <c r="L2589" s="67"/>
      <c r="M2589" s="67"/>
      <c r="N2589" s="67"/>
      <c r="O2589" s="67"/>
      <c r="P2589" s="67">
        <f t="shared" si="2112"/>
        <v>0</v>
      </c>
      <c r="Q2589" s="67">
        <f t="shared" si="2113"/>
        <v>0</v>
      </c>
    </row>
    <row r="2590" spans="1:17" ht="34.5" thickBot="1" x14ac:dyDescent="0.3">
      <c r="A2590" s="23" t="s">
        <v>1</v>
      </c>
      <c r="B2590" s="23" t="s">
        <v>1</v>
      </c>
      <c r="C2590" s="23" t="s">
        <v>1</v>
      </c>
      <c r="D2590" s="49" t="s">
        <v>1</v>
      </c>
      <c r="E2590" s="49" t="s">
        <v>1</v>
      </c>
      <c r="F2590" s="49" t="s">
        <v>1</v>
      </c>
      <c r="G2590" s="49" t="s">
        <v>1</v>
      </c>
      <c r="H2590" s="22" t="s">
        <v>65</v>
      </c>
      <c r="I2590" s="64" t="s">
        <v>2718</v>
      </c>
      <c r="J2590" s="64" t="s">
        <v>2879</v>
      </c>
      <c r="K2590" s="64" t="s">
        <v>2942</v>
      </c>
      <c r="L2590" s="64" t="s">
        <v>2942</v>
      </c>
      <c r="M2590" s="64" t="s">
        <v>2950</v>
      </c>
      <c r="N2590" s="64" t="s">
        <v>2949</v>
      </c>
      <c r="O2590" s="64" t="s">
        <v>2951</v>
      </c>
      <c r="P2590" s="64" t="s">
        <v>2942</v>
      </c>
      <c r="Q2590" s="64" t="s">
        <v>2944</v>
      </c>
    </row>
    <row r="2591" spans="1:17" x14ac:dyDescent="0.25">
      <c r="A2591" s="24"/>
      <c r="B2591" s="24"/>
      <c r="C2591" s="24"/>
      <c r="D2591" s="51"/>
      <c r="E2591" s="51"/>
      <c r="F2591" s="51"/>
      <c r="G2591" s="51"/>
      <c r="H2591" s="18" t="s">
        <v>1</v>
      </c>
      <c r="I2591" s="65">
        <v>1</v>
      </c>
      <c r="J2591" s="65" t="s">
        <v>2894</v>
      </c>
      <c r="K2591" s="65">
        <v>3</v>
      </c>
      <c r="L2591" s="65" t="s">
        <v>2945</v>
      </c>
      <c r="M2591" s="65">
        <v>5</v>
      </c>
      <c r="N2591" s="65">
        <v>6</v>
      </c>
      <c r="O2591" s="65">
        <v>7</v>
      </c>
      <c r="P2591" s="65" t="s">
        <v>2946</v>
      </c>
      <c r="Q2591" s="65">
        <v>9</v>
      </c>
    </row>
    <row r="2592" spans="1:17" x14ac:dyDescent="0.25">
      <c r="A2592" s="24"/>
      <c r="B2592" s="24"/>
      <c r="C2592" s="24"/>
      <c r="D2592" s="51"/>
      <c r="E2592" s="52"/>
      <c r="F2592" s="52"/>
      <c r="G2592" s="52"/>
      <c r="H2592" s="19" t="s">
        <v>697</v>
      </c>
      <c r="I2592" s="69">
        <f t="shared" ref="I2592" si="2121">SUM(I2588)</f>
        <v>2331032</v>
      </c>
      <c r="J2592" s="69">
        <f t="shared" ref="J2592:K2592" si="2122">SUM(J2588)</f>
        <v>2112432</v>
      </c>
      <c r="K2592" s="69">
        <f t="shared" si="2122"/>
        <v>0</v>
      </c>
      <c r="L2592" s="69">
        <f t="shared" si="2110"/>
        <v>229830</v>
      </c>
      <c r="M2592" s="69">
        <f t="shared" ref="M2592" si="2123">SUM(M2588)</f>
        <v>0</v>
      </c>
      <c r="N2592" s="69">
        <f t="shared" ref="N2592:O2592" si="2124">SUM(N2588)</f>
        <v>0</v>
      </c>
      <c r="O2592" s="69">
        <f t="shared" si="2124"/>
        <v>229830</v>
      </c>
      <c r="P2592" s="69">
        <f t="shared" si="2112"/>
        <v>229830</v>
      </c>
      <c r="Q2592" s="69">
        <f t="shared" si="2113"/>
        <v>10.879876843372946</v>
      </c>
    </row>
    <row r="2593" spans="1:17" x14ac:dyDescent="0.25">
      <c r="A2593" s="24"/>
      <c r="B2593" s="24"/>
      <c r="C2593" s="24"/>
      <c r="D2593" s="51"/>
      <c r="E2593" s="51"/>
      <c r="F2593" s="51"/>
      <c r="G2593" s="51"/>
      <c r="H2593" s="20" t="s">
        <v>67</v>
      </c>
      <c r="I2593" s="69">
        <f t="shared" ref="I2593" si="2125">SUM(I2592)</f>
        <v>2331032</v>
      </c>
      <c r="J2593" s="69">
        <f t="shared" ref="J2593:K2593" si="2126">SUM(J2592)</f>
        <v>2112432</v>
      </c>
      <c r="K2593" s="69">
        <f t="shared" si="2126"/>
        <v>0</v>
      </c>
      <c r="L2593" s="69">
        <f t="shared" si="2110"/>
        <v>229830</v>
      </c>
      <c r="M2593" s="69">
        <f t="shared" ref="M2593" si="2127">SUM(M2592)</f>
        <v>0</v>
      </c>
      <c r="N2593" s="69">
        <f t="shared" ref="N2593:O2593" si="2128">SUM(N2592)</f>
        <v>0</v>
      </c>
      <c r="O2593" s="69">
        <f t="shared" si="2128"/>
        <v>229830</v>
      </c>
      <c r="P2593" s="69">
        <f t="shared" si="2112"/>
        <v>229830</v>
      </c>
      <c r="Q2593" s="69">
        <f t="shared" si="2113"/>
        <v>10.879876843372946</v>
      </c>
    </row>
    <row r="2594" spans="1:17" x14ac:dyDescent="0.25">
      <c r="A2594" s="25"/>
      <c r="B2594" s="25"/>
      <c r="C2594" s="25"/>
      <c r="D2594" s="53"/>
      <c r="E2594" s="53"/>
      <c r="F2594" s="53"/>
      <c r="G2594" s="53"/>
    </row>
    <row r="2595" spans="1:17" ht="15.75" thickBot="1" x14ac:dyDescent="0.3">
      <c r="A2595" s="23" t="s">
        <v>1</v>
      </c>
      <c r="B2595" s="23" t="s">
        <v>1</v>
      </c>
      <c r="C2595" s="23" t="s">
        <v>1</v>
      </c>
      <c r="D2595" s="49" t="s">
        <v>1</v>
      </c>
      <c r="E2595" s="49" t="s">
        <v>1</v>
      </c>
      <c r="F2595" s="49" t="s">
        <v>1</v>
      </c>
      <c r="G2595" s="49" t="s">
        <v>1</v>
      </c>
      <c r="H2595" s="26" t="s">
        <v>1</v>
      </c>
      <c r="I2595" s="70"/>
      <c r="J2595" s="70"/>
      <c r="K2595" s="70"/>
      <c r="L2595" s="70"/>
      <c r="M2595" s="70"/>
      <c r="N2595" s="70"/>
      <c r="O2595" s="70"/>
      <c r="P2595" s="70"/>
      <c r="Q2595" s="70"/>
    </row>
    <row r="2596" spans="1:17" ht="34.5" thickBot="1" x14ac:dyDescent="0.3">
      <c r="A2596" s="22" t="s">
        <v>4</v>
      </c>
      <c r="B2596" s="22" t="s">
        <v>5</v>
      </c>
      <c r="C2596" s="22" t="s">
        <v>6</v>
      </c>
      <c r="D2596" s="44" t="s">
        <v>2891</v>
      </c>
      <c r="E2596" s="44" t="s">
        <v>2895</v>
      </c>
      <c r="F2596" s="44" t="s">
        <v>7</v>
      </c>
      <c r="G2596" s="44" t="s">
        <v>8</v>
      </c>
      <c r="H2596" s="22" t="s">
        <v>9</v>
      </c>
      <c r="I2596" s="64" t="s">
        <v>2718</v>
      </c>
      <c r="J2596" s="64" t="s">
        <v>2879</v>
      </c>
      <c r="K2596" s="64" t="s">
        <v>2942</v>
      </c>
      <c r="L2596" s="64" t="s">
        <v>2942</v>
      </c>
      <c r="M2596" s="64" t="s">
        <v>2950</v>
      </c>
      <c r="N2596" s="64" t="s">
        <v>2949</v>
      </c>
      <c r="O2596" s="64" t="s">
        <v>2951</v>
      </c>
      <c r="P2596" s="64" t="s">
        <v>2942</v>
      </c>
      <c r="Q2596" s="64" t="s">
        <v>2944</v>
      </c>
    </row>
    <row r="2597" spans="1:17" x14ac:dyDescent="0.25">
      <c r="A2597" s="15" t="s">
        <v>1</v>
      </c>
      <c r="B2597" s="15" t="s">
        <v>1</v>
      </c>
      <c r="C2597" s="15" t="s">
        <v>1</v>
      </c>
      <c r="D2597" s="45" t="s">
        <v>1</v>
      </c>
      <c r="E2597" s="45" t="s">
        <v>1</v>
      </c>
      <c r="F2597" s="46" t="s">
        <v>1</v>
      </c>
      <c r="G2597" s="47" t="s">
        <v>1</v>
      </c>
      <c r="H2597" s="16" t="s">
        <v>1</v>
      </c>
      <c r="I2597" s="65">
        <v>1</v>
      </c>
      <c r="J2597" s="65" t="s">
        <v>2894</v>
      </c>
      <c r="K2597" s="65">
        <v>3</v>
      </c>
      <c r="L2597" s="65" t="s">
        <v>2945</v>
      </c>
      <c r="M2597" s="65">
        <v>5</v>
      </c>
      <c r="N2597" s="65">
        <v>6</v>
      </c>
      <c r="O2597" s="65">
        <v>7</v>
      </c>
      <c r="P2597" s="65" t="s">
        <v>2946</v>
      </c>
      <c r="Q2597" s="65">
        <v>9</v>
      </c>
    </row>
    <row r="2598" spans="1:17" x14ac:dyDescent="0.25">
      <c r="A2598" s="14" t="s">
        <v>638</v>
      </c>
      <c r="B2598" s="14" t="s">
        <v>69</v>
      </c>
      <c r="C2598" s="12" t="s">
        <v>997</v>
      </c>
      <c r="D2598" s="43" t="s">
        <v>998</v>
      </c>
      <c r="E2598" s="42" t="s">
        <v>1</v>
      </c>
      <c r="F2598" s="42" t="s">
        <v>1</v>
      </c>
      <c r="G2598" s="42" t="s">
        <v>1</v>
      </c>
      <c r="H2598" s="11" t="s">
        <v>999</v>
      </c>
      <c r="I2598" s="63"/>
      <c r="J2598" s="63"/>
      <c r="K2598" s="63"/>
      <c r="L2598" s="63"/>
      <c r="M2598" s="63"/>
      <c r="N2598" s="63"/>
      <c r="O2598" s="63"/>
      <c r="P2598" s="63">
        <f t="shared" si="2112"/>
        <v>0</v>
      </c>
      <c r="Q2598" s="63" t="str">
        <f t="shared" si="2113"/>
        <v>-</v>
      </c>
    </row>
    <row r="2599" spans="1:17" ht="22.5" x14ac:dyDescent="0.25">
      <c r="A2599" s="14" t="s">
        <v>1</v>
      </c>
      <c r="B2599" s="14" t="s">
        <v>1</v>
      </c>
      <c r="C2599" s="14" t="s">
        <v>1</v>
      </c>
      <c r="D2599" s="42" t="s">
        <v>1</v>
      </c>
      <c r="E2599" s="42" t="s">
        <v>1</v>
      </c>
      <c r="F2599" s="42" t="s">
        <v>1</v>
      </c>
      <c r="G2599" s="42" t="s">
        <v>1</v>
      </c>
      <c r="H2599" s="17" t="s">
        <v>13</v>
      </c>
      <c r="I2599" s="66">
        <f t="shared" ref="I2599" si="2129">SUM(I2600,I2607,I2609)</f>
        <v>2045413</v>
      </c>
      <c r="J2599" s="66">
        <f t="shared" ref="J2599:K2599" si="2130">SUM(J2600,J2607,J2609)</f>
        <v>1912713</v>
      </c>
      <c r="K2599" s="66">
        <f t="shared" si="2130"/>
        <v>0</v>
      </c>
      <c r="L2599" s="66">
        <f t="shared" si="2110"/>
        <v>185130</v>
      </c>
      <c r="M2599" s="66">
        <f t="shared" ref="M2599" si="2131">SUM(M2600,M2607,M2609)</f>
        <v>0</v>
      </c>
      <c r="N2599" s="66">
        <f t="shared" ref="N2599:O2599" si="2132">SUM(N2600,N2607,N2609)</f>
        <v>0</v>
      </c>
      <c r="O2599" s="66">
        <f t="shared" si="2132"/>
        <v>185130</v>
      </c>
      <c r="P2599" s="66">
        <f t="shared" si="2112"/>
        <v>185130</v>
      </c>
      <c r="Q2599" s="66">
        <f t="shared" si="2113"/>
        <v>9.6789220337813351</v>
      </c>
    </row>
    <row r="2600" spans="1:17" x14ac:dyDescent="0.25">
      <c r="A2600" s="12" t="s">
        <v>638</v>
      </c>
      <c r="B2600" s="12" t="s">
        <v>69</v>
      </c>
      <c r="C2600" s="12" t="s">
        <v>997</v>
      </c>
      <c r="D2600" s="43" t="s">
        <v>998</v>
      </c>
      <c r="E2600" s="42" t="s">
        <v>2709</v>
      </c>
      <c r="F2600" s="42" t="s">
        <v>1</v>
      </c>
      <c r="G2600" s="42" t="s">
        <v>1</v>
      </c>
      <c r="H2600" s="11" t="s">
        <v>15</v>
      </c>
      <c r="I2600" s="67">
        <f t="shared" ref="I2600" si="2133">SUM(I2601,I2602)</f>
        <v>1652256</v>
      </c>
      <c r="J2600" s="67">
        <f t="shared" ref="J2600:K2600" si="2134">SUM(J2601,J2602)</f>
        <v>1606256</v>
      </c>
      <c r="K2600" s="67">
        <f t="shared" si="2134"/>
        <v>0</v>
      </c>
      <c r="L2600" s="67">
        <f t="shared" si="2110"/>
        <v>157900</v>
      </c>
      <c r="M2600" s="67">
        <f t="shared" ref="M2600" si="2135">SUM(M2601,M2602)</f>
        <v>0</v>
      </c>
      <c r="N2600" s="67">
        <f t="shared" ref="N2600:O2600" si="2136">SUM(N2601,N2602)</f>
        <v>0</v>
      </c>
      <c r="O2600" s="67">
        <f t="shared" si="2136"/>
        <v>157900</v>
      </c>
      <c r="P2600" s="67">
        <f t="shared" si="2112"/>
        <v>157900</v>
      </c>
      <c r="Q2600" s="67">
        <f t="shared" si="2113"/>
        <v>9.8303134743154263</v>
      </c>
    </row>
    <row r="2601" spans="1:17" x14ac:dyDescent="0.25">
      <c r="A2601" s="12" t="s">
        <v>638</v>
      </c>
      <c r="B2601" s="12" t="s">
        <v>69</v>
      </c>
      <c r="C2601" s="12" t="s">
        <v>997</v>
      </c>
      <c r="D2601" s="43" t="s">
        <v>998</v>
      </c>
      <c r="E2601" s="48">
        <v>6111</v>
      </c>
      <c r="F2601" s="43"/>
      <c r="G2601" s="56" t="s">
        <v>2919</v>
      </c>
      <c r="H2601" s="23" t="s">
        <v>16</v>
      </c>
      <c r="I2601" s="68">
        <v>1464356</v>
      </c>
      <c r="J2601" s="68">
        <v>1424356</v>
      </c>
      <c r="K2601" s="68"/>
      <c r="L2601" s="68">
        <f t="shared" si="2110"/>
        <v>137000</v>
      </c>
      <c r="M2601" s="68"/>
      <c r="N2601" s="68"/>
      <c r="O2601" s="68">
        <v>137000</v>
      </c>
      <c r="P2601" s="68">
        <f t="shared" si="2112"/>
        <v>137000</v>
      </c>
      <c r="Q2601" s="68">
        <f t="shared" si="2113"/>
        <v>9.6183819213735902</v>
      </c>
    </row>
    <row r="2602" spans="1:17" x14ac:dyDescent="0.25">
      <c r="A2602" s="14" t="s">
        <v>638</v>
      </c>
      <c r="B2602" s="14" t="s">
        <v>69</v>
      </c>
      <c r="C2602" s="14" t="s">
        <v>997</v>
      </c>
      <c r="D2602" s="50" t="s">
        <v>998</v>
      </c>
      <c r="E2602" s="50" t="s">
        <v>2719</v>
      </c>
      <c r="F2602" s="43" t="s">
        <v>1</v>
      </c>
      <c r="G2602" s="49" t="s">
        <v>1</v>
      </c>
      <c r="H2602" s="11" t="s">
        <v>19</v>
      </c>
      <c r="I2602" s="67">
        <f t="shared" ref="I2602:O2602" si="2137">SUM(I2603:I2606)</f>
        <v>187900</v>
      </c>
      <c r="J2602" s="67">
        <f t="shared" si="2137"/>
        <v>181900</v>
      </c>
      <c r="K2602" s="67">
        <f t="shared" si="2137"/>
        <v>0</v>
      </c>
      <c r="L2602" s="67">
        <f t="shared" si="2110"/>
        <v>20900</v>
      </c>
      <c r="M2602" s="67">
        <f t="shared" si="2137"/>
        <v>0</v>
      </c>
      <c r="N2602" s="67">
        <f t="shared" si="2137"/>
        <v>0</v>
      </c>
      <c r="O2602" s="67">
        <f t="shared" si="2137"/>
        <v>20900</v>
      </c>
      <c r="P2602" s="67">
        <f t="shared" si="2112"/>
        <v>20900</v>
      </c>
      <c r="Q2602" s="67">
        <f t="shared" si="2113"/>
        <v>11.489829576690489</v>
      </c>
    </row>
    <row r="2603" spans="1:17" x14ac:dyDescent="0.25">
      <c r="A2603" s="12" t="s">
        <v>638</v>
      </c>
      <c r="B2603" s="12" t="s">
        <v>69</v>
      </c>
      <c r="C2603" s="12" t="s">
        <v>997</v>
      </c>
      <c r="D2603" s="43" t="s">
        <v>998</v>
      </c>
      <c r="E2603" s="48">
        <v>6112</v>
      </c>
      <c r="F2603" s="43" t="s">
        <v>1000</v>
      </c>
      <c r="G2603" s="56" t="s">
        <v>2919</v>
      </c>
      <c r="H2603" s="23" t="s">
        <v>73</v>
      </c>
      <c r="I2603" s="68">
        <v>28500</v>
      </c>
      <c r="J2603" s="68">
        <v>27000</v>
      </c>
      <c r="K2603" s="68"/>
      <c r="L2603" s="68">
        <f t="shared" si="2110"/>
        <v>2300</v>
      </c>
      <c r="M2603" s="68"/>
      <c r="N2603" s="68"/>
      <c r="O2603" s="68">
        <v>2300</v>
      </c>
      <c r="P2603" s="68">
        <f t="shared" si="2112"/>
        <v>2300</v>
      </c>
      <c r="Q2603" s="68">
        <f t="shared" si="2113"/>
        <v>8.518518518518519</v>
      </c>
    </row>
    <row r="2604" spans="1:17" x14ac:dyDescent="0.25">
      <c r="A2604" s="12" t="s">
        <v>638</v>
      </c>
      <c r="B2604" s="12" t="s">
        <v>69</v>
      </c>
      <c r="C2604" s="12" t="s">
        <v>997</v>
      </c>
      <c r="D2604" s="43" t="s">
        <v>998</v>
      </c>
      <c r="E2604" s="48">
        <v>6112</v>
      </c>
      <c r="F2604" s="43" t="s">
        <v>1001</v>
      </c>
      <c r="G2604" s="56" t="s">
        <v>2919</v>
      </c>
      <c r="H2604" s="23" t="s">
        <v>22</v>
      </c>
      <c r="I2604" s="68">
        <v>113500</v>
      </c>
      <c r="J2604" s="68">
        <v>110500</v>
      </c>
      <c r="K2604" s="68"/>
      <c r="L2604" s="68">
        <f t="shared" si="2110"/>
        <v>13700</v>
      </c>
      <c r="M2604" s="68"/>
      <c r="N2604" s="68"/>
      <c r="O2604" s="68">
        <v>13700</v>
      </c>
      <c r="P2604" s="68">
        <f t="shared" si="2112"/>
        <v>13700</v>
      </c>
      <c r="Q2604" s="68">
        <f t="shared" si="2113"/>
        <v>12.398190045248869</v>
      </c>
    </row>
    <row r="2605" spans="1:17" x14ac:dyDescent="0.25">
      <c r="A2605" s="12" t="s">
        <v>638</v>
      </c>
      <c r="B2605" s="12" t="s">
        <v>69</v>
      </c>
      <c r="C2605" s="12" t="s">
        <v>997</v>
      </c>
      <c r="D2605" s="43" t="s">
        <v>998</v>
      </c>
      <c r="E2605" s="48">
        <v>6112</v>
      </c>
      <c r="F2605" s="43" t="s">
        <v>1002</v>
      </c>
      <c r="G2605" s="56" t="s">
        <v>2919</v>
      </c>
      <c r="H2605" s="23" t="s">
        <v>24</v>
      </c>
      <c r="I2605" s="68">
        <v>30000</v>
      </c>
      <c r="J2605" s="68">
        <v>28500</v>
      </c>
      <c r="K2605" s="68"/>
      <c r="L2605" s="68">
        <f t="shared" si="2110"/>
        <v>0</v>
      </c>
      <c r="M2605" s="68"/>
      <c r="N2605" s="68"/>
      <c r="O2605" s="68"/>
      <c r="P2605" s="68">
        <f t="shared" si="2112"/>
        <v>0</v>
      </c>
      <c r="Q2605" s="68">
        <f t="shared" si="2113"/>
        <v>0</v>
      </c>
    </row>
    <row r="2606" spans="1:17" x14ac:dyDescent="0.25">
      <c r="A2606" s="12" t="s">
        <v>638</v>
      </c>
      <c r="B2606" s="12" t="s">
        <v>69</v>
      </c>
      <c r="C2606" s="12" t="s">
        <v>997</v>
      </c>
      <c r="D2606" s="43" t="s">
        <v>998</v>
      </c>
      <c r="E2606" s="48">
        <v>6112</v>
      </c>
      <c r="F2606" s="43" t="s">
        <v>1003</v>
      </c>
      <c r="G2606" s="56" t="s">
        <v>2919</v>
      </c>
      <c r="H2606" s="23" t="s">
        <v>26</v>
      </c>
      <c r="I2606" s="68">
        <v>15900</v>
      </c>
      <c r="J2606" s="68">
        <v>15900</v>
      </c>
      <c r="K2606" s="68"/>
      <c r="L2606" s="68">
        <f t="shared" si="2110"/>
        <v>4900</v>
      </c>
      <c r="M2606" s="68"/>
      <c r="N2606" s="68"/>
      <c r="O2606" s="68">
        <v>4900</v>
      </c>
      <c r="P2606" s="68">
        <f t="shared" si="2112"/>
        <v>4900</v>
      </c>
      <c r="Q2606" s="68">
        <f t="shared" si="2113"/>
        <v>30.817610062893081</v>
      </c>
    </row>
    <row r="2607" spans="1:17" x14ac:dyDescent="0.25">
      <c r="A2607" s="12" t="s">
        <v>638</v>
      </c>
      <c r="B2607" s="12" t="s">
        <v>69</v>
      </c>
      <c r="C2607" s="12" t="s">
        <v>997</v>
      </c>
      <c r="D2607" s="43" t="s">
        <v>998</v>
      </c>
      <c r="E2607" s="42" t="s">
        <v>2710</v>
      </c>
      <c r="F2607" s="42" t="s">
        <v>1</v>
      </c>
      <c r="G2607" s="42" t="s">
        <v>1</v>
      </c>
      <c r="H2607" s="11" t="s">
        <v>28</v>
      </c>
      <c r="I2607" s="67">
        <f t="shared" ref="I2607:O2607" si="2138">SUM(I2608)</f>
        <v>153857</v>
      </c>
      <c r="J2607" s="67">
        <f t="shared" si="2138"/>
        <v>151357</v>
      </c>
      <c r="K2607" s="67">
        <f t="shared" si="2138"/>
        <v>0</v>
      </c>
      <c r="L2607" s="67">
        <f t="shared" si="2110"/>
        <v>14500</v>
      </c>
      <c r="M2607" s="67">
        <f t="shared" si="2138"/>
        <v>0</v>
      </c>
      <c r="N2607" s="67">
        <f t="shared" si="2138"/>
        <v>0</v>
      </c>
      <c r="O2607" s="67">
        <f t="shared" si="2138"/>
        <v>14500</v>
      </c>
      <c r="P2607" s="67">
        <f t="shared" si="2112"/>
        <v>14500</v>
      </c>
      <c r="Q2607" s="67">
        <f t="shared" si="2113"/>
        <v>9.5799996035862236</v>
      </c>
    </row>
    <row r="2608" spans="1:17" x14ac:dyDescent="0.25">
      <c r="A2608" s="12" t="s">
        <v>638</v>
      </c>
      <c r="B2608" s="12" t="s">
        <v>69</v>
      </c>
      <c r="C2608" s="12" t="s">
        <v>997</v>
      </c>
      <c r="D2608" s="43" t="s">
        <v>998</v>
      </c>
      <c r="E2608" s="48">
        <v>6121</v>
      </c>
      <c r="F2608" s="43"/>
      <c r="G2608" s="56" t="s">
        <v>2919</v>
      </c>
      <c r="H2608" s="23" t="s">
        <v>29</v>
      </c>
      <c r="I2608" s="68">
        <v>153857</v>
      </c>
      <c r="J2608" s="68">
        <v>151357</v>
      </c>
      <c r="K2608" s="68"/>
      <c r="L2608" s="68">
        <f t="shared" si="2110"/>
        <v>14500</v>
      </c>
      <c r="M2608" s="68"/>
      <c r="N2608" s="68"/>
      <c r="O2608" s="68">
        <v>14500</v>
      </c>
      <c r="P2608" s="68">
        <f t="shared" si="2112"/>
        <v>14500</v>
      </c>
      <c r="Q2608" s="68">
        <f t="shared" si="2113"/>
        <v>9.5799996035862236</v>
      </c>
    </row>
    <row r="2609" spans="1:17" x14ac:dyDescent="0.25">
      <c r="A2609" s="12" t="s">
        <v>638</v>
      </c>
      <c r="B2609" s="12" t="s">
        <v>69</v>
      </c>
      <c r="C2609" s="12" t="s">
        <v>997</v>
      </c>
      <c r="D2609" s="43" t="s">
        <v>998</v>
      </c>
      <c r="E2609" s="42" t="s">
        <v>2711</v>
      </c>
      <c r="F2609" s="42" t="s">
        <v>1</v>
      </c>
      <c r="G2609" s="42" t="s">
        <v>1</v>
      </c>
      <c r="H2609" s="11" t="s">
        <v>32</v>
      </c>
      <c r="I2609" s="67">
        <f t="shared" ref="I2609:O2609" si="2139">SUM(I2610:I2617)</f>
        <v>239300</v>
      </c>
      <c r="J2609" s="67">
        <f t="shared" si="2139"/>
        <v>155100</v>
      </c>
      <c r="K2609" s="67">
        <f t="shared" si="2139"/>
        <v>0</v>
      </c>
      <c r="L2609" s="67">
        <f t="shared" si="2110"/>
        <v>12730</v>
      </c>
      <c r="M2609" s="67">
        <f t="shared" si="2139"/>
        <v>0</v>
      </c>
      <c r="N2609" s="67">
        <f t="shared" si="2139"/>
        <v>0</v>
      </c>
      <c r="O2609" s="67">
        <f t="shared" si="2139"/>
        <v>12730</v>
      </c>
      <c r="P2609" s="67">
        <f t="shared" si="2112"/>
        <v>12730</v>
      </c>
      <c r="Q2609" s="67">
        <f t="shared" si="2113"/>
        <v>8.2076079948420375</v>
      </c>
    </row>
    <row r="2610" spans="1:17" x14ac:dyDescent="0.25">
      <c r="A2610" s="12" t="s">
        <v>638</v>
      </c>
      <c r="B2610" s="12" t="s">
        <v>69</v>
      </c>
      <c r="C2610" s="12" t="s">
        <v>997</v>
      </c>
      <c r="D2610" s="43" t="s">
        <v>998</v>
      </c>
      <c r="E2610" s="48">
        <v>6131</v>
      </c>
      <c r="F2610" s="43"/>
      <c r="G2610" s="56" t="s">
        <v>2919</v>
      </c>
      <c r="H2610" s="23" t="s">
        <v>33</v>
      </c>
      <c r="I2610" s="68">
        <v>2000</v>
      </c>
      <c r="J2610" s="68">
        <v>1000</v>
      </c>
      <c r="K2610" s="68"/>
      <c r="L2610" s="68">
        <f t="shared" si="2110"/>
        <v>100</v>
      </c>
      <c r="M2610" s="68"/>
      <c r="N2610" s="68"/>
      <c r="O2610" s="68">
        <v>100</v>
      </c>
      <c r="P2610" s="68">
        <f t="shared" si="2112"/>
        <v>100</v>
      </c>
      <c r="Q2610" s="68">
        <f t="shared" si="2113"/>
        <v>10</v>
      </c>
    </row>
    <row r="2611" spans="1:17" x14ac:dyDescent="0.25">
      <c r="A2611" s="12" t="s">
        <v>638</v>
      </c>
      <c r="B2611" s="12" t="s">
        <v>69</v>
      </c>
      <c r="C2611" s="12" t="s">
        <v>997</v>
      </c>
      <c r="D2611" s="43" t="s">
        <v>998</v>
      </c>
      <c r="E2611" s="48">
        <v>6132</v>
      </c>
      <c r="F2611" s="43"/>
      <c r="G2611" s="56" t="s">
        <v>2919</v>
      </c>
      <c r="H2611" s="23" t="s">
        <v>227</v>
      </c>
      <c r="I2611" s="68">
        <v>74000</v>
      </c>
      <c r="J2611" s="68">
        <v>74000</v>
      </c>
      <c r="K2611" s="68"/>
      <c r="L2611" s="68">
        <f t="shared" si="2110"/>
        <v>6200</v>
      </c>
      <c r="M2611" s="68"/>
      <c r="N2611" s="68"/>
      <c r="O2611" s="68">
        <v>6200</v>
      </c>
      <c r="P2611" s="68">
        <f t="shared" si="2112"/>
        <v>6200</v>
      </c>
      <c r="Q2611" s="68">
        <f t="shared" si="2113"/>
        <v>8.378378378378379</v>
      </c>
    </row>
    <row r="2612" spans="1:17" x14ac:dyDescent="0.25">
      <c r="A2612" s="12" t="s">
        <v>638</v>
      </c>
      <c r="B2612" s="12" t="s">
        <v>69</v>
      </c>
      <c r="C2612" s="12" t="s">
        <v>997</v>
      </c>
      <c r="D2612" s="43" t="s">
        <v>998</v>
      </c>
      <c r="E2612" s="48">
        <v>6133</v>
      </c>
      <c r="F2612" s="43"/>
      <c r="G2612" s="56" t="s">
        <v>2919</v>
      </c>
      <c r="H2612" s="23" t="s">
        <v>229</v>
      </c>
      <c r="I2612" s="68">
        <v>15300</v>
      </c>
      <c r="J2612" s="68">
        <v>15300</v>
      </c>
      <c r="K2612" s="68"/>
      <c r="L2612" s="68">
        <f t="shared" si="2110"/>
        <v>1200</v>
      </c>
      <c r="M2612" s="68"/>
      <c r="N2612" s="68"/>
      <c r="O2612" s="68">
        <v>1200</v>
      </c>
      <c r="P2612" s="68">
        <f t="shared" si="2112"/>
        <v>1200</v>
      </c>
      <c r="Q2612" s="68">
        <f t="shared" si="2113"/>
        <v>7.8431372549019605</v>
      </c>
    </row>
    <row r="2613" spans="1:17" x14ac:dyDescent="0.25">
      <c r="A2613" s="12" t="s">
        <v>638</v>
      </c>
      <c r="B2613" s="12" t="s">
        <v>69</v>
      </c>
      <c r="C2613" s="12" t="s">
        <v>997</v>
      </c>
      <c r="D2613" s="43" t="s">
        <v>998</v>
      </c>
      <c r="E2613" s="48">
        <v>6134</v>
      </c>
      <c r="F2613" s="43"/>
      <c r="G2613" s="56" t="s">
        <v>2919</v>
      </c>
      <c r="H2613" s="23" t="s">
        <v>169</v>
      </c>
      <c r="I2613" s="68">
        <v>88500</v>
      </c>
      <c r="J2613" s="68">
        <v>12000</v>
      </c>
      <c r="K2613" s="68"/>
      <c r="L2613" s="68">
        <f t="shared" si="2110"/>
        <v>1000</v>
      </c>
      <c r="M2613" s="68"/>
      <c r="N2613" s="68"/>
      <c r="O2613" s="68">
        <v>1000</v>
      </c>
      <c r="P2613" s="68">
        <f t="shared" si="2112"/>
        <v>1000</v>
      </c>
      <c r="Q2613" s="68">
        <f t="shared" si="2113"/>
        <v>8.3333333333333321</v>
      </c>
    </row>
    <row r="2614" spans="1:17" x14ac:dyDescent="0.25">
      <c r="A2614" s="12" t="s">
        <v>638</v>
      </c>
      <c r="B2614" s="12" t="s">
        <v>69</v>
      </c>
      <c r="C2614" s="12" t="s">
        <v>997</v>
      </c>
      <c r="D2614" s="43" t="s">
        <v>998</v>
      </c>
      <c r="E2614" s="48">
        <v>6135</v>
      </c>
      <c r="F2614" s="43"/>
      <c r="G2614" s="56" t="s">
        <v>2919</v>
      </c>
      <c r="H2614" s="23" t="s">
        <v>231</v>
      </c>
      <c r="I2614" s="68">
        <v>2000</v>
      </c>
      <c r="J2614" s="68">
        <v>1000</v>
      </c>
      <c r="K2614" s="68"/>
      <c r="L2614" s="68">
        <f t="shared" si="2110"/>
        <v>300</v>
      </c>
      <c r="M2614" s="68"/>
      <c r="N2614" s="68"/>
      <c r="O2614" s="68">
        <v>300</v>
      </c>
      <c r="P2614" s="68">
        <f t="shared" si="2112"/>
        <v>300</v>
      </c>
      <c r="Q2614" s="68">
        <f t="shared" si="2113"/>
        <v>30</v>
      </c>
    </row>
    <row r="2615" spans="1:17" x14ac:dyDescent="0.25">
      <c r="A2615" s="12" t="s">
        <v>638</v>
      </c>
      <c r="B2615" s="12" t="s">
        <v>69</v>
      </c>
      <c r="C2615" s="12" t="s">
        <v>997</v>
      </c>
      <c r="D2615" s="43" t="s">
        <v>998</v>
      </c>
      <c r="E2615" s="48">
        <v>6137</v>
      </c>
      <c r="F2615" s="43"/>
      <c r="G2615" s="56" t="s">
        <v>2919</v>
      </c>
      <c r="H2615" s="23" t="s">
        <v>235</v>
      </c>
      <c r="I2615" s="68">
        <v>16000</v>
      </c>
      <c r="J2615" s="68">
        <v>13000</v>
      </c>
      <c r="K2615" s="68"/>
      <c r="L2615" s="68">
        <f t="shared" si="2110"/>
        <v>1000</v>
      </c>
      <c r="M2615" s="68"/>
      <c r="N2615" s="68"/>
      <c r="O2615" s="68">
        <v>1000</v>
      </c>
      <c r="P2615" s="68">
        <f t="shared" si="2112"/>
        <v>1000</v>
      </c>
      <c r="Q2615" s="68">
        <f t="shared" si="2113"/>
        <v>7.6923076923076925</v>
      </c>
    </row>
    <row r="2616" spans="1:17" x14ac:dyDescent="0.25">
      <c r="A2616" s="12" t="s">
        <v>638</v>
      </c>
      <c r="B2616" s="12" t="s">
        <v>69</v>
      </c>
      <c r="C2616" s="12" t="s">
        <v>997</v>
      </c>
      <c r="D2616" s="43" t="s">
        <v>998</v>
      </c>
      <c r="E2616" s="48">
        <v>6138</v>
      </c>
      <c r="F2616" s="43"/>
      <c r="G2616" s="56" t="s">
        <v>2919</v>
      </c>
      <c r="H2616" s="23" t="s">
        <v>237</v>
      </c>
      <c r="I2616" s="68">
        <v>3600</v>
      </c>
      <c r="J2616" s="68">
        <v>3600</v>
      </c>
      <c r="K2616" s="68"/>
      <c r="L2616" s="68">
        <f t="shared" si="2110"/>
        <v>0</v>
      </c>
      <c r="M2616" s="68"/>
      <c r="N2616" s="68"/>
      <c r="O2616" s="68">
        <v>0</v>
      </c>
      <c r="P2616" s="68">
        <f t="shared" si="2112"/>
        <v>0</v>
      </c>
      <c r="Q2616" s="68">
        <f t="shared" si="2113"/>
        <v>0</v>
      </c>
    </row>
    <row r="2617" spans="1:17" x14ac:dyDescent="0.25">
      <c r="A2617" s="14" t="s">
        <v>638</v>
      </c>
      <c r="B2617" s="14" t="s">
        <v>69</v>
      </c>
      <c r="C2617" s="14" t="s">
        <v>997</v>
      </c>
      <c r="D2617" s="50" t="s">
        <v>998</v>
      </c>
      <c r="E2617" s="50" t="s">
        <v>2720</v>
      </c>
      <c r="F2617" s="43" t="s">
        <v>1</v>
      </c>
      <c r="G2617" s="49" t="s">
        <v>1</v>
      </c>
      <c r="H2617" s="11" t="s">
        <v>35</v>
      </c>
      <c r="I2617" s="67">
        <f t="shared" ref="I2617:O2617" si="2140">SUM(I2618:I2620)</f>
        <v>37900</v>
      </c>
      <c r="J2617" s="67">
        <f t="shared" si="2140"/>
        <v>35200</v>
      </c>
      <c r="K2617" s="67">
        <f t="shared" si="2140"/>
        <v>0</v>
      </c>
      <c r="L2617" s="67">
        <f t="shared" si="2110"/>
        <v>2930</v>
      </c>
      <c r="M2617" s="67">
        <f t="shared" si="2140"/>
        <v>0</v>
      </c>
      <c r="N2617" s="67">
        <f t="shared" si="2140"/>
        <v>0</v>
      </c>
      <c r="O2617" s="67">
        <f t="shared" si="2140"/>
        <v>2930</v>
      </c>
      <c r="P2617" s="67">
        <f t="shared" si="2112"/>
        <v>2930</v>
      </c>
      <c r="Q2617" s="67">
        <f t="shared" si="2113"/>
        <v>8.3238636363636367</v>
      </c>
    </row>
    <row r="2618" spans="1:17" x14ac:dyDescent="0.25">
      <c r="A2618" s="12" t="s">
        <v>638</v>
      </c>
      <c r="B2618" s="12" t="s">
        <v>69</v>
      </c>
      <c r="C2618" s="12" t="s">
        <v>997</v>
      </c>
      <c r="D2618" s="43" t="s">
        <v>998</v>
      </c>
      <c r="E2618" s="48">
        <v>6139</v>
      </c>
      <c r="F2618" s="43"/>
      <c r="G2618" s="56" t="s">
        <v>2919</v>
      </c>
      <c r="H2618" s="23" t="s">
        <v>35</v>
      </c>
      <c r="I2618" s="68">
        <v>26600</v>
      </c>
      <c r="J2618" s="68">
        <v>23900</v>
      </c>
      <c r="K2618" s="68"/>
      <c r="L2618" s="68">
        <f t="shared" si="2110"/>
        <v>1900</v>
      </c>
      <c r="M2618" s="68"/>
      <c r="N2618" s="68"/>
      <c r="O2618" s="68">
        <v>1900</v>
      </c>
      <c r="P2618" s="68">
        <f t="shared" si="2112"/>
        <v>1900</v>
      </c>
      <c r="Q2618" s="68">
        <f t="shared" si="2113"/>
        <v>7.9497907949790791</v>
      </c>
    </row>
    <row r="2619" spans="1:17" x14ac:dyDescent="0.25">
      <c r="A2619" s="12" t="s">
        <v>638</v>
      </c>
      <c r="B2619" s="12" t="s">
        <v>69</v>
      </c>
      <c r="C2619" s="12" t="s">
        <v>997</v>
      </c>
      <c r="D2619" s="43" t="s">
        <v>998</v>
      </c>
      <c r="E2619" s="48">
        <v>6139</v>
      </c>
      <c r="F2619" s="43" t="s">
        <v>1004</v>
      </c>
      <c r="G2619" s="56" t="s">
        <v>2919</v>
      </c>
      <c r="H2619" s="23" t="s">
        <v>43</v>
      </c>
      <c r="I2619" s="68">
        <v>3700</v>
      </c>
      <c r="J2619" s="68">
        <v>3700</v>
      </c>
      <c r="K2619" s="68"/>
      <c r="L2619" s="68">
        <f t="shared" si="2110"/>
        <v>400</v>
      </c>
      <c r="M2619" s="68"/>
      <c r="N2619" s="68"/>
      <c r="O2619" s="68">
        <v>400</v>
      </c>
      <c r="P2619" s="68">
        <f t="shared" si="2112"/>
        <v>400</v>
      </c>
      <c r="Q2619" s="68">
        <f t="shared" si="2113"/>
        <v>10.810810810810811</v>
      </c>
    </row>
    <row r="2620" spans="1:17" ht="22.5" x14ac:dyDescent="0.25">
      <c r="A2620" s="12" t="s">
        <v>638</v>
      </c>
      <c r="B2620" s="12" t="s">
        <v>69</v>
      </c>
      <c r="C2620" s="12" t="s">
        <v>997</v>
      </c>
      <c r="D2620" s="43" t="s">
        <v>998</v>
      </c>
      <c r="E2620" s="48">
        <v>6139</v>
      </c>
      <c r="F2620" s="43" t="s">
        <v>1005</v>
      </c>
      <c r="G2620" s="56" t="s">
        <v>2919</v>
      </c>
      <c r="H2620" s="23" t="s">
        <v>49</v>
      </c>
      <c r="I2620" s="68">
        <v>7600</v>
      </c>
      <c r="J2620" s="68">
        <v>7600</v>
      </c>
      <c r="K2620" s="68"/>
      <c r="L2620" s="68">
        <f t="shared" si="2110"/>
        <v>630</v>
      </c>
      <c r="M2620" s="68"/>
      <c r="N2620" s="68"/>
      <c r="O2620" s="68">
        <v>630</v>
      </c>
      <c r="P2620" s="68">
        <f t="shared" si="2112"/>
        <v>630</v>
      </c>
      <c r="Q2620" s="68">
        <f t="shared" si="2113"/>
        <v>8.2894736842105257</v>
      </c>
    </row>
    <row r="2621" spans="1:17" ht="22.5" x14ac:dyDescent="0.25">
      <c r="A2621" s="14" t="s">
        <v>1</v>
      </c>
      <c r="B2621" s="14" t="s">
        <v>1</v>
      </c>
      <c r="C2621" s="14" t="s">
        <v>1</v>
      </c>
      <c r="D2621" s="42" t="s">
        <v>1</v>
      </c>
      <c r="E2621" s="42" t="s">
        <v>1</v>
      </c>
      <c r="F2621" s="42" t="s">
        <v>1</v>
      </c>
      <c r="G2621" s="42" t="s">
        <v>1</v>
      </c>
      <c r="H2621" s="17" t="s">
        <v>50</v>
      </c>
      <c r="I2621" s="66">
        <f t="shared" ref="I2621:O2622" si="2141">SUM(I2622)</f>
        <v>100</v>
      </c>
      <c r="J2621" s="66">
        <f t="shared" si="2141"/>
        <v>100</v>
      </c>
      <c r="K2621" s="66">
        <f t="shared" si="2141"/>
        <v>0</v>
      </c>
      <c r="L2621" s="66">
        <f t="shared" si="2110"/>
        <v>0</v>
      </c>
      <c r="M2621" s="66">
        <f t="shared" si="2141"/>
        <v>0</v>
      </c>
      <c r="N2621" s="66">
        <f t="shared" si="2141"/>
        <v>0</v>
      </c>
      <c r="O2621" s="66">
        <f t="shared" si="2141"/>
        <v>0</v>
      </c>
      <c r="P2621" s="66">
        <f t="shared" si="2112"/>
        <v>0</v>
      </c>
      <c r="Q2621" s="66">
        <f t="shared" si="2113"/>
        <v>0</v>
      </c>
    </row>
    <row r="2622" spans="1:17" x14ac:dyDescent="0.25">
      <c r="A2622" s="12" t="s">
        <v>638</v>
      </c>
      <c r="B2622" s="12" t="s">
        <v>69</v>
      </c>
      <c r="C2622" s="12" t="s">
        <v>997</v>
      </c>
      <c r="D2622" s="43" t="s">
        <v>998</v>
      </c>
      <c r="E2622" s="42" t="s">
        <v>2712</v>
      </c>
      <c r="F2622" s="42" t="s">
        <v>1</v>
      </c>
      <c r="G2622" s="42" t="s">
        <v>1</v>
      </c>
      <c r="H2622" s="11" t="s">
        <v>52</v>
      </c>
      <c r="I2622" s="67">
        <f t="shared" si="2141"/>
        <v>100</v>
      </c>
      <c r="J2622" s="67">
        <f t="shared" si="2141"/>
        <v>100</v>
      </c>
      <c r="K2622" s="67">
        <f t="shared" si="2141"/>
        <v>0</v>
      </c>
      <c r="L2622" s="67">
        <f t="shared" si="2110"/>
        <v>0</v>
      </c>
      <c r="M2622" s="67">
        <f t="shared" si="2141"/>
        <v>0</v>
      </c>
      <c r="N2622" s="67">
        <f t="shared" si="2141"/>
        <v>0</v>
      </c>
      <c r="O2622" s="67">
        <f t="shared" si="2141"/>
        <v>0</v>
      </c>
      <c r="P2622" s="67">
        <f t="shared" si="2112"/>
        <v>0</v>
      </c>
      <c r="Q2622" s="67">
        <f t="shared" si="2113"/>
        <v>0</v>
      </c>
    </row>
    <row r="2623" spans="1:17" x14ac:dyDescent="0.25">
      <c r="A2623" s="12" t="s">
        <v>638</v>
      </c>
      <c r="B2623" s="12" t="s">
        <v>69</v>
      </c>
      <c r="C2623" s="12" t="s">
        <v>997</v>
      </c>
      <c r="D2623" s="43" t="s">
        <v>998</v>
      </c>
      <c r="E2623" s="48">
        <v>6148</v>
      </c>
      <c r="F2623" s="43"/>
      <c r="G2623" s="56" t="s">
        <v>2919</v>
      </c>
      <c r="H2623" s="23" t="s">
        <v>58</v>
      </c>
      <c r="I2623" s="68">
        <v>100</v>
      </c>
      <c r="J2623" s="68">
        <v>100</v>
      </c>
      <c r="K2623" s="68"/>
      <c r="L2623" s="68">
        <f t="shared" si="2110"/>
        <v>0</v>
      </c>
      <c r="M2623" s="68"/>
      <c r="N2623" s="68"/>
      <c r="O2623" s="68"/>
      <c r="P2623" s="68">
        <f t="shared" si="2112"/>
        <v>0</v>
      </c>
      <c r="Q2623" s="68">
        <f t="shared" si="2113"/>
        <v>0</v>
      </c>
    </row>
    <row r="2624" spans="1:17" ht="22.5" x14ac:dyDescent="0.25">
      <c r="A2624" s="14" t="s">
        <v>1</v>
      </c>
      <c r="B2624" s="14" t="s">
        <v>1</v>
      </c>
      <c r="C2624" s="14" t="s">
        <v>1</v>
      </c>
      <c r="D2624" s="42" t="s">
        <v>1</v>
      </c>
      <c r="E2624" s="42" t="s">
        <v>1</v>
      </c>
      <c r="F2624" s="42" t="s">
        <v>1</v>
      </c>
      <c r="G2624" s="42" t="s">
        <v>1</v>
      </c>
      <c r="H2624" s="17" t="s">
        <v>59</v>
      </c>
      <c r="I2624" s="66">
        <f t="shared" ref="I2624:O2625" si="2142">SUM(I2625)</f>
        <v>20000</v>
      </c>
      <c r="J2624" s="66">
        <f t="shared" si="2142"/>
        <v>0</v>
      </c>
      <c r="K2624" s="66">
        <f t="shared" si="2142"/>
        <v>0</v>
      </c>
      <c r="L2624" s="66">
        <f t="shared" si="2110"/>
        <v>0</v>
      </c>
      <c r="M2624" s="66">
        <f t="shared" si="2142"/>
        <v>0</v>
      </c>
      <c r="N2624" s="66">
        <f t="shared" si="2142"/>
        <v>0</v>
      </c>
      <c r="O2624" s="66">
        <f t="shared" si="2142"/>
        <v>0</v>
      </c>
      <c r="P2624" s="66">
        <f t="shared" si="2112"/>
        <v>0</v>
      </c>
      <c r="Q2624" s="66" t="str">
        <f t="shared" si="2113"/>
        <v>-</v>
      </c>
    </row>
    <row r="2625" spans="1:17" x14ac:dyDescent="0.25">
      <c r="A2625" s="12" t="s">
        <v>638</v>
      </c>
      <c r="B2625" s="12" t="s">
        <v>69</v>
      </c>
      <c r="C2625" s="12" t="s">
        <v>997</v>
      </c>
      <c r="D2625" s="43" t="s">
        <v>998</v>
      </c>
      <c r="E2625" s="42" t="s">
        <v>2715</v>
      </c>
      <c r="F2625" s="42" t="s">
        <v>1</v>
      </c>
      <c r="G2625" s="42" t="s">
        <v>1</v>
      </c>
      <c r="H2625" s="11" t="s">
        <v>61</v>
      </c>
      <c r="I2625" s="67">
        <f t="shared" si="2142"/>
        <v>20000</v>
      </c>
      <c r="J2625" s="67">
        <f t="shared" si="2142"/>
        <v>0</v>
      </c>
      <c r="K2625" s="67">
        <f t="shared" si="2142"/>
        <v>0</v>
      </c>
      <c r="L2625" s="67">
        <f t="shared" si="2110"/>
        <v>0</v>
      </c>
      <c r="M2625" s="67">
        <f t="shared" si="2142"/>
        <v>0</v>
      </c>
      <c r="N2625" s="67">
        <f t="shared" si="2142"/>
        <v>0</v>
      </c>
      <c r="O2625" s="67">
        <f t="shared" si="2142"/>
        <v>0</v>
      </c>
      <c r="P2625" s="67">
        <f t="shared" si="2112"/>
        <v>0</v>
      </c>
      <c r="Q2625" s="67" t="str">
        <f t="shared" si="2113"/>
        <v>-</v>
      </c>
    </row>
    <row r="2626" spans="1:17" x14ac:dyDescent="0.25">
      <c r="A2626" s="12" t="s">
        <v>638</v>
      </c>
      <c r="B2626" s="12" t="s">
        <v>69</v>
      </c>
      <c r="C2626" s="12" t="s">
        <v>997</v>
      </c>
      <c r="D2626" s="43" t="s">
        <v>998</v>
      </c>
      <c r="E2626" s="48">
        <v>8213</v>
      </c>
      <c r="F2626" s="43"/>
      <c r="G2626" s="56" t="s">
        <v>2919</v>
      </c>
      <c r="H2626" s="23" t="s">
        <v>62</v>
      </c>
      <c r="I2626" s="68">
        <v>20000</v>
      </c>
      <c r="J2626" s="68">
        <v>0</v>
      </c>
      <c r="K2626" s="68"/>
      <c r="L2626" s="68">
        <f t="shared" si="2110"/>
        <v>0</v>
      </c>
      <c r="M2626" s="68"/>
      <c r="N2626" s="68"/>
      <c r="O2626" s="68"/>
      <c r="P2626" s="68">
        <f t="shared" si="2112"/>
        <v>0</v>
      </c>
      <c r="Q2626" s="68" t="str">
        <f t="shared" si="2113"/>
        <v>-</v>
      </c>
    </row>
    <row r="2627" spans="1:17" x14ac:dyDescent="0.25">
      <c r="A2627" s="23" t="s">
        <v>1</v>
      </c>
      <c r="B2627" s="23" t="s">
        <v>1</v>
      </c>
      <c r="C2627" s="23" t="s">
        <v>1</v>
      </c>
      <c r="D2627" s="49" t="s">
        <v>1</v>
      </c>
      <c r="E2627" s="49" t="s">
        <v>1</v>
      </c>
      <c r="F2627" s="49" t="s">
        <v>1</v>
      </c>
      <c r="G2627" s="49" t="s">
        <v>1</v>
      </c>
      <c r="H2627" s="17" t="s">
        <v>1006</v>
      </c>
      <c r="I2627" s="66">
        <f t="shared" ref="I2627:O2627" si="2143">SUM(I2599,I2621,I2624)</f>
        <v>2065513</v>
      </c>
      <c r="J2627" s="66">
        <f t="shared" si="2143"/>
        <v>1912813</v>
      </c>
      <c r="K2627" s="66">
        <f t="shared" si="2143"/>
        <v>0</v>
      </c>
      <c r="L2627" s="66">
        <f t="shared" si="2110"/>
        <v>185130</v>
      </c>
      <c r="M2627" s="66">
        <f t="shared" si="2143"/>
        <v>0</v>
      </c>
      <c r="N2627" s="66">
        <f t="shared" si="2143"/>
        <v>0</v>
      </c>
      <c r="O2627" s="66">
        <f t="shared" si="2143"/>
        <v>185130</v>
      </c>
      <c r="P2627" s="66">
        <f t="shared" si="2112"/>
        <v>185130</v>
      </c>
      <c r="Q2627" s="66">
        <f t="shared" si="2113"/>
        <v>9.6784160291675132</v>
      </c>
    </row>
    <row r="2628" spans="1:17" ht="15.75" thickBot="1" x14ac:dyDescent="0.3">
      <c r="A2628" s="23" t="s">
        <v>1</v>
      </c>
      <c r="B2628" s="23" t="s">
        <v>1</v>
      </c>
      <c r="C2628" s="23" t="s">
        <v>1</v>
      </c>
      <c r="D2628" s="49" t="s">
        <v>1</v>
      </c>
      <c r="E2628" s="49" t="s">
        <v>1</v>
      </c>
      <c r="F2628" s="49" t="s">
        <v>1</v>
      </c>
      <c r="G2628" s="49" t="s">
        <v>1</v>
      </c>
      <c r="H2628" s="11" t="s">
        <v>64</v>
      </c>
      <c r="I2628" s="67">
        <v>52</v>
      </c>
      <c r="J2628" s="67">
        <v>52</v>
      </c>
      <c r="K2628" s="67"/>
      <c r="L2628" s="67"/>
      <c r="M2628" s="67"/>
      <c r="N2628" s="67"/>
      <c r="O2628" s="67"/>
      <c r="P2628" s="67">
        <f t="shared" si="2112"/>
        <v>0</v>
      </c>
      <c r="Q2628" s="67">
        <f t="shared" si="2113"/>
        <v>0</v>
      </c>
    </row>
    <row r="2629" spans="1:17" ht="34.5" thickBot="1" x14ac:dyDescent="0.3">
      <c r="A2629" s="23" t="s">
        <v>1</v>
      </c>
      <c r="B2629" s="23" t="s">
        <v>1</v>
      </c>
      <c r="C2629" s="23" t="s">
        <v>1</v>
      </c>
      <c r="D2629" s="49" t="s">
        <v>1</v>
      </c>
      <c r="E2629" s="49" t="s">
        <v>1</v>
      </c>
      <c r="F2629" s="49" t="s">
        <v>1</v>
      </c>
      <c r="G2629" s="49" t="s">
        <v>1</v>
      </c>
      <c r="H2629" s="22" t="s">
        <v>65</v>
      </c>
      <c r="I2629" s="64" t="s">
        <v>2718</v>
      </c>
      <c r="J2629" s="64" t="s">
        <v>2879</v>
      </c>
      <c r="K2629" s="64" t="s">
        <v>2942</v>
      </c>
      <c r="L2629" s="64" t="s">
        <v>2942</v>
      </c>
      <c r="M2629" s="64" t="s">
        <v>2950</v>
      </c>
      <c r="N2629" s="64" t="s">
        <v>2949</v>
      </c>
      <c r="O2629" s="64" t="s">
        <v>2951</v>
      </c>
      <c r="P2629" s="64" t="s">
        <v>2942</v>
      </c>
      <c r="Q2629" s="64" t="s">
        <v>2944</v>
      </c>
    </row>
    <row r="2630" spans="1:17" x14ac:dyDescent="0.25">
      <c r="A2630" s="24"/>
      <c r="B2630" s="24"/>
      <c r="C2630" s="24"/>
      <c r="D2630" s="51"/>
      <c r="E2630" s="51"/>
      <c r="F2630" s="51"/>
      <c r="G2630" s="51"/>
      <c r="H2630" s="18" t="s">
        <v>1</v>
      </c>
      <c r="I2630" s="65">
        <v>1</v>
      </c>
      <c r="J2630" s="65" t="s">
        <v>2894</v>
      </c>
      <c r="K2630" s="65">
        <v>3</v>
      </c>
      <c r="L2630" s="65" t="s">
        <v>2945</v>
      </c>
      <c r="M2630" s="65">
        <v>5</v>
      </c>
      <c r="N2630" s="65">
        <v>6</v>
      </c>
      <c r="O2630" s="65">
        <v>7</v>
      </c>
      <c r="P2630" s="65" t="s">
        <v>2946</v>
      </c>
      <c r="Q2630" s="65">
        <v>9</v>
      </c>
    </row>
    <row r="2631" spans="1:17" x14ac:dyDescent="0.25">
      <c r="A2631" s="24"/>
      <c r="B2631" s="24"/>
      <c r="C2631" s="24"/>
      <c r="D2631" s="51"/>
      <c r="E2631" s="52"/>
      <c r="F2631" s="52"/>
      <c r="G2631" s="52"/>
      <c r="H2631" s="19" t="s">
        <v>697</v>
      </c>
      <c r="I2631" s="69">
        <f t="shared" ref="I2631" si="2144">SUM(I2627)</f>
        <v>2065513</v>
      </c>
      <c r="J2631" s="69">
        <f t="shared" ref="J2631:K2631" si="2145">SUM(J2627)</f>
        <v>1912813</v>
      </c>
      <c r="K2631" s="69">
        <f t="shared" si="2145"/>
        <v>0</v>
      </c>
      <c r="L2631" s="69">
        <f t="shared" si="2110"/>
        <v>185130</v>
      </c>
      <c r="M2631" s="69">
        <f t="shared" ref="M2631" si="2146">SUM(M2627)</f>
        <v>0</v>
      </c>
      <c r="N2631" s="69">
        <f t="shared" ref="N2631:O2631" si="2147">SUM(N2627)</f>
        <v>0</v>
      </c>
      <c r="O2631" s="69">
        <f t="shared" si="2147"/>
        <v>185130</v>
      </c>
      <c r="P2631" s="69">
        <f t="shared" si="2112"/>
        <v>185130</v>
      </c>
      <c r="Q2631" s="69">
        <f t="shared" si="2113"/>
        <v>9.6784160291675132</v>
      </c>
    </row>
    <row r="2632" spans="1:17" x14ac:dyDescent="0.25">
      <c r="A2632" s="24"/>
      <c r="B2632" s="24"/>
      <c r="C2632" s="24"/>
      <c r="D2632" s="51"/>
      <c r="E2632" s="51"/>
      <c r="F2632" s="51"/>
      <c r="G2632" s="51"/>
      <c r="H2632" s="20" t="s">
        <v>67</v>
      </c>
      <c r="I2632" s="69">
        <f t="shared" ref="I2632" si="2148">SUM(I2631)</f>
        <v>2065513</v>
      </c>
      <c r="J2632" s="69">
        <f t="shared" ref="J2632:K2632" si="2149">SUM(J2631)</f>
        <v>1912813</v>
      </c>
      <c r="K2632" s="69">
        <f t="shared" si="2149"/>
        <v>0</v>
      </c>
      <c r="L2632" s="69">
        <f t="shared" si="2110"/>
        <v>185130</v>
      </c>
      <c r="M2632" s="69">
        <f t="shared" ref="M2632" si="2150">SUM(M2631)</f>
        <v>0</v>
      </c>
      <c r="N2632" s="69">
        <f t="shared" ref="N2632:O2632" si="2151">SUM(N2631)</f>
        <v>0</v>
      </c>
      <c r="O2632" s="69">
        <f t="shared" si="2151"/>
        <v>185130</v>
      </c>
      <c r="P2632" s="69">
        <f t="shared" si="2112"/>
        <v>185130</v>
      </c>
      <c r="Q2632" s="69">
        <f t="shared" si="2113"/>
        <v>9.6784160291675132</v>
      </c>
    </row>
    <row r="2633" spans="1:17" x14ac:dyDescent="0.25">
      <c r="A2633" s="25"/>
      <c r="B2633" s="25"/>
      <c r="C2633" s="25"/>
      <c r="D2633" s="53"/>
      <c r="E2633" s="53"/>
      <c r="F2633" s="53"/>
      <c r="G2633" s="53"/>
    </row>
    <row r="2634" spans="1:17" ht="15.75" thickBot="1" x14ac:dyDescent="0.3">
      <c r="A2634" s="23" t="s">
        <v>1</v>
      </c>
      <c r="B2634" s="23" t="s">
        <v>1</v>
      </c>
      <c r="C2634" s="23" t="s">
        <v>1</v>
      </c>
      <c r="D2634" s="49" t="s">
        <v>1</v>
      </c>
      <c r="E2634" s="49" t="s">
        <v>1</v>
      </c>
      <c r="F2634" s="49" t="s">
        <v>1</v>
      </c>
      <c r="G2634" s="49" t="s">
        <v>1</v>
      </c>
      <c r="H2634" s="26" t="s">
        <v>1</v>
      </c>
      <c r="I2634" s="70"/>
      <c r="J2634" s="70"/>
      <c r="K2634" s="70"/>
      <c r="L2634" s="70"/>
      <c r="M2634" s="70"/>
      <c r="N2634" s="70"/>
      <c r="O2634" s="70"/>
      <c r="P2634" s="70"/>
      <c r="Q2634" s="70"/>
    </row>
    <row r="2635" spans="1:17" ht="34.5" thickBot="1" x14ac:dyDescent="0.3">
      <c r="A2635" s="22" t="s">
        <v>4</v>
      </c>
      <c r="B2635" s="22" t="s">
        <v>5</v>
      </c>
      <c r="C2635" s="22" t="s">
        <v>6</v>
      </c>
      <c r="D2635" s="44" t="s">
        <v>2891</v>
      </c>
      <c r="E2635" s="44" t="s">
        <v>2895</v>
      </c>
      <c r="F2635" s="44" t="s">
        <v>7</v>
      </c>
      <c r="G2635" s="44" t="s">
        <v>8</v>
      </c>
      <c r="H2635" s="22" t="s">
        <v>9</v>
      </c>
      <c r="I2635" s="64" t="s">
        <v>2718</v>
      </c>
      <c r="J2635" s="64" t="s">
        <v>2879</v>
      </c>
      <c r="K2635" s="64" t="s">
        <v>2942</v>
      </c>
      <c r="L2635" s="64" t="s">
        <v>2942</v>
      </c>
      <c r="M2635" s="64" t="s">
        <v>2950</v>
      </c>
      <c r="N2635" s="64" t="s">
        <v>2949</v>
      </c>
      <c r="O2635" s="64" t="s">
        <v>2951</v>
      </c>
      <c r="P2635" s="64" t="s">
        <v>2942</v>
      </c>
      <c r="Q2635" s="64" t="s">
        <v>2944</v>
      </c>
    </row>
    <row r="2636" spans="1:17" x14ac:dyDescent="0.25">
      <c r="A2636" s="15" t="s">
        <v>1</v>
      </c>
      <c r="B2636" s="15" t="s">
        <v>1</v>
      </c>
      <c r="C2636" s="15" t="s">
        <v>1</v>
      </c>
      <c r="D2636" s="45" t="s">
        <v>1</v>
      </c>
      <c r="E2636" s="45" t="s">
        <v>1</v>
      </c>
      <c r="F2636" s="46" t="s">
        <v>1</v>
      </c>
      <c r="G2636" s="47" t="s">
        <v>1</v>
      </c>
      <c r="H2636" s="16" t="s">
        <v>1</v>
      </c>
      <c r="I2636" s="65">
        <v>1</v>
      </c>
      <c r="J2636" s="65" t="s">
        <v>2894</v>
      </c>
      <c r="K2636" s="65">
        <v>3</v>
      </c>
      <c r="L2636" s="65" t="s">
        <v>2945</v>
      </c>
      <c r="M2636" s="65">
        <v>5</v>
      </c>
      <c r="N2636" s="65">
        <v>6</v>
      </c>
      <c r="O2636" s="65">
        <v>7</v>
      </c>
      <c r="P2636" s="65" t="s">
        <v>2946</v>
      </c>
      <c r="Q2636" s="65">
        <v>9</v>
      </c>
    </row>
    <row r="2637" spans="1:17" x14ac:dyDescent="0.25">
      <c r="A2637" s="14" t="s">
        <v>638</v>
      </c>
      <c r="B2637" s="14" t="s">
        <v>69</v>
      </c>
      <c r="C2637" s="12" t="s">
        <v>1007</v>
      </c>
      <c r="D2637" s="43" t="s">
        <v>1008</v>
      </c>
      <c r="E2637" s="42" t="s">
        <v>1</v>
      </c>
      <c r="F2637" s="42" t="s">
        <v>1</v>
      </c>
      <c r="G2637" s="42" t="s">
        <v>1</v>
      </c>
      <c r="H2637" s="11" t="s">
        <v>1009</v>
      </c>
      <c r="I2637" s="63"/>
      <c r="J2637" s="63"/>
      <c r="K2637" s="63"/>
      <c r="L2637" s="63"/>
      <c r="M2637" s="63"/>
      <c r="N2637" s="63"/>
      <c r="O2637" s="63"/>
      <c r="P2637" s="63">
        <f t="shared" ref="P2637:P2700" si="2152">K2637+L2637</f>
        <v>0</v>
      </c>
      <c r="Q2637" s="63" t="str">
        <f t="shared" ref="Q2637:Q2700" si="2153">IF(J2637=0,"-",P2637/J2637*100)</f>
        <v>-</v>
      </c>
    </row>
    <row r="2638" spans="1:17" ht="22.5" x14ac:dyDescent="0.25">
      <c r="A2638" s="14" t="s">
        <v>1</v>
      </c>
      <c r="B2638" s="14" t="s">
        <v>1</v>
      </c>
      <c r="C2638" s="14" t="s">
        <v>1</v>
      </c>
      <c r="D2638" s="42" t="s">
        <v>1</v>
      </c>
      <c r="E2638" s="42" t="s">
        <v>1</v>
      </c>
      <c r="F2638" s="42" t="s">
        <v>1</v>
      </c>
      <c r="G2638" s="42" t="s">
        <v>1</v>
      </c>
      <c r="H2638" s="17" t="s">
        <v>13</v>
      </c>
      <c r="I2638" s="66">
        <f t="shared" ref="I2638" si="2154">SUM(I2639,I2646,I2648)</f>
        <v>1736527</v>
      </c>
      <c r="J2638" s="66">
        <f t="shared" ref="J2638:K2638" si="2155">SUM(J2639,J2646,J2648)</f>
        <v>1543377</v>
      </c>
      <c r="K2638" s="66">
        <f t="shared" si="2155"/>
        <v>0</v>
      </c>
      <c r="L2638" s="66">
        <f t="shared" ref="L2638:L2701" si="2156">SUM(M2638:O2638)</f>
        <v>169380</v>
      </c>
      <c r="M2638" s="66">
        <f t="shared" ref="M2638" si="2157">SUM(M2639,M2646,M2648)</f>
        <v>0</v>
      </c>
      <c r="N2638" s="66">
        <f t="shared" ref="N2638:O2638" si="2158">SUM(N2639,N2646,N2648)</f>
        <v>0</v>
      </c>
      <c r="O2638" s="66">
        <f t="shared" si="2158"/>
        <v>169380</v>
      </c>
      <c r="P2638" s="66">
        <f t="shared" si="2152"/>
        <v>169380</v>
      </c>
      <c r="Q2638" s="66">
        <f t="shared" si="2153"/>
        <v>10.97463549087488</v>
      </c>
    </row>
    <row r="2639" spans="1:17" x14ac:dyDescent="0.25">
      <c r="A2639" s="12" t="s">
        <v>638</v>
      </c>
      <c r="B2639" s="12" t="s">
        <v>69</v>
      </c>
      <c r="C2639" s="12" t="s">
        <v>1007</v>
      </c>
      <c r="D2639" s="43" t="s">
        <v>1008</v>
      </c>
      <c r="E2639" s="42" t="s">
        <v>2709</v>
      </c>
      <c r="F2639" s="42" t="s">
        <v>1</v>
      </c>
      <c r="G2639" s="42" t="s">
        <v>1</v>
      </c>
      <c r="H2639" s="11" t="s">
        <v>15</v>
      </c>
      <c r="I2639" s="67">
        <f t="shared" ref="I2639" si="2159">SUM(I2640,I2641)</f>
        <v>1374322</v>
      </c>
      <c r="J2639" s="67">
        <f t="shared" ref="J2639:K2639" si="2160">SUM(J2640,J2641)</f>
        <v>1298672</v>
      </c>
      <c r="K2639" s="67">
        <f t="shared" si="2160"/>
        <v>0</v>
      </c>
      <c r="L2639" s="67">
        <f t="shared" si="2156"/>
        <v>142400</v>
      </c>
      <c r="M2639" s="67">
        <f t="shared" ref="M2639" si="2161">SUM(M2640,M2641)</f>
        <v>0</v>
      </c>
      <c r="N2639" s="67">
        <f t="shared" ref="N2639:O2639" si="2162">SUM(N2640,N2641)</f>
        <v>0</v>
      </c>
      <c r="O2639" s="67">
        <f t="shared" si="2162"/>
        <v>142400</v>
      </c>
      <c r="P2639" s="67">
        <f t="shared" si="2152"/>
        <v>142400</v>
      </c>
      <c r="Q2639" s="67">
        <f t="shared" si="2153"/>
        <v>10.9650473714687</v>
      </c>
    </row>
    <row r="2640" spans="1:17" x14ac:dyDescent="0.25">
      <c r="A2640" s="12" t="s">
        <v>638</v>
      </c>
      <c r="B2640" s="12" t="s">
        <v>69</v>
      </c>
      <c r="C2640" s="12" t="s">
        <v>1007</v>
      </c>
      <c r="D2640" s="43" t="s">
        <v>1008</v>
      </c>
      <c r="E2640" s="48">
        <v>6111</v>
      </c>
      <c r="F2640" s="43"/>
      <c r="G2640" s="56" t="s">
        <v>2919</v>
      </c>
      <c r="H2640" s="23" t="s">
        <v>16</v>
      </c>
      <c r="I2640" s="68">
        <v>1215272</v>
      </c>
      <c r="J2640" s="68">
        <v>1150272</v>
      </c>
      <c r="K2640" s="68"/>
      <c r="L2640" s="68">
        <f t="shared" si="2156"/>
        <v>122000</v>
      </c>
      <c r="M2640" s="68"/>
      <c r="N2640" s="68"/>
      <c r="O2640" s="68">
        <v>122000</v>
      </c>
      <c r="P2640" s="68">
        <f t="shared" si="2152"/>
        <v>122000</v>
      </c>
      <c r="Q2640" s="68">
        <f t="shared" si="2153"/>
        <v>10.606187058365325</v>
      </c>
    </row>
    <row r="2641" spans="1:17" x14ac:dyDescent="0.25">
      <c r="A2641" s="14" t="s">
        <v>638</v>
      </c>
      <c r="B2641" s="14" t="s">
        <v>69</v>
      </c>
      <c r="C2641" s="14" t="s">
        <v>1007</v>
      </c>
      <c r="D2641" s="50" t="s">
        <v>1008</v>
      </c>
      <c r="E2641" s="50" t="s">
        <v>2719</v>
      </c>
      <c r="F2641" s="43" t="s">
        <v>1</v>
      </c>
      <c r="G2641" s="49" t="s">
        <v>1</v>
      </c>
      <c r="H2641" s="11" t="s">
        <v>19</v>
      </c>
      <c r="I2641" s="67">
        <f t="shared" ref="I2641:O2641" si="2163">SUM(I2642:I2645)</f>
        <v>159050</v>
      </c>
      <c r="J2641" s="67">
        <f t="shared" si="2163"/>
        <v>148400</v>
      </c>
      <c r="K2641" s="67">
        <f t="shared" si="2163"/>
        <v>0</v>
      </c>
      <c r="L2641" s="67">
        <f t="shared" si="2156"/>
        <v>20400</v>
      </c>
      <c r="M2641" s="67">
        <f t="shared" si="2163"/>
        <v>0</v>
      </c>
      <c r="N2641" s="67">
        <f t="shared" si="2163"/>
        <v>0</v>
      </c>
      <c r="O2641" s="67">
        <f t="shared" si="2163"/>
        <v>20400</v>
      </c>
      <c r="P2641" s="67">
        <f t="shared" si="2152"/>
        <v>20400</v>
      </c>
      <c r="Q2641" s="67">
        <f t="shared" si="2153"/>
        <v>13.746630727762804</v>
      </c>
    </row>
    <row r="2642" spans="1:17" x14ac:dyDescent="0.25">
      <c r="A2642" s="12" t="s">
        <v>638</v>
      </c>
      <c r="B2642" s="12" t="s">
        <v>69</v>
      </c>
      <c r="C2642" s="12" t="s">
        <v>1007</v>
      </c>
      <c r="D2642" s="43" t="s">
        <v>1008</v>
      </c>
      <c r="E2642" s="48">
        <v>6112</v>
      </c>
      <c r="F2642" s="43" t="s">
        <v>1010</v>
      </c>
      <c r="G2642" s="56" t="s">
        <v>2919</v>
      </c>
      <c r="H2642" s="23" t="s">
        <v>73</v>
      </c>
      <c r="I2642" s="68">
        <v>24550</v>
      </c>
      <c r="J2642" s="68">
        <v>21900</v>
      </c>
      <c r="K2642" s="68"/>
      <c r="L2642" s="68">
        <f t="shared" si="2156"/>
        <v>2000</v>
      </c>
      <c r="M2642" s="68"/>
      <c r="N2642" s="68"/>
      <c r="O2642" s="68">
        <v>2000</v>
      </c>
      <c r="P2642" s="68">
        <f t="shared" si="2152"/>
        <v>2000</v>
      </c>
      <c r="Q2642" s="68">
        <f t="shared" si="2153"/>
        <v>9.1324200913241995</v>
      </c>
    </row>
    <row r="2643" spans="1:17" x14ac:dyDescent="0.25">
      <c r="A2643" s="12" t="s">
        <v>638</v>
      </c>
      <c r="B2643" s="12" t="s">
        <v>69</v>
      </c>
      <c r="C2643" s="12" t="s">
        <v>1007</v>
      </c>
      <c r="D2643" s="43" t="s">
        <v>1008</v>
      </c>
      <c r="E2643" s="48">
        <v>6112</v>
      </c>
      <c r="F2643" s="43" t="s">
        <v>1011</v>
      </c>
      <c r="G2643" s="56" t="s">
        <v>2919</v>
      </c>
      <c r="H2643" s="23" t="s">
        <v>22</v>
      </c>
      <c r="I2643" s="68">
        <v>97000</v>
      </c>
      <c r="J2643" s="68">
        <v>91000</v>
      </c>
      <c r="K2643" s="68"/>
      <c r="L2643" s="68">
        <f t="shared" si="2156"/>
        <v>12900</v>
      </c>
      <c r="M2643" s="68"/>
      <c r="N2643" s="68"/>
      <c r="O2643" s="68">
        <v>12900</v>
      </c>
      <c r="P2643" s="68">
        <f t="shared" si="2152"/>
        <v>12900</v>
      </c>
      <c r="Q2643" s="68">
        <f t="shared" si="2153"/>
        <v>14.175824175824175</v>
      </c>
    </row>
    <row r="2644" spans="1:17" x14ac:dyDescent="0.25">
      <c r="A2644" s="12" t="s">
        <v>638</v>
      </c>
      <c r="B2644" s="12" t="s">
        <v>69</v>
      </c>
      <c r="C2644" s="12" t="s">
        <v>1007</v>
      </c>
      <c r="D2644" s="43" t="s">
        <v>1008</v>
      </c>
      <c r="E2644" s="48">
        <v>6112</v>
      </c>
      <c r="F2644" s="43" t="s">
        <v>1012</v>
      </c>
      <c r="G2644" s="56" t="s">
        <v>2919</v>
      </c>
      <c r="H2644" s="23" t="s">
        <v>24</v>
      </c>
      <c r="I2644" s="68">
        <v>22500</v>
      </c>
      <c r="J2644" s="68">
        <v>20500</v>
      </c>
      <c r="K2644" s="68"/>
      <c r="L2644" s="68">
        <f t="shared" si="2156"/>
        <v>0</v>
      </c>
      <c r="M2644" s="68"/>
      <c r="N2644" s="68"/>
      <c r="O2644" s="68"/>
      <c r="P2644" s="68">
        <f t="shared" si="2152"/>
        <v>0</v>
      </c>
      <c r="Q2644" s="68">
        <f t="shared" si="2153"/>
        <v>0</v>
      </c>
    </row>
    <row r="2645" spans="1:17" x14ac:dyDescent="0.25">
      <c r="A2645" s="12" t="s">
        <v>638</v>
      </c>
      <c r="B2645" s="12" t="s">
        <v>69</v>
      </c>
      <c r="C2645" s="12" t="s">
        <v>1007</v>
      </c>
      <c r="D2645" s="43" t="s">
        <v>1008</v>
      </c>
      <c r="E2645" s="48">
        <v>6112</v>
      </c>
      <c r="F2645" s="43" t="s">
        <v>1013</v>
      </c>
      <c r="G2645" s="56" t="s">
        <v>2919</v>
      </c>
      <c r="H2645" s="23" t="s">
        <v>26</v>
      </c>
      <c r="I2645" s="68">
        <v>15000</v>
      </c>
      <c r="J2645" s="68">
        <v>15000</v>
      </c>
      <c r="K2645" s="68"/>
      <c r="L2645" s="68">
        <f t="shared" si="2156"/>
        <v>5500</v>
      </c>
      <c r="M2645" s="68"/>
      <c r="N2645" s="68"/>
      <c r="O2645" s="68">
        <v>5500</v>
      </c>
      <c r="P2645" s="68">
        <f t="shared" si="2152"/>
        <v>5500</v>
      </c>
      <c r="Q2645" s="68">
        <f t="shared" si="2153"/>
        <v>36.666666666666664</v>
      </c>
    </row>
    <row r="2646" spans="1:17" x14ac:dyDescent="0.25">
      <c r="A2646" s="12" t="s">
        <v>638</v>
      </c>
      <c r="B2646" s="12" t="s">
        <v>69</v>
      </c>
      <c r="C2646" s="12" t="s">
        <v>1007</v>
      </c>
      <c r="D2646" s="43" t="s">
        <v>1008</v>
      </c>
      <c r="E2646" s="42" t="s">
        <v>2710</v>
      </c>
      <c r="F2646" s="42" t="s">
        <v>1</v>
      </c>
      <c r="G2646" s="42" t="s">
        <v>1</v>
      </c>
      <c r="H2646" s="11" t="s">
        <v>28</v>
      </c>
      <c r="I2646" s="67">
        <f t="shared" ref="I2646:O2646" si="2164">SUM(I2647)</f>
        <v>131328</v>
      </c>
      <c r="J2646" s="67">
        <f t="shared" si="2164"/>
        <v>124828</v>
      </c>
      <c r="K2646" s="67">
        <f t="shared" si="2164"/>
        <v>0</v>
      </c>
      <c r="L2646" s="67">
        <f t="shared" si="2156"/>
        <v>12900</v>
      </c>
      <c r="M2646" s="67">
        <f t="shared" si="2164"/>
        <v>0</v>
      </c>
      <c r="N2646" s="67">
        <f t="shared" si="2164"/>
        <v>0</v>
      </c>
      <c r="O2646" s="67">
        <f t="shared" si="2164"/>
        <v>12900</v>
      </c>
      <c r="P2646" s="67">
        <f t="shared" si="2152"/>
        <v>12900</v>
      </c>
      <c r="Q2646" s="67">
        <f t="shared" si="2153"/>
        <v>10.334219886563913</v>
      </c>
    </row>
    <row r="2647" spans="1:17" x14ac:dyDescent="0.25">
      <c r="A2647" s="12" t="s">
        <v>638</v>
      </c>
      <c r="B2647" s="12" t="s">
        <v>69</v>
      </c>
      <c r="C2647" s="12" t="s">
        <v>1007</v>
      </c>
      <c r="D2647" s="43" t="s">
        <v>1008</v>
      </c>
      <c r="E2647" s="48">
        <v>6121</v>
      </c>
      <c r="F2647" s="43"/>
      <c r="G2647" s="56" t="s">
        <v>2919</v>
      </c>
      <c r="H2647" s="23" t="s">
        <v>29</v>
      </c>
      <c r="I2647" s="68">
        <v>131328</v>
      </c>
      <c r="J2647" s="68">
        <v>124828</v>
      </c>
      <c r="K2647" s="68"/>
      <c r="L2647" s="68">
        <f t="shared" si="2156"/>
        <v>12900</v>
      </c>
      <c r="M2647" s="68"/>
      <c r="N2647" s="68"/>
      <c r="O2647" s="68">
        <v>12900</v>
      </c>
      <c r="P2647" s="68">
        <f t="shared" si="2152"/>
        <v>12900</v>
      </c>
      <c r="Q2647" s="68">
        <f t="shared" si="2153"/>
        <v>10.334219886563913</v>
      </c>
    </row>
    <row r="2648" spans="1:17" x14ac:dyDescent="0.25">
      <c r="A2648" s="12" t="s">
        <v>638</v>
      </c>
      <c r="B2648" s="12" t="s">
        <v>69</v>
      </c>
      <c r="C2648" s="12" t="s">
        <v>1007</v>
      </c>
      <c r="D2648" s="43" t="s">
        <v>1008</v>
      </c>
      <c r="E2648" s="42" t="s">
        <v>2711</v>
      </c>
      <c r="F2648" s="42" t="s">
        <v>1</v>
      </c>
      <c r="G2648" s="42" t="s">
        <v>1</v>
      </c>
      <c r="H2648" s="11" t="s">
        <v>32</v>
      </c>
      <c r="I2648" s="67">
        <f t="shared" ref="I2648:O2648" si="2165">SUM(I2649:I2656)</f>
        <v>230877</v>
      </c>
      <c r="J2648" s="67">
        <f t="shared" si="2165"/>
        <v>119877</v>
      </c>
      <c r="K2648" s="67">
        <f t="shared" si="2165"/>
        <v>0</v>
      </c>
      <c r="L2648" s="67">
        <f t="shared" si="2156"/>
        <v>14080</v>
      </c>
      <c r="M2648" s="67">
        <f t="shared" si="2165"/>
        <v>0</v>
      </c>
      <c r="N2648" s="67">
        <f t="shared" si="2165"/>
        <v>0</v>
      </c>
      <c r="O2648" s="67">
        <f t="shared" si="2165"/>
        <v>14080</v>
      </c>
      <c r="P2648" s="67">
        <f t="shared" si="2152"/>
        <v>14080</v>
      </c>
      <c r="Q2648" s="67">
        <f t="shared" si="2153"/>
        <v>11.745372339981815</v>
      </c>
    </row>
    <row r="2649" spans="1:17" x14ac:dyDescent="0.25">
      <c r="A2649" s="12" t="s">
        <v>638</v>
      </c>
      <c r="B2649" s="12" t="s">
        <v>69</v>
      </c>
      <c r="C2649" s="12" t="s">
        <v>1007</v>
      </c>
      <c r="D2649" s="43" t="s">
        <v>1008</v>
      </c>
      <c r="E2649" s="48">
        <v>6131</v>
      </c>
      <c r="F2649" s="43"/>
      <c r="G2649" s="56" t="s">
        <v>2919</v>
      </c>
      <c r="H2649" s="23" t="s">
        <v>33</v>
      </c>
      <c r="I2649" s="68">
        <v>2000</v>
      </c>
      <c r="J2649" s="68">
        <v>1000</v>
      </c>
      <c r="K2649" s="68"/>
      <c r="L2649" s="68">
        <f t="shared" si="2156"/>
        <v>100</v>
      </c>
      <c r="M2649" s="68"/>
      <c r="N2649" s="68"/>
      <c r="O2649" s="68">
        <v>100</v>
      </c>
      <c r="P2649" s="68">
        <f t="shared" si="2152"/>
        <v>100</v>
      </c>
      <c r="Q2649" s="68">
        <f t="shared" si="2153"/>
        <v>10</v>
      </c>
    </row>
    <row r="2650" spans="1:17" x14ac:dyDescent="0.25">
      <c r="A2650" s="12" t="s">
        <v>638</v>
      </c>
      <c r="B2650" s="12" t="s">
        <v>69</v>
      </c>
      <c r="C2650" s="12" t="s">
        <v>1007</v>
      </c>
      <c r="D2650" s="43" t="s">
        <v>1008</v>
      </c>
      <c r="E2650" s="48">
        <v>6132</v>
      </c>
      <c r="F2650" s="43"/>
      <c r="G2650" s="56" t="s">
        <v>2919</v>
      </c>
      <c r="H2650" s="23" t="s">
        <v>227</v>
      </c>
      <c r="I2650" s="68">
        <v>42000</v>
      </c>
      <c r="J2650" s="68">
        <v>42000</v>
      </c>
      <c r="K2650" s="68"/>
      <c r="L2650" s="68">
        <f t="shared" si="2156"/>
        <v>3500</v>
      </c>
      <c r="M2650" s="68"/>
      <c r="N2650" s="68"/>
      <c r="O2650" s="68">
        <v>3500</v>
      </c>
      <c r="P2650" s="68">
        <f t="shared" si="2152"/>
        <v>3500</v>
      </c>
      <c r="Q2650" s="68">
        <f t="shared" si="2153"/>
        <v>8.3333333333333321</v>
      </c>
    </row>
    <row r="2651" spans="1:17" x14ac:dyDescent="0.25">
      <c r="A2651" s="12" t="s">
        <v>638</v>
      </c>
      <c r="B2651" s="12" t="s">
        <v>69</v>
      </c>
      <c r="C2651" s="12" t="s">
        <v>1007</v>
      </c>
      <c r="D2651" s="43" t="s">
        <v>1008</v>
      </c>
      <c r="E2651" s="48">
        <v>6133</v>
      </c>
      <c r="F2651" s="43"/>
      <c r="G2651" s="56" t="s">
        <v>2919</v>
      </c>
      <c r="H2651" s="23" t="s">
        <v>229</v>
      </c>
      <c r="I2651" s="68">
        <v>16500</v>
      </c>
      <c r="J2651" s="68">
        <v>16500</v>
      </c>
      <c r="K2651" s="68"/>
      <c r="L2651" s="68">
        <f t="shared" si="2156"/>
        <v>4500</v>
      </c>
      <c r="M2651" s="68"/>
      <c r="N2651" s="68"/>
      <c r="O2651" s="68">
        <v>4500</v>
      </c>
      <c r="P2651" s="68">
        <f t="shared" si="2152"/>
        <v>4500</v>
      </c>
      <c r="Q2651" s="68">
        <f t="shared" si="2153"/>
        <v>27.27272727272727</v>
      </c>
    </row>
    <row r="2652" spans="1:17" x14ac:dyDescent="0.25">
      <c r="A2652" s="12" t="s">
        <v>638</v>
      </c>
      <c r="B2652" s="12" t="s">
        <v>69</v>
      </c>
      <c r="C2652" s="12" t="s">
        <v>1007</v>
      </c>
      <c r="D2652" s="43" t="s">
        <v>1008</v>
      </c>
      <c r="E2652" s="48">
        <v>6134</v>
      </c>
      <c r="F2652" s="43"/>
      <c r="G2652" s="56" t="s">
        <v>2919</v>
      </c>
      <c r="H2652" s="23" t="s">
        <v>169</v>
      </c>
      <c r="I2652" s="68">
        <v>111000</v>
      </c>
      <c r="J2652" s="68">
        <v>11000</v>
      </c>
      <c r="K2652" s="68"/>
      <c r="L2652" s="68">
        <f t="shared" si="2156"/>
        <v>1000</v>
      </c>
      <c r="M2652" s="68"/>
      <c r="N2652" s="68"/>
      <c r="O2652" s="68">
        <v>1000</v>
      </c>
      <c r="P2652" s="68">
        <f t="shared" si="2152"/>
        <v>1000</v>
      </c>
      <c r="Q2652" s="68">
        <f t="shared" si="2153"/>
        <v>9.0909090909090917</v>
      </c>
    </row>
    <row r="2653" spans="1:17" x14ac:dyDescent="0.25">
      <c r="A2653" s="12" t="s">
        <v>638</v>
      </c>
      <c r="B2653" s="12" t="s">
        <v>69</v>
      </c>
      <c r="C2653" s="12" t="s">
        <v>1007</v>
      </c>
      <c r="D2653" s="43" t="s">
        <v>1008</v>
      </c>
      <c r="E2653" s="48">
        <v>6135</v>
      </c>
      <c r="F2653" s="43"/>
      <c r="G2653" s="56" t="s">
        <v>2919</v>
      </c>
      <c r="H2653" s="23" t="s">
        <v>231</v>
      </c>
      <c r="I2653" s="68">
        <v>2000</v>
      </c>
      <c r="J2653" s="68">
        <v>1000</v>
      </c>
      <c r="K2653" s="68"/>
      <c r="L2653" s="68">
        <f t="shared" si="2156"/>
        <v>100</v>
      </c>
      <c r="M2653" s="68"/>
      <c r="N2653" s="68"/>
      <c r="O2653" s="68">
        <v>100</v>
      </c>
      <c r="P2653" s="68">
        <f t="shared" si="2152"/>
        <v>100</v>
      </c>
      <c r="Q2653" s="68">
        <f t="shared" si="2153"/>
        <v>10</v>
      </c>
    </row>
    <row r="2654" spans="1:17" x14ac:dyDescent="0.25">
      <c r="A2654" s="12" t="s">
        <v>638</v>
      </c>
      <c r="B2654" s="12" t="s">
        <v>69</v>
      </c>
      <c r="C2654" s="12" t="s">
        <v>1007</v>
      </c>
      <c r="D2654" s="43" t="s">
        <v>1008</v>
      </c>
      <c r="E2654" s="48">
        <v>6137</v>
      </c>
      <c r="F2654" s="43"/>
      <c r="G2654" s="56" t="s">
        <v>2919</v>
      </c>
      <c r="H2654" s="23" t="s">
        <v>235</v>
      </c>
      <c r="I2654" s="68">
        <v>15697</v>
      </c>
      <c r="J2654" s="68">
        <v>10697</v>
      </c>
      <c r="K2654" s="68"/>
      <c r="L2654" s="68">
        <f t="shared" si="2156"/>
        <v>900</v>
      </c>
      <c r="M2654" s="68"/>
      <c r="N2654" s="68"/>
      <c r="O2654" s="68">
        <v>900</v>
      </c>
      <c r="P2654" s="68">
        <f t="shared" si="2152"/>
        <v>900</v>
      </c>
      <c r="Q2654" s="68">
        <f t="shared" si="2153"/>
        <v>8.4135738992240814</v>
      </c>
    </row>
    <row r="2655" spans="1:17" x14ac:dyDescent="0.25">
      <c r="A2655" s="12" t="s">
        <v>638</v>
      </c>
      <c r="B2655" s="12" t="s">
        <v>69</v>
      </c>
      <c r="C2655" s="12" t="s">
        <v>1007</v>
      </c>
      <c r="D2655" s="43" t="s">
        <v>1008</v>
      </c>
      <c r="E2655" s="48">
        <v>6138</v>
      </c>
      <c r="F2655" s="43"/>
      <c r="G2655" s="56" t="s">
        <v>2919</v>
      </c>
      <c r="H2655" s="23" t="s">
        <v>237</v>
      </c>
      <c r="I2655" s="68">
        <v>3080</v>
      </c>
      <c r="J2655" s="68">
        <v>3080</v>
      </c>
      <c r="K2655" s="68"/>
      <c r="L2655" s="68">
        <f t="shared" si="2156"/>
        <v>0</v>
      </c>
      <c r="M2655" s="68"/>
      <c r="N2655" s="68"/>
      <c r="O2655" s="68">
        <v>0</v>
      </c>
      <c r="P2655" s="68">
        <f t="shared" si="2152"/>
        <v>0</v>
      </c>
      <c r="Q2655" s="68">
        <f t="shared" si="2153"/>
        <v>0</v>
      </c>
    </row>
    <row r="2656" spans="1:17" x14ac:dyDescent="0.25">
      <c r="A2656" s="14" t="s">
        <v>638</v>
      </c>
      <c r="B2656" s="14" t="s">
        <v>69</v>
      </c>
      <c r="C2656" s="14" t="s">
        <v>1007</v>
      </c>
      <c r="D2656" s="50" t="s">
        <v>1008</v>
      </c>
      <c r="E2656" s="50" t="s">
        <v>2720</v>
      </c>
      <c r="F2656" s="43" t="s">
        <v>1</v>
      </c>
      <c r="G2656" s="49" t="s">
        <v>1</v>
      </c>
      <c r="H2656" s="11" t="s">
        <v>35</v>
      </c>
      <c r="I2656" s="67">
        <f t="shared" ref="I2656:O2656" si="2166">SUM(I2657:I2659)</f>
        <v>38600</v>
      </c>
      <c r="J2656" s="67">
        <f t="shared" si="2166"/>
        <v>34600</v>
      </c>
      <c r="K2656" s="67">
        <f t="shared" si="2166"/>
        <v>0</v>
      </c>
      <c r="L2656" s="67">
        <f t="shared" si="2156"/>
        <v>3980</v>
      </c>
      <c r="M2656" s="67">
        <f t="shared" si="2166"/>
        <v>0</v>
      </c>
      <c r="N2656" s="67">
        <f t="shared" si="2166"/>
        <v>0</v>
      </c>
      <c r="O2656" s="67">
        <f t="shared" si="2166"/>
        <v>3980</v>
      </c>
      <c r="P2656" s="67">
        <f t="shared" si="2152"/>
        <v>3980</v>
      </c>
      <c r="Q2656" s="67">
        <f t="shared" si="2153"/>
        <v>11.502890173410405</v>
      </c>
    </row>
    <row r="2657" spans="1:17" x14ac:dyDescent="0.25">
      <c r="A2657" s="12" t="s">
        <v>638</v>
      </c>
      <c r="B2657" s="12" t="s">
        <v>69</v>
      </c>
      <c r="C2657" s="12" t="s">
        <v>1007</v>
      </c>
      <c r="D2657" s="43" t="s">
        <v>1008</v>
      </c>
      <c r="E2657" s="48">
        <v>6139</v>
      </c>
      <c r="F2657" s="43"/>
      <c r="G2657" s="56" t="s">
        <v>2919</v>
      </c>
      <c r="H2657" s="23" t="s">
        <v>35</v>
      </c>
      <c r="I2657" s="68">
        <v>27900</v>
      </c>
      <c r="J2657" s="68">
        <v>23900</v>
      </c>
      <c r="K2657" s="68"/>
      <c r="L2657" s="68">
        <f t="shared" si="2156"/>
        <v>3000</v>
      </c>
      <c r="M2657" s="68"/>
      <c r="N2657" s="68"/>
      <c r="O2657" s="68">
        <v>3000</v>
      </c>
      <c r="P2657" s="68">
        <f t="shared" si="2152"/>
        <v>3000</v>
      </c>
      <c r="Q2657" s="68">
        <f t="shared" si="2153"/>
        <v>12.552301255230125</v>
      </c>
    </row>
    <row r="2658" spans="1:17" x14ac:dyDescent="0.25">
      <c r="A2658" s="12" t="s">
        <v>638</v>
      </c>
      <c r="B2658" s="12" t="s">
        <v>69</v>
      </c>
      <c r="C2658" s="12" t="s">
        <v>1007</v>
      </c>
      <c r="D2658" s="43" t="s">
        <v>1008</v>
      </c>
      <c r="E2658" s="48">
        <v>6139</v>
      </c>
      <c r="F2658" s="43" t="s">
        <v>1014</v>
      </c>
      <c r="G2658" s="56" t="s">
        <v>2919</v>
      </c>
      <c r="H2658" s="23" t="s">
        <v>43</v>
      </c>
      <c r="I2658" s="68">
        <v>3100</v>
      </c>
      <c r="J2658" s="68">
        <v>3100</v>
      </c>
      <c r="K2658" s="68"/>
      <c r="L2658" s="68">
        <f t="shared" si="2156"/>
        <v>350</v>
      </c>
      <c r="M2658" s="68"/>
      <c r="N2658" s="68"/>
      <c r="O2658" s="68">
        <v>350</v>
      </c>
      <c r="P2658" s="68">
        <f t="shared" si="2152"/>
        <v>350</v>
      </c>
      <c r="Q2658" s="68">
        <f t="shared" si="2153"/>
        <v>11.29032258064516</v>
      </c>
    </row>
    <row r="2659" spans="1:17" ht="22.5" x14ac:dyDescent="0.25">
      <c r="A2659" s="12" t="s">
        <v>638</v>
      </c>
      <c r="B2659" s="12" t="s">
        <v>69</v>
      </c>
      <c r="C2659" s="12" t="s">
        <v>1007</v>
      </c>
      <c r="D2659" s="43" t="s">
        <v>1008</v>
      </c>
      <c r="E2659" s="48">
        <v>6139</v>
      </c>
      <c r="F2659" s="43" t="s">
        <v>1015</v>
      </c>
      <c r="G2659" s="56" t="s">
        <v>2919</v>
      </c>
      <c r="H2659" s="23" t="s">
        <v>49</v>
      </c>
      <c r="I2659" s="68">
        <v>7600</v>
      </c>
      <c r="J2659" s="68">
        <v>7600</v>
      </c>
      <c r="K2659" s="68"/>
      <c r="L2659" s="68">
        <f t="shared" si="2156"/>
        <v>630</v>
      </c>
      <c r="M2659" s="68"/>
      <c r="N2659" s="68"/>
      <c r="O2659" s="68">
        <v>630</v>
      </c>
      <c r="P2659" s="68">
        <f t="shared" si="2152"/>
        <v>630</v>
      </c>
      <c r="Q2659" s="68">
        <f t="shared" si="2153"/>
        <v>8.2894736842105257</v>
      </c>
    </row>
    <row r="2660" spans="1:17" ht="22.5" x14ac:dyDescent="0.25">
      <c r="A2660" s="14" t="s">
        <v>1</v>
      </c>
      <c r="B2660" s="14" t="s">
        <v>1</v>
      </c>
      <c r="C2660" s="14" t="s">
        <v>1</v>
      </c>
      <c r="D2660" s="42" t="s">
        <v>1</v>
      </c>
      <c r="E2660" s="42" t="s">
        <v>1</v>
      </c>
      <c r="F2660" s="42" t="s">
        <v>1</v>
      </c>
      <c r="G2660" s="42" t="s">
        <v>1</v>
      </c>
      <c r="H2660" s="17" t="s">
        <v>50</v>
      </c>
      <c r="I2660" s="66">
        <f t="shared" ref="I2660:O2661" si="2167">SUM(I2661)</f>
        <v>100</v>
      </c>
      <c r="J2660" s="66">
        <f t="shared" si="2167"/>
        <v>100</v>
      </c>
      <c r="K2660" s="66">
        <f t="shared" si="2167"/>
        <v>0</v>
      </c>
      <c r="L2660" s="66">
        <f t="shared" si="2156"/>
        <v>0</v>
      </c>
      <c r="M2660" s="66">
        <f t="shared" si="2167"/>
        <v>0</v>
      </c>
      <c r="N2660" s="66">
        <f t="shared" si="2167"/>
        <v>0</v>
      </c>
      <c r="O2660" s="66">
        <f t="shared" si="2167"/>
        <v>0</v>
      </c>
      <c r="P2660" s="66">
        <f t="shared" si="2152"/>
        <v>0</v>
      </c>
      <c r="Q2660" s="66">
        <f t="shared" si="2153"/>
        <v>0</v>
      </c>
    </row>
    <row r="2661" spans="1:17" x14ac:dyDescent="0.25">
      <c r="A2661" s="12" t="s">
        <v>638</v>
      </c>
      <c r="B2661" s="12" t="s">
        <v>69</v>
      </c>
      <c r="C2661" s="12" t="s">
        <v>1007</v>
      </c>
      <c r="D2661" s="43" t="s">
        <v>1008</v>
      </c>
      <c r="E2661" s="42" t="s">
        <v>2712</v>
      </c>
      <c r="F2661" s="42" t="s">
        <v>1</v>
      </c>
      <c r="G2661" s="42" t="s">
        <v>1</v>
      </c>
      <c r="H2661" s="11" t="s">
        <v>52</v>
      </c>
      <c r="I2661" s="67">
        <f t="shared" si="2167"/>
        <v>100</v>
      </c>
      <c r="J2661" s="67">
        <f t="shared" si="2167"/>
        <v>100</v>
      </c>
      <c r="K2661" s="67">
        <f t="shared" si="2167"/>
        <v>0</v>
      </c>
      <c r="L2661" s="67">
        <f t="shared" si="2156"/>
        <v>0</v>
      </c>
      <c r="M2661" s="67">
        <f t="shared" si="2167"/>
        <v>0</v>
      </c>
      <c r="N2661" s="67">
        <f t="shared" si="2167"/>
        <v>0</v>
      </c>
      <c r="O2661" s="67">
        <f t="shared" si="2167"/>
        <v>0</v>
      </c>
      <c r="P2661" s="67">
        <f t="shared" si="2152"/>
        <v>0</v>
      </c>
      <c r="Q2661" s="67">
        <f t="shared" si="2153"/>
        <v>0</v>
      </c>
    </row>
    <row r="2662" spans="1:17" x14ac:dyDescent="0.25">
      <c r="A2662" s="12" t="s">
        <v>638</v>
      </c>
      <c r="B2662" s="12" t="s">
        <v>69</v>
      </c>
      <c r="C2662" s="12" t="s">
        <v>1007</v>
      </c>
      <c r="D2662" s="43" t="s">
        <v>1008</v>
      </c>
      <c r="E2662" s="48">
        <v>6148</v>
      </c>
      <c r="F2662" s="43"/>
      <c r="G2662" s="56" t="s">
        <v>2919</v>
      </c>
      <c r="H2662" s="23" t="s">
        <v>58</v>
      </c>
      <c r="I2662" s="68">
        <v>100</v>
      </c>
      <c r="J2662" s="68">
        <v>100</v>
      </c>
      <c r="K2662" s="68"/>
      <c r="L2662" s="68">
        <f t="shared" si="2156"/>
        <v>0</v>
      </c>
      <c r="M2662" s="68"/>
      <c r="N2662" s="68"/>
      <c r="O2662" s="68"/>
      <c r="P2662" s="68">
        <f t="shared" si="2152"/>
        <v>0</v>
      </c>
      <c r="Q2662" s="68">
        <f t="shared" si="2153"/>
        <v>0</v>
      </c>
    </row>
    <row r="2663" spans="1:17" ht="22.5" x14ac:dyDescent="0.25">
      <c r="A2663" s="14" t="s">
        <v>1</v>
      </c>
      <c r="B2663" s="14" t="s">
        <v>1</v>
      </c>
      <c r="C2663" s="14" t="s">
        <v>1</v>
      </c>
      <c r="D2663" s="42" t="s">
        <v>1</v>
      </c>
      <c r="E2663" s="42" t="s">
        <v>1</v>
      </c>
      <c r="F2663" s="42" t="s">
        <v>1</v>
      </c>
      <c r="G2663" s="42" t="s">
        <v>1</v>
      </c>
      <c r="H2663" s="17" t="s">
        <v>59</v>
      </c>
      <c r="I2663" s="66">
        <f t="shared" ref="I2663:O2663" si="2168">SUM(I2664)</f>
        <v>27000</v>
      </c>
      <c r="J2663" s="66">
        <f t="shared" si="2168"/>
        <v>0</v>
      </c>
      <c r="K2663" s="66">
        <f t="shared" si="2168"/>
        <v>0</v>
      </c>
      <c r="L2663" s="66">
        <f t="shared" si="2156"/>
        <v>0</v>
      </c>
      <c r="M2663" s="66">
        <f t="shared" si="2168"/>
        <v>0</v>
      </c>
      <c r="N2663" s="66">
        <f t="shared" si="2168"/>
        <v>0</v>
      </c>
      <c r="O2663" s="66">
        <f t="shared" si="2168"/>
        <v>0</v>
      </c>
      <c r="P2663" s="66">
        <f t="shared" si="2152"/>
        <v>0</v>
      </c>
      <c r="Q2663" s="66" t="str">
        <f t="shared" si="2153"/>
        <v>-</v>
      </c>
    </row>
    <row r="2664" spans="1:17" x14ac:dyDescent="0.25">
      <c r="A2664" s="12" t="s">
        <v>638</v>
      </c>
      <c r="B2664" s="12" t="s">
        <v>69</v>
      </c>
      <c r="C2664" s="12" t="s">
        <v>1007</v>
      </c>
      <c r="D2664" s="43" t="s">
        <v>1008</v>
      </c>
      <c r="E2664" s="42" t="s">
        <v>2715</v>
      </c>
      <c r="F2664" s="42" t="s">
        <v>1</v>
      </c>
      <c r="G2664" s="42" t="s">
        <v>1</v>
      </c>
      <c r="H2664" s="11" t="s">
        <v>61</v>
      </c>
      <c r="I2664" s="67">
        <f t="shared" ref="I2664" si="2169">SUM(I2665:I2666)</f>
        <v>27000</v>
      </c>
      <c r="J2664" s="67">
        <f t="shared" ref="J2664:K2664" si="2170">SUM(J2665:J2666)</f>
        <v>0</v>
      </c>
      <c r="K2664" s="67">
        <f t="shared" si="2170"/>
        <v>0</v>
      </c>
      <c r="L2664" s="67">
        <f t="shared" si="2156"/>
        <v>0</v>
      </c>
      <c r="M2664" s="67">
        <f t="shared" ref="M2664" si="2171">SUM(M2665:M2666)</f>
        <v>0</v>
      </c>
      <c r="N2664" s="67">
        <f t="shared" ref="N2664:O2664" si="2172">SUM(N2665:N2666)</f>
        <v>0</v>
      </c>
      <c r="O2664" s="67">
        <f t="shared" si="2172"/>
        <v>0</v>
      </c>
      <c r="P2664" s="67">
        <f t="shared" si="2152"/>
        <v>0</v>
      </c>
      <c r="Q2664" s="67" t="str">
        <f t="shared" si="2153"/>
        <v>-</v>
      </c>
    </row>
    <row r="2665" spans="1:17" x14ac:dyDescent="0.25">
      <c r="A2665" s="12" t="s">
        <v>638</v>
      </c>
      <c r="B2665" s="12" t="s">
        <v>69</v>
      </c>
      <c r="C2665" s="12" t="s">
        <v>1007</v>
      </c>
      <c r="D2665" s="43" t="s">
        <v>1008</v>
      </c>
      <c r="E2665" s="48">
        <v>8213</v>
      </c>
      <c r="F2665" s="43"/>
      <c r="G2665" s="56" t="s">
        <v>2919</v>
      </c>
      <c r="H2665" s="23" t="s">
        <v>62</v>
      </c>
      <c r="I2665" s="68">
        <v>17000</v>
      </c>
      <c r="J2665" s="68">
        <v>0</v>
      </c>
      <c r="K2665" s="68"/>
      <c r="L2665" s="68">
        <f t="shared" si="2156"/>
        <v>0</v>
      </c>
      <c r="M2665" s="68"/>
      <c r="N2665" s="68"/>
      <c r="O2665" s="68"/>
      <c r="P2665" s="68">
        <f t="shared" si="2152"/>
        <v>0</v>
      </c>
      <c r="Q2665" s="68" t="str">
        <f t="shared" si="2153"/>
        <v>-</v>
      </c>
    </row>
    <row r="2666" spans="1:17" x14ac:dyDescent="0.25">
      <c r="A2666" s="12" t="s">
        <v>638</v>
      </c>
      <c r="B2666" s="12" t="s">
        <v>69</v>
      </c>
      <c r="C2666" s="12" t="s">
        <v>1007</v>
      </c>
      <c r="D2666" s="43" t="s">
        <v>1008</v>
      </c>
      <c r="E2666" s="48">
        <v>8216</v>
      </c>
      <c r="F2666" s="43"/>
      <c r="G2666" s="56" t="s">
        <v>2919</v>
      </c>
      <c r="H2666" s="23" t="s">
        <v>248</v>
      </c>
      <c r="I2666" s="68">
        <v>10000</v>
      </c>
      <c r="J2666" s="68">
        <v>0</v>
      </c>
      <c r="K2666" s="68"/>
      <c r="L2666" s="68">
        <f t="shared" si="2156"/>
        <v>0</v>
      </c>
      <c r="M2666" s="68"/>
      <c r="N2666" s="68"/>
      <c r="O2666" s="68"/>
      <c r="P2666" s="68">
        <f t="shared" si="2152"/>
        <v>0</v>
      </c>
      <c r="Q2666" s="68" t="str">
        <f t="shared" si="2153"/>
        <v>-</v>
      </c>
    </row>
    <row r="2667" spans="1:17" x14ac:dyDescent="0.25">
      <c r="A2667" s="23" t="s">
        <v>1</v>
      </c>
      <c r="B2667" s="23" t="s">
        <v>1</v>
      </c>
      <c r="C2667" s="23" t="s">
        <v>1</v>
      </c>
      <c r="D2667" s="49" t="s">
        <v>1</v>
      </c>
      <c r="E2667" s="49" t="s">
        <v>1</v>
      </c>
      <c r="F2667" s="49" t="s">
        <v>1</v>
      </c>
      <c r="G2667" s="49" t="s">
        <v>1</v>
      </c>
      <c r="H2667" s="17" t="s">
        <v>1016</v>
      </c>
      <c r="I2667" s="66">
        <f t="shared" ref="I2667:O2667" si="2173">SUM(I2638,I2660,I2663)</f>
        <v>1763627</v>
      </c>
      <c r="J2667" s="66">
        <f t="shared" si="2173"/>
        <v>1543477</v>
      </c>
      <c r="K2667" s="66">
        <f t="shared" si="2173"/>
        <v>0</v>
      </c>
      <c r="L2667" s="66">
        <f t="shared" si="2156"/>
        <v>169380</v>
      </c>
      <c r="M2667" s="66">
        <f t="shared" si="2173"/>
        <v>0</v>
      </c>
      <c r="N2667" s="66">
        <f t="shared" si="2173"/>
        <v>0</v>
      </c>
      <c r="O2667" s="66">
        <f t="shared" si="2173"/>
        <v>169380</v>
      </c>
      <c r="P2667" s="66">
        <f t="shared" si="2152"/>
        <v>169380</v>
      </c>
      <c r="Q2667" s="66">
        <f t="shared" si="2153"/>
        <v>10.973924457572091</v>
      </c>
    </row>
    <row r="2668" spans="1:17" ht="15.75" thickBot="1" x14ac:dyDescent="0.3">
      <c r="A2668" s="23" t="s">
        <v>1</v>
      </c>
      <c r="B2668" s="23" t="s">
        <v>1</v>
      </c>
      <c r="C2668" s="23" t="s">
        <v>1</v>
      </c>
      <c r="D2668" s="49" t="s">
        <v>1</v>
      </c>
      <c r="E2668" s="49" t="s">
        <v>1</v>
      </c>
      <c r="F2668" s="49" t="s">
        <v>1</v>
      </c>
      <c r="G2668" s="49" t="s">
        <v>1</v>
      </c>
      <c r="H2668" s="11" t="s">
        <v>64</v>
      </c>
      <c r="I2668" s="67">
        <v>50</v>
      </c>
      <c r="J2668" s="67">
        <v>50</v>
      </c>
      <c r="K2668" s="67"/>
      <c r="L2668" s="67"/>
      <c r="M2668" s="67"/>
      <c r="N2668" s="67"/>
      <c r="O2668" s="67"/>
      <c r="P2668" s="67">
        <f t="shared" si="2152"/>
        <v>0</v>
      </c>
      <c r="Q2668" s="67">
        <f t="shared" si="2153"/>
        <v>0</v>
      </c>
    </row>
    <row r="2669" spans="1:17" ht="34.5" thickBot="1" x14ac:dyDescent="0.3">
      <c r="A2669" s="23" t="s">
        <v>1</v>
      </c>
      <c r="B2669" s="23" t="s">
        <v>1</v>
      </c>
      <c r="C2669" s="23" t="s">
        <v>1</v>
      </c>
      <c r="D2669" s="49" t="s">
        <v>1</v>
      </c>
      <c r="E2669" s="49" t="s">
        <v>1</v>
      </c>
      <c r="F2669" s="49" t="s">
        <v>1</v>
      </c>
      <c r="G2669" s="49" t="s">
        <v>1</v>
      </c>
      <c r="H2669" s="22" t="s">
        <v>65</v>
      </c>
      <c r="I2669" s="64" t="s">
        <v>2718</v>
      </c>
      <c r="J2669" s="64" t="s">
        <v>2879</v>
      </c>
      <c r="K2669" s="64" t="s">
        <v>2942</v>
      </c>
      <c r="L2669" s="64" t="s">
        <v>2942</v>
      </c>
      <c r="M2669" s="64" t="s">
        <v>2950</v>
      </c>
      <c r="N2669" s="64" t="s">
        <v>2949</v>
      </c>
      <c r="O2669" s="64" t="s">
        <v>2951</v>
      </c>
      <c r="P2669" s="64" t="s">
        <v>2942</v>
      </c>
      <c r="Q2669" s="64" t="s">
        <v>2944</v>
      </c>
    </row>
    <row r="2670" spans="1:17" x14ac:dyDescent="0.25">
      <c r="A2670" s="24"/>
      <c r="B2670" s="24"/>
      <c r="C2670" s="24"/>
      <c r="D2670" s="51"/>
      <c r="E2670" s="51"/>
      <c r="F2670" s="51"/>
      <c r="G2670" s="51"/>
      <c r="H2670" s="18" t="s">
        <v>1</v>
      </c>
      <c r="I2670" s="65">
        <v>1</v>
      </c>
      <c r="J2670" s="65" t="s">
        <v>2894</v>
      </c>
      <c r="K2670" s="65">
        <v>3</v>
      </c>
      <c r="L2670" s="65" t="s">
        <v>2945</v>
      </c>
      <c r="M2670" s="65">
        <v>5</v>
      </c>
      <c r="N2670" s="65">
        <v>6</v>
      </c>
      <c r="O2670" s="65">
        <v>7</v>
      </c>
      <c r="P2670" s="65" t="s">
        <v>2946</v>
      </c>
      <c r="Q2670" s="65">
        <v>9</v>
      </c>
    </row>
    <row r="2671" spans="1:17" x14ac:dyDescent="0.25">
      <c r="A2671" s="24"/>
      <c r="B2671" s="24"/>
      <c r="C2671" s="24"/>
      <c r="D2671" s="51"/>
      <c r="E2671" s="52"/>
      <c r="F2671" s="52"/>
      <c r="G2671" s="52"/>
      <c r="H2671" s="19" t="s">
        <v>697</v>
      </c>
      <c r="I2671" s="69">
        <f t="shared" ref="I2671" si="2174">SUM(I2667)</f>
        <v>1763627</v>
      </c>
      <c r="J2671" s="69">
        <f t="shared" ref="J2671:K2671" si="2175">SUM(J2667)</f>
        <v>1543477</v>
      </c>
      <c r="K2671" s="69">
        <f t="shared" si="2175"/>
        <v>0</v>
      </c>
      <c r="L2671" s="69">
        <f t="shared" si="2156"/>
        <v>169380</v>
      </c>
      <c r="M2671" s="69">
        <f t="shared" ref="M2671" si="2176">SUM(M2667)</f>
        <v>0</v>
      </c>
      <c r="N2671" s="69">
        <f t="shared" ref="N2671:O2671" si="2177">SUM(N2667)</f>
        <v>0</v>
      </c>
      <c r="O2671" s="69">
        <f t="shared" si="2177"/>
        <v>169380</v>
      </c>
      <c r="P2671" s="69">
        <f t="shared" si="2152"/>
        <v>169380</v>
      </c>
      <c r="Q2671" s="69">
        <f t="shared" si="2153"/>
        <v>10.973924457572091</v>
      </c>
    </row>
    <row r="2672" spans="1:17" x14ac:dyDescent="0.25">
      <c r="A2672" s="24"/>
      <c r="B2672" s="24"/>
      <c r="C2672" s="24"/>
      <c r="D2672" s="51"/>
      <c r="E2672" s="51"/>
      <c r="F2672" s="51"/>
      <c r="G2672" s="51"/>
      <c r="H2672" s="20" t="s">
        <v>67</v>
      </c>
      <c r="I2672" s="69">
        <f t="shared" ref="I2672" si="2178">SUM(I2671)</f>
        <v>1763627</v>
      </c>
      <c r="J2672" s="69">
        <f t="shared" ref="J2672:K2672" si="2179">SUM(J2671)</f>
        <v>1543477</v>
      </c>
      <c r="K2672" s="69">
        <f t="shared" si="2179"/>
        <v>0</v>
      </c>
      <c r="L2672" s="69">
        <f t="shared" si="2156"/>
        <v>169380</v>
      </c>
      <c r="M2672" s="69">
        <f t="shared" ref="M2672" si="2180">SUM(M2671)</f>
        <v>0</v>
      </c>
      <c r="N2672" s="69">
        <f t="shared" ref="N2672:O2672" si="2181">SUM(N2671)</f>
        <v>0</v>
      </c>
      <c r="O2672" s="69">
        <f t="shared" si="2181"/>
        <v>169380</v>
      </c>
      <c r="P2672" s="69">
        <f t="shared" si="2152"/>
        <v>169380</v>
      </c>
      <c r="Q2672" s="69">
        <f t="shared" si="2153"/>
        <v>10.973924457572091</v>
      </c>
    </row>
    <row r="2673" spans="1:17" x14ac:dyDescent="0.25">
      <c r="A2673" s="25"/>
      <c r="B2673" s="25"/>
      <c r="C2673" s="25"/>
      <c r="D2673" s="53"/>
      <c r="E2673" s="53"/>
      <c r="F2673" s="53"/>
      <c r="G2673" s="53"/>
    </row>
    <row r="2674" spans="1:17" ht="15.75" thickBot="1" x14ac:dyDescent="0.3">
      <c r="A2674" s="23" t="s">
        <v>1</v>
      </c>
      <c r="B2674" s="23" t="s">
        <v>1</v>
      </c>
      <c r="C2674" s="23" t="s">
        <v>1</v>
      </c>
      <c r="D2674" s="49" t="s">
        <v>1</v>
      </c>
      <c r="E2674" s="49" t="s">
        <v>1</v>
      </c>
      <c r="F2674" s="49" t="s">
        <v>1</v>
      </c>
      <c r="G2674" s="49" t="s">
        <v>1</v>
      </c>
      <c r="H2674" s="26" t="s">
        <v>1</v>
      </c>
      <c r="I2674" s="70"/>
      <c r="J2674" s="70"/>
      <c r="K2674" s="70"/>
      <c r="L2674" s="70"/>
      <c r="M2674" s="70"/>
      <c r="N2674" s="70"/>
      <c r="O2674" s="70"/>
      <c r="P2674" s="70"/>
      <c r="Q2674" s="70"/>
    </row>
    <row r="2675" spans="1:17" ht="34.5" thickBot="1" x14ac:dyDescent="0.3">
      <c r="A2675" s="22" t="s">
        <v>4</v>
      </c>
      <c r="B2675" s="22" t="s">
        <v>5</v>
      </c>
      <c r="C2675" s="22" t="s">
        <v>6</v>
      </c>
      <c r="D2675" s="44" t="s">
        <v>2891</v>
      </c>
      <c r="E2675" s="44" t="s">
        <v>2895</v>
      </c>
      <c r="F2675" s="44" t="s">
        <v>7</v>
      </c>
      <c r="G2675" s="44" t="s">
        <v>8</v>
      </c>
      <c r="H2675" s="22" t="s">
        <v>9</v>
      </c>
      <c r="I2675" s="64" t="s">
        <v>2718</v>
      </c>
      <c r="J2675" s="64" t="s">
        <v>2879</v>
      </c>
      <c r="K2675" s="64" t="s">
        <v>2942</v>
      </c>
      <c r="L2675" s="64" t="s">
        <v>2942</v>
      </c>
      <c r="M2675" s="64" t="s">
        <v>2950</v>
      </c>
      <c r="N2675" s="64" t="s">
        <v>2949</v>
      </c>
      <c r="O2675" s="64" t="s">
        <v>2951</v>
      </c>
      <c r="P2675" s="64" t="s">
        <v>2942</v>
      </c>
      <c r="Q2675" s="64" t="s">
        <v>2944</v>
      </c>
    </row>
    <row r="2676" spans="1:17" x14ac:dyDescent="0.25">
      <c r="A2676" s="15" t="s">
        <v>1</v>
      </c>
      <c r="B2676" s="15" t="s">
        <v>1</v>
      </c>
      <c r="C2676" s="15" t="s">
        <v>1</v>
      </c>
      <c r="D2676" s="45" t="s">
        <v>1</v>
      </c>
      <c r="E2676" s="45" t="s">
        <v>1</v>
      </c>
      <c r="F2676" s="46" t="s">
        <v>1</v>
      </c>
      <c r="G2676" s="47" t="s">
        <v>1</v>
      </c>
      <c r="H2676" s="16" t="s">
        <v>1</v>
      </c>
      <c r="I2676" s="65">
        <v>1</v>
      </c>
      <c r="J2676" s="65" t="s">
        <v>2894</v>
      </c>
      <c r="K2676" s="65">
        <v>3</v>
      </c>
      <c r="L2676" s="65" t="s">
        <v>2945</v>
      </c>
      <c r="M2676" s="65">
        <v>5</v>
      </c>
      <c r="N2676" s="65">
        <v>6</v>
      </c>
      <c r="O2676" s="65">
        <v>7</v>
      </c>
      <c r="P2676" s="65" t="s">
        <v>2946</v>
      </c>
      <c r="Q2676" s="65">
        <v>9</v>
      </c>
    </row>
    <row r="2677" spans="1:17" x14ac:dyDescent="0.25">
      <c r="A2677" s="14" t="s">
        <v>638</v>
      </c>
      <c r="B2677" s="14" t="s">
        <v>69</v>
      </c>
      <c r="C2677" s="12" t="s">
        <v>1017</v>
      </c>
      <c r="D2677" s="43" t="s">
        <v>1018</v>
      </c>
      <c r="E2677" s="42" t="s">
        <v>1</v>
      </c>
      <c r="F2677" s="42" t="s">
        <v>1</v>
      </c>
      <c r="G2677" s="42" t="s">
        <v>1</v>
      </c>
      <c r="H2677" s="11" t="s">
        <v>1019</v>
      </c>
      <c r="I2677" s="63"/>
      <c r="J2677" s="63"/>
      <c r="K2677" s="63"/>
      <c r="L2677" s="63"/>
      <c r="M2677" s="63"/>
      <c r="N2677" s="63"/>
      <c r="O2677" s="63"/>
      <c r="P2677" s="63">
        <f t="shared" si="2152"/>
        <v>0</v>
      </c>
      <c r="Q2677" s="63" t="str">
        <f t="shared" si="2153"/>
        <v>-</v>
      </c>
    </row>
    <row r="2678" spans="1:17" ht="22.5" x14ac:dyDescent="0.25">
      <c r="A2678" s="14" t="s">
        <v>1</v>
      </c>
      <c r="B2678" s="14" t="s">
        <v>1</v>
      </c>
      <c r="C2678" s="14" t="s">
        <v>1</v>
      </c>
      <c r="D2678" s="42" t="s">
        <v>1</v>
      </c>
      <c r="E2678" s="42" t="s">
        <v>1</v>
      </c>
      <c r="F2678" s="42" t="s">
        <v>1</v>
      </c>
      <c r="G2678" s="42" t="s">
        <v>1</v>
      </c>
      <c r="H2678" s="17" t="s">
        <v>13</v>
      </c>
      <c r="I2678" s="66">
        <f t="shared" ref="I2678" si="2182">SUM(I2679,I2686,I2688)</f>
        <v>1999581</v>
      </c>
      <c r="J2678" s="66">
        <f t="shared" ref="J2678:K2678" si="2183">SUM(J2679,J2686,J2688)</f>
        <v>1770281</v>
      </c>
      <c r="K2678" s="66">
        <f t="shared" si="2183"/>
        <v>0</v>
      </c>
      <c r="L2678" s="66">
        <f t="shared" si="2156"/>
        <v>168310</v>
      </c>
      <c r="M2678" s="66">
        <f t="shared" ref="M2678" si="2184">SUM(M2679,M2686,M2688)</f>
        <v>0</v>
      </c>
      <c r="N2678" s="66">
        <f t="shared" ref="N2678:O2678" si="2185">SUM(N2679,N2686,N2688)</f>
        <v>0</v>
      </c>
      <c r="O2678" s="66">
        <f t="shared" si="2185"/>
        <v>168310</v>
      </c>
      <c r="P2678" s="66">
        <f t="shared" si="2152"/>
        <v>168310</v>
      </c>
      <c r="Q2678" s="66">
        <f t="shared" si="2153"/>
        <v>9.5075301604660503</v>
      </c>
    </row>
    <row r="2679" spans="1:17" x14ac:dyDescent="0.25">
      <c r="A2679" s="12" t="s">
        <v>638</v>
      </c>
      <c r="B2679" s="12" t="s">
        <v>69</v>
      </c>
      <c r="C2679" s="12" t="s">
        <v>1017</v>
      </c>
      <c r="D2679" s="43" t="s">
        <v>1018</v>
      </c>
      <c r="E2679" s="42" t="s">
        <v>2709</v>
      </c>
      <c r="F2679" s="42" t="s">
        <v>1</v>
      </c>
      <c r="G2679" s="42" t="s">
        <v>1</v>
      </c>
      <c r="H2679" s="11" t="s">
        <v>15</v>
      </c>
      <c r="I2679" s="67">
        <f t="shared" ref="I2679" si="2186">SUM(I2680,I2681)</f>
        <v>1520485</v>
      </c>
      <c r="J2679" s="67">
        <f t="shared" ref="J2679:K2679" si="2187">SUM(J2680,J2681)</f>
        <v>1429185</v>
      </c>
      <c r="K2679" s="67">
        <f t="shared" si="2187"/>
        <v>0</v>
      </c>
      <c r="L2679" s="67">
        <f t="shared" si="2156"/>
        <v>138200</v>
      </c>
      <c r="M2679" s="67">
        <f t="shared" ref="M2679" si="2188">SUM(M2680,M2681)</f>
        <v>0</v>
      </c>
      <c r="N2679" s="67">
        <f t="shared" ref="N2679:O2679" si="2189">SUM(N2680,N2681)</f>
        <v>0</v>
      </c>
      <c r="O2679" s="67">
        <f t="shared" si="2189"/>
        <v>138200</v>
      </c>
      <c r="P2679" s="67">
        <f t="shared" si="2152"/>
        <v>138200</v>
      </c>
      <c r="Q2679" s="67">
        <f t="shared" si="2153"/>
        <v>9.669846800799057</v>
      </c>
    </row>
    <row r="2680" spans="1:17" x14ac:dyDescent="0.25">
      <c r="A2680" s="12" t="s">
        <v>638</v>
      </c>
      <c r="B2680" s="12" t="s">
        <v>69</v>
      </c>
      <c r="C2680" s="12" t="s">
        <v>1017</v>
      </c>
      <c r="D2680" s="43" t="s">
        <v>1018</v>
      </c>
      <c r="E2680" s="48">
        <v>6111</v>
      </c>
      <c r="F2680" s="43"/>
      <c r="G2680" s="56" t="s">
        <v>2919</v>
      </c>
      <c r="H2680" s="23" t="s">
        <v>16</v>
      </c>
      <c r="I2680" s="68">
        <v>1337285</v>
      </c>
      <c r="J2680" s="68">
        <v>1257285</v>
      </c>
      <c r="K2680" s="68"/>
      <c r="L2680" s="68">
        <f t="shared" si="2156"/>
        <v>124000</v>
      </c>
      <c r="M2680" s="68"/>
      <c r="N2680" s="68"/>
      <c r="O2680" s="68">
        <v>124000</v>
      </c>
      <c r="P2680" s="68">
        <f t="shared" si="2152"/>
        <v>124000</v>
      </c>
      <c r="Q2680" s="68">
        <f t="shared" si="2153"/>
        <v>9.8625212262931647</v>
      </c>
    </row>
    <row r="2681" spans="1:17" x14ac:dyDescent="0.25">
      <c r="A2681" s="14" t="s">
        <v>638</v>
      </c>
      <c r="B2681" s="14" t="s">
        <v>69</v>
      </c>
      <c r="C2681" s="14" t="s">
        <v>1017</v>
      </c>
      <c r="D2681" s="50" t="s">
        <v>1018</v>
      </c>
      <c r="E2681" s="50" t="s">
        <v>2719</v>
      </c>
      <c r="F2681" s="43" t="s">
        <v>1</v>
      </c>
      <c r="G2681" s="49" t="s">
        <v>1</v>
      </c>
      <c r="H2681" s="11" t="s">
        <v>19</v>
      </c>
      <c r="I2681" s="67">
        <f t="shared" ref="I2681:O2681" si="2190">SUM(I2682:I2685)</f>
        <v>183200</v>
      </c>
      <c r="J2681" s="67">
        <f t="shared" si="2190"/>
        <v>171900</v>
      </c>
      <c r="K2681" s="67">
        <f t="shared" si="2190"/>
        <v>0</v>
      </c>
      <c r="L2681" s="67">
        <f t="shared" si="2156"/>
        <v>14200</v>
      </c>
      <c r="M2681" s="67">
        <f t="shared" si="2190"/>
        <v>0</v>
      </c>
      <c r="N2681" s="67">
        <f t="shared" si="2190"/>
        <v>0</v>
      </c>
      <c r="O2681" s="67">
        <f t="shared" si="2190"/>
        <v>14200</v>
      </c>
      <c r="P2681" s="67">
        <f t="shared" si="2152"/>
        <v>14200</v>
      </c>
      <c r="Q2681" s="67">
        <f t="shared" si="2153"/>
        <v>8.2606166375799894</v>
      </c>
    </row>
    <row r="2682" spans="1:17" x14ac:dyDescent="0.25">
      <c r="A2682" s="12" t="s">
        <v>638</v>
      </c>
      <c r="B2682" s="12" t="s">
        <v>69</v>
      </c>
      <c r="C2682" s="12" t="s">
        <v>1017</v>
      </c>
      <c r="D2682" s="43" t="s">
        <v>1018</v>
      </c>
      <c r="E2682" s="48">
        <v>6112</v>
      </c>
      <c r="F2682" s="43" t="s">
        <v>1020</v>
      </c>
      <c r="G2682" s="56" t="s">
        <v>2919</v>
      </c>
      <c r="H2682" s="23" t="s">
        <v>73</v>
      </c>
      <c r="I2682" s="68">
        <v>28300</v>
      </c>
      <c r="J2682" s="68">
        <v>26000</v>
      </c>
      <c r="K2682" s="68"/>
      <c r="L2682" s="68">
        <f t="shared" si="2156"/>
        <v>2100</v>
      </c>
      <c r="M2682" s="68"/>
      <c r="N2682" s="68"/>
      <c r="O2682" s="68">
        <v>2100</v>
      </c>
      <c r="P2682" s="68">
        <f t="shared" si="2152"/>
        <v>2100</v>
      </c>
      <c r="Q2682" s="68">
        <f t="shared" si="2153"/>
        <v>8.0769230769230766</v>
      </c>
    </row>
    <row r="2683" spans="1:17" x14ac:dyDescent="0.25">
      <c r="A2683" s="12" t="s">
        <v>638</v>
      </c>
      <c r="B2683" s="12" t="s">
        <v>69</v>
      </c>
      <c r="C2683" s="12" t="s">
        <v>1017</v>
      </c>
      <c r="D2683" s="43" t="s">
        <v>1018</v>
      </c>
      <c r="E2683" s="48">
        <v>6112</v>
      </c>
      <c r="F2683" s="43" t="s">
        <v>1021</v>
      </c>
      <c r="G2683" s="56" t="s">
        <v>2919</v>
      </c>
      <c r="H2683" s="23" t="s">
        <v>22</v>
      </c>
      <c r="I2683" s="68">
        <v>113000</v>
      </c>
      <c r="J2683" s="68">
        <v>106000</v>
      </c>
      <c r="K2683" s="68"/>
      <c r="L2683" s="68">
        <f t="shared" si="2156"/>
        <v>12100</v>
      </c>
      <c r="M2683" s="68"/>
      <c r="N2683" s="68"/>
      <c r="O2683" s="68">
        <v>12100</v>
      </c>
      <c r="P2683" s="68">
        <f t="shared" si="2152"/>
        <v>12100</v>
      </c>
      <c r="Q2683" s="68">
        <f t="shared" si="2153"/>
        <v>11.415094339622641</v>
      </c>
    </row>
    <row r="2684" spans="1:17" x14ac:dyDescent="0.25">
      <c r="A2684" s="12" t="s">
        <v>638</v>
      </c>
      <c r="B2684" s="12" t="s">
        <v>69</v>
      </c>
      <c r="C2684" s="12" t="s">
        <v>1017</v>
      </c>
      <c r="D2684" s="43" t="s">
        <v>1018</v>
      </c>
      <c r="E2684" s="48">
        <v>6112</v>
      </c>
      <c r="F2684" s="43" t="s">
        <v>1022</v>
      </c>
      <c r="G2684" s="56" t="s">
        <v>2919</v>
      </c>
      <c r="H2684" s="23" t="s">
        <v>24</v>
      </c>
      <c r="I2684" s="68">
        <v>27000</v>
      </c>
      <c r="J2684" s="68">
        <v>25000</v>
      </c>
      <c r="K2684" s="68"/>
      <c r="L2684" s="68">
        <f t="shared" si="2156"/>
        <v>0</v>
      </c>
      <c r="M2684" s="68"/>
      <c r="N2684" s="68"/>
      <c r="O2684" s="68"/>
      <c r="P2684" s="68">
        <f t="shared" si="2152"/>
        <v>0</v>
      </c>
      <c r="Q2684" s="68">
        <f t="shared" si="2153"/>
        <v>0</v>
      </c>
    </row>
    <row r="2685" spans="1:17" x14ac:dyDescent="0.25">
      <c r="A2685" s="12" t="s">
        <v>638</v>
      </c>
      <c r="B2685" s="12" t="s">
        <v>69</v>
      </c>
      <c r="C2685" s="12" t="s">
        <v>1017</v>
      </c>
      <c r="D2685" s="43" t="s">
        <v>1018</v>
      </c>
      <c r="E2685" s="48">
        <v>6112</v>
      </c>
      <c r="F2685" s="43" t="s">
        <v>1023</v>
      </c>
      <c r="G2685" s="56" t="s">
        <v>2919</v>
      </c>
      <c r="H2685" s="23" t="s">
        <v>26</v>
      </c>
      <c r="I2685" s="68">
        <v>14900</v>
      </c>
      <c r="J2685" s="68">
        <v>14900</v>
      </c>
      <c r="K2685" s="68"/>
      <c r="L2685" s="68">
        <f t="shared" si="2156"/>
        <v>0</v>
      </c>
      <c r="M2685" s="68"/>
      <c r="N2685" s="68"/>
      <c r="O2685" s="68">
        <v>0</v>
      </c>
      <c r="P2685" s="68">
        <f t="shared" si="2152"/>
        <v>0</v>
      </c>
      <c r="Q2685" s="68">
        <f t="shared" si="2153"/>
        <v>0</v>
      </c>
    </row>
    <row r="2686" spans="1:17" x14ac:dyDescent="0.25">
      <c r="A2686" s="12" t="s">
        <v>638</v>
      </c>
      <c r="B2686" s="12" t="s">
        <v>69</v>
      </c>
      <c r="C2686" s="12" t="s">
        <v>1017</v>
      </c>
      <c r="D2686" s="43" t="s">
        <v>1018</v>
      </c>
      <c r="E2686" s="42" t="s">
        <v>2710</v>
      </c>
      <c r="F2686" s="42" t="s">
        <v>1</v>
      </c>
      <c r="G2686" s="42" t="s">
        <v>1</v>
      </c>
      <c r="H2686" s="11" t="s">
        <v>28</v>
      </c>
      <c r="I2686" s="67">
        <f t="shared" ref="I2686:O2686" si="2191">SUM(I2687)</f>
        <v>141302</v>
      </c>
      <c r="J2686" s="67">
        <f t="shared" si="2191"/>
        <v>133302</v>
      </c>
      <c r="K2686" s="67">
        <f t="shared" si="2191"/>
        <v>0</v>
      </c>
      <c r="L2686" s="67">
        <f t="shared" si="2156"/>
        <v>13100</v>
      </c>
      <c r="M2686" s="67">
        <f t="shared" si="2191"/>
        <v>0</v>
      </c>
      <c r="N2686" s="67">
        <f t="shared" si="2191"/>
        <v>0</v>
      </c>
      <c r="O2686" s="67">
        <f t="shared" si="2191"/>
        <v>13100</v>
      </c>
      <c r="P2686" s="67">
        <f t="shared" si="2152"/>
        <v>13100</v>
      </c>
      <c r="Q2686" s="67">
        <f t="shared" si="2153"/>
        <v>9.8273094177131615</v>
      </c>
    </row>
    <row r="2687" spans="1:17" x14ac:dyDescent="0.25">
      <c r="A2687" s="12" t="s">
        <v>638</v>
      </c>
      <c r="B2687" s="12" t="s">
        <v>69</v>
      </c>
      <c r="C2687" s="12" t="s">
        <v>1017</v>
      </c>
      <c r="D2687" s="43" t="s">
        <v>1018</v>
      </c>
      <c r="E2687" s="48">
        <v>6121</v>
      </c>
      <c r="F2687" s="43"/>
      <c r="G2687" s="56" t="s">
        <v>2919</v>
      </c>
      <c r="H2687" s="23" t="s">
        <v>29</v>
      </c>
      <c r="I2687" s="68">
        <v>141302</v>
      </c>
      <c r="J2687" s="68">
        <v>133302</v>
      </c>
      <c r="K2687" s="68"/>
      <c r="L2687" s="68">
        <f t="shared" si="2156"/>
        <v>13100</v>
      </c>
      <c r="M2687" s="68"/>
      <c r="N2687" s="68"/>
      <c r="O2687" s="68">
        <v>13100</v>
      </c>
      <c r="P2687" s="68">
        <f t="shared" si="2152"/>
        <v>13100</v>
      </c>
      <c r="Q2687" s="68">
        <f t="shared" si="2153"/>
        <v>9.8273094177131615</v>
      </c>
    </row>
    <row r="2688" spans="1:17" x14ac:dyDescent="0.25">
      <c r="A2688" s="12" t="s">
        <v>638</v>
      </c>
      <c r="B2688" s="12" t="s">
        <v>69</v>
      </c>
      <c r="C2688" s="12" t="s">
        <v>1017</v>
      </c>
      <c r="D2688" s="43" t="s">
        <v>1018</v>
      </c>
      <c r="E2688" s="42" t="s">
        <v>2711</v>
      </c>
      <c r="F2688" s="42" t="s">
        <v>1</v>
      </c>
      <c r="G2688" s="42" t="s">
        <v>1</v>
      </c>
      <c r="H2688" s="11" t="s">
        <v>32</v>
      </c>
      <c r="I2688" s="67">
        <f t="shared" ref="I2688:O2688" si="2192">SUM(I2689:I2696)</f>
        <v>337794</v>
      </c>
      <c r="J2688" s="67">
        <f t="shared" si="2192"/>
        <v>207794</v>
      </c>
      <c r="K2688" s="67">
        <f t="shared" si="2192"/>
        <v>0</v>
      </c>
      <c r="L2688" s="67">
        <f t="shared" si="2156"/>
        <v>17010</v>
      </c>
      <c r="M2688" s="67">
        <f t="shared" si="2192"/>
        <v>0</v>
      </c>
      <c r="N2688" s="67">
        <f t="shared" si="2192"/>
        <v>0</v>
      </c>
      <c r="O2688" s="67">
        <f t="shared" si="2192"/>
        <v>17010</v>
      </c>
      <c r="P2688" s="67">
        <f t="shared" si="2152"/>
        <v>17010</v>
      </c>
      <c r="Q2688" s="67">
        <f t="shared" si="2153"/>
        <v>8.1859918958198978</v>
      </c>
    </row>
    <row r="2689" spans="1:17" x14ac:dyDescent="0.25">
      <c r="A2689" s="12" t="s">
        <v>638</v>
      </c>
      <c r="B2689" s="12" t="s">
        <v>69</v>
      </c>
      <c r="C2689" s="12" t="s">
        <v>1017</v>
      </c>
      <c r="D2689" s="43" t="s">
        <v>1018</v>
      </c>
      <c r="E2689" s="48">
        <v>6131</v>
      </c>
      <c r="F2689" s="43"/>
      <c r="G2689" s="56" t="s">
        <v>2919</v>
      </c>
      <c r="H2689" s="23" t="s">
        <v>33</v>
      </c>
      <c r="I2689" s="68">
        <v>5000</v>
      </c>
      <c r="J2689" s="68">
        <v>2000</v>
      </c>
      <c r="K2689" s="68"/>
      <c r="L2689" s="68">
        <f t="shared" si="2156"/>
        <v>160</v>
      </c>
      <c r="M2689" s="68"/>
      <c r="N2689" s="68"/>
      <c r="O2689" s="68">
        <v>160</v>
      </c>
      <c r="P2689" s="68">
        <f t="shared" si="2152"/>
        <v>160</v>
      </c>
      <c r="Q2689" s="68">
        <f t="shared" si="2153"/>
        <v>8</v>
      </c>
    </row>
    <row r="2690" spans="1:17" x14ac:dyDescent="0.25">
      <c r="A2690" s="12" t="s">
        <v>638</v>
      </c>
      <c r="B2690" s="12" t="s">
        <v>69</v>
      </c>
      <c r="C2690" s="12" t="s">
        <v>1017</v>
      </c>
      <c r="D2690" s="43" t="s">
        <v>1018</v>
      </c>
      <c r="E2690" s="48">
        <v>6132</v>
      </c>
      <c r="F2690" s="43"/>
      <c r="G2690" s="56" t="s">
        <v>2919</v>
      </c>
      <c r="H2690" s="23" t="s">
        <v>227</v>
      </c>
      <c r="I2690" s="68">
        <v>124500</v>
      </c>
      <c r="J2690" s="68">
        <v>124500</v>
      </c>
      <c r="K2690" s="68"/>
      <c r="L2690" s="68">
        <f t="shared" si="2156"/>
        <v>10300</v>
      </c>
      <c r="M2690" s="68"/>
      <c r="N2690" s="68"/>
      <c r="O2690" s="68">
        <v>10300</v>
      </c>
      <c r="P2690" s="68">
        <f t="shared" si="2152"/>
        <v>10300</v>
      </c>
      <c r="Q2690" s="68">
        <f t="shared" si="2153"/>
        <v>8.2730923694779115</v>
      </c>
    </row>
    <row r="2691" spans="1:17" x14ac:dyDescent="0.25">
      <c r="A2691" s="12" t="s">
        <v>638</v>
      </c>
      <c r="B2691" s="12" t="s">
        <v>69</v>
      </c>
      <c r="C2691" s="12" t="s">
        <v>1017</v>
      </c>
      <c r="D2691" s="43" t="s">
        <v>1018</v>
      </c>
      <c r="E2691" s="48">
        <v>6133</v>
      </c>
      <c r="F2691" s="43"/>
      <c r="G2691" s="56" t="s">
        <v>2919</v>
      </c>
      <c r="H2691" s="23" t="s">
        <v>229</v>
      </c>
      <c r="I2691" s="68">
        <v>17900</v>
      </c>
      <c r="J2691" s="68">
        <v>17900</v>
      </c>
      <c r="K2691" s="68"/>
      <c r="L2691" s="68">
        <f t="shared" si="2156"/>
        <v>1500</v>
      </c>
      <c r="M2691" s="68"/>
      <c r="N2691" s="68"/>
      <c r="O2691" s="68">
        <v>1500</v>
      </c>
      <c r="P2691" s="68">
        <f t="shared" si="2152"/>
        <v>1500</v>
      </c>
      <c r="Q2691" s="68">
        <f t="shared" si="2153"/>
        <v>8.3798882681564244</v>
      </c>
    </row>
    <row r="2692" spans="1:17" x14ac:dyDescent="0.25">
      <c r="A2692" s="12" t="s">
        <v>638</v>
      </c>
      <c r="B2692" s="12" t="s">
        <v>69</v>
      </c>
      <c r="C2692" s="12" t="s">
        <v>1017</v>
      </c>
      <c r="D2692" s="43" t="s">
        <v>1018</v>
      </c>
      <c r="E2692" s="48">
        <v>6134</v>
      </c>
      <c r="F2692" s="43"/>
      <c r="G2692" s="56" t="s">
        <v>2919</v>
      </c>
      <c r="H2692" s="23" t="s">
        <v>169</v>
      </c>
      <c r="I2692" s="68">
        <v>123000</v>
      </c>
      <c r="J2692" s="68">
        <v>10000</v>
      </c>
      <c r="K2692" s="68"/>
      <c r="L2692" s="68">
        <f t="shared" si="2156"/>
        <v>830</v>
      </c>
      <c r="M2692" s="68"/>
      <c r="N2692" s="68"/>
      <c r="O2692" s="68">
        <v>830</v>
      </c>
      <c r="P2692" s="68">
        <f t="shared" si="2152"/>
        <v>830</v>
      </c>
      <c r="Q2692" s="68">
        <f t="shared" si="2153"/>
        <v>8.3000000000000007</v>
      </c>
    </row>
    <row r="2693" spans="1:17" x14ac:dyDescent="0.25">
      <c r="A2693" s="12" t="s">
        <v>638</v>
      </c>
      <c r="B2693" s="12" t="s">
        <v>69</v>
      </c>
      <c r="C2693" s="12" t="s">
        <v>1017</v>
      </c>
      <c r="D2693" s="43" t="s">
        <v>1018</v>
      </c>
      <c r="E2693" s="48">
        <v>6135</v>
      </c>
      <c r="F2693" s="43"/>
      <c r="G2693" s="56" t="s">
        <v>2919</v>
      </c>
      <c r="H2693" s="23" t="s">
        <v>231</v>
      </c>
      <c r="I2693" s="68">
        <v>3000</v>
      </c>
      <c r="J2693" s="68">
        <v>1000</v>
      </c>
      <c r="K2693" s="68"/>
      <c r="L2693" s="68">
        <f t="shared" si="2156"/>
        <v>100</v>
      </c>
      <c r="M2693" s="68"/>
      <c r="N2693" s="68"/>
      <c r="O2693" s="68">
        <v>100</v>
      </c>
      <c r="P2693" s="68">
        <f t="shared" si="2152"/>
        <v>100</v>
      </c>
      <c r="Q2693" s="68">
        <f t="shared" si="2153"/>
        <v>10</v>
      </c>
    </row>
    <row r="2694" spans="1:17" x14ac:dyDescent="0.25">
      <c r="A2694" s="12" t="s">
        <v>638</v>
      </c>
      <c r="B2694" s="12" t="s">
        <v>69</v>
      </c>
      <c r="C2694" s="12" t="s">
        <v>1017</v>
      </c>
      <c r="D2694" s="43" t="s">
        <v>1018</v>
      </c>
      <c r="E2694" s="48">
        <v>6137</v>
      </c>
      <c r="F2694" s="43"/>
      <c r="G2694" s="56" t="s">
        <v>2919</v>
      </c>
      <c r="H2694" s="23" t="s">
        <v>235</v>
      </c>
      <c r="I2694" s="68">
        <v>19900</v>
      </c>
      <c r="J2694" s="68">
        <v>12900</v>
      </c>
      <c r="K2694" s="68"/>
      <c r="L2694" s="68">
        <f t="shared" si="2156"/>
        <v>1000</v>
      </c>
      <c r="M2694" s="68"/>
      <c r="N2694" s="68"/>
      <c r="O2694" s="68">
        <v>1000</v>
      </c>
      <c r="P2694" s="68">
        <f t="shared" si="2152"/>
        <v>1000</v>
      </c>
      <c r="Q2694" s="68">
        <f t="shared" si="2153"/>
        <v>7.7519379844961236</v>
      </c>
    </row>
    <row r="2695" spans="1:17" x14ac:dyDescent="0.25">
      <c r="A2695" s="12" t="s">
        <v>638</v>
      </c>
      <c r="B2695" s="12" t="s">
        <v>69</v>
      </c>
      <c r="C2695" s="12" t="s">
        <v>1017</v>
      </c>
      <c r="D2695" s="43" t="s">
        <v>1018</v>
      </c>
      <c r="E2695" s="48">
        <v>6138</v>
      </c>
      <c r="F2695" s="43"/>
      <c r="G2695" s="56" t="s">
        <v>2919</v>
      </c>
      <c r="H2695" s="23" t="s">
        <v>237</v>
      </c>
      <c r="I2695" s="68">
        <v>1794</v>
      </c>
      <c r="J2695" s="68">
        <v>1794</v>
      </c>
      <c r="K2695" s="68"/>
      <c r="L2695" s="68">
        <f t="shared" si="2156"/>
        <v>0</v>
      </c>
      <c r="M2695" s="68"/>
      <c r="N2695" s="68"/>
      <c r="O2695" s="68">
        <v>0</v>
      </c>
      <c r="P2695" s="68">
        <f t="shared" si="2152"/>
        <v>0</v>
      </c>
      <c r="Q2695" s="68">
        <f t="shared" si="2153"/>
        <v>0</v>
      </c>
    </row>
    <row r="2696" spans="1:17" x14ac:dyDescent="0.25">
      <c r="A2696" s="14" t="s">
        <v>638</v>
      </c>
      <c r="B2696" s="14" t="s">
        <v>69</v>
      </c>
      <c r="C2696" s="14" t="s">
        <v>1017</v>
      </c>
      <c r="D2696" s="50" t="s">
        <v>1018</v>
      </c>
      <c r="E2696" s="50" t="s">
        <v>2720</v>
      </c>
      <c r="F2696" s="43" t="s">
        <v>1</v>
      </c>
      <c r="G2696" s="49" t="s">
        <v>1</v>
      </c>
      <c r="H2696" s="11" t="s">
        <v>35</v>
      </c>
      <c r="I2696" s="67">
        <f t="shared" ref="I2696:O2696" si="2193">SUM(I2697:I2699)</f>
        <v>42700</v>
      </c>
      <c r="J2696" s="67">
        <f t="shared" si="2193"/>
        <v>37700</v>
      </c>
      <c r="K2696" s="67">
        <f t="shared" si="2193"/>
        <v>0</v>
      </c>
      <c r="L2696" s="67">
        <f t="shared" si="2156"/>
        <v>3120</v>
      </c>
      <c r="M2696" s="67">
        <f t="shared" si="2193"/>
        <v>0</v>
      </c>
      <c r="N2696" s="67">
        <f t="shared" si="2193"/>
        <v>0</v>
      </c>
      <c r="O2696" s="67">
        <f t="shared" si="2193"/>
        <v>3120</v>
      </c>
      <c r="P2696" s="67">
        <f t="shared" si="2152"/>
        <v>3120</v>
      </c>
      <c r="Q2696" s="67">
        <f t="shared" si="2153"/>
        <v>8.2758620689655178</v>
      </c>
    </row>
    <row r="2697" spans="1:17" x14ac:dyDescent="0.25">
      <c r="A2697" s="12" t="s">
        <v>638</v>
      </c>
      <c r="B2697" s="12" t="s">
        <v>69</v>
      </c>
      <c r="C2697" s="12" t="s">
        <v>1017</v>
      </c>
      <c r="D2697" s="43" t="s">
        <v>1018</v>
      </c>
      <c r="E2697" s="48">
        <v>6139</v>
      </c>
      <c r="F2697" s="43"/>
      <c r="G2697" s="56" t="s">
        <v>2919</v>
      </c>
      <c r="H2697" s="23" t="s">
        <v>35</v>
      </c>
      <c r="I2697" s="68">
        <v>28900</v>
      </c>
      <c r="J2697" s="68">
        <v>23900</v>
      </c>
      <c r="K2697" s="68"/>
      <c r="L2697" s="68">
        <f t="shared" si="2156"/>
        <v>1900</v>
      </c>
      <c r="M2697" s="68"/>
      <c r="N2697" s="68"/>
      <c r="O2697" s="68">
        <v>1900</v>
      </c>
      <c r="P2697" s="68">
        <f t="shared" si="2152"/>
        <v>1900</v>
      </c>
      <c r="Q2697" s="68">
        <f t="shared" si="2153"/>
        <v>7.9497907949790791</v>
      </c>
    </row>
    <row r="2698" spans="1:17" x14ac:dyDescent="0.25">
      <c r="A2698" s="12" t="s">
        <v>638</v>
      </c>
      <c r="B2698" s="12" t="s">
        <v>69</v>
      </c>
      <c r="C2698" s="12" t="s">
        <v>1017</v>
      </c>
      <c r="D2698" s="43" t="s">
        <v>1018</v>
      </c>
      <c r="E2698" s="48">
        <v>6139</v>
      </c>
      <c r="F2698" s="43" t="s">
        <v>1024</v>
      </c>
      <c r="G2698" s="56" t="s">
        <v>2919</v>
      </c>
      <c r="H2698" s="23" t="s">
        <v>43</v>
      </c>
      <c r="I2698" s="68">
        <v>3700</v>
      </c>
      <c r="J2698" s="68">
        <v>3700</v>
      </c>
      <c r="K2698" s="68"/>
      <c r="L2698" s="68">
        <f t="shared" si="2156"/>
        <v>380</v>
      </c>
      <c r="M2698" s="68"/>
      <c r="N2698" s="68"/>
      <c r="O2698" s="68">
        <v>380</v>
      </c>
      <c r="P2698" s="68">
        <f t="shared" si="2152"/>
        <v>380</v>
      </c>
      <c r="Q2698" s="68">
        <f t="shared" si="2153"/>
        <v>10.27027027027027</v>
      </c>
    </row>
    <row r="2699" spans="1:17" ht="22.5" x14ac:dyDescent="0.25">
      <c r="A2699" s="12" t="s">
        <v>638</v>
      </c>
      <c r="B2699" s="12" t="s">
        <v>69</v>
      </c>
      <c r="C2699" s="12" t="s">
        <v>1017</v>
      </c>
      <c r="D2699" s="43" t="s">
        <v>1018</v>
      </c>
      <c r="E2699" s="48">
        <v>6139</v>
      </c>
      <c r="F2699" s="43" t="s">
        <v>1025</v>
      </c>
      <c r="G2699" s="56" t="s">
        <v>2919</v>
      </c>
      <c r="H2699" s="23" t="s">
        <v>49</v>
      </c>
      <c r="I2699" s="68">
        <v>10100</v>
      </c>
      <c r="J2699" s="68">
        <v>10100</v>
      </c>
      <c r="K2699" s="68"/>
      <c r="L2699" s="68">
        <f t="shared" si="2156"/>
        <v>840</v>
      </c>
      <c r="M2699" s="68"/>
      <c r="N2699" s="68"/>
      <c r="O2699" s="68">
        <v>840</v>
      </c>
      <c r="P2699" s="68">
        <f t="shared" si="2152"/>
        <v>840</v>
      </c>
      <c r="Q2699" s="68">
        <f t="shared" si="2153"/>
        <v>8.3168316831683171</v>
      </c>
    </row>
    <row r="2700" spans="1:17" ht="22.5" x14ac:dyDescent="0.25">
      <c r="A2700" s="14" t="s">
        <v>1</v>
      </c>
      <c r="B2700" s="14" t="s">
        <v>1</v>
      </c>
      <c r="C2700" s="14" t="s">
        <v>1</v>
      </c>
      <c r="D2700" s="42" t="s">
        <v>1</v>
      </c>
      <c r="E2700" s="42" t="s">
        <v>1</v>
      </c>
      <c r="F2700" s="42" t="s">
        <v>1</v>
      </c>
      <c r="G2700" s="42" t="s">
        <v>1</v>
      </c>
      <c r="H2700" s="17" t="s">
        <v>50</v>
      </c>
      <c r="I2700" s="66">
        <f t="shared" ref="I2700:O2701" si="2194">SUM(I2701)</f>
        <v>100</v>
      </c>
      <c r="J2700" s="66">
        <f t="shared" si="2194"/>
        <v>100</v>
      </c>
      <c r="K2700" s="66">
        <f t="shared" si="2194"/>
        <v>0</v>
      </c>
      <c r="L2700" s="66">
        <f t="shared" si="2156"/>
        <v>0</v>
      </c>
      <c r="M2700" s="66">
        <f t="shared" si="2194"/>
        <v>0</v>
      </c>
      <c r="N2700" s="66">
        <f t="shared" si="2194"/>
        <v>0</v>
      </c>
      <c r="O2700" s="66">
        <f t="shared" si="2194"/>
        <v>0</v>
      </c>
      <c r="P2700" s="66">
        <f t="shared" si="2152"/>
        <v>0</v>
      </c>
      <c r="Q2700" s="66">
        <f t="shared" si="2153"/>
        <v>0</v>
      </c>
    </row>
    <row r="2701" spans="1:17" x14ac:dyDescent="0.25">
      <c r="A2701" s="12" t="s">
        <v>638</v>
      </c>
      <c r="B2701" s="12" t="s">
        <v>69</v>
      </c>
      <c r="C2701" s="12" t="s">
        <v>1017</v>
      </c>
      <c r="D2701" s="43" t="s">
        <v>1018</v>
      </c>
      <c r="E2701" s="42" t="s">
        <v>2712</v>
      </c>
      <c r="F2701" s="42" t="s">
        <v>1</v>
      </c>
      <c r="G2701" s="42" t="s">
        <v>1</v>
      </c>
      <c r="H2701" s="11" t="s">
        <v>52</v>
      </c>
      <c r="I2701" s="67">
        <f t="shared" si="2194"/>
        <v>100</v>
      </c>
      <c r="J2701" s="67">
        <f t="shared" si="2194"/>
        <v>100</v>
      </c>
      <c r="K2701" s="67">
        <f t="shared" si="2194"/>
        <v>0</v>
      </c>
      <c r="L2701" s="67">
        <f t="shared" si="2156"/>
        <v>0</v>
      </c>
      <c r="M2701" s="67">
        <f t="shared" si="2194"/>
        <v>0</v>
      </c>
      <c r="N2701" s="67">
        <f t="shared" si="2194"/>
        <v>0</v>
      </c>
      <c r="O2701" s="67">
        <f t="shared" si="2194"/>
        <v>0</v>
      </c>
      <c r="P2701" s="67">
        <f t="shared" ref="P2701:P2764" si="2195">K2701+L2701</f>
        <v>0</v>
      </c>
      <c r="Q2701" s="67">
        <f t="shared" ref="Q2701:Q2764" si="2196">IF(J2701=0,"-",P2701/J2701*100)</f>
        <v>0</v>
      </c>
    </row>
    <row r="2702" spans="1:17" x14ac:dyDescent="0.25">
      <c r="A2702" s="12" t="s">
        <v>638</v>
      </c>
      <c r="B2702" s="12" t="s">
        <v>69</v>
      </c>
      <c r="C2702" s="12" t="s">
        <v>1017</v>
      </c>
      <c r="D2702" s="43" t="s">
        <v>1018</v>
      </c>
      <c r="E2702" s="48">
        <v>6148</v>
      </c>
      <c r="F2702" s="43"/>
      <c r="G2702" s="56" t="s">
        <v>2919</v>
      </c>
      <c r="H2702" s="23" t="s">
        <v>58</v>
      </c>
      <c r="I2702" s="68">
        <v>100</v>
      </c>
      <c r="J2702" s="68">
        <v>100</v>
      </c>
      <c r="K2702" s="68"/>
      <c r="L2702" s="68">
        <f t="shared" ref="L2702:L2765" si="2197">SUM(M2702:O2702)</f>
        <v>0</v>
      </c>
      <c r="M2702" s="68"/>
      <c r="N2702" s="68"/>
      <c r="O2702" s="68"/>
      <c r="P2702" s="68">
        <f t="shared" si="2195"/>
        <v>0</v>
      </c>
      <c r="Q2702" s="68">
        <f t="shared" si="2196"/>
        <v>0</v>
      </c>
    </row>
    <row r="2703" spans="1:17" ht="22.5" x14ac:dyDescent="0.25">
      <c r="A2703" s="14" t="s">
        <v>1</v>
      </c>
      <c r="B2703" s="14" t="s">
        <v>1</v>
      </c>
      <c r="C2703" s="14" t="s">
        <v>1</v>
      </c>
      <c r="D2703" s="42" t="s">
        <v>1</v>
      </c>
      <c r="E2703" s="42" t="s">
        <v>1</v>
      </c>
      <c r="F2703" s="42" t="s">
        <v>1</v>
      </c>
      <c r="G2703" s="42" t="s">
        <v>1</v>
      </c>
      <c r="H2703" s="17" t="s">
        <v>59</v>
      </c>
      <c r="I2703" s="66">
        <f t="shared" ref="I2703:O2703" si="2198">SUM(I2704)</f>
        <v>20000</v>
      </c>
      <c r="J2703" s="66">
        <f t="shared" si="2198"/>
        <v>0</v>
      </c>
      <c r="K2703" s="66">
        <f t="shared" si="2198"/>
        <v>0</v>
      </c>
      <c r="L2703" s="66">
        <f t="shared" si="2197"/>
        <v>0</v>
      </c>
      <c r="M2703" s="66">
        <f t="shared" si="2198"/>
        <v>0</v>
      </c>
      <c r="N2703" s="66">
        <f t="shared" si="2198"/>
        <v>0</v>
      </c>
      <c r="O2703" s="66">
        <f t="shared" si="2198"/>
        <v>0</v>
      </c>
      <c r="P2703" s="66">
        <f t="shared" si="2195"/>
        <v>0</v>
      </c>
      <c r="Q2703" s="66" t="str">
        <f t="shared" si="2196"/>
        <v>-</v>
      </c>
    </row>
    <row r="2704" spans="1:17" x14ac:dyDescent="0.25">
      <c r="A2704" s="12" t="s">
        <v>638</v>
      </c>
      <c r="B2704" s="12" t="s">
        <v>69</v>
      </c>
      <c r="C2704" s="12" t="s">
        <v>1017</v>
      </c>
      <c r="D2704" s="43" t="s">
        <v>1018</v>
      </c>
      <c r="E2704" s="42" t="s">
        <v>2715</v>
      </c>
      <c r="F2704" s="42" t="s">
        <v>1</v>
      </c>
      <c r="G2704" s="42" t="s">
        <v>1</v>
      </c>
      <c r="H2704" s="11" t="s">
        <v>61</v>
      </c>
      <c r="I2704" s="67">
        <f t="shared" ref="I2704" si="2199">SUM(I2705:I2706)</f>
        <v>20000</v>
      </c>
      <c r="J2704" s="67">
        <f t="shared" ref="J2704:K2704" si="2200">SUM(J2705:J2706)</f>
        <v>0</v>
      </c>
      <c r="K2704" s="67">
        <f t="shared" si="2200"/>
        <v>0</v>
      </c>
      <c r="L2704" s="67">
        <f t="shared" si="2197"/>
        <v>0</v>
      </c>
      <c r="M2704" s="67">
        <f t="shared" ref="M2704" si="2201">SUM(M2705:M2706)</f>
        <v>0</v>
      </c>
      <c r="N2704" s="67">
        <f t="shared" ref="N2704:O2704" si="2202">SUM(N2705:N2706)</f>
        <v>0</v>
      </c>
      <c r="O2704" s="67">
        <f t="shared" si="2202"/>
        <v>0</v>
      </c>
      <c r="P2704" s="67">
        <f t="shared" si="2195"/>
        <v>0</v>
      </c>
      <c r="Q2704" s="67" t="str">
        <f t="shared" si="2196"/>
        <v>-</v>
      </c>
    </row>
    <row r="2705" spans="1:17" x14ac:dyDescent="0.25">
      <c r="A2705" s="12" t="s">
        <v>638</v>
      </c>
      <c r="B2705" s="12" t="s">
        <v>69</v>
      </c>
      <c r="C2705" s="12" t="s">
        <v>1017</v>
      </c>
      <c r="D2705" s="43" t="s">
        <v>1018</v>
      </c>
      <c r="E2705" s="48">
        <v>8213</v>
      </c>
      <c r="F2705" s="43"/>
      <c r="G2705" s="56" t="s">
        <v>2919</v>
      </c>
      <c r="H2705" s="23" t="s">
        <v>62</v>
      </c>
      <c r="I2705" s="68">
        <v>15000</v>
      </c>
      <c r="J2705" s="68">
        <v>0</v>
      </c>
      <c r="K2705" s="68"/>
      <c r="L2705" s="68">
        <f t="shared" si="2197"/>
        <v>0</v>
      </c>
      <c r="M2705" s="68"/>
      <c r="N2705" s="68"/>
      <c r="O2705" s="68"/>
      <c r="P2705" s="68">
        <f t="shared" si="2195"/>
        <v>0</v>
      </c>
      <c r="Q2705" s="68" t="str">
        <f t="shared" si="2196"/>
        <v>-</v>
      </c>
    </row>
    <row r="2706" spans="1:17" x14ac:dyDescent="0.25">
      <c r="A2706" s="12" t="s">
        <v>638</v>
      </c>
      <c r="B2706" s="12" t="s">
        <v>69</v>
      </c>
      <c r="C2706" s="12" t="s">
        <v>1017</v>
      </c>
      <c r="D2706" s="43" t="s">
        <v>1018</v>
      </c>
      <c r="E2706" s="48">
        <v>8216</v>
      </c>
      <c r="F2706" s="43"/>
      <c r="G2706" s="56" t="s">
        <v>2919</v>
      </c>
      <c r="H2706" s="23" t="s">
        <v>248</v>
      </c>
      <c r="I2706" s="68">
        <v>5000</v>
      </c>
      <c r="J2706" s="68">
        <v>0</v>
      </c>
      <c r="K2706" s="68"/>
      <c r="L2706" s="68">
        <f t="shared" si="2197"/>
        <v>0</v>
      </c>
      <c r="M2706" s="68"/>
      <c r="N2706" s="68"/>
      <c r="O2706" s="68"/>
      <c r="P2706" s="68">
        <f t="shared" si="2195"/>
        <v>0</v>
      </c>
      <c r="Q2706" s="68" t="str">
        <f t="shared" si="2196"/>
        <v>-</v>
      </c>
    </row>
    <row r="2707" spans="1:17" x14ac:dyDescent="0.25">
      <c r="A2707" s="23" t="s">
        <v>1</v>
      </c>
      <c r="B2707" s="23" t="s">
        <v>1</v>
      </c>
      <c r="C2707" s="23" t="s">
        <v>1</v>
      </c>
      <c r="D2707" s="49" t="s">
        <v>1</v>
      </c>
      <c r="E2707" s="49" t="s">
        <v>1</v>
      </c>
      <c r="F2707" s="49" t="s">
        <v>1</v>
      </c>
      <c r="G2707" s="49" t="s">
        <v>1</v>
      </c>
      <c r="H2707" s="17" t="s">
        <v>1026</v>
      </c>
      <c r="I2707" s="66">
        <f t="shared" ref="I2707:O2707" si="2203">SUM(I2678,I2700,I2703)</f>
        <v>2019681</v>
      </c>
      <c r="J2707" s="66">
        <f t="shared" si="2203"/>
        <v>1770381</v>
      </c>
      <c r="K2707" s="66">
        <f t="shared" si="2203"/>
        <v>0</v>
      </c>
      <c r="L2707" s="66">
        <f t="shared" si="2197"/>
        <v>168310</v>
      </c>
      <c r="M2707" s="66">
        <f t="shared" si="2203"/>
        <v>0</v>
      </c>
      <c r="N2707" s="66">
        <f t="shared" si="2203"/>
        <v>0</v>
      </c>
      <c r="O2707" s="66">
        <f t="shared" si="2203"/>
        <v>168310</v>
      </c>
      <c r="P2707" s="66">
        <f t="shared" si="2195"/>
        <v>168310</v>
      </c>
      <c r="Q2707" s="66">
        <f t="shared" si="2196"/>
        <v>9.5069931274680428</v>
      </c>
    </row>
    <row r="2708" spans="1:17" ht="15.75" thickBot="1" x14ac:dyDescent="0.3">
      <c r="A2708" s="23" t="s">
        <v>1</v>
      </c>
      <c r="B2708" s="23" t="s">
        <v>1</v>
      </c>
      <c r="C2708" s="23" t="s">
        <v>1</v>
      </c>
      <c r="D2708" s="49" t="s">
        <v>1</v>
      </c>
      <c r="E2708" s="49" t="s">
        <v>1</v>
      </c>
      <c r="F2708" s="49" t="s">
        <v>1</v>
      </c>
      <c r="G2708" s="49" t="s">
        <v>1</v>
      </c>
      <c r="H2708" s="11" t="s">
        <v>64</v>
      </c>
      <c r="I2708" s="67">
        <v>58</v>
      </c>
      <c r="J2708" s="67">
        <v>58</v>
      </c>
      <c r="K2708" s="67"/>
      <c r="L2708" s="67"/>
      <c r="M2708" s="67"/>
      <c r="N2708" s="67"/>
      <c r="O2708" s="67"/>
      <c r="P2708" s="67">
        <f t="shared" si="2195"/>
        <v>0</v>
      </c>
      <c r="Q2708" s="67">
        <f t="shared" si="2196"/>
        <v>0</v>
      </c>
    </row>
    <row r="2709" spans="1:17" ht="34.5" thickBot="1" x14ac:dyDescent="0.3">
      <c r="A2709" s="23" t="s">
        <v>1</v>
      </c>
      <c r="B2709" s="23" t="s">
        <v>1</v>
      </c>
      <c r="C2709" s="23" t="s">
        <v>1</v>
      </c>
      <c r="D2709" s="49" t="s">
        <v>1</v>
      </c>
      <c r="E2709" s="49" t="s">
        <v>1</v>
      </c>
      <c r="F2709" s="49" t="s">
        <v>1</v>
      </c>
      <c r="G2709" s="49" t="s">
        <v>1</v>
      </c>
      <c r="H2709" s="22" t="s">
        <v>65</v>
      </c>
      <c r="I2709" s="64" t="s">
        <v>2718</v>
      </c>
      <c r="J2709" s="64" t="s">
        <v>2879</v>
      </c>
      <c r="K2709" s="64" t="s">
        <v>2942</v>
      </c>
      <c r="L2709" s="64" t="s">
        <v>2942</v>
      </c>
      <c r="M2709" s="64" t="s">
        <v>2950</v>
      </c>
      <c r="N2709" s="64" t="s">
        <v>2949</v>
      </c>
      <c r="O2709" s="64" t="s">
        <v>2951</v>
      </c>
      <c r="P2709" s="64" t="s">
        <v>2942</v>
      </c>
      <c r="Q2709" s="64" t="s">
        <v>2944</v>
      </c>
    </row>
    <row r="2710" spans="1:17" x14ac:dyDescent="0.25">
      <c r="A2710" s="24"/>
      <c r="B2710" s="24"/>
      <c r="C2710" s="24"/>
      <c r="D2710" s="51"/>
      <c r="E2710" s="51"/>
      <c r="F2710" s="51"/>
      <c r="G2710" s="51"/>
      <c r="H2710" s="18" t="s">
        <v>1</v>
      </c>
      <c r="I2710" s="65">
        <v>1</v>
      </c>
      <c r="J2710" s="65" t="s">
        <v>2894</v>
      </c>
      <c r="K2710" s="65">
        <v>3</v>
      </c>
      <c r="L2710" s="65" t="s">
        <v>2945</v>
      </c>
      <c r="M2710" s="65">
        <v>5</v>
      </c>
      <c r="N2710" s="65">
        <v>6</v>
      </c>
      <c r="O2710" s="65">
        <v>7</v>
      </c>
      <c r="P2710" s="65" t="s">
        <v>2946</v>
      </c>
      <c r="Q2710" s="65">
        <v>9</v>
      </c>
    </row>
    <row r="2711" spans="1:17" x14ac:dyDescent="0.25">
      <c r="A2711" s="24"/>
      <c r="B2711" s="24"/>
      <c r="C2711" s="24"/>
      <c r="D2711" s="51"/>
      <c r="E2711" s="52"/>
      <c r="F2711" s="52"/>
      <c r="G2711" s="52"/>
      <c r="H2711" s="19" t="s">
        <v>697</v>
      </c>
      <c r="I2711" s="69">
        <f t="shared" ref="I2711" si="2204">SUM(I2707)</f>
        <v>2019681</v>
      </c>
      <c r="J2711" s="69">
        <f t="shared" ref="J2711:K2711" si="2205">SUM(J2707)</f>
        <v>1770381</v>
      </c>
      <c r="K2711" s="69">
        <f t="shared" si="2205"/>
        <v>0</v>
      </c>
      <c r="L2711" s="69">
        <f t="shared" si="2197"/>
        <v>168310</v>
      </c>
      <c r="M2711" s="69">
        <f t="shared" ref="M2711" si="2206">SUM(M2707)</f>
        <v>0</v>
      </c>
      <c r="N2711" s="69">
        <f t="shared" ref="N2711:O2711" si="2207">SUM(N2707)</f>
        <v>0</v>
      </c>
      <c r="O2711" s="69">
        <f t="shared" si="2207"/>
        <v>168310</v>
      </c>
      <c r="P2711" s="69">
        <f t="shared" si="2195"/>
        <v>168310</v>
      </c>
      <c r="Q2711" s="69">
        <f t="shared" si="2196"/>
        <v>9.5069931274680428</v>
      </c>
    </row>
    <row r="2712" spans="1:17" x14ac:dyDescent="0.25">
      <c r="A2712" s="24"/>
      <c r="B2712" s="24"/>
      <c r="C2712" s="24"/>
      <c r="D2712" s="51"/>
      <c r="E2712" s="51"/>
      <c r="F2712" s="51"/>
      <c r="G2712" s="51"/>
      <c r="H2712" s="20" t="s">
        <v>67</v>
      </c>
      <c r="I2712" s="69">
        <f t="shared" ref="I2712" si="2208">SUM(I2711)</f>
        <v>2019681</v>
      </c>
      <c r="J2712" s="69">
        <f t="shared" ref="J2712:K2712" si="2209">SUM(J2711)</f>
        <v>1770381</v>
      </c>
      <c r="K2712" s="69">
        <f t="shared" si="2209"/>
        <v>0</v>
      </c>
      <c r="L2712" s="69">
        <f t="shared" si="2197"/>
        <v>168310</v>
      </c>
      <c r="M2712" s="69">
        <f t="shared" ref="M2712" si="2210">SUM(M2711)</f>
        <v>0</v>
      </c>
      <c r="N2712" s="69">
        <f t="shared" ref="N2712:O2712" si="2211">SUM(N2711)</f>
        <v>0</v>
      </c>
      <c r="O2712" s="69">
        <f t="shared" si="2211"/>
        <v>168310</v>
      </c>
      <c r="P2712" s="69">
        <f t="shared" si="2195"/>
        <v>168310</v>
      </c>
      <c r="Q2712" s="69">
        <f t="shared" si="2196"/>
        <v>9.5069931274680428</v>
      </c>
    </row>
    <row r="2713" spans="1:17" x14ac:dyDescent="0.25">
      <c r="A2713" s="25"/>
      <c r="B2713" s="25"/>
      <c r="C2713" s="25"/>
      <c r="D2713" s="53"/>
      <c r="E2713" s="53"/>
      <c r="F2713" s="53"/>
      <c r="G2713" s="53"/>
    </row>
    <row r="2714" spans="1:17" ht="15.75" thickBot="1" x14ac:dyDescent="0.3">
      <c r="A2714" s="23" t="s">
        <v>1</v>
      </c>
      <c r="B2714" s="23" t="s">
        <v>1</v>
      </c>
      <c r="C2714" s="23" t="s">
        <v>1</v>
      </c>
      <c r="D2714" s="49" t="s">
        <v>1</v>
      </c>
      <c r="E2714" s="49" t="s">
        <v>1</v>
      </c>
      <c r="F2714" s="49" t="s">
        <v>1</v>
      </c>
      <c r="G2714" s="49" t="s">
        <v>1</v>
      </c>
      <c r="H2714" s="26" t="s">
        <v>1</v>
      </c>
      <c r="I2714" s="70"/>
      <c r="J2714" s="70"/>
      <c r="K2714" s="70"/>
      <c r="L2714" s="70"/>
      <c r="M2714" s="70"/>
      <c r="N2714" s="70"/>
      <c r="O2714" s="70"/>
      <c r="P2714" s="70"/>
      <c r="Q2714" s="70"/>
    </row>
    <row r="2715" spans="1:17" ht="34.5" thickBot="1" x14ac:dyDescent="0.3">
      <c r="A2715" s="22" t="s">
        <v>4</v>
      </c>
      <c r="B2715" s="22" t="s">
        <v>5</v>
      </c>
      <c r="C2715" s="22" t="s">
        <v>6</v>
      </c>
      <c r="D2715" s="44" t="s">
        <v>2891</v>
      </c>
      <c r="E2715" s="44" t="s">
        <v>2895</v>
      </c>
      <c r="F2715" s="44" t="s">
        <v>7</v>
      </c>
      <c r="G2715" s="44" t="s">
        <v>8</v>
      </c>
      <c r="H2715" s="22" t="s">
        <v>9</v>
      </c>
      <c r="I2715" s="64" t="s">
        <v>2718</v>
      </c>
      <c r="J2715" s="64" t="s">
        <v>2879</v>
      </c>
      <c r="K2715" s="64" t="s">
        <v>2942</v>
      </c>
      <c r="L2715" s="64" t="s">
        <v>2942</v>
      </c>
      <c r="M2715" s="64" t="s">
        <v>2950</v>
      </c>
      <c r="N2715" s="64" t="s">
        <v>2949</v>
      </c>
      <c r="O2715" s="64" t="s">
        <v>2951</v>
      </c>
      <c r="P2715" s="64" t="s">
        <v>2942</v>
      </c>
      <c r="Q2715" s="64" t="s">
        <v>2944</v>
      </c>
    </row>
    <row r="2716" spans="1:17" x14ac:dyDescent="0.25">
      <c r="A2716" s="15" t="s">
        <v>1</v>
      </c>
      <c r="B2716" s="15" t="s">
        <v>1</v>
      </c>
      <c r="C2716" s="15" t="s">
        <v>1</v>
      </c>
      <c r="D2716" s="45" t="s">
        <v>1</v>
      </c>
      <c r="E2716" s="45" t="s">
        <v>1</v>
      </c>
      <c r="F2716" s="46" t="s">
        <v>1</v>
      </c>
      <c r="G2716" s="47" t="s">
        <v>1</v>
      </c>
      <c r="H2716" s="16" t="s">
        <v>1</v>
      </c>
      <c r="I2716" s="65">
        <v>1</v>
      </c>
      <c r="J2716" s="65" t="s">
        <v>2894</v>
      </c>
      <c r="K2716" s="65">
        <v>3</v>
      </c>
      <c r="L2716" s="65" t="s">
        <v>2945</v>
      </c>
      <c r="M2716" s="65">
        <v>5</v>
      </c>
      <c r="N2716" s="65">
        <v>6</v>
      </c>
      <c r="O2716" s="65">
        <v>7</v>
      </c>
      <c r="P2716" s="65" t="s">
        <v>2946</v>
      </c>
      <c r="Q2716" s="65">
        <v>9</v>
      </c>
    </row>
    <row r="2717" spans="1:17" x14ac:dyDescent="0.25">
      <c r="A2717" s="14" t="s">
        <v>638</v>
      </c>
      <c r="B2717" s="14" t="s">
        <v>69</v>
      </c>
      <c r="C2717" s="12" t="s">
        <v>1027</v>
      </c>
      <c r="D2717" s="43" t="s">
        <v>1028</v>
      </c>
      <c r="E2717" s="42" t="s">
        <v>1</v>
      </c>
      <c r="F2717" s="42" t="s">
        <v>1</v>
      </c>
      <c r="G2717" s="42" t="s">
        <v>1</v>
      </c>
      <c r="H2717" s="11" t="s">
        <v>1029</v>
      </c>
      <c r="I2717" s="63"/>
      <c r="J2717" s="63"/>
      <c r="K2717" s="63"/>
      <c r="L2717" s="63"/>
      <c r="M2717" s="63"/>
      <c r="N2717" s="63"/>
      <c r="O2717" s="63"/>
      <c r="P2717" s="63">
        <f t="shared" si="2195"/>
        <v>0</v>
      </c>
      <c r="Q2717" s="63" t="str">
        <f t="shared" si="2196"/>
        <v>-</v>
      </c>
    </row>
    <row r="2718" spans="1:17" ht="22.5" x14ac:dyDescent="0.25">
      <c r="A2718" s="14" t="s">
        <v>1</v>
      </c>
      <c r="B2718" s="14" t="s">
        <v>1</v>
      </c>
      <c r="C2718" s="14" t="s">
        <v>1</v>
      </c>
      <c r="D2718" s="42" t="s">
        <v>1</v>
      </c>
      <c r="E2718" s="42" t="s">
        <v>1</v>
      </c>
      <c r="F2718" s="42" t="s">
        <v>1</v>
      </c>
      <c r="G2718" s="42" t="s">
        <v>1</v>
      </c>
      <c r="H2718" s="17" t="s">
        <v>13</v>
      </c>
      <c r="I2718" s="66">
        <f t="shared" ref="I2718" si="2212">SUM(I2719,I2727,I2729)</f>
        <v>1387956</v>
      </c>
      <c r="J2718" s="66">
        <f t="shared" ref="J2718:K2718" si="2213">SUM(J2719,J2727,J2729)</f>
        <v>1376556</v>
      </c>
      <c r="K2718" s="66">
        <f t="shared" si="2213"/>
        <v>0</v>
      </c>
      <c r="L2718" s="66">
        <f t="shared" si="2197"/>
        <v>139320</v>
      </c>
      <c r="M2718" s="66">
        <f t="shared" ref="M2718" si="2214">SUM(M2719,M2727,M2729)</f>
        <v>0</v>
      </c>
      <c r="N2718" s="66">
        <f t="shared" ref="N2718:O2718" si="2215">SUM(N2719,N2727,N2729)</f>
        <v>0</v>
      </c>
      <c r="O2718" s="66">
        <f t="shared" si="2215"/>
        <v>139320</v>
      </c>
      <c r="P2718" s="66">
        <f t="shared" si="2195"/>
        <v>139320</v>
      </c>
      <c r="Q2718" s="66">
        <f t="shared" si="2196"/>
        <v>10.120910446069757</v>
      </c>
    </row>
    <row r="2719" spans="1:17" x14ac:dyDescent="0.25">
      <c r="A2719" s="12" t="s">
        <v>638</v>
      </c>
      <c r="B2719" s="12" t="s">
        <v>69</v>
      </c>
      <c r="C2719" s="12" t="s">
        <v>1027</v>
      </c>
      <c r="D2719" s="43" t="s">
        <v>1028</v>
      </c>
      <c r="E2719" s="42" t="s">
        <v>2709</v>
      </c>
      <c r="F2719" s="42" t="s">
        <v>1</v>
      </c>
      <c r="G2719" s="42" t="s">
        <v>1</v>
      </c>
      <c r="H2719" s="11" t="s">
        <v>15</v>
      </c>
      <c r="I2719" s="67">
        <f t="shared" ref="I2719" si="2216">SUM(I2720,I2721)</f>
        <v>1160003</v>
      </c>
      <c r="J2719" s="67">
        <f t="shared" ref="J2719:K2719" si="2217">SUM(J2720,J2721)</f>
        <v>1160003</v>
      </c>
      <c r="K2719" s="67">
        <f t="shared" si="2217"/>
        <v>0</v>
      </c>
      <c r="L2719" s="67">
        <f t="shared" si="2197"/>
        <v>120000</v>
      </c>
      <c r="M2719" s="67">
        <f t="shared" ref="M2719" si="2218">SUM(M2720,M2721)</f>
        <v>0</v>
      </c>
      <c r="N2719" s="67">
        <f t="shared" ref="N2719:O2719" si="2219">SUM(N2720,N2721)</f>
        <v>0</v>
      </c>
      <c r="O2719" s="67">
        <f t="shared" si="2219"/>
        <v>120000</v>
      </c>
      <c r="P2719" s="67">
        <f t="shared" si="2195"/>
        <v>120000</v>
      </c>
      <c r="Q2719" s="67">
        <f t="shared" si="2196"/>
        <v>10.344800832411641</v>
      </c>
    </row>
    <row r="2720" spans="1:17" x14ac:dyDescent="0.25">
      <c r="A2720" s="12" t="s">
        <v>638</v>
      </c>
      <c r="B2720" s="12" t="s">
        <v>69</v>
      </c>
      <c r="C2720" s="12" t="s">
        <v>1027</v>
      </c>
      <c r="D2720" s="43" t="s">
        <v>1028</v>
      </c>
      <c r="E2720" s="48">
        <v>6111</v>
      </c>
      <c r="F2720" s="43"/>
      <c r="G2720" s="56" t="s">
        <v>2919</v>
      </c>
      <c r="H2720" s="23" t="s">
        <v>16</v>
      </c>
      <c r="I2720" s="68">
        <v>1010103</v>
      </c>
      <c r="J2720" s="68">
        <v>1010103</v>
      </c>
      <c r="K2720" s="68"/>
      <c r="L2720" s="68">
        <f t="shared" si="2197"/>
        <v>101000</v>
      </c>
      <c r="M2720" s="68"/>
      <c r="N2720" s="68"/>
      <c r="O2720" s="68">
        <v>101000</v>
      </c>
      <c r="P2720" s="68">
        <f t="shared" si="2195"/>
        <v>101000</v>
      </c>
      <c r="Q2720" s="68">
        <f t="shared" si="2196"/>
        <v>9.9989803020088051</v>
      </c>
    </row>
    <row r="2721" spans="1:17" x14ac:dyDescent="0.25">
      <c r="A2721" s="14" t="s">
        <v>638</v>
      </c>
      <c r="B2721" s="14" t="s">
        <v>69</v>
      </c>
      <c r="C2721" s="14" t="s">
        <v>1027</v>
      </c>
      <c r="D2721" s="50" t="s">
        <v>1028</v>
      </c>
      <c r="E2721" s="50" t="s">
        <v>2719</v>
      </c>
      <c r="F2721" s="43" t="s">
        <v>1</v>
      </c>
      <c r="G2721" s="49" t="s">
        <v>1</v>
      </c>
      <c r="H2721" s="11" t="s">
        <v>19</v>
      </c>
      <c r="I2721" s="67">
        <f t="shared" ref="I2721:O2721" si="2220">SUM(I2722:I2726)</f>
        <v>149900</v>
      </c>
      <c r="J2721" s="67">
        <f t="shared" si="2220"/>
        <v>149900</v>
      </c>
      <c r="K2721" s="67">
        <f t="shared" si="2220"/>
        <v>0</v>
      </c>
      <c r="L2721" s="67">
        <f t="shared" si="2197"/>
        <v>19000</v>
      </c>
      <c r="M2721" s="67">
        <f t="shared" si="2220"/>
        <v>0</v>
      </c>
      <c r="N2721" s="67">
        <f t="shared" si="2220"/>
        <v>0</v>
      </c>
      <c r="O2721" s="67">
        <f t="shared" si="2220"/>
        <v>19000</v>
      </c>
      <c r="P2721" s="67">
        <f t="shared" si="2195"/>
        <v>19000</v>
      </c>
      <c r="Q2721" s="67">
        <f t="shared" si="2196"/>
        <v>12.675116744496332</v>
      </c>
    </row>
    <row r="2722" spans="1:17" x14ac:dyDescent="0.25">
      <c r="A2722" s="12" t="s">
        <v>638</v>
      </c>
      <c r="B2722" s="12" t="s">
        <v>69</v>
      </c>
      <c r="C2722" s="12" t="s">
        <v>1027</v>
      </c>
      <c r="D2722" s="43" t="s">
        <v>1028</v>
      </c>
      <c r="E2722" s="48">
        <v>6112</v>
      </c>
      <c r="F2722" s="43" t="s">
        <v>1030</v>
      </c>
      <c r="G2722" s="56" t="s">
        <v>2919</v>
      </c>
      <c r="H2722" s="23" t="s">
        <v>73</v>
      </c>
      <c r="I2722" s="68">
        <v>24500</v>
      </c>
      <c r="J2722" s="68">
        <v>24500</v>
      </c>
      <c r="K2722" s="68"/>
      <c r="L2722" s="68">
        <f t="shared" si="2197"/>
        <v>2000</v>
      </c>
      <c r="M2722" s="68"/>
      <c r="N2722" s="68"/>
      <c r="O2722" s="68">
        <v>2000</v>
      </c>
      <c r="P2722" s="68">
        <f t="shared" si="2195"/>
        <v>2000</v>
      </c>
      <c r="Q2722" s="68">
        <f t="shared" si="2196"/>
        <v>8.1632653061224492</v>
      </c>
    </row>
    <row r="2723" spans="1:17" x14ac:dyDescent="0.25">
      <c r="A2723" s="12" t="s">
        <v>638</v>
      </c>
      <c r="B2723" s="12" t="s">
        <v>69</v>
      </c>
      <c r="C2723" s="12" t="s">
        <v>1027</v>
      </c>
      <c r="D2723" s="43" t="s">
        <v>1028</v>
      </c>
      <c r="E2723" s="48">
        <v>6112</v>
      </c>
      <c r="F2723" s="43" t="s">
        <v>1031</v>
      </c>
      <c r="G2723" s="56" t="s">
        <v>2919</v>
      </c>
      <c r="H2723" s="23" t="s">
        <v>22</v>
      </c>
      <c r="I2723" s="68">
        <v>84500</v>
      </c>
      <c r="J2723" s="68">
        <v>84500</v>
      </c>
      <c r="K2723" s="68"/>
      <c r="L2723" s="68">
        <f t="shared" si="2197"/>
        <v>10000</v>
      </c>
      <c r="M2723" s="68"/>
      <c r="N2723" s="68"/>
      <c r="O2723" s="68">
        <v>10000</v>
      </c>
      <c r="P2723" s="68">
        <f t="shared" si="2195"/>
        <v>10000</v>
      </c>
      <c r="Q2723" s="68">
        <f t="shared" si="2196"/>
        <v>11.834319526627219</v>
      </c>
    </row>
    <row r="2724" spans="1:17" x14ac:dyDescent="0.25">
      <c r="A2724" s="12" t="s">
        <v>638</v>
      </c>
      <c r="B2724" s="12" t="s">
        <v>69</v>
      </c>
      <c r="C2724" s="12" t="s">
        <v>1027</v>
      </c>
      <c r="D2724" s="43" t="s">
        <v>1028</v>
      </c>
      <c r="E2724" s="48">
        <v>6112</v>
      </c>
      <c r="F2724" s="43" t="s">
        <v>1032</v>
      </c>
      <c r="G2724" s="56" t="s">
        <v>2919</v>
      </c>
      <c r="H2724" s="23" t="s">
        <v>24</v>
      </c>
      <c r="I2724" s="68">
        <v>22000</v>
      </c>
      <c r="J2724" s="68">
        <v>22000</v>
      </c>
      <c r="K2724" s="68"/>
      <c r="L2724" s="68">
        <f t="shared" si="2197"/>
        <v>0</v>
      </c>
      <c r="M2724" s="68"/>
      <c r="N2724" s="68"/>
      <c r="O2724" s="68"/>
      <c r="P2724" s="68">
        <f t="shared" si="2195"/>
        <v>0</v>
      </c>
      <c r="Q2724" s="68">
        <f t="shared" si="2196"/>
        <v>0</v>
      </c>
    </row>
    <row r="2725" spans="1:17" x14ac:dyDescent="0.25">
      <c r="A2725" s="12" t="s">
        <v>638</v>
      </c>
      <c r="B2725" s="12" t="s">
        <v>69</v>
      </c>
      <c r="C2725" s="12" t="s">
        <v>1027</v>
      </c>
      <c r="D2725" s="43" t="s">
        <v>1028</v>
      </c>
      <c r="E2725" s="48">
        <v>6112</v>
      </c>
      <c r="F2725" s="43" t="s">
        <v>1033</v>
      </c>
      <c r="G2725" s="56" t="s">
        <v>2919</v>
      </c>
      <c r="H2725" s="23" t="s">
        <v>76</v>
      </c>
      <c r="I2725" s="68">
        <v>5000</v>
      </c>
      <c r="J2725" s="68">
        <v>5000</v>
      </c>
      <c r="K2725" s="68"/>
      <c r="L2725" s="68">
        <f t="shared" si="2197"/>
        <v>0</v>
      </c>
      <c r="M2725" s="68"/>
      <c r="N2725" s="68"/>
      <c r="O2725" s="68">
        <v>0</v>
      </c>
      <c r="P2725" s="68">
        <f t="shared" si="2195"/>
        <v>0</v>
      </c>
      <c r="Q2725" s="68">
        <f t="shared" si="2196"/>
        <v>0</v>
      </c>
    </row>
    <row r="2726" spans="1:17" x14ac:dyDescent="0.25">
      <c r="A2726" s="12" t="s">
        <v>638</v>
      </c>
      <c r="B2726" s="12" t="s">
        <v>69</v>
      </c>
      <c r="C2726" s="12" t="s">
        <v>1027</v>
      </c>
      <c r="D2726" s="43" t="s">
        <v>1028</v>
      </c>
      <c r="E2726" s="48">
        <v>6112</v>
      </c>
      <c r="F2726" s="43" t="s">
        <v>1034</v>
      </c>
      <c r="G2726" s="56" t="s">
        <v>2919</v>
      </c>
      <c r="H2726" s="23" t="s">
        <v>26</v>
      </c>
      <c r="I2726" s="68">
        <v>13900</v>
      </c>
      <c r="J2726" s="68">
        <v>13900</v>
      </c>
      <c r="K2726" s="68"/>
      <c r="L2726" s="68">
        <f t="shared" si="2197"/>
        <v>7000</v>
      </c>
      <c r="M2726" s="68"/>
      <c r="N2726" s="68"/>
      <c r="O2726" s="68">
        <v>7000</v>
      </c>
      <c r="P2726" s="68">
        <f t="shared" si="2195"/>
        <v>7000</v>
      </c>
      <c r="Q2726" s="68">
        <f t="shared" si="2196"/>
        <v>50.359712230215827</v>
      </c>
    </row>
    <row r="2727" spans="1:17" x14ac:dyDescent="0.25">
      <c r="A2727" s="12" t="s">
        <v>638</v>
      </c>
      <c r="B2727" s="12" t="s">
        <v>69</v>
      </c>
      <c r="C2727" s="12" t="s">
        <v>1027</v>
      </c>
      <c r="D2727" s="43" t="s">
        <v>1028</v>
      </c>
      <c r="E2727" s="42" t="s">
        <v>2710</v>
      </c>
      <c r="F2727" s="42" t="s">
        <v>1</v>
      </c>
      <c r="G2727" s="42" t="s">
        <v>1</v>
      </c>
      <c r="H2727" s="11" t="s">
        <v>28</v>
      </c>
      <c r="I2727" s="67">
        <f t="shared" ref="I2727:O2727" si="2221">SUM(I2728)</f>
        <v>108822</v>
      </c>
      <c r="J2727" s="67">
        <f t="shared" si="2221"/>
        <v>108822</v>
      </c>
      <c r="K2727" s="67">
        <f t="shared" si="2221"/>
        <v>0</v>
      </c>
      <c r="L2727" s="67">
        <f t="shared" si="2197"/>
        <v>10600</v>
      </c>
      <c r="M2727" s="67">
        <f t="shared" si="2221"/>
        <v>0</v>
      </c>
      <c r="N2727" s="67">
        <f t="shared" si="2221"/>
        <v>0</v>
      </c>
      <c r="O2727" s="67">
        <f t="shared" si="2221"/>
        <v>10600</v>
      </c>
      <c r="P2727" s="67">
        <f t="shared" si="2195"/>
        <v>10600</v>
      </c>
      <c r="Q2727" s="67">
        <f t="shared" si="2196"/>
        <v>9.740677436547756</v>
      </c>
    </row>
    <row r="2728" spans="1:17" x14ac:dyDescent="0.25">
      <c r="A2728" s="12" t="s">
        <v>638</v>
      </c>
      <c r="B2728" s="12" t="s">
        <v>69</v>
      </c>
      <c r="C2728" s="12" t="s">
        <v>1027</v>
      </c>
      <c r="D2728" s="43" t="s">
        <v>1028</v>
      </c>
      <c r="E2728" s="48">
        <v>6121</v>
      </c>
      <c r="F2728" s="43"/>
      <c r="G2728" s="56" t="s">
        <v>2919</v>
      </c>
      <c r="H2728" s="23" t="s">
        <v>29</v>
      </c>
      <c r="I2728" s="68">
        <v>108822</v>
      </c>
      <c r="J2728" s="68">
        <v>108822</v>
      </c>
      <c r="K2728" s="68"/>
      <c r="L2728" s="68">
        <f t="shared" si="2197"/>
        <v>10600</v>
      </c>
      <c r="M2728" s="68"/>
      <c r="N2728" s="68"/>
      <c r="O2728" s="68">
        <v>10600</v>
      </c>
      <c r="P2728" s="68">
        <f t="shared" si="2195"/>
        <v>10600</v>
      </c>
      <c r="Q2728" s="68">
        <f t="shared" si="2196"/>
        <v>9.740677436547756</v>
      </c>
    </row>
    <row r="2729" spans="1:17" x14ac:dyDescent="0.25">
      <c r="A2729" s="12" t="s">
        <v>638</v>
      </c>
      <c r="B2729" s="12" t="s">
        <v>69</v>
      </c>
      <c r="C2729" s="12" t="s">
        <v>1027</v>
      </c>
      <c r="D2729" s="43" t="s">
        <v>1028</v>
      </c>
      <c r="E2729" s="42" t="s">
        <v>2711</v>
      </c>
      <c r="F2729" s="42" t="s">
        <v>1</v>
      </c>
      <c r="G2729" s="42" t="s">
        <v>1</v>
      </c>
      <c r="H2729" s="11" t="s">
        <v>32</v>
      </c>
      <c r="I2729" s="67">
        <f t="shared" ref="I2729:O2729" si="2222">SUM(I2730:I2737)</f>
        <v>119131</v>
      </c>
      <c r="J2729" s="67">
        <f t="shared" si="2222"/>
        <v>107731</v>
      </c>
      <c r="K2729" s="67">
        <f t="shared" si="2222"/>
        <v>0</v>
      </c>
      <c r="L2729" s="67">
        <f t="shared" si="2197"/>
        <v>8720</v>
      </c>
      <c r="M2729" s="67">
        <f t="shared" si="2222"/>
        <v>0</v>
      </c>
      <c r="N2729" s="67">
        <f t="shared" si="2222"/>
        <v>0</v>
      </c>
      <c r="O2729" s="67">
        <f t="shared" si="2222"/>
        <v>8720</v>
      </c>
      <c r="P2729" s="67">
        <f t="shared" si="2195"/>
        <v>8720</v>
      </c>
      <c r="Q2729" s="67">
        <f t="shared" si="2196"/>
        <v>8.0942347142419546</v>
      </c>
    </row>
    <row r="2730" spans="1:17" x14ac:dyDescent="0.25">
      <c r="A2730" s="12" t="s">
        <v>638</v>
      </c>
      <c r="B2730" s="12" t="s">
        <v>69</v>
      </c>
      <c r="C2730" s="12" t="s">
        <v>1027</v>
      </c>
      <c r="D2730" s="43" t="s">
        <v>1028</v>
      </c>
      <c r="E2730" s="48">
        <v>6131</v>
      </c>
      <c r="F2730" s="43"/>
      <c r="G2730" s="56" t="s">
        <v>2919</v>
      </c>
      <c r="H2730" s="23" t="s">
        <v>33</v>
      </c>
      <c r="I2730" s="68">
        <v>1500</v>
      </c>
      <c r="J2730" s="68">
        <v>1000</v>
      </c>
      <c r="K2730" s="68"/>
      <c r="L2730" s="68">
        <f t="shared" si="2197"/>
        <v>100</v>
      </c>
      <c r="M2730" s="68"/>
      <c r="N2730" s="68"/>
      <c r="O2730" s="68">
        <v>100</v>
      </c>
      <c r="P2730" s="68">
        <f t="shared" si="2195"/>
        <v>100</v>
      </c>
      <c r="Q2730" s="68">
        <f t="shared" si="2196"/>
        <v>10</v>
      </c>
    </row>
    <row r="2731" spans="1:17" x14ac:dyDescent="0.25">
      <c r="A2731" s="12" t="s">
        <v>638</v>
      </c>
      <c r="B2731" s="12" t="s">
        <v>69</v>
      </c>
      <c r="C2731" s="12" t="s">
        <v>1027</v>
      </c>
      <c r="D2731" s="43" t="s">
        <v>1028</v>
      </c>
      <c r="E2731" s="48">
        <v>6132</v>
      </c>
      <c r="F2731" s="43"/>
      <c r="G2731" s="56" t="s">
        <v>2919</v>
      </c>
      <c r="H2731" s="23" t="s">
        <v>227</v>
      </c>
      <c r="I2731" s="68">
        <v>39000</v>
      </c>
      <c r="J2731" s="68">
        <v>39000</v>
      </c>
      <c r="K2731" s="68"/>
      <c r="L2731" s="68">
        <f t="shared" si="2197"/>
        <v>3250</v>
      </c>
      <c r="M2731" s="68"/>
      <c r="N2731" s="68"/>
      <c r="O2731" s="68">
        <v>3250</v>
      </c>
      <c r="P2731" s="68">
        <f t="shared" si="2195"/>
        <v>3250</v>
      </c>
      <c r="Q2731" s="68">
        <f t="shared" si="2196"/>
        <v>8.3333333333333321</v>
      </c>
    </row>
    <row r="2732" spans="1:17" x14ac:dyDescent="0.25">
      <c r="A2732" s="12" t="s">
        <v>638</v>
      </c>
      <c r="B2732" s="12" t="s">
        <v>69</v>
      </c>
      <c r="C2732" s="12" t="s">
        <v>1027</v>
      </c>
      <c r="D2732" s="43" t="s">
        <v>1028</v>
      </c>
      <c r="E2732" s="48">
        <v>6133</v>
      </c>
      <c r="F2732" s="43"/>
      <c r="G2732" s="56" t="s">
        <v>2919</v>
      </c>
      <c r="H2732" s="23" t="s">
        <v>229</v>
      </c>
      <c r="I2732" s="68">
        <v>12900</v>
      </c>
      <c r="J2732" s="68">
        <v>12900</v>
      </c>
      <c r="K2732" s="68"/>
      <c r="L2732" s="68">
        <f t="shared" si="2197"/>
        <v>1000</v>
      </c>
      <c r="M2732" s="68"/>
      <c r="N2732" s="68"/>
      <c r="O2732" s="68">
        <v>1000</v>
      </c>
      <c r="P2732" s="68">
        <f t="shared" si="2195"/>
        <v>1000</v>
      </c>
      <c r="Q2732" s="68">
        <f t="shared" si="2196"/>
        <v>7.7519379844961236</v>
      </c>
    </row>
    <row r="2733" spans="1:17" x14ac:dyDescent="0.25">
      <c r="A2733" s="12" t="s">
        <v>638</v>
      </c>
      <c r="B2733" s="12" t="s">
        <v>69</v>
      </c>
      <c r="C2733" s="12" t="s">
        <v>1027</v>
      </c>
      <c r="D2733" s="43" t="s">
        <v>1028</v>
      </c>
      <c r="E2733" s="48">
        <v>6134</v>
      </c>
      <c r="F2733" s="43"/>
      <c r="G2733" s="56" t="s">
        <v>2919</v>
      </c>
      <c r="H2733" s="23" t="s">
        <v>169</v>
      </c>
      <c r="I2733" s="68">
        <v>16400</v>
      </c>
      <c r="J2733" s="68">
        <v>9900</v>
      </c>
      <c r="K2733" s="68"/>
      <c r="L2733" s="68">
        <f t="shared" si="2197"/>
        <v>825</v>
      </c>
      <c r="M2733" s="68"/>
      <c r="N2733" s="68"/>
      <c r="O2733" s="68">
        <v>825</v>
      </c>
      <c r="P2733" s="68">
        <f t="shared" si="2195"/>
        <v>825</v>
      </c>
      <c r="Q2733" s="68">
        <f t="shared" si="2196"/>
        <v>8.3333333333333321</v>
      </c>
    </row>
    <row r="2734" spans="1:17" x14ac:dyDescent="0.25">
      <c r="A2734" s="12" t="s">
        <v>638</v>
      </c>
      <c r="B2734" s="12" t="s">
        <v>69</v>
      </c>
      <c r="C2734" s="12" t="s">
        <v>1027</v>
      </c>
      <c r="D2734" s="43" t="s">
        <v>1028</v>
      </c>
      <c r="E2734" s="48">
        <v>6135</v>
      </c>
      <c r="F2734" s="43"/>
      <c r="G2734" s="56" t="s">
        <v>2919</v>
      </c>
      <c r="H2734" s="23" t="s">
        <v>231</v>
      </c>
      <c r="I2734" s="68">
        <v>1500</v>
      </c>
      <c r="J2734" s="68">
        <v>1000</v>
      </c>
      <c r="K2734" s="68"/>
      <c r="L2734" s="68">
        <f t="shared" si="2197"/>
        <v>100</v>
      </c>
      <c r="M2734" s="68"/>
      <c r="N2734" s="68"/>
      <c r="O2734" s="68">
        <v>100</v>
      </c>
      <c r="P2734" s="68">
        <f t="shared" si="2195"/>
        <v>100</v>
      </c>
      <c r="Q2734" s="68">
        <f t="shared" si="2196"/>
        <v>10</v>
      </c>
    </row>
    <row r="2735" spans="1:17" x14ac:dyDescent="0.25">
      <c r="A2735" s="12" t="s">
        <v>638</v>
      </c>
      <c r="B2735" s="12" t="s">
        <v>69</v>
      </c>
      <c r="C2735" s="12" t="s">
        <v>1027</v>
      </c>
      <c r="D2735" s="43" t="s">
        <v>1028</v>
      </c>
      <c r="E2735" s="48">
        <v>6137</v>
      </c>
      <c r="F2735" s="43"/>
      <c r="G2735" s="56" t="s">
        <v>2919</v>
      </c>
      <c r="H2735" s="23" t="s">
        <v>235</v>
      </c>
      <c r="I2735" s="68">
        <v>12400</v>
      </c>
      <c r="J2735" s="68">
        <v>9900</v>
      </c>
      <c r="K2735" s="68"/>
      <c r="L2735" s="68">
        <f t="shared" si="2197"/>
        <v>825</v>
      </c>
      <c r="M2735" s="68"/>
      <c r="N2735" s="68"/>
      <c r="O2735" s="68">
        <v>825</v>
      </c>
      <c r="P2735" s="68">
        <f t="shared" si="2195"/>
        <v>825</v>
      </c>
      <c r="Q2735" s="68">
        <f t="shared" si="2196"/>
        <v>8.3333333333333321</v>
      </c>
    </row>
    <row r="2736" spans="1:17" x14ac:dyDescent="0.25">
      <c r="A2736" s="12" t="s">
        <v>638</v>
      </c>
      <c r="B2736" s="12" t="s">
        <v>69</v>
      </c>
      <c r="C2736" s="12" t="s">
        <v>1027</v>
      </c>
      <c r="D2736" s="43" t="s">
        <v>1028</v>
      </c>
      <c r="E2736" s="48">
        <v>6138</v>
      </c>
      <c r="F2736" s="43"/>
      <c r="G2736" s="56" t="s">
        <v>2919</v>
      </c>
      <c r="H2736" s="23" t="s">
        <v>237</v>
      </c>
      <c r="I2736" s="68">
        <v>2298</v>
      </c>
      <c r="J2736" s="68">
        <v>2298</v>
      </c>
      <c r="K2736" s="68"/>
      <c r="L2736" s="68">
        <f t="shared" si="2197"/>
        <v>0</v>
      </c>
      <c r="M2736" s="68"/>
      <c r="N2736" s="68"/>
      <c r="O2736" s="68">
        <v>0</v>
      </c>
      <c r="P2736" s="68">
        <f t="shared" si="2195"/>
        <v>0</v>
      </c>
      <c r="Q2736" s="68">
        <f t="shared" si="2196"/>
        <v>0</v>
      </c>
    </row>
    <row r="2737" spans="1:17" x14ac:dyDescent="0.25">
      <c r="A2737" s="14" t="s">
        <v>638</v>
      </c>
      <c r="B2737" s="14" t="s">
        <v>69</v>
      </c>
      <c r="C2737" s="14" t="s">
        <v>1027</v>
      </c>
      <c r="D2737" s="50" t="s">
        <v>1028</v>
      </c>
      <c r="E2737" s="50" t="s">
        <v>2720</v>
      </c>
      <c r="F2737" s="43" t="s">
        <v>1</v>
      </c>
      <c r="G2737" s="49" t="s">
        <v>1</v>
      </c>
      <c r="H2737" s="11" t="s">
        <v>35</v>
      </c>
      <c r="I2737" s="67">
        <f t="shared" ref="I2737:O2737" si="2223">SUM(I2738:I2740)</f>
        <v>33133</v>
      </c>
      <c r="J2737" s="67">
        <f t="shared" si="2223"/>
        <v>31733</v>
      </c>
      <c r="K2737" s="67">
        <f t="shared" si="2223"/>
        <v>0</v>
      </c>
      <c r="L2737" s="67">
        <f t="shared" si="2197"/>
        <v>2620</v>
      </c>
      <c r="M2737" s="67">
        <f t="shared" si="2223"/>
        <v>0</v>
      </c>
      <c r="N2737" s="67">
        <f t="shared" si="2223"/>
        <v>0</v>
      </c>
      <c r="O2737" s="67">
        <f t="shared" si="2223"/>
        <v>2620</v>
      </c>
      <c r="P2737" s="67">
        <f t="shared" si="2195"/>
        <v>2620</v>
      </c>
      <c r="Q2737" s="67">
        <f t="shared" si="2196"/>
        <v>8.2563892477862169</v>
      </c>
    </row>
    <row r="2738" spans="1:17" x14ac:dyDescent="0.25">
      <c r="A2738" s="12" t="s">
        <v>638</v>
      </c>
      <c r="B2738" s="12" t="s">
        <v>69</v>
      </c>
      <c r="C2738" s="12" t="s">
        <v>1027</v>
      </c>
      <c r="D2738" s="43" t="s">
        <v>1028</v>
      </c>
      <c r="E2738" s="48">
        <v>6139</v>
      </c>
      <c r="F2738" s="43"/>
      <c r="G2738" s="56" t="s">
        <v>2919</v>
      </c>
      <c r="H2738" s="23" t="s">
        <v>35</v>
      </c>
      <c r="I2738" s="68">
        <v>25300</v>
      </c>
      <c r="J2738" s="68">
        <v>23900</v>
      </c>
      <c r="K2738" s="68"/>
      <c r="L2738" s="68">
        <f t="shared" si="2197"/>
        <v>1900</v>
      </c>
      <c r="M2738" s="68"/>
      <c r="N2738" s="68"/>
      <c r="O2738" s="68">
        <v>1900</v>
      </c>
      <c r="P2738" s="68">
        <f t="shared" si="2195"/>
        <v>1900</v>
      </c>
      <c r="Q2738" s="68">
        <f t="shared" si="2196"/>
        <v>7.9497907949790791</v>
      </c>
    </row>
    <row r="2739" spans="1:17" x14ac:dyDescent="0.25">
      <c r="A2739" s="12" t="s">
        <v>638</v>
      </c>
      <c r="B2739" s="12" t="s">
        <v>69</v>
      </c>
      <c r="C2739" s="12" t="s">
        <v>1027</v>
      </c>
      <c r="D2739" s="43" t="s">
        <v>1028</v>
      </c>
      <c r="E2739" s="48">
        <v>6139</v>
      </c>
      <c r="F2739" s="43" t="s">
        <v>1035</v>
      </c>
      <c r="G2739" s="56" t="s">
        <v>2919</v>
      </c>
      <c r="H2739" s="23" t="s">
        <v>43</v>
      </c>
      <c r="I2739" s="68">
        <v>2833</v>
      </c>
      <c r="J2739" s="68">
        <v>2833</v>
      </c>
      <c r="K2739" s="68"/>
      <c r="L2739" s="68">
        <f t="shared" si="2197"/>
        <v>300</v>
      </c>
      <c r="M2739" s="68"/>
      <c r="N2739" s="68"/>
      <c r="O2739" s="68">
        <v>300</v>
      </c>
      <c r="P2739" s="68">
        <f t="shared" si="2195"/>
        <v>300</v>
      </c>
      <c r="Q2739" s="68">
        <f t="shared" si="2196"/>
        <v>10.589481115425343</v>
      </c>
    </row>
    <row r="2740" spans="1:17" ht="22.5" x14ac:dyDescent="0.25">
      <c r="A2740" s="12" t="s">
        <v>638</v>
      </c>
      <c r="B2740" s="12" t="s">
        <v>69</v>
      </c>
      <c r="C2740" s="12" t="s">
        <v>1027</v>
      </c>
      <c r="D2740" s="43" t="s">
        <v>1028</v>
      </c>
      <c r="E2740" s="48">
        <v>6139</v>
      </c>
      <c r="F2740" s="43" t="s">
        <v>1036</v>
      </c>
      <c r="G2740" s="56" t="s">
        <v>2919</v>
      </c>
      <c r="H2740" s="23" t="s">
        <v>49</v>
      </c>
      <c r="I2740" s="68">
        <v>5000</v>
      </c>
      <c r="J2740" s="68">
        <v>5000</v>
      </c>
      <c r="K2740" s="68"/>
      <c r="L2740" s="68">
        <f t="shared" si="2197"/>
        <v>420</v>
      </c>
      <c r="M2740" s="68"/>
      <c r="N2740" s="68"/>
      <c r="O2740" s="68">
        <v>420</v>
      </c>
      <c r="P2740" s="68">
        <f t="shared" si="2195"/>
        <v>420</v>
      </c>
      <c r="Q2740" s="68">
        <f t="shared" si="2196"/>
        <v>8.4</v>
      </c>
    </row>
    <row r="2741" spans="1:17" ht="22.5" x14ac:dyDescent="0.25">
      <c r="A2741" s="14" t="s">
        <v>1</v>
      </c>
      <c r="B2741" s="14" t="s">
        <v>1</v>
      </c>
      <c r="C2741" s="14" t="s">
        <v>1</v>
      </c>
      <c r="D2741" s="42" t="s">
        <v>1</v>
      </c>
      <c r="E2741" s="42" t="s">
        <v>1</v>
      </c>
      <c r="F2741" s="42" t="s">
        <v>1</v>
      </c>
      <c r="G2741" s="42" t="s">
        <v>1</v>
      </c>
      <c r="H2741" s="17" t="s">
        <v>50</v>
      </c>
      <c r="I2741" s="66">
        <f t="shared" ref="I2741:O2742" si="2224">SUM(I2742)</f>
        <v>100</v>
      </c>
      <c r="J2741" s="66">
        <f t="shared" si="2224"/>
        <v>100</v>
      </c>
      <c r="K2741" s="66">
        <f t="shared" si="2224"/>
        <v>0</v>
      </c>
      <c r="L2741" s="66">
        <f t="shared" si="2197"/>
        <v>0</v>
      </c>
      <c r="M2741" s="66">
        <f t="shared" si="2224"/>
        <v>0</v>
      </c>
      <c r="N2741" s="66">
        <f t="shared" si="2224"/>
        <v>0</v>
      </c>
      <c r="O2741" s="66">
        <f t="shared" si="2224"/>
        <v>0</v>
      </c>
      <c r="P2741" s="66">
        <f t="shared" si="2195"/>
        <v>0</v>
      </c>
      <c r="Q2741" s="66">
        <f t="shared" si="2196"/>
        <v>0</v>
      </c>
    </row>
    <row r="2742" spans="1:17" x14ac:dyDescent="0.25">
      <c r="A2742" s="12" t="s">
        <v>638</v>
      </c>
      <c r="B2742" s="12" t="s">
        <v>69</v>
      </c>
      <c r="C2742" s="12" t="s">
        <v>1027</v>
      </c>
      <c r="D2742" s="43" t="s">
        <v>1028</v>
      </c>
      <c r="E2742" s="42" t="s">
        <v>2712</v>
      </c>
      <c r="F2742" s="42" t="s">
        <v>1</v>
      </c>
      <c r="G2742" s="42" t="s">
        <v>1</v>
      </c>
      <c r="H2742" s="11" t="s">
        <v>52</v>
      </c>
      <c r="I2742" s="67">
        <f t="shared" si="2224"/>
        <v>100</v>
      </c>
      <c r="J2742" s="67">
        <f t="shared" si="2224"/>
        <v>100</v>
      </c>
      <c r="K2742" s="67">
        <f t="shared" si="2224"/>
        <v>0</v>
      </c>
      <c r="L2742" s="67">
        <f t="shared" si="2197"/>
        <v>0</v>
      </c>
      <c r="M2742" s="67">
        <f t="shared" si="2224"/>
        <v>0</v>
      </c>
      <c r="N2742" s="67">
        <f t="shared" si="2224"/>
        <v>0</v>
      </c>
      <c r="O2742" s="67">
        <f t="shared" si="2224"/>
        <v>0</v>
      </c>
      <c r="P2742" s="67">
        <f t="shared" si="2195"/>
        <v>0</v>
      </c>
      <c r="Q2742" s="67">
        <f t="shared" si="2196"/>
        <v>0</v>
      </c>
    </row>
    <row r="2743" spans="1:17" x14ac:dyDescent="0.25">
      <c r="A2743" s="12" t="s">
        <v>638</v>
      </c>
      <c r="B2743" s="12" t="s">
        <v>69</v>
      </c>
      <c r="C2743" s="12" t="s">
        <v>1027</v>
      </c>
      <c r="D2743" s="43" t="s">
        <v>1028</v>
      </c>
      <c r="E2743" s="48">
        <v>6148</v>
      </c>
      <c r="F2743" s="43"/>
      <c r="G2743" s="56" t="s">
        <v>2919</v>
      </c>
      <c r="H2743" s="23" t="s">
        <v>58</v>
      </c>
      <c r="I2743" s="68">
        <v>100</v>
      </c>
      <c r="J2743" s="68">
        <v>100</v>
      </c>
      <c r="K2743" s="68"/>
      <c r="L2743" s="68">
        <f t="shared" si="2197"/>
        <v>0</v>
      </c>
      <c r="M2743" s="68"/>
      <c r="N2743" s="68"/>
      <c r="O2743" s="68"/>
      <c r="P2743" s="68">
        <f t="shared" si="2195"/>
        <v>0</v>
      </c>
      <c r="Q2743" s="68">
        <f t="shared" si="2196"/>
        <v>0</v>
      </c>
    </row>
    <row r="2744" spans="1:17" ht="22.5" x14ac:dyDescent="0.25">
      <c r="A2744" s="14" t="s">
        <v>1</v>
      </c>
      <c r="B2744" s="14" t="s">
        <v>1</v>
      </c>
      <c r="C2744" s="14" t="s">
        <v>1</v>
      </c>
      <c r="D2744" s="42" t="s">
        <v>1</v>
      </c>
      <c r="E2744" s="42" t="s">
        <v>1</v>
      </c>
      <c r="F2744" s="42" t="s">
        <v>1</v>
      </c>
      <c r="G2744" s="42" t="s">
        <v>1</v>
      </c>
      <c r="H2744" s="17" t="s">
        <v>59</v>
      </c>
      <c r="I2744" s="66">
        <f t="shared" ref="I2744:O2744" si="2225">SUM(I2745)</f>
        <v>10000</v>
      </c>
      <c r="J2744" s="66">
        <f t="shared" si="2225"/>
        <v>0</v>
      </c>
      <c r="K2744" s="66">
        <f t="shared" si="2225"/>
        <v>0</v>
      </c>
      <c r="L2744" s="66">
        <f t="shared" si="2197"/>
        <v>0</v>
      </c>
      <c r="M2744" s="66">
        <f t="shared" si="2225"/>
        <v>0</v>
      </c>
      <c r="N2744" s="66">
        <f t="shared" si="2225"/>
        <v>0</v>
      </c>
      <c r="O2744" s="66">
        <f t="shared" si="2225"/>
        <v>0</v>
      </c>
      <c r="P2744" s="66">
        <f t="shared" si="2195"/>
        <v>0</v>
      </c>
      <c r="Q2744" s="66" t="str">
        <f t="shared" si="2196"/>
        <v>-</v>
      </c>
    </row>
    <row r="2745" spans="1:17" x14ac:dyDescent="0.25">
      <c r="A2745" s="12" t="s">
        <v>638</v>
      </c>
      <c r="B2745" s="12" t="s">
        <v>69</v>
      </c>
      <c r="C2745" s="12" t="s">
        <v>1027</v>
      </c>
      <c r="D2745" s="43" t="s">
        <v>1028</v>
      </c>
      <c r="E2745" s="42" t="s">
        <v>2715</v>
      </c>
      <c r="F2745" s="42" t="s">
        <v>1</v>
      </c>
      <c r="G2745" s="42" t="s">
        <v>1</v>
      </c>
      <c r="H2745" s="11" t="s">
        <v>61</v>
      </c>
      <c r="I2745" s="67">
        <f t="shared" ref="I2745" si="2226">SUM(I2746:I2747)</f>
        <v>10000</v>
      </c>
      <c r="J2745" s="67">
        <f t="shared" ref="J2745:K2745" si="2227">SUM(J2746:J2747)</f>
        <v>0</v>
      </c>
      <c r="K2745" s="67">
        <f t="shared" si="2227"/>
        <v>0</v>
      </c>
      <c r="L2745" s="67">
        <f t="shared" si="2197"/>
        <v>0</v>
      </c>
      <c r="M2745" s="67">
        <f t="shared" ref="M2745" si="2228">SUM(M2746:M2747)</f>
        <v>0</v>
      </c>
      <c r="N2745" s="67">
        <f t="shared" ref="N2745:O2745" si="2229">SUM(N2746:N2747)</f>
        <v>0</v>
      </c>
      <c r="O2745" s="67">
        <f t="shared" si="2229"/>
        <v>0</v>
      </c>
      <c r="P2745" s="67">
        <f t="shared" si="2195"/>
        <v>0</v>
      </c>
      <c r="Q2745" s="67" t="str">
        <f t="shared" si="2196"/>
        <v>-</v>
      </c>
    </row>
    <row r="2746" spans="1:17" x14ac:dyDescent="0.25">
      <c r="A2746" s="12" t="s">
        <v>638</v>
      </c>
      <c r="B2746" s="12" t="s">
        <v>69</v>
      </c>
      <c r="C2746" s="12" t="s">
        <v>1027</v>
      </c>
      <c r="D2746" s="43" t="s">
        <v>1028</v>
      </c>
      <c r="E2746" s="48">
        <v>8213</v>
      </c>
      <c r="F2746" s="43"/>
      <c r="G2746" s="56" t="s">
        <v>2919</v>
      </c>
      <c r="H2746" s="23" t="s">
        <v>62</v>
      </c>
      <c r="I2746" s="68">
        <v>5000</v>
      </c>
      <c r="J2746" s="68">
        <v>0</v>
      </c>
      <c r="K2746" s="68"/>
      <c r="L2746" s="68">
        <f t="shared" si="2197"/>
        <v>0</v>
      </c>
      <c r="M2746" s="68"/>
      <c r="N2746" s="68"/>
      <c r="O2746" s="68"/>
      <c r="P2746" s="68">
        <f t="shared" si="2195"/>
        <v>0</v>
      </c>
      <c r="Q2746" s="68" t="str">
        <f t="shared" si="2196"/>
        <v>-</v>
      </c>
    </row>
    <row r="2747" spans="1:17" x14ac:dyDescent="0.25">
      <c r="A2747" s="12" t="s">
        <v>638</v>
      </c>
      <c r="B2747" s="12" t="s">
        <v>69</v>
      </c>
      <c r="C2747" s="12" t="s">
        <v>1027</v>
      </c>
      <c r="D2747" s="43" t="s">
        <v>1028</v>
      </c>
      <c r="E2747" s="48">
        <v>8216</v>
      </c>
      <c r="F2747" s="43"/>
      <c r="G2747" s="56" t="s">
        <v>2919</v>
      </c>
      <c r="H2747" s="23" t="s">
        <v>248</v>
      </c>
      <c r="I2747" s="68">
        <v>5000</v>
      </c>
      <c r="J2747" s="68">
        <v>0</v>
      </c>
      <c r="K2747" s="68"/>
      <c r="L2747" s="68">
        <f t="shared" si="2197"/>
        <v>0</v>
      </c>
      <c r="M2747" s="68"/>
      <c r="N2747" s="68"/>
      <c r="O2747" s="68"/>
      <c r="P2747" s="68">
        <f t="shared" si="2195"/>
        <v>0</v>
      </c>
      <c r="Q2747" s="68" t="str">
        <f t="shared" si="2196"/>
        <v>-</v>
      </c>
    </row>
    <row r="2748" spans="1:17" x14ac:dyDescent="0.25">
      <c r="A2748" s="23" t="s">
        <v>1</v>
      </c>
      <c r="B2748" s="23" t="s">
        <v>1</v>
      </c>
      <c r="C2748" s="23" t="s">
        <v>1</v>
      </c>
      <c r="D2748" s="49" t="s">
        <v>1</v>
      </c>
      <c r="E2748" s="49" t="s">
        <v>1</v>
      </c>
      <c r="F2748" s="49" t="s">
        <v>1</v>
      </c>
      <c r="G2748" s="49" t="s">
        <v>1</v>
      </c>
      <c r="H2748" s="17" t="s">
        <v>1037</v>
      </c>
      <c r="I2748" s="66">
        <f t="shared" ref="I2748:O2748" si="2230">SUM(I2718,I2741,I2744)</f>
        <v>1398056</v>
      </c>
      <c r="J2748" s="66">
        <f t="shared" si="2230"/>
        <v>1376656</v>
      </c>
      <c r="K2748" s="66">
        <f t="shared" si="2230"/>
        <v>0</v>
      </c>
      <c r="L2748" s="66">
        <f t="shared" si="2197"/>
        <v>139320</v>
      </c>
      <c r="M2748" s="66">
        <f t="shared" si="2230"/>
        <v>0</v>
      </c>
      <c r="N2748" s="66">
        <f t="shared" si="2230"/>
        <v>0</v>
      </c>
      <c r="O2748" s="66">
        <f t="shared" si="2230"/>
        <v>139320</v>
      </c>
      <c r="P2748" s="66">
        <f t="shared" si="2195"/>
        <v>139320</v>
      </c>
      <c r="Q2748" s="66">
        <f t="shared" si="2196"/>
        <v>10.120175265280505</v>
      </c>
    </row>
    <row r="2749" spans="1:17" ht="15.75" thickBot="1" x14ac:dyDescent="0.3">
      <c r="A2749" s="23" t="s">
        <v>1</v>
      </c>
      <c r="B2749" s="23" t="s">
        <v>1</v>
      </c>
      <c r="C2749" s="23" t="s">
        <v>1</v>
      </c>
      <c r="D2749" s="49" t="s">
        <v>1</v>
      </c>
      <c r="E2749" s="49" t="s">
        <v>1</v>
      </c>
      <c r="F2749" s="49" t="s">
        <v>1</v>
      </c>
      <c r="G2749" s="49" t="s">
        <v>1</v>
      </c>
      <c r="H2749" s="11" t="s">
        <v>64</v>
      </c>
      <c r="I2749" s="67">
        <v>46</v>
      </c>
      <c r="J2749" s="67">
        <v>46</v>
      </c>
      <c r="K2749" s="67"/>
      <c r="L2749" s="67"/>
      <c r="M2749" s="67"/>
      <c r="N2749" s="67"/>
      <c r="O2749" s="67"/>
      <c r="P2749" s="67">
        <f t="shared" si="2195"/>
        <v>0</v>
      </c>
      <c r="Q2749" s="67">
        <f t="shared" si="2196"/>
        <v>0</v>
      </c>
    </row>
    <row r="2750" spans="1:17" ht="34.5" thickBot="1" x14ac:dyDescent="0.3">
      <c r="A2750" s="23" t="s">
        <v>1</v>
      </c>
      <c r="B2750" s="23" t="s">
        <v>1</v>
      </c>
      <c r="C2750" s="23" t="s">
        <v>1</v>
      </c>
      <c r="D2750" s="49" t="s">
        <v>1</v>
      </c>
      <c r="E2750" s="49" t="s">
        <v>1</v>
      </c>
      <c r="F2750" s="49" t="s">
        <v>1</v>
      </c>
      <c r="G2750" s="49" t="s">
        <v>1</v>
      </c>
      <c r="H2750" s="22" t="s">
        <v>65</v>
      </c>
      <c r="I2750" s="64" t="s">
        <v>2718</v>
      </c>
      <c r="J2750" s="64" t="s">
        <v>2879</v>
      </c>
      <c r="K2750" s="64" t="s">
        <v>2942</v>
      </c>
      <c r="L2750" s="64" t="s">
        <v>2942</v>
      </c>
      <c r="M2750" s="64" t="s">
        <v>2950</v>
      </c>
      <c r="N2750" s="64" t="s">
        <v>2949</v>
      </c>
      <c r="O2750" s="64" t="s">
        <v>2951</v>
      </c>
      <c r="P2750" s="64" t="s">
        <v>2942</v>
      </c>
      <c r="Q2750" s="64" t="s">
        <v>2944</v>
      </c>
    </row>
    <row r="2751" spans="1:17" x14ac:dyDescent="0.25">
      <c r="A2751" s="24"/>
      <c r="B2751" s="24"/>
      <c r="C2751" s="24"/>
      <c r="D2751" s="51"/>
      <c r="E2751" s="51"/>
      <c r="F2751" s="51"/>
      <c r="G2751" s="51"/>
      <c r="H2751" s="18" t="s">
        <v>1</v>
      </c>
      <c r="I2751" s="65">
        <v>1</v>
      </c>
      <c r="J2751" s="65" t="s">
        <v>2894</v>
      </c>
      <c r="K2751" s="65">
        <v>3</v>
      </c>
      <c r="L2751" s="65" t="s">
        <v>2945</v>
      </c>
      <c r="M2751" s="65">
        <v>5</v>
      </c>
      <c r="N2751" s="65">
        <v>6</v>
      </c>
      <c r="O2751" s="65">
        <v>7</v>
      </c>
      <c r="P2751" s="65" t="s">
        <v>2946</v>
      </c>
      <c r="Q2751" s="65">
        <v>9</v>
      </c>
    </row>
    <row r="2752" spans="1:17" x14ac:dyDescent="0.25">
      <c r="A2752" s="24"/>
      <c r="B2752" s="24"/>
      <c r="C2752" s="24"/>
      <c r="D2752" s="51"/>
      <c r="E2752" s="52"/>
      <c r="F2752" s="52"/>
      <c r="G2752" s="52"/>
      <c r="H2752" s="19" t="s">
        <v>697</v>
      </c>
      <c r="I2752" s="69">
        <f t="shared" ref="I2752" si="2231">SUM(I2748)</f>
        <v>1398056</v>
      </c>
      <c r="J2752" s="69">
        <f t="shared" ref="J2752:K2752" si="2232">SUM(J2748)</f>
        <v>1376656</v>
      </c>
      <c r="K2752" s="69">
        <f t="shared" si="2232"/>
        <v>0</v>
      </c>
      <c r="L2752" s="69">
        <f t="shared" si="2197"/>
        <v>139320</v>
      </c>
      <c r="M2752" s="69">
        <f t="shared" ref="M2752" si="2233">SUM(M2748)</f>
        <v>0</v>
      </c>
      <c r="N2752" s="69">
        <f t="shared" ref="N2752:O2752" si="2234">SUM(N2748)</f>
        <v>0</v>
      </c>
      <c r="O2752" s="69">
        <f t="shared" si="2234"/>
        <v>139320</v>
      </c>
      <c r="P2752" s="69">
        <f t="shared" si="2195"/>
        <v>139320</v>
      </c>
      <c r="Q2752" s="69">
        <f t="shared" si="2196"/>
        <v>10.120175265280505</v>
      </c>
    </row>
    <row r="2753" spans="1:17" x14ac:dyDescent="0.25">
      <c r="A2753" s="24"/>
      <c r="B2753" s="24"/>
      <c r="C2753" s="24"/>
      <c r="D2753" s="51"/>
      <c r="E2753" s="51"/>
      <c r="F2753" s="51"/>
      <c r="G2753" s="51"/>
      <c r="H2753" s="20" t="s">
        <v>67</v>
      </c>
      <c r="I2753" s="69">
        <f t="shared" ref="I2753" si="2235">SUM(I2752)</f>
        <v>1398056</v>
      </c>
      <c r="J2753" s="69">
        <f t="shared" ref="J2753:K2753" si="2236">SUM(J2752)</f>
        <v>1376656</v>
      </c>
      <c r="K2753" s="69">
        <f t="shared" si="2236"/>
        <v>0</v>
      </c>
      <c r="L2753" s="69">
        <f t="shared" si="2197"/>
        <v>139320</v>
      </c>
      <c r="M2753" s="69">
        <f t="shared" ref="M2753" si="2237">SUM(M2752)</f>
        <v>0</v>
      </c>
      <c r="N2753" s="69">
        <f t="shared" ref="N2753:O2753" si="2238">SUM(N2752)</f>
        <v>0</v>
      </c>
      <c r="O2753" s="69">
        <f t="shared" si="2238"/>
        <v>139320</v>
      </c>
      <c r="P2753" s="69">
        <f t="shared" si="2195"/>
        <v>139320</v>
      </c>
      <c r="Q2753" s="69">
        <f t="shared" si="2196"/>
        <v>10.120175265280505</v>
      </c>
    </row>
    <row r="2754" spans="1:17" x14ac:dyDescent="0.25">
      <c r="A2754" s="25"/>
      <c r="B2754" s="25"/>
      <c r="C2754" s="25"/>
      <c r="D2754" s="53"/>
      <c r="E2754" s="53"/>
      <c r="F2754" s="53"/>
      <c r="G2754" s="53"/>
    </row>
    <row r="2755" spans="1:17" ht="15.75" thickBot="1" x14ac:dyDescent="0.3">
      <c r="A2755" s="23" t="s">
        <v>1</v>
      </c>
      <c r="B2755" s="23" t="s">
        <v>1</v>
      </c>
      <c r="C2755" s="23" t="s">
        <v>1</v>
      </c>
      <c r="D2755" s="49" t="s">
        <v>1</v>
      </c>
      <c r="E2755" s="49" t="s">
        <v>1</v>
      </c>
      <c r="F2755" s="49" t="s">
        <v>1</v>
      </c>
      <c r="G2755" s="49" t="s">
        <v>1</v>
      </c>
      <c r="H2755" s="26" t="s">
        <v>1</v>
      </c>
      <c r="I2755" s="70"/>
      <c r="J2755" s="70"/>
      <c r="K2755" s="70"/>
      <c r="L2755" s="70"/>
      <c r="M2755" s="70"/>
      <c r="N2755" s="70"/>
      <c r="O2755" s="70"/>
      <c r="P2755" s="70"/>
      <c r="Q2755" s="70"/>
    </row>
    <row r="2756" spans="1:17" ht="34.5" thickBot="1" x14ac:dyDescent="0.3">
      <c r="A2756" s="22" t="s">
        <v>4</v>
      </c>
      <c r="B2756" s="22" t="s">
        <v>5</v>
      </c>
      <c r="C2756" s="22" t="s">
        <v>6</v>
      </c>
      <c r="D2756" s="44" t="s">
        <v>2891</v>
      </c>
      <c r="E2756" s="44" t="s">
        <v>2895</v>
      </c>
      <c r="F2756" s="44" t="s">
        <v>7</v>
      </c>
      <c r="G2756" s="44" t="s">
        <v>8</v>
      </c>
      <c r="H2756" s="22" t="s">
        <v>9</v>
      </c>
      <c r="I2756" s="64" t="s">
        <v>2718</v>
      </c>
      <c r="J2756" s="64" t="s">
        <v>2879</v>
      </c>
      <c r="K2756" s="64" t="s">
        <v>2942</v>
      </c>
      <c r="L2756" s="64" t="s">
        <v>2942</v>
      </c>
      <c r="M2756" s="64" t="s">
        <v>2950</v>
      </c>
      <c r="N2756" s="64" t="s">
        <v>2949</v>
      </c>
      <c r="O2756" s="64" t="s">
        <v>2951</v>
      </c>
      <c r="P2756" s="64" t="s">
        <v>2942</v>
      </c>
      <c r="Q2756" s="64" t="s">
        <v>2944</v>
      </c>
    </row>
    <row r="2757" spans="1:17" x14ac:dyDescent="0.25">
      <c r="A2757" s="15" t="s">
        <v>1</v>
      </c>
      <c r="B2757" s="15" t="s">
        <v>1</v>
      </c>
      <c r="C2757" s="15" t="s">
        <v>1</v>
      </c>
      <c r="D2757" s="45" t="s">
        <v>1</v>
      </c>
      <c r="E2757" s="45" t="s">
        <v>1</v>
      </c>
      <c r="F2757" s="46" t="s">
        <v>1</v>
      </c>
      <c r="G2757" s="47" t="s">
        <v>1</v>
      </c>
      <c r="H2757" s="16" t="s">
        <v>1</v>
      </c>
      <c r="I2757" s="65">
        <v>1</v>
      </c>
      <c r="J2757" s="65" t="s">
        <v>2894</v>
      </c>
      <c r="K2757" s="65">
        <v>3</v>
      </c>
      <c r="L2757" s="65" t="s">
        <v>2945</v>
      </c>
      <c r="M2757" s="65">
        <v>5</v>
      </c>
      <c r="N2757" s="65">
        <v>6</v>
      </c>
      <c r="O2757" s="65">
        <v>7</v>
      </c>
      <c r="P2757" s="65" t="s">
        <v>2946</v>
      </c>
      <c r="Q2757" s="65">
        <v>9</v>
      </c>
    </row>
    <row r="2758" spans="1:17" x14ac:dyDescent="0.25">
      <c r="A2758" s="14" t="s">
        <v>638</v>
      </c>
      <c r="B2758" s="14" t="s">
        <v>69</v>
      </c>
      <c r="C2758" s="12" t="s">
        <v>1038</v>
      </c>
      <c r="D2758" s="43" t="s">
        <v>1039</v>
      </c>
      <c r="E2758" s="42" t="s">
        <v>1</v>
      </c>
      <c r="F2758" s="42" t="s">
        <v>1</v>
      </c>
      <c r="G2758" s="42" t="s">
        <v>1</v>
      </c>
      <c r="H2758" s="11" t="s">
        <v>1040</v>
      </c>
      <c r="I2758" s="63"/>
      <c r="J2758" s="63"/>
      <c r="K2758" s="63"/>
      <c r="L2758" s="63"/>
      <c r="M2758" s="63"/>
      <c r="N2758" s="63"/>
      <c r="O2758" s="63"/>
      <c r="P2758" s="63">
        <f t="shared" si="2195"/>
        <v>0</v>
      </c>
      <c r="Q2758" s="63" t="str">
        <f t="shared" si="2196"/>
        <v>-</v>
      </c>
    </row>
    <row r="2759" spans="1:17" ht="22.5" x14ac:dyDescent="0.25">
      <c r="A2759" s="14" t="s">
        <v>1</v>
      </c>
      <c r="B2759" s="14" t="s">
        <v>1</v>
      </c>
      <c r="C2759" s="14" t="s">
        <v>1</v>
      </c>
      <c r="D2759" s="42" t="s">
        <v>1</v>
      </c>
      <c r="E2759" s="42" t="s">
        <v>1</v>
      </c>
      <c r="F2759" s="42" t="s">
        <v>1</v>
      </c>
      <c r="G2759" s="42" t="s">
        <v>1</v>
      </c>
      <c r="H2759" s="17" t="s">
        <v>13</v>
      </c>
      <c r="I2759" s="66">
        <f t="shared" ref="I2759" si="2239">SUM(I2760,I2768,I2770)</f>
        <v>1218177</v>
      </c>
      <c r="J2759" s="66">
        <f t="shared" ref="J2759:K2759" si="2240">SUM(J2760,J2768,J2770)</f>
        <v>1156177</v>
      </c>
      <c r="K2759" s="66">
        <f t="shared" si="2240"/>
        <v>0</v>
      </c>
      <c r="L2759" s="66">
        <f t="shared" si="2197"/>
        <v>119370</v>
      </c>
      <c r="M2759" s="66">
        <f t="shared" ref="M2759" si="2241">SUM(M2760,M2768,M2770)</f>
        <v>0</v>
      </c>
      <c r="N2759" s="66">
        <f t="shared" ref="N2759:O2759" si="2242">SUM(N2760,N2768,N2770)</f>
        <v>0</v>
      </c>
      <c r="O2759" s="66">
        <f t="shared" si="2242"/>
        <v>119370</v>
      </c>
      <c r="P2759" s="66">
        <f t="shared" si="2195"/>
        <v>119370</v>
      </c>
      <c r="Q2759" s="66">
        <f t="shared" si="2196"/>
        <v>10.324543733355705</v>
      </c>
    </row>
    <row r="2760" spans="1:17" x14ac:dyDescent="0.25">
      <c r="A2760" s="12" t="s">
        <v>638</v>
      </c>
      <c r="B2760" s="12" t="s">
        <v>69</v>
      </c>
      <c r="C2760" s="12" t="s">
        <v>1038</v>
      </c>
      <c r="D2760" s="43" t="s">
        <v>1039</v>
      </c>
      <c r="E2760" s="42" t="s">
        <v>2709</v>
      </c>
      <c r="F2760" s="42" t="s">
        <v>1</v>
      </c>
      <c r="G2760" s="42" t="s">
        <v>1</v>
      </c>
      <c r="H2760" s="11" t="s">
        <v>15</v>
      </c>
      <c r="I2760" s="67">
        <f t="shared" ref="I2760" si="2243">SUM(I2761,I2762)</f>
        <v>988937</v>
      </c>
      <c r="J2760" s="67">
        <f t="shared" ref="J2760:K2760" si="2244">SUM(J2761,J2762)</f>
        <v>970937</v>
      </c>
      <c r="K2760" s="67">
        <f t="shared" si="2244"/>
        <v>0</v>
      </c>
      <c r="L2760" s="67">
        <f t="shared" si="2197"/>
        <v>100250</v>
      </c>
      <c r="M2760" s="67">
        <f t="shared" ref="M2760" si="2245">SUM(M2761,M2762)</f>
        <v>0</v>
      </c>
      <c r="N2760" s="67">
        <f t="shared" ref="N2760:O2760" si="2246">SUM(N2761,N2762)</f>
        <v>0</v>
      </c>
      <c r="O2760" s="67">
        <f t="shared" si="2246"/>
        <v>100250</v>
      </c>
      <c r="P2760" s="67">
        <f t="shared" si="2195"/>
        <v>100250</v>
      </c>
      <c r="Q2760" s="67">
        <f t="shared" si="2196"/>
        <v>10.325077734188728</v>
      </c>
    </row>
    <row r="2761" spans="1:17" x14ac:dyDescent="0.25">
      <c r="A2761" s="12" t="s">
        <v>638</v>
      </c>
      <c r="B2761" s="12" t="s">
        <v>69</v>
      </c>
      <c r="C2761" s="12" t="s">
        <v>1038</v>
      </c>
      <c r="D2761" s="43" t="s">
        <v>1039</v>
      </c>
      <c r="E2761" s="48">
        <v>6111</v>
      </c>
      <c r="F2761" s="43"/>
      <c r="G2761" s="56" t="s">
        <v>2919</v>
      </c>
      <c r="H2761" s="23" t="s">
        <v>16</v>
      </c>
      <c r="I2761" s="68">
        <v>853137</v>
      </c>
      <c r="J2761" s="68">
        <v>836137</v>
      </c>
      <c r="K2761" s="68"/>
      <c r="L2761" s="68">
        <f t="shared" si="2197"/>
        <v>85000</v>
      </c>
      <c r="M2761" s="68"/>
      <c r="N2761" s="68"/>
      <c r="O2761" s="68">
        <v>85000</v>
      </c>
      <c r="P2761" s="68">
        <f t="shared" si="2195"/>
        <v>85000</v>
      </c>
      <c r="Q2761" s="68">
        <f t="shared" si="2196"/>
        <v>10.16579818857436</v>
      </c>
    </row>
    <row r="2762" spans="1:17" x14ac:dyDescent="0.25">
      <c r="A2762" s="14" t="s">
        <v>638</v>
      </c>
      <c r="B2762" s="14" t="s">
        <v>69</v>
      </c>
      <c r="C2762" s="14" t="s">
        <v>1038</v>
      </c>
      <c r="D2762" s="50" t="s">
        <v>1039</v>
      </c>
      <c r="E2762" s="50" t="s">
        <v>2719</v>
      </c>
      <c r="F2762" s="43" t="s">
        <v>1</v>
      </c>
      <c r="G2762" s="49" t="s">
        <v>1</v>
      </c>
      <c r="H2762" s="11" t="s">
        <v>19</v>
      </c>
      <c r="I2762" s="67">
        <f t="shared" ref="I2762:O2762" si="2247">SUM(I2763:I2767)</f>
        <v>135800</v>
      </c>
      <c r="J2762" s="67">
        <f t="shared" si="2247"/>
        <v>134800</v>
      </c>
      <c r="K2762" s="67">
        <f t="shared" si="2247"/>
        <v>0</v>
      </c>
      <c r="L2762" s="67">
        <f t="shared" si="2197"/>
        <v>15250</v>
      </c>
      <c r="M2762" s="67">
        <f t="shared" si="2247"/>
        <v>0</v>
      </c>
      <c r="N2762" s="67">
        <f t="shared" si="2247"/>
        <v>0</v>
      </c>
      <c r="O2762" s="67">
        <f t="shared" si="2247"/>
        <v>15250</v>
      </c>
      <c r="P2762" s="67">
        <f t="shared" si="2195"/>
        <v>15250</v>
      </c>
      <c r="Q2762" s="67">
        <f t="shared" si="2196"/>
        <v>11.313056379821958</v>
      </c>
    </row>
    <row r="2763" spans="1:17" x14ac:dyDescent="0.25">
      <c r="A2763" s="12" t="s">
        <v>638</v>
      </c>
      <c r="B2763" s="12" t="s">
        <v>69</v>
      </c>
      <c r="C2763" s="12" t="s">
        <v>1038</v>
      </c>
      <c r="D2763" s="43" t="s">
        <v>1039</v>
      </c>
      <c r="E2763" s="48">
        <v>6112</v>
      </c>
      <c r="F2763" s="43" t="s">
        <v>1041</v>
      </c>
      <c r="G2763" s="56" t="s">
        <v>2919</v>
      </c>
      <c r="H2763" s="23" t="s">
        <v>73</v>
      </c>
      <c r="I2763" s="68">
        <v>27000</v>
      </c>
      <c r="J2763" s="68">
        <v>27000</v>
      </c>
      <c r="K2763" s="68"/>
      <c r="L2763" s="68">
        <f t="shared" si="2197"/>
        <v>2250</v>
      </c>
      <c r="M2763" s="68"/>
      <c r="N2763" s="68"/>
      <c r="O2763" s="68">
        <v>2250</v>
      </c>
      <c r="P2763" s="68">
        <f t="shared" si="2195"/>
        <v>2250</v>
      </c>
      <c r="Q2763" s="68">
        <f t="shared" si="2196"/>
        <v>8.3333333333333321</v>
      </c>
    </row>
    <row r="2764" spans="1:17" x14ac:dyDescent="0.25">
      <c r="A2764" s="12" t="s">
        <v>638</v>
      </c>
      <c r="B2764" s="12" t="s">
        <v>69</v>
      </c>
      <c r="C2764" s="12" t="s">
        <v>1038</v>
      </c>
      <c r="D2764" s="43" t="s">
        <v>1039</v>
      </c>
      <c r="E2764" s="48">
        <v>6112</v>
      </c>
      <c r="F2764" s="43" t="s">
        <v>1042</v>
      </c>
      <c r="G2764" s="56" t="s">
        <v>2919</v>
      </c>
      <c r="H2764" s="23" t="s">
        <v>22</v>
      </c>
      <c r="I2764" s="68">
        <v>67100</v>
      </c>
      <c r="J2764" s="68">
        <v>66100</v>
      </c>
      <c r="K2764" s="68"/>
      <c r="L2764" s="68">
        <f t="shared" si="2197"/>
        <v>8300</v>
      </c>
      <c r="M2764" s="68"/>
      <c r="N2764" s="68"/>
      <c r="O2764" s="68">
        <v>8300</v>
      </c>
      <c r="P2764" s="68">
        <f t="shared" si="2195"/>
        <v>8300</v>
      </c>
      <c r="Q2764" s="68">
        <f t="shared" si="2196"/>
        <v>12.556732223903177</v>
      </c>
    </row>
    <row r="2765" spans="1:17" x14ac:dyDescent="0.25">
      <c r="A2765" s="12" t="s">
        <v>638</v>
      </c>
      <c r="B2765" s="12" t="s">
        <v>69</v>
      </c>
      <c r="C2765" s="12" t="s">
        <v>1038</v>
      </c>
      <c r="D2765" s="43" t="s">
        <v>1039</v>
      </c>
      <c r="E2765" s="48">
        <v>6112</v>
      </c>
      <c r="F2765" s="43" t="s">
        <v>1043</v>
      </c>
      <c r="G2765" s="56" t="s">
        <v>2919</v>
      </c>
      <c r="H2765" s="23" t="s">
        <v>24</v>
      </c>
      <c r="I2765" s="68">
        <v>18800</v>
      </c>
      <c r="J2765" s="68">
        <v>18800</v>
      </c>
      <c r="K2765" s="68"/>
      <c r="L2765" s="68">
        <f t="shared" si="2197"/>
        <v>0</v>
      </c>
      <c r="M2765" s="68"/>
      <c r="N2765" s="68"/>
      <c r="O2765" s="68"/>
      <c r="P2765" s="68">
        <f t="shared" ref="P2765:P2828" si="2248">K2765+L2765</f>
        <v>0</v>
      </c>
      <c r="Q2765" s="68">
        <f t="shared" ref="Q2765:Q2828" si="2249">IF(J2765=0,"-",P2765/J2765*100)</f>
        <v>0</v>
      </c>
    </row>
    <row r="2766" spans="1:17" x14ac:dyDescent="0.25">
      <c r="A2766" s="12" t="s">
        <v>638</v>
      </c>
      <c r="B2766" s="12" t="s">
        <v>69</v>
      </c>
      <c r="C2766" s="12" t="s">
        <v>1038</v>
      </c>
      <c r="D2766" s="43" t="s">
        <v>1039</v>
      </c>
      <c r="E2766" s="48">
        <v>6112</v>
      </c>
      <c r="F2766" s="43" t="s">
        <v>1044</v>
      </c>
      <c r="G2766" s="56" t="s">
        <v>2919</v>
      </c>
      <c r="H2766" s="23" t="s">
        <v>76</v>
      </c>
      <c r="I2766" s="68">
        <v>7000</v>
      </c>
      <c r="J2766" s="68">
        <v>7000</v>
      </c>
      <c r="K2766" s="68"/>
      <c r="L2766" s="68">
        <f t="shared" ref="L2766:L2829" si="2250">SUM(M2766:O2766)</f>
        <v>0</v>
      </c>
      <c r="M2766" s="68"/>
      <c r="N2766" s="68"/>
      <c r="O2766" s="68">
        <v>0</v>
      </c>
      <c r="P2766" s="68">
        <f t="shared" si="2248"/>
        <v>0</v>
      </c>
      <c r="Q2766" s="68">
        <f t="shared" si="2249"/>
        <v>0</v>
      </c>
    </row>
    <row r="2767" spans="1:17" x14ac:dyDescent="0.25">
      <c r="A2767" s="12" t="s">
        <v>638</v>
      </c>
      <c r="B2767" s="12" t="s">
        <v>69</v>
      </c>
      <c r="C2767" s="12" t="s">
        <v>1038</v>
      </c>
      <c r="D2767" s="43" t="s">
        <v>1039</v>
      </c>
      <c r="E2767" s="48">
        <v>6112</v>
      </c>
      <c r="F2767" s="43" t="s">
        <v>1045</v>
      </c>
      <c r="G2767" s="56" t="s">
        <v>2919</v>
      </c>
      <c r="H2767" s="23" t="s">
        <v>26</v>
      </c>
      <c r="I2767" s="68">
        <v>15900</v>
      </c>
      <c r="J2767" s="68">
        <v>15900</v>
      </c>
      <c r="K2767" s="68"/>
      <c r="L2767" s="68">
        <f t="shared" si="2250"/>
        <v>4700</v>
      </c>
      <c r="M2767" s="68"/>
      <c r="N2767" s="68"/>
      <c r="O2767" s="68">
        <v>4700</v>
      </c>
      <c r="P2767" s="68">
        <f t="shared" si="2248"/>
        <v>4700</v>
      </c>
      <c r="Q2767" s="68">
        <f t="shared" si="2249"/>
        <v>29.559748427672954</v>
      </c>
    </row>
    <row r="2768" spans="1:17" x14ac:dyDescent="0.25">
      <c r="A2768" s="12" t="s">
        <v>638</v>
      </c>
      <c r="B2768" s="12" t="s">
        <v>69</v>
      </c>
      <c r="C2768" s="12" t="s">
        <v>1038</v>
      </c>
      <c r="D2768" s="43" t="s">
        <v>1039</v>
      </c>
      <c r="E2768" s="42" t="s">
        <v>2710</v>
      </c>
      <c r="F2768" s="42" t="s">
        <v>1</v>
      </c>
      <c r="G2768" s="42" t="s">
        <v>1</v>
      </c>
      <c r="H2768" s="11" t="s">
        <v>28</v>
      </c>
      <c r="I2768" s="67">
        <f t="shared" ref="I2768:O2768" si="2251">SUM(I2769)</f>
        <v>91900</v>
      </c>
      <c r="J2768" s="67">
        <f t="shared" si="2251"/>
        <v>89900</v>
      </c>
      <c r="K2768" s="67">
        <f t="shared" si="2251"/>
        <v>0</v>
      </c>
      <c r="L2768" s="67">
        <f t="shared" si="2250"/>
        <v>8900</v>
      </c>
      <c r="M2768" s="67">
        <f t="shared" si="2251"/>
        <v>0</v>
      </c>
      <c r="N2768" s="67">
        <f t="shared" si="2251"/>
        <v>0</v>
      </c>
      <c r="O2768" s="67">
        <f t="shared" si="2251"/>
        <v>8900</v>
      </c>
      <c r="P2768" s="67">
        <f t="shared" si="2248"/>
        <v>8900</v>
      </c>
      <c r="Q2768" s="67">
        <f t="shared" si="2249"/>
        <v>9.8998887652947722</v>
      </c>
    </row>
    <row r="2769" spans="1:17" x14ac:dyDescent="0.25">
      <c r="A2769" s="12" t="s">
        <v>638</v>
      </c>
      <c r="B2769" s="12" t="s">
        <v>69</v>
      </c>
      <c r="C2769" s="12" t="s">
        <v>1038</v>
      </c>
      <c r="D2769" s="43" t="s">
        <v>1039</v>
      </c>
      <c r="E2769" s="48">
        <v>6121</v>
      </c>
      <c r="F2769" s="43"/>
      <c r="G2769" s="56" t="s">
        <v>2919</v>
      </c>
      <c r="H2769" s="23" t="s">
        <v>29</v>
      </c>
      <c r="I2769" s="68">
        <v>91900</v>
      </c>
      <c r="J2769" s="68">
        <v>89900</v>
      </c>
      <c r="K2769" s="68"/>
      <c r="L2769" s="68">
        <f t="shared" si="2250"/>
        <v>8900</v>
      </c>
      <c r="M2769" s="68"/>
      <c r="N2769" s="68"/>
      <c r="O2769" s="68">
        <v>8900</v>
      </c>
      <c r="P2769" s="68">
        <f t="shared" si="2248"/>
        <v>8900</v>
      </c>
      <c r="Q2769" s="68">
        <f t="shared" si="2249"/>
        <v>9.8998887652947722</v>
      </c>
    </row>
    <row r="2770" spans="1:17" x14ac:dyDescent="0.25">
      <c r="A2770" s="12" t="s">
        <v>638</v>
      </c>
      <c r="B2770" s="12" t="s">
        <v>69</v>
      </c>
      <c r="C2770" s="12" t="s">
        <v>1038</v>
      </c>
      <c r="D2770" s="43" t="s">
        <v>1039</v>
      </c>
      <c r="E2770" s="42" t="s">
        <v>2711</v>
      </c>
      <c r="F2770" s="42" t="s">
        <v>1</v>
      </c>
      <c r="G2770" s="42" t="s">
        <v>1</v>
      </c>
      <c r="H2770" s="11" t="s">
        <v>32</v>
      </c>
      <c r="I2770" s="67">
        <f t="shared" ref="I2770:O2770" si="2252">SUM(I2771:I2778)</f>
        <v>137340</v>
      </c>
      <c r="J2770" s="67">
        <f t="shared" si="2252"/>
        <v>95340</v>
      </c>
      <c r="K2770" s="67">
        <f t="shared" si="2252"/>
        <v>0</v>
      </c>
      <c r="L2770" s="67">
        <f t="shared" si="2250"/>
        <v>10220</v>
      </c>
      <c r="M2770" s="67">
        <f t="shared" si="2252"/>
        <v>0</v>
      </c>
      <c r="N2770" s="67">
        <f t="shared" si="2252"/>
        <v>0</v>
      </c>
      <c r="O2770" s="67">
        <f t="shared" si="2252"/>
        <v>10220</v>
      </c>
      <c r="P2770" s="67">
        <f t="shared" si="2248"/>
        <v>10220</v>
      </c>
      <c r="Q2770" s="67">
        <f t="shared" si="2249"/>
        <v>10.719530102790015</v>
      </c>
    </row>
    <row r="2771" spans="1:17" x14ac:dyDescent="0.25">
      <c r="A2771" s="12" t="s">
        <v>638</v>
      </c>
      <c r="B2771" s="12" t="s">
        <v>69</v>
      </c>
      <c r="C2771" s="12" t="s">
        <v>1038</v>
      </c>
      <c r="D2771" s="43" t="s">
        <v>1039</v>
      </c>
      <c r="E2771" s="48">
        <v>6131</v>
      </c>
      <c r="F2771" s="43"/>
      <c r="G2771" s="56" t="s">
        <v>2919</v>
      </c>
      <c r="H2771" s="23" t="s">
        <v>33</v>
      </c>
      <c r="I2771" s="68">
        <v>2000</v>
      </c>
      <c r="J2771" s="68">
        <v>1000</v>
      </c>
      <c r="K2771" s="68"/>
      <c r="L2771" s="68">
        <f t="shared" si="2250"/>
        <v>100</v>
      </c>
      <c r="M2771" s="68"/>
      <c r="N2771" s="68"/>
      <c r="O2771" s="68">
        <v>100</v>
      </c>
      <c r="P2771" s="68">
        <f t="shared" si="2248"/>
        <v>100</v>
      </c>
      <c r="Q2771" s="68">
        <f t="shared" si="2249"/>
        <v>10</v>
      </c>
    </row>
    <row r="2772" spans="1:17" x14ac:dyDescent="0.25">
      <c r="A2772" s="12" t="s">
        <v>638</v>
      </c>
      <c r="B2772" s="12" t="s">
        <v>69</v>
      </c>
      <c r="C2772" s="12" t="s">
        <v>1038</v>
      </c>
      <c r="D2772" s="43" t="s">
        <v>1039</v>
      </c>
      <c r="E2772" s="48">
        <v>6132</v>
      </c>
      <c r="F2772" s="43"/>
      <c r="G2772" s="56" t="s">
        <v>2919</v>
      </c>
      <c r="H2772" s="23" t="s">
        <v>227</v>
      </c>
      <c r="I2772" s="68">
        <v>31000</v>
      </c>
      <c r="J2772" s="68">
        <v>31000</v>
      </c>
      <c r="K2772" s="68"/>
      <c r="L2772" s="68">
        <f t="shared" si="2250"/>
        <v>5000</v>
      </c>
      <c r="M2772" s="68"/>
      <c r="N2772" s="68"/>
      <c r="O2772" s="68">
        <v>5000</v>
      </c>
      <c r="P2772" s="68">
        <f t="shared" si="2248"/>
        <v>5000</v>
      </c>
      <c r="Q2772" s="68">
        <f t="shared" si="2249"/>
        <v>16.129032258064516</v>
      </c>
    </row>
    <row r="2773" spans="1:17" x14ac:dyDescent="0.25">
      <c r="A2773" s="12" t="s">
        <v>638</v>
      </c>
      <c r="B2773" s="12" t="s">
        <v>69</v>
      </c>
      <c r="C2773" s="12" t="s">
        <v>1038</v>
      </c>
      <c r="D2773" s="43" t="s">
        <v>1039</v>
      </c>
      <c r="E2773" s="48">
        <v>6133</v>
      </c>
      <c r="F2773" s="43"/>
      <c r="G2773" s="56" t="s">
        <v>2919</v>
      </c>
      <c r="H2773" s="23" t="s">
        <v>229</v>
      </c>
      <c r="I2773" s="68">
        <v>9600</v>
      </c>
      <c r="J2773" s="68">
        <v>9600</v>
      </c>
      <c r="K2773" s="68"/>
      <c r="L2773" s="68">
        <f t="shared" si="2250"/>
        <v>800</v>
      </c>
      <c r="M2773" s="68"/>
      <c r="N2773" s="68"/>
      <c r="O2773" s="68">
        <v>800</v>
      </c>
      <c r="P2773" s="68">
        <f t="shared" si="2248"/>
        <v>800</v>
      </c>
      <c r="Q2773" s="68">
        <f t="shared" si="2249"/>
        <v>8.3333333333333321</v>
      </c>
    </row>
    <row r="2774" spans="1:17" x14ac:dyDescent="0.25">
      <c r="A2774" s="12" t="s">
        <v>638</v>
      </c>
      <c r="B2774" s="12" t="s">
        <v>69</v>
      </c>
      <c r="C2774" s="12" t="s">
        <v>1038</v>
      </c>
      <c r="D2774" s="43" t="s">
        <v>1039</v>
      </c>
      <c r="E2774" s="48">
        <v>6134</v>
      </c>
      <c r="F2774" s="43"/>
      <c r="G2774" s="56" t="s">
        <v>2919</v>
      </c>
      <c r="H2774" s="23" t="s">
        <v>169</v>
      </c>
      <c r="I2774" s="68">
        <v>44900</v>
      </c>
      <c r="J2774" s="68">
        <v>9900</v>
      </c>
      <c r="K2774" s="68"/>
      <c r="L2774" s="68">
        <f t="shared" si="2250"/>
        <v>825</v>
      </c>
      <c r="M2774" s="68"/>
      <c r="N2774" s="68"/>
      <c r="O2774" s="68">
        <v>825</v>
      </c>
      <c r="P2774" s="68">
        <f t="shared" si="2248"/>
        <v>825</v>
      </c>
      <c r="Q2774" s="68">
        <f t="shared" si="2249"/>
        <v>8.3333333333333321</v>
      </c>
    </row>
    <row r="2775" spans="1:17" x14ac:dyDescent="0.25">
      <c r="A2775" s="12" t="s">
        <v>638</v>
      </c>
      <c r="B2775" s="12" t="s">
        <v>69</v>
      </c>
      <c r="C2775" s="12" t="s">
        <v>1038</v>
      </c>
      <c r="D2775" s="43" t="s">
        <v>1039</v>
      </c>
      <c r="E2775" s="48">
        <v>6135</v>
      </c>
      <c r="F2775" s="43"/>
      <c r="G2775" s="56" t="s">
        <v>2919</v>
      </c>
      <c r="H2775" s="23" t="s">
        <v>231</v>
      </c>
      <c r="I2775" s="68">
        <v>2000</v>
      </c>
      <c r="J2775" s="68">
        <v>1000</v>
      </c>
      <c r="K2775" s="68"/>
      <c r="L2775" s="68">
        <f t="shared" si="2250"/>
        <v>100</v>
      </c>
      <c r="M2775" s="68"/>
      <c r="N2775" s="68"/>
      <c r="O2775" s="68">
        <v>100</v>
      </c>
      <c r="P2775" s="68">
        <f t="shared" si="2248"/>
        <v>100</v>
      </c>
      <c r="Q2775" s="68">
        <f t="shared" si="2249"/>
        <v>10</v>
      </c>
    </row>
    <row r="2776" spans="1:17" x14ac:dyDescent="0.25">
      <c r="A2776" s="12" t="s">
        <v>638</v>
      </c>
      <c r="B2776" s="12" t="s">
        <v>69</v>
      </c>
      <c r="C2776" s="12" t="s">
        <v>1038</v>
      </c>
      <c r="D2776" s="43" t="s">
        <v>1039</v>
      </c>
      <c r="E2776" s="48">
        <v>6137</v>
      </c>
      <c r="F2776" s="43"/>
      <c r="G2776" s="56" t="s">
        <v>2919</v>
      </c>
      <c r="H2776" s="23" t="s">
        <v>235</v>
      </c>
      <c r="I2776" s="68">
        <v>12900</v>
      </c>
      <c r="J2776" s="68">
        <v>9900</v>
      </c>
      <c r="K2776" s="68"/>
      <c r="L2776" s="68">
        <f t="shared" si="2250"/>
        <v>825</v>
      </c>
      <c r="M2776" s="68"/>
      <c r="N2776" s="68"/>
      <c r="O2776" s="68">
        <v>825</v>
      </c>
      <c r="P2776" s="68">
        <f t="shared" si="2248"/>
        <v>825</v>
      </c>
      <c r="Q2776" s="68">
        <f t="shared" si="2249"/>
        <v>8.3333333333333321</v>
      </c>
    </row>
    <row r="2777" spans="1:17" x14ac:dyDescent="0.25">
      <c r="A2777" s="12" t="s">
        <v>638</v>
      </c>
      <c r="B2777" s="12" t="s">
        <v>69</v>
      </c>
      <c r="C2777" s="12" t="s">
        <v>1038</v>
      </c>
      <c r="D2777" s="43" t="s">
        <v>1039</v>
      </c>
      <c r="E2777" s="48">
        <v>6138</v>
      </c>
      <c r="F2777" s="43"/>
      <c r="G2777" s="56" t="s">
        <v>2919</v>
      </c>
      <c r="H2777" s="23" t="s">
        <v>237</v>
      </c>
      <c r="I2777" s="68">
        <v>1740</v>
      </c>
      <c r="J2777" s="68">
        <v>1740</v>
      </c>
      <c r="K2777" s="68"/>
      <c r="L2777" s="68">
        <f t="shared" si="2250"/>
        <v>0</v>
      </c>
      <c r="M2777" s="68"/>
      <c r="N2777" s="68"/>
      <c r="O2777" s="68">
        <v>0</v>
      </c>
      <c r="P2777" s="68">
        <f t="shared" si="2248"/>
        <v>0</v>
      </c>
      <c r="Q2777" s="68">
        <f t="shared" si="2249"/>
        <v>0</v>
      </c>
    </row>
    <row r="2778" spans="1:17" x14ac:dyDescent="0.25">
      <c r="A2778" s="14" t="s">
        <v>638</v>
      </c>
      <c r="B2778" s="14" t="s">
        <v>69</v>
      </c>
      <c r="C2778" s="14" t="s">
        <v>1038</v>
      </c>
      <c r="D2778" s="50" t="s">
        <v>1039</v>
      </c>
      <c r="E2778" s="50" t="s">
        <v>2720</v>
      </c>
      <c r="F2778" s="43" t="s">
        <v>1</v>
      </c>
      <c r="G2778" s="49" t="s">
        <v>1</v>
      </c>
      <c r="H2778" s="11" t="s">
        <v>35</v>
      </c>
      <c r="I2778" s="67">
        <f t="shared" ref="I2778:O2778" si="2253">SUM(I2779:I2781)</f>
        <v>33200</v>
      </c>
      <c r="J2778" s="67">
        <f t="shared" si="2253"/>
        <v>31200</v>
      </c>
      <c r="K2778" s="67">
        <f t="shared" si="2253"/>
        <v>0</v>
      </c>
      <c r="L2778" s="67">
        <f t="shared" si="2250"/>
        <v>2570</v>
      </c>
      <c r="M2778" s="67">
        <f t="shared" si="2253"/>
        <v>0</v>
      </c>
      <c r="N2778" s="67">
        <f t="shared" si="2253"/>
        <v>0</v>
      </c>
      <c r="O2778" s="67">
        <f t="shared" si="2253"/>
        <v>2570</v>
      </c>
      <c r="P2778" s="67">
        <f t="shared" si="2248"/>
        <v>2570</v>
      </c>
      <c r="Q2778" s="67">
        <f t="shared" si="2249"/>
        <v>8.2371794871794872</v>
      </c>
    </row>
    <row r="2779" spans="1:17" x14ac:dyDescent="0.25">
      <c r="A2779" s="12" t="s">
        <v>638</v>
      </c>
      <c r="B2779" s="12" t="s">
        <v>69</v>
      </c>
      <c r="C2779" s="12" t="s">
        <v>1038</v>
      </c>
      <c r="D2779" s="43" t="s">
        <v>1039</v>
      </c>
      <c r="E2779" s="48">
        <v>6139</v>
      </c>
      <c r="F2779" s="43"/>
      <c r="G2779" s="56" t="s">
        <v>2919</v>
      </c>
      <c r="H2779" s="23" t="s">
        <v>35</v>
      </c>
      <c r="I2779" s="68">
        <v>25900</v>
      </c>
      <c r="J2779" s="68">
        <v>23900</v>
      </c>
      <c r="K2779" s="68"/>
      <c r="L2779" s="68">
        <f t="shared" si="2250"/>
        <v>1900</v>
      </c>
      <c r="M2779" s="68"/>
      <c r="N2779" s="68"/>
      <c r="O2779" s="68">
        <v>1900</v>
      </c>
      <c r="P2779" s="68">
        <f t="shared" si="2248"/>
        <v>1900</v>
      </c>
      <c r="Q2779" s="68">
        <f t="shared" si="2249"/>
        <v>7.9497907949790791</v>
      </c>
    </row>
    <row r="2780" spans="1:17" x14ac:dyDescent="0.25">
      <c r="A2780" s="12" t="s">
        <v>638</v>
      </c>
      <c r="B2780" s="12" t="s">
        <v>69</v>
      </c>
      <c r="C2780" s="12" t="s">
        <v>1038</v>
      </c>
      <c r="D2780" s="43" t="s">
        <v>1039</v>
      </c>
      <c r="E2780" s="48">
        <v>6139</v>
      </c>
      <c r="F2780" s="43" t="s">
        <v>1046</v>
      </c>
      <c r="G2780" s="56" t="s">
        <v>2919</v>
      </c>
      <c r="H2780" s="23" t="s">
        <v>43</v>
      </c>
      <c r="I2780" s="68">
        <v>2300</v>
      </c>
      <c r="J2780" s="68">
        <v>2300</v>
      </c>
      <c r="K2780" s="68"/>
      <c r="L2780" s="68">
        <f t="shared" si="2250"/>
        <v>250</v>
      </c>
      <c r="M2780" s="68"/>
      <c r="N2780" s="68"/>
      <c r="O2780" s="68">
        <v>250</v>
      </c>
      <c r="P2780" s="68">
        <f t="shared" si="2248"/>
        <v>250</v>
      </c>
      <c r="Q2780" s="68">
        <f t="shared" si="2249"/>
        <v>10.869565217391305</v>
      </c>
    </row>
    <row r="2781" spans="1:17" ht="22.5" x14ac:dyDescent="0.25">
      <c r="A2781" s="12" t="s">
        <v>638</v>
      </c>
      <c r="B2781" s="12" t="s">
        <v>69</v>
      </c>
      <c r="C2781" s="12" t="s">
        <v>1038</v>
      </c>
      <c r="D2781" s="43" t="s">
        <v>1039</v>
      </c>
      <c r="E2781" s="48">
        <v>6139</v>
      </c>
      <c r="F2781" s="43" t="s">
        <v>1047</v>
      </c>
      <c r="G2781" s="56" t="s">
        <v>2919</v>
      </c>
      <c r="H2781" s="23" t="s">
        <v>49</v>
      </c>
      <c r="I2781" s="68">
        <v>5000</v>
      </c>
      <c r="J2781" s="68">
        <v>5000</v>
      </c>
      <c r="K2781" s="68"/>
      <c r="L2781" s="68">
        <f t="shared" si="2250"/>
        <v>420</v>
      </c>
      <c r="M2781" s="68"/>
      <c r="N2781" s="68"/>
      <c r="O2781" s="68">
        <v>420</v>
      </c>
      <c r="P2781" s="68">
        <f t="shared" si="2248"/>
        <v>420</v>
      </c>
      <c r="Q2781" s="68">
        <f t="shared" si="2249"/>
        <v>8.4</v>
      </c>
    </row>
    <row r="2782" spans="1:17" ht="22.5" x14ac:dyDescent="0.25">
      <c r="A2782" s="14" t="s">
        <v>1</v>
      </c>
      <c r="B2782" s="14" t="s">
        <v>1</v>
      </c>
      <c r="C2782" s="14" t="s">
        <v>1</v>
      </c>
      <c r="D2782" s="42" t="s">
        <v>1</v>
      </c>
      <c r="E2782" s="42" t="s">
        <v>1</v>
      </c>
      <c r="F2782" s="42" t="s">
        <v>1</v>
      </c>
      <c r="G2782" s="42" t="s">
        <v>1</v>
      </c>
      <c r="H2782" s="17" t="s">
        <v>50</v>
      </c>
      <c r="I2782" s="66">
        <f t="shared" ref="I2782:O2783" si="2254">SUM(I2783)</f>
        <v>100</v>
      </c>
      <c r="J2782" s="66">
        <f t="shared" si="2254"/>
        <v>100</v>
      </c>
      <c r="K2782" s="66">
        <f t="shared" si="2254"/>
        <v>0</v>
      </c>
      <c r="L2782" s="66">
        <f t="shared" si="2250"/>
        <v>0</v>
      </c>
      <c r="M2782" s="66">
        <f t="shared" si="2254"/>
        <v>0</v>
      </c>
      <c r="N2782" s="66">
        <f t="shared" si="2254"/>
        <v>0</v>
      </c>
      <c r="O2782" s="66">
        <f t="shared" si="2254"/>
        <v>0</v>
      </c>
      <c r="P2782" s="66">
        <f t="shared" si="2248"/>
        <v>0</v>
      </c>
      <c r="Q2782" s="66">
        <f t="shared" si="2249"/>
        <v>0</v>
      </c>
    </row>
    <row r="2783" spans="1:17" x14ac:dyDescent="0.25">
      <c r="A2783" s="12" t="s">
        <v>638</v>
      </c>
      <c r="B2783" s="12" t="s">
        <v>69</v>
      </c>
      <c r="C2783" s="12" t="s">
        <v>1038</v>
      </c>
      <c r="D2783" s="43" t="s">
        <v>1039</v>
      </c>
      <c r="E2783" s="42" t="s">
        <v>2712</v>
      </c>
      <c r="F2783" s="42" t="s">
        <v>1</v>
      </c>
      <c r="G2783" s="42" t="s">
        <v>1</v>
      </c>
      <c r="H2783" s="11" t="s">
        <v>52</v>
      </c>
      <c r="I2783" s="67">
        <f t="shared" si="2254"/>
        <v>100</v>
      </c>
      <c r="J2783" s="67">
        <f t="shared" si="2254"/>
        <v>100</v>
      </c>
      <c r="K2783" s="67">
        <f t="shared" si="2254"/>
        <v>0</v>
      </c>
      <c r="L2783" s="67">
        <f t="shared" si="2250"/>
        <v>0</v>
      </c>
      <c r="M2783" s="67">
        <f t="shared" si="2254"/>
        <v>0</v>
      </c>
      <c r="N2783" s="67">
        <f t="shared" si="2254"/>
        <v>0</v>
      </c>
      <c r="O2783" s="67">
        <f t="shared" si="2254"/>
        <v>0</v>
      </c>
      <c r="P2783" s="67">
        <f t="shared" si="2248"/>
        <v>0</v>
      </c>
      <c r="Q2783" s="67">
        <f t="shared" si="2249"/>
        <v>0</v>
      </c>
    </row>
    <row r="2784" spans="1:17" x14ac:dyDescent="0.25">
      <c r="A2784" s="12" t="s">
        <v>638</v>
      </c>
      <c r="B2784" s="12" t="s">
        <v>69</v>
      </c>
      <c r="C2784" s="12" t="s">
        <v>1038</v>
      </c>
      <c r="D2784" s="43" t="s">
        <v>1039</v>
      </c>
      <c r="E2784" s="48">
        <v>6148</v>
      </c>
      <c r="F2784" s="43"/>
      <c r="G2784" s="56" t="s">
        <v>2919</v>
      </c>
      <c r="H2784" s="23" t="s">
        <v>58</v>
      </c>
      <c r="I2784" s="68">
        <v>100</v>
      </c>
      <c r="J2784" s="68">
        <v>100</v>
      </c>
      <c r="K2784" s="68"/>
      <c r="L2784" s="68">
        <f t="shared" si="2250"/>
        <v>0</v>
      </c>
      <c r="M2784" s="68"/>
      <c r="N2784" s="68"/>
      <c r="O2784" s="68"/>
      <c r="P2784" s="68">
        <f t="shared" si="2248"/>
        <v>0</v>
      </c>
      <c r="Q2784" s="68">
        <f t="shared" si="2249"/>
        <v>0</v>
      </c>
    </row>
    <row r="2785" spans="1:17" ht="22.5" x14ac:dyDescent="0.25">
      <c r="A2785" s="14" t="s">
        <v>1</v>
      </c>
      <c r="B2785" s="14" t="s">
        <v>1</v>
      </c>
      <c r="C2785" s="14" t="s">
        <v>1</v>
      </c>
      <c r="D2785" s="42" t="s">
        <v>1</v>
      </c>
      <c r="E2785" s="42" t="s">
        <v>1</v>
      </c>
      <c r="F2785" s="42" t="s">
        <v>1</v>
      </c>
      <c r="G2785" s="42" t="s">
        <v>1</v>
      </c>
      <c r="H2785" s="17" t="s">
        <v>59</v>
      </c>
      <c r="I2785" s="66">
        <f t="shared" ref="I2785:O2785" si="2255">SUM(I2786)</f>
        <v>16000</v>
      </c>
      <c r="J2785" s="66">
        <f t="shared" si="2255"/>
        <v>0</v>
      </c>
      <c r="K2785" s="66">
        <f t="shared" si="2255"/>
        <v>0</v>
      </c>
      <c r="L2785" s="66">
        <f t="shared" si="2250"/>
        <v>0</v>
      </c>
      <c r="M2785" s="66">
        <f t="shared" si="2255"/>
        <v>0</v>
      </c>
      <c r="N2785" s="66">
        <f t="shared" si="2255"/>
        <v>0</v>
      </c>
      <c r="O2785" s="66">
        <f t="shared" si="2255"/>
        <v>0</v>
      </c>
      <c r="P2785" s="66">
        <f t="shared" si="2248"/>
        <v>0</v>
      </c>
      <c r="Q2785" s="66" t="str">
        <f t="shared" si="2249"/>
        <v>-</v>
      </c>
    </row>
    <row r="2786" spans="1:17" x14ac:dyDescent="0.25">
      <c r="A2786" s="12" t="s">
        <v>638</v>
      </c>
      <c r="B2786" s="12" t="s">
        <v>69</v>
      </c>
      <c r="C2786" s="12" t="s">
        <v>1038</v>
      </c>
      <c r="D2786" s="43" t="s">
        <v>1039</v>
      </c>
      <c r="E2786" s="42" t="s">
        <v>2715</v>
      </c>
      <c r="F2786" s="42" t="s">
        <v>1</v>
      </c>
      <c r="G2786" s="42" t="s">
        <v>1</v>
      </c>
      <c r="H2786" s="11" t="s">
        <v>61</v>
      </c>
      <c r="I2786" s="67">
        <f t="shared" ref="I2786" si="2256">SUM(I2787:I2788)</f>
        <v>16000</v>
      </c>
      <c r="J2786" s="67">
        <f t="shared" ref="J2786:K2786" si="2257">SUM(J2787:J2788)</f>
        <v>0</v>
      </c>
      <c r="K2786" s="67">
        <f t="shared" si="2257"/>
        <v>0</v>
      </c>
      <c r="L2786" s="67">
        <f t="shared" si="2250"/>
        <v>0</v>
      </c>
      <c r="M2786" s="67">
        <f t="shared" ref="M2786" si="2258">SUM(M2787:M2788)</f>
        <v>0</v>
      </c>
      <c r="N2786" s="67">
        <f t="shared" ref="N2786:O2786" si="2259">SUM(N2787:N2788)</f>
        <v>0</v>
      </c>
      <c r="O2786" s="67">
        <f t="shared" si="2259"/>
        <v>0</v>
      </c>
      <c r="P2786" s="67">
        <f t="shared" si="2248"/>
        <v>0</v>
      </c>
      <c r="Q2786" s="67" t="str">
        <f t="shared" si="2249"/>
        <v>-</v>
      </c>
    </row>
    <row r="2787" spans="1:17" x14ac:dyDescent="0.25">
      <c r="A2787" s="12" t="s">
        <v>638</v>
      </c>
      <c r="B2787" s="12" t="s">
        <v>69</v>
      </c>
      <c r="C2787" s="12" t="s">
        <v>1038</v>
      </c>
      <c r="D2787" s="43" t="s">
        <v>1039</v>
      </c>
      <c r="E2787" s="48">
        <v>8213</v>
      </c>
      <c r="F2787" s="43"/>
      <c r="G2787" s="56" t="s">
        <v>2919</v>
      </c>
      <c r="H2787" s="23" t="s">
        <v>62</v>
      </c>
      <c r="I2787" s="68">
        <v>9000</v>
      </c>
      <c r="J2787" s="68">
        <v>0</v>
      </c>
      <c r="K2787" s="68"/>
      <c r="L2787" s="68">
        <f t="shared" si="2250"/>
        <v>0</v>
      </c>
      <c r="M2787" s="68"/>
      <c r="N2787" s="68"/>
      <c r="O2787" s="68"/>
      <c r="P2787" s="68">
        <f t="shared" si="2248"/>
        <v>0</v>
      </c>
      <c r="Q2787" s="68" t="str">
        <f t="shared" si="2249"/>
        <v>-</v>
      </c>
    </row>
    <row r="2788" spans="1:17" x14ac:dyDescent="0.25">
      <c r="A2788" s="12" t="s">
        <v>638</v>
      </c>
      <c r="B2788" s="12" t="s">
        <v>69</v>
      </c>
      <c r="C2788" s="12" t="s">
        <v>1038</v>
      </c>
      <c r="D2788" s="43" t="s">
        <v>1039</v>
      </c>
      <c r="E2788" s="48">
        <v>8216</v>
      </c>
      <c r="F2788" s="43"/>
      <c r="G2788" s="56" t="s">
        <v>2919</v>
      </c>
      <c r="H2788" s="23" t="s">
        <v>248</v>
      </c>
      <c r="I2788" s="68">
        <v>7000</v>
      </c>
      <c r="J2788" s="68">
        <v>0</v>
      </c>
      <c r="K2788" s="68"/>
      <c r="L2788" s="68">
        <f t="shared" si="2250"/>
        <v>0</v>
      </c>
      <c r="M2788" s="68"/>
      <c r="N2788" s="68"/>
      <c r="O2788" s="68"/>
      <c r="P2788" s="68">
        <f t="shared" si="2248"/>
        <v>0</v>
      </c>
      <c r="Q2788" s="68" t="str">
        <f t="shared" si="2249"/>
        <v>-</v>
      </c>
    </row>
    <row r="2789" spans="1:17" x14ac:dyDescent="0.25">
      <c r="A2789" s="23" t="s">
        <v>1</v>
      </c>
      <c r="B2789" s="23" t="s">
        <v>1</v>
      </c>
      <c r="C2789" s="23" t="s">
        <v>1</v>
      </c>
      <c r="D2789" s="49" t="s">
        <v>1</v>
      </c>
      <c r="E2789" s="49" t="s">
        <v>1</v>
      </c>
      <c r="F2789" s="49" t="s">
        <v>1</v>
      </c>
      <c r="G2789" s="49" t="s">
        <v>1</v>
      </c>
      <c r="H2789" s="17" t="s">
        <v>1048</v>
      </c>
      <c r="I2789" s="66">
        <f t="shared" ref="I2789:O2789" si="2260">SUM(I2759,I2782,I2785)</f>
        <v>1234277</v>
      </c>
      <c r="J2789" s="66">
        <f t="shared" si="2260"/>
        <v>1156277</v>
      </c>
      <c r="K2789" s="66">
        <f t="shared" si="2260"/>
        <v>0</v>
      </c>
      <c r="L2789" s="66">
        <f t="shared" si="2250"/>
        <v>119370</v>
      </c>
      <c r="M2789" s="66">
        <f t="shared" si="2260"/>
        <v>0</v>
      </c>
      <c r="N2789" s="66">
        <f t="shared" si="2260"/>
        <v>0</v>
      </c>
      <c r="O2789" s="66">
        <f t="shared" si="2260"/>
        <v>119370</v>
      </c>
      <c r="P2789" s="66">
        <f t="shared" si="2248"/>
        <v>119370</v>
      </c>
      <c r="Q2789" s="66">
        <f t="shared" si="2249"/>
        <v>10.323650820694349</v>
      </c>
    </row>
    <row r="2790" spans="1:17" ht="15.75" thickBot="1" x14ac:dyDescent="0.3">
      <c r="A2790" s="23" t="s">
        <v>1</v>
      </c>
      <c r="B2790" s="23" t="s">
        <v>1</v>
      </c>
      <c r="C2790" s="23" t="s">
        <v>1</v>
      </c>
      <c r="D2790" s="49" t="s">
        <v>1</v>
      </c>
      <c r="E2790" s="49" t="s">
        <v>1</v>
      </c>
      <c r="F2790" s="49" t="s">
        <v>1</v>
      </c>
      <c r="G2790" s="49" t="s">
        <v>1</v>
      </c>
      <c r="H2790" s="11" t="s">
        <v>64</v>
      </c>
      <c r="I2790" s="67">
        <v>36</v>
      </c>
      <c r="J2790" s="67">
        <v>36</v>
      </c>
      <c r="K2790" s="67"/>
      <c r="L2790" s="67"/>
      <c r="M2790" s="67"/>
      <c r="N2790" s="67"/>
      <c r="O2790" s="67"/>
      <c r="P2790" s="67">
        <f t="shared" si="2248"/>
        <v>0</v>
      </c>
      <c r="Q2790" s="67">
        <f t="shared" si="2249"/>
        <v>0</v>
      </c>
    </row>
    <row r="2791" spans="1:17" ht="34.5" thickBot="1" x14ac:dyDescent="0.3">
      <c r="A2791" s="23" t="s">
        <v>1</v>
      </c>
      <c r="B2791" s="23" t="s">
        <v>1</v>
      </c>
      <c r="C2791" s="23" t="s">
        <v>1</v>
      </c>
      <c r="D2791" s="49" t="s">
        <v>1</v>
      </c>
      <c r="E2791" s="49" t="s">
        <v>1</v>
      </c>
      <c r="F2791" s="49" t="s">
        <v>1</v>
      </c>
      <c r="G2791" s="49" t="s">
        <v>1</v>
      </c>
      <c r="H2791" s="22" t="s">
        <v>65</v>
      </c>
      <c r="I2791" s="64" t="s">
        <v>2718</v>
      </c>
      <c r="J2791" s="64" t="s">
        <v>2879</v>
      </c>
      <c r="K2791" s="64" t="s">
        <v>2942</v>
      </c>
      <c r="L2791" s="64" t="s">
        <v>2942</v>
      </c>
      <c r="M2791" s="64" t="s">
        <v>2950</v>
      </c>
      <c r="N2791" s="64" t="s">
        <v>2949</v>
      </c>
      <c r="O2791" s="64" t="s">
        <v>2951</v>
      </c>
      <c r="P2791" s="64" t="s">
        <v>2942</v>
      </c>
      <c r="Q2791" s="64" t="s">
        <v>2944</v>
      </c>
    </row>
    <row r="2792" spans="1:17" x14ac:dyDescent="0.25">
      <c r="A2792" s="24"/>
      <c r="B2792" s="24"/>
      <c r="C2792" s="24"/>
      <c r="D2792" s="51"/>
      <c r="E2792" s="51"/>
      <c r="F2792" s="51"/>
      <c r="G2792" s="51"/>
      <c r="H2792" s="18" t="s">
        <v>1</v>
      </c>
      <c r="I2792" s="65">
        <v>1</v>
      </c>
      <c r="J2792" s="65" t="s">
        <v>2894</v>
      </c>
      <c r="K2792" s="65">
        <v>3</v>
      </c>
      <c r="L2792" s="65" t="s">
        <v>2945</v>
      </c>
      <c r="M2792" s="65">
        <v>5</v>
      </c>
      <c r="N2792" s="65">
        <v>6</v>
      </c>
      <c r="O2792" s="65">
        <v>7</v>
      </c>
      <c r="P2792" s="65" t="s">
        <v>2946</v>
      </c>
      <c r="Q2792" s="65">
        <v>9</v>
      </c>
    </row>
    <row r="2793" spans="1:17" x14ac:dyDescent="0.25">
      <c r="A2793" s="24"/>
      <c r="B2793" s="24"/>
      <c r="C2793" s="24"/>
      <c r="D2793" s="51"/>
      <c r="E2793" s="52"/>
      <c r="F2793" s="52"/>
      <c r="G2793" s="52"/>
      <c r="H2793" s="19" t="s">
        <v>697</v>
      </c>
      <c r="I2793" s="69">
        <f t="shared" ref="I2793" si="2261">SUM(I2789)</f>
        <v>1234277</v>
      </c>
      <c r="J2793" s="69">
        <f t="shared" ref="J2793:K2793" si="2262">SUM(J2789)</f>
        <v>1156277</v>
      </c>
      <c r="K2793" s="69">
        <f t="shared" si="2262"/>
        <v>0</v>
      </c>
      <c r="L2793" s="69">
        <f t="shared" si="2250"/>
        <v>119370</v>
      </c>
      <c r="M2793" s="69">
        <f t="shared" ref="M2793" si="2263">SUM(M2789)</f>
        <v>0</v>
      </c>
      <c r="N2793" s="69">
        <f t="shared" ref="N2793:O2793" si="2264">SUM(N2789)</f>
        <v>0</v>
      </c>
      <c r="O2793" s="69">
        <f t="shared" si="2264"/>
        <v>119370</v>
      </c>
      <c r="P2793" s="69">
        <f t="shared" si="2248"/>
        <v>119370</v>
      </c>
      <c r="Q2793" s="69">
        <f t="shared" si="2249"/>
        <v>10.323650820694349</v>
      </c>
    </row>
    <row r="2794" spans="1:17" x14ac:dyDescent="0.25">
      <c r="A2794" s="24"/>
      <c r="B2794" s="24"/>
      <c r="C2794" s="24"/>
      <c r="D2794" s="51"/>
      <c r="E2794" s="51"/>
      <c r="F2794" s="51"/>
      <c r="G2794" s="51"/>
      <c r="H2794" s="20" t="s">
        <v>67</v>
      </c>
      <c r="I2794" s="69">
        <f t="shared" ref="I2794" si="2265">SUM(I2793)</f>
        <v>1234277</v>
      </c>
      <c r="J2794" s="69">
        <f t="shared" ref="J2794:K2794" si="2266">SUM(J2793)</f>
        <v>1156277</v>
      </c>
      <c r="K2794" s="69">
        <f t="shared" si="2266"/>
        <v>0</v>
      </c>
      <c r="L2794" s="69">
        <f t="shared" si="2250"/>
        <v>119370</v>
      </c>
      <c r="M2794" s="69">
        <f t="shared" ref="M2794" si="2267">SUM(M2793)</f>
        <v>0</v>
      </c>
      <c r="N2794" s="69">
        <f t="shared" ref="N2794:O2794" si="2268">SUM(N2793)</f>
        <v>0</v>
      </c>
      <c r="O2794" s="69">
        <f t="shared" si="2268"/>
        <v>119370</v>
      </c>
      <c r="P2794" s="69">
        <f t="shared" si="2248"/>
        <v>119370</v>
      </c>
      <c r="Q2794" s="69">
        <f t="shared" si="2249"/>
        <v>10.323650820694349</v>
      </c>
    </row>
    <row r="2795" spans="1:17" x14ac:dyDescent="0.25">
      <c r="A2795" s="25"/>
      <c r="B2795" s="25"/>
      <c r="C2795" s="25"/>
      <c r="D2795" s="53"/>
      <c r="E2795" s="53"/>
      <c r="F2795" s="53"/>
      <c r="G2795" s="53"/>
    </row>
    <row r="2796" spans="1:17" ht="15.75" thickBot="1" x14ac:dyDescent="0.3">
      <c r="A2796" s="23" t="s">
        <v>1</v>
      </c>
      <c r="B2796" s="23" t="s">
        <v>1</v>
      </c>
      <c r="C2796" s="23" t="s">
        <v>1</v>
      </c>
      <c r="D2796" s="49" t="s">
        <v>1</v>
      </c>
      <c r="E2796" s="49" t="s">
        <v>1</v>
      </c>
      <c r="F2796" s="49" t="s">
        <v>1</v>
      </c>
      <c r="G2796" s="49" t="s">
        <v>1</v>
      </c>
      <c r="H2796" s="26" t="s">
        <v>1</v>
      </c>
      <c r="I2796" s="70"/>
      <c r="J2796" s="70"/>
      <c r="K2796" s="70"/>
      <c r="L2796" s="70"/>
      <c r="M2796" s="70"/>
      <c r="N2796" s="70"/>
      <c r="O2796" s="70"/>
      <c r="P2796" s="70"/>
      <c r="Q2796" s="70"/>
    </row>
    <row r="2797" spans="1:17" ht="34.5" thickBot="1" x14ac:dyDescent="0.3">
      <c r="A2797" s="22" t="s">
        <v>4</v>
      </c>
      <c r="B2797" s="22" t="s">
        <v>5</v>
      </c>
      <c r="C2797" s="22" t="s">
        <v>6</v>
      </c>
      <c r="D2797" s="44" t="s">
        <v>2891</v>
      </c>
      <c r="E2797" s="44" t="s">
        <v>2895</v>
      </c>
      <c r="F2797" s="44" t="s">
        <v>7</v>
      </c>
      <c r="G2797" s="44" t="s">
        <v>8</v>
      </c>
      <c r="H2797" s="22" t="s">
        <v>9</v>
      </c>
      <c r="I2797" s="64" t="s">
        <v>2718</v>
      </c>
      <c r="J2797" s="64" t="s">
        <v>2879</v>
      </c>
      <c r="K2797" s="64" t="s">
        <v>2942</v>
      </c>
      <c r="L2797" s="64" t="s">
        <v>2942</v>
      </c>
      <c r="M2797" s="64" t="s">
        <v>2950</v>
      </c>
      <c r="N2797" s="64" t="s">
        <v>2949</v>
      </c>
      <c r="O2797" s="64" t="s">
        <v>2951</v>
      </c>
      <c r="P2797" s="64" t="s">
        <v>2942</v>
      </c>
      <c r="Q2797" s="64" t="s">
        <v>2944</v>
      </c>
    </row>
    <row r="2798" spans="1:17" x14ac:dyDescent="0.25">
      <c r="A2798" s="15" t="s">
        <v>1</v>
      </c>
      <c r="B2798" s="15" t="s">
        <v>1</v>
      </c>
      <c r="C2798" s="15" t="s">
        <v>1</v>
      </c>
      <c r="D2798" s="45" t="s">
        <v>1</v>
      </c>
      <c r="E2798" s="45" t="s">
        <v>1</v>
      </c>
      <c r="F2798" s="46" t="s">
        <v>1</v>
      </c>
      <c r="G2798" s="47" t="s">
        <v>1</v>
      </c>
      <c r="H2798" s="16" t="s">
        <v>1</v>
      </c>
      <c r="I2798" s="65">
        <v>1</v>
      </c>
      <c r="J2798" s="65" t="s">
        <v>2894</v>
      </c>
      <c r="K2798" s="65">
        <v>3</v>
      </c>
      <c r="L2798" s="65" t="s">
        <v>2945</v>
      </c>
      <c r="M2798" s="65">
        <v>5</v>
      </c>
      <c r="N2798" s="65">
        <v>6</v>
      </c>
      <c r="O2798" s="65">
        <v>7</v>
      </c>
      <c r="P2798" s="65" t="s">
        <v>2946</v>
      </c>
      <c r="Q2798" s="65">
        <v>9</v>
      </c>
    </row>
    <row r="2799" spans="1:17" x14ac:dyDescent="0.25">
      <c r="A2799" s="14" t="s">
        <v>638</v>
      </c>
      <c r="B2799" s="14" t="s">
        <v>69</v>
      </c>
      <c r="C2799" s="12" t="s">
        <v>1049</v>
      </c>
      <c r="D2799" s="43" t="s">
        <v>1050</v>
      </c>
      <c r="E2799" s="42" t="s">
        <v>1</v>
      </c>
      <c r="F2799" s="42" t="s">
        <v>1</v>
      </c>
      <c r="G2799" s="42" t="s">
        <v>1</v>
      </c>
      <c r="H2799" s="11" t="s">
        <v>1051</v>
      </c>
      <c r="I2799" s="63"/>
      <c r="J2799" s="63"/>
      <c r="K2799" s="63"/>
      <c r="L2799" s="63"/>
      <c r="M2799" s="63"/>
      <c r="N2799" s="63"/>
      <c r="O2799" s="63"/>
      <c r="P2799" s="63">
        <f t="shared" si="2248"/>
        <v>0</v>
      </c>
      <c r="Q2799" s="63" t="str">
        <f t="shared" si="2249"/>
        <v>-</v>
      </c>
    </row>
    <row r="2800" spans="1:17" ht="22.5" x14ac:dyDescent="0.25">
      <c r="A2800" s="14" t="s">
        <v>1</v>
      </c>
      <c r="B2800" s="14" t="s">
        <v>1</v>
      </c>
      <c r="C2800" s="14" t="s">
        <v>1</v>
      </c>
      <c r="D2800" s="42" t="s">
        <v>1</v>
      </c>
      <c r="E2800" s="42" t="s">
        <v>1</v>
      </c>
      <c r="F2800" s="42" t="s">
        <v>1</v>
      </c>
      <c r="G2800" s="42" t="s">
        <v>1</v>
      </c>
      <c r="H2800" s="17" t="s">
        <v>13</v>
      </c>
      <c r="I2800" s="66">
        <f t="shared" ref="I2800" si="2269">SUM(I2801,I2808,I2810)</f>
        <v>1730754</v>
      </c>
      <c r="J2800" s="66">
        <f t="shared" ref="J2800:K2800" si="2270">SUM(J2801,J2808,J2810)</f>
        <v>1518254</v>
      </c>
      <c r="K2800" s="66">
        <f t="shared" si="2270"/>
        <v>0</v>
      </c>
      <c r="L2800" s="66">
        <f t="shared" si="2250"/>
        <v>161535</v>
      </c>
      <c r="M2800" s="66">
        <f t="shared" ref="M2800" si="2271">SUM(M2801,M2808,M2810)</f>
        <v>0</v>
      </c>
      <c r="N2800" s="66">
        <f t="shared" ref="N2800:O2800" si="2272">SUM(N2801,N2808,N2810)</f>
        <v>0</v>
      </c>
      <c r="O2800" s="66">
        <f t="shared" si="2272"/>
        <v>161535</v>
      </c>
      <c r="P2800" s="66">
        <f t="shared" si="2248"/>
        <v>161535</v>
      </c>
      <c r="Q2800" s="66">
        <f t="shared" si="2249"/>
        <v>10.639524084902789</v>
      </c>
    </row>
    <row r="2801" spans="1:17" x14ac:dyDescent="0.25">
      <c r="A2801" s="12" t="s">
        <v>638</v>
      </c>
      <c r="B2801" s="12" t="s">
        <v>69</v>
      </c>
      <c r="C2801" s="12" t="s">
        <v>1049</v>
      </c>
      <c r="D2801" s="43" t="s">
        <v>1050</v>
      </c>
      <c r="E2801" s="42" t="s">
        <v>2709</v>
      </c>
      <c r="F2801" s="42" t="s">
        <v>1</v>
      </c>
      <c r="G2801" s="42" t="s">
        <v>1</v>
      </c>
      <c r="H2801" s="11" t="s">
        <v>15</v>
      </c>
      <c r="I2801" s="67">
        <f t="shared" ref="I2801" si="2273">SUM(I2802,I2803)</f>
        <v>1329573</v>
      </c>
      <c r="J2801" s="67">
        <f t="shared" ref="J2801:K2801" si="2274">SUM(J2802,J2803)</f>
        <v>1249573</v>
      </c>
      <c r="K2801" s="67">
        <f t="shared" si="2274"/>
        <v>0</v>
      </c>
      <c r="L2801" s="67">
        <f t="shared" si="2250"/>
        <v>139500</v>
      </c>
      <c r="M2801" s="67">
        <f t="shared" ref="M2801" si="2275">SUM(M2802,M2803)</f>
        <v>0</v>
      </c>
      <c r="N2801" s="67">
        <f t="shared" ref="N2801:O2801" si="2276">SUM(N2802,N2803)</f>
        <v>0</v>
      </c>
      <c r="O2801" s="67">
        <f t="shared" si="2276"/>
        <v>139500</v>
      </c>
      <c r="P2801" s="67">
        <f t="shared" si="2248"/>
        <v>139500</v>
      </c>
      <c r="Q2801" s="67">
        <f t="shared" si="2249"/>
        <v>11.163813558711656</v>
      </c>
    </row>
    <row r="2802" spans="1:17" x14ac:dyDescent="0.25">
      <c r="A2802" s="12" t="s">
        <v>638</v>
      </c>
      <c r="B2802" s="12" t="s">
        <v>69</v>
      </c>
      <c r="C2802" s="12" t="s">
        <v>1049</v>
      </c>
      <c r="D2802" s="43" t="s">
        <v>1050</v>
      </c>
      <c r="E2802" s="48">
        <v>6111</v>
      </c>
      <c r="F2802" s="43"/>
      <c r="G2802" s="56" t="s">
        <v>2919</v>
      </c>
      <c r="H2802" s="23" t="s">
        <v>16</v>
      </c>
      <c r="I2802" s="68">
        <v>1152173</v>
      </c>
      <c r="J2802" s="68">
        <v>1083173</v>
      </c>
      <c r="K2802" s="68"/>
      <c r="L2802" s="68">
        <f t="shared" si="2250"/>
        <v>120000</v>
      </c>
      <c r="M2802" s="68"/>
      <c r="N2802" s="68"/>
      <c r="O2802" s="68">
        <v>120000</v>
      </c>
      <c r="P2802" s="68">
        <f t="shared" si="2248"/>
        <v>120000</v>
      </c>
      <c r="Q2802" s="68">
        <f t="shared" si="2249"/>
        <v>11.078562704203298</v>
      </c>
    </row>
    <row r="2803" spans="1:17" x14ac:dyDescent="0.25">
      <c r="A2803" s="14" t="s">
        <v>638</v>
      </c>
      <c r="B2803" s="14" t="s">
        <v>69</v>
      </c>
      <c r="C2803" s="14" t="s">
        <v>1049</v>
      </c>
      <c r="D2803" s="50" t="s">
        <v>1050</v>
      </c>
      <c r="E2803" s="50" t="s">
        <v>2719</v>
      </c>
      <c r="F2803" s="43" t="s">
        <v>1</v>
      </c>
      <c r="G2803" s="49" t="s">
        <v>1</v>
      </c>
      <c r="H2803" s="11" t="s">
        <v>19</v>
      </c>
      <c r="I2803" s="67">
        <f t="shared" ref="I2803:O2803" si="2277">SUM(I2804:I2807)</f>
        <v>177400</v>
      </c>
      <c r="J2803" s="67">
        <f t="shared" si="2277"/>
        <v>166400</v>
      </c>
      <c r="K2803" s="67">
        <f t="shared" si="2277"/>
        <v>0</v>
      </c>
      <c r="L2803" s="67">
        <f t="shared" si="2250"/>
        <v>19500</v>
      </c>
      <c r="M2803" s="67">
        <f t="shared" si="2277"/>
        <v>0</v>
      </c>
      <c r="N2803" s="67">
        <f t="shared" si="2277"/>
        <v>0</v>
      </c>
      <c r="O2803" s="67">
        <f t="shared" si="2277"/>
        <v>19500</v>
      </c>
      <c r="P2803" s="67">
        <f t="shared" si="2248"/>
        <v>19500</v>
      </c>
      <c r="Q2803" s="67">
        <f t="shared" si="2249"/>
        <v>11.71875</v>
      </c>
    </row>
    <row r="2804" spans="1:17" x14ac:dyDescent="0.25">
      <c r="A2804" s="12" t="s">
        <v>638</v>
      </c>
      <c r="B2804" s="12" t="s">
        <v>69</v>
      </c>
      <c r="C2804" s="12" t="s">
        <v>1049</v>
      </c>
      <c r="D2804" s="43" t="s">
        <v>1050</v>
      </c>
      <c r="E2804" s="48">
        <v>6112</v>
      </c>
      <c r="F2804" s="43" t="s">
        <v>1052</v>
      </c>
      <c r="G2804" s="56" t="s">
        <v>2919</v>
      </c>
      <c r="H2804" s="23" t="s">
        <v>73</v>
      </c>
      <c r="I2804" s="68">
        <v>42500</v>
      </c>
      <c r="J2804" s="68">
        <v>40000</v>
      </c>
      <c r="K2804" s="68"/>
      <c r="L2804" s="68">
        <f t="shared" si="2250"/>
        <v>3300</v>
      </c>
      <c r="M2804" s="68"/>
      <c r="N2804" s="68"/>
      <c r="O2804" s="68">
        <v>3300</v>
      </c>
      <c r="P2804" s="68">
        <f t="shared" si="2248"/>
        <v>3300</v>
      </c>
      <c r="Q2804" s="68">
        <f t="shared" si="2249"/>
        <v>8.25</v>
      </c>
    </row>
    <row r="2805" spans="1:17" x14ac:dyDescent="0.25">
      <c r="A2805" s="12" t="s">
        <v>638</v>
      </c>
      <c r="B2805" s="12" t="s">
        <v>69</v>
      </c>
      <c r="C2805" s="12" t="s">
        <v>1049</v>
      </c>
      <c r="D2805" s="43" t="s">
        <v>1050</v>
      </c>
      <c r="E2805" s="48">
        <v>6112</v>
      </c>
      <c r="F2805" s="43" t="s">
        <v>1053</v>
      </c>
      <c r="G2805" s="56" t="s">
        <v>2919</v>
      </c>
      <c r="H2805" s="23" t="s">
        <v>22</v>
      </c>
      <c r="I2805" s="68">
        <v>94000</v>
      </c>
      <c r="J2805" s="68">
        <v>88000</v>
      </c>
      <c r="K2805" s="68"/>
      <c r="L2805" s="68">
        <f t="shared" si="2250"/>
        <v>11700</v>
      </c>
      <c r="M2805" s="68"/>
      <c r="N2805" s="68"/>
      <c r="O2805" s="68">
        <v>11700</v>
      </c>
      <c r="P2805" s="68">
        <f t="shared" si="2248"/>
        <v>11700</v>
      </c>
      <c r="Q2805" s="68">
        <f t="shared" si="2249"/>
        <v>13.295454545454547</v>
      </c>
    </row>
    <row r="2806" spans="1:17" x14ac:dyDescent="0.25">
      <c r="A2806" s="12" t="s">
        <v>638</v>
      </c>
      <c r="B2806" s="12" t="s">
        <v>69</v>
      </c>
      <c r="C2806" s="12" t="s">
        <v>1049</v>
      </c>
      <c r="D2806" s="43" t="s">
        <v>1050</v>
      </c>
      <c r="E2806" s="48">
        <v>6112</v>
      </c>
      <c r="F2806" s="43" t="s">
        <v>1054</v>
      </c>
      <c r="G2806" s="56" t="s">
        <v>2919</v>
      </c>
      <c r="H2806" s="23" t="s">
        <v>24</v>
      </c>
      <c r="I2806" s="68">
        <v>25000</v>
      </c>
      <c r="J2806" s="68">
        <v>22500</v>
      </c>
      <c r="K2806" s="68"/>
      <c r="L2806" s="68">
        <f t="shared" si="2250"/>
        <v>0</v>
      </c>
      <c r="M2806" s="68"/>
      <c r="N2806" s="68"/>
      <c r="O2806" s="68"/>
      <c r="P2806" s="68">
        <f t="shared" si="2248"/>
        <v>0</v>
      </c>
      <c r="Q2806" s="68">
        <f t="shared" si="2249"/>
        <v>0</v>
      </c>
    </row>
    <row r="2807" spans="1:17" x14ac:dyDescent="0.25">
      <c r="A2807" s="12" t="s">
        <v>638</v>
      </c>
      <c r="B2807" s="12" t="s">
        <v>69</v>
      </c>
      <c r="C2807" s="12" t="s">
        <v>1049</v>
      </c>
      <c r="D2807" s="43" t="s">
        <v>1050</v>
      </c>
      <c r="E2807" s="48">
        <v>6112</v>
      </c>
      <c r="F2807" s="43" t="s">
        <v>1055</v>
      </c>
      <c r="G2807" s="56" t="s">
        <v>2919</v>
      </c>
      <c r="H2807" s="23" t="s">
        <v>26</v>
      </c>
      <c r="I2807" s="68">
        <v>15900</v>
      </c>
      <c r="J2807" s="68">
        <v>15900</v>
      </c>
      <c r="K2807" s="68"/>
      <c r="L2807" s="68">
        <f t="shared" si="2250"/>
        <v>4500</v>
      </c>
      <c r="M2807" s="68"/>
      <c r="N2807" s="68"/>
      <c r="O2807" s="68">
        <v>4500</v>
      </c>
      <c r="P2807" s="68">
        <f t="shared" si="2248"/>
        <v>4500</v>
      </c>
      <c r="Q2807" s="68">
        <f t="shared" si="2249"/>
        <v>28.30188679245283</v>
      </c>
    </row>
    <row r="2808" spans="1:17" x14ac:dyDescent="0.25">
      <c r="A2808" s="12" t="s">
        <v>638</v>
      </c>
      <c r="B2808" s="12" t="s">
        <v>69</v>
      </c>
      <c r="C2808" s="12" t="s">
        <v>1049</v>
      </c>
      <c r="D2808" s="43" t="s">
        <v>1050</v>
      </c>
      <c r="E2808" s="42" t="s">
        <v>2710</v>
      </c>
      <c r="F2808" s="42" t="s">
        <v>1</v>
      </c>
      <c r="G2808" s="42" t="s">
        <v>1</v>
      </c>
      <c r="H2808" s="11" t="s">
        <v>28</v>
      </c>
      <c r="I2808" s="67">
        <f t="shared" ref="I2808:O2808" si="2278">SUM(I2809)</f>
        <v>126734</v>
      </c>
      <c r="J2808" s="67">
        <f t="shared" si="2278"/>
        <v>119734</v>
      </c>
      <c r="K2808" s="67">
        <f t="shared" si="2278"/>
        <v>0</v>
      </c>
      <c r="L2808" s="67">
        <f t="shared" si="2250"/>
        <v>12600</v>
      </c>
      <c r="M2808" s="67">
        <f t="shared" si="2278"/>
        <v>0</v>
      </c>
      <c r="N2808" s="67">
        <f t="shared" si="2278"/>
        <v>0</v>
      </c>
      <c r="O2808" s="67">
        <f t="shared" si="2278"/>
        <v>12600</v>
      </c>
      <c r="P2808" s="67">
        <f t="shared" si="2248"/>
        <v>12600</v>
      </c>
      <c r="Q2808" s="67">
        <f t="shared" si="2249"/>
        <v>10.523326707535036</v>
      </c>
    </row>
    <row r="2809" spans="1:17" x14ac:dyDescent="0.25">
      <c r="A2809" s="12" t="s">
        <v>638</v>
      </c>
      <c r="B2809" s="12" t="s">
        <v>69</v>
      </c>
      <c r="C2809" s="12" t="s">
        <v>1049</v>
      </c>
      <c r="D2809" s="43" t="s">
        <v>1050</v>
      </c>
      <c r="E2809" s="48">
        <v>6121</v>
      </c>
      <c r="F2809" s="43"/>
      <c r="G2809" s="56" t="s">
        <v>2919</v>
      </c>
      <c r="H2809" s="23" t="s">
        <v>29</v>
      </c>
      <c r="I2809" s="68">
        <v>126734</v>
      </c>
      <c r="J2809" s="68">
        <v>119734</v>
      </c>
      <c r="K2809" s="68"/>
      <c r="L2809" s="68">
        <f t="shared" si="2250"/>
        <v>12600</v>
      </c>
      <c r="M2809" s="68"/>
      <c r="N2809" s="68"/>
      <c r="O2809" s="68">
        <v>12600</v>
      </c>
      <c r="P2809" s="68">
        <f t="shared" si="2248"/>
        <v>12600</v>
      </c>
      <c r="Q2809" s="68">
        <f t="shared" si="2249"/>
        <v>10.523326707535036</v>
      </c>
    </row>
    <row r="2810" spans="1:17" x14ac:dyDescent="0.25">
      <c r="A2810" s="12" t="s">
        <v>638</v>
      </c>
      <c r="B2810" s="12" t="s">
        <v>69</v>
      </c>
      <c r="C2810" s="12" t="s">
        <v>1049</v>
      </c>
      <c r="D2810" s="43" t="s">
        <v>1050</v>
      </c>
      <c r="E2810" s="42" t="s">
        <v>2711</v>
      </c>
      <c r="F2810" s="42" t="s">
        <v>1</v>
      </c>
      <c r="G2810" s="42" t="s">
        <v>1</v>
      </c>
      <c r="H2810" s="11" t="s">
        <v>32</v>
      </c>
      <c r="I2810" s="67">
        <f t="shared" ref="I2810:O2810" si="2279">SUM(I2811:I2818)</f>
        <v>274447</v>
      </c>
      <c r="J2810" s="67">
        <f t="shared" si="2279"/>
        <v>148947</v>
      </c>
      <c r="K2810" s="67">
        <f t="shared" si="2279"/>
        <v>0</v>
      </c>
      <c r="L2810" s="67">
        <f t="shared" si="2250"/>
        <v>9435</v>
      </c>
      <c r="M2810" s="67">
        <f t="shared" si="2279"/>
        <v>0</v>
      </c>
      <c r="N2810" s="67">
        <f t="shared" si="2279"/>
        <v>0</v>
      </c>
      <c r="O2810" s="67">
        <f t="shared" si="2279"/>
        <v>9435</v>
      </c>
      <c r="P2810" s="67">
        <f t="shared" si="2248"/>
        <v>9435</v>
      </c>
      <c r="Q2810" s="67">
        <f t="shared" si="2249"/>
        <v>6.3344679651151079</v>
      </c>
    </row>
    <row r="2811" spans="1:17" x14ac:dyDescent="0.25">
      <c r="A2811" s="12" t="s">
        <v>638</v>
      </c>
      <c r="B2811" s="12" t="s">
        <v>69</v>
      </c>
      <c r="C2811" s="12" t="s">
        <v>1049</v>
      </c>
      <c r="D2811" s="43" t="s">
        <v>1050</v>
      </c>
      <c r="E2811" s="48">
        <v>6131</v>
      </c>
      <c r="F2811" s="43"/>
      <c r="G2811" s="56" t="s">
        <v>2919</v>
      </c>
      <c r="H2811" s="23" t="s">
        <v>33</v>
      </c>
      <c r="I2811" s="68">
        <v>3000</v>
      </c>
      <c r="J2811" s="68">
        <v>1000</v>
      </c>
      <c r="K2811" s="68"/>
      <c r="L2811" s="68">
        <f t="shared" si="2250"/>
        <v>200</v>
      </c>
      <c r="M2811" s="68"/>
      <c r="N2811" s="68"/>
      <c r="O2811" s="68">
        <v>200</v>
      </c>
      <c r="P2811" s="68">
        <f t="shared" si="2248"/>
        <v>200</v>
      </c>
      <c r="Q2811" s="68">
        <f t="shared" si="2249"/>
        <v>20</v>
      </c>
    </row>
    <row r="2812" spans="1:17" x14ac:dyDescent="0.25">
      <c r="A2812" s="12" t="s">
        <v>638</v>
      </c>
      <c r="B2812" s="12" t="s">
        <v>69</v>
      </c>
      <c r="C2812" s="12" t="s">
        <v>1049</v>
      </c>
      <c r="D2812" s="43" t="s">
        <v>1050</v>
      </c>
      <c r="E2812" s="48">
        <v>6132</v>
      </c>
      <c r="F2812" s="43"/>
      <c r="G2812" s="56" t="s">
        <v>2919</v>
      </c>
      <c r="H2812" s="23" t="s">
        <v>227</v>
      </c>
      <c r="I2812" s="68">
        <v>77000</v>
      </c>
      <c r="J2812" s="68">
        <v>77000</v>
      </c>
      <c r="K2812" s="68"/>
      <c r="L2812" s="68">
        <f t="shared" si="2250"/>
        <v>3000</v>
      </c>
      <c r="M2812" s="68"/>
      <c r="N2812" s="68"/>
      <c r="O2812" s="68">
        <v>3000</v>
      </c>
      <c r="P2812" s="68">
        <f t="shared" si="2248"/>
        <v>3000</v>
      </c>
      <c r="Q2812" s="68">
        <f t="shared" si="2249"/>
        <v>3.8961038961038961</v>
      </c>
    </row>
    <row r="2813" spans="1:17" x14ac:dyDescent="0.25">
      <c r="A2813" s="12" t="s">
        <v>638</v>
      </c>
      <c r="B2813" s="12" t="s">
        <v>69</v>
      </c>
      <c r="C2813" s="12" t="s">
        <v>1049</v>
      </c>
      <c r="D2813" s="43" t="s">
        <v>1050</v>
      </c>
      <c r="E2813" s="48">
        <v>6133</v>
      </c>
      <c r="F2813" s="43"/>
      <c r="G2813" s="56" t="s">
        <v>2919</v>
      </c>
      <c r="H2813" s="23" t="s">
        <v>229</v>
      </c>
      <c r="I2813" s="68">
        <v>8500</v>
      </c>
      <c r="J2813" s="68">
        <v>8500</v>
      </c>
      <c r="K2813" s="68"/>
      <c r="L2813" s="68">
        <f t="shared" si="2250"/>
        <v>1000</v>
      </c>
      <c r="M2813" s="68"/>
      <c r="N2813" s="68"/>
      <c r="O2813" s="68">
        <v>1000</v>
      </c>
      <c r="P2813" s="68">
        <f t="shared" si="2248"/>
        <v>1000</v>
      </c>
      <c r="Q2813" s="68">
        <f t="shared" si="2249"/>
        <v>11.76470588235294</v>
      </c>
    </row>
    <row r="2814" spans="1:17" x14ac:dyDescent="0.25">
      <c r="A2814" s="12" t="s">
        <v>638</v>
      </c>
      <c r="B2814" s="12" t="s">
        <v>69</v>
      </c>
      <c r="C2814" s="12" t="s">
        <v>1049</v>
      </c>
      <c r="D2814" s="43" t="s">
        <v>1050</v>
      </c>
      <c r="E2814" s="48">
        <v>6134</v>
      </c>
      <c r="F2814" s="43"/>
      <c r="G2814" s="56" t="s">
        <v>2919</v>
      </c>
      <c r="H2814" s="23" t="s">
        <v>169</v>
      </c>
      <c r="I2814" s="68">
        <v>126900</v>
      </c>
      <c r="J2814" s="68">
        <v>11900</v>
      </c>
      <c r="K2814" s="68"/>
      <c r="L2814" s="68">
        <f t="shared" si="2250"/>
        <v>990</v>
      </c>
      <c r="M2814" s="68"/>
      <c r="N2814" s="68"/>
      <c r="O2814" s="68">
        <v>990</v>
      </c>
      <c r="P2814" s="68">
        <f t="shared" si="2248"/>
        <v>990</v>
      </c>
      <c r="Q2814" s="68">
        <f t="shared" si="2249"/>
        <v>8.3193277310924358</v>
      </c>
    </row>
    <row r="2815" spans="1:17" x14ac:dyDescent="0.25">
      <c r="A2815" s="12" t="s">
        <v>638</v>
      </c>
      <c r="B2815" s="12" t="s">
        <v>69</v>
      </c>
      <c r="C2815" s="12" t="s">
        <v>1049</v>
      </c>
      <c r="D2815" s="43" t="s">
        <v>1050</v>
      </c>
      <c r="E2815" s="48">
        <v>6135</v>
      </c>
      <c r="F2815" s="43"/>
      <c r="G2815" s="56" t="s">
        <v>2919</v>
      </c>
      <c r="H2815" s="23" t="s">
        <v>231</v>
      </c>
      <c r="I2815" s="68">
        <v>2500</v>
      </c>
      <c r="J2815" s="68">
        <v>1000</v>
      </c>
      <c r="K2815" s="68"/>
      <c r="L2815" s="68">
        <f t="shared" si="2250"/>
        <v>300</v>
      </c>
      <c r="M2815" s="68"/>
      <c r="N2815" s="68"/>
      <c r="O2815" s="68">
        <v>300</v>
      </c>
      <c r="P2815" s="68">
        <f t="shared" si="2248"/>
        <v>300</v>
      </c>
      <c r="Q2815" s="68">
        <f t="shared" si="2249"/>
        <v>30</v>
      </c>
    </row>
    <row r="2816" spans="1:17" x14ac:dyDescent="0.25">
      <c r="A2816" s="12" t="s">
        <v>638</v>
      </c>
      <c r="B2816" s="12" t="s">
        <v>69</v>
      </c>
      <c r="C2816" s="12" t="s">
        <v>1049</v>
      </c>
      <c r="D2816" s="43" t="s">
        <v>1050</v>
      </c>
      <c r="E2816" s="48">
        <v>6137</v>
      </c>
      <c r="F2816" s="43"/>
      <c r="G2816" s="56" t="s">
        <v>2919</v>
      </c>
      <c r="H2816" s="23" t="s">
        <v>235</v>
      </c>
      <c r="I2816" s="68">
        <v>14900</v>
      </c>
      <c r="J2816" s="68">
        <v>11900</v>
      </c>
      <c r="K2816" s="68"/>
      <c r="L2816" s="68">
        <f t="shared" si="2250"/>
        <v>990</v>
      </c>
      <c r="M2816" s="68"/>
      <c r="N2816" s="68"/>
      <c r="O2816" s="68">
        <v>990</v>
      </c>
      <c r="P2816" s="68">
        <f t="shared" si="2248"/>
        <v>990</v>
      </c>
      <c r="Q2816" s="68">
        <f t="shared" si="2249"/>
        <v>8.3193277310924358</v>
      </c>
    </row>
    <row r="2817" spans="1:17" x14ac:dyDescent="0.25">
      <c r="A2817" s="12" t="s">
        <v>638</v>
      </c>
      <c r="B2817" s="12" t="s">
        <v>69</v>
      </c>
      <c r="C2817" s="12" t="s">
        <v>1049</v>
      </c>
      <c r="D2817" s="43" t="s">
        <v>1050</v>
      </c>
      <c r="E2817" s="48">
        <v>6138</v>
      </c>
      <c r="F2817" s="43"/>
      <c r="G2817" s="56" t="s">
        <v>2919</v>
      </c>
      <c r="H2817" s="23" t="s">
        <v>237</v>
      </c>
      <c r="I2817" s="68">
        <v>2600</v>
      </c>
      <c r="J2817" s="68">
        <v>2600</v>
      </c>
      <c r="K2817" s="68"/>
      <c r="L2817" s="68">
        <f t="shared" si="2250"/>
        <v>0</v>
      </c>
      <c r="M2817" s="68"/>
      <c r="N2817" s="68"/>
      <c r="O2817" s="68">
        <v>0</v>
      </c>
      <c r="P2817" s="68">
        <f t="shared" si="2248"/>
        <v>0</v>
      </c>
      <c r="Q2817" s="68">
        <f t="shared" si="2249"/>
        <v>0</v>
      </c>
    </row>
    <row r="2818" spans="1:17" x14ac:dyDescent="0.25">
      <c r="A2818" s="14" t="s">
        <v>638</v>
      </c>
      <c r="B2818" s="14" t="s">
        <v>69</v>
      </c>
      <c r="C2818" s="14" t="s">
        <v>1049</v>
      </c>
      <c r="D2818" s="50" t="s">
        <v>1050</v>
      </c>
      <c r="E2818" s="50" t="s">
        <v>2720</v>
      </c>
      <c r="F2818" s="43" t="s">
        <v>1</v>
      </c>
      <c r="G2818" s="49" t="s">
        <v>1</v>
      </c>
      <c r="H2818" s="11" t="s">
        <v>35</v>
      </c>
      <c r="I2818" s="67">
        <f t="shared" ref="I2818:O2818" si="2280">SUM(I2819:I2821)</f>
        <v>39047</v>
      </c>
      <c r="J2818" s="67">
        <f t="shared" si="2280"/>
        <v>35047</v>
      </c>
      <c r="K2818" s="67">
        <f t="shared" si="2280"/>
        <v>0</v>
      </c>
      <c r="L2818" s="67">
        <f t="shared" si="2250"/>
        <v>2955</v>
      </c>
      <c r="M2818" s="67">
        <f t="shared" si="2280"/>
        <v>0</v>
      </c>
      <c r="N2818" s="67">
        <f t="shared" si="2280"/>
        <v>0</v>
      </c>
      <c r="O2818" s="67">
        <f t="shared" si="2280"/>
        <v>2955</v>
      </c>
      <c r="P2818" s="67">
        <f t="shared" si="2248"/>
        <v>2955</v>
      </c>
      <c r="Q2818" s="67">
        <f t="shared" si="2249"/>
        <v>8.4315347961309097</v>
      </c>
    </row>
    <row r="2819" spans="1:17" x14ac:dyDescent="0.25">
      <c r="A2819" s="12" t="s">
        <v>638</v>
      </c>
      <c r="B2819" s="12" t="s">
        <v>69</v>
      </c>
      <c r="C2819" s="12" t="s">
        <v>1049</v>
      </c>
      <c r="D2819" s="43" t="s">
        <v>1050</v>
      </c>
      <c r="E2819" s="48">
        <v>6139</v>
      </c>
      <c r="F2819" s="43"/>
      <c r="G2819" s="56" t="s">
        <v>2919</v>
      </c>
      <c r="H2819" s="23" t="s">
        <v>35</v>
      </c>
      <c r="I2819" s="68">
        <v>27900</v>
      </c>
      <c r="J2819" s="68">
        <v>23900</v>
      </c>
      <c r="K2819" s="68"/>
      <c r="L2819" s="68">
        <f t="shared" si="2250"/>
        <v>1900</v>
      </c>
      <c r="M2819" s="68"/>
      <c r="N2819" s="68"/>
      <c r="O2819" s="68">
        <v>1900</v>
      </c>
      <c r="P2819" s="68">
        <f t="shared" si="2248"/>
        <v>1900</v>
      </c>
      <c r="Q2819" s="68">
        <f t="shared" si="2249"/>
        <v>7.9497907949790791</v>
      </c>
    </row>
    <row r="2820" spans="1:17" x14ac:dyDescent="0.25">
      <c r="A2820" s="12" t="s">
        <v>638</v>
      </c>
      <c r="B2820" s="12" t="s">
        <v>69</v>
      </c>
      <c r="C2820" s="12" t="s">
        <v>1049</v>
      </c>
      <c r="D2820" s="43" t="s">
        <v>1050</v>
      </c>
      <c r="E2820" s="48">
        <v>6139</v>
      </c>
      <c r="F2820" s="43" t="s">
        <v>1056</v>
      </c>
      <c r="G2820" s="56" t="s">
        <v>2919</v>
      </c>
      <c r="H2820" s="23" t="s">
        <v>43</v>
      </c>
      <c r="I2820" s="68">
        <v>3047</v>
      </c>
      <c r="J2820" s="68">
        <v>3047</v>
      </c>
      <c r="K2820" s="68"/>
      <c r="L2820" s="68">
        <f t="shared" si="2250"/>
        <v>380</v>
      </c>
      <c r="M2820" s="68"/>
      <c r="N2820" s="68"/>
      <c r="O2820" s="68">
        <v>380</v>
      </c>
      <c r="P2820" s="68">
        <f t="shared" si="2248"/>
        <v>380</v>
      </c>
      <c r="Q2820" s="68">
        <f t="shared" si="2249"/>
        <v>12.471283229405973</v>
      </c>
    </row>
    <row r="2821" spans="1:17" ht="22.5" x14ac:dyDescent="0.25">
      <c r="A2821" s="12" t="s">
        <v>638</v>
      </c>
      <c r="B2821" s="12" t="s">
        <v>69</v>
      </c>
      <c r="C2821" s="12" t="s">
        <v>1049</v>
      </c>
      <c r="D2821" s="43" t="s">
        <v>1050</v>
      </c>
      <c r="E2821" s="48">
        <v>6139</v>
      </c>
      <c r="F2821" s="43" t="s">
        <v>1057</v>
      </c>
      <c r="G2821" s="56" t="s">
        <v>2919</v>
      </c>
      <c r="H2821" s="23" t="s">
        <v>49</v>
      </c>
      <c r="I2821" s="68">
        <v>8100</v>
      </c>
      <c r="J2821" s="68">
        <v>8100</v>
      </c>
      <c r="K2821" s="68"/>
      <c r="L2821" s="68">
        <f t="shared" si="2250"/>
        <v>675</v>
      </c>
      <c r="M2821" s="68"/>
      <c r="N2821" s="68"/>
      <c r="O2821" s="68">
        <v>675</v>
      </c>
      <c r="P2821" s="68">
        <f t="shared" si="2248"/>
        <v>675</v>
      </c>
      <c r="Q2821" s="68">
        <f t="shared" si="2249"/>
        <v>8.3333333333333321</v>
      </c>
    </row>
    <row r="2822" spans="1:17" ht="22.5" x14ac:dyDescent="0.25">
      <c r="A2822" s="14" t="s">
        <v>1</v>
      </c>
      <c r="B2822" s="14" t="s">
        <v>1</v>
      </c>
      <c r="C2822" s="14" t="s">
        <v>1</v>
      </c>
      <c r="D2822" s="42" t="s">
        <v>1</v>
      </c>
      <c r="E2822" s="42" t="s">
        <v>1</v>
      </c>
      <c r="F2822" s="42" t="s">
        <v>1</v>
      </c>
      <c r="G2822" s="42" t="s">
        <v>1</v>
      </c>
      <c r="H2822" s="17" t="s">
        <v>50</v>
      </c>
      <c r="I2822" s="66">
        <f t="shared" ref="I2822:O2823" si="2281">SUM(I2823)</f>
        <v>100</v>
      </c>
      <c r="J2822" s="66">
        <f t="shared" si="2281"/>
        <v>100</v>
      </c>
      <c r="K2822" s="66">
        <f t="shared" si="2281"/>
        <v>0</v>
      </c>
      <c r="L2822" s="66">
        <f t="shared" si="2250"/>
        <v>0</v>
      </c>
      <c r="M2822" s="66">
        <f t="shared" si="2281"/>
        <v>0</v>
      </c>
      <c r="N2822" s="66">
        <f t="shared" si="2281"/>
        <v>0</v>
      </c>
      <c r="O2822" s="66">
        <f t="shared" si="2281"/>
        <v>0</v>
      </c>
      <c r="P2822" s="66">
        <f t="shared" si="2248"/>
        <v>0</v>
      </c>
      <c r="Q2822" s="66">
        <f t="shared" si="2249"/>
        <v>0</v>
      </c>
    </row>
    <row r="2823" spans="1:17" x14ac:dyDescent="0.25">
      <c r="A2823" s="12" t="s">
        <v>638</v>
      </c>
      <c r="B2823" s="12" t="s">
        <v>69</v>
      </c>
      <c r="C2823" s="12" t="s">
        <v>1049</v>
      </c>
      <c r="D2823" s="43" t="s">
        <v>1050</v>
      </c>
      <c r="E2823" s="42" t="s">
        <v>2712</v>
      </c>
      <c r="F2823" s="42" t="s">
        <v>1</v>
      </c>
      <c r="G2823" s="42" t="s">
        <v>1</v>
      </c>
      <c r="H2823" s="11" t="s">
        <v>52</v>
      </c>
      <c r="I2823" s="67">
        <f t="shared" si="2281"/>
        <v>100</v>
      </c>
      <c r="J2823" s="67">
        <f t="shared" si="2281"/>
        <v>100</v>
      </c>
      <c r="K2823" s="67">
        <f t="shared" si="2281"/>
        <v>0</v>
      </c>
      <c r="L2823" s="67">
        <f t="shared" si="2250"/>
        <v>0</v>
      </c>
      <c r="M2823" s="67">
        <f t="shared" si="2281"/>
        <v>0</v>
      </c>
      <c r="N2823" s="67">
        <f t="shared" si="2281"/>
        <v>0</v>
      </c>
      <c r="O2823" s="67">
        <f t="shared" si="2281"/>
        <v>0</v>
      </c>
      <c r="P2823" s="67">
        <f t="shared" si="2248"/>
        <v>0</v>
      </c>
      <c r="Q2823" s="67">
        <f t="shared" si="2249"/>
        <v>0</v>
      </c>
    </row>
    <row r="2824" spans="1:17" x14ac:dyDescent="0.25">
      <c r="A2824" s="12" t="s">
        <v>638</v>
      </c>
      <c r="B2824" s="12" t="s">
        <v>69</v>
      </c>
      <c r="C2824" s="12" t="s">
        <v>1049</v>
      </c>
      <c r="D2824" s="43" t="s">
        <v>1050</v>
      </c>
      <c r="E2824" s="48">
        <v>6148</v>
      </c>
      <c r="F2824" s="43"/>
      <c r="G2824" s="56" t="s">
        <v>2919</v>
      </c>
      <c r="H2824" s="23" t="s">
        <v>58</v>
      </c>
      <c r="I2824" s="68">
        <v>100</v>
      </c>
      <c r="J2824" s="68">
        <v>100</v>
      </c>
      <c r="K2824" s="68"/>
      <c r="L2824" s="68">
        <f t="shared" si="2250"/>
        <v>0</v>
      </c>
      <c r="M2824" s="68"/>
      <c r="N2824" s="68"/>
      <c r="O2824" s="68"/>
      <c r="P2824" s="68">
        <f t="shared" si="2248"/>
        <v>0</v>
      </c>
      <c r="Q2824" s="68">
        <f t="shared" si="2249"/>
        <v>0</v>
      </c>
    </row>
    <row r="2825" spans="1:17" ht="22.5" x14ac:dyDescent="0.25">
      <c r="A2825" s="14" t="s">
        <v>1</v>
      </c>
      <c r="B2825" s="14" t="s">
        <v>1</v>
      </c>
      <c r="C2825" s="14" t="s">
        <v>1</v>
      </c>
      <c r="D2825" s="42" t="s">
        <v>1</v>
      </c>
      <c r="E2825" s="42" t="s">
        <v>1</v>
      </c>
      <c r="F2825" s="42" t="s">
        <v>1</v>
      </c>
      <c r="G2825" s="42" t="s">
        <v>1</v>
      </c>
      <c r="H2825" s="17" t="s">
        <v>59</v>
      </c>
      <c r="I2825" s="66">
        <f t="shared" ref="I2825:O2825" si="2282">SUM(I2826)</f>
        <v>15000</v>
      </c>
      <c r="J2825" s="66">
        <f t="shared" si="2282"/>
        <v>0</v>
      </c>
      <c r="K2825" s="66">
        <f t="shared" si="2282"/>
        <v>0</v>
      </c>
      <c r="L2825" s="66">
        <f t="shared" si="2250"/>
        <v>0</v>
      </c>
      <c r="M2825" s="66">
        <f t="shared" si="2282"/>
        <v>0</v>
      </c>
      <c r="N2825" s="66">
        <f t="shared" si="2282"/>
        <v>0</v>
      </c>
      <c r="O2825" s="66">
        <f t="shared" si="2282"/>
        <v>0</v>
      </c>
      <c r="P2825" s="66">
        <f t="shared" si="2248"/>
        <v>0</v>
      </c>
      <c r="Q2825" s="66" t="str">
        <f t="shared" si="2249"/>
        <v>-</v>
      </c>
    </row>
    <row r="2826" spans="1:17" x14ac:dyDescent="0.25">
      <c r="A2826" s="12" t="s">
        <v>638</v>
      </c>
      <c r="B2826" s="12" t="s">
        <v>69</v>
      </c>
      <c r="C2826" s="12" t="s">
        <v>1049</v>
      </c>
      <c r="D2826" s="43" t="s">
        <v>1050</v>
      </c>
      <c r="E2826" s="42" t="s">
        <v>2715</v>
      </c>
      <c r="F2826" s="42" t="s">
        <v>1</v>
      </c>
      <c r="G2826" s="42" t="s">
        <v>1</v>
      </c>
      <c r="H2826" s="11" t="s">
        <v>61</v>
      </c>
      <c r="I2826" s="67">
        <f t="shared" ref="I2826" si="2283">SUM(I2827:I2828)</f>
        <v>15000</v>
      </c>
      <c r="J2826" s="67">
        <f t="shared" ref="J2826:K2826" si="2284">SUM(J2827:J2828)</f>
        <v>0</v>
      </c>
      <c r="K2826" s="67">
        <f t="shared" si="2284"/>
        <v>0</v>
      </c>
      <c r="L2826" s="67">
        <f t="shared" si="2250"/>
        <v>0</v>
      </c>
      <c r="M2826" s="67">
        <f t="shared" ref="M2826" si="2285">SUM(M2827:M2828)</f>
        <v>0</v>
      </c>
      <c r="N2826" s="67">
        <f t="shared" ref="N2826:O2826" si="2286">SUM(N2827:N2828)</f>
        <v>0</v>
      </c>
      <c r="O2826" s="67">
        <f t="shared" si="2286"/>
        <v>0</v>
      </c>
      <c r="P2826" s="67">
        <f t="shared" si="2248"/>
        <v>0</v>
      </c>
      <c r="Q2826" s="67" t="str">
        <f t="shared" si="2249"/>
        <v>-</v>
      </c>
    </row>
    <row r="2827" spans="1:17" x14ac:dyDescent="0.25">
      <c r="A2827" s="12" t="s">
        <v>638</v>
      </c>
      <c r="B2827" s="12" t="s">
        <v>69</v>
      </c>
      <c r="C2827" s="12" t="s">
        <v>1049</v>
      </c>
      <c r="D2827" s="43" t="s">
        <v>1050</v>
      </c>
      <c r="E2827" s="48">
        <v>8213</v>
      </c>
      <c r="F2827" s="43"/>
      <c r="G2827" s="56" t="s">
        <v>2919</v>
      </c>
      <c r="H2827" s="23" t="s">
        <v>62</v>
      </c>
      <c r="I2827" s="68">
        <v>12000</v>
      </c>
      <c r="J2827" s="68">
        <v>0</v>
      </c>
      <c r="K2827" s="68"/>
      <c r="L2827" s="68">
        <f t="shared" si="2250"/>
        <v>0</v>
      </c>
      <c r="M2827" s="68"/>
      <c r="N2827" s="68"/>
      <c r="O2827" s="68"/>
      <c r="P2827" s="68">
        <f t="shared" si="2248"/>
        <v>0</v>
      </c>
      <c r="Q2827" s="68" t="str">
        <f t="shared" si="2249"/>
        <v>-</v>
      </c>
    </row>
    <row r="2828" spans="1:17" x14ac:dyDescent="0.25">
      <c r="A2828" s="12" t="s">
        <v>638</v>
      </c>
      <c r="B2828" s="12" t="s">
        <v>69</v>
      </c>
      <c r="C2828" s="12" t="s">
        <v>1049</v>
      </c>
      <c r="D2828" s="43" t="s">
        <v>1050</v>
      </c>
      <c r="E2828" s="48">
        <v>8216</v>
      </c>
      <c r="F2828" s="43"/>
      <c r="G2828" s="56" t="s">
        <v>2919</v>
      </c>
      <c r="H2828" s="23" t="s">
        <v>248</v>
      </c>
      <c r="I2828" s="68">
        <v>3000</v>
      </c>
      <c r="J2828" s="68">
        <v>0</v>
      </c>
      <c r="K2828" s="68"/>
      <c r="L2828" s="68">
        <f t="shared" si="2250"/>
        <v>0</v>
      </c>
      <c r="M2828" s="68"/>
      <c r="N2828" s="68"/>
      <c r="O2828" s="68"/>
      <c r="P2828" s="68">
        <f t="shared" si="2248"/>
        <v>0</v>
      </c>
      <c r="Q2828" s="68" t="str">
        <f t="shared" si="2249"/>
        <v>-</v>
      </c>
    </row>
    <row r="2829" spans="1:17" x14ac:dyDescent="0.25">
      <c r="A2829" s="23" t="s">
        <v>1</v>
      </c>
      <c r="B2829" s="23" t="s">
        <v>1</v>
      </c>
      <c r="C2829" s="23" t="s">
        <v>1</v>
      </c>
      <c r="D2829" s="49" t="s">
        <v>1</v>
      </c>
      <c r="E2829" s="49" t="s">
        <v>1</v>
      </c>
      <c r="F2829" s="49" t="s">
        <v>1</v>
      </c>
      <c r="G2829" s="49" t="s">
        <v>1</v>
      </c>
      <c r="H2829" s="17" t="s">
        <v>1058</v>
      </c>
      <c r="I2829" s="66">
        <f t="shared" ref="I2829:O2829" si="2287">SUM(I2800,I2822,I2825)</f>
        <v>1745854</v>
      </c>
      <c r="J2829" s="66">
        <f t="shared" si="2287"/>
        <v>1518354</v>
      </c>
      <c r="K2829" s="66">
        <f t="shared" si="2287"/>
        <v>0</v>
      </c>
      <c r="L2829" s="66">
        <f t="shared" si="2250"/>
        <v>161535</v>
      </c>
      <c r="M2829" s="66">
        <f t="shared" si="2287"/>
        <v>0</v>
      </c>
      <c r="N2829" s="66">
        <f t="shared" si="2287"/>
        <v>0</v>
      </c>
      <c r="O2829" s="66">
        <f t="shared" si="2287"/>
        <v>161535</v>
      </c>
      <c r="P2829" s="66">
        <f t="shared" ref="P2829:P2892" si="2288">K2829+L2829</f>
        <v>161535</v>
      </c>
      <c r="Q2829" s="66">
        <f t="shared" ref="Q2829:Q2892" si="2289">IF(J2829=0,"-",P2829/J2829*100)</f>
        <v>10.638823357398868</v>
      </c>
    </row>
    <row r="2830" spans="1:17" ht="15.75" thickBot="1" x14ac:dyDescent="0.3">
      <c r="A2830" s="23" t="s">
        <v>1</v>
      </c>
      <c r="B2830" s="23" t="s">
        <v>1</v>
      </c>
      <c r="C2830" s="23" t="s">
        <v>1</v>
      </c>
      <c r="D2830" s="49" t="s">
        <v>1</v>
      </c>
      <c r="E2830" s="49" t="s">
        <v>1</v>
      </c>
      <c r="F2830" s="49" t="s">
        <v>1</v>
      </c>
      <c r="G2830" s="49" t="s">
        <v>1</v>
      </c>
      <c r="H2830" s="11" t="s">
        <v>64</v>
      </c>
      <c r="I2830" s="67">
        <v>41</v>
      </c>
      <c r="J2830" s="67">
        <v>41</v>
      </c>
      <c r="K2830" s="67"/>
      <c r="L2830" s="67"/>
      <c r="M2830" s="67"/>
      <c r="N2830" s="67"/>
      <c r="O2830" s="67"/>
      <c r="P2830" s="67">
        <f t="shared" si="2288"/>
        <v>0</v>
      </c>
      <c r="Q2830" s="67">
        <f t="shared" si="2289"/>
        <v>0</v>
      </c>
    </row>
    <row r="2831" spans="1:17" ht="34.5" thickBot="1" x14ac:dyDescent="0.3">
      <c r="A2831" s="23" t="s">
        <v>1</v>
      </c>
      <c r="B2831" s="23" t="s">
        <v>1</v>
      </c>
      <c r="C2831" s="23" t="s">
        <v>1</v>
      </c>
      <c r="D2831" s="49" t="s">
        <v>1</v>
      </c>
      <c r="E2831" s="49" t="s">
        <v>1</v>
      </c>
      <c r="F2831" s="49" t="s">
        <v>1</v>
      </c>
      <c r="G2831" s="49" t="s">
        <v>1</v>
      </c>
      <c r="H2831" s="22" t="s">
        <v>65</v>
      </c>
      <c r="I2831" s="64" t="s">
        <v>2718</v>
      </c>
      <c r="J2831" s="64" t="s">
        <v>2879</v>
      </c>
      <c r="K2831" s="64" t="s">
        <v>2942</v>
      </c>
      <c r="L2831" s="64" t="s">
        <v>2942</v>
      </c>
      <c r="M2831" s="64" t="s">
        <v>2950</v>
      </c>
      <c r="N2831" s="64" t="s">
        <v>2949</v>
      </c>
      <c r="O2831" s="64" t="s">
        <v>2951</v>
      </c>
      <c r="P2831" s="64" t="s">
        <v>2942</v>
      </c>
      <c r="Q2831" s="64" t="s">
        <v>2944</v>
      </c>
    </row>
    <row r="2832" spans="1:17" x14ac:dyDescent="0.25">
      <c r="A2832" s="24"/>
      <c r="B2832" s="24"/>
      <c r="C2832" s="24"/>
      <c r="D2832" s="51"/>
      <c r="E2832" s="51"/>
      <c r="F2832" s="51"/>
      <c r="G2832" s="51"/>
      <c r="H2832" s="18" t="s">
        <v>1</v>
      </c>
      <c r="I2832" s="65">
        <v>1</v>
      </c>
      <c r="J2832" s="65" t="s">
        <v>2894</v>
      </c>
      <c r="K2832" s="65">
        <v>3</v>
      </c>
      <c r="L2832" s="65" t="s">
        <v>2945</v>
      </c>
      <c r="M2832" s="65">
        <v>5</v>
      </c>
      <c r="N2832" s="65">
        <v>6</v>
      </c>
      <c r="O2832" s="65">
        <v>7</v>
      </c>
      <c r="P2832" s="65" t="s">
        <v>2946</v>
      </c>
      <c r="Q2832" s="65">
        <v>9</v>
      </c>
    </row>
    <row r="2833" spans="1:17" x14ac:dyDescent="0.25">
      <c r="A2833" s="24"/>
      <c r="B2833" s="24"/>
      <c r="C2833" s="24"/>
      <c r="D2833" s="51"/>
      <c r="E2833" s="52"/>
      <c r="F2833" s="52"/>
      <c r="G2833" s="52"/>
      <c r="H2833" s="19" t="s">
        <v>697</v>
      </c>
      <c r="I2833" s="69">
        <f t="shared" ref="I2833" si="2290">SUM(I2829)</f>
        <v>1745854</v>
      </c>
      <c r="J2833" s="69">
        <f t="shared" ref="J2833:K2833" si="2291">SUM(J2829)</f>
        <v>1518354</v>
      </c>
      <c r="K2833" s="69">
        <f t="shared" si="2291"/>
        <v>0</v>
      </c>
      <c r="L2833" s="69">
        <f t="shared" ref="L2833:L2896" si="2292">SUM(M2833:O2833)</f>
        <v>161535</v>
      </c>
      <c r="M2833" s="69">
        <f t="shared" ref="M2833" si="2293">SUM(M2829)</f>
        <v>0</v>
      </c>
      <c r="N2833" s="69">
        <f t="shared" ref="N2833:O2833" si="2294">SUM(N2829)</f>
        <v>0</v>
      </c>
      <c r="O2833" s="69">
        <f t="shared" si="2294"/>
        <v>161535</v>
      </c>
      <c r="P2833" s="69">
        <f t="shared" si="2288"/>
        <v>161535</v>
      </c>
      <c r="Q2833" s="69">
        <f t="shared" si="2289"/>
        <v>10.638823357398868</v>
      </c>
    </row>
    <row r="2834" spans="1:17" x14ac:dyDescent="0.25">
      <c r="A2834" s="24"/>
      <c r="B2834" s="24"/>
      <c r="C2834" s="24"/>
      <c r="D2834" s="51"/>
      <c r="E2834" s="51"/>
      <c r="F2834" s="51"/>
      <c r="G2834" s="51"/>
      <c r="H2834" s="20" t="s">
        <v>67</v>
      </c>
      <c r="I2834" s="69">
        <f t="shared" ref="I2834" si="2295">SUM(I2833)</f>
        <v>1745854</v>
      </c>
      <c r="J2834" s="69">
        <f t="shared" ref="J2834:K2834" si="2296">SUM(J2833)</f>
        <v>1518354</v>
      </c>
      <c r="K2834" s="69">
        <f t="shared" si="2296"/>
        <v>0</v>
      </c>
      <c r="L2834" s="69">
        <f t="shared" si="2292"/>
        <v>161535</v>
      </c>
      <c r="M2834" s="69">
        <f t="shared" ref="M2834" si="2297">SUM(M2833)</f>
        <v>0</v>
      </c>
      <c r="N2834" s="69">
        <f t="shared" ref="N2834:O2834" si="2298">SUM(N2833)</f>
        <v>0</v>
      </c>
      <c r="O2834" s="69">
        <f t="shared" si="2298"/>
        <v>161535</v>
      </c>
      <c r="P2834" s="69">
        <f t="shared" si="2288"/>
        <v>161535</v>
      </c>
      <c r="Q2834" s="69">
        <f t="shared" si="2289"/>
        <v>10.638823357398868</v>
      </c>
    </row>
    <row r="2835" spans="1:17" x14ac:dyDescent="0.25">
      <c r="A2835" s="25"/>
      <c r="B2835" s="25"/>
      <c r="C2835" s="25"/>
      <c r="D2835" s="53"/>
      <c r="E2835" s="53"/>
      <c r="F2835" s="53"/>
      <c r="G2835" s="53"/>
    </row>
    <row r="2836" spans="1:17" ht="15.75" thickBot="1" x14ac:dyDescent="0.3">
      <c r="A2836" s="23" t="s">
        <v>1</v>
      </c>
      <c r="B2836" s="23" t="s">
        <v>1</v>
      </c>
      <c r="C2836" s="23" t="s">
        <v>1</v>
      </c>
      <c r="D2836" s="49" t="s">
        <v>1</v>
      </c>
      <c r="E2836" s="49" t="s">
        <v>1</v>
      </c>
      <c r="F2836" s="49" t="s">
        <v>1</v>
      </c>
      <c r="G2836" s="49" t="s">
        <v>1</v>
      </c>
      <c r="H2836" s="26" t="s">
        <v>1</v>
      </c>
      <c r="I2836" s="70"/>
      <c r="J2836" s="70"/>
      <c r="K2836" s="70"/>
      <c r="L2836" s="70"/>
      <c r="M2836" s="70"/>
      <c r="N2836" s="70"/>
      <c r="O2836" s="70"/>
      <c r="P2836" s="70"/>
      <c r="Q2836" s="70"/>
    </row>
    <row r="2837" spans="1:17" ht="34.5" thickBot="1" x14ac:dyDescent="0.3">
      <c r="A2837" s="22" t="s">
        <v>4</v>
      </c>
      <c r="B2837" s="22" t="s">
        <v>5</v>
      </c>
      <c r="C2837" s="22" t="s">
        <v>6</v>
      </c>
      <c r="D2837" s="44" t="s">
        <v>2891</v>
      </c>
      <c r="E2837" s="44" t="s">
        <v>2895</v>
      </c>
      <c r="F2837" s="44" t="s">
        <v>7</v>
      </c>
      <c r="G2837" s="44" t="s">
        <v>8</v>
      </c>
      <c r="H2837" s="22" t="s">
        <v>9</v>
      </c>
      <c r="I2837" s="64" t="s">
        <v>2718</v>
      </c>
      <c r="J2837" s="64" t="s">
        <v>2879</v>
      </c>
      <c r="K2837" s="64" t="s">
        <v>2942</v>
      </c>
      <c r="L2837" s="64" t="s">
        <v>2942</v>
      </c>
      <c r="M2837" s="64" t="s">
        <v>2950</v>
      </c>
      <c r="N2837" s="64" t="s">
        <v>2949</v>
      </c>
      <c r="O2837" s="64" t="s">
        <v>2951</v>
      </c>
      <c r="P2837" s="64" t="s">
        <v>2942</v>
      </c>
      <c r="Q2837" s="64" t="s">
        <v>2944</v>
      </c>
    </row>
    <row r="2838" spans="1:17" x14ac:dyDescent="0.25">
      <c r="A2838" s="15" t="s">
        <v>1</v>
      </c>
      <c r="B2838" s="15" t="s">
        <v>1</v>
      </c>
      <c r="C2838" s="15" t="s">
        <v>1</v>
      </c>
      <c r="D2838" s="45" t="s">
        <v>1</v>
      </c>
      <c r="E2838" s="45" t="s">
        <v>1</v>
      </c>
      <c r="F2838" s="46" t="s">
        <v>1</v>
      </c>
      <c r="G2838" s="47" t="s">
        <v>1</v>
      </c>
      <c r="H2838" s="16" t="s">
        <v>1</v>
      </c>
      <c r="I2838" s="65">
        <v>1</v>
      </c>
      <c r="J2838" s="65" t="s">
        <v>2894</v>
      </c>
      <c r="K2838" s="65">
        <v>3</v>
      </c>
      <c r="L2838" s="65" t="s">
        <v>2945</v>
      </c>
      <c r="M2838" s="65">
        <v>5</v>
      </c>
      <c r="N2838" s="65">
        <v>6</v>
      </c>
      <c r="O2838" s="65">
        <v>7</v>
      </c>
      <c r="P2838" s="65" t="s">
        <v>2946</v>
      </c>
      <c r="Q2838" s="65">
        <v>9</v>
      </c>
    </row>
    <row r="2839" spans="1:17" x14ac:dyDescent="0.25">
      <c r="A2839" s="14" t="s">
        <v>638</v>
      </c>
      <c r="B2839" s="14" t="s">
        <v>69</v>
      </c>
      <c r="C2839" s="12" t="s">
        <v>1059</v>
      </c>
      <c r="D2839" s="43" t="s">
        <v>1060</v>
      </c>
      <c r="E2839" s="42" t="s">
        <v>1</v>
      </c>
      <c r="F2839" s="42" t="s">
        <v>1</v>
      </c>
      <c r="G2839" s="42" t="s">
        <v>1</v>
      </c>
      <c r="H2839" s="11" t="s">
        <v>1061</v>
      </c>
      <c r="I2839" s="63"/>
      <c r="J2839" s="63"/>
      <c r="K2839" s="63"/>
      <c r="L2839" s="63"/>
      <c r="M2839" s="63"/>
      <c r="N2839" s="63"/>
      <c r="O2839" s="63"/>
      <c r="P2839" s="63">
        <f t="shared" si="2288"/>
        <v>0</v>
      </c>
      <c r="Q2839" s="63" t="str">
        <f t="shared" si="2289"/>
        <v>-</v>
      </c>
    </row>
    <row r="2840" spans="1:17" ht="22.5" x14ac:dyDescent="0.25">
      <c r="A2840" s="14" t="s">
        <v>1</v>
      </c>
      <c r="B2840" s="14" t="s">
        <v>1</v>
      </c>
      <c r="C2840" s="14" t="s">
        <v>1</v>
      </c>
      <c r="D2840" s="42" t="s">
        <v>1</v>
      </c>
      <c r="E2840" s="42" t="s">
        <v>1</v>
      </c>
      <c r="F2840" s="42" t="s">
        <v>1</v>
      </c>
      <c r="G2840" s="42" t="s">
        <v>1</v>
      </c>
      <c r="H2840" s="17" t="s">
        <v>13</v>
      </c>
      <c r="I2840" s="66">
        <f t="shared" ref="I2840" si="2299">SUM(I2841,I2849,I2851)</f>
        <v>1759023</v>
      </c>
      <c r="J2840" s="66">
        <f t="shared" ref="J2840:K2840" si="2300">SUM(J2841,J2849,J2851)</f>
        <v>1731423</v>
      </c>
      <c r="K2840" s="66">
        <f t="shared" si="2300"/>
        <v>0</v>
      </c>
      <c r="L2840" s="66">
        <f t="shared" si="2292"/>
        <v>151090</v>
      </c>
      <c r="M2840" s="66">
        <f t="shared" ref="M2840" si="2301">SUM(M2841,M2849,M2851)</f>
        <v>0</v>
      </c>
      <c r="N2840" s="66">
        <f t="shared" ref="N2840:O2840" si="2302">SUM(N2841,N2849,N2851)</f>
        <v>0</v>
      </c>
      <c r="O2840" s="66">
        <f t="shared" si="2302"/>
        <v>151090</v>
      </c>
      <c r="P2840" s="66">
        <f t="shared" si="2288"/>
        <v>151090</v>
      </c>
      <c r="Q2840" s="66">
        <f t="shared" si="2289"/>
        <v>8.7263482118465561</v>
      </c>
    </row>
    <row r="2841" spans="1:17" x14ac:dyDescent="0.25">
      <c r="A2841" s="12" t="s">
        <v>638</v>
      </c>
      <c r="B2841" s="12" t="s">
        <v>69</v>
      </c>
      <c r="C2841" s="12" t="s">
        <v>1059</v>
      </c>
      <c r="D2841" s="43" t="s">
        <v>1060</v>
      </c>
      <c r="E2841" s="42" t="s">
        <v>2709</v>
      </c>
      <c r="F2841" s="42" t="s">
        <v>1</v>
      </c>
      <c r="G2841" s="42" t="s">
        <v>1</v>
      </c>
      <c r="H2841" s="11" t="s">
        <v>15</v>
      </c>
      <c r="I2841" s="67">
        <f t="shared" ref="I2841" si="2303">SUM(I2842,I2843)</f>
        <v>1477999</v>
      </c>
      <c r="J2841" s="67">
        <f t="shared" ref="J2841:K2841" si="2304">SUM(J2842,J2843)</f>
        <v>1477999</v>
      </c>
      <c r="K2841" s="67">
        <f t="shared" si="2304"/>
        <v>0</v>
      </c>
      <c r="L2841" s="67">
        <f t="shared" si="2292"/>
        <v>127800</v>
      </c>
      <c r="M2841" s="67">
        <f t="shared" ref="M2841" si="2305">SUM(M2842,M2843)</f>
        <v>0</v>
      </c>
      <c r="N2841" s="67">
        <f t="shared" ref="N2841:O2841" si="2306">SUM(N2842,N2843)</f>
        <v>0</v>
      </c>
      <c r="O2841" s="67">
        <f t="shared" si="2306"/>
        <v>127800</v>
      </c>
      <c r="P2841" s="67">
        <f t="shared" si="2288"/>
        <v>127800</v>
      </c>
      <c r="Q2841" s="67">
        <f t="shared" si="2289"/>
        <v>8.6468258774194027</v>
      </c>
    </row>
    <row r="2842" spans="1:17" x14ac:dyDescent="0.25">
      <c r="A2842" s="12" t="s">
        <v>638</v>
      </c>
      <c r="B2842" s="12" t="s">
        <v>69</v>
      </c>
      <c r="C2842" s="12" t="s">
        <v>1059</v>
      </c>
      <c r="D2842" s="43" t="s">
        <v>1060</v>
      </c>
      <c r="E2842" s="48">
        <v>6111</v>
      </c>
      <c r="F2842" s="43"/>
      <c r="G2842" s="56" t="s">
        <v>2919</v>
      </c>
      <c r="H2842" s="23" t="s">
        <v>16</v>
      </c>
      <c r="I2842" s="68">
        <v>1285499</v>
      </c>
      <c r="J2842" s="68">
        <v>1285499</v>
      </c>
      <c r="K2842" s="68"/>
      <c r="L2842" s="68">
        <f t="shared" si="2292"/>
        <v>113000</v>
      </c>
      <c r="M2842" s="68"/>
      <c r="N2842" s="68"/>
      <c r="O2842" s="68">
        <v>113000</v>
      </c>
      <c r="P2842" s="68">
        <f t="shared" si="2288"/>
        <v>113000</v>
      </c>
      <c r="Q2842" s="68">
        <f t="shared" si="2289"/>
        <v>8.7903607859671613</v>
      </c>
    </row>
    <row r="2843" spans="1:17" x14ac:dyDescent="0.25">
      <c r="A2843" s="14" t="s">
        <v>638</v>
      </c>
      <c r="B2843" s="14" t="s">
        <v>69</v>
      </c>
      <c r="C2843" s="14" t="s">
        <v>1059</v>
      </c>
      <c r="D2843" s="50" t="s">
        <v>1060</v>
      </c>
      <c r="E2843" s="50" t="s">
        <v>2719</v>
      </c>
      <c r="F2843" s="43" t="s">
        <v>1</v>
      </c>
      <c r="G2843" s="49" t="s">
        <v>1</v>
      </c>
      <c r="H2843" s="11" t="s">
        <v>19</v>
      </c>
      <c r="I2843" s="67">
        <f t="shared" ref="I2843:O2843" si="2307">SUM(I2844:I2848)</f>
        <v>192500</v>
      </c>
      <c r="J2843" s="67">
        <f t="shared" si="2307"/>
        <v>192500</v>
      </c>
      <c r="K2843" s="67">
        <f t="shared" si="2307"/>
        <v>0</v>
      </c>
      <c r="L2843" s="67">
        <f t="shared" si="2292"/>
        <v>14800</v>
      </c>
      <c r="M2843" s="67">
        <f t="shared" si="2307"/>
        <v>0</v>
      </c>
      <c r="N2843" s="67">
        <f t="shared" si="2307"/>
        <v>0</v>
      </c>
      <c r="O2843" s="67">
        <f t="shared" si="2307"/>
        <v>14800</v>
      </c>
      <c r="P2843" s="67">
        <f t="shared" si="2288"/>
        <v>14800</v>
      </c>
      <c r="Q2843" s="67">
        <f t="shared" si="2289"/>
        <v>7.6883116883116891</v>
      </c>
    </row>
    <row r="2844" spans="1:17" x14ac:dyDescent="0.25">
      <c r="A2844" s="12" t="s">
        <v>638</v>
      </c>
      <c r="B2844" s="12" t="s">
        <v>69</v>
      </c>
      <c r="C2844" s="12" t="s">
        <v>1059</v>
      </c>
      <c r="D2844" s="43" t="s">
        <v>1060</v>
      </c>
      <c r="E2844" s="48">
        <v>6112</v>
      </c>
      <c r="F2844" s="43" t="s">
        <v>1062</v>
      </c>
      <c r="G2844" s="56" t="s">
        <v>2919</v>
      </c>
      <c r="H2844" s="23" t="s">
        <v>73</v>
      </c>
      <c r="I2844" s="68">
        <v>34000</v>
      </c>
      <c r="J2844" s="68">
        <v>34000</v>
      </c>
      <c r="K2844" s="68"/>
      <c r="L2844" s="68">
        <f t="shared" si="2292"/>
        <v>2800</v>
      </c>
      <c r="M2844" s="68"/>
      <c r="N2844" s="68"/>
      <c r="O2844" s="68">
        <v>2800</v>
      </c>
      <c r="P2844" s="68">
        <f t="shared" si="2288"/>
        <v>2800</v>
      </c>
      <c r="Q2844" s="68">
        <f t="shared" si="2289"/>
        <v>8.235294117647058</v>
      </c>
    </row>
    <row r="2845" spans="1:17" x14ac:dyDescent="0.25">
      <c r="A2845" s="12" t="s">
        <v>638</v>
      </c>
      <c r="B2845" s="12" t="s">
        <v>69</v>
      </c>
      <c r="C2845" s="12" t="s">
        <v>1059</v>
      </c>
      <c r="D2845" s="43" t="s">
        <v>1060</v>
      </c>
      <c r="E2845" s="48">
        <v>6112</v>
      </c>
      <c r="F2845" s="43" t="s">
        <v>1063</v>
      </c>
      <c r="G2845" s="56" t="s">
        <v>2919</v>
      </c>
      <c r="H2845" s="23" t="s">
        <v>22</v>
      </c>
      <c r="I2845" s="68">
        <v>104000</v>
      </c>
      <c r="J2845" s="68">
        <v>104000</v>
      </c>
      <c r="K2845" s="68"/>
      <c r="L2845" s="68">
        <f t="shared" si="2292"/>
        <v>12000</v>
      </c>
      <c r="M2845" s="68"/>
      <c r="N2845" s="68"/>
      <c r="O2845" s="68">
        <v>12000</v>
      </c>
      <c r="P2845" s="68">
        <f t="shared" si="2288"/>
        <v>12000</v>
      </c>
      <c r="Q2845" s="68">
        <f t="shared" si="2289"/>
        <v>11.538461538461538</v>
      </c>
    </row>
    <row r="2846" spans="1:17" x14ac:dyDescent="0.25">
      <c r="A2846" s="12" t="s">
        <v>638</v>
      </c>
      <c r="B2846" s="12" t="s">
        <v>69</v>
      </c>
      <c r="C2846" s="12" t="s">
        <v>1059</v>
      </c>
      <c r="D2846" s="43" t="s">
        <v>1060</v>
      </c>
      <c r="E2846" s="48">
        <v>6112</v>
      </c>
      <c r="F2846" s="43" t="s">
        <v>1064</v>
      </c>
      <c r="G2846" s="56" t="s">
        <v>2919</v>
      </c>
      <c r="H2846" s="23" t="s">
        <v>24</v>
      </c>
      <c r="I2846" s="68">
        <v>27500</v>
      </c>
      <c r="J2846" s="68">
        <v>27500</v>
      </c>
      <c r="K2846" s="68"/>
      <c r="L2846" s="68">
        <f t="shared" si="2292"/>
        <v>0</v>
      </c>
      <c r="M2846" s="68"/>
      <c r="N2846" s="68"/>
      <c r="O2846" s="68"/>
      <c r="P2846" s="68">
        <f t="shared" si="2288"/>
        <v>0</v>
      </c>
      <c r="Q2846" s="68">
        <f t="shared" si="2289"/>
        <v>0</v>
      </c>
    </row>
    <row r="2847" spans="1:17" x14ac:dyDescent="0.25">
      <c r="A2847" s="12" t="s">
        <v>638</v>
      </c>
      <c r="B2847" s="12" t="s">
        <v>69</v>
      </c>
      <c r="C2847" s="12" t="s">
        <v>1059</v>
      </c>
      <c r="D2847" s="43" t="s">
        <v>1060</v>
      </c>
      <c r="E2847" s="48">
        <v>6112</v>
      </c>
      <c r="F2847" s="43" t="s">
        <v>1065</v>
      </c>
      <c r="G2847" s="56" t="s">
        <v>2919</v>
      </c>
      <c r="H2847" s="23" t="s">
        <v>76</v>
      </c>
      <c r="I2847" s="68">
        <v>5000</v>
      </c>
      <c r="J2847" s="68">
        <v>5000</v>
      </c>
      <c r="K2847" s="68"/>
      <c r="L2847" s="68">
        <f t="shared" si="2292"/>
        <v>0</v>
      </c>
      <c r="M2847" s="68"/>
      <c r="N2847" s="68"/>
      <c r="O2847" s="68">
        <v>0</v>
      </c>
      <c r="P2847" s="68">
        <f t="shared" si="2288"/>
        <v>0</v>
      </c>
      <c r="Q2847" s="68">
        <f t="shared" si="2289"/>
        <v>0</v>
      </c>
    </row>
    <row r="2848" spans="1:17" x14ac:dyDescent="0.25">
      <c r="A2848" s="12" t="s">
        <v>638</v>
      </c>
      <c r="B2848" s="12" t="s">
        <v>69</v>
      </c>
      <c r="C2848" s="12" t="s">
        <v>1059</v>
      </c>
      <c r="D2848" s="43" t="s">
        <v>1060</v>
      </c>
      <c r="E2848" s="48">
        <v>6112</v>
      </c>
      <c r="F2848" s="43" t="s">
        <v>1066</v>
      </c>
      <c r="G2848" s="56" t="s">
        <v>2919</v>
      </c>
      <c r="H2848" s="23" t="s">
        <v>26</v>
      </c>
      <c r="I2848" s="68">
        <v>22000</v>
      </c>
      <c r="J2848" s="68">
        <v>22000</v>
      </c>
      <c r="K2848" s="68"/>
      <c r="L2848" s="68">
        <f t="shared" si="2292"/>
        <v>0</v>
      </c>
      <c r="M2848" s="68"/>
      <c r="N2848" s="68"/>
      <c r="O2848" s="68">
        <v>0</v>
      </c>
      <c r="P2848" s="68">
        <f t="shared" si="2288"/>
        <v>0</v>
      </c>
      <c r="Q2848" s="68">
        <f t="shared" si="2289"/>
        <v>0</v>
      </c>
    </row>
    <row r="2849" spans="1:17" x14ac:dyDescent="0.25">
      <c r="A2849" s="12" t="s">
        <v>638</v>
      </c>
      <c r="B2849" s="12" t="s">
        <v>69</v>
      </c>
      <c r="C2849" s="12" t="s">
        <v>1059</v>
      </c>
      <c r="D2849" s="43" t="s">
        <v>1060</v>
      </c>
      <c r="E2849" s="42" t="s">
        <v>2710</v>
      </c>
      <c r="F2849" s="42" t="s">
        <v>1</v>
      </c>
      <c r="G2849" s="42" t="s">
        <v>1</v>
      </c>
      <c r="H2849" s="11" t="s">
        <v>28</v>
      </c>
      <c r="I2849" s="67">
        <f t="shared" ref="I2849:O2849" si="2308">SUM(I2850)</f>
        <v>135524</v>
      </c>
      <c r="J2849" s="67">
        <f t="shared" si="2308"/>
        <v>135524</v>
      </c>
      <c r="K2849" s="67">
        <f t="shared" si="2308"/>
        <v>0</v>
      </c>
      <c r="L2849" s="67">
        <f t="shared" si="2292"/>
        <v>11900</v>
      </c>
      <c r="M2849" s="67">
        <f t="shared" si="2308"/>
        <v>0</v>
      </c>
      <c r="N2849" s="67">
        <f t="shared" si="2308"/>
        <v>0</v>
      </c>
      <c r="O2849" s="67">
        <f t="shared" si="2308"/>
        <v>11900</v>
      </c>
      <c r="P2849" s="67">
        <f t="shared" si="2288"/>
        <v>11900</v>
      </c>
      <c r="Q2849" s="67">
        <f t="shared" si="2289"/>
        <v>8.780732563973908</v>
      </c>
    </row>
    <row r="2850" spans="1:17" x14ac:dyDescent="0.25">
      <c r="A2850" s="12" t="s">
        <v>638</v>
      </c>
      <c r="B2850" s="12" t="s">
        <v>69</v>
      </c>
      <c r="C2850" s="12" t="s">
        <v>1059</v>
      </c>
      <c r="D2850" s="43" t="s">
        <v>1060</v>
      </c>
      <c r="E2850" s="48">
        <v>6121</v>
      </c>
      <c r="F2850" s="43"/>
      <c r="G2850" s="56" t="s">
        <v>2919</v>
      </c>
      <c r="H2850" s="23" t="s">
        <v>29</v>
      </c>
      <c r="I2850" s="68">
        <v>135524</v>
      </c>
      <c r="J2850" s="68">
        <v>135524</v>
      </c>
      <c r="K2850" s="68"/>
      <c r="L2850" s="68">
        <f t="shared" si="2292"/>
        <v>11900</v>
      </c>
      <c r="M2850" s="68"/>
      <c r="N2850" s="68"/>
      <c r="O2850" s="68">
        <v>11900</v>
      </c>
      <c r="P2850" s="68">
        <f t="shared" si="2288"/>
        <v>11900</v>
      </c>
      <c r="Q2850" s="68">
        <f t="shared" si="2289"/>
        <v>8.780732563973908</v>
      </c>
    </row>
    <row r="2851" spans="1:17" x14ac:dyDescent="0.25">
      <c r="A2851" s="12" t="s">
        <v>638</v>
      </c>
      <c r="B2851" s="12" t="s">
        <v>69</v>
      </c>
      <c r="C2851" s="12" t="s">
        <v>1059</v>
      </c>
      <c r="D2851" s="43" t="s">
        <v>1060</v>
      </c>
      <c r="E2851" s="42" t="s">
        <v>2711</v>
      </c>
      <c r="F2851" s="42" t="s">
        <v>1</v>
      </c>
      <c r="G2851" s="42" t="s">
        <v>1</v>
      </c>
      <c r="H2851" s="11" t="s">
        <v>32</v>
      </c>
      <c r="I2851" s="67">
        <f t="shared" ref="I2851:O2851" si="2309">SUM(I2852:I2860)</f>
        <v>145500</v>
      </c>
      <c r="J2851" s="67">
        <f t="shared" si="2309"/>
        <v>117900</v>
      </c>
      <c r="K2851" s="67">
        <f t="shared" si="2309"/>
        <v>0</v>
      </c>
      <c r="L2851" s="67">
        <f t="shared" si="2292"/>
        <v>11390</v>
      </c>
      <c r="M2851" s="67">
        <f t="shared" si="2309"/>
        <v>0</v>
      </c>
      <c r="N2851" s="67">
        <f t="shared" si="2309"/>
        <v>0</v>
      </c>
      <c r="O2851" s="67">
        <f t="shared" si="2309"/>
        <v>11390</v>
      </c>
      <c r="P2851" s="67">
        <f t="shared" si="2288"/>
        <v>11390</v>
      </c>
      <c r="Q2851" s="67">
        <f t="shared" si="2289"/>
        <v>9.6607294317217978</v>
      </c>
    </row>
    <row r="2852" spans="1:17" x14ac:dyDescent="0.25">
      <c r="A2852" s="12" t="s">
        <v>638</v>
      </c>
      <c r="B2852" s="12" t="s">
        <v>69</v>
      </c>
      <c r="C2852" s="12" t="s">
        <v>1059</v>
      </c>
      <c r="D2852" s="43" t="s">
        <v>1060</v>
      </c>
      <c r="E2852" s="48">
        <v>6131</v>
      </c>
      <c r="F2852" s="43"/>
      <c r="G2852" s="56" t="s">
        <v>2919</v>
      </c>
      <c r="H2852" s="23" t="s">
        <v>33</v>
      </c>
      <c r="I2852" s="68">
        <v>5000</v>
      </c>
      <c r="J2852" s="68">
        <v>3000</v>
      </c>
      <c r="K2852" s="68"/>
      <c r="L2852" s="68">
        <f t="shared" si="2292"/>
        <v>250</v>
      </c>
      <c r="M2852" s="68"/>
      <c r="N2852" s="68"/>
      <c r="O2852" s="68">
        <v>250</v>
      </c>
      <c r="P2852" s="68">
        <f t="shared" si="2288"/>
        <v>250</v>
      </c>
      <c r="Q2852" s="68">
        <f t="shared" si="2289"/>
        <v>8.3333333333333321</v>
      </c>
    </row>
    <row r="2853" spans="1:17" x14ac:dyDescent="0.25">
      <c r="A2853" s="12" t="s">
        <v>638</v>
      </c>
      <c r="B2853" s="12" t="s">
        <v>69</v>
      </c>
      <c r="C2853" s="12" t="s">
        <v>1059</v>
      </c>
      <c r="D2853" s="43" t="s">
        <v>1060</v>
      </c>
      <c r="E2853" s="48">
        <v>6132</v>
      </c>
      <c r="F2853" s="43"/>
      <c r="G2853" s="56" t="s">
        <v>2919</v>
      </c>
      <c r="H2853" s="23" t="s">
        <v>227</v>
      </c>
      <c r="I2853" s="68">
        <v>36000</v>
      </c>
      <c r="J2853" s="68">
        <v>36000</v>
      </c>
      <c r="K2853" s="68"/>
      <c r="L2853" s="68">
        <f t="shared" si="2292"/>
        <v>3000</v>
      </c>
      <c r="M2853" s="68"/>
      <c r="N2853" s="68"/>
      <c r="O2853" s="68">
        <v>3000</v>
      </c>
      <c r="P2853" s="68">
        <f t="shared" si="2288"/>
        <v>3000</v>
      </c>
      <c r="Q2853" s="68">
        <f t="shared" si="2289"/>
        <v>8.3333333333333321</v>
      </c>
    </row>
    <row r="2854" spans="1:17" x14ac:dyDescent="0.25">
      <c r="A2854" s="12" t="s">
        <v>638</v>
      </c>
      <c r="B2854" s="12" t="s">
        <v>69</v>
      </c>
      <c r="C2854" s="12" t="s">
        <v>1059</v>
      </c>
      <c r="D2854" s="43" t="s">
        <v>1060</v>
      </c>
      <c r="E2854" s="48">
        <v>6133</v>
      </c>
      <c r="F2854" s="43"/>
      <c r="G2854" s="56" t="s">
        <v>2919</v>
      </c>
      <c r="H2854" s="23" t="s">
        <v>229</v>
      </c>
      <c r="I2854" s="68">
        <v>9500</v>
      </c>
      <c r="J2854" s="68">
        <v>9500</v>
      </c>
      <c r="K2854" s="68"/>
      <c r="L2854" s="68">
        <f t="shared" si="2292"/>
        <v>790</v>
      </c>
      <c r="M2854" s="68"/>
      <c r="N2854" s="68"/>
      <c r="O2854" s="68">
        <v>790</v>
      </c>
      <c r="P2854" s="68">
        <f t="shared" si="2288"/>
        <v>790</v>
      </c>
      <c r="Q2854" s="68">
        <f t="shared" si="2289"/>
        <v>8.3157894736842106</v>
      </c>
    </row>
    <row r="2855" spans="1:17" x14ac:dyDescent="0.25">
      <c r="A2855" s="12" t="s">
        <v>638</v>
      </c>
      <c r="B2855" s="12" t="s">
        <v>69</v>
      </c>
      <c r="C2855" s="12" t="s">
        <v>1059</v>
      </c>
      <c r="D2855" s="43" t="s">
        <v>1060</v>
      </c>
      <c r="E2855" s="48">
        <v>6134</v>
      </c>
      <c r="F2855" s="43"/>
      <c r="G2855" s="56" t="s">
        <v>2919</v>
      </c>
      <c r="H2855" s="23" t="s">
        <v>169</v>
      </c>
      <c r="I2855" s="68">
        <v>14900</v>
      </c>
      <c r="J2855" s="68">
        <v>11900</v>
      </c>
      <c r="K2855" s="68"/>
      <c r="L2855" s="68">
        <f t="shared" si="2292"/>
        <v>990</v>
      </c>
      <c r="M2855" s="68"/>
      <c r="N2855" s="68"/>
      <c r="O2855" s="68">
        <v>990</v>
      </c>
      <c r="P2855" s="68">
        <f t="shared" si="2288"/>
        <v>990</v>
      </c>
      <c r="Q2855" s="68">
        <f t="shared" si="2289"/>
        <v>8.3193277310924358</v>
      </c>
    </row>
    <row r="2856" spans="1:17" x14ac:dyDescent="0.25">
      <c r="A2856" s="12" t="s">
        <v>638</v>
      </c>
      <c r="B2856" s="12" t="s">
        <v>69</v>
      </c>
      <c r="C2856" s="12" t="s">
        <v>1059</v>
      </c>
      <c r="D2856" s="43" t="s">
        <v>1060</v>
      </c>
      <c r="E2856" s="48">
        <v>6135</v>
      </c>
      <c r="F2856" s="43"/>
      <c r="G2856" s="56" t="s">
        <v>2919</v>
      </c>
      <c r="H2856" s="23" t="s">
        <v>231</v>
      </c>
      <c r="I2856" s="68">
        <v>8000</v>
      </c>
      <c r="J2856" s="68">
        <v>3000</v>
      </c>
      <c r="K2856" s="68"/>
      <c r="L2856" s="68">
        <f t="shared" si="2292"/>
        <v>250</v>
      </c>
      <c r="M2856" s="68"/>
      <c r="N2856" s="68"/>
      <c r="O2856" s="68">
        <v>250</v>
      </c>
      <c r="P2856" s="68">
        <f t="shared" si="2288"/>
        <v>250</v>
      </c>
      <c r="Q2856" s="68">
        <f t="shared" si="2289"/>
        <v>8.3333333333333321</v>
      </c>
    </row>
    <row r="2857" spans="1:17" x14ac:dyDescent="0.25">
      <c r="A2857" s="12" t="s">
        <v>638</v>
      </c>
      <c r="B2857" s="12" t="s">
        <v>69</v>
      </c>
      <c r="C2857" s="12" t="s">
        <v>1059</v>
      </c>
      <c r="D2857" s="43" t="s">
        <v>1060</v>
      </c>
      <c r="E2857" s="48">
        <v>6136</v>
      </c>
      <c r="F2857" s="43"/>
      <c r="G2857" s="56" t="s">
        <v>2919</v>
      </c>
      <c r="H2857" s="23" t="s">
        <v>233</v>
      </c>
      <c r="I2857" s="68">
        <v>3000</v>
      </c>
      <c r="J2857" s="68">
        <v>3000</v>
      </c>
      <c r="K2857" s="68"/>
      <c r="L2857" s="68">
        <f t="shared" si="2292"/>
        <v>2000</v>
      </c>
      <c r="M2857" s="68"/>
      <c r="N2857" s="68"/>
      <c r="O2857" s="68">
        <v>2000</v>
      </c>
      <c r="P2857" s="68">
        <f t="shared" si="2288"/>
        <v>2000</v>
      </c>
      <c r="Q2857" s="68">
        <f t="shared" si="2289"/>
        <v>66.666666666666657</v>
      </c>
    </row>
    <row r="2858" spans="1:17" x14ac:dyDescent="0.25">
      <c r="A2858" s="12" t="s">
        <v>638</v>
      </c>
      <c r="B2858" s="12" t="s">
        <v>69</v>
      </c>
      <c r="C2858" s="12" t="s">
        <v>1059</v>
      </c>
      <c r="D2858" s="43" t="s">
        <v>1060</v>
      </c>
      <c r="E2858" s="48">
        <v>6137</v>
      </c>
      <c r="F2858" s="43"/>
      <c r="G2858" s="56" t="s">
        <v>2919</v>
      </c>
      <c r="H2858" s="23" t="s">
        <v>235</v>
      </c>
      <c r="I2858" s="68">
        <v>14000</v>
      </c>
      <c r="J2858" s="68">
        <v>11000</v>
      </c>
      <c r="K2858" s="68"/>
      <c r="L2858" s="68">
        <f t="shared" si="2292"/>
        <v>920</v>
      </c>
      <c r="M2858" s="68"/>
      <c r="N2858" s="68"/>
      <c r="O2858" s="68">
        <v>920</v>
      </c>
      <c r="P2858" s="68">
        <f t="shared" si="2288"/>
        <v>920</v>
      </c>
      <c r="Q2858" s="68">
        <f t="shared" si="2289"/>
        <v>8.3636363636363633</v>
      </c>
    </row>
    <row r="2859" spans="1:17" x14ac:dyDescent="0.25">
      <c r="A2859" s="12" t="s">
        <v>638</v>
      </c>
      <c r="B2859" s="12" t="s">
        <v>69</v>
      </c>
      <c r="C2859" s="12" t="s">
        <v>1059</v>
      </c>
      <c r="D2859" s="43" t="s">
        <v>1060</v>
      </c>
      <c r="E2859" s="48">
        <v>6138</v>
      </c>
      <c r="F2859" s="43"/>
      <c r="G2859" s="56" t="s">
        <v>2919</v>
      </c>
      <c r="H2859" s="23" t="s">
        <v>237</v>
      </c>
      <c r="I2859" s="68">
        <v>2300</v>
      </c>
      <c r="J2859" s="68">
        <v>2300</v>
      </c>
      <c r="K2859" s="68"/>
      <c r="L2859" s="68">
        <f t="shared" si="2292"/>
        <v>0</v>
      </c>
      <c r="M2859" s="68"/>
      <c r="N2859" s="68"/>
      <c r="O2859" s="68">
        <v>0</v>
      </c>
      <c r="P2859" s="68">
        <f t="shared" si="2288"/>
        <v>0</v>
      </c>
      <c r="Q2859" s="68">
        <f t="shared" si="2289"/>
        <v>0</v>
      </c>
    </row>
    <row r="2860" spans="1:17" x14ac:dyDescent="0.25">
      <c r="A2860" s="14" t="s">
        <v>638</v>
      </c>
      <c r="B2860" s="14" t="s">
        <v>69</v>
      </c>
      <c r="C2860" s="14" t="s">
        <v>1059</v>
      </c>
      <c r="D2860" s="50" t="s">
        <v>1060</v>
      </c>
      <c r="E2860" s="50" t="s">
        <v>2720</v>
      </c>
      <c r="F2860" s="43" t="s">
        <v>1</v>
      </c>
      <c r="G2860" s="49" t="s">
        <v>1</v>
      </c>
      <c r="H2860" s="11" t="s">
        <v>35</v>
      </c>
      <c r="I2860" s="67">
        <f t="shared" ref="I2860:O2860" si="2310">SUM(I2861:I2863)</f>
        <v>52800</v>
      </c>
      <c r="J2860" s="67">
        <f t="shared" si="2310"/>
        <v>38200</v>
      </c>
      <c r="K2860" s="67">
        <f t="shared" si="2310"/>
        <v>0</v>
      </c>
      <c r="L2860" s="67">
        <f t="shared" si="2292"/>
        <v>3190</v>
      </c>
      <c r="M2860" s="67">
        <f t="shared" si="2310"/>
        <v>0</v>
      </c>
      <c r="N2860" s="67">
        <f t="shared" si="2310"/>
        <v>0</v>
      </c>
      <c r="O2860" s="67">
        <f t="shared" si="2310"/>
        <v>3190</v>
      </c>
      <c r="P2860" s="67">
        <f t="shared" si="2288"/>
        <v>3190</v>
      </c>
      <c r="Q2860" s="67">
        <f t="shared" si="2289"/>
        <v>8.3507853403141361</v>
      </c>
    </row>
    <row r="2861" spans="1:17" x14ac:dyDescent="0.25">
      <c r="A2861" s="12" t="s">
        <v>638</v>
      </c>
      <c r="B2861" s="12" t="s">
        <v>69</v>
      </c>
      <c r="C2861" s="12" t="s">
        <v>1059</v>
      </c>
      <c r="D2861" s="43" t="s">
        <v>1060</v>
      </c>
      <c r="E2861" s="48">
        <v>6139</v>
      </c>
      <c r="F2861" s="43"/>
      <c r="G2861" s="56" t="s">
        <v>2919</v>
      </c>
      <c r="H2861" s="23" t="s">
        <v>35</v>
      </c>
      <c r="I2861" s="68">
        <v>41500</v>
      </c>
      <c r="J2861" s="68">
        <v>26900</v>
      </c>
      <c r="K2861" s="68"/>
      <c r="L2861" s="68">
        <f t="shared" si="2292"/>
        <v>2200</v>
      </c>
      <c r="M2861" s="68"/>
      <c r="N2861" s="68"/>
      <c r="O2861" s="68">
        <v>2200</v>
      </c>
      <c r="P2861" s="68">
        <f t="shared" si="2288"/>
        <v>2200</v>
      </c>
      <c r="Q2861" s="68">
        <f t="shared" si="2289"/>
        <v>8.1784386617100377</v>
      </c>
    </row>
    <row r="2862" spans="1:17" x14ac:dyDescent="0.25">
      <c r="A2862" s="12" t="s">
        <v>638</v>
      </c>
      <c r="B2862" s="12" t="s">
        <v>69</v>
      </c>
      <c r="C2862" s="12" t="s">
        <v>1059</v>
      </c>
      <c r="D2862" s="43" t="s">
        <v>1060</v>
      </c>
      <c r="E2862" s="48">
        <v>6139</v>
      </c>
      <c r="F2862" s="43" t="s">
        <v>1067</v>
      </c>
      <c r="G2862" s="56" t="s">
        <v>2919</v>
      </c>
      <c r="H2862" s="23" t="s">
        <v>43</v>
      </c>
      <c r="I2862" s="68">
        <v>3700</v>
      </c>
      <c r="J2862" s="68">
        <v>3700</v>
      </c>
      <c r="K2862" s="68"/>
      <c r="L2862" s="68">
        <f t="shared" si="2292"/>
        <v>360</v>
      </c>
      <c r="M2862" s="68"/>
      <c r="N2862" s="68"/>
      <c r="O2862" s="68">
        <v>360</v>
      </c>
      <c r="P2862" s="68">
        <f t="shared" si="2288"/>
        <v>360</v>
      </c>
      <c r="Q2862" s="68">
        <f t="shared" si="2289"/>
        <v>9.7297297297297298</v>
      </c>
    </row>
    <row r="2863" spans="1:17" ht="22.5" x14ac:dyDescent="0.25">
      <c r="A2863" s="12" t="s">
        <v>638</v>
      </c>
      <c r="B2863" s="12" t="s">
        <v>69</v>
      </c>
      <c r="C2863" s="12" t="s">
        <v>1059</v>
      </c>
      <c r="D2863" s="43" t="s">
        <v>1060</v>
      </c>
      <c r="E2863" s="48">
        <v>6139</v>
      </c>
      <c r="F2863" s="43" t="s">
        <v>1068</v>
      </c>
      <c r="G2863" s="56" t="s">
        <v>2919</v>
      </c>
      <c r="H2863" s="23" t="s">
        <v>49</v>
      </c>
      <c r="I2863" s="68">
        <v>7600</v>
      </c>
      <c r="J2863" s="68">
        <v>7600</v>
      </c>
      <c r="K2863" s="68"/>
      <c r="L2863" s="68">
        <f t="shared" si="2292"/>
        <v>630</v>
      </c>
      <c r="M2863" s="68"/>
      <c r="N2863" s="68"/>
      <c r="O2863" s="68">
        <v>630</v>
      </c>
      <c r="P2863" s="68">
        <f t="shared" si="2288"/>
        <v>630</v>
      </c>
      <c r="Q2863" s="68">
        <f t="shared" si="2289"/>
        <v>8.2894736842105257</v>
      </c>
    </row>
    <row r="2864" spans="1:17" ht="22.5" x14ac:dyDescent="0.25">
      <c r="A2864" s="14" t="s">
        <v>1</v>
      </c>
      <c r="B2864" s="14" t="s">
        <v>1</v>
      </c>
      <c r="C2864" s="14" t="s">
        <v>1</v>
      </c>
      <c r="D2864" s="42" t="s">
        <v>1</v>
      </c>
      <c r="E2864" s="42" t="s">
        <v>1</v>
      </c>
      <c r="F2864" s="42" t="s">
        <v>1</v>
      </c>
      <c r="G2864" s="42" t="s">
        <v>1</v>
      </c>
      <c r="H2864" s="17" t="s">
        <v>50</v>
      </c>
      <c r="I2864" s="66">
        <f t="shared" ref="I2864:O2865" si="2311">SUM(I2865)</f>
        <v>100</v>
      </c>
      <c r="J2864" s="66">
        <f t="shared" si="2311"/>
        <v>100</v>
      </c>
      <c r="K2864" s="66">
        <f t="shared" si="2311"/>
        <v>0</v>
      </c>
      <c r="L2864" s="66">
        <f t="shared" si="2292"/>
        <v>0</v>
      </c>
      <c r="M2864" s="66">
        <f t="shared" si="2311"/>
        <v>0</v>
      </c>
      <c r="N2864" s="66">
        <f t="shared" si="2311"/>
        <v>0</v>
      </c>
      <c r="O2864" s="66">
        <f t="shared" si="2311"/>
        <v>0</v>
      </c>
      <c r="P2864" s="66">
        <f t="shared" si="2288"/>
        <v>0</v>
      </c>
      <c r="Q2864" s="66">
        <f t="shared" si="2289"/>
        <v>0</v>
      </c>
    </row>
    <row r="2865" spans="1:17" x14ac:dyDescent="0.25">
      <c r="A2865" s="12" t="s">
        <v>638</v>
      </c>
      <c r="B2865" s="12" t="s">
        <v>69</v>
      </c>
      <c r="C2865" s="12" t="s">
        <v>1059</v>
      </c>
      <c r="D2865" s="43" t="s">
        <v>1060</v>
      </c>
      <c r="E2865" s="42" t="s">
        <v>2712</v>
      </c>
      <c r="F2865" s="42" t="s">
        <v>1</v>
      </c>
      <c r="G2865" s="42" t="s">
        <v>1</v>
      </c>
      <c r="H2865" s="11" t="s">
        <v>52</v>
      </c>
      <c r="I2865" s="67">
        <f t="shared" si="2311"/>
        <v>100</v>
      </c>
      <c r="J2865" s="67">
        <f t="shared" si="2311"/>
        <v>100</v>
      </c>
      <c r="K2865" s="67">
        <f t="shared" si="2311"/>
        <v>0</v>
      </c>
      <c r="L2865" s="67">
        <f t="shared" si="2292"/>
        <v>0</v>
      </c>
      <c r="M2865" s="67">
        <f t="shared" si="2311"/>
        <v>0</v>
      </c>
      <c r="N2865" s="67">
        <f t="shared" si="2311"/>
        <v>0</v>
      </c>
      <c r="O2865" s="67">
        <f t="shared" si="2311"/>
        <v>0</v>
      </c>
      <c r="P2865" s="67">
        <f t="shared" si="2288"/>
        <v>0</v>
      </c>
      <c r="Q2865" s="67">
        <f t="shared" si="2289"/>
        <v>0</v>
      </c>
    </row>
    <row r="2866" spans="1:17" x14ac:dyDescent="0.25">
      <c r="A2866" s="12" t="s">
        <v>638</v>
      </c>
      <c r="B2866" s="12" t="s">
        <v>69</v>
      </c>
      <c r="C2866" s="12" t="s">
        <v>1059</v>
      </c>
      <c r="D2866" s="43" t="s">
        <v>1060</v>
      </c>
      <c r="E2866" s="48">
        <v>6148</v>
      </c>
      <c r="F2866" s="43"/>
      <c r="G2866" s="56" t="s">
        <v>2919</v>
      </c>
      <c r="H2866" s="23" t="s">
        <v>58</v>
      </c>
      <c r="I2866" s="68">
        <v>100</v>
      </c>
      <c r="J2866" s="68">
        <v>100</v>
      </c>
      <c r="K2866" s="68"/>
      <c r="L2866" s="68">
        <f t="shared" si="2292"/>
        <v>0</v>
      </c>
      <c r="M2866" s="68"/>
      <c r="N2866" s="68"/>
      <c r="O2866" s="68"/>
      <c r="P2866" s="68">
        <f t="shared" si="2288"/>
        <v>0</v>
      </c>
      <c r="Q2866" s="68">
        <f t="shared" si="2289"/>
        <v>0</v>
      </c>
    </row>
    <row r="2867" spans="1:17" ht="22.5" x14ac:dyDescent="0.25">
      <c r="A2867" s="14" t="s">
        <v>1</v>
      </c>
      <c r="B2867" s="14" t="s">
        <v>1</v>
      </c>
      <c r="C2867" s="14" t="s">
        <v>1</v>
      </c>
      <c r="D2867" s="42" t="s">
        <v>1</v>
      </c>
      <c r="E2867" s="42" t="s">
        <v>1</v>
      </c>
      <c r="F2867" s="42" t="s">
        <v>1</v>
      </c>
      <c r="G2867" s="42" t="s">
        <v>1</v>
      </c>
      <c r="H2867" s="17" t="s">
        <v>59</v>
      </c>
      <c r="I2867" s="66">
        <f t="shared" ref="I2867:O2868" si="2312">SUM(I2868)</f>
        <v>10000</v>
      </c>
      <c r="J2867" s="66">
        <f t="shared" si="2312"/>
        <v>0</v>
      </c>
      <c r="K2867" s="66">
        <f t="shared" si="2312"/>
        <v>0</v>
      </c>
      <c r="L2867" s="66">
        <f t="shared" si="2292"/>
        <v>0</v>
      </c>
      <c r="M2867" s="66">
        <f t="shared" si="2312"/>
        <v>0</v>
      </c>
      <c r="N2867" s="66">
        <f t="shared" si="2312"/>
        <v>0</v>
      </c>
      <c r="O2867" s="66">
        <f t="shared" si="2312"/>
        <v>0</v>
      </c>
      <c r="P2867" s="66">
        <f t="shared" si="2288"/>
        <v>0</v>
      </c>
      <c r="Q2867" s="66" t="str">
        <f t="shared" si="2289"/>
        <v>-</v>
      </c>
    </row>
    <row r="2868" spans="1:17" x14ac:dyDescent="0.25">
      <c r="A2868" s="12" t="s">
        <v>638</v>
      </c>
      <c r="B2868" s="12" t="s">
        <v>69</v>
      </c>
      <c r="C2868" s="12" t="s">
        <v>1059</v>
      </c>
      <c r="D2868" s="43" t="s">
        <v>1060</v>
      </c>
      <c r="E2868" s="42" t="s">
        <v>2715</v>
      </c>
      <c r="F2868" s="42" t="s">
        <v>1</v>
      </c>
      <c r="G2868" s="42" t="s">
        <v>1</v>
      </c>
      <c r="H2868" s="11" t="s">
        <v>61</v>
      </c>
      <c r="I2868" s="67">
        <f t="shared" si="2312"/>
        <v>10000</v>
      </c>
      <c r="J2868" s="67">
        <f t="shared" si="2312"/>
        <v>0</v>
      </c>
      <c r="K2868" s="67">
        <f t="shared" si="2312"/>
        <v>0</v>
      </c>
      <c r="L2868" s="67">
        <f t="shared" si="2292"/>
        <v>0</v>
      </c>
      <c r="M2868" s="67">
        <f t="shared" si="2312"/>
        <v>0</v>
      </c>
      <c r="N2868" s="67">
        <f t="shared" si="2312"/>
        <v>0</v>
      </c>
      <c r="O2868" s="67">
        <f t="shared" si="2312"/>
        <v>0</v>
      </c>
      <c r="P2868" s="67">
        <f t="shared" si="2288"/>
        <v>0</v>
      </c>
      <c r="Q2868" s="67" t="str">
        <f t="shared" si="2289"/>
        <v>-</v>
      </c>
    </row>
    <row r="2869" spans="1:17" x14ac:dyDescent="0.25">
      <c r="A2869" s="12" t="s">
        <v>638</v>
      </c>
      <c r="B2869" s="12" t="s">
        <v>69</v>
      </c>
      <c r="C2869" s="12" t="s">
        <v>1059</v>
      </c>
      <c r="D2869" s="43" t="s">
        <v>1060</v>
      </c>
      <c r="E2869" s="48">
        <v>8213</v>
      </c>
      <c r="F2869" s="43"/>
      <c r="G2869" s="56" t="s">
        <v>2919</v>
      </c>
      <c r="H2869" s="23" t="s">
        <v>62</v>
      </c>
      <c r="I2869" s="68">
        <v>10000</v>
      </c>
      <c r="J2869" s="68">
        <v>0</v>
      </c>
      <c r="K2869" s="68"/>
      <c r="L2869" s="68">
        <f t="shared" si="2292"/>
        <v>0</v>
      </c>
      <c r="M2869" s="68"/>
      <c r="N2869" s="68"/>
      <c r="O2869" s="68"/>
      <c r="P2869" s="68">
        <f t="shared" si="2288"/>
        <v>0</v>
      </c>
      <c r="Q2869" s="68" t="str">
        <f t="shared" si="2289"/>
        <v>-</v>
      </c>
    </row>
    <row r="2870" spans="1:17" x14ac:dyDescent="0.25">
      <c r="A2870" s="23" t="s">
        <v>1</v>
      </c>
      <c r="B2870" s="23" t="s">
        <v>1</v>
      </c>
      <c r="C2870" s="23" t="s">
        <v>1</v>
      </c>
      <c r="D2870" s="49" t="s">
        <v>1</v>
      </c>
      <c r="E2870" s="49" t="s">
        <v>1</v>
      </c>
      <c r="F2870" s="49" t="s">
        <v>1</v>
      </c>
      <c r="G2870" s="49" t="s">
        <v>1</v>
      </c>
      <c r="H2870" s="17" t="s">
        <v>1069</v>
      </c>
      <c r="I2870" s="66">
        <f t="shared" ref="I2870:O2870" si="2313">SUM(I2840,I2864,I2867)</f>
        <v>1769123</v>
      </c>
      <c r="J2870" s="66">
        <f t="shared" si="2313"/>
        <v>1731523</v>
      </c>
      <c r="K2870" s="66">
        <f t="shared" si="2313"/>
        <v>0</v>
      </c>
      <c r="L2870" s="66">
        <f t="shared" si="2292"/>
        <v>151090</v>
      </c>
      <c r="M2870" s="66">
        <f t="shared" si="2313"/>
        <v>0</v>
      </c>
      <c r="N2870" s="66">
        <f t="shared" si="2313"/>
        <v>0</v>
      </c>
      <c r="O2870" s="66">
        <f t="shared" si="2313"/>
        <v>151090</v>
      </c>
      <c r="P2870" s="66">
        <f t="shared" si="2288"/>
        <v>151090</v>
      </c>
      <c r="Q2870" s="66">
        <f t="shared" si="2289"/>
        <v>8.7258442423230864</v>
      </c>
    </row>
    <row r="2871" spans="1:17" ht="15.75" thickBot="1" x14ac:dyDescent="0.3">
      <c r="A2871" s="23" t="s">
        <v>1</v>
      </c>
      <c r="B2871" s="23" t="s">
        <v>1</v>
      </c>
      <c r="C2871" s="23" t="s">
        <v>1</v>
      </c>
      <c r="D2871" s="49" t="s">
        <v>1</v>
      </c>
      <c r="E2871" s="49" t="s">
        <v>1</v>
      </c>
      <c r="F2871" s="49" t="s">
        <v>1</v>
      </c>
      <c r="G2871" s="49" t="s">
        <v>1</v>
      </c>
      <c r="H2871" s="11" t="s">
        <v>64</v>
      </c>
      <c r="I2871" s="67">
        <v>58</v>
      </c>
      <c r="J2871" s="67">
        <v>58</v>
      </c>
      <c r="K2871" s="67"/>
      <c r="L2871" s="67"/>
      <c r="M2871" s="67"/>
      <c r="N2871" s="67"/>
      <c r="O2871" s="67"/>
      <c r="P2871" s="67">
        <f t="shared" si="2288"/>
        <v>0</v>
      </c>
      <c r="Q2871" s="67">
        <f t="shared" si="2289"/>
        <v>0</v>
      </c>
    </row>
    <row r="2872" spans="1:17" ht="34.5" thickBot="1" x14ac:dyDescent="0.3">
      <c r="A2872" s="23" t="s">
        <v>1</v>
      </c>
      <c r="B2872" s="23" t="s">
        <v>1</v>
      </c>
      <c r="C2872" s="23" t="s">
        <v>1</v>
      </c>
      <c r="D2872" s="49" t="s">
        <v>1</v>
      </c>
      <c r="E2872" s="49" t="s">
        <v>1</v>
      </c>
      <c r="F2872" s="49" t="s">
        <v>1</v>
      </c>
      <c r="G2872" s="49" t="s">
        <v>1</v>
      </c>
      <c r="H2872" s="22" t="s">
        <v>65</v>
      </c>
      <c r="I2872" s="64" t="s">
        <v>2718</v>
      </c>
      <c r="J2872" s="64" t="s">
        <v>2879</v>
      </c>
      <c r="K2872" s="64" t="s">
        <v>2942</v>
      </c>
      <c r="L2872" s="64" t="s">
        <v>2942</v>
      </c>
      <c r="M2872" s="64" t="s">
        <v>2950</v>
      </c>
      <c r="N2872" s="64" t="s">
        <v>2949</v>
      </c>
      <c r="O2872" s="64" t="s">
        <v>2951</v>
      </c>
      <c r="P2872" s="64" t="s">
        <v>2942</v>
      </c>
      <c r="Q2872" s="64" t="s">
        <v>2944</v>
      </c>
    </row>
    <row r="2873" spans="1:17" x14ac:dyDescent="0.25">
      <c r="A2873" s="24"/>
      <c r="B2873" s="24"/>
      <c r="C2873" s="24"/>
      <c r="D2873" s="51"/>
      <c r="E2873" s="51"/>
      <c r="F2873" s="51"/>
      <c r="G2873" s="51"/>
      <c r="H2873" s="18" t="s">
        <v>1</v>
      </c>
      <c r="I2873" s="65">
        <v>1</v>
      </c>
      <c r="J2873" s="65" t="s">
        <v>2894</v>
      </c>
      <c r="K2873" s="65">
        <v>3</v>
      </c>
      <c r="L2873" s="65" t="s">
        <v>2945</v>
      </c>
      <c r="M2873" s="65">
        <v>5</v>
      </c>
      <c r="N2873" s="65">
        <v>6</v>
      </c>
      <c r="O2873" s="65">
        <v>7</v>
      </c>
      <c r="P2873" s="65" t="s">
        <v>2946</v>
      </c>
      <c r="Q2873" s="65">
        <v>9</v>
      </c>
    </row>
    <row r="2874" spans="1:17" x14ac:dyDescent="0.25">
      <c r="A2874" s="24"/>
      <c r="B2874" s="24"/>
      <c r="C2874" s="24"/>
      <c r="D2874" s="51"/>
      <c r="E2874" s="52"/>
      <c r="F2874" s="52"/>
      <c r="G2874" s="52"/>
      <c r="H2874" s="19" t="s">
        <v>697</v>
      </c>
      <c r="I2874" s="69">
        <f t="shared" ref="I2874" si="2314">SUM(I2870)</f>
        <v>1769123</v>
      </c>
      <c r="J2874" s="69">
        <f t="shared" ref="J2874:K2874" si="2315">SUM(J2870)</f>
        <v>1731523</v>
      </c>
      <c r="K2874" s="69">
        <f t="shared" si="2315"/>
        <v>0</v>
      </c>
      <c r="L2874" s="69">
        <f t="shared" si="2292"/>
        <v>151090</v>
      </c>
      <c r="M2874" s="69">
        <f t="shared" ref="M2874" si="2316">SUM(M2870)</f>
        <v>0</v>
      </c>
      <c r="N2874" s="69">
        <f t="shared" ref="N2874:O2874" si="2317">SUM(N2870)</f>
        <v>0</v>
      </c>
      <c r="O2874" s="69">
        <f t="shared" si="2317"/>
        <v>151090</v>
      </c>
      <c r="P2874" s="69">
        <f t="shared" si="2288"/>
        <v>151090</v>
      </c>
      <c r="Q2874" s="69">
        <f t="shared" si="2289"/>
        <v>8.7258442423230864</v>
      </c>
    </row>
    <row r="2875" spans="1:17" x14ac:dyDescent="0.25">
      <c r="A2875" s="24"/>
      <c r="B2875" s="24"/>
      <c r="C2875" s="24"/>
      <c r="D2875" s="51"/>
      <c r="E2875" s="51"/>
      <c r="F2875" s="51"/>
      <c r="G2875" s="51"/>
      <c r="H2875" s="20" t="s">
        <v>67</v>
      </c>
      <c r="I2875" s="69">
        <f t="shared" ref="I2875" si="2318">SUM(I2874)</f>
        <v>1769123</v>
      </c>
      <c r="J2875" s="69">
        <f t="shared" ref="J2875:K2875" si="2319">SUM(J2874)</f>
        <v>1731523</v>
      </c>
      <c r="K2875" s="69">
        <f t="shared" si="2319"/>
        <v>0</v>
      </c>
      <c r="L2875" s="69">
        <f t="shared" si="2292"/>
        <v>151090</v>
      </c>
      <c r="M2875" s="69">
        <f t="shared" ref="M2875" si="2320">SUM(M2874)</f>
        <v>0</v>
      </c>
      <c r="N2875" s="69">
        <f t="shared" ref="N2875:O2875" si="2321">SUM(N2874)</f>
        <v>0</v>
      </c>
      <c r="O2875" s="69">
        <f t="shared" si="2321"/>
        <v>151090</v>
      </c>
      <c r="P2875" s="69">
        <f t="shared" si="2288"/>
        <v>151090</v>
      </c>
      <c r="Q2875" s="69">
        <f t="shared" si="2289"/>
        <v>8.7258442423230864</v>
      </c>
    </row>
    <row r="2876" spans="1:17" x14ac:dyDescent="0.25">
      <c r="A2876" s="25"/>
      <c r="B2876" s="25"/>
      <c r="C2876" s="25"/>
      <c r="D2876" s="53"/>
      <c r="E2876" s="53"/>
      <c r="F2876" s="53"/>
      <c r="G2876" s="53"/>
    </row>
    <row r="2877" spans="1:17" ht="15.75" thickBot="1" x14ac:dyDescent="0.3">
      <c r="A2877" s="23" t="s">
        <v>1</v>
      </c>
      <c r="B2877" s="23" t="s">
        <v>1</v>
      </c>
      <c r="C2877" s="23" t="s">
        <v>1</v>
      </c>
      <c r="D2877" s="49" t="s">
        <v>1</v>
      </c>
      <c r="E2877" s="49" t="s">
        <v>1</v>
      </c>
      <c r="F2877" s="49" t="s">
        <v>1</v>
      </c>
      <c r="G2877" s="49" t="s">
        <v>1</v>
      </c>
      <c r="H2877" s="26" t="s">
        <v>1</v>
      </c>
      <c r="I2877" s="70"/>
      <c r="J2877" s="70"/>
      <c r="K2877" s="70"/>
      <c r="L2877" s="70"/>
      <c r="M2877" s="70"/>
      <c r="N2877" s="70"/>
      <c r="O2877" s="70"/>
      <c r="P2877" s="70"/>
      <c r="Q2877" s="70"/>
    </row>
    <row r="2878" spans="1:17" ht="34.5" thickBot="1" x14ac:dyDescent="0.3">
      <c r="A2878" s="22" t="s">
        <v>4</v>
      </c>
      <c r="B2878" s="22" t="s">
        <v>5</v>
      </c>
      <c r="C2878" s="22" t="s">
        <v>6</v>
      </c>
      <c r="D2878" s="44" t="s">
        <v>2891</v>
      </c>
      <c r="E2878" s="44" t="s">
        <v>2895</v>
      </c>
      <c r="F2878" s="44" t="s">
        <v>7</v>
      </c>
      <c r="G2878" s="44" t="s">
        <v>8</v>
      </c>
      <c r="H2878" s="22" t="s">
        <v>9</v>
      </c>
      <c r="I2878" s="64" t="s">
        <v>2718</v>
      </c>
      <c r="J2878" s="64" t="s">
        <v>2879</v>
      </c>
      <c r="K2878" s="64" t="s">
        <v>2942</v>
      </c>
      <c r="L2878" s="64" t="s">
        <v>2942</v>
      </c>
      <c r="M2878" s="64" t="s">
        <v>2950</v>
      </c>
      <c r="N2878" s="64" t="s">
        <v>2949</v>
      </c>
      <c r="O2878" s="64" t="s">
        <v>2951</v>
      </c>
      <c r="P2878" s="64" t="s">
        <v>2942</v>
      </c>
      <c r="Q2878" s="64" t="s">
        <v>2944</v>
      </c>
    </row>
    <row r="2879" spans="1:17" x14ac:dyDescent="0.25">
      <c r="A2879" s="15" t="s">
        <v>1</v>
      </c>
      <c r="B2879" s="15" t="s">
        <v>1</v>
      </c>
      <c r="C2879" s="15" t="s">
        <v>1</v>
      </c>
      <c r="D2879" s="45" t="s">
        <v>1</v>
      </c>
      <c r="E2879" s="45" t="s">
        <v>1</v>
      </c>
      <c r="F2879" s="46" t="s">
        <v>1</v>
      </c>
      <c r="G2879" s="47" t="s">
        <v>1</v>
      </c>
      <c r="H2879" s="16" t="s">
        <v>1</v>
      </c>
      <c r="I2879" s="65">
        <v>1</v>
      </c>
      <c r="J2879" s="65" t="s">
        <v>2894</v>
      </c>
      <c r="K2879" s="65">
        <v>3</v>
      </c>
      <c r="L2879" s="65" t="s">
        <v>2945</v>
      </c>
      <c r="M2879" s="65">
        <v>5</v>
      </c>
      <c r="N2879" s="65">
        <v>6</v>
      </c>
      <c r="O2879" s="65">
        <v>7</v>
      </c>
      <c r="P2879" s="65" t="s">
        <v>2946</v>
      </c>
      <c r="Q2879" s="65">
        <v>9</v>
      </c>
    </row>
    <row r="2880" spans="1:17" x14ac:dyDescent="0.25">
      <c r="A2880" s="14" t="s">
        <v>638</v>
      </c>
      <c r="B2880" s="14" t="s">
        <v>69</v>
      </c>
      <c r="C2880" s="12" t="s">
        <v>1070</v>
      </c>
      <c r="D2880" s="43" t="s">
        <v>1071</v>
      </c>
      <c r="E2880" s="42" t="s">
        <v>1</v>
      </c>
      <c r="F2880" s="42" t="s">
        <v>1</v>
      </c>
      <c r="G2880" s="42" t="s">
        <v>1</v>
      </c>
      <c r="H2880" s="11" t="s">
        <v>1072</v>
      </c>
      <c r="I2880" s="63"/>
      <c r="J2880" s="63"/>
      <c r="K2880" s="63"/>
      <c r="L2880" s="63"/>
      <c r="M2880" s="63"/>
      <c r="N2880" s="63"/>
      <c r="O2880" s="63"/>
      <c r="P2880" s="63">
        <f t="shared" si="2288"/>
        <v>0</v>
      </c>
      <c r="Q2880" s="63" t="str">
        <f t="shared" si="2289"/>
        <v>-</v>
      </c>
    </row>
    <row r="2881" spans="1:17" ht="22.5" x14ac:dyDescent="0.25">
      <c r="A2881" s="14" t="s">
        <v>1</v>
      </c>
      <c r="B2881" s="14" t="s">
        <v>1</v>
      </c>
      <c r="C2881" s="14" t="s">
        <v>1</v>
      </c>
      <c r="D2881" s="42" t="s">
        <v>1</v>
      </c>
      <c r="E2881" s="42" t="s">
        <v>1</v>
      </c>
      <c r="F2881" s="42" t="s">
        <v>1</v>
      </c>
      <c r="G2881" s="42" t="s">
        <v>1</v>
      </c>
      <c r="H2881" s="17" t="s">
        <v>13</v>
      </c>
      <c r="I2881" s="66">
        <f t="shared" ref="I2881" si="2322">SUM(I2882,I2890,I2892)</f>
        <v>2905071</v>
      </c>
      <c r="J2881" s="66">
        <f t="shared" ref="J2881:K2881" si="2323">SUM(J2882,J2890,J2892)</f>
        <v>2863671</v>
      </c>
      <c r="K2881" s="66">
        <f t="shared" si="2323"/>
        <v>0</v>
      </c>
      <c r="L2881" s="66">
        <f t="shared" si="2292"/>
        <v>144655</v>
      </c>
      <c r="M2881" s="66">
        <f t="shared" ref="M2881" si="2324">SUM(M2882,M2890,M2892)</f>
        <v>0</v>
      </c>
      <c r="N2881" s="66">
        <f t="shared" ref="N2881:O2881" si="2325">SUM(N2882,N2890,N2892)</f>
        <v>0</v>
      </c>
      <c r="O2881" s="66">
        <f t="shared" si="2325"/>
        <v>144655</v>
      </c>
      <c r="P2881" s="66">
        <f t="shared" si="2288"/>
        <v>144655</v>
      </c>
      <c r="Q2881" s="66">
        <f t="shared" si="2289"/>
        <v>5.0513833467601552</v>
      </c>
    </row>
    <row r="2882" spans="1:17" x14ac:dyDescent="0.25">
      <c r="A2882" s="12" t="s">
        <v>638</v>
      </c>
      <c r="B2882" s="12" t="s">
        <v>69</v>
      </c>
      <c r="C2882" s="12" t="s">
        <v>1070</v>
      </c>
      <c r="D2882" s="43" t="s">
        <v>1071</v>
      </c>
      <c r="E2882" s="42" t="s">
        <v>2709</v>
      </c>
      <c r="F2882" s="42" t="s">
        <v>1</v>
      </c>
      <c r="G2882" s="42" t="s">
        <v>1</v>
      </c>
      <c r="H2882" s="11" t="s">
        <v>15</v>
      </c>
      <c r="I2882" s="67">
        <f t="shared" ref="I2882" si="2326">SUM(I2883,I2884)</f>
        <v>2402973</v>
      </c>
      <c r="J2882" s="67">
        <f t="shared" ref="J2882:K2882" si="2327">SUM(J2883,J2884)</f>
        <v>2402973</v>
      </c>
      <c r="K2882" s="67">
        <f t="shared" si="2327"/>
        <v>0</v>
      </c>
      <c r="L2882" s="67">
        <f t="shared" si="2292"/>
        <v>116000</v>
      </c>
      <c r="M2882" s="67">
        <f t="shared" ref="M2882" si="2328">SUM(M2883,M2884)</f>
        <v>0</v>
      </c>
      <c r="N2882" s="67">
        <f t="shared" ref="N2882:O2882" si="2329">SUM(N2883,N2884)</f>
        <v>0</v>
      </c>
      <c r="O2882" s="67">
        <f t="shared" si="2329"/>
        <v>116000</v>
      </c>
      <c r="P2882" s="67">
        <f t="shared" si="2288"/>
        <v>116000</v>
      </c>
      <c r="Q2882" s="67">
        <f t="shared" si="2289"/>
        <v>4.8273534492480774</v>
      </c>
    </row>
    <row r="2883" spans="1:17" x14ac:dyDescent="0.25">
      <c r="A2883" s="12" t="s">
        <v>638</v>
      </c>
      <c r="B2883" s="12" t="s">
        <v>69</v>
      </c>
      <c r="C2883" s="12" t="s">
        <v>1070</v>
      </c>
      <c r="D2883" s="43" t="s">
        <v>1071</v>
      </c>
      <c r="E2883" s="48">
        <v>6111</v>
      </c>
      <c r="F2883" s="43"/>
      <c r="G2883" s="56" t="s">
        <v>2919</v>
      </c>
      <c r="H2883" s="23" t="s">
        <v>16</v>
      </c>
      <c r="I2883" s="68">
        <v>2097773</v>
      </c>
      <c r="J2883" s="68">
        <v>2097773</v>
      </c>
      <c r="K2883" s="68"/>
      <c r="L2883" s="68">
        <f t="shared" si="2292"/>
        <v>105000</v>
      </c>
      <c r="M2883" s="68"/>
      <c r="N2883" s="68"/>
      <c r="O2883" s="68">
        <v>105000</v>
      </c>
      <c r="P2883" s="68">
        <f t="shared" si="2288"/>
        <v>105000</v>
      </c>
      <c r="Q2883" s="68">
        <f t="shared" si="2289"/>
        <v>5.005308009970574</v>
      </c>
    </row>
    <row r="2884" spans="1:17" x14ac:dyDescent="0.25">
      <c r="A2884" s="14" t="s">
        <v>638</v>
      </c>
      <c r="B2884" s="14" t="s">
        <v>69</v>
      </c>
      <c r="C2884" s="14" t="s">
        <v>1070</v>
      </c>
      <c r="D2884" s="50" t="s">
        <v>1071</v>
      </c>
      <c r="E2884" s="50" t="s">
        <v>2719</v>
      </c>
      <c r="F2884" s="43" t="s">
        <v>1</v>
      </c>
      <c r="G2884" s="49" t="s">
        <v>1</v>
      </c>
      <c r="H2884" s="11" t="s">
        <v>19</v>
      </c>
      <c r="I2884" s="67">
        <f t="shared" ref="I2884:O2884" si="2330">SUM(I2885:I2889)</f>
        <v>305200</v>
      </c>
      <c r="J2884" s="67">
        <f t="shared" si="2330"/>
        <v>305200</v>
      </c>
      <c r="K2884" s="67">
        <f t="shared" si="2330"/>
        <v>0</v>
      </c>
      <c r="L2884" s="67">
        <f t="shared" si="2292"/>
        <v>11000</v>
      </c>
      <c r="M2884" s="67">
        <f t="shared" si="2330"/>
        <v>0</v>
      </c>
      <c r="N2884" s="67">
        <f t="shared" si="2330"/>
        <v>0</v>
      </c>
      <c r="O2884" s="67">
        <f t="shared" si="2330"/>
        <v>11000</v>
      </c>
      <c r="P2884" s="67">
        <f t="shared" si="2288"/>
        <v>11000</v>
      </c>
      <c r="Q2884" s="67">
        <f t="shared" si="2289"/>
        <v>3.6041939711664481</v>
      </c>
    </row>
    <row r="2885" spans="1:17" x14ac:dyDescent="0.25">
      <c r="A2885" s="12" t="s">
        <v>638</v>
      </c>
      <c r="B2885" s="12" t="s">
        <v>69</v>
      </c>
      <c r="C2885" s="12" t="s">
        <v>1070</v>
      </c>
      <c r="D2885" s="43" t="s">
        <v>1071</v>
      </c>
      <c r="E2885" s="48">
        <v>6112</v>
      </c>
      <c r="F2885" s="43" t="s">
        <v>1073</v>
      </c>
      <c r="G2885" s="56" t="s">
        <v>2919</v>
      </c>
      <c r="H2885" s="23" t="s">
        <v>73</v>
      </c>
      <c r="I2885" s="68">
        <v>82300</v>
      </c>
      <c r="J2885" s="68">
        <v>82300</v>
      </c>
      <c r="K2885" s="68"/>
      <c r="L2885" s="68">
        <f t="shared" si="2292"/>
        <v>0</v>
      </c>
      <c r="M2885" s="68"/>
      <c r="N2885" s="68"/>
      <c r="O2885" s="68"/>
      <c r="P2885" s="68">
        <f t="shared" si="2288"/>
        <v>0</v>
      </c>
      <c r="Q2885" s="68">
        <f t="shared" si="2289"/>
        <v>0</v>
      </c>
    </row>
    <row r="2886" spans="1:17" x14ac:dyDescent="0.25">
      <c r="A2886" s="12" t="s">
        <v>638</v>
      </c>
      <c r="B2886" s="12" t="s">
        <v>69</v>
      </c>
      <c r="C2886" s="12" t="s">
        <v>1070</v>
      </c>
      <c r="D2886" s="43" t="s">
        <v>1071</v>
      </c>
      <c r="E2886" s="48">
        <v>6112</v>
      </c>
      <c r="F2886" s="43" t="s">
        <v>1074</v>
      </c>
      <c r="G2886" s="56" t="s">
        <v>2919</v>
      </c>
      <c r="H2886" s="23" t="s">
        <v>22</v>
      </c>
      <c r="I2886" s="68">
        <v>150000</v>
      </c>
      <c r="J2886" s="68">
        <v>150000</v>
      </c>
      <c r="K2886" s="68"/>
      <c r="L2886" s="68">
        <f t="shared" si="2292"/>
        <v>11000</v>
      </c>
      <c r="M2886" s="68"/>
      <c r="N2886" s="68"/>
      <c r="O2886" s="68">
        <v>11000</v>
      </c>
      <c r="P2886" s="68">
        <f t="shared" si="2288"/>
        <v>11000</v>
      </c>
      <c r="Q2886" s="68">
        <f t="shared" si="2289"/>
        <v>7.333333333333333</v>
      </c>
    </row>
    <row r="2887" spans="1:17" x14ac:dyDescent="0.25">
      <c r="A2887" s="12" t="s">
        <v>638</v>
      </c>
      <c r="B2887" s="12" t="s">
        <v>69</v>
      </c>
      <c r="C2887" s="12" t="s">
        <v>1070</v>
      </c>
      <c r="D2887" s="43" t="s">
        <v>1071</v>
      </c>
      <c r="E2887" s="48">
        <v>6112</v>
      </c>
      <c r="F2887" s="43" t="s">
        <v>1075</v>
      </c>
      <c r="G2887" s="56" t="s">
        <v>2919</v>
      </c>
      <c r="H2887" s="23" t="s">
        <v>24</v>
      </c>
      <c r="I2887" s="68">
        <v>45000</v>
      </c>
      <c r="J2887" s="68">
        <v>45000</v>
      </c>
      <c r="K2887" s="68"/>
      <c r="L2887" s="68">
        <f t="shared" si="2292"/>
        <v>0</v>
      </c>
      <c r="M2887" s="68"/>
      <c r="N2887" s="68"/>
      <c r="O2887" s="68"/>
      <c r="P2887" s="68">
        <f t="shared" si="2288"/>
        <v>0</v>
      </c>
      <c r="Q2887" s="68">
        <f t="shared" si="2289"/>
        <v>0</v>
      </c>
    </row>
    <row r="2888" spans="1:17" x14ac:dyDescent="0.25">
      <c r="A2888" s="12" t="s">
        <v>638</v>
      </c>
      <c r="B2888" s="12" t="s">
        <v>69</v>
      </c>
      <c r="C2888" s="12" t="s">
        <v>1070</v>
      </c>
      <c r="D2888" s="43" t="s">
        <v>1071</v>
      </c>
      <c r="E2888" s="48">
        <v>6112</v>
      </c>
      <c r="F2888" s="43" t="s">
        <v>1076</v>
      </c>
      <c r="G2888" s="56" t="s">
        <v>2919</v>
      </c>
      <c r="H2888" s="23" t="s">
        <v>76</v>
      </c>
      <c r="I2888" s="68">
        <v>8000</v>
      </c>
      <c r="J2888" s="68">
        <v>8000</v>
      </c>
      <c r="K2888" s="68"/>
      <c r="L2888" s="68">
        <f t="shared" si="2292"/>
        <v>0</v>
      </c>
      <c r="M2888" s="68"/>
      <c r="N2888" s="68"/>
      <c r="O2888" s="68">
        <v>0</v>
      </c>
      <c r="P2888" s="68">
        <f t="shared" si="2288"/>
        <v>0</v>
      </c>
      <c r="Q2888" s="68">
        <f t="shared" si="2289"/>
        <v>0</v>
      </c>
    </row>
    <row r="2889" spans="1:17" x14ac:dyDescent="0.25">
      <c r="A2889" s="12" t="s">
        <v>638</v>
      </c>
      <c r="B2889" s="12" t="s">
        <v>69</v>
      </c>
      <c r="C2889" s="12" t="s">
        <v>1070</v>
      </c>
      <c r="D2889" s="43" t="s">
        <v>1071</v>
      </c>
      <c r="E2889" s="48">
        <v>6112</v>
      </c>
      <c r="F2889" s="43" t="s">
        <v>1077</v>
      </c>
      <c r="G2889" s="56" t="s">
        <v>2919</v>
      </c>
      <c r="H2889" s="23" t="s">
        <v>26</v>
      </c>
      <c r="I2889" s="68">
        <v>19900</v>
      </c>
      <c r="J2889" s="68">
        <v>19900</v>
      </c>
      <c r="K2889" s="68"/>
      <c r="L2889" s="68">
        <f t="shared" si="2292"/>
        <v>0</v>
      </c>
      <c r="M2889" s="68"/>
      <c r="N2889" s="68"/>
      <c r="O2889" s="68">
        <v>0</v>
      </c>
      <c r="P2889" s="68">
        <f t="shared" si="2288"/>
        <v>0</v>
      </c>
      <c r="Q2889" s="68">
        <f t="shared" si="2289"/>
        <v>0</v>
      </c>
    </row>
    <row r="2890" spans="1:17" x14ac:dyDescent="0.25">
      <c r="A2890" s="12" t="s">
        <v>638</v>
      </c>
      <c r="B2890" s="12" t="s">
        <v>69</v>
      </c>
      <c r="C2890" s="12" t="s">
        <v>1070</v>
      </c>
      <c r="D2890" s="43" t="s">
        <v>1071</v>
      </c>
      <c r="E2890" s="42" t="s">
        <v>2710</v>
      </c>
      <c r="F2890" s="42" t="s">
        <v>1</v>
      </c>
      <c r="G2890" s="42" t="s">
        <v>1</v>
      </c>
      <c r="H2890" s="11" t="s">
        <v>28</v>
      </c>
      <c r="I2890" s="67">
        <f t="shared" ref="I2890:O2890" si="2331">SUM(I2891)</f>
        <v>224838</v>
      </c>
      <c r="J2890" s="67">
        <f t="shared" si="2331"/>
        <v>224838</v>
      </c>
      <c r="K2890" s="67">
        <f t="shared" si="2331"/>
        <v>0</v>
      </c>
      <c r="L2890" s="67">
        <f t="shared" si="2292"/>
        <v>11000</v>
      </c>
      <c r="M2890" s="67">
        <f t="shared" si="2331"/>
        <v>0</v>
      </c>
      <c r="N2890" s="67">
        <f t="shared" si="2331"/>
        <v>0</v>
      </c>
      <c r="O2890" s="67">
        <f t="shared" si="2331"/>
        <v>11000</v>
      </c>
      <c r="P2890" s="67">
        <f t="shared" si="2288"/>
        <v>11000</v>
      </c>
      <c r="Q2890" s="67">
        <f t="shared" si="2289"/>
        <v>4.8924114251149717</v>
      </c>
    </row>
    <row r="2891" spans="1:17" x14ac:dyDescent="0.25">
      <c r="A2891" s="12" t="s">
        <v>638</v>
      </c>
      <c r="B2891" s="12" t="s">
        <v>69</v>
      </c>
      <c r="C2891" s="12" t="s">
        <v>1070</v>
      </c>
      <c r="D2891" s="43" t="s">
        <v>1071</v>
      </c>
      <c r="E2891" s="48">
        <v>6121</v>
      </c>
      <c r="F2891" s="43"/>
      <c r="G2891" s="56" t="s">
        <v>2919</v>
      </c>
      <c r="H2891" s="23" t="s">
        <v>29</v>
      </c>
      <c r="I2891" s="68">
        <v>224838</v>
      </c>
      <c r="J2891" s="68">
        <v>224838</v>
      </c>
      <c r="K2891" s="68"/>
      <c r="L2891" s="68">
        <f t="shared" si="2292"/>
        <v>11000</v>
      </c>
      <c r="M2891" s="68"/>
      <c r="N2891" s="68"/>
      <c r="O2891" s="68">
        <v>11000</v>
      </c>
      <c r="P2891" s="68">
        <f t="shared" si="2288"/>
        <v>11000</v>
      </c>
      <c r="Q2891" s="68">
        <f t="shared" si="2289"/>
        <v>4.8924114251149717</v>
      </c>
    </row>
    <row r="2892" spans="1:17" x14ac:dyDescent="0.25">
      <c r="A2892" s="12" t="s">
        <v>638</v>
      </c>
      <c r="B2892" s="12" t="s">
        <v>69</v>
      </c>
      <c r="C2892" s="12" t="s">
        <v>1070</v>
      </c>
      <c r="D2892" s="43" t="s">
        <v>1071</v>
      </c>
      <c r="E2892" s="42" t="s">
        <v>2711</v>
      </c>
      <c r="F2892" s="42" t="s">
        <v>1</v>
      </c>
      <c r="G2892" s="42" t="s">
        <v>1</v>
      </c>
      <c r="H2892" s="11" t="s">
        <v>32</v>
      </c>
      <c r="I2892" s="67">
        <f t="shared" ref="I2892:O2892" si="2332">SUM(I2893:I2900)</f>
        <v>277260</v>
      </c>
      <c r="J2892" s="67">
        <f t="shared" si="2332"/>
        <v>235860</v>
      </c>
      <c r="K2892" s="67">
        <f t="shared" si="2332"/>
        <v>0</v>
      </c>
      <c r="L2892" s="67">
        <f t="shared" si="2292"/>
        <v>17655</v>
      </c>
      <c r="M2892" s="67">
        <f t="shared" si="2332"/>
        <v>0</v>
      </c>
      <c r="N2892" s="67">
        <f t="shared" si="2332"/>
        <v>0</v>
      </c>
      <c r="O2892" s="67">
        <f t="shared" si="2332"/>
        <v>17655</v>
      </c>
      <c r="P2892" s="67">
        <f t="shared" si="2288"/>
        <v>17655</v>
      </c>
      <c r="Q2892" s="67">
        <f t="shared" si="2289"/>
        <v>7.4853726787077077</v>
      </c>
    </row>
    <row r="2893" spans="1:17" x14ac:dyDescent="0.25">
      <c r="A2893" s="12" t="s">
        <v>638</v>
      </c>
      <c r="B2893" s="12" t="s">
        <v>69</v>
      </c>
      <c r="C2893" s="12" t="s">
        <v>1070</v>
      </c>
      <c r="D2893" s="43" t="s">
        <v>1071</v>
      </c>
      <c r="E2893" s="48">
        <v>6131</v>
      </c>
      <c r="F2893" s="43"/>
      <c r="G2893" s="56" t="s">
        <v>2919</v>
      </c>
      <c r="H2893" s="23" t="s">
        <v>33</v>
      </c>
      <c r="I2893" s="68">
        <v>5000</v>
      </c>
      <c r="J2893" s="68">
        <v>2000</v>
      </c>
      <c r="K2893" s="68"/>
      <c r="L2893" s="68">
        <f t="shared" si="2292"/>
        <v>160</v>
      </c>
      <c r="M2893" s="68"/>
      <c r="N2893" s="68"/>
      <c r="O2893" s="68">
        <v>160</v>
      </c>
      <c r="P2893" s="68">
        <f t="shared" ref="P2893:P2955" si="2333">K2893+L2893</f>
        <v>160</v>
      </c>
      <c r="Q2893" s="68">
        <f t="shared" ref="Q2893:Q2955" si="2334">IF(J2893=0,"-",P2893/J2893*100)</f>
        <v>8</v>
      </c>
    </row>
    <row r="2894" spans="1:17" x14ac:dyDescent="0.25">
      <c r="A2894" s="12" t="s">
        <v>638</v>
      </c>
      <c r="B2894" s="12" t="s">
        <v>69</v>
      </c>
      <c r="C2894" s="12" t="s">
        <v>1070</v>
      </c>
      <c r="D2894" s="43" t="s">
        <v>1071</v>
      </c>
      <c r="E2894" s="48">
        <v>6132</v>
      </c>
      <c r="F2894" s="43"/>
      <c r="G2894" s="56" t="s">
        <v>2919</v>
      </c>
      <c r="H2894" s="23" t="s">
        <v>227</v>
      </c>
      <c r="I2894" s="68">
        <v>136000</v>
      </c>
      <c r="J2894" s="68">
        <v>136000</v>
      </c>
      <c r="K2894" s="68"/>
      <c r="L2894" s="68">
        <f t="shared" si="2292"/>
        <v>11300</v>
      </c>
      <c r="M2894" s="68"/>
      <c r="N2894" s="68"/>
      <c r="O2894" s="68">
        <v>11300</v>
      </c>
      <c r="P2894" s="68">
        <f t="shared" si="2333"/>
        <v>11300</v>
      </c>
      <c r="Q2894" s="68">
        <f t="shared" si="2334"/>
        <v>8.3088235294117645</v>
      </c>
    </row>
    <row r="2895" spans="1:17" x14ac:dyDescent="0.25">
      <c r="A2895" s="12" t="s">
        <v>638</v>
      </c>
      <c r="B2895" s="12" t="s">
        <v>69</v>
      </c>
      <c r="C2895" s="12" t="s">
        <v>1070</v>
      </c>
      <c r="D2895" s="43" t="s">
        <v>1071</v>
      </c>
      <c r="E2895" s="48">
        <v>6133</v>
      </c>
      <c r="F2895" s="43"/>
      <c r="G2895" s="56" t="s">
        <v>2919</v>
      </c>
      <c r="H2895" s="23" t="s">
        <v>229</v>
      </c>
      <c r="I2895" s="68">
        <v>17000</v>
      </c>
      <c r="J2895" s="68">
        <v>17000</v>
      </c>
      <c r="K2895" s="68"/>
      <c r="L2895" s="68">
        <f t="shared" si="2292"/>
        <v>1500</v>
      </c>
      <c r="M2895" s="68"/>
      <c r="N2895" s="68"/>
      <c r="O2895" s="68">
        <v>1500</v>
      </c>
      <c r="P2895" s="68">
        <f t="shared" si="2333"/>
        <v>1500</v>
      </c>
      <c r="Q2895" s="68">
        <f t="shared" si="2334"/>
        <v>8.8235294117647065</v>
      </c>
    </row>
    <row r="2896" spans="1:17" x14ac:dyDescent="0.25">
      <c r="A2896" s="12" t="s">
        <v>638</v>
      </c>
      <c r="B2896" s="12" t="s">
        <v>69</v>
      </c>
      <c r="C2896" s="12" t="s">
        <v>1070</v>
      </c>
      <c r="D2896" s="43" t="s">
        <v>1071</v>
      </c>
      <c r="E2896" s="48">
        <v>6134</v>
      </c>
      <c r="F2896" s="43"/>
      <c r="G2896" s="56" t="s">
        <v>2919</v>
      </c>
      <c r="H2896" s="23" t="s">
        <v>169</v>
      </c>
      <c r="I2896" s="68">
        <v>27700</v>
      </c>
      <c r="J2896" s="68">
        <v>12900</v>
      </c>
      <c r="K2896" s="68"/>
      <c r="L2896" s="68">
        <f t="shared" si="2292"/>
        <v>1075</v>
      </c>
      <c r="M2896" s="68"/>
      <c r="N2896" s="68"/>
      <c r="O2896" s="68">
        <v>1075</v>
      </c>
      <c r="P2896" s="68">
        <f t="shared" si="2333"/>
        <v>1075</v>
      </c>
      <c r="Q2896" s="68">
        <f t="shared" si="2334"/>
        <v>8.3333333333333321</v>
      </c>
    </row>
    <row r="2897" spans="1:17" x14ac:dyDescent="0.25">
      <c r="A2897" s="12" t="s">
        <v>638</v>
      </c>
      <c r="B2897" s="12" t="s">
        <v>69</v>
      </c>
      <c r="C2897" s="12" t="s">
        <v>1070</v>
      </c>
      <c r="D2897" s="43" t="s">
        <v>1071</v>
      </c>
      <c r="E2897" s="48">
        <v>6135</v>
      </c>
      <c r="F2897" s="43"/>
      <c r="G2897" s="56" t="s">
        <v>2919</v>
      </c>
      <c r="H2897" s="23" t="s">
        <v>231</v>
      </c>
      <c r="I2897" s="68">
        <v>16600</v>
      </c>
      <c r="J2897" s="68">
        <v>3000</v>
      </c>
      <c r="K2897" s="68"/>
      <c r="L2897" s="68">
        <f t="shared" ref="L2897:L2955" si="2335">SUM(M2897:O2897)</f>
        <v>250</v>
      </c>
      <c r="M2897" s="68"/>
      <c r="N2897" s="68"/>
      <c r="O2897" s="68">
        <v>250</v>
      </c>
      <c r="P2897" s="68">
        <f t="shared" si="2333"/>
        <v>250</v>
      </c>
      <c r="Q2897" s="68">
        <f t="shared" si="2334"/>
        <v>8.3333333333333321</v>
      </c>
    </row>
    <row r="2898" spans="1:17" x14ac:dyDescent="0.25">
      <c r="A2898" s="12" t="s">
        <v>638</v>
      </c>
      <c r="B2898" s="12" t="s">
        <v>69</v>
      </c>
      <c r="C2898" s="12" t="s">
        <v>1070</v>
      </c>
      <c r="D2898" s="43" t="s">
        <v>1071</v>
      </c>
      <c r="E2898" s="48">
        <v>6137</v>
      </c>
      <c r="F2898" s="43"/>
      <c r="G2898" s="56" t="s">
        <v>2919</v>
      </c>
      <c r="H2898" s="23" t="s">
        <v>235</v>
      </c>
      <c r="I2898" s="68">
        <v>17000</v>
      </c>
      <c r="J2898" s="68">
        <v>12000</v>
      </c>
      <c r="K2898" s="68"/>
      <c r="L2898" s="68">
        <f t="shared" si="2335"/>
        <v>1000</v>
      </c>
      <c r="M2898" s="68"/>
      <c r="N2898" s="68"/>
      <c r="O2898" s="68">
        <v>1000</v>
      </c>
      <c r="P2898" s="68">
        <f t="shared" si="2333"/>
        <v>1000</v>
      </c>
      <c r="Q2898" s="68">
        <f t="shared" si="2334"/>
        <v>8.3333333333333321</v>
      </c>
    </row>
    <row r="2899" spans="1:17" x14ac:dyDescent="0.25">
      <c r="A2899" s="12" t="s">
        <v>638</v>
      </c>
      <c r="B2899" s="12" t="s">
        <v>69</v>
      </c>
      <c r="C2899" s="12" t="s">
        <v>1070</v>
      </c>
      <c r="D2899" s="43" t="s">
        <v>1071</v>
      </c>
      <c r="E2899" s="48">
        <v>6138</v>
      </c>
      <c r="F2899" s="43"/>
      <c r="G2899" s="56" t="s">
        <v>2919</v>
      </c>
      <c r="H2899" s="23" t="s">
        <v>237</v>
      </c>
      <c r="I2899" s="68">
        <v>2460</v>
      </c>
      <c r="J2899" s="68">
        <v>2460</v>
      </c>
      <c r="K2899" s="68"/>
      <c r="L2899" s="68">
        <f t="shared" si="2335"/>
        <v>0</v>
      </c>
      <c r="M2899" s="68"/>
      <c r="N2899" s="68"/>
      <c r="O2899" s="68">
        <v>0</v>
      </c>
      <c r="P2899" s="68">
        <f t="shared" si="2333"/>
        <v>0</v>
      </c>
      <c r="Q2899" s="68">
        <f t="shared" si="2334"/>
        <v>0</v>
      </c>
    </row>
    <row r="2900" spans="1:17" x14ac:dyDescent="0.25">
      <c r="A2900" s="14" t="s">
        <v>638</v>
      </c>
      <c r="B2900" s="14" t="s">
        <v>69</v>
      </c>
      <c r="C2900" s="14" t="s">
        <v>1070</v>
      </c>
      <c r="D2900" s="50" t="s">
        <v>1071</v>
      </c>
      <c r="E2900" s="50" t="s">
        <v>2720</v>
      </c>
      <c r="F2900" s="43" t="s">
        <v>1</v>
      </c>
      <c r="G2900" s="49" t="s">
        <v>1</v>
      </c>
      <c r="H2900" s="11" t="s">
        <v>35</v>
      </c>
      <c r="I2900" s="67">
        <f t="shared" ref="I2900:O2900" si="2336">SUM(I2901:I2903)</f>
        <v>55500</v>
      </c>
      <c r="J2900" s="67">
        <f t="shared" si="2336"/>
        <v>50500</v>
      </c>
      <c r="K2900" s="67">
        <f t="shared" si="2336"/>
        <v>0</v>
      </c>
      <c r="L2900" s="67">
        <f t="shared" si="2335"/>
        <v>2370</v>
      </c>
      <c r="M2900" s="67">
        <f t="shared" si="2336"/>
        <v>0</v>
      </c>
      <c r="N2900" s="67">
        <f t="shared" si="2336"/>
        <v>0</v>
      </c>
      <c r="O2900" s="67">
        <f t="shared" si="2336"/>
        <v>2370</v>
      </c>
      <c r="P2900" s="67">
        <f t="shared" si="2333"/>
        <v>2370</v>
      </c>
      <c r="Q2900" s="67">
        <f t="shared" si="2334"/>
        <v>4.6930693069306928</v>
      </c>
    </row>
    <row r="2901" spans="1:17" x14ac:dyDescent="0.25">
      <c r="A2901" s="12" t="s">
        <v>638</v>
      </c>
      <c r="B2901" s="12" t="s">
        <v>69</v>
      </c>
      <c r="C2901" s="12" t="s">
        <v>1070</v>
      </c>
      <c r="D2901" s="43" t="s">
        <v>1071</v>
      </c>
      <c r="E2901" s="48">
        <v>6139</v>
      </c>
      <c r="F2901" s="43"/>
      <c r="G2901" s="56" t="s">
        <v>2919</v>
      </c>
      <c r="H2901" s="23" t="s">
        <v>35</v>
      </c>
      <c r="I2901" s="68">
        <v>45000</v>
      </c>
      <c r="J2901" s="68">
        <v>40000</v>
      </c>
      <c r="K2901" s="68"/>
      <c r="L2901" s="68">
        <f t="shared" si="2335"/>
        <v>1500</v>
      </c>
      <c r="M2901" s="68"/>
      <c r="N2901" s="68"/>
      <c r="O2901" s="68">
        <v>1500</v>
      </c>
      <c r="P2901" s="68">
        <f t="shared" si="2333"/>
        <v>1500</v>
      </c>
      <c r="Q2901" s="68">
        <f t="shared" si="2334"/>
        <v>3.75</v>
      </c>
    </row>
    <row r="2902" spans="1:17" x14ac:dyDescent="0.25">
      <c r="A2902" s="12" t="s">
        <v>638</v>
      </c>
      <c r="B2902" s="12" t="s">
        <v>69</v>
      </c>
      <c r="C2902" s="12" t="s">
        <v>1070</v>
      </c>
      <c r="D2902" s="43" t="s">
        <v>1071</v>
      </c>
      <c r="E2902" s="48">
        <v>6139</v>
      </c>
      <c r="F2902" s="43" t="s">
        <v>1078</v>
      </c>
      <c r="G2902" s="56" t="s">
        <v>2919</v>
      </c>
      <c r="H2902" s="23" t="s">
        <v>43</v>
      </c>
      <c r="I2902" s="68">
        <v>2900</v>
      </c>
      <c r="J2902" s="68">
        <v>2900</v>
      </c>
      <c r="K2902" s="68"/>
      <c r="L2902" s="68">
        <f t="shared" si="2335"/>
        <v>240</v>
      </c>
      <c r="M2902" s="68"/>
      <c r="N2902" s="68"/>
      <c r="O2902" s="68">
        <v>240</v>
      </c>
      <c r="P2902" s="68">
        <f t="shared" si="2333"/>
        <v>240</v>
      </c>
      <c r="Q2902" s="68">
        <f t="shared" si="2334"/>
        <v>8.2758620689655178</v>
      </c>
    </row>
    <row r="2903" spans="1:17" ht="22.5" x14ac:dyDescent="0.25">
      <c r="A2903" s="12" t="s">
        <v>638</v>
      </c>
      <c r="B2903" s="12" t="s">
        <v>69</v>
      </c>
      <c r="C2903" s="12" t="s">
        <v>1070</v>
      </c>
      <c r="D2903" s="43" t="s">
        <v>1071</v>
      </c>
      <c r="E2903" s="48">
        <v>6139</v>
      </c>
      <c r="F2903" s="43" t="s">
        <v>1079</v>
      </c>
      <c r="G2903" s="56" t="s">
        <v>2919</v>
      </c>
      <c r="H2903" s="23" t="s">
        <v>49</v>
      </c>
      <c r="I2903" s="68">
        <v>7600</v>
      </c>
      <c r="J2903" s="68">
        <v>7600</v>
      </c>
      <c r="K2903" s="68"/>
      <c r="L2903" s="68">
        <f t="shared" si="2335"/>
        <v>630</v>
      </c>
      <c r="M2903" s="68"/>
      <c r="N2903" s="68"/>
      <c r="O2903" s="68">
        <v>630</v>
      </c>
      <c r="P2903" s="68">
        <f t="shared" si="2333"/>
        <v>630</v>
      </c>
      <c r="Q2903" s="68">
        <f t="shared" si="2334"/>
        <v>8.2894736842105257</v>
      </c>
    </row>
    <row r="2904" spans="1:17" ht="22.5" x14ac:dyDescent="0.25">
      <c r="A2904" s="14" t="s">
        <v>1</v>
      </c>
      <c r="B2904" s="14" t="s">
        <v>1</v>
      </c>
      <c r="C2904" s="14" t="s">
        <v>1</v>
      </c>
      <c r="D2904" s="42" t="s">
        <v>1</v>
      </c>
      <c r="E2904" s="42" t="s">
        <v>1</v>
      </c>
      <c r="F2904" s="42" t="s">
        <v>1</v>
      </c>
      <c r="G2904" s="42" t="s">
        <v>1</v>
      </c>
      <c r="H2904" s="17" t="s">
        <v>50</v>
      </c>
      <c r="I2904" s="66">
        <f t="shared" ref="I2904:O2905" si="2337">SUM(I2905)</f>
        <v>100</v>
      </c>
      <c r="J2904" s="66">
        <f t="shared" si="2337"/>
        <v>100</v>
      </c>
      <c r="K2904" s="66">
        <f t="shared" si="2337"/>
        <v>0</v>
      </c>
      <c r="L2904" s="66">
        <f t="shared" si="2335"/>
        <v>0</v>
      </c>
      <c r="M2904" s="66">
        <f t="shared" si="2337"/>
        <v>0</v>
      </c>
      <c r="N2904" s="66">
        <f t="shared" si="2337"/>
        <v>0</v>
      </c>
      <c r="O2904" s="66">
        <f t="shared" si="2337"/>
        <v>0</v>
      </c>
      <c r="P2904" s="66">
        <f t="shared" si="2333"/>
        <v>0</v>
      </c>
      <c r="Q2904" s="66">
        <f t="shared" si="2334"/>
        <v>0</v>
      </c>
    </row>
    <row r="2905" spans="1:17" x14ac:dyDescent="0.25">
      <c r="A2905" s="12" t="s">
        <v>638</v>
      </c>
      <c r="B2905" s="12" t="s">
        <v>69</v>
      </c>
      <c r="C2905" s="12" t="s">
        <v>1070</v>
      </c>
      <c r="D2905" s="43" t="s">
        <v>1071</v>
      </c>
      <c r="E2905" s="42" t="s">
        <v>2712</v>
      </c>
      <c r="F2905" s="42" t="s">
        <v>1</v>
      </c>
      <c r="G2905" s="42" t="s">
        <v>1</v>
      </c>
      <c r="H2905" s="11" t="s">
        <v>52</v>
      </c>
      <c r="I2905" s="67">
        <f t="shared" si="2337"/>
        <v>100</v>
      </c>
      <c r="J2905" s="67">
        <f t="shared" si="2337"/>
        <v>100</v>
      </c>
      <c r="K2905" s="67">
        <f t="shared" si="2337"/>
        <v>0</v>
      </c>
      <c r="L2905" s="67">
        <f t="shared" si="2335"/>
        <v>0</v>
      </c>
      <c r="M2905" s="67">
        <f t="shared" si="2337"/>
        <v>0</v>
      </c>
      <c r="N2905" s="67">
        <f t="shared" si="2337"/>
        <v>0</v>
      </c>
      <c r="O2905" s="67">
        <f t="shared" si="2337"/>
        <v>0</v>
      </c>
      <c r="P2905" s="67">
        <f t="shared" si="2333"/>
        <v>0</v>
      </c>
      <c r="Q2905" s="67">
        <f t="shared" si="2334"/>
        <v>0</v>
      </c>
    </row>
    <row r="2906" spans="1:17" x14ac:dyDescent="0.25">
      <c r="A2906" s="12" t="s">
        <v>638</v>
      </c>
      <c r="B2906" s="12" t="s">
        <v>69</v>
      </c>
      <c r="C2906" s="12" t="s">
        <v>1070</v>
      </c>
      <c r="D2906" s="43" t="s">
        <v>1071</v>
      </c>
      <c r="E2906" s="48">
        <v>6148</v>
      </c>
      <c r="F2906" s="43"/>
      <c r="G2906" s="56" t="s">
        <v>2919</v>
      </c>
      <c r="H2906" s="23" t="s">
        <v>58</v>
      </c>
      <c r="I2906" s="68">
        <v>100</v>
      </c>
      <c r="J2906" s="68">
        <v>100</v>
      </c>
      <c r="K2906" s="68"/>
      <c r="L2906" s="68">
        <f t="shared" si="2335"/>
        <v>0</v>
      </c>
      <c r="M2906" s="68"/>
      <c r="N2906" s="68"/>
      <c r="O2906" s="68"/>
      <c r="P2906" s="68">
        <f t="shared" si="2333"/>
        <v>0</v>
      </c>
      <c r="Q2906" s="68">
        <f t="shared" si="2334"/>
        <v>0</v>
      </c>
    </row>
    <row r="2907" spans="1:17" ht="22.5" x14ac:dyDescent="0.25">
      <c r="A2907" s="14" t="s">
        <v>1</v>
      </c>
      <c r="B2907" s="14" t="s">
        <v>1</v>
      </c>
      <c r="C2907" s="14" t="s">
        <v>1</v>
      </c>
      <c r="D2907" s="42" t="s">
        <v>1</v>
      </c>
      <c r="E2907" s="42" t="s">
        <v>1</v>
      </c>
      <c r="F2907" s="42" t="s">
        <v>1</v>
      </c>
      <c r="G2907" s="42" t="s">
        <v>1</v>
      </c>
      <c r="H2907" s="17" t="s">
        <v>59</v>
      </c>
      <c r="I2907" s="66">
        <f t="shared" ref="I2907:O2907" si="2338">SUM(I2908)</f>
        <v>20000</v>
      </c>
      <c r="J2907" s="66">
        <f t="shared" si="2338"/>
        <v>0</v>
      </c>
      <c r="K2907" s="66">
        <f t="shared" si="2338"/>
        <v>0</v>
      </c>
      <c r="L2907" s="66">
        <f t="shared" si="2335"/>
        <v>0</v>
      </c>
      <c r="M2907" s="66">
        <f t="shared" si="2338"/>
        <v>0</v>
      </c>
      <c r="N2907" s="66">
        <f t="shared" si="2338"/>
        <v>0</v>
      </c>
      <c r="O2907" s="66">
        <f t="shared" si="2338"/>
        <v>0</v>
      </c>
      <c r="P2907" s="66">
        <f t="shared" si="2333"/>
        <v>0</v>
      </c>
      <c r="Q2907" s="66" t="str">
        <f t="shared" si="2334"/>
        <v>-</v>
      </c>
    </row>
    <row r="2908" spans="1:17" x14ac:dyDescent="0.25">
      <c r="A2908" s="12" t="s">
        <v>638</v>
      </c>
      <c r="B2908" s="12" t="s">
        <v>69</v>
      </c>
      <c r="C2908" s="12" t="s">
        <v>1070</v>
      </c>
      <c r="D2908" s="43" t="s">
        <v>1071</v>
      </c>
      <c r="E2908" s="42" t="s">
        <v>2715</v>
      </c>
      <c r="F2908" s="42" t="s">
        <v>1</v>
      </c>
      <c r="G2908" s="42" t="s">
        <v>1</v>
      </c>
      <c r="H2908" s="11" t="s">
        <v>61</v>
      </c>
      <c r="I2908" s="67">
        <f t="shared" ref="I2908" si="2339">SUM(I2909:I2910)</f>
        <v>20000</v>
      </c>
      <c r="J2908" s="67">
        <f t="shared" ref="J2908:K2908" si="2340">SUM(J2909:J2910)</f>
        <v>0</v>
      </c>
      <c r="K2908" s="67">
        <f t="shared" si="2340"/>
        <v>0</v>
      </c>
      <c r="L2908" s="67">
        <f t="shared" si="2335"/>
        <v>0</v>
      </c>
      <c r="M2908" s="67">
        <f t="shared" ref="M2908" si="2341">SUM(M2909:M2910)</f>
        <v>0</v>
      </c>
      <c r="N2908" s="67">
        <f t="shared" ref="N2908:O2908" si="2342">SUM(N2909:N2910)</f>
        <v>0</v>
      </c>
      <c r="O2908" s="67">
        <f t="shared" si="2342"/>
        <v>0</v>
      </c>
      <c r="P2908" s="67">
        <f t="shared" si="2333"/>
        <v>0</v>
      </c>
      <c r="Q2908" s="67" t="str">
        <f t="shared" si="2334"/>
        <v>-</v>
      </c>
    </row>
    <row r="2909" spans="1:17" x14ac:dyDescent="0.25">
      <c r="A2909" s="12" t="s">
        <v>638</v>
      </c>
      <c r="B2909" s="12" t="s">
        <v>69</v>
      </c>
      <c r="C2909" s="12" t="s">
        <v>1070</v>
      </c>
      <c r="D2909" s="43" t="s">
        <v>1071</v>
      </c>
      <c r="E2909" s="48">
        <v>8213</v>
      </c>
      <c r="F2909" s="43"/>
      <c r="G2909" s="56" t="s">
        <v>2919</v>
      </c>
      <c r="H2909" s="23" t="s">
        <v>62</v>
      </c>
      <c r="I2909" s="68">
        <v>10000</v>
      </c>
      <c r="J2909" s="68">
        <v>0</v>
      </c>
      <c r="K2909" s="68"/>
      <c r="L2909" s="68">
        <f t="shared" si="2335"/>
        <v>0</v>
      </c>
      <c r="M2909" s="68"/>
      <c r="N2909" s="68"/>
      <c r="O2909" s="68"/>
      <c r="P2909" s="68">
        <f t="shared" si="2333"/>
        <v>0</v>
      </c>
      <c r="Q2909" s="68" t="str">
        <f t="shared" si="2334"/>
        <v>-</v>
      </c>
    </row>
    <row r="2910" spans="1:17" x14ac:dyDescent="0.25">
      <c r="A2910" s="12" t="s">
        <v>638</v>
      </c>
      <c r="B2910" s="12" t="s">
        <v>69</v>
      </c>
      <c r="C2910" s="12" t="s">
        <v>1070</v>
      </c>
      <c r="D2910" s="43" t="s">
        <v>1071</v>
      </c>
      <c r="E2910" s="48">
        <v>8216</v>
      </c>
      <c r="F2910" s="43"/>
      <c r="G2910" s="56" t="s">
        <v>2919</v>
      </c>
      <c r="H2910" s="23" t="s">
        <v>248</v>
      </c>
      <c r="I2910" s="68">
        <v>10000</v>
      </c>
      <c r="J2910" s="68">
        <v>0</v>
      </c>
      <c r="K2910" s="68"/>
      <c r="L2910" s="68">
        <f t="shared" si="2335"/>
        <v>0</v>
      </c>
      <c r="M2910" s="68"/>
      <c r="N2910" s="68"/>
      <c r="O2910" s="68"/>
      <c r="P2910" s="68">
        <f t="shared" si="2333"/>
        <v>0</v>
      </c>
      <c r="Q2910" s="68" t="str">
        <f t="shared" si="2334"/>
        <v>-</v>
      </c>
    </row>
    <row r="2911" spans="1:17" ht="22.5" x14ac:dyDescent="0.25">
      <c r="A2911" s="23" t="s">
        <v>1</v>
      </c>
      <c r="B2911" s="23" t="s">
        <v>1</v>
      </c>
      <c r="C2911" s="23" t="s">
        <v>1</v>
      </c>
      <c r="D2911" s="49" t="s">
        <v>1</v>
      </c>
      <c r="E2911" s="49" t="s">
        <v>1</v>
      </c>
      <c r="F2911" s="49" t="s">
        <v>1</v>
      </c>
      <c r="G2911" s="49" t="s">
        <v>1</v>
      </c>
      <c r="H2911" s="17" t="s">
        <v>1080</v>
      </c>
      <c r="I2911" s="66">
        <f t="shared" ref="I2911:O2911" si="2343">SUM(I2881,I2904,I2907)</f>
        <v>2925171</v>
      </c>
      <c r="J2911" s="66">
        <f t="shared" si="2343"/>
        <v>2863771</v>
      </c>
      <c r="K2911" s="66">
        <f t="shared" si="2343"/>
        <v>0</v>
      </c>
      <c r="L2911" s="66">
        <f t="shared" si="2335"/>
        <v>144655</v>
      </c>
      <c r="M2911" s="66">
        <f t="shared" si="2343"/>
        <v>0</v>
      </c>
      <c r="N2911" s="66">
        <f t="shared" si="2343"/>
        <v>0</v>
      </c>
      <c r="O2911" s="66">
        <f t="shared" si="2343"/>
        <v>144655</v>
      </c>
      <c r="P2911" s="66">
        <f t="shared" si="2333"/>
        <v>144655</v>
      </c>
      <c r="Q2911" s="66">
        <f t="shared" si="2334"/>
        <v>5.0512069575395513</v>
      </c>
    </row>
    <row r="2912" spans="1:17" ht="15.75" thickBot="1" x14ac:dyDescent="0.3">
      <c r="A2912" s="23" t="s">
        <v>1</v>
      </c>
      <c r="B2912" s="23" t="s">
        <v>1</v>
      </c>
      <c r="C2912" s="23" t="s">
        <v>1</v>
      </c>
      <c r="D2912" s="49" t="s">
        <v>1</v>
      </c>
      <c r="E2912" s="49" t="s">
        <v>1</v>
      </c>
      <c r="F2912" s="49" t="s">
        <v>1</v>
      </c>
      <c r="G2912" s="49" t="s">
        <v>1</v>
      </c>
      <c r="H2912" s="11" t="s">
        <v>64</v>
      </c>
      <c r="I2912" s="67">
        <v>96</v>
      </c>
      <c r="J2912" s="67">
        <v>96</v>
      </c>
      <c r="K2912" s="67"/>
      <c r="L2912" s="67"/>
      <c r="M2912" s="67"/>
      <c r="N2912" s="67"/>
      <c r="O2912" s="67"/>
      <c r="P2912" s="67">
        <f t="shared" si="2333"/>
        <v>0</v>
      </c>
      <c r="Q2912" s="67">
        <f t="shared" si="2334"/>
        <v>0</v>
      </c>
    </row>
    <row r="2913" spans="1:17" ht="34.5" thickBot="1" x14ac:dyDescent="0.3">
      <c r="A2913" s="23" t="s">
        <v>1</v>
      </c>
      <c r="B2913" s="23" t="s">
        <v>1</v>
      </c>
      <c r="C2913" s="23" t="s">
        <v>1</v>
      </c>
      <c r="D2913" s="49" t="s">
        <v>1</v>
      </c>
      <c r="E2913" s="49" t="s">
        <v>1</v>
      </c>
      <c r="F2913" s="49" t="s">
        <v>1</v>
      </c>
      <c r="G2913" s="49" t="s">
        <v>1</v>
      </c>
      <c r="H2913" s="22" t="s">
        <v>65</v>
      </c>
      <c r="I2913" s="64" t="s">
        <v>2718</v>
      </c>
      <c r="J2913" s="64" t="s">
        <v>2879</v>
      </c>
      <c r="K2913" s="64" t="s">
        <v>2942</v>
      </c>
      <c r="L2913" s="64" t="s">
        <v>2942</v>
      </c>
      <c r="M2913" s="64" t="s">
        <v>2950</v>
      </c>
      <c r="N2913" s="64" t="s">
        <v>2949</v>
      </c>
      <c r="O2913" s="64" t="s">
        <v>2951</v>
      </c>
      <c r="P2913" s="64" t="s">
        <v>2942</v>
      </c>
      <c r="Q2913" s="64" t="s">
        <v>2944</v>
      </c>
    </row>
    <row r="2914" spans="1:17" x14ac:dyDescent="0.25">
      <c r="A2914" s="24"/>
      <c r="B2914" s="24"/>
      <c r="C2914" s="24"/>
      <c r="D2914" s="51"/>
      <c r="E2914" s="51"/>
      <c r="F2914" s="51"/>
      <c r="G2914" s="51"/>
      <c r="H2914" s="18" t="s">
        <v>1</v>
      </c>
      <c r="I2914" s="65">
        <v>1</v>
      </c>
      <c r="J2914" s="65" t="s">
        <v>2894</v>
      </c>
      <c r="K2914" s="65">
        <v>3</v>
      </c>
      <c r="L2914" s="65" t="s">
        <v>2945</v>
      </c>
      <c r="M2914" s="65">
        <v>5</v>
      </c>
      <c r="N2914" s="65">
        <v>6</v>
      </c>
      <c r="O2914" s="65">
        <v>7</v>
      </c>
      <c r="P2914" s="65" t="s">
        <v>2946</v>
      </c>
      <c r="Q2914" s="65">
        <v>9</v>
      </c>
    </row>
    <row r="2915" spans="1:17" x14ac:dyDescent="0.25">
      <c r="A2915" s="24"/>
      <c r="B2915" s="24"/>
      <c r="C2915" s="24"/>
      <c r="D2915" s="51"/>
      <c r="E2915" s="52"/>
      <c r="F2915" s="52"/>
      <c r="G2915" s="52"/>
      <c r="H2915" s="19" t="s">
        <v>697</v>
      </c>
      <c r="I2915" s="69">
        <f t="shared" ref="I2915" si="2344">SUM(I2911)</f>
        <v>2925171</v>
      </c>
      <c r="J2915" s="69">
        <f t="shared" ref="J2915:K2915" si="2345">SUM(J2911)</f>
        <v>2863771</v>
      </c>
      <c r="K2915" s="69">
        <f t="shared" si="2345"/>
        <v>0</v>
      </c>
      <c r="L2915" s="69">
        <f t="shared" si="2335"/>
        <v>144655</v>
      </c>
      <c r="M2915" s="69">
        <f t="shared" ref="M2915" si="2346">SUM(M2911)</f>
        <v>0</v>
      </c>
      <c r="N2915" s="69">
        <f t="shared" ref="N2915:O2915" si="2347">SUM(N2911)</f>
        <v>0</v>
      </c>
      <c r="O2915" s="69">
        <f t="shared" si="2347"/>
        <v>144655</v>
      </c>
      <c r="P2915" s="69">
        <f t="shared" si="2333"/>
        <v>144655</v>
      </c>
      <c r="Q2915" s="69">
        <f t="shared" si="2334"/>
        <v>5.0512069575395513</v>
      </c>
    </row>
    <row r="2916" spans="1:17" x14ac:dyDescent="0.25">
      <c r="A2916" s="24"/>
      <c r="B2916" s="24"/>
      <c r="C2916" s="24"/>
      <c r="D2916" s="51"/>
      <c r="E2916" s="51"/>
      <c r="F2916" s="51"/>
      <c r="G2916" s="51"/>
      <c r="H2916" s="20" t="s">
        <v>67</v>
      </c>
      <c r="I2916" s="69">
        <f t="shared" ref="I2916" si="2348">SUM(I2915)</f>
        <v>2925171</v>
      </c>
      <c r="J2916" s="69">
        <f t="shared" ref="J2916:K2916" si="2349">SUM(J2915)</f>
        <v>2863771</v>
      </c>
      <c r="K2916" s="69">
        <f t="shared" si="2349"/>
        <v>0</v>
      </c>
      <c r="L2916" s="69">
        <f t="shared" si="2335"/>
        <v>144655</v>
      </c>
      <c r="M2916" s="69">
        <f t="shared" ref="M2916" si="2350">SUM(M2915)</f>
        <v>0</v>
      </c>
      <c r="N2916" s="69">
        <f t="shared" ref="N2916:O2916" si="2351">SUM(N2915)</f>
        <v>0</v>
      </c>
      <c r="O2916" s="69">
        <f t="shared" si="2351"/>
        <v>144655</v>
      </c>
      <c r="P2916" s="69">
        <f t="shared" si="2333"/>
        <v>144655</v>
      </c>
      <c r="Q2916" s="69">
        <f t="shared" si="2334"/>
        <v>5.0512069575395513</v>
      </c>
    </row>
    <row r="2917" spans="1:17" x14ac:dyDescent="0.25">
      <c r="A2917" s="25"/>
      <c r="B2917" s="25"/>
      <c r="C2917" s="25"/>
      <c r="D2917" s="53"/>
      <c r="E2917" s="53"/>
      <c r="F2917" s="53"/>
      <c r="G2917" s="53"/>
    </row>
    <row r="2918" spans="1:17" ht="15.75" thickBot="1" x14ac:dyDescent="0.3">
      <c r="A2918" s="23" t="s">
        <v>1</v>
      </c>
      <c r="B2918" s="23" t="s">
        <v>1</v>
      </c>
      <c r="C2918" s="23" t="s">
        <v>1</v>
      </c>
      <c r="D2918" s="49" t="s">
        <v>1</v>
      </c>
      <c r="E2918" s="49" t="s">
        <v>1</v>
      </c>
      <c r="F2918" s="49" t="s">
        <v>1</v>
      </c>
      <c r="G2918" s="49" t="s">
        <v>1</v>
      </c>
      <c r="H2918" s="26" t="s">
        <v>1</v>
      </c>
      <c r="I2918" s="70"/>
      <c r="J2918" s="70"/>
      <c r="K2918" s="70"/>
      <c r="L2918" s="70"/>
      <c r="M2918" s="70"/>
      <c r="N2918" s="70"/>
      <c r="O2918" s="70"/>
      <c r="P2918" s="70"/>
      <c r="Q2918" s="70"/>
    </row>
    <row r="2919" spans="1:17" ht="34.5" thickBot="1" x14ac:dyDescent="0.3">
      <c r="A2919" s="22" t="s">
        <v>4</v>
      </c>
      <c r="B2919" s="22" t="s">
        <v>5</v>
      </c>
      <c r="C2919" s="22" t="s">
        <v>6</v>
      </c>
      <c r="D2919" s="44" t="s">
        <v>2891</v>
      </c>
      <c r="E2919" s="44" t="s">
        <v>2895</v>
      </c>
      <c r="F2919" s="44" t="s">
        <v>7</v>
      </c>
      <c r="G2919" s="44" t="s">
        <v>8</v>
      </c>
      <c r="H2919" s="22" t="s">
        <v>9</v>
      </c>
      <c r="I2919" s="64" t="s">
        <v>2718</v>
      </c>
      <c r="J2919" s="64" t="s">
        <v>2879</v>
      </c>
      <c r="K2919" s="64" t="s">
        <v>2942</v>
      </c>
      <c r="L2919" s="64" t="s">
        <v>2942</v>
      </c>
      <c r="M2919" s="64" t="s">
        <v>2950</v>
      </c>
      <c r="N2919" s="64" t="s">
        <v>2949</v>
      </c>
      <c r="O2919" s="64" t="s">
        <v>2951</v>
      </c>
      <c r="P2919" s="64" t="s">
        <v>2942</v>
      </c>
      <c r="Q2919" s="64" t="s">
        <v>2944</v>
      </c>
    </row>
    <row r="2920" spans="1:17" x14ac:dyDescent="0.25">
      <c r="A2920" s="15" t="s">
        <v>1</v>
      </c>
      <c r="B2920" s="15" t="s">
        <v>1</v>
      </c>
      <c r="C2920" s="15" t="s">
        <v>1</v>
      </c>
      <c r="D2920" s="45" t="s">
        <v>1</v>
      </c>
      <c r="E2920" s="45" t="s">
        <v>1</v>
      </c>
      <c r="F2920" s="46" t="s">
        <v>1</v>
      </c>
      <c r="G2920" s="47" t="s">
        <v>1</v>
      </c>
      <c r="H2920" s="16" t="s">
        <v>1</v>
      </c>
      <c r="I2920" s="65">
        <v>1</v>
      </c>
      <c r="J2920" s="65" t="s">
        <v>2894</v>
      </c>
      <c r="K2920" s="65">
        <v>3</v>
      </c>
      <c r="L2920" s="65" t="s">
        <v>2945</v>
      </c>
      <c r="M2920" s="65">
        <v>5</v>
      </c>
      <c r="N2920" s="65">
        <v>6</v>
      </c>
      <c r="O2920" s="65">
        <v>7</v>
      </c>
      <c r="P2920" s="65" t="s">
        <v>2946</v>
      </c>
      <c r="Q2920" s="65">
        <v>9</v>
      </c>
    </row>
    <row r="2921" spans="1:17" x14ac:dyDescent="0.25">
      <c r="A2921" s="14" t="s">
        <v>638</v>
      </c>
      <c r="B2921" s="14" t="s">
        <v>69</v>
      </c>
      <c r="C2921" s="12" t="s">
        <v>1081</v>
      </c>
      <c r="D2921" s="43" t="s">
        <v>1082</v>
      </c>
      <c r="E2921" s="42" t="s">
        <v>1</v>
      </c>
      <c r="F2921" s="42" t="s">
        <v>1</v>
      </c>
      <c r="G2921" s="42" t="s">
        <v>1</v>
      </c>
      <c r="H2921" s="11" t="s">
        <v>1083</v>
      </c>
      <c r="I2921" s="63"/>
      <c r="J2921" s="63"/>
      <c r="K2921" s="63"/>
      <c r="L2921" s="63"/>
      <c r="M2921" s="63"/>
      <c r="N2921" s="63"/>
      <c r="O2921" s="63"/>
      <c r="P2921" s="63">
        <f t="shared" si="2333"/>
        <v>0</v>
      </c>
      <c r="Q2921" s="63" t="str">
        <f t="shared" si="2334"/>
        <v>-</v>
      </c>
    </row>
    <row r="2922" spans="1:17" ht="22.5" x14ac:dyDescent="0.25">
      <c r="A2922" s="14" t="s">
        <v>1</v>
      </c>
      <c r="B2922" s="14" t="s">
        <v>1</v>
      </c>
      <c r="C2922" s="14" t="s">
        <v>1</v>
      </c>
      <c r="D2922" s="42" t="s">
        <v>1</v>
      </c>
      <c r="E2922" s="42" t="s">
        <v>1</v>
      </c>
      <c r="F2922" s="42" t="s">
        <v>1</v>
      </c>
      <c r="G2922" s="42" t="s">
        <v>1</v>
      </c>
      <c r="H2922" s="17" t="s">
        <v>13</v>
      </c>
      <c r="I2922" s="66">
        <f t="shared" ref="I2922" si="2352">SUM(I2923,I2931,I2933)</f>
        <v>2022971</v>
      </c>
      <c r="J2922" s="66">
        <f t="shared" ref="J2922:K2922" si="2353">SUM(J2923,J2931,J2933)</f>
        <v>2017971</v>
      </c>
      <c r="K2922" s="66">
        <f t="shared" si="2353"/>
        <v>0</v>
      </c>
      <c r="L2922" s="66">
        <f t="shared" si="2335"/>
        <v>170464</v>
      </c>
      <c r="M2922" s="66">
        <f t="shared" ref="M2922" si="2354">SUM(M2923,M2931,M2933)</f>
        <v>0</v>
      </c>
      <c r="N2922" s="66">
        <f t="shared" ref="N2922:O2922" si="2355">SUM(N2923,N2931,N2933)</f>
        <v>0</v>
      </c>
      <c r="O2922" s="66">
        <f t="shared" si="2355"/>
        <v>170464</v>
      </c>
      <c r="P2922" s="66">
        <f t="shared" si="2333"/>
        <v>170464</v>
      </c>
      <c r="Q2922" s="66">
        <f t="shared" si="2334"/>
        <v>8.4472968144735479</v>
      </c>
    </row>
    <row r="2923" spans="1:17" x14ac:dyDescent="0.25">
      <c r="A2923" s="12" t="s">
        <v>638</v>
      </c>
      <c r="B2923" s="12" t="s">
        <v>69</v>
      </c>
      <c r="C2923" s="12" t="s">
        <v>1081</v>
      </c>
      <c r="D2923" s="43" t="s">
        <v>1082</v>
      </c>
      <c r="E2923" s="42" t="s">
        <v>2709</v>
      </c>
      <c r="F2923" s="42" t="s">
        <v>1</v>
      </c>
      <c r="G2923" s="42" t="s">
        <v>1</v>
      </c>
      <c r="H2923" s="11" t="s">
        <v>15</v>
      </c>
      <c r="I2923" s="67">
        <f t="shared" ref="I2923" si="2356">SUM(I2924,I2925)</f>
        <v>1746383</v>
      </c>
      <c r="J2923" s="67">
        <f t="shared" ref="J2923:K2923" si="2357">SUM(J2924,J2925)</f>
        <v>1746383</v>
      </c>
      <c r="K2923" s="67">
        <f t="shared" si="2357"/>
        <v>0</v>
      </c>
      <c r="L2923" s="67">
        <f t="shared" si="2335"/>
        <v>142370</v>
      </c>
      <c r="M2923" s="67">
        <f t="shared" ref="M2923" si="2358">SUM(M2924,M2925)</f>
        <v>0</v>
      </c>
      <c r="N2923" s="67">
        <f t="shared" ref="N2923:O2923" si="2359">SUM(N2924,N2925)</f>
        <v>0</v>
      </c>
      <c r="O2923" s="67">
        <f t="shared" si="2359"/>
        <v>142370</v>
      </c>
      <c r="P2923" s="67">
        <f t="shared" si="2333"/>
        <v>142370</v>
      </c>
      <c r="Q2923" s="67">
        <f t="shared" si="2334"/>
        <v>8.1522781657860843</v>
      </c>
    </row>
    <row r="2924" spans="1:17" x14ac:dyDescent="0.25">
      <c r="A2924" s="12" t="s">
        <v>638</v>
      </c>
      <c r="B2924" s="12" t="s">
        <v>69</v>
      </c>
      <c r="C2924" s="12" t="s">
        <v>1081</v>
      </c>
      <c r="D2924" s="43" t="s">
        <v>1082</v>
      </c>
      <c r="E2924" s="48">
        <v>6111</v>
      </c>
      <c r="F2924" s="43"/>
      <c r="G2924" s="56" t="s">
        <v>2919</v>
      </c>
      <c r="H2924" s="23" t="s">
        <v>16</v>
      </c>
      <c r="I2924" s="68">
        <v>1551422</v>
      </c>
      <c r="J2924" s="68">
        <v>1551422</v>
      </c>
      <c r="K2924" s="68"/>
      <c r="L2924" s="68">
        <f t="shared" si="2335"/>
        <v>130000</v>
      </c>
      <c r="M2924" s="68"/>
      <c r="N2924" s="68"/>
      <c r="O2924" s="68">
        <v>130000</v>
      </c>
      <c r="P2924" s="68">
        <f t="shared" si="2333"/>
        <v>130000</v>
      </c>
      <c r="Q2924" s="68">
        <f t="shared" si="2334"/>
        <v>8.3794093418811908</v>
      </c>
    </row>
    <row r="2925" spans="1:17" x14ac:dyDescent="0.25">
      <c r="A2925" s="14" t="s">
        <v>638</v>
      </c>
      <c r="B2925" s="14" t="s">
        <v>69</v>
      </c>
      <c r="C2925" s="14" t="s">
        <v>1081</v>
      </c>
      <c r="D2925" s="50" t="s">
        <v>1082</v>
      </c>
      <c r="E2925" s="50" t="s">
        <v>2719</v>
      </c>
      <c r="F2925" s="43" t="s">
        <v>1</v>
      </c>
      <c r="G2925" s="49" t="s">
        <v>1</v>
      </c>
      <c r="H2925" s="11" t="s">
        <v>19</v>
      </c>
      <c r="I2925" s="67">
        <f t="shared" ref="I2925:O2925" si="2360">SUM(I2926:I2930)</f>
        <v>194961</v>
      </c>
      <c r="J2925" s="67">
        <f t="shared" si="2360"/>
        <v>194961</v>
      </c>
      <c r="K2925" s="67">
        <f t="shared" si="2360"/>
        <v>0</v>
      </c>
      <c r="L2925" s="67">
        <f t="shared" si="2335"/>
        <v>12370</v>
      </c>
      <c r="M2925" s="67">
        <f t="shared" si="2360"/>
        <v>0</v>
      </c>
      <c r="N2925" s="67">
        <f t="shared" si="2360"/>
        <v>0</v>
      </c>
      <c r="O2925" s="67">
        <f t="shared" si="2360"/>
        <v>12370</v>
      </c>
      <c r="P2925" s="67">
        <f t="shared" si="2333"/>
        <v>12370</v>
      </c>
      <c r="Q2925" s="67">
        <f t="shared" si="2334"/>
        <v>6.3448587153328102</v>
      </c>
    </row>
    <row r="2926" spans="1:17" x14ac:dyDescent="0.25">
      <c r="A2926" s="12" t="s">
        <v>638</v>
      </c>
      <c r="B2926" s="12" t="s">
        <v>69</v>
      </c>
      <c r="C2926" s="12" t="s">
        <v>1081</v>
      </c>
      <c r="D2926" s="43" t="s">
        <v>1082</v>
      </c>
      <c r="E2926" s="48">
        <v>6112</v>
      </c>
      <c r="F2926" s="43" t="s">
        <v>1084</v>
      </c>
      <c r="G2926" s="56" t="s">
        <v>2919</v>
      </c>
      <c r="H2926" s="23" t="s">
        <v>73</v>
      </c>
      <c r="I2926" s="68">
        <v>25440</v>
      </c>
      <c r="J2926" s="68">
        <v>25440</v>
      </c>
      <c r="K2926" s="68"/>
      <c r="L2926" s="68">
        <f t="shared" si="2335"/>
        <v>2120</v>
      </c>
      <c r="M2926" s="68"/>
      <c r="N2926" s="68"/>
      <c r="O2926" s="68">
        <v>2120</v>
      </c>
      <c r="P2926" s="68">
        <f t="shared" si="2333"/>
        <v>2120</v>
      </c>
      <c r="Q2926" s="68">
        <f t="shared" si="2334"/>
        <v>8.3333333333333321</v>
      </c>
    </row>
    <row r="2927" spans="1:17" x14ac:dyDescent="0.25">
      <c r="A2927" s="12" t="s">
        <v>638</v>
      </c>
      <c r="B2927" s="12" t="s">
        <v>69</v>
      </c>
      <c r="C2927" s="12" t="s">
        <v>1081</v>
      </c>
      <c r="D2927" s="43" t="s">
        <v>1082</v>
      </c>
      <c r="E2927" s="48">
        <v>6112</v>
      </c>
      <c r="F2927" s="43" t="s">
        <v>1085</v>
      </c>
      <c r="G2927" s="56" t="s">
        <v>2919</v>
      </c>
      <c r="H2927" s="23" t="s">
        <v>22</v>
      </c>
      <c r="I2927" s="68">
        <v>123000</v>
      </c>
      <c r="J2927" s="68">
        <v>123000</v>
      </c>
      <c r="K2927" s="68"/>
      <c r="L2927" s="68">
        <f t="shared" si="2335"/>
        <v>10250</v>
      </c>
      <c r="M2927" s="68"/>
      <c r="N2927" s="68"/>
      <c r="O2927" s="68">
        <v>10250</v>
      </c>
      <c r="P2927" s="68">
        <f t="shared" si="2333"/>
        <v>10250</v>
      </c>
      <c r="Q2927" s="68">
        <f t="shared" si="2334"/>
        <v>8.3333333333333321</v>
      </c>
    </row>
    <row r="2928" spans="1:17" x14ac:dyDescent="0.25">
      <c r="A2928" s="12" t="s">
        <v>638</v>
      </c>
      <c r="B2928" s="12" t="s">
        <v>69</v>
      </c>
      <c r="C2928" s="12" t="s">
        <v>1081</v>
      </c>
      <c r="D2928" s="43" t="s">
        <v>1082</v>
      </c>
      <c r="E2928" s="48">
        <v>6112</v>
      </c>
      <c r="F2928" s="43" t="s">
        <v>1086</v>
      </c>
      <c r="G2928" s="56" t="s">
        <v>2919</v>
      </c>
      <c r="H2928" s="23" t="s">
        <v>24</v>
      </c>
      <c r="I2928" s="68">
        <v>31521</v>
      </c>
      <c r="J2928" s="68">
        <v>31521</v>
      </c>
      <c r="K2928" s="68"/>
      <c r="L2928" s="68">
        <f t="shared" si="2335"/>
        <v>0</v>
      </c>
      <c r="M2928" s="68"/>
      <c r="N2928" s="68"/>
      <c r="O2928" s="68"/>
      <c r="P2928" s="68">
        <f t="shared" si="2333"/>
        <v>0</v>
      </c>
      <c r="Q2928" s="68">
        <f t="shared" si="2334"/>
        <v>0</v>
      </c>
    </row>
    <row r="2929" spans="1:17" x14ac:dyDescent="0.25">
      <c r="A2929" s="12" t="s">
        <v>638</v>
      </c>
      <c r="B2929" s="12" t="s">
        <v>69</v>
      </c>
      <c r="C2929" s="12" t="s">
        <v>1081</v>
      </c>
      <c r="D2929" s="43" t="s">
        <v>1082</v>
      </c>
      <c r="E2929" s="48">
        <v>6112</v>
      </c>
      <c r="F2929" s="43" t="s">
        <v>1087</v>
      </c>
      <c r="G2929" s="56" t="s">
        <v>2919</v>
      </c>
      <c r="H2929" s="23" t="s">
        <v>76</v>
      </c>
      <c r="I2929" s="68">
        <v>0</v>
      </c>
      <c r="J2929" s="68">
        <v>0</v>
      </c>
      <c r="K2929" s="68"/>
      <c r="L2929" s="68">
        <f t="shared" si="2335"/>
        <v>0</v>
      </c>
      <c r="M2929" s="68"/>
      <c r="N2929" s="68"/>
      <c r="O2929" s="68"/>
      <c r="P2929" s="68">
        <f t="shared" si="2333"/>
        <v>0</v>
      </c>
      <c r="Q2929" s="68" t="str">
        <f t="shared" si="2334"/>
        <v>-</v>
      </c>
    </row>
    <row r="2930" spans="1:17" x14ac:dyDescent="0.25">
      <c r="A2930" s="12" t="s">
        <v>638</v>
      </c>
      <c r="B2930" s="12" t="s">
        <v>69</v>
      </c>
      <c r="C2930" s="12" t="s">
        <v>1081</v>
      </c>
      <c r="D2930" s="43" t="s">
        <v>1082</v>
      </c>
      <c r="E2930" s="48">
        <v>6112</v>
      </c>
      <c r="F2930" s="43" t="s">
        <v>1088</v>
      </c>
      <c r="G2930" s="56" t="s">
        <v>2919</v>
      </c>
      <c r="H2930" s="23" t="s">
        <v>26</v>
      </c>
      <c r="I2930" s="68">
        <v>15000</v>
      </c>
      <c r="J2930" s="68">
        <v>15000</v>
      </c>
      <c r="K2930" s="68"/>
      <c r="L2930" s="68">
        <f t="shared" si="2335"/>
        <v>0</v>
      </c>
      <c r="M2930" s="68"/>
      <c r="N2930" s="68"/>
      <c r="O2930" s="68"/>
      <c r="P2930" s="68">
        <f t="shared" si="2333"/>
        <v>0</v>
      </c>
      <c r="Q2930" s="68">
        <f t="shared" si="2334"/>
        <v>0</v>
      </c>
    </row>
    <row r="2931" spans="1:17" x14ac:dyDescent="0.25">
      <c r="A2931" s="12" t="s">
        <v>638</v>
      </c>
      <c r="B2931" s="12" t="s">
        <v>69</v>
      </c>
      <c r="C2931" s="12" t="s">
        <v>1081</v>
      </c>
      <c r="D2931" s="43" t="s">
        <v>1082</v>
      </c>
      <c r="E2931" s="42" t="s">
        <v>2710</v>
      </c>
      <c r="F2931" s="42" t="s">
        <v>1</v>
      </c>
      <c r="G2931" s="42" t="s">
        <v>1</v>
      </c>
      <c r="H2931" s="11" t="s">
        <v>28</v>
      </c>
      <c r="I2931" s="67">
        <f t="shared" ref="I2931:O2931" si="2361">SUM(I2932)</f>
        <v>162840</v>
      </c>
      <c r="J2931" s="67">
        <f t="shared" si="2361"/>
        <v>162840</v>
      </c>
      <c r="K2931" s="67">
        <f t="shared" si="2361"/>
        <v>0</v>
      </c>
      <c r="L2931" s="67">
        <f t="shared" si="2335"/>
        <v>15000</v>
      </c>
      <c r="M2931" s="67">
        <f t="shared" si="2361"/>
        <v>0</v>
      </c>
      <c r="N2931" s="67">
        <f t="shared" si="2361"/>
        <v>0</v>
      </c>
      <c r="O2931" s="67">
        <f t="shared" si="2361"/>
        <v>15000</v>
      </c>
      <c r="P2931" s="67">
        <f t="shared" si="2333"/>
        <v>15000</v>
      </c>
      <c r="Q2931" s="67">
        <f t="shared" si="2334"/>
        <v>9.211495946941783</v>
      </c>
    </row>
    <row r="2932" spans="1:17" x14ac:dyDescent="0.25">
      <c r="A2932" s="12" t="s">
        <v>638</v>
      </c>
      <c r="B2932" s="12" t="s">
        <v>69</v>
      </c>
      <c r="C2932" s="12" t="s">
        <v>1081</v>
      </c>
      <c r="D2932" s="43" t="s">
        <v>1082</v>
      </c>
      <c r="E2932" s="48">
        <v>6121</v>
      </c>
      <c r="F2932" s="43"/>
      <c r="G2932" s="56" t="s">
        <v>2919</v>
      </c>
      <c r="H2932" s="23" t="s">
        <v>29</v>
      </c>
      <c r="I2932" s="68">
        <v>162840</v>
      </c>
      <c r="J2932" s="68">
        <v>162840</v>
      </c>
      <c r="K2932" s="68"/>
      <c r="L2932" s="68">
        <f t="shared" si="2335"/>
        <v>15000</v>
      </c>
      <c r="M2932" s="68"/>
      <c r="N2932" s="68"/>
      <c r="O2932" s="68">
        <v>15000</v>
      </c>
      <c r="P2932" s="68">
        <f t="shared" si="2333"/>
        <v>15000</v>
      </c>
      <c r="Q2932" s="68">
        <f t="shared" si="2334"/>
        <v>9.211495946941783</v>
      </c>
    </row>
    <row r="2933" spans="1:17" x14ac:dyDescent="0.25">
      <c r="A2933" s="12" t="s">
        <v>638</v>
      </c>
      <c r="B2933" s="12" t="s">
        <v>69</v>
      </c>
      <c r="C2933" s="12" t="s">
        <v>1081</v>
      </c>
      <c r="D2933" s="43" t="s">
        <v>1082</v>
      </c>
      <c r="E2933" s="42" t="s">
        <v>2711</v>
      </c>
      <c r="F2933" s="42" t="s">
        <v>1</v>
      </c>
      <c r="G2933" s="42" t="s">
        <v>1</v>
      </c>
      <c r="H2933" s="11" t="s">
        <v>32</v>
      </c>
      <c r="I2933" s="67">
        <f t="shared" ref="I2933:O2933" si="2362">SUM(I2934:I2940)</f>
        <v>113748</v>
      </c>
      <c r="J2933" s="67">
        <f t="shared" si="2362"/>
        <v>108748</v>
      </c>
      <c r="K2933" s="67">
        <f t="shared" si="2362"/>
        <v>0</v>
      </c>
      <c r="L2933" s="67">
        <f t="shared" si="2335"/>
        <v>13094</v>
      </c>
      <c r="M2933" s="67">
        <f t="shared" si="2362"/>
        <v>0</v>
      </c>
      <c r="N2933" s="67">
        <f t="shared" si="2362"/>
        <v>0</v>
      </c>
      <c r="O2933" s="67">
        <f t="shared" si="2362"/>
        <v>13094</v>
      </c>
      <c r="P2933" s="67">
        <f t="shared" si="2333"/>
        <v>13094</v>
      </c>
      <c r="Q2933" s="67">
        <f t="shared" si="2334"/>
        <v>12.040681207930261</v>
      </c>
    </row>
    <row r="2934" spans="1:17" x14ac:dyDescent="0.25">
      <c r="A2934" s="12" t="s">
        <v>638</v>
      </c>
      <c r="B2934" s="12" t="s">
        <v>69</v>
      </c>
      <c r="C2934" s="12" t="s">
        <v>1081</v>
      </c>
      <c r="D2934" s="43" t="s">
        <v>1082</v>
      </c>
      <c r="E2934" s="48">
        <v>6131</v>
      </c>
      <c r="F2934" s="43"/>
      <c r="G2934" s="56" t="s">
        <v>2919</v>
      </c>
      <c r="H2934" s="23" t="s">
        <v>33</v>
      </c>
      <c r="I2934" s="68">
        <v>2000</v>
      </c>
      <c r="J2934" s="68">
        <v>2000</v>
      </c>
      <c r="K2934" s="68"/>
      <c r="L2934" s="68">
        <f t="shared" si="2335"/>
        <v>150</v>
      </c>
      <c r="M2934" s="68"/>
      <c r="N2934" s="68"/>
      <c r="O2934" s="68">
        <v>150</v>
      </c>
      <c r="P2934" s="68">
        <f t="shared" si="2333"/>
        <v>150</v>
      </c>
      <c r="Q2934" s="68">
        <f t="shared" si="2334"/>
        <v>7.5</v>
      </c>
    </row>
    <row r="2935" spans="1:17" x14ac:dyDescent="0.25">
      <c r="A2935" s="12" t="s">
        <v>638</v>
      </c>
      <c r="B2935" s="12" t="s">
        <v>69</v>
      </c>
      <c r="C2935" s="12" t="s">
        <v>1081</v>
      </c>
      <c r="D2935" s="43" t="s">
        <v>1082</v>
      </c>
      <c r="E2935" s="48">
        <v>6132</v>
      </c>
      <c r="F2935" s="43"/>
      <c r="G2935" s="56" t="s">
        <v>2919</v>
      </c>
      <c r="H2935" s="23" t="s">
        <v>227</v>
      </c>
      <c r="I2935" s="68">
        <v>47955</v>
      </c>
      <c r="J2935" s="68">
        <v>47955</v>
      </c>
      <c r="K2935" s="68"/>
      <c r="L2935" s="68">
        <f t="shared" si="2335"/>
        <v>8000</v>
      </c>
      <c r="M2935" s="68"/>
      <c r="N2935" s="68"/>
      <c r="O2935" s="68">
        <v>8000</v>
      </c>
      <c r="P2935" s="68">
        <f t="shared" si="2333"/>
        <v>8000</v>
      </c>
      <c r="Q2935" s="68">
        <f t="shared" si="2334"/>
        <v>16.682306328849965</v>
      </c>
    </row>
    <row r="2936" spans="1:17" x14ac:dyDescent="0.25">
      <c r="A2936" s="12" t="s">
        <v>638</v>
      </c>
      <c r="B2936" s="12" t="s">
        <v>69</v>
      </c>
      <c r="C2936" s="12" t="s">
        <v>1081</v>
      </c>
      <c r="D2936" s="43" t="s">
        <v>1082</v>
      </c>
      <c r="E2936" s="48">
        <v>6133</v>
      </c>
      <c r="F2936" s="43"/>
      <c r="G2936" s="56" t="s">
        <v>2919</v>
      </c>
      <c r="H2936" s="23" t="s">
        <v>229</v>
      </c>
      <c r="I2936" s="68">
        <v>14000</v>
      </c>
      <c r="J2936" s="68">
        <v>14000</v>
      </c>
      <c r="K2936" s="68"/>
      <c r="L2936" s="68">
        <f t="shared" si="2335"/>
        <v>1167</v>
      </c>
      <c r="M2936" s="68"/>
      <c r="N2936" s="68"/>
      <c r="O2936" s="68">
        <v>1167</v>
      </c>
      <c r="P2936" s="68">
        <f t="shared" si="2333"/>
        <v>1167</v>
      </c>
      <c r="Q2936" s="68">
        <f t="shared" si="2334"/>
        <v>8.3357142857142854</v>
      </c>
    </row>
    <row r="2937" spans="1:17" x14ac:dyDescent="0.25">
      <c r="A2937" s="12" t="s">
        <v>638</v>
      </c>
      <c r="B2937" s="12" t="s">
        <v>69</v>
      </c>
      <c r="C2937" s="12" t="s">
        <v>1081</v>
      </c>
      <c r="D2937" s="43" t="s">
        <v>1082</v>
      </c>
      <c r="E2937" s="48">
        <v>6134</v>
      </c>
      <c r="F2937" s="43"/>
      <c r="G2937" s="56" t="s">
        <v>2919</v>
      </c>
      <c r="H2937" s="23" t="s">
        <v>169</v>
      </c>
      <c r="I2937" s="68">
        <v>14000</v>
      </c>
      <c r="J2937" s="68">
        <v>13500</v>
      </c>
      <c r="K2937" s="68"/>
      <c r="L2937" s="68">
        <f t="shared" si="2335"/>
        <v>1125</v>
      </c>
      <c r="M2937" s="68"/>
      <c r="N2937" s="68"/>
      <c r="O2937" s="68">
        <v>1125</v>
      </c>
      <c r="P2937" s="68">
        <f t="shared" si="2333"/>
        <v>1125</v>
      </c>
      <c r="Q2937" s="68">
        <f t="shared" si="2334"/>
        <v>8.3333333333333321</v>
      </c>
    </row>
    <row r="2938" spans="1:17" x14ac:dyDescent="0.25">
      <c r="A2938" s="12" t="s">
        <v>638</v>
      </c>
      <c r="B2938" s="12" t="s">
        <v>69</v>
      </c>
      <c r="C2938" s="12" t="s">
        <v>1081</v>
      </c>
      <c r="D2938" s="43" t="s">
        <v>1082</v>
      </c>
      <c r="E2938" s="48">
        <v>6135</v>
      </c>
      <c r="F2938" s="43"/>
      <c r="G2938" s="56" t="s">
        <v>2919</v>
      </c>
      <c r="H2938" s="23" t="s">
        <v>231</v>
      </c>
      <c r="I2938" s="68">
        <v>100</v>
      </c>
      <c r="J2938" s="68">
        <v>100</v>
      </c>
      <c r="K2938" s="68"/>
      <c r="L2938" s="68">
        <f t="shared" si="2335"/>
        <v>50</v>
      </c>
      <c r="M2938" s="68"/>
      <c r="N2938" s="68"/>
      <c r="O2938" s="68">
        <v>50</v>
      </c>
      <c r="P2938" s="68">
        <f t="shared" si="2333"/>
        <v>50</v>
      </c>
      <c r="Q2938" s="68">
        <f t="shared" si="2334"/>
        <v>50</v>
      </c>
    </row>
    <row r="2939" spans="1:17" x14ac:dyDescent="0.25">
      <c r="A2939" s="12" t="s">
        <v>638</v>
      </c>
      <c r="B2939" s="12" t="s">
        <v>69</v>
      </c>
      <c r="C2939" s="12" t="s">
        <v>1081</v>
      </c>
      <c r="D2939" s="43" t="s">
        <v>1082</v>
      </c>
      <c r="E2939" s="48">
        <v>6137</v>
      </c>
      <c r="F2939" s="43"/>
      <c r="G2939" s="56" t="s">
        <v>2919</v>
      </c>
      <c r="H2939" s="23" t="s">
        <v>235</v>
      </c>
      <c r="I2939" s="68">
        <v>6600</v>
      </c>
      <c r="J2939" s="68">
        <v>6000</v>
      </c>
      <c r="K2939" s="68"/>
      <c r="L2939" s="68">
        <f t="shared" si="2335"/>
        <v>500</v>
      </c>
      <c r="M2939" s="68"/>
      <c r="N2939" s="68"/>
      <c r="O2939" s="68">
        <v>500</v>
      </c>
      <c r="P2939" s="68">
        <f t="shared" si="2333"/>
        <v>500</v>
      </c>
      <c r="Q2939" s="68">
        <f t="shared" si="2334"/>
        <v>8.3333333333333321</v>
      </c>
    </row>
    <row r="2940" spans="1:17" x14ac:dyDescent="0.25">
      <c r="A2940" s="14" t="s">
        <v>638</v>
      </c>
      <c r="B2940" s="14" t="s">
        <v>69</v>
      </c>
      <c r="C2940" s="14" t="s">
        <v>1081</v>
      </c>
      <c r="D2940" s="50" t="s">
        <v>1082</v>
      </c>
      <c r="E2940" s="50" t="s">
        <v>2720</v>
      </c>
      <c r="F2940" s="43" t="s">
        <v>1</v>
      </c>
      <c r="G2940" s="49" t="s">
        <v>1</v>
      </c>
      <c r="H2940" s="11" t="s">
        <v>35</v>
      </c>
      <c r="I2940" s="67">
        <f t="shared" ref="I2940:O2940" si="2363">SUM(I2941:I2943)</f>
        <v>29093</v>
      </c>
      <c r="J2940" s="67">
        <f t="shared" si="2363"/>
        <v>25193</v>
      </c>
      <c r="K2940" s="67">
        <f t="shared" si="2363"/>
        <v>0</v>
      </c>
      <c r="L2940" s="67">
        <f t="shared" si="2335"/>
        <v>2102</v>
      </c>
      <c r="M2940" s="67">
        <f t="shared" si="2363"/>
        <v>0</v>
      </c>
      <c r="N2940" s="67">
        <f t="shared" si="2363"/>
        <v>0</v>
      </c>
      <c r="O2940" s="67">
        <f t="shared" si="2363"/>
        <v>2102</v>
      </c>
      <c r="P2940" s="67">
        <f t="shared" si="2333"/>
        <v>2102</v>
      </c>
      <c r="Q2940" s="67">
        <f t="shared" si="2334"/>
        <v>8.3435875044655265</v>
      </c>
    </row>
    <row r="2941" spans="1:17" x14ac:dyDescent="0.25">
      <c r="A2941" s="12" t="s">
        <v>638</v>
      </c>
      <c r="B2941" s="12" t="s">
        <v>69</v>
      </c>
      <c r="C2941" s="12" t="s">
        <v>1081</v>
      </c>
      <c r="D2941" s="43" t="s">
        <v>1082</v>
      </c>
      <c r="E2941" s="48">
        <v>6139</v>
      </c>
      <c r="F2941" s="43"/>
      <c r="G2941" s="56" t="s">
        <v>2919</v>
      </c>
      <c r="H2941" s="23" t="s">
        <v>35</v>
      </c>
      <c r="I2941" s="68">
        <v>17900</v>
      </c>
      <c r="J2941" s="68">
        <v>14000</v>
      </c>
      <c r="K2941" s="68"/>
      <c r="L2941" s="68">
        <f t="shared" si="2335"/>
        <v>1167</v>
      </c>
      <c r="M2941" s="68"/>
      <c r="N2941" s="68"/>
      <c r="O2941" s="68">
        <v>1167</v>
      </c>
      <c r="P2941" s="68">
        <f t="shared" si="2333"/>
        <v>1167</v>
      </c>
      <c r="Q2941" s="68">
        <f t="shared" si="2334"/>
        <v>8.3357142857142854</v>
      </c>
    </row>
    <row r="2942" spans="1:17" x14ac:dyDescent="0.25">
      <c r="A2942" s="12" t="s">
        <v>638</v>
      </c>
      <c r="B2942" s="12" t="s">
        <v>69</v>
      </c>
      <c r="C2942" s="12" t="s">
        <v>1081</v>
      </c>
      <c r="D2942" s="43" t="s">
        <v>1082</v>
      </c>
      <c r="E2942" s="48">
        <v>6139</v>
      </c>
      <c r="F2942" s="43" t="s">
        <v>1089</v>
      </c>
      <c r="G2942" s="56" t="s">
        <v>2919</v>
      </c>
      <c r="H2942" s="23" t="s">
        <v>43</v>
      </c>
      <c r="I2942" s="68">
        <v>4193</v>
      </c>
      <c r="J2942" s="68">
        <v>4193</v>
      </c>
      <c r="K2942" s="68"/>
      <c r="L2942" s="68">
        <f t="shared" si="2335"/>
        <v>350</v>
      </c>
      <c r="M2942" s="68"/>
      <c r="N2942" s="68"/>
      <c r="O2942" s="68">
        <v>350</v>
      </c>
      <c r="P2942" s="68">
        <f t="shared" si="2333"/>
        <v>350</v>
      </c>
      <c r="Q2942" s="68">
        <f t="shared" si="2334"/>
        <v>8.3472454090150254</v>
      </c>
    </row>
    <row r="2943" spans="1:17" ht="22.5" x14ac:dyDescent="0.25">
      <c r="A2943" s="12" t="s">
        <v>638</v>
      </c>
      <c r="B2943" s="12" t="s">
        <v>69</v>
      </c>
      <c r="C2943" s="12" t="s">
        <v>1081</v>
      </c>
      <c r="D2943" s="43" t="s">
        <v>1082</v>
      </c>
      <c r="E2943" s="48">
        <v>6139</v>
      </c>
      <c r="F2943" s="43" t="s">
        <v>1090</v>
      </c>
      <c r="G2943" s="56" t="s">
        <v>2919</v>
      </c>
      <c r="H2943" s="23" t="s">
        <v>49</v>
      </c>
      <c r="I2943" s="68">
        <v>7000</v>
      </c>
      <c r="J2943" s="68">
        <v>7000</v>
      </c>
      <c r="K2943" s="68"/>
      <c r="L2943" s="68">
        <f t="shared" si="2335"/>
        <v>585</v>
      </c>
      <c r="M2943" s="68"/>
      <c r="N2943" s="68"/>
      <c r="O2943" s="68">
        <v>585</v>
      </c>
      <c r="P2943" s="68">
        <f t="shared" si="2333"/>
        <v>585</v>
      </c>
      <c r="Q2943" s="68">
        <f t="shared" si="2334"/>
        <v>8.3571428571428577</v>
      </c>
    </row>
    <row r="2944" spans="1:17" ht="22.5" x14ac:dyDescent="0.25">
      <c r="A2944" s="14" t="s">
        <v>1</v>
      </c>
      <c r="B2944" s="14" t="s">
        <v>1</v>
      </c>
      <c r="C2944" s="14" t="s">
        <v>1</v>
      </c>
      <c r="D2944" s="42" t="s">
        <v>1</v>
      </c>
      <c r="E2944" s="42" t="s">
        <v>1</v>
      </c>
      <c r="F2944" s="42" t="s">
        <v>1</v>
      </c>
      <c r="G2944" s="42" t="s">
        <v>1</v>
      </c>
      <c r="H2944" s="17" t="s">
        <v>50</v>
      </c>
      <c r="I2944" s="66">
        <f t="shared" ref="I2944:O2945" si="2364">SUM(I2945)</f>
        <v>100</v>
      </c>
      <c r="J2944" s="66">
        <f t="shared" si="2364"/>
        <v>100</v>
      </c>
      <c r="K2944" s="66">
        <f t="shared" si="2364"/>
        <v>0</v>
      </c>
      <c r="L2944" s="66">
        <f t="shared" si="2335"/>
        <v>0</v>
      </c>
      <c r="M2944" s="66">
        <f t="shared" si="2364"/>
        <v>0</v>
      </c>
      <c r="N2944" s="66">
        <f t="shared" si="2364"/>
        <v>0</v>
      </c>
      <c r="O2944" s="66">
        <f t="shared" si="2364"/>
        <v>0</v>
      </c>
      <c r="P2944" s="66">
        <f t="shared" si="2333"/>
        <v>0</v>
      </c>
      <c r="Q2944" s="66">
        <f t="shared" si="2334"/>
        <v>0</v>
      </c>
    </row>
    <row r="2945" spans="1:17" x14ac:dyDescent="0.25">
      <c r="A2945" s="12" t="s">
        <v>638</v>
      </c>
      <c r="B2945" s="12" t="s">
        <v>69</v>
      </c>
      <c r="C2945" s="12" t="s">
        <v>1081</v>
      </c>
      <c r="D2945" s="43" t="s">
        <v>1082</v>
      </c>
      <c r="E2945" s="42" t="s">
        <v>2712</v>
      </c>
      <c r="F2945" s="42" t="s">
        <v>1</v>
      </c>
      <c r="G2945" s="42" t="s">
        <v>1</v>
      </c>
      <c r="H2945" s="11" t="s">
        <v>52</v>
      </c>
      <c r="I2945" s="67">
        <f t="shared" si="2364"/>
        <v>100</v>
      </c>
      <c r="J2945" s="67">
        <f t="shared" si="2364"/>
        <v>100</v>
      </c>
      <c r="K2945" s="67">
        <f t="shared" si="2364"/>
        <v>0</v>
      </c>
      <c r="L2945" s="67">
        <f t="shared" si="2335"/>
        <v>0</v>
      </c>
      <c r="M2945" s="67">
        <f t="shared" si="2364"/>
        <v>0</v>
      </c>
      <c r="N2945" s="67">
        <f t="shared" si="2364"/>
        <v>0</v>
      </c>
      <c r="O2945" s="67">
        <f t="shared" si="2364"/>
        <v>0</v>
      </c>
      <c r="P2945" s="67">
        <f t="shared" si="2333"/>
        <v>0</v>
      </c>
      <c r="Q2945" s="67">
        <f t="shared" si="2334"/>
        <v>0</v>
      </c>
    </row>
    <row r="2946" spans="1:17" x14ac:dyDescent="0.25">
      <c r="A2946" s="12" t="s">
        <v>638</v>
      </c>
      <c r="B2946" s="12" t="s">
        <v>69</v>
      </c>
      <c r="C2946" s="12" t="s">
        <v>1081</v>
      </c>
      <c r="D2946" s="43" t="s">
        <v>1082</v>
      </c>
      <c r="E2946" s="48">
        <v>6148</v>
      </c>
      <c r="F2946" s="43"/>
      <c r="G2946" s="56" t="s">
        <v>2919</v>
      </c>
      <c r="H2946" s="23" t="s">
        <v>58</v>
      </c>
      <c r="I2946" s="68">
        <v>100</v>
      </c>
      <c r="J2946" s="68">
        <v>100</v>
      </c>
      <c r="K2946" s="68"/>
      <c r="L2946" s="68">
        <f t="shared" si="2335"/>
        <v>0</v>
      </c>
      <c r="M2946" s="68"/>
      <c r="N2946" s="68"/>
      <c r="O2946" s="68"/>
      <c r="P2946" s="68">
        <f t="shared" si="2333"/>
        <v>0</v>
      </c>
      <c r="Q2946" s="68">
        <f t="shared" si="2334"/>
        <v>0</v>
      </c>
    </row>
    <row r="2947" spans="1:17" ht="22.5" x14ac:dyDescent="0.25">
      <c r="A2947" s="14" t="s">
        <v>1</v>
      </c>
      <c r="B2947" s="14" t="s">
        <v>1</v>
      </c>
      <c r="C2947" s="14" t="s">
        <v>1</v>
      </c>
      <c r="D2947" s="42" t="s">
        <v>1</v>
      </c>
      <c r="E2947" s="42" t="s">
        <v>1</v>
      </c>
      <c r="F2947" s="42" t="s">
        <v>1</v>
      </c>
      <c r="G2947" s="42" t="s">
        <v>1</v>
      </c>
      <c r="H2947" s="17" t="s">
        <v>59</v>
      </c>
      <c r="I2947" s="66">
        <f t="shared" ref="I2947:O2948" si="2365">SUM(I2948)</f>
        <v>8000</v>
      </c>
      <c r="J2947" s="66">
        <f t="shared" si="2365"/>
        <v>0</v>
      </c>
      <c r="K2947" s="66">
        <f t="shared" si="2365"/>
        <v>0</v>
      </c>
      <c r="L2947" s="66">
        <f t="shared" si="2335"/>
        <v>0</v>
      </c>
      <c r="M2947" s="66">
        <f t="shared" si="2365"/>
        <v>0</v>
      </c>
      <c r="N2947" s="66">
        <f t="shared" si="2365"/>
        <v>0</v>
      </c>
      <c r="O2947" s="66">
        <f t="shared" si="2365"/>
        <v>0</v>
      </c>
      <c r="P2947" s="66">
        <f t="shared" si="2333"/>
        <v>0</v>
      </c>
      <c r="Q2947" s="66" t="str">
        <f t="shared" si="2334"/>
        <v>-</v>
      </c>
    </row>
    <row r="2948" spans="1:17" x14ac:dyDescent="0.25">
      <c r="A2948" s="12" t="s">
        <v>638</v>
      </c>
      <c r="B2948" s="12" t="s">
        <v>69</v>
      </c>
      <c r="C2948" s="12" t="s">
        <v>1081</v>
      </c>
      <c r="D2948" s="43" t="s">
        <v>1082</v>
      </c>
      <c r="E2948" s="42" t="s">
        <v>2715</v>
      </c>
      <c r="F2948" s="42" t="s">
        <v>1</v>
      </c>
      <c r="G2948" s="42" t="s">
        <v>1</v>
      </c>
      <c r="H2948" s="11" t="s">
        <v>61</v>
      </c>
      <c r="I2948" s="67">
        <f t="shared" si="2365"/>
        <v>8000</v>
      </c>
      <c r="J2948" s="67">
        <f t="shared" si="2365"/>
        <v>0</v>
      </c>
      <c r="K2948" s="67">
        <f t="shared" si="2365"/>
        <v>0</v>
      </c>
      <c r="L2948" s="67">
        <f t="shared" si="2335"/>
        <v>0</v>
      </c>
      <c r="M2948" s="67">
        <f t="shared" si="2365"/>
        <v>0</v>
      </c>
      <c r="N2948" s="67">
        <f t="shared" si="2365"/>
        <v>0</v>
      </c>
      <c r="O2948" s="67">
        <f t="shared" si="2365"/>
        <v>0</v>
      </c>
      <c r="P2948" s="67">
        <f t="shared" si="2333"/>
        <v>0</v>
      </c>
      <c r="Q2948" s="67" t="str">
        <f t="shared" si="2334"/>
        <v>-</v>
      </c>
    </row>
    <row r="2949" spans="1:17" x14ac:dyDescent="0.25">
      <c r="A2949" s="12" t="s">
        <v>638</v>
      </c>
      <c r="B2949" s="12" t="s">
        <v>69</v>
      </c>
      <c r="C2949" s="12" t="s">
        <v>1081</v>
      </c>
      <c r="D2949" s="43" t="s">
        <v>1082</v>
      </c>
      <c r="E2949" s="48">
        <v>8213</v>
      </c>
      <c r="F2949" s="43"/>
      <c r="G2949" s="56" t="s">
        <v>2919</v>
      </c>
      <c r="H2949" s="23" t="s">
        <v>62</v>
      </c>
      <c r="I2949" s="68">
        <v>8000</v>
      </c>
      <c r="J2949" s="68">
        <v>0</v>
      </c>
      <c r="K2949" s="68"/>
      <c r="L2949" s="68">
        <f t="shared" si="2335"/>
        <v>0</v>
      </c>
      <c r="M2949" s="68"/>
      <c r="N2949" s="68"/>
      <c r="O2949" s="68"/>
      <c r="P2949" s="68">
        <f t="shared" si="2333"/>
        <v>0</v>
      </c>
      <c r="Q2949" s="68" t="str">
        <f t="shared" si="2334"/>
        <v>-</v>
      </c>
    </row>
    <row r="2950" spans="1:17" x14ac:dyDescent="0.25">
      <c r="A2950" s="23" t="s">
        <v>1</v>
      </c>
      <c r="B2950" s="23" t="s">
        <v>1</v>
      </c>
      <c r="C2950" s="23" t="s">
        <v>1</v>
      </c>
      <c r="D2950" s="49" t="s">
        <v>1</v>
      </c>
      <c r="E2950" s="49" t="s">
        <v>1</v>
      </c>
      <c r="F2950" s="49" t="s">
        <v>1</v>
      </c>
      <c r="G2950" s="49" t="s">
        <v>1</v>
      </c>
      <c r="H2950" s="17" t="s">
        <v>1091</v>
      </c>
      <c r="I2950" s="66">
        <f t="shared" ref="I2950:O2950" si="2366">SUM(I2922,I2944,I2947)</f>
        <v>2031071</v>
      </c>
      <c r="J2950" s="66">
        <f t="shared" si="2366"/>
        <v>2018071</v>
      </c>
      <c r="K2950" s="66">
        <f t="shared" si="2366"/>
        <v>0</v>
      </c>
      <c r="L2950" s="66">
        <f t="shared" si="2335"/>
        <v>170464</v>
      </c>
      <c r="M2950" s="66">
        <f t="shared" si="2366"/>
        <v>0</v>
      </c>
      <c r="N2950" s="66">
        <f t="shared" si="2366"/>
        <v>0</v>
      </c>
      <c r="O2950" s="66">
        <f t="shared" si="2366"/>
        <v>170464</v>
      </c>
      <c r="P2950" s="66">
        <f t="shared" si="2333"/>
        <v>170464</v>
      </c>
      <c r="Q2950" s="66">
        <f t="shared" si="2334"/>
        <v>8.4468782317371378</v>
      </c>
    </row>
    <row r="2951" spans="1:17" ht="15.75" thickBot="1" x14ac:dyDescent="0.3">
      <c r="A2951" s="23" t="s">
        <v>1</v>
      </c>
      <c r="B2951" s="23" t="s">
        <v>1</v>
      </c>
      <c r="C2951" s="23" t="s">
        <v>1</v>
      </c>
      <c r="D2951" s="49" t="s">
        <v>1</v>
      </c>
      <c r="E2951" s="49" t="s">
        <v>1</v>
      </c>
      <c r="F2951" s="49" t="s">
        <v>1</v>
      </c>
      <c r="G2951" s="49" t="s">
        <v>1</v>
      </c>
      <c r="H2951" s="11" t="s">
        <v>64</v>
      </c>
      <c r="I2951" s="67">
        <v>73</v>
      </c>
      <c r="J2951" s="67">
        <v>73</v>
      </c>
      <c r="K2951" s="67"/>
      <c r="L2951" s="67"/>
      <c r="M2951" s="67"/>
      <c r="N2951" s="67"/>
      <c r="O2951" s="67"/>
      <c r="P2951" s="67">
        <f t="shared" si="2333"/>
        <v>0</v>
      </c>
      <c r="Q2951" s="67">
        <f t="shared" si="2334"/>
        <v>0</v>
      </c>
    </row>
    <row r="2952" spans="1:17" ht="34.5" thickBot="1" x14ac:dyDescent="0.3">
      <c r="A2952" s="23" t="s">
        <v>1</v>
      </c>
      <c r="B2952" s="23" t="s">
        <v>1</v>
      </c>
      <c r="C2952" s="23" t="s">
        <v>1</v>
      </c>
      <c r="D2952" s="49" t="s">
        <v>1</v>
      </c>
      <c r="E2952" s="49" t="s">
        <v>1</v>
      </c>
      <c r="F2952" s="49" t="s">
        <v>1</v>
      </c>
      <c r="G2952" s="49" t="s">
        <v>1</v>
      </c>
      <c r="H2952" s="22" t="s">
        <v>65</v>
      </c>
      <c r="I2952" s="64" t="s">
        <v>2718</v>
      </c>
      <c r="J2952" s="64" t="s">
        <v>2879</v>
      </c>
      <c r="K2952" s="64" t="s">
        <v>2942</v>
      </c>
      <c r="L2952" s="64" t="s">
        <v>2942</v>
      </c>
      <c r="M2952" s="64" t="s">
        <v>2950</v>
      </c>
      <c r="N2952" s="64" t="s">
        <v>2949</v>
      </c>
      <c r="O2952" s="64" t="s">
        <v>2951</v>
      </c>
      <c r="P2952" s="64" t="s">
        <v>2942</v>
      </c>
      <c r="Q2952" s="64" t="s">
        <v>2944</v>
      </c>
    </row>
    <row r="2953" spans="1:17" x14ac:dyDescent="0.25">
      <c r="A2953" s="24"/>
      <c r="B2953" s="24"/>
      <c r="C2953" s="24"/>
      <c r="D2953" s="51"/>
      <c r="E2953" s="51"/>
      <c r="F2953" s="51"/>
      <c r="G2953" s="51"/>
      <c r="H2953" s="18" t="s">
        <v>1</v>
      </c>
      <c r="I2953" s="65">
        <v>1</v>
      </c>
      <c r="J2953" s="65" t="s">
        <v>2894</v>
      </c>
      <c r="K2953" s="65">
        <v>3</v>
      </c>
      <c r="L2953" s="65" t="s">
        <v>2945</v>
      </c>
      <c r="M2953" s="65">
        <v>5</v>
      </c>
      <c r="N2953" s="65">
        <v>6</v>
      </c>
      <c r="O2953" s="65">
        <v>7</v>
      </c>
      <c r="P2953" s="65" t="s">
        <v>2946</v>
      </c>
      <c r="Q2953" s="65">
        <v>9</v>
      </c>
    </row>
    <row r="2954" spans="1:17" x14ac:dyDescent="0.25">
      <c r="A2954" s="24"/>
      <c r="B2954" s="24"/>
      <c r="C2954" s="24"/>
      <c r="D2954" s="51"/>
      <c r="E2954" s="52"/>
      <c r="F2954" s="52"/>
      <c r="G2954" s="52"/>
      <c r="H2954" s="19" t="s">
        <v>697</v>
      </c>
      <c r="I2954" s="69">
        <f t="shared" ref="I2954" si="2367">SUM(I2950)</f>
        <v>2031071</v>
      </c>
      <c r="J2954" s="69">
        <f t="shared" ref="J2954:K2954" si="2368">SUM(J2950)</f>
        <v>2018071</v>
      </c>
      <c r="K2954" s="69">
        <f t="shared" si="2368"/>
        <v>0</v>
      </c>
      <c r="L2954" s="69">
        <f t="shared" si="2335"/>
        <v>170464</v>
      </c>
      <c r="M2954" s="69">
        <f t="shared" ref="M2954" si="2369">SUM(M2950)</f>
        <v>0</v>
      </c>
      <c r="N2954" s="69">
        <f t="shared" ref="N2954:O2954" si="2370">SUM(N2950)</f>
        <v>0</v>
      </c>
      <c r="O2954" s="69">
        <f t="shared" si="2370"/>
        <v>170464</v>
      </c>
      <c r="P2954" s="69">
        <f t="shared" si="2333"/>
        <v>170464</v>
      </c>
      <c r="Q2954" s="69">
        <f t="shared" si="2334"/>
        <v>8.4468782317371378</v>
      </c>
    </row>
    <row r="2955" spans="1:17" x14ac:dyDescent="0.25">
      <c r="A2955" s="24"/>
      <c r="B2955" s="24"/>
      <c r="C2955" s="24"/>
      <c r="D2955" s="51"/>
      <c r="E2955" s="51"/>
      <c r="F2955" s="51"/>
      <c r="G2955" s="51"/>
      <c r="H2955" s="20" t="s">
        <v>67</v>
      </c>
      <c r="I2955" s="69">
        <f t="shared" ref="I2955" si="2371">SUM(I2954)</f>
        <v>2031071</v>
      </c>
      <c r="J2955" s="69">
        <f t="shared" ref="J2955:K2955" si="2372">SUM(J2954)</f>
        <v>2018071</v>
      </c>
      <c r="K2955" s="69">
        <f t="shared" si="2372"/>
        <v>0</v>
      </c>
      <c r="L2955" s="69">
        <f t="shared" si="2335"/>
        <v>170464</v>
      </c>
      <c r="M2955" s="69">
        <f t="shared" ref="M2955" si="2373">SUM(M2954)</f>
        <v>0</v>
      </c>
      <c r="N2955" s="69">
        <f t="shared" ref="N2955:O2955" si="2374">SUM(N2954)</f>
        <v>0</v>
      </c>
      <c r="O2955" s="69">
        <f t="shared" si="2374"/>
        <v>170464</v>
      </c>
      <c r="P2955" s="69">
        <f t="shared" si="2333"/>
        <v>170464</v>
      </c>
      <c r="Q2955" s="69">
        <f t="shared" si="2334"/>
        <v>8.4468782317371378</v>
      </c>
    </row>
    <row r="2956" spans="1:17" x14ac:dyDescent="0.25">
      <c r="A2956" s="25"/>
      <c r="B2956" s="25"/>
      <c r="C2956" s="25"/>
      <c r="D2956" s="53"/>
      <c r="E2956" s="53"/>
      <c r="F2956" s="53"/>
      <c r="G2956" s="53"/>
    </row>
    <row r="2957" spans="1:17" ht="15.75" thickBot="1" x14ac:dyDescent="0.3">
      <c r="A2957" s="23" t="s">
        <v>1</v>
      </c>
      <c r="B2957" s="23" t="s">
        <v>1</v>
      </c>
      <c r="C2957" s="23" t="s">
        <v>1</v>
      </c>
      <c r="D2957" s="49" t="s">
        <v>1</v>
      </c>
      <c r="E2957" s="49" t="s">
        <v>1</v>
      </c>
      <c r="F2957" s="49" t="s">
        <v>1</v>
      </c>
      <c r="G2957" s="49" t="s">
        <v>1</v>
      </c>
      <c r="H2957" s="26" t="s">
        <v>1</v>
      </c>
      <c r="I2957" s="70"/>
      <c r="J2957" s="70"/>
      <c r="K2957" s="70"/>
      <c r="L2957" s="70"/>
      <c r="M2957" s="70"/>
      <c r="N2957" s="70"/>
      <c r="O2957" s="70"/>
      <c r="P2957" s="70"/>
      <c r="Q2957" s="70"/>
    </row>
    <row r="2958" spans="1:17" ht="34.5" thickBot="1" x14ac:dyDescent="0.3">
      <c r="A2958" s="22" t="s">
        <v>4</v>
      </c>
      <c r="B2958" s="22" t="s">
        <v>5</v>
      </c>
      <c r="C2958" s="22" t="s">
        <v>6</v>
      </c>
      <c r="D2958" s="44" t="s">
        <v>2891</v>
      </c>
      <c r="E2958" s="44" t="s">
        <v>2895</v>
      </c>
      <c r="F2958" s="44" t="s">
        <v>7</v>
      </c>
      <c r="G2958" s="44" t="s">
        <v>8</v>
      </c>
      <c r="H2958" s="22" t="s">
        <v>9</v>
      </c>
      <c r="I2958" s="64" t="s">
        <v>2718</v>
      </c>
      <c r="J2958" s="64" t="s">
        <v>2879</v>
      </c>
      <c r="K2958" s="64" t="s">
        <v>2942</v>
      </c>
      <c r="L2958" s="64" t="s">
        <v>2942</v>
      </c>
      <c r="M2958" s="64" t="s">
        <v>2950</v>
      </c>
      <c r="N2958" s="64" t="s">
        <v>2949</v>
      </c>
      <c r="O2958" s="64" t="s">
        <v>2951</v>
      </c>
      <c r="P2958" s="64" t="s">
        <v>2942</v>
      </c>
      <c r="Q2958" s="64" t="s">
        <v>2944</v>
      </c>
    </row>
    <row r="2959" spans="1:17" x14ac:dyDescent="0.25">
      <c r="A2959" s="15" t="s">
        <v>1</v>
      </c>
      <c r="B2959" s="15" t="s">
        <v>1</v>
      </c>
      <c r="C2959" s="15" t="s">
        <v>1</v>
      </c>
      <c r="D2959" s="45" t="s">
        <v>1</v>
      </c>
      <c r="E2959" s="45" t="s">
        <v>1</v>
      </c>
      <c r="F2959" s="46" t="s">
        <v>1</v>
      </c>
      <c r="G2959" s="47" t="s">
        <v>1</v>
      </c>
      <c r="H2959" s="16" t="s">
        <v>1</v>
      </c>
      <c r="I2959" s="65">
        <v>1</v>
      </c>
      <c r="J2959" s="65" t="s">
        <v>2894</v>
      </c>
      <c r="K2959" s="65">
        <v>3</v>
      </c>
      <c r="L2959" s="65" t="s">
        <v>2945</v>
      </c>
      <c r="M2959" s="65">
        <v>5</v>
      </c>
      <c r="N2959" s="65">
        <v>6</v>
      </c>
      <c r="O2959" s="65">
        <v>7</v>
      </c>
      <c r="P2959" s="65" t="s">
        <v>2946</v>
      </c>
      <c r="Q2959" s="65">
        <v>9</v>
      </c>
    </row>
    <row r="2960" spans="1:17" x14ac:dyDescent="0.25">
      <c r="A2960" s="14" t="s">
        <v>638</v>
      </c>
      <c r="B2960" s="14" t="s">
        <v>69</v>
      </c>
      <c r="C2960" s="12" t="s">
        <v>1092</v>
      </c>
      <c r="D2960" s="43" t="s">
        <v>1093</v>
      </c>
      <c r="E2960" s="42" t="s">
        <v>1</v>
      </c>
      <c r="F2960" s="42" t="s">
        <v>1</v>
      </c>
      <c r="G2960" s="42" t="s">
        <v>1</v>
      </c>
      <c r="H2960" s="11" t="s">
        <v>1094</v>
      </c>
      <c r="I2960" s="63"/>
      <c r="J2960" s="63"/>
      <c r="K2960" s="63"/>
      <c r="L2960" s="63"/>
      <c r="M2960" s="63"/>
      <c r="N2960" s="63"/>
      <c r="O2960" s="63"/>
      <c r="P2960" s="63">
        <f t="shared" ref="P2960:P3023" si="2375">K2960+L2960</f>
        <v>0</v>
      </c>
      <c r="Q2960" s="63" t="str">
        <f t="shared" ref="Q2960:Q3023" si="2376">IF(J2960=0,"-",P2960/J2960*100)</f>
        <v>-</v>
      </c>
    </row>
    <row r="2961" spans="1:17" ht="22.5" x14ac:dyDescent="0.25">
      <c r="A2961" s="14" t="s">
        <v>1</v>
      </c>
      <c r="B2961" s="14" t="s">
        <v>1</v>
      </c>
      <c r="C2961" s="14" t="s">
        <v>1</v>
      </c>
      <c r="D2961" s="42" t="s">
        <v>1</v>
      </c>
      <c r="E2961" s="42" t="s">
        <v>1</v>
      </c>
      <c r="F2961" s="42" t="s">
        <v>1</v>
      </c>
      <c r="G2961" s="42" t="s">
        <v>1</v>
      </c>
      <c r="H2961" s="17" t="s">
        <v>13</v>
      </c>
      <c r="I2961" s="66">
        <f t="shared" ref="I2961" si="2377">SUM(I2962,I2970,I2972)</f>
        <v>1500462</v>
      </c>
      <c r="J2961" s="66">
        <f t="shared" ref="J2961:K2961" si="2378">SUM(J2962,J2970,J2972)</f>
        <v>1489812</v>
      </c>
      <c r="K2961" s="66">
        <f t="shared" si="2378"/>
        <v>0</v>
      </c>
      <c r="L2961" s="66">
        <f t="shared" ref="L2961:L3024" si="2379">SUM(M2961:O2961)</f>
        <v>131979</v>
      </c>
      <c r="M2961" s="66">
        <f t="shared" ref="M2961" si="2380">SUM(M2962,M2970,M2972)</f>
        <v>0</v>
      </c>
      <c r="N2961" s="66">
        <f t="shared" ref="N2961:O2961" si="2381">SUM(N2962,N2970,N2972)</f>
        <v>0</v>
      </c>
      <c r="O2961" s="66">
        <f t="shared" si="2381"/>
        <v>131979</v>
      </c>
      <c r="P2961" s="66">
        <f t="shared" si="2375"/>
        <v>131979</v>
      </c>
      <c r="Q2961" s="66">
        <f t="shared" si="2376"/>
        <v>8.8587687574002629</v>
      </c>
    </row>
    <row r="2962" spans="1:17" x14ac:dyDescent="0.25">
      <c r="A2962" s="12" t="s">
        <v>638</v>
      </c>
      <c r="B2962" s="12" t="s">
        <v>69</v>
      </c>
      <c r="C2962" s="12" t="s">
        <v>1092</v>
      </c>
      <c r="D2962" s="43" t="s">
        <v>1093</v>
      </c>
      <c r="E2962" s="42" t="s">
        <v>2709</v>
      </c>
      <c r="F2962" s="42" t="s">
        <v>1</v>
      </c>
      <c r="G2962" s="42" t="s">
        <v>1</v>
      </c>
      <c r="H2962" s="11" t="s">
        <v>15</v>
      </c>
      <c r="I2962" s="67">
        <f t="shared" ref="I2962" si="2382">SUM(I2963,I2964)</f>
        <v>1307753</v>
      </c>
      <c r="J2962" s="67">
        <f t="shared" ref="J2962:K2962" si="2383">SUM(J2963,J2964)</f>
        <v>1307753</v>
      </c>
      <c r="K2962" s="67">
        <f t="shared" si="2383"/>
        <v>0</v>
      </c>
      <c r="L2962" s="67">
        <f t="shared" si="2379"/>
        <v>120767</v>
      </c>
      <c r="M2962" s="67">
        <f t="shared" ref="M2962" si="2384">SUM(M2963,M2964)</f>
        <v>0</v>
      </c>
      <c r="N2962" s="67">
        <f t="shared" ref="N2962:O2962" si="2385">SUM(N2963,N2964)</f>
        <v>0</v>
      </c>
      <c r="O2962" s="67">
        <f t="shared" si="2385"/>
        <v>120767</v>
      </c>
      <c r="P2962" s="67">
        <f t="shared" si="2375"/>
        <v>120767</v>
      </c>
      <c r="Q2962" s="67">
        <f t="shared" si="2376"/>
        <v>9.2346949309234994</v>
      </c>
    </row>
    <row r="2963" spans="1:17" x14ac:dyDescent="0.25">
      <c r="A2963" s="12" t="s">
        <v>638</v>
      </c>
      <c r="B2963" s="12" t="s">
        <v>69</v>
      </c>
      <c r="C2963" s="12" t="s">
        <v>1092</v>
      </c>
      <c r="D2963" s="43" t="s">
        <v>1093</v>
      </c>
      <c r="E2963" s="48">
        <v>6111</v>
      </c>
      <c r="F2963" s="43"/>
      <c r="G2963" s="56" t="s">
        <v>2919</v>
      </c>
      <c r="H2963" s="23" t="s">
        <v>16</v>
      </c>
      <c r="I2963" s="68">
        <v>1132892</v>
      </c>
      <c r="J2963" s="68">
        <v>1132892</v>
      </c>
      <c r="K2963" s="68"/>
      <c r="L2963" s="68">
        <f t="shared" si="2379"/>
        <v>100000</v>
      </c>
      <c r="M2963" s="68"/>
      <c r="N2963" s="68"/>
      <c r="O2963" s="68">
        <v>100000</v>
      </c>
      <c r="P2963" s="68">
        <f t="shared" si="2375"/>
        <v>100000</v>
      </c>
      <c r="Q2963" s="68">
        <f t="shared" si="2376"/>
        <v>8.8269667364585498</v>
      </c>
    </row>
    <row r="2964" spans="1:17" x14ac:dyDescent="0.25">
      <c r="A2964" s="14" t="s">
        <v>638</v>
      </c>
      <c r="B2964" s="14" t="s">
        <v>69</v>
      </c>
      <c r="C2964" s="14" t="s">
        <v>1092</v>
      </c>
      <c r="D2964" s="50" t="s">
        <v>1093</v>
      </c>
      <c r="E2964" s="50" t="s">
        <v>2719</v>
      </c>
      <c r="F2964" s="43" t="s">
        <v>1</v>
      </c>
      <c r="G2964" s="49" t="s">
        <v>1</v>
      </c>
      <c r="H2964" s="11" t="s">
        <v>19</v>
      </c>
      <c r="I2964" s="67">
        <f t="shared" ref="I2964:O2964" si="2386">SUM(I2965:I2969)</f>
        <v>174861</v>
      </c>
      <c r="J2964" s="67">
        <f t="shared" si="2386"/>
        <v>174861</v>
      </c>
      <c r="K2964" s="67">
        <f t="shared" si="2386"/>
        <v>0</v>
      </c>
      <c r="L2964" s="67">
        <f t="shared" si="2379"/>
        <v>20767</v>
      </c>
      <c r="M2964" s="67">
        <f t="shared" si="2386"/>
        <v>0</v>
      </c>
      <c r="N2964" s="67">
        <f t="shared" si="2386"/>
        <v>0</v>
      </c>
      <c r="O2964" s="67">
        <f t="shared" si="2386"/>
        <v>20767</v>
      </c>
      <c r="P2964" s="67">
        <f t="shared" si="2375"/>
        <v>20767</v>
      </c>
      <c r="Q2964" s="67">
        <f t="shared" si="2376"/>
        <v>11.876290310589555</v>
      </c>
    </row>
    <row r="2965" spans="1:17" x14ac:dyDescent="0.25">
      <c r="A2965" s="12" t="s">
        <v>638</v>
      </c>
      <c r="B2965" s="12" t="s">
        <v>69</v>
      </c>
      <c r="C2965" s="12" t="s">
        <v>1092</v>
      </c>
      <c r="D2965" s="43" t="s">
        <v>1093</v>
      </c>
      <c r="E2965" s="48">
        <v>6112</v>
      </c>
      <c r="F2965" s="43" t="s">
        <v>1095</v>
      </c>
      <c r="G2965" s="56" t="s">
        <v>2919</v>
      </c>
      <c r="H2965" s="23" t="s">
        <v>73</v>
      </c>
      <c r="I2965" s="68">
        <v>20000</v>
      </c>
      <c r="J2965" s="68">
        <v>20000</v>
      </c>
      <c r="K2965" s="68"/>
      <c r="L2965" s="68">
        <f t="shared" si="2379"/>
        <v>0</v>
      </c>
      <c r="M2965" s="68"/>
      <c r="N2965" s="68"/>
      <c r="O2965" s="68">
        <v>0</v>
      </c>
      <c r="P2965" s="68">
        <f t="shared" si="2375"/>
        <v>0</v>
      </c>
      <c r="Q2965" s="68">
        <f t="shared" si="2376"/>
        <v>0</v>
      </c>
    </row>
    <row r="2966" spans="1:17" x14ac:dyDescent="0.25">
      <c r="A2966" s="12" t="s">
        <v>638</v>
      </c>
      <c r="B2966" s="12" t="s">
        <v>69</v>
      </c>
      <c r="C2966" s="12" t="s">
        <v>1092</v>
      </c>
      <c r="D2966" s="43" t="s">
        <v>1093</v>
      </c>
      <c r="E2966" s="48">
        <v>6112</v>
      </c>
      <c r="F2966" s="43" t="s">
        <v>1096</v>
      </c>
      <c r="G2966" s="56" t="s">
        <v>2919</v>
      </c>
      <c r="H2966" s="23" t="s">
        <v>22</v>
      </c>
      <c r="I2966" s="68">
        <v>99000</v>
      </c>
      <c r="J2966" s="68">
        <v>99000</v>
      </c>
      <c r="K2966" s="68"/>
      <c r="L2966" s="68">
        <f t="shared" si="2379"/>
        <v>9000</v>
      </c>
      <c r="M2966" s="68"/>
      <c r="N2966" s="68"/>
      <c r="O2966" s="68">
        <v>9000</v>
      </c>
      <c r="P2966" s="68">
        <f t="shared" si="2375"/>
        <v>9000</v>
      </c>
      <c r="Q2966" s="68">
        <f t="shared" si="2376"/>
        <v>9.0909090909090917</v>
      </c>
    </row>
    <row r="2967" spans="1:17" x14ac:dyDescent="0.25">
      <c r="A2967" s="12" t="s">
        <v>638</v>
      </c>
      <c r="B2967" s="12" t="s">
        <v>69</v>
      </c>
      <c r="C2967" s="12" t="s">
        <v>1092</v>
      </c>
      <c r="D2967" s="43" t="s">
        <v>1093</v>
      </c>
      <c r="E2967" s="48">
        <v>6112</v>
      </c>
      <c r="F2967" s="43" t="s">
        <v>1097</v>
      </c>
      <c r="G2967" s="56" t="s">
        <v>2919</v>
      </c>
      <c r="H2967" s="23" t="s">
        <v>24</v>
      </c>
      <c r="I2967" s="68">
        <v>24361</v>
      </c>
      <c r="J2967" s="68">
        <v>24361</v>
      </c>
      <c r="K2967" s="68"/>
      <c r="L2967" s="68">
        <f t="shared" si="2379"/>
        <v>0</v>
      </c>
      <c r="M2967" s="68"/>
      <c r="N2967" s="68"/>
      <c r="O2967" s="68"/>
      <c r="P2967" s="68">
        <f t="shared" si="2375"/>
        <v>0</v>
      </c>
      <c r="Q2967" s="68">
        <f t="shared" si="2376"/>
        <v>0</v>
      </c>
    </row>
    <row r="2968" spans="1:17" x14ac:dyDescent="0.25">
      <c r="A2968" s="12" t="s">
        <v>638</v>
      </c>
      <c r="B2968" s="12" t="s">
        <v>69</v>
      </c>
      <c r="C2968" s="12" t="s">
        <v>1092</v>
      </c>
      <c r="D2968" s="43" t="s">
        <v>1093</v>
      </c>
      <c r="E2968" s="48">
        <v>6112</v>
      </c>
      <c r="F2968" s="43" t="s">
        <v>1098</v>
      </c>
      <c r="G2968" s="56" t="s">
        <v>2919</v>
      </c>
      <c r="H2968" s="23" t="s">
        <v>76</v>
      </c>
      <c r="I2968" s="68">
        <v>13500</v>
      </c>
      <c r="J2968" s="68">
        <v>13500</v>
      </c>
      <c r="K2968" s="68"/>
      <c r="L2968" s="68">
        <f t="shared" si="2379"/>
        <v>0</v>
      </c>
      <c r="M2968" s="68"/>
      <c r="N2968" s="68"/>
      <c r="O2968" s="68"/>
      <c r="P2968" s="68">
        <f t="shared" si="2375"/>
        <v>0</v>
      </c>
      <c r="Q2968" s="68">
        <f t="shared" si="2376"/>
        <v>0</v>
      </c>
    </row>
    <row r="2969" spans="1:17" x14ac:dyDescent="0.25">
      <c r="A2969" s="12" t="s">
        <v>638</v>
      </c>
      <c r="B2969" s="12" t="s">
        <v>69</v>
      </c>
      <c r="C2969" s="12" t="s">
        <v>1092</v>
      </c>
      <c r="D2969" s="43" t="s">
        <v>1093</v>
      </c>
      <c r="E2969" s="48">
        <v>6112</v>
      </c>
      <c r="F2969" s="43" t="s">
        <v>1099</v>
      </c>
      <c r="G2969" s="56" t="s">
        <v>2919</v>
      </c>
      <c r="H2969" s="23" t="s">
        <v>26</v>
      </c>
      <c r="I2969" s="68">
        <v>18000</v>
      </c>
      <c r="J2969" s="68">
        <v>18000</v>
      </c>
      <c r="K2969" s="68"/>
      <c r="L2969" s="68">
        <f t="shared" si="2379"/>
        <v>11767</v>
      </c>
      <c r="M2969" s="68"/>
      <c r="N2969" s="68"/>
      <c r="O2969" s="68">
        <v>11767</v>
      </c>
      <c r="P2969" s="68">
        <f t="shared" si="2375"/>
        <v>11767</v>
      </c>
      <c r="Q2969" s="68">
        <f t="shared" si="2376"/>
        <v>65.37222222222222</v>
      </c>
    </row>
    <row r="2970" spans="1:17" x14ac:dyDescent="0.25">
      <c r="A2970" s="12" t="s">
        <v>638</v>
      </c>
      <c r="B2970" s="12" t="s">
        <v>69</v>
      </c>
      <c r="C2970" s="12" t="s">
        <v>1092</v>
      </c>
      <c r="D2970" s="43" t="s">
        <v>1093</v>
      </c>
      <c r="E2970" s="42" t="s">
        <v>2710</v>
      </c>
      <c r="F2970" s="42" t="s">
        <v>1</v>
      </c>
      <c r="G2970" s="42" t="s">
        <v>1</v>
      </c>
      <c r="H2970" s="11" t="s">
        <v>28</v>
      </c>
      <c r="I2970" s="67">
        <f t="shared" ref="I2970:O2970" si="2387">SUM(I2971)</f>
        <v>118983</v>
      </c>
      <c r="J2970" s="67">
        <f t="shared" si="2387"/>
        <v>118983</v>
      </c>
      <c r="K2970" s="67">
        <f t="shared" si="2387"/>
        <v>0</v>
      </c>
      <c r="L2970" s="67">
        <f t="shared" si="2379"/>
        <v>9000</v>
      </c>
      <c r="M2970" s="67">
        <f t="shared" si="2387"/>
        <v>0</v>
      </c>
      <c r="N2970" s="67">
        <f t="shared" si="2387"/>
        <v>0</v>
      </c>
      <c r="O2970" s="67">
        <f t="shared" si="2387"/>
        <v>9000</v>
      </c>
      <c r="P2970" s="67">
        <f t="shared" si="2375"/>
        <v>9000</v>
      </c>
      <c r="Q2970" s="67">
        <f t="shared" si="2376"/>
        <v>7.5641057966264098</v>
      </c>
    </row>
    <row r="2971" spans="1:17" x14ac:dyDescent="0.25">
      <c r="A2971" s="12" t="s">
        <v>638</v>
      </c>
      <c r="B2971" s="12" t="s">
        <v>69</v>
      </c>
      <c r="C2971" s="12" t="s">
        <v>1092</v>
      </c>
      <c r="D2971" s="43" t="s">
        <v>1093</v>
      </c>
      <c r="E2971" s="48">
        <v>6121</v>
      </c>
      <c r="F2971" s="43"/>
      <c r="G2971" s="56" t="s">
        <v>2919</v>
      </c>
      <c r="H2971" s="23" t="s">
        <v>29</v>
      </c>
      <c r="I2971" s="68">
        <v>118983</v>
      </c>
      <c r="J2971" s="68">
        <v>118983</v>
      </c>
      <c r="K2971" s="68"/>
      <c r="L2971" s="68">
        <f t="shared" si="2379"/>
        <v>9000</v>
      </c>
      <c r="M2971" s="68"/>
      <c r="N2971" s="68"/>
      <c r="O2971" s="68">
        <v>9000</v>
      </c>
      <c r="P2971" s="68">
        <f t="shared" si="2375"/>
        <v>9000</v>
      </c>
      <c r="Q2971" s="68">
        <f t="shared" si="2376"/>
        <v>7.5641057966264098</v>
      </c>
    </row>
    <row r="2972" spans="1:17" x14ac:dyDescent="0.25">
      <c r="A2972" s="12" t="s">
        <v>638</v>
      </c>
      <c r="B2972" s="12" t="s">
        <v>69</v>
      </c>
      <c r="C2972" s="12" t="s">
        <v>1092</v>
      </c>
      <c r="D2972" s="43" t="s">
        <v>1093</v>
      </c>
      <c r="E2972" s="42" t="s">
        <v>2711</v>
      </c>
      <c r="F2972" s="42" t="s">
        <v>1</v>
      </c>
      <c r="G2972" s="42" t="s">
        <v>1</v>
      </c>
      <c r="H2972" s="11" t="s">
        <v>32</v>
      </c>
      <c r="I2972" s="67">
        <f t="shared" ref="I2972:O2972" si="2388">SUM(I2973:I2980)</f>
        <v>73726</v>
      </c>
      <c r="J2972" s="67">
        <f t="shared" si="2388"/>
        <v>63076</v>
      </c>
      <c r="K2972" s="67">
        <f t="shared" si="2388"/>
        <v>0</v>
      </c>
      <c r="L2972" s="67">
        <f t="shared" si="2379"/>
        <v>2212</v>
      </c>
      <c r="M2972" s="67">
        <f t="shared" si="2388"/>
        <v>0</v>
      </c>
      <c r="N2972" s="67">
        <f t="shared" si="2388"/>
        <v>0</v>
      </c>
      <c r="O2972" s="67">
        <f t="shared" si="2388"/>
        <v>2212</v>
      </c>
      <c r="P2972" s="67">
        <f t="shared" si="2375"/>
        <v>2212</v>
      </c>
      <c r="Q2972" s="67">
        <f t="shared" si="2376"/>
        <v>3.5068805884964172</v>
      </c>
    </row>
    <row r="2973" spans="1:17" x14ac:dyDescent="0.25">
      <c r="A2973" s="12" t="s">
        <v>638</v>
      </c>
      <c r="B2973" s="12" t="s">
        <v>69</v>
      </c>
      <c r="C2973" s="12" t="s">
        <v>1092</v>
      </c>
      <c r="D2973" s="43" t="s">
        <v>1093</v>
      </c>
      <c r="E2973" s="48">
        <v>6131</v>
      </c>
      <c r="F2973" s="43"/>
      <c r="G2973" s="56" t="s">
        <v>2919</v>
      </c>
      <c r="H2973" s="23" t="s">
        <v>33</v>
      </c>
      <c r="I2973" s="68">
        <v>700</v>
      </c>
      <c r="J2973" s="68">
        <v>700</v>
      </c>
      <c r="K2973" s="68"/>
      <c r="L2973" s="68">
        <f t="shared" si="2379"/>
        <v>0</v>
      </c>
      <c r="M2973" s="68"/>
      <c r="N2973" s="68"/>
      <c r="O2973" s="68">
        <v>0</v>
      </c>
      <c r="P2973" s="68">
        <f t="shared" si="2375"/>
        <v>0</v>
      </c>
      <c r="Q2973" s="68">
        <f t="shared" si="2376"/>
        <v>0</v>
      </c>
    </row>
    <row r="2974" spans="1:17" x14ac:dyDescent="0.25">
      <c r="A2974" s="12" t="s">
        <v>638</v>
      </c>
      <c r="B2974" s="12" t="s">
        <v>69</v>
      </c>
      <c r="C2974" s="12" t="s">
        <v>1092</v>
      </c>
      <c r="D2974" s="43" t="s">
        <v>1093</v>
      </c>
      <c r="E2974" s="48">
        <v>6132</v>
      </c>
      <c r="F2974" s="43"/>
      <c r="G2974" s="56" t="s">
        <v>2919</v>
      </c>
      <c r="H2974" s="23" t="s">
        <v>227</v>
      </c>
      <c r="I2974" s="68">
        <v>32427</v>
      </c>
      <c r="J2974" s="68">
        <v>32427</v>
      </c>
      <c r="K2974" s="68"/>
      <c r="L2974" s="68">
        <f t="shared" si="2379"/>
        <v>0</v>
      </c>
      <c r="M2974" s="68"/>
      <c r="N2974" s="68"/>
      <c r="O2974" s="68">
        <v>0</v>
      </c>
      <c r="P2974" s="68">
        <f t="shared" si="2375"/>
        <v>0</v>
      </c>
      <c r="Q2974" s="68">
        <f t="shared" si="2376"/>
        <v>0</v>
      </c>
    </row>
    <row r="2975" spans="1:17" x14ac:dyDescent="0.25">
      <c r="A2975" s="12" t="s">
        <v>638</v>
      </c>
      <c r="B2975" s="12" t="s">
        <v>69</v>
      </c>
      <c r="C2975" s="12" t="s">
        <v>1092</v>
      </c>
      <c r="D2975" s="43" t="s">
        <v>1093</v>
      </c>
      <c r="E2975" s="48">
        <v>6133</v>
      </c>
      <c r="F2975" s="43"/>
      <c r="G2975" s="56" t="s">
        <v>2919</v>
      </c>
      <c r="H2975" s="23" t="s">
        <v>229</v>
      </c>
      <c r="I2975" s="68">
        <v>10391</v>
      </c>
      <c r="J2975" s="68">
        <v>10391</v>
      </c>
      <c r="K2975" s="68"/>
      <c r="L2975" s="68">
        <f t="shared" si="2379"/>
        <v>0</v>
      </c>
      <c r="M2975" s="68"/>
      <c r="N2975" s="68"/>
      <c r="O2975" s="68">
        <v>0</v>
      </c>
      <c r="P2975" s="68">
        <f t="shared" si="2375"/>
        <v>0</v>
      </c>
      <c r="Q2975" s="68">
        <f t="shared" si="2376"/>
        <v>0</v>
      </c>
    </row>
    <row r="2976" spans="1:17" x14ac:dyDescent="0.25">
      <c r="A2976" s="12" t="s">
        <v>638</v>
      </c>
      <c r="B2976" s="12" t="s">
        <v>69</v>
      </c>
      <c r="C2976" s="12" t="s">
        <v>1092</v>
      </c>
      <c r="D2976" s="43" t="s">
        <v>1093</v>
      </c>
      <c r="E2976" s="48">
        <v>6134</v>
      </c>
      <c r="F2976" s="43"/>
      <c r="G2976" s="56" t="s">
        <v>2919</v>
      </c>
      <c r="H2976" s="23" t="s">
        <v>169</v>
      </c>
      <c r="I2976" s="68">
        <v>9038</v>
      </c>
      <c r="J2976" s="68">
        <v>5038</v>
      </c>
      <c r="K2976" s="68"/>
      <c r="L2976" s="68">
        <f t="shared" si="2379"/>
        <v>900</v>
      </c>
      <c r="M2976" s="68"/>
      <c r="N2976" s="68"/>
      <c r="O2976" s="68">
        <v>900</v>
      </c>
      <c r="P2976" s="68">
        <f t="shared" si="2375"/>
        <v>900</v>
      </c>
      <c r="Q2976" s="68">
        <f t="shared" si="2376"/>
        <v>17.864231838030964</v>
      </c>
    </row>
    <row r="2977" spans="1:17" x14ac:dyDescent="0.25">
      <c r="A2977" s="12" t="s">
        <v>638</v>
      </c>
      <c r="B2977" s="12" t="s">
        <v>69</v>
      </c>
      <c r="C2977" s="12" t="s">
        <v>1092</v>
      </c>
      <c r="D2977" s="43" t="s">
        <v>1093</v>
      </c>
      <c r="E2977" s="48">
        <v>6135</v>
      </c>
      <c r="F2977" s="43"/>
      <c r="G2977" s="56" t="s">
        <v>2919</v>
      </c>
      <c r="H2977" s="23" t="s">
        <v>231</v>
      </c>
      <c r="I2977" s="68">
        <v>2350</v>
      </c>
      <c r="J2977" s="68">
        <v>700</v>
      </c>
      <c r="K2977" s="68"/>
      <c r="L2977" s="68">
        <f t="shared" si="2379"/>
        <v>0</v>
      </c>
      <c r="M2977" s="68"/>
      <c r="N2977" s="68"/>
      <c r="O2977" s="68"/>
      <c r="P2977" s="68">
        <f t="shared" si="2375"/>
        <v>0</v>
      </c>
      <c r="Q2977" s="68">
        <f t="shared" si="2376"/>
        <v>0</v>
      </c>
    </row>
    <row r="2978" spans="1:17" x14ac:dyDescent="0.25">
      <c r="A2978" s="12" t="s">
        <v>638</v>
      </c>
      <c r="B2978" s="12" t="s">
        <v>69</v>
      </c>
      <c r="C2978" s="12" t="s">
        <v>1092</v>
      </c>
      <c r="D2978" s="43" t="s">
        <v>1093</v>
      </c>
      <c r="E2978" s="48">
        <v>6137</v>
      </c>
      <c r="F2978" s="43"/>
      <c r="G2978" s="56" t="s">
        <v>2919</v>
      </c>
      <c r="H2978" s="23" t="s">
        <v>235</v>
      </c>
      <c r="I2978" s="68">
        <v>6000</v>
      </c>
      <c r="J2978" s="68">
        <v>4000</v>
      </c>
      <c r="K2978" s="68"/>
      <c r="L2978" s="68">
        <f t="shared" si="2379"/>
        <v>500</v>
      </c>
      <c r="M2978" s="68"/>
      <c r="N2978" s="68"/>
      <c r="O2978" s="68">
        <v>500</v>
      </c>
      <c r="P2978" s="68">
        <f t="shared" si="2375"/>
        <v>500</v>
      </c>
      <c r="Q2978" s="68">
        <f t="shared" si="2376"/>
        <v>12.5</v>
      </c>
    </row>
    <row r="2979" spans="1:17" x14ac:dyDescent="0.25">
      <c r="A2979" s="12" t="s">
        <v>638</v>
      </c>
      <c r="B2979" s="12" t="s">
        <v>69</v>
      </c>
      <c r="C2979" s="12" t="s">
        <v>1092</v>
      </c>
      <c r="D2979" s="43" t="s">
        <v>1093</v>
      </c>
      <c r="E2979" s="48">
        <v>6138</v>
      </c>
      <c r="F2979" s="43"/>
      <c r="G2979" s="56" t="s">
        <v>2919</v>
      </c>
      <c r="H2979" s="23" t="s">
        <v>237</v>
      </c>
      <c r="I2979" s="68">
        <v>3000</v>
      </c>
      <c r="J2979" s="68">
        <v>0</v>
      </c>
      <c r="K2979" s="68"/>
      <c r="L2979" s="68">
        <f t="shared" si="2379"/>
        <v>0</v>
      </c>
      <c r="M2979" s="68"/>
      <c r="N2979" s="68"/>
      <c r="O2979" s="68"/>
      <c r="P2979" s="68">
        <f t="shared" si="2375"/>
        <v>0</v>
      </c>
      <c r="Q2979" s="68" t="str">
        <f t="shared" si="2376"/>
        <v>-</v>
      </c>
    </row>
    <row r="2980" spans="1:17" x14ac:dyDescent="0.25">
      <c r="A2980" s="14" t="s">
        <v>638</v>
      </c>
      <c r="B2980" s="14" t="s">
        <v>69</v>
      </c>
      <c r="C2980" s="14" t="s">
        <v>1092</v>
      </c>
      <c r="D2980" s="50" t="s">
        <v>1093</v>
      </c>
      <c r="E2980" s="50" t="s">
        <v>2720</v>
      </c>
      <c r="F2980" s="43" t="s">
        <v>1</v>
      </c>
      <c r="G2980" s="49" t="s">
        <v>1</v>
      </c>
      <c r="H2980" s="11" t="s">
        <v>35</v>
      </c>
      <c r="I2980" s="67">
        <f t="shared" ref="I2980:O2980" si="2389">SUM(I2981:I2983)</f>
        <v>9820</v>
      </c>
      <c r="J2980" s="67">
        <f t="shared" si="2389"/>
        <v>9820</v>
      </c>
      <c r="K2980" s="67">
        <f t="shared" si="2389"/>
        <v>0</v>
      </c>
      <c r="L2980" s="67">
        <f t="shared" si="2379"/>
        <v>812</v>
      </c>
      <c r="M2980" s="67">
        <f t="shared" si="2389"/>
        <v>0</v>
      </c>
      <c r="N2980" s="67">
        <f t="shared" si="2389"/>
        <v>0</v>
      </c>
      <c r="O2980" s="67">
        <f t="shared" si="2389"/>
        <v>812</v>
      </c>
      <c r="P2980" s="67">
        <f t="shared" si="2375"/>
        <v>812</v>
      </c>
      <c r="Q2980" s="67">
        <f t="shared" si="2376"/>
        <v>8.268839103869654</v>
      </c>
    </row>
    <row r="2981" spans="1:17" x14ac:dyDescent="0.25">
      <c r="A2981" s="12" t="s">
        <v>638</v>
      </c>
      <c r="B2981" s="12" t="s">
        <v>69</v>
      </c>
      <c r="C2981" s="12" t="s">
        <v>1092</v>
      </c>
      <c r="D2981" s="43" t="s">
        <v>1093</v>
      </c>
      <c r="E2981" s="48">
        <v>6139</v>
      </c>
      <c r="F2981" s="43"/>
      <c r="G2981" s="56" t="s">
        <v>2919</v>
      </c>
      <c r="H2981" s="23" t="s">
        <v>35</v>
      </c>
      <c r="I2981" s="68">
        <v>6695</v>
      </c>
      <c r="J2981" s="68">
        <v>6695</v>
      </c>
      <c r="K2981" s="68"/>
      <c r="L2981" s="68">
        <f t="shared" si="2379"/>
        <v>500</v>
      </c>
      <c r="M2981" s="68"/>
      <c r="N2981" s="68"/>
      <c r="O2981" s="68">
        <v>500</v>
      </c>
      <c r="P2981" s="68">
        <f t="shared" si="2375"/>
        <v>500</v>
      </c>
      <c r="Q2981" s="68">
        <f t="shared" si="2376"/>
        <v>7.4682598954443611</v>
      </c>
    </row>
    <row r="2982" spans="1:17" x14ac:dyDescent="0.25">
      <c r="A2982" s="12" t="s">
        <v>638</v>
      </c>
      <c r="B2982" s="12" t="s">
        <v>69</v>
      </c>
      <c r="C2982" s="12" t="s">
        <v>1092</v>
      </c>
      <c r="D2982" s="43" t="s">
        <v>1093</v>
      </c>
      <c r="E2982" s="48">
        <v>6139</v>
      </c>
      <c r="F2982" s="43" t="s">
        <v>1100</v>
      </c>
      <c r="G2982" s="56" t="s">
        <v>2919</v>
      </c>
      <c r="H2982" s="23" t="s">
        <v>43</v>
      </c>
      <c r="I2982" s="68">
        <v>3025</v>
      </c>
      <c r="J2982" s="68">
        <v>3025</v>
      </c>
      <c r="K2982" s="68"/>
      <c r="L2982" s="68">
        <f t="shared" si="2379"/>
        <v>300</v>
      </c>
      <c r="M2982" s="68"/>
      <c r="N2982" s="68"/>
      <c r="O2982" s="68">
        <v>300</v>
      </c>
      <c r="P2982" s="68">
        <f t="shared" si="2375"/>
        <v>300</v>
      </c>
      <c r="Q2982" s="68">
        <f t="shared" si="2376"/>
        <v>9.9173553719008272</v>
      </c>
    </row>
    <row r="2983" spans="1:17" ht="22.5" x14ac:dyDescent="0.25">
      <c r="A2983" s="12" t="s">
        <v>638</v>
      </c>
      <c r="B2983" s="12" t="s">
        <v>69</v>
      </c>
      <c r="C2983" s="12" t="s">
        <v>1092</v>
      </c>
      <c r="D2983" s="43" t="s">
        <v>1093</v>
      </c>
      <c r="E2983" s="48">
        <v>6139</v>
      </c>
      <c r="F2983" s="43" t="s">
        <v>1101</v>
      </c>
      <c r="G2983" s="56" t="s">
        <v>2919</v>
      </c>
      <c r="H2983" s="23" t="s">
        <v>49</v>
      </c>
      <c r="I2983" s="68">
        <v>100</v>
      </c>
      <c r="J2983" s="68">
        <v>100</v>
      </c>
      <c r="K2983" s="68"/>
      <c r="L2983" s="68">
        <f t="shared" si="2379"/>
        <v>12</v>
      </c>
      <c r="M2983" s="68"/>
      <c r="N2983" s="68"/>
      <c r="O2983" s="68">
        <v>12</v>
      </c>
      <c r="P2983" s="68">
        <f t="shared" si="2375"/>
        <v>12</v>
      </c>
      <c r="Q2983" s="68">
        <f t="shared" si="2376"/>
        <v>12</v>
      </c>
    </row>
    <row r="2984" spans="1:17" ht="22.5" x14ac:dyDescent="0.25">
      <c r="A2984" s="14" t="s">
        <v>1</v>
      </c>
      <c r="B2984" s="14" t="s">
        <v>1</v>
      </c>
      <c r="C2984" s="14" t="s">
        <v>1</v>
      </c>
      <c r="D2984" s="42" t="s">
        <v>1</v>
      </c>
      <c r="E2984" s="42" t="s">
        <v>1</v>
      </c>
      <c r="F2984" s="42" t="s">
        <v>1</v>
      </c>
      <c r="G2984" s="42" t="s">
        <v>1</v>
      </c>
      <c r="H2984" s="17" t="s">
        <v>50</v>
      </c>
      <c r="I2984" s="66">
        <f t="shared" ref="I2984:O2985" si="2390">SUM(I2985)</f>
        <v>100</v>
      </c>
      <c r="J2984" s="66">
        <f t="shared" si="2390"/>
        <v>100</v>
      </c>
      <c r="K2984" s="66">
        <f t="shared" si="2390"/>
        <v>0</v>
      </c>
      <c r="L2984" s="66">
        <f t="shared" si="2379"/>
        <v>0</v>
      </c>
      <c r="M2984" s="66">
        <f t="shared" si="2390"/>
        <v>0</v>
      </c>
      <c r="N2984" s="66">
        <f t="shared" si="2390"/>
        <v>0</v>
      </c>
      <c r="O2984" s="66">
        <f t="shared" si="2390"/>
        <v>0</v>
      </c>
      <c r="P2984" s="66">
        <f t="shared" si="2375"/>
        <v>0</v>
      </c>
      <c r="Q2984" s="66">
        <f t="shared" si="2376"/>
        <v>0</v>
      </c>
    </row>
    <row r="2985" spans="1:17" x14ac:dyDescent="0.25">
      <c r="A2985" s="12" t="s">
        <v>638</v>
      </c>
      <c r="B2985" s="12" t="s">
        <v>69</v>
      </c>
      <c r="C2985" s="12" t="s">
        <v>1092</v>
      </c>
      <c r="D2985" s="43" t="s">
        <v>1093</v>
      </c>
      <c r="E2985" s="42" t="s">
        <v>2712</v>
      </c>
      <c r="F2985" s="42" t="s">
        <v>1</v>
      </c>
      <c r="G2985" s="42" t="s">
        <v>1</v>
      </c>
      <c r="H2985" s="11" t="s">
        <v>52</v>
      </c>
      <c r="I2985" s="67">
        <f t="shared" si="2390"/>
        <v>100</v>
      </c>
      <c r="J2985" s="67">
        <f t="shared" si="2390"/>
        <v>100</v>
      </c>
      <c r="K2985" s="67">
        <f t="shared" si="2390"/>
        <v>0</v>
      </c>
      <c r="L2985" s="67">
        <f t="shared" si="2379"/>
        <v>0</v>
      </c>
      <c r="M2985" s="67">
        <f t="shared" si="2390"/>
        <v>0</v>
      </c>
      <c r="N2985" s="67">
        <f t="shared" si="2390"/>
        <v>0</v>
      </c>
      <c r="O2985" s="67">
        <f t="shared" si="2390"/>
        <v>0</v>
      </c>
      <c r="P2985" s="67">
        <f t="shared" si="2375"/>
        <v>0</v>
      </c>
      <c r="Q2985" s="67">
        <f t="shared" si="2376"/>
        <v>0</v>
      </c>
    </row>
    <row r="2986" spans="1:17" x14ac:dyDescent="0.25">
      <c r="A2986" s="12" t="s">
        <v>638</v>
      </c>
      <c r="B2986" s="12" t="s">
        <v>69</v>
      </c>
      <c r="C2986" s="12" t="s">
        <v>1092</v>
      </c>
      <c r="D2986" s="43" t="s">
        <v>1093</v>
      </c>
      <c r="E2986" s="48">
        <v>6148</v>
      </c>
      <c r="F2986" s="43"/>
      <c r="G2986" s="56" t="s">
        <v>2919</v>
      </c>
      <c r="H2986" s="23" t="s">
        <v>58</v>
      </c>
      <c r="I2986" s="68">
        <v>100</v>
      </c>
      <c r="J2986" s="68">
        <v>100</v>
      </c>
      <c r="K2986" s="68"/>
      <c r="L2986" s="68">
        <f t="shared" si="2379"/>
        <v>0</v>
      </c>
      <c r="M2986" s="68"/>
      <c r="N2986" s="68"/>
      <c r="O2986" s="68"/>
      <c r="P2986" s="68">
        <f t="shared" si="2375"/>
        <v>0</v>
      </c>
      <c r="Q2986" s="68">
        <f t="shared" si="2376"/>
        <v>0</v>
      </c>
    </row>
    <row r="2987" spans="1:17" ht="22.5" x14ac:dyDescent="0.25">
      <c r="A2987" s="14" t="s">
        <v>1</v>
      </c>
      <c r="B2987" s="14" t="s">
        <v>1</v>
      </c>
      <c r="C2987" s="14" t="s">
        <v>1</v>
      </c>
      <c r="D2987" s="42" t="s">
        <v>1</v>
      </c>
      <c r="E2987" s="42" t="s">
        <v>1</v>
      </c>
      <c r="F2987" s="42" t="s">
        <v>1</v>
      </c>
      <c r="G2987" s="42" t="s">
        <v>1</v>
      </c>
      <c r="H2987" s="17" t="s">
        <v>59</v>
      </c>
      <c r="I2987" s="66">
        <f t="shared" ref="I2987:O2987" si="2391">SUM(I2988)</f>
        <v>2500</v>
      </c>
      <c r="J2987" s="66">
        <f t="shared" si="2391"/>
        <v>0</v>
      </c>
      <c r="K2987" s="66">
        <f t="shared" si="2391"/>
        <v>0</v>
      </c>
      <c r="L2987" s="66">
        <f t="shared" si="2379"/>
        <v>0</v>
      </c>
      <c r="M2987" s="66">
        <f t="shared" si="2391"/>
        <v>0</v>
      </c>
      <c r="N2987" s="66">
        <f t="shared" si="2391"/>
        <v>0</v>
      </c>
      <c r="O2987" s="66">
        <f t="shared" si="2391"/>
        <v>0</v>
      </c>
      <c r="P2987" s="66">
        <f t="shared" si="2375"/>
        <v>0</v>
      </c>
      <c r="Q2987" s="66" t="str">
        <f t="shared" si="2376"/>
        <v>-</v>
      </c>
    </row>
    <row r="2988" spans="1:17" x14ac:dyDescent="0.25">
      <c r="A2988" s="12" t="s">
        <v>638</v>
      </c>
      <c r="B2988" s="12" t="s">
        <v>69</v>
      </c>
      <c r="C2988" s="12" t="s">
        <v>1092</v>
      </c>
      <c r="D2988" s="43" t="s">
        <v>1093</v>
      </c>
      <c r="E2988" s="42" t="s">
        <v>2715</v>
      </c>
      <c r="F2988" s="42" t="s">
        <v>1</v>
      </c>
      <c r="G2988" s="42" t="s">
        <v>1</v>
      </c>
      <c r="H2988" s="11" t="s">
        <v>61</v>
      </c>
      <c r="I2988" s="67">
        <f t="shared" ref="I2988" si="2392">SUM(I2989:I2990)</f>
        <v>2500</v>
      </c>
      <c r="J2988" s="67">
        <f t="shared" ref="J2988:K2988" si="2393">SUM(J2989:J2990)</f>
        <v>0</v>
      </c>
      <c r="K2988" s="67">
        <f t="shared" si="2393"/>
        <v>0</v>
      </c>
      <c r="L2988" s="67">
        <f t="shared" si="2379"/>
        <v>0</v>
      </c>
      <c r="M2988" s="67">
        <f t="shared" ref="M2988" si="2394">SUM(M2989:M2990)</f>
        <v>0</v>
      </c>
      <c r="N2988" s="67">
        <f t="shared" ref="N2988:O2988" si="2395">SUM(N2989:N2990)</f>
        <v>0</v>
      </c>
      <c r="O2988" s="67">
        <f t="shared" si="2395"/>
        <v>0</v>
      </c>
      <c r="P2988" s="67">
        <f t="shared" si="2375"/>
        <v>0</v>
      </c>
      <c r="Q2988" s="67" t="str">
        <f t="shared" si="2376"/>
        <v>-</v>
      </c>
    </row>
    <row r="2989" spans="1:17" x14ac:dyDescent="0.25">
      <c r="A2989" s="12" t="s">
        <v>638</v>
      </c>
      <c r="B2989" s="12" t="s">
        <v>69</v>
      </c>
      <c r="C2989" s="12" t="s">
        <v>1092</v>
      </c>
      <c r="D2989" s="43" t="s">
        <v>1093</v>
      </c>
      <c r="E2989" s="48">
        <v>8213</v>
      </c>
      <c r="F2989" s="43"/>
      <c r="G2989" s="56" t="s">
        <v>2919</v>
      </c>
      <c r="H2989" s="23" t="s">
        <v>62</v>
      </c>
      <c r="I2989" s="68">
        <v>1500</v>
      </c>
      <c r="J2989" s="68">
        <v>0</v>
      </c>
      <c r="K2989" s="68"/>
      <c r="L2989" s="68">
        <f t="shared" si="2379"/>
        <v>0</v>
      </c>
      <c r="M2989" s="68"/>
      <c r="N2989" s="68"/>
      <c r="O2989" s="68"/>
      <c r="P2989" s="68">
        <f t="shared" si="2375"/>
        <v>0</v>
      </c>
      <c r="Q2989" s="68" t="str">
        <f t="shared" si="2376"/>
        <v>-</v>
      </c>
    </row>
    <row r="2990" spans="1:17" x14ac:dyDescent="0.25">
      <c r="A2990" s="12" t="s">
        <v>638</v>
      </c>
      <c r="B2990" s="12" t="s">
        <v>69</v>
      </c>
      <c r="C2990" s="12" t="s">
        <v>1092</v>
      </c>
      <c r="D2990" s="43" t="s">
        <v>1093</v>
      </c>
      <c r="E2990" s="48">
        <v>8216</v>
      </c>
      <c r="F2990" s="43"/>
      <c r="G2990" s="56" t="s">
        <v>2919</v>
      </c>
      <c r="H2990" s="23" t="s">
        <v>248</v>
      </c>
      <c r="I2990" s="68">
        <v>1000</v>
      </c>
      <c r="J2990" s="68">
        <v>0</v>
      </c>
      <c r="K2990" s="68"/>
      <c r="L2990" s="68">
        <f t="shared" si="2379"/>
        <v>0</v>
      </c>
      <c r="M2990" s="68"/>
      <c r="N2990" s="68"/>
      <c r="O2990" s="68"/>
      <c r="P2990" s="68">
        <f t="shared" si="2375"/>
        <v>0</v>
      </c>
      <c r="Q2990" s="68" t="str">
        <f t="shared" si="2376"/>
        <v>-</v>
      </c>
    </row>
    <row r="2991" spans="1:17" x14ac:dyDescent="0.25">
      <c r="A2991" s="23" t="s">
        <v>1</v>
      </c>
      <c r="B2991" s="23" t="s">
        <v>1</v>
      </c>
      <c r="C2991" s="23" t="s">
        <v>1</v>
      </c>
      <c r="D2991" s="49" t="s">
        <v>1</v>
      </c>
      <c r="E2991" s="49" t="s">
        <v>1</v>
      </c>
      <c r="F2991" s="49" t="s">
        <v>1</v>
      </c>
      <c r="G2991" s="49" t="s">
        <v>1</v>
      </c>
      <c r="H2991" s="17" t="s">
        <v>1102</v>
      </c>
      <c r="I2991" s="66">
        <f t="shared" ref="I2991:O2991" si="2396">SUM(I2961,I2984,I2987)</f>
        <v>1503062</v>
      </c>
      <c r="J2991" s="66">
        <f t="shared" si="2396"/>
        <v>1489912</v>
      </c>
      <c r="K2991" s="66">
        <f t="shared" si="2396"/>
        <v>0</v>
      </c>
      <c r="L2991" s="66">
        <f t="shared" si="2379"/>
        <v>131979</v>
      </c>
      <c r="M2991" s="66">
        <f t="shared" si="2396"/>
        <v>0</v>
      </c>
      <c r="N2991" s="66">
        <f t="shared" si="2396"/>
        <v>0</v>
      </c>
      <c r="O2991" s="66">
        <f t="shared" si="2396"/>
        <v>131979</v>
      </c>
      <c r="P2991" s="66">
        <f t="shared" si="2375"/>
        <v>131979</v>
      </c>
      <c r="Q2991" s="66">
        <f t="shared" si="2376"/>
        <v>8.8581741740451783</v>
      </c>
    </row>
    <row r="2992" spans="1:17" ht="15.75" thickBot="1" x14ac:dyDescent="0.3">
      <c r="A2992" s="23" t="s">
        <v>1</v>
      </c>
      <c r="B2992" s="23" t="s">
        <v>1</v>
      </c>
      <c r="C2992" s="23" t="s">
        <v>1</v>
      </c>
      <c r="D2992" s="49" t="s">
        <v>1</v>
      </c>
      <c r="E2992" s="49" t="s">
        <v>1</v>
      </c>
      <c r="F2992" s="49" t="s">
        <v>1</v>
      </c>
      <c r="G2992" s="49" t="s">
        <v>1</v>
      </c>
      <c r="H2992" s="11" t="s">
        <v>64</v>
      </c>
      <c r="I2992" s="67">
        <v>47</v>
      </c>
      <c r="J2992" s="67">
        <v>47</v>
      </c>
      <c r="K2992" s="67"/>
      <c r="L2992" s="67"/>
      <c r="M2992" s="67"/>
      <c r="N2992" s="67"/>
      <c r="O2992" s="67"/>
      <c r="P2992" s="67">
        <f t="shared" si="2375"/>
        <v>0</v>
      </c>
      <c r="Q2992" s="67">
        <f t="shared" si="2376"/>
        <v>0</v>
      </c>
    </row>
    <row r="2993" spans="1:17" ht="34.5" thickBot="1" x14ac:dyDescent="0.3">
      <c r="A2993" s="23" t="s">
        <v>1</v>
      </c>
      <c r="B2993" s="23" t="s">
        <v>1</v>
      </c>
      <c r="C2993" s="23" t="s">
        <v>1</v>
      </c>
      <c r="D2993" s="49" t="s">
        <v>1</v>
      </c>
      <c r="E2993" s="49" t="s">
        <v>1</v>
      </c>
      <c r="F2993" s="49" t="s">
        <v>1</v>
      </c>
      <c r="G2993" s="49" t="s">
        <v>1</v>
      </c>
      <c r="H2993" s="22" t="s">
        <v>65</v>
      </c>
      <c r="I2993" s="64" t="s">
        <v>2718</v>
      </c>
      <c r="J2993" s="64" t="s">
        <v>2879</v>
      </c>
      <c r="K2993" s="64" t="s">
        <v>2942</v>
      </c>
      <c r="L2993" s="64" t="s">
        <v>2942</v>
      </c>
      <c r="M2993" s="64" t="s">
        <v>2950</v>
      </c>
      <c r="N2993" s="64" t="s">
        <v>2949</v>
      </c>
      <c r="O2993" s="64" t="s">
        <v>2951</v>
      </c>
      <c r="P2993" s="64" t="s">
        <v>2942</v>
      </c>
      <c r="Q2993" s="64" t="s">
        <v>2944</v>
      </c>
    </row>
    <row r="2994" spans="1:17" x14ac:dyDescent="0.25">
      <c r="A2994" s="24"/>
      <c r="B2994" s="24"/>
      <c r="C2994" s="24"/>
      <c r="D2994" s="51"/>
      <c r="E2994" s="51"/>
      <c r="F2994" s="51"/>
      <c r="G2994" s="51"/>
      <c r="H2994" s="18" t="s">
        <v>1</v>
      </c>
      <c r="I2994" s="65">
        <v>1</v>
      </c>
      <c r="J2994" s="65" t="s">
        <v>2894</v>
      </c>
      <c r="K2994" s="65">
        <v>3</v>
      </c>
      <c r="L2994" s="65" t="s">
        <v>2945</v>
      </c>
      <c r="M2994" s="65">
        <v>5</v>
      </c>
      <c r="N2994" s="65">
        <v>6</v>
      </c>
      <c r="O2994" s="65">
        <v>7</v>
      </c>
      <c r="P2994" s="65" t="s">
        <v>2946</v>
      </c>
      <c r="Q2994" s="65">
        <v>9</v>
      </c>
    </row>
    <row r="2995" spans="1:17" x14ac:dyDescent="0.25">
      <c r="A2995" s="24"/>
      <c r="B2995" s="24"/>
      <c r="C2995" s="24"/>
      <c r="D2995" s="51"/>
      <c r="E2995" s="52"/>
      <c r="F2995" s="52"/>
      <c r="G2995" s="52"/>
      <c r="H2995" s="19" t="s">
        <v>697</v>
      </c>
      <c r="I2995" s="69">
        <f t="shared" ref="I2995" si="2397">SUM(I2991)</f>
        <v>1503062</v>
      </c>
      <c r="J2995" s="69">
        <f t="shared" ref="J2995:K2995" si="2398">SUM(J2991)</f>
        <v>1489912</v>
      </c>
      <c r="K2995" s="69">
        <f t="shared" si="2398"/>
        <v>0</v>
      </c>
      <c r="L2995" s="69">
        <f t="shared" si="2379"/>
        <v>131979</v>
      </c>
      <c r="M2995" s="69">
        <f t="shared" ref="M2995" si="2399">SUM(M2991)</f>
        <v>0</v>
      </c>
      <c r="N2995" s="69">
        <f t="shared" ref="N2995:O2995" si="2400">SUM(N2991)</f>
        <v>0</v>
      </c>
      <c r="O2995" s="69">
        <f t="shared" si="2400"/>
        <v>131979</v>
      </c>
      <c r="P2995" s="69">
        <f t="shared" si="2375"/>
        <v>131979</v>
      </c>
      <c r="Q2995" s="69">
        <f t="shared" si="2376"/>
        <v>8.8581741740451783</v>
      </c>
    </row>
    <row r="2996" spans="1:17" x14ac:dyDescent="0.25">
      <c r="A2996" s="24"/>
      <c r="B2996" s="24"/>
      <c r="C2996" s="24"/>
      <c r="D2996" s="51"/>
      <c r="E2996" s="51"/>
      <c r="F2996" s="51"/>
      <c r="G2996" s="51"/>
      <c r="H2996" s="20" t="s">
        <v>67</v>
      </c>
      <c r="I2996" s="69">
        <f t="shared" ref="I2996" si="2401">SUM(I2995)</f>
        <v>1503062</v>
      </c>
      <c r="J2996" s="69">
        <f t="shared" ref="J2996:K2996" si="2402">SUM(J2995)</f>
        <v>1489912</v>
      </c>
      <c r="K2996" s="69">
        <f t="shared" si="2402"/>
        <v>0</v>
      </c>
      <c r="L2996" s="69">
        <f t="shared" si="2379"/>
        <v>131979</v>
      </c>
      <c r="M2996" s="69">
        <f t="shared" ref="M2996" si="2403">SUM(M2995)</f>
        <v>0</v>
      </c>
      <c r="N2996" s="69">
        <f t="shared" ref="N2996:O2996" si="2404">SUM(N2995)</f>
        <v>0</v>
      </c>
      <c r="O2996" s="69">
        <f t="shared" si="2404"/>
        <v>131979</v>
      </c>
      <c r="P2996" s="69">
        <f t="shared" si="2375"/>
        <v>131979</v>
      </c>
      <c r="Q2996" s="69">
        <f t="shared" si="2376"/>
        <v>8.8581741740451783</v>
      </c>
    </row>
    <row r="2997" spans="1:17" x14ac:dyDescent="0.25">
      <c r="A2997" s="25"/>
      <c r="B2997" s="25"/>
      <c r="C2997" s="25"/>
      <c r="D2997" s="53"/>
      <c r="E2997" s="53"/>
      <c r="F2997" s="53"/>
      <c r="G2997" s="53"/>
    </row>
    <row r="2998" spans="1:17" ht="15.75" thickBot="1" x14ac:dyDescent="0.3">
      <c r="A2998" s="23" t="s">
        <v>1</v>
      </c>
      <c r="B2998" s="23" t="s">
        <v>1</v>
      </c>
      <c r="C2998" s="23" t="s">
        <v>1</v>
      </c>
      <c r="D2998" s="49" t="s">
        <v>1</v>
      </c>
      <c r="E2998" s="49" t="s">
        <v>1</v>
      </c>
      <c r="F2998" s="49" t="s">
        <v>1</v>
      </c>
      <c r="G2998" s="49" t="s">
        <v>1</v>
      </c>
      <c r="H2998" s="26" t="s">
        <v>1</v>
      </c>
      <c r="I2998" s="70"/>
      <c r="J2998" s="70"/>
      <c r="K2998" s="70"/>
      <c r="L2998" s="70"/>
      <c r="M2998" s="70"/>
      <c r="N2998" s="70"/>
      <c r="O2998" s="70"/>
      <c r="P2998" s="70"/>
      <c r="Q2998" s="70"/>
    </row>
    <row r="2999" spans="1:17" ht="34.5" thickBot="1" x14ac:dyDescent="0.3">
      <c r="A2999" s="22" t="s">
        <v>4</v>
      </c>
      <c r="B2999" s="22" t="s">
        <v>5</v>
      </c>
      <c r="C2999" s="22" t="s">
        <v>6</v>
      </c>
      <c r="D2999" s="44" t="s">
        <v>2891</v>
      </c>
      <c r="E2999" s="44" t="s">
        <v>2895</v>
      </c>
      <c r="F2999" s="44" t="s">
        <v>7</v>
      </c>
      <c r="G2999" s="44" t="s">
        <v>8</v>
      </c>
      <c r="H2999" s="22" t="s">
        <v>9</v>
      </c>
      <c r="I2999" s="64" t="s">
        <v>2718</v>
      </c>
      <c r="J2999" s="64" t="s">
        <v>2879</v>
      </c>
      <c r="K2999" s="64" t="s">
        <v>2942</v>
      </c>
      <c r="L2999" s="64" t="s">
        <v>2942</v>
      </c>
      <c r="M2999" s="64" t="s">
        <v>2950</v>
      </c>
      <c r="N2999" s="64" t="s">
        <v>2949</v>
      </c>
      <c r="O2999" s="64" t="s">
        <v>2951</v>
      </c>
      <c r="P2999" s="64" t="s">
        <v>2942</v>
      </c>
      <c r="Q2999" s="64" t="s">
        <v>2944</v>
      </c>
    </row>
    <row r="3000" spans="1:17" x14ac:dyDescent="0.25">
      <c r="A3000" s="15" t="s">
        <v>1</v>
      </c>
      <c r="B3000" s="15" t="s">
        <v>1</v>
      </c>
      <c r="C3000" s="15" t="s">
        <v>1</v>
      </c>
      <c r="D3000" s="45" t="s">
        <v>1</v>
      </c>
      <c r="E3000" s="45" t="s">
        <v>1</v>
      </c>
      <c r="F3000" s="46" t="s">
        <v>1</v>
      </c>
      <c r="G3000" s="47" t="s">
        <v>1</v>
      </c>
      <c r="H3000" s="16" t="s">
        <v>1</v>
      </c>
      <c r="I3000" s="65">
        <v>1</v>
      </c>
      <c r="J3000" s="65" t="s">
        <v>2894</v>
      </c>
      <c r="K3000" s="65">
        <v>3</v>
      </c>
      <c r="L3000" s="65" t="s">
        <v>2945</v>
      </c>
      <c r="M3000" s="65">
        <v>5</v>
      </c>
      <c r="N3000" s="65">
        <v>6</v>
      </c>
      <c r="O3000" s="65">
        <v>7</v>
      </c>
      <c r="P3000" s="65" t="s">
        <v>2946</v>
      </c>
      <c r="Q3000" s="65">
        <v>9</v>
      </c>
    </row>
    <row r="3001" spans="1:17" x14ac:dyDescent="0.25">
      <c r="A3001" s="14" t="s">
        <v>638</v>
      </c>
      <c r="B3001" s="14" t="s">
        <v>69</v>
      </c>
      <c r="C3001" s="12" t="s">
        <v>1103</v>
      </c>
      <c r="D3001" s="43" t="s">
        <v>1104</v>
      </c>
      <c r="E3001" s="42" t="s">
        <v>1</v>
      </c>
      <c r="F3001" s="42" t="s">
        <v>1</v>
      </c>
      <c r="G3001" s="42" t="s">
        <v>1</v>
      </c>
      <c r="H3001" s="11" t="s">
        <v>1105</v>
      </c>
      <c r="I3001" s="63"/>
      <c r="J3001" s="63"/>
      <c r="K3001" s="63"/>
      <c r="L3001" s="63"/>
      <c r="M3001" s="63"/>
      <c r="N3001" s="63"/>
      <c r="O3001" s="63"/>
      <c r="P3001" s="63">
        <f t="shared" si="2375"/>
        <v>0</v>
      </c>
      <c r="Q3001" s="63" t="str">
        <f t="shared" si="2376"/>
        <v>-</v>
      </c>
    </row>
    <row r="3002" spans="1:17" ht="22.5" x14ac:dyDescent="0.25">
      <c r="A3002" s="14" t="s">
        <v>1</v>
      </c>
      <c r="B3002" s="14" t="s">
        <v>1</v>
      </c>
      <c r="C3002" s="14" t="s">
        <v>1</v>
      </c>
      <c r="D3002" s="42" t="s">
        <v>1</v>
      </c>
      <c r="E3002" s="42" t="s">
        <v>1</v>
      </c>
      <c r="F3002" s="42" t="s">
        <v>1</v>
      </c>
      <c r="G3002" s="42" t="s">
        <v>1</v>
      </c>
      <c r="H3002" s="17" t="s">
        <v>13</v>
      </c>
      <c r="I3002" s="66">
        <f t="shared" ref="I3002" si="2405">SUM(I3003,I3011,I3013)</f>
        <v>1339331</v>
      </c>
      <c r="J3002" s="66">
        <f t="shared" ref="J3002:K3002" si="2406">SUM(J3003,J3011,J3013)</f>
        <v>1294581</v>
      </c>
      <c r="K3002" s="66">
        <f t="shared" si="2406"/>
        <v>0</v>
      </c>
      <c r="L3002" s="66">
        <f t="shared" si="2379"/>
        <v>130685</v>
      </c>
      <c r="M3002" s="66">
        <f t="shared" ref="M3002" si="2407">SUM(M3003,M3011,M3013)</f>
        <v>0</v>
      </c>
      <c r="N3002" s="66">
        <f t="shared" ref="N3002:O3002" si="2408">SUM(N3003,N3011,N3013)</f>
        <v>0</v>
      </c>
      <c r="O3002" s="66">
        <f t="shared" si="2408"/>
        <v>130685</v>
      </c>
      <c r="P3002" s="66">
        <f t="shared" si="2375"/>
        <v>130685</v>
      </c>
      <c r="Q3002" s="66">
        <f t="shared" si="2376"/>
        <v>10.094771976415535</v>
      </c>
    </row>
    <row r="3003" spans="1:17" x14ac:dyDescent="0.25">
      <c r="A3003" s="12" t="s">
        <v>638</v>
      </c>
      <c r="B3003" s="12" t="s">
        <v>69</v>
      </c>
      <c r="C3003" s="12" t="s">
        <v>1103</v>
      </c>
      <c r="D3003" s="43" t="s">
        <v>1104</v>
      </c>
      <c r="E3003" s="42" t="s">
        <v>2709</v>
      </c>
      <c r="F3003" s="42" t="s">
        <v>1</v>
      </c>
      <c r="G3003" s="42" t="s">
        <v>1</v>
      </c>
      <c r="H3003" s="11" t="s">
        <v>15</v>
      </c>
      <c r="I3003" s="67">
        <f t="shared" ref="I3003" si="2409">SUM(I3004,I3005)</f>
        <v>1169629</v>
      </c>
      <c r="J3003" s="67">
        <f t="shared" ref="J3003:K3003" si="2410">SUM(J3004,J3005)</f>
        <v>1150679</v>
      </c>
      <c r="K3003" s="67">
        <f t="shared" si="2410"/>
        <v>0</v>
      </c>
      <c r="L3003" s="67">
        <f t="shared" si="2379"/>
        <v>114080</v>
      </c>
      <c r="M3003" s="67">
        <f t="shared" ref="M3003" si="2411">SUM(M3004,M3005)</f>
        <v>0</v>
      </c>
      <c r="N3003" s="67">
        <f t="shared" ref="N3003:O3003" si="2412">SUM(N3004,N3005)</f>
        <v>0</v>
      </c>
      <c r="O3003" s="67">
        <f t="shared" si="2412"/>
        <v>114080</v>
      </c>
      <c r="P3003" s="67">
        <f t="shared" si="2375"/>
        <v>114080</v>
      </c>
      <c r="Q3003" s="67">
        <f t="shared" si="2376"/>
        <v>9.9141463431591266</v>
      </c>
    </row>
    <row r="3004" spans="1:17" x14ac:dyDescent="0.25">
      <c r="A3004" s="12" t="s">
        <v>638</v>
      </c>
      <c r="B3004" s="12" t="s">
        <v>69</v>
      </c>
      <c r="C3004" s="12" t="s">
        <v>1103</v>
      </c>
      <c r="D3004" s="43" t="s">
        <v>1104</v>
      </c>
      <c r="E3004" s="48">
        <v>6111</v>
      </c>
      <c r="F3004" s="43"/>
      <c r="G3004" s="56" t="s">
        <v>2919</v>
      </c>
      <c r="H3004" s="23" t="s">
        <v>16</v>
      </c>
      <c r="I3004" s="68">
        <v>1031279</v>
      </c>
      <c r="J3004" s="68">
        <v>1015279</v>
      </c>
      <c r="K3004" s="68"/>
      <c r="L3004" s="68">
        <f t="shared" si="2379"/>
        <v>103000</v>
      </c>
      <c r="M3004" s="68"/>
      <c r="N3004" s="68"/>
      <c r="O3004" s="68">
        <v>103000</v>
      </c>
      <c r="P3004" s="68">
        <f t="shared" si="2375"/>
        <v>103000</v>
      </c>
      <c r="Q3004" s="68">
        <f t="shared" si="2376"/>
        <v>10.144994627092652</v>
      </c>
    </row>
    <row r="3005" spans="1:17" x14ac:dyDescent="0.25">
      <c r="A3005" s="14" t="s">
        <v>638</v>
      </c>
      <c r="B3005" s="14" t="s">
        <v>69</v>
      </c>
      <c r="C3005" s="14" t="s">
        <v>1103</v>
      </c>
      <c r="D3005" s="50" t="s">
        <v>1104</v>
      </c>
      <c r="E3005" s="50" t="s">
        <v>2719</v>
      </c>
      <c r="F3005" s="43" t="s">
        <v>1</v>
      </c>
      <c r="G3005" s="49" t="s">
        <v>1</v>
      </c>
      <c r="H3005" s="11" t="s">
        <v>19</v>
      </c>
      <c r="I3005" s="67">
        <f t="shared" ref="I3005:O3005" si="2413">SUM(I3006:I3010)</f>
        <v>138350</v>
      </c>
      <c r="J3005" s="67">
        <f t="shared" si="2413"/>
        <v>135400</v>
      </c>
      <c r="K3005" s="67">
        <f t="shared" si="2413"/>
        <v>0</v>
      </c>
      <c r="L3005" s="67">
        <f t="shared" si="2379"/>
        <v>11080</v>
      </c>
      <c r="M3005" s="67">
        <f t="shared" si="2413"/>
        <v>0</v>
      </c>
      <c r="N3005" s="67">
        <f t="shared" si="2413"/>
        <v>0</v>
      </c>
      <c r="O3005" s="67">
        <f t="shared" si="2413"/>
        <v>11080</v>
      </c>
      <c r="P3005" s="67">
        <f t="shared" si="2375"/>
        <v>11080</v>
      </c>
      <c r="Q3005" s="67">
        <f t="shared" si="2376"/>
        <v>8.1831610044313141</v>
      </c>
    </row>
    <row r="3006" spans="1:17" x14ac:dyDescent="0.25">
      <c r="A3006" s="12" t="s">
        <v>638</v>
      </c>
      <c r="B3006" s="12" t="s">
        <v>69</v>
      </c>
      <c r="C3006" s="12" t="s">
        <v>1103</v>
      </c>
      <c r="D3006" s="43" t="s">
        <v>1104</v>
      </c>
      <c r="E3006" s="48">
        <v>6112</v>
      </c>
      <c r="F3006" s="43" t="s">
        <v>1106</v>
      </c>
      <c r="G3006" s="56" t="s">
        <v>2919</v>
      </c>
      <c r="H3006" s="23" t="s">
        <v>73</v>
      </c>
      <c r="I3006" s="68">
        <v>18950</v>
      </c>
      <c r="J3006" s="68">
        <v>18950</v>
      </c>
      <c r="K3006" s="68"/>
      <c r="L3006" s="68">
        <f t="shared" si="2379"/>
        <v>2130</v>
      </c>
      <c r="M3006" s="68"/>
      <c r="N3006" s="68"/>
      <c r="O3006" s="68">
        <v>2130</v>
      </c>
      <c r="P3006" s="68">
        <f t="shared" si="2375"/>
        <v>2130</v>
      </c>
      <c r="Q3006" s="68">
        <f t="shared" si="2376"/>
        <v>11.240105540897098</v>
      </c>
    </row>
    <row r="3007" spans="1:17" x14ac:dyDescent="0.25">
      <c r="A3007" s="12" t="s">
        <v>638</v>
      </c>
      <c r="B3007" s="12" t="s">
        <v>69</v>
      </c>
      <c r="C3007" s="12" t="s">
        <v>1103</v>
      </c>
      <c r="D3007" s="43" t="s">
        <v>1104</v>
      </c>
      <c r="E3007" s="48">
        <v>6112</v>
      </c>
      <c r="F3007" s="43" t="s">
        <v>1107</v>
      </c>
      <c r="G3007" s="56" t="s">
        <v>2919</v>
      </c>
      <c r="H3007" s="23" t="s">
        <v>22</v>
      </c>
      <c r="I3007" s="68">
        <v>86000</v>
      </c>
      <c r="J3007" s="68">
        <v>83500</v>
      </c>
      <c r="K3007" s="68"/>
      <c r="L3007" s="68">
        <f t="shared" si="2379"/>
        <v>8950</v>
      </c>
      <c r="M3007" s="68"/>
      <c r="N3007" s="68"/>
      <c r="O3007" s="68">
        <v>8950</v>
      </c>
      <c r="P3007" s="68">
        <f t="shared" si="2375"/>
        <v>8950</v>
      </c>
      <c r="Q3007" s="68">
        <f t="shared" si="2376"/>
        <v>10.718562874251496</v>
      </c>
    </row>
    <row r="3008" spans="1:17" x14ac:dyDescent="0.25">
      <c r="A3008" s="12" t="s">
        <v>638</v>
      </c>
      <c r="B3008" s="12" t="s">
        <v>69</v>
      </c>
      <c r="C3008" s="12" t="s">
        <v>1103</v>
      </c>
      <c r="D3008" s="43" t="s">
        <v>1104</v>
      </c>
      <c r="E3008" s="48">
        <v>6112</v>
      </c>
      <c r="F3008" s="43" t="s">
        <v>1108</v>
      </c>
      <c r="G3008" s="56" t="s">
        <v>2919</v>
      </c>
      <c r="H3008" s="23" t="s">
        <v>24</v>
      </c>
      <c r="I3008" s="68">
        <v>19800</v>
      </c>
      <c r="J3008" s="68">
        <v>19350</v>
      </c>
      <c r="K3008" s="68"/>
      <c r="L3008" s="68">
        <f t="shared" si="2379"/>
        <v>0</v>
      </c>
      <c r="M3008" s="68"/>
      <c r="N3008" s="68"/>
      <c r="O3008" s="68"/>
      <c r="P3008" s="68">
        <f t="shared" si="2375"/>
        <v>0</v>
      </c>
      <c r="Q3008" s="68">
        <f t="shared" si="2376"/>
        <v>0</v>
      </c>
    </row>
    <row r="3009" spans="1:17" x14ac:dyDescent="0.25">
      <c r="A3009" s="12" t="s">
        <v>638</v>
      </c>
      <c r="B3009" s="12" t="s">
        <v>69</v>
      </c>
      <c r="C3009" s="12" t="s">
        <v>1103</v>
      </c>
      <c r="D3009" s="43" t="s">
        <v>1104</v>
      </c>
      <c r="E3009" s="48">
        <v>6112</v>
      </c>
      <c r="F3009" s="43" t="s">
        <v>1109</v>
      </c>
      <c r="G3009" s="56" t="s">
        <v>2919</v>
      </c>
      <c r="H3009" s="23" t="s">
        <v>76</v>
      </c>
      <c r="I3009" s="68">
        <v>0</v>
      </c>
      <c r="J3009" s="68">
        <v>0</v>
      </c>
      <c r="K3009" s="68"/>
      <c r="L3009" s="68">
        <f t="shared" si="2379"/>
        <v>0</v>
      </c>
      <c r="M3009" s="68"/>
      <c r="N3009" s="68"/>
      <c r="O3009" s="68">
        <v>0</v>
      </c>
      <c r="P3009" s="68">
        <f t="shared" si="2375"/>
        <v>0</v>
      </c>
      <c r="Q3009" s="68" t="str">
        <f t="shared" si="2376"/>
        <v>-</v>
      </c>
    </row>
    <row r="3010" spans="1:17" x14ac:dyDescent="0.25">
      <c r="A3010" s="12" t="s">
        <v>638</v>
      </c>
      <c r="B3010" s="12" t="s">
        <v>69</v>
      </c>
      <c r="C3010" s="12" t="s">
        <v>1103</v>
      </c>
      <c r="D3010" s="43" t="s">
        <v>1104</v>
      </c>
      <c r="E3010" s="48">
        <v>6112</v>
      </c>
      <c r="F3010" s="43" t="s">
        <v>1110</v>
      </c>
      <c r="G3010" s="56" t="s">
        <v>2919</v>
      </c>
      <c r="H3010" s="23" t="s">
        <v>26</v>
      </c>
      <c r="I3010" s="68">
        <v>13600</v>
      </c>
      <c r="J3010" s="68">
        <v>13600</v>
      </c>
      <c r="K3010" s="68"/>
      <c r="L3010" s="68">
        <f t="shared" si="2379"/>
        <v>0</v>
      </c>
      <c r="M3010" s="68"/>
      <c r="N3010" s="68"/>
      <c r="O3010" s="68">
        <v>0</v>
      </c>
      <c r="P3010" s="68">
        <f t="shared" si="2375"/>
        <v>0</v>
      </c>
      <c r="Q3010" s="68">
        <f t="shared" si="2376"/>
        <v>0</v>
      </c>
    </row>
    <row r="3011" spans="1:17" x14ac:dyDescent="0.25">
      <c r="A3011" s="12" t="s">
        <v>638</v>
      </c>
      <c r="B3011" s="12" t="s">
        <v>69</v>
      </c>
      <c r="C3011" s="12" t="s">
        <v>1103</v>
      </c>
      <c r="D3011" s="43" t="s">
        <v>1104</v>
      </c>
      <c r="E3011" s="42" t="s">
        <v>2710</v>
      </c>
      <c r="F3011" s="42" t="s">
        <v>1</v>
      </c>
      <c r="G3011" s="42" t="s">
        <v>1</v>
      </c>
      <c r="H3011" s="11" t="s">
        <v>28</v>
      </c>
      <c r="I3011" s="67">
        <f t="shared" ref="I3011:O3011" si="2414">SUM(I3012)</f>
        <v>85900</v>
      </c>
      <c r="J3011" s="67">
        <f t="shared" si="2414"/>
        <v>84200</v>
      </c>
      <c r="K3011" s="67">
        <f t="shared" si="2414"/>
        <v>0</v>
      </c>
      <c r="L3011" s="67">
        <f t="shared" si="2379"/>
        <v>8000</v>
      </c>
      <c r="M3011" s="67">
        <f t="shared" si="2414"/>
        <v>0</v>
      </c>
      <c r="N3011" s="67">
        <f t="shared" si="2414"/>
        <v>0</v>
      </c>
      <c r="O3011" s="67">
        <f t="shared" si="2414"/>
        <v>8000</v>
      </c>
      <c r="P3011" s="67">
        <f t="shared" si="2375"/>
        <v>8000</v>
      </c>
      <c r="Q3011" s="67">
        <f t="shared" si="2376"/>
        <v>9.5011876484560567</v>
      </c>
    </row>
    <row r="3012" spans="1:17" x14ac:dyDescent="0.25">
      <c r="A3012" s="12" t="s">
        <v>638</v>
      </c>
      <c r="B3012" s="12" t="s">
        <v>69</v>
      </c>
      <c r="C3012" s="12" t="s">
        <v>1103</v>
      </c>
      <c r="D3012" s="43" t="s">
        <v>1104</v>
      </c>
      <c r="E3012" s="48">
        <v>6121</v>
      </c>
      <c r="F3012" s="43"/>
      <c r="G3012" s="56" t="s">
        <v>2919</v>
      </c>
      <c r="H3012" s="23" t="s">
        <v>29</v>
      </c>
      <c r="I3012" s="68">
        <v>85900</v>
      </c>
      <c r="J3012" s="68">
        <v>84200</v>
      </c>
      <c r="K3012" s="68"/>
      <c r="L3012" s="68">
        <f t="shared" si="2379"/>
        <v>8000</v>
      </c>
      <c r="M3012" s="68"/>
      <c r="N3012" s="68"/>
      <c r="O3012" s="68">
        <v>8000</v>
      </c>
      <c r="P3012" s="68">
        <f t="shared" si="2375"/>
        <v>8000</v>
      </c>
      <c r="Q3012" s="68">
        <f t="shared" si="2376"/>
        <v>9.5011876484560567</v>
      </c>
    </row>
    <row r="3013" spans="1:17" x14ac:dyDescent="0.25">
      <c r="A3013" s="12" t="s">
        <v>638</v>
      </c>
      <c r="B3013" s="12" t="s">
        <v>69</v>
      </c>
      <c r="C3013" s="12" t="s">
        <v>1103</v>
      </c>
      <c r="D3013" s="43" t="s">
        <v>1104</v>
      </c>
      <c r="E3013" s="42" t="s">
        <v>2711</v>
      </c>
      <c r="F3013" s="42" t="s">
        <v>1</v>
      </c>
      <c r="G3013" s="42" t="s">
        <v>1</v>
      </c>
      <c r="H3013" s="11" t="s">
        <v>32</v>
      </c>
      <c r="I3013" s="67">
        <f t="shared" ref="I3013:O3013" si="2415">SUM(I3014:I3021)</f>
        <v>83802</v>
      </c>
      <c r="J3013" s="67">
        <f t="shared" si="2415"/>
        <v>59702</v>
      </c>
      <c r="K3013" s="67">
        <f t="shared" si="2415"/>
        <v>0</v>
      </c>
      <c r="L3013" s="67">
        <f t="shared" si="2379"/>
        <v>8605</v>
      </c>
      <c r="M3013" s="67">
        <f t="shared" si="2415"/>
        <v>0</v>
      </c>
      <c r="N3013" s="67">
        <f t="shared" si="2415"/>
        <v>0</v>
      </c>
      <c r="O3013" s="67">
        <f t="shared" si="2415"/>
        <v>8605</v>
      </c>
      <c r="P3013" s="67">
        <f t="shared" si="2375"/>
        <v>8605</v>
      </c>
      <c r="Q3013" s="67">
        <f t="shared" si="2376"/>
        <v>14.413252487353859</v>
      </c>
    </row>
    <row r="3014" spans="1:17" x14ac:dyDescent="0.25">
      <c r="A3014" s="12" t="s">
        <v>638</v>
      </c>
      <c r="B3014" s="12" t="s">
        <v>69</v>
      </c>
      <c r="C3014" s="12" t="s">
        <v>1103</v>
      </c>
      <c r="D3014" s="43" t="s">
        <v>1104</v>
      </c>
      <c r="E3014" s="48">
        <v>6131</v>
      </c>
      <c r="F3014" s="43"/>
      <c r="G3014" s="56" t="s">
        <v>2919</v>
      </c>
      <c r="H3014" s="23" t="s">
        <v>33</v>
      </c>
      <c r="I3014" s="68">
        <v>800</v>
      </c>
      <c r="J3014" s="68">
        <v>300</v>
      </c>
      <c r="K3014" s="68"/>
      <c r="L3014" s="68">
        <f t="shared" si="2379"/>
        <v>0</v>
      </c>
      <c r="M3014" s="68"/>
      <c r="N3014" s="68"/>
      <c r="O3014" s="68">
        <v>0</v>
      </c>
      <c r="P3014" s="68">
        <f t="shared" si="2375"/>
        <v>0</v>
      </c>
      <c r="Q3014" s="68">
        <f t="shared" si="2376"/>
        <v>0</v>
      </c>
    </row>
    <row r="3015" spans="1:17" x14ac:dyDescent="0.25">
      <c r="A3015" s="12" t="s">
        <v>638</v>
      </c>
      <c r="B3015" s="12" t="s">
        <v>69</v>
      </c>
      <c r="C3015" s="12" t="s">
        <v>1103</v>
      </c>
      <c r="D3015" s="43" t="s">
        <v>1104</v>
      </c>
      <c r="E3015" s="48">
        <v>6132</v>
      </c>
      <c r="F3015" s="43"/>
      <c r="G3015" s="56" t="s">
        <v>2919</v>
      </c>
      <c r="H3015" s="23" t="s">
        <v>227</v>
      </c>
      <c r="I3015" s="68">
        <v>32925</v>
      </c>
      <c r="J3015" s="68">
        <v>32925</v>
      </c>
      <c r="K3015" s="68"/>
      <c r="L3015" s="68">
        <f t="shared" si="2379"/>
        <v>5500</v>
      </c>
      <c r="M3015" s="68"/>
      <c r="N3015" s="68"/>
      <c r="O3015" s="68">
        <v>5500</v>
      </c>
      <c r="P3015" s="68">
        <f t="shared" si="2375"/>
        <v>5500</v>
      </c>
      <c r="Q3015" s="68">
        <f t="shared" si="2376"/>
        <v>16.704631738800305</v>
      </c>
    </row>
    <row r="3016" spans="1:17" x14ac:dyDescent="0.25">
      <c r="A3016" s="12" t="s">
        <v>638</v>
      </c>
      <c r="B3016" s="12" t="s">
        <v>69</v>
      </c>
      <c r="C3016" s="12" t="s">
        <v>1103</v>
      </c>
      <c r="D3016" s="43" t="s">
        <v>1104</v>
      </c>
      <c r="E3016" s="48">
        <v>6133</v>
      </c>
      <c r="F3016" s="43"/>
      <c r="G3016" s="56" t="s">
        <v>2919</v>
      </c>
      <c r="H3016" s="23" t="s">
        <v>229</v>
      </c>
      <c r="I3016" s="68">
        <v>7510</v>
      </c>
      <c r="J3016" s="68">
        <v>7510</v>
      </c>
      <c r="K3016" s="68"/>
      <c r="L3016" s="68">
        <f t="shared" si="2379"/>
        <v>1155</v>
      </c>
      <c r="M3016" s="68"/>
      <c r="N3016" s="68"/>
      <c r="O3016" s="68">
        <v>1155</v>
      </c>
      <c r="P3016" s="68">
        <f t="shared" si="2375"/>
        <v>1155</v>
      </c>
      <c r="Q3016" s="68">
        <f t="shared" si="2376"/>
        <v>15.379494007989347</v>
      </c>
    </row>
    <row r="3017" spans="1:17" x14ac:dyDescent="0.25">
      <c r="A3017" s="12" t="s">
        <v>638</v>
      </c>
      <c r="B3017" s="12" t="s">
        <v>69</v>
      </c>
      <c r="C3017" s="12" t="s">
        <v>1103</v>
      </c>
      <c r="D3017" s="43" t="s">
        <v>1104</v>
      </c>
      <c r="E3017" s="48">
        <v>6134</v>
      </c>
      <c r="F3017" s="43"/>
      <c r="G3017" s="56" t="s">
        <v>2919</v>
      </c>
      <c r="H3017" s="23" t="s">
        <v>169</v>
      </c>
      <c r="I3017" s="68">
        <v>20000</v>
      </c>
      <c r="J3017" s="68">
        <v>5000</v>
      </c>
      <c r="K3017" s="68"/>
      <c r="L3017" s="68">
        <f t="shared" si="2379"/>
        <v>600</v>
      </c>
      <c r="M3017" s="68"/>
      <c r="N3017" s="68"/>
      <c r="O3017" s="68">
        <v>600</v>
      </c>
      <c r="P3017" s="68">
        <f t="shared" si="2375"/>
        <v>600</v>
      </c>
      <c r="Q3017" s="68">
        <f t="shared" si="2376"/>
        <v>12</v>
      </c>
    </row>
    <row r="3018" spans="1:17" x14ac:dyDescent="0.25">
      <c r="A3018" s="12" t="s">
        <v>638</v>
      </c>
      <c r="B3018" s="12" t="s">
        <v>69</v>
      </c>
      <c r="C3018" s="12" t="s">
        <v>1103</v>
      </c>
      <c r="D3018" s="43" t="s">
        <v>1104</v>
      </c>
      <c r="E3018" s="48">
        <v>6135</v>
      </c>
      <c r="F3018" s="43"/>
      <c r="G3018" s="56" t="s">
        <v>2919</v>
      </c>
      <c r="H3018" s="23" t="s">
        <v>231</v>
      </c>
      <c r="I3018" s="68">
        <v>500</v>
      </c>
      <c r="J3018" s="68">
        <v>200</v>
      </c>
      <c r="K3018" s="68"/>
      <c r="L3018" s="68">
        <f t="shared" si="2379"/>
        <v>100</v>
      </c>
      <c r="M3018" s="68"/>
      <c r="N3018" s="68"/>
      <c r="O3018" s="68">
        <v>100</v>
      </c>
      <c r="P3018" s="68">
        <f t="shared" si="2375"/>
        <v>100</v>
      </c>
      <c r="Q3018" s="68">
        <f t="shared" si="2376"/>
        <v>50</v>
      </c>
    </row>
    <row r="3019" spans="1:17" x14ac:dyDescent="0.25">
      <c r="A3019" s="12" t="s">
        <v>638</v>
      </c>
      <c r="B3019" s="12" t="s">
        <v>69</v>
      </c>
      <c r="C3019" s="12" t="s">
        <v>1103</v>
      </c>
      <c r="D3019" s="43" t="s">
        <v>1104</v>
      </c>
      <c r="E3019" s="48">
        <v>6137</v>
      </c>
      <c r="F3019" s="43"/>
      <c r="G3019" s="56" t="s">
        <v>2919</v>
      </c>
      <c r="H3019" s="23" t="s">
        <v>235</v>
      </c>
      <c r="I3019" s="68">
        <v>8000</v>
      </c>
      <c r="J3019" s="68">
        <v>4000</v>
      </c>
      <c r="K3019" s="68"/>
      <c r="L3019" s="68">
        <f t="shared" si="2379"/>
        <v>350</v>
      </c>
      <c r="M3019" s="68"/>
      <c r="N3019" s="68"/>
      <c r="O3019" s="68">
        <v>350</v>
      </c>
      <c r="P3019" s="68">
        <f t="shared" si="2375"/>
        <v>350</v>
      </c>
      <c r="Q3019" s="68">
        <f t="shared" si="2376"/>
        <v>8.75</v>
      </c>
    </row>
    <row r="3020" spans="1:17" x14ac:dyDescent="0.25">
      <c r="A3020" s="12" t="s">
        <v>638</v>
      </c>
      <c r="B3020" s="12" t="s">
        <v>69</v>
      </c>
      <c r="C3020" s="12" t="s">
        <v>1103</v>
      </c>
      <c r="D3020" s="43" t="s">
        <v>1104</v>
      </c>
      <c r="E3020" s="48">
        <v>6138</v>
      </c>
      <c r="F3020" s="43"/>
      <c r="G3020" s="56" t="s">
        <v>2919</v>
      </c>
      <c r="H3020" s="23" t="s">
        <v>237</v>
      </c>
      <c r="I3020" s="68">
        <v>2300</v>
      </c>
      <c r="J3020" s="68">
        <v>0</v>
      </c>
      <c r="K3020" s="68"/>
      <c r="L3020" s="68">
        <f t="shared" si="2379"/>
        <v>0</v>
      </c>
      <c r="M3020" s="68"/>
      <c r="N3020" s="68"/>
      <c r="O3020" s="68">
        <v>0</v>
      </c>
      <c r="P3020" s="68">
        <f t="shared" si="2375"/>
        <v>0</v>
      </c>
      <c r="Q3020" s="68" t="str">
        <f t="shared" si="2376"/>
        <v>-</v>
      </c>
    </row>
    <row r="3021" spans="1:17" x14ac:dyDescent="0.25">
      <c r="A3021" s="14" t="s">
        <v>638</v>
      </c>
      <c r="B3021" s="14" t="s">
        <v>69</v>
      </c>
      <c r="C3021" s="14" t="s">
        <v>1103</v>
      </c>
      <c r="D3021" s="50" t="s">
        <v>1104</v>
      </c>
      <c r="E3021" s="50" t="s">
        <v>2720</v>
      </c>
      <c r="F3021" s="43" t="s">
        <v>1</v>
      </c>
      <c r="G3021" s="49" t="s">
        <v>1</v>
      </c>
      <c r="H3021" s="11" t="s">
        <v>35</v>
      </c>
      <c r="I3021" s="67">
        <f t="shared" ref="I3021:O3021" si="2416">SUM(I3022:I3024)</f>
        <v>11767</v>
      </c>
      <c r="J3021" s="67">
        <f t="shared" si="2416"/>
        <v>9767</v>
      </c>
      <c r="K3021" s="67">
        <f t="shared" si="2416"/>
        <v>0</v>
      </c>
      <c r="L3021" s="67">
        <f t="shared" si="2379"/>
        <v>900</v>
      </c>
      <c r="M3021" s="67">
        <f t="shared" si="2416"/>
        <v>0</v>
      </c>
      <c r="N3021" s="67">
        <f t="shared" si="2416"/>
        <v>0</v>
      </c>
      <c r="O3021" s="67">
        <f t="shared" si="2416"/>
        <v>900</v>
      </c>
      <c r="P3021" s="67">
        <f t="shared" si="2375"/>
        <v>900</v>
      </c>
      <c r="Q3021" s="67">
        <f t="shared" si="2376"/>
        <v>9.2147025698781615</v>
      </c>
    </row>
    <row r="3022" spans="1:17" x14ac:dyDescent="0.25">
      <c r="A3022" s="12" t="s">
        <v>638</v>
      </c>
      <c r="B3022" s="12" t="s">
        <v>69</v>
      </c>
      <c r="C3022" s="12" t="s">
        <v>1103</v>
      </c>
      <c r="D3022" s="43" t="s">
        <v>1104</v>
      </c>
      <c r="E3022" s="48">
        <v>6139</v>
      </c>
      <c r="F3022" s="43"/>
      <c r="G3022" s="56" t="s">
        <v>2919</v>
      </c>
      <c r="H3022" s="23" t="s">
        <v>35</v>
      </c>
      <c r="I3022" s="68">
        <v>9021</v>
      </c>
      <c r="J3022" s="68">
        <v>7021</v>
      </c>
      <c r="K3022" s="68"/>
      <c r="L3022" s="68">
        <f t="shared" si="2379"/>
        <v>600</v>
      </c>
      <c r="M3022" s="68"/>
      <c r="N3022" s="68"/>
      <c r="O3022" s="68">
        <v>600</v>
      </c>
      <c r="P3022" s="68">
        <f t="shared" si="2375"/>
        <v>600</v>
      </c>
      <c r="Q3022" s="68">
        <f t="shared" si="2376"/>
        <v>8.5457911978350669</v>
      </c>
    </row>
    <row r="3023" spans="1:17" x14ac:dyDescent="0.25">
      <c r="A3023" s="12" t="s">
        <v>638</v>
      </c>
      <c r="B3023" s="12" t="s">
        <v>69</v>
      </c>
      <c r="C3023" s="12" t="s">
        <v>1103</v>
      </c>
      <c r="D3023" s="43" t="s">
        <v>1104</v>
      </c>
      <c r="E3023" s="48">
        <v>6139</v>
      </c>
      <c r="F3023" s="43" t="s">
        <v>1111</v>
      </c>
      <c r="G3023" s="56" t="s">
        <v>2919</v>
      </c>
      <c r="H3023" s="23" t="s">
        <v>43</v>
      </c>
      <c r="I3023" s="68">
        <v>2646</v>
      </c>
      <c r="J3023" s="68">
        <v>2646</v>
      </c>
      <c r="K3023" s="68"/>
      <c r="L3023" s="68">
        <f t="shared" si="2379"/>
        <v>300</v>
      </c>
      <c r="M3023" s="68"/>
      <c r="N3023" s="68"/>
      <c r="O3023" s="68">
        <v>300</v>
      </c>
      <c r="P3023" s="68">
        <f t="shared" si="2375"/>
        <v>300</v>
      </c>
      <c r="Q3023" s="68">
        <f t="shared" si="2376"/>
        <v>11.337868480725625</v>
      </c>
    </row>
    <row r="3024" spans="1:17" ht="22.5" x14ac:dyDescent="0.25">
      <c r="A3024" s="12" t="s">
        <v>638</v>
      </c>
      <c r="B3024" s="12" t="s">
        <v>69</v>
      </c>
      <c r="C3024" s="12" t="s">
        <v>1103</v>
      </c>
      <c r="D3024" s="43" t="s">
        <v>1104</v>
      </c>
      <c r="E3024" s="48">
        <v>6139</v>
      </c>
      <c r="F3024" s="43" t="s">
        <v>1112</v>
      </c>
      <c r="G3024" s="56" t="s">
        <v>2919</v>
      </c>
      <c r="H3024" s="23" t="s">
        <v>49</v>
      </c>
      <c r="I3024" s="68">
        <v>100</v>
      </c>
      <c r="J3024" s="68">
        <v>100</v>
      </c>
      <c r="K3024" s="68"/>
      <c r="L3024" s="68">
        <f t="shared" si="2379"/>
        <v>0</v>
      </c>
      <c r="M3024" s="68"/>
      <c r="N3024" s="68"/>
      <c r="O3024" s="68">
        <v>0</v>
      </c>
      <c r="P3024" s="68">
        <f t="shared" ref="P3024:P3087" si="2417">K3024+L3024</f>
        <v>0</v>
      </c>
      <c r="Q3024" s="68">
        <f t="shared" ref="Q3024:Q3087" si="2418">IF(J3024=0,"-",P3024/J3024*100)</f>
        <v>0</v>
      </c>
    </row>
    <row r="3025" spans="1:17" ht="22.5" x14ac:dyDescent="0.25">
      <c r="A3025" s="14" t="s">
        <v>1</v>
      </c>
      <c r="B3025" s="14" t="s">
        <v>1</v>
      </c>
      <c r="C3025" s="14" t="s">
        <v>1</v>
      </c>
      <c r="D3025" s="42" t="s">
        <v>1</v>
      </c>
      <c r="E3025" s="42" t="s">
        <v>1</v>
      </c>
      <c r="F3025" s="42" t="s">
        <v>1</v>
      </c>
      <c r="G3025" s="42" t="s">
        <v>1</v>
      </c>
      <c r="H3025" s="17" t="s">
        <v>50</v>
      </c>
      <c r="I3025" s="66">
        <f t="shared" ref="I3025:O3026" si="2419">SUM(I3026)</f>
        <v>100</v>
      </c>
      <c r="J3025" s="66">
        <f t="shared" si="2419"/>
        <v>100</v>
      </c>
      <c r="K3025" s="66">
        <f t="shared" si="2419"/>
        <v>0</v>
      </c>
      <c r="L3025" s="66">
        <f t="shared" ref="L3025:L3083" si="2420">SUM(M3025:O3025)</f>
        <v>0</v>
      </c>
      <c r="M3025" s="66">
        <f t="shared" si="2419"/>
        <v>0</v>
      </c>
      <c r="N3025" s="66">
        <f t="shared" si="2419"/>
        <v>0</v>
      </c>
      <c r="O3025" s="66">
        <f t="shared" si="2419"/>
        <v>0</v>
      </c>
      <c r="P3025" s="66">
        <f t="shared" si="2417"/>
        <v>0</v>
      </c>
      <c r="Q3025" s="66">
        <f t="shared" si="2418"/>
        <v>0</v>
      </c>
    </row>
    <row r="3026" spans="1:17" x14ac:dyDescent="0.25">
      <c r="A3026" s="12" t="s">
        <v>638</v>
      </c>
      <c r="B3026" s="12" t="s">
        <v>69</v>
      </c>
      <c r="C3026" s="12" t="s">
        <v>1103</v>
      </c>
      <c r="D3026" s="43" t="s">
        <v>1104</v>
      </c>
      <c r="E3026" s="42" t="s">
        <v>2712</v>
      </c>
      <c r="F3026" s="42" t="s">
        <v>1</v>
      </c>
      <c r="G3026" s="42" t="s">
        <v>1</v>
      </c>
      <c r="H3026" s="11" t="s">
        <v>52</v>
      </c>
      <c r="I3026" s="67">
        <f t="shared" si="2419"/>
        <v>100</v>
      </c>
      <c r="J3026" s="67">
        <f t="shared" si="2419"/>
        <v>100</v>
      </c>
      <c r="K3026" s="67">
        <f t="shared" si="2419"/>
        <v>0</v>
      </c>
      <c r="L3026" s="67">
        <f t="shared" si="2420"/>
        <v>0</v>
      </c>
      <c r="M3026" s="67">
        <f t="shared" si="2419"/>
        <v>0</v>
      </c>
      <c r="N3026" s="67">
        <f t="shared" si="2419"/>
        <v>0</v>
      </c>
      <c r="O3026" s="67">
        <f t="shared" si="2419"/>
        <v>0</v>
      </c>
      <c r="P3026" s="67">
        <f t="shared" si="2417"/>
        <v>0</v>
      </c>
      <c r="Q3026" s="67">
        <f t="shared" si="2418"/>
        <v>0</v>
      </c>
    </row>
    <row r="3027" spans="1:17" x14ac:dyDescent="0.25">
      <c r="A3027" s="12" t="s">
        <v>638</v>
      </c>
      <c r="B3027" s="12" t="s">
        <v>69</v>
      </c>
      <c r="C3027" s="12" t="s">
        <v>1103</v>
      </c>
      <c r="D3027" s="43" t="s">
        <v>1104</v>
      </c>
      <c r="E3027" s="48">
        <v>6148</v>
      </c>
      <c r="F3027" s="43"/>
      <c r="G3027" s="56" t="s">
        <v>2919</v>
      </c>
      <c r="H3027" s="23" t="s">
        <v>58</v>
      </c>
      <c r="I3027" s="68">
        <v>100</v>
      </c>
      <c r="J3027" s="68">
        <v>100</v>
      </c>
      <c r="K3027" s="68"/>
      <c r="L3027" s="68">
        <f t="shared" si="2420"/>
        <v>0</v>
      </c>
      <c r="M3027" s="68"/>
      <c r="N3027" s="68"/>
      <c r="O3027" s="68"/>
      <c r="P3027" s="68">
        <f t="shared" si="2417"/>
        <v>0</v>
      </c>
      <c r="Q3027" s="68">
        <f t="shared" si="2418"/>
        <v>0</v>
      </c>
    </row>
    <row r="3028" spans="1:17" ht="22.5" x14ac:dyDescent="0.25">
      <c r="A3028" s="14" t="s">
        <v>1</v>
      </c>
      <c r="B3028" s="14" t="s">
        <v>1</v>
      </c>
      <c r="C3028" s="14" t="s">
        <v>1</v>
      </c>
      <c r="D3028" s="42" t="s">
        <v>1</v>
      </c>
      <c r="E3028" s="42" t="s">
        <v>1</v>
      </c>
      <c r="F3028" s="42" t="s">
        <v>1</v>
      </c>
      <c r="G3028" s="42" t="s">
        <v>1</v>
      </c>
      <c r="H3028" s="17" t="s">
        <v>59</v>
      </c>
      <c r="I3028" s="66">
        <f t="shared" ref="I3028:O3029" si="2421">SUM(I3029)</f>
        <v>5000</v>
      </c>
      <c r="J3028" s="66">
        <f t="shared" si="2421"/>
        <v>0</v>
      </c>
      <c r="K3028" s="66">
        <f t="shared" si="2421"/>
        <v>0</v>
      </c>
      <c r="L3028" s="66">
        <f t="shared" si="2420"/>
        <v>0</v>
      </c>
      <c r="M3028" s="66">
        <f t="shared" si="2421"/>
        <v>0</v>
      </c>
      <c r="N3028" s="66">
        <f t="shared" si="2421"/>
        <v>0</v>
      </c>
      <c r="O3028" s="66">
        <f t="shared" si="2421"/>
        <v>0</v>
      </c>
      <c r="P3028" s="66">
        <f t="shared" si="2417"/>
        <v>0</v>
      </c>
      <c r="Q3028" s="66" t="str">
        <f t="shared" si="2418"/>
        <v>-</v>
      </c>
    </row>
    <row r="3029" spans="1:17" x14ac:dyDescent="0.25">
      <c r="A3029" s="12" t="s">
        <v>638</v>
      </c>
      <c r="B3029" s="12" t="s">
        <v>69</v>
      </c>
      <c r="C3029" s="12" t="s">
        <v>1103</v>
      </c>
      <c r="D3029" s="43" t="s">
        <v>1104</v>
      </c>
      <c r="E3029" s="42" t="s">
        <v>2715</v>
      </c>
      <c r="F3029" s="42" t="s">
        <v>1</v>
      </c>
      <c r="G3029" s="42" t="s">
        <v>1</v>
      </c>
      <c r="H3029" s="11" t="s">
        <v>61</v>
      </c>
      <c r="I3029" s="67">
        <f t="shared" si="2421"/>
        <v>5000</v>
      </c>
      <c r="J3029" s="67">
        <f t="shared" si="2421"/>
        <v>0</v>
      </c>
      <c r="K3029" s="67">
        <f t="shared" si="2421"/>
        <v>0</v>
      </c>
      <c r="L3029" s="67">
        <f t="shared" si="2420"/>
        <v>0</v>
      </c>
      <c r="M3029" s="67">
        <f t="shared" si="2421"/>
        <v>0</v>
      </c>
      <c r="N3029" s="67">
        <f t="shared" si="2421"/>
        <v>0</v>
      </c>
      <c r="O3029" s="67">
        <f t="shared" si="2421"/>
        <v>0</v>
      </c>
      <c r="P3029" s="67">
        <f t="shared" si="2417"/>
        <v>0</v>
      </c>
      <c r="Q3029" s="67" t="str">
        <f t="shared" si="2418"/>
        <v>-</v>
      </c>
    </row>
    <row r="3030" spans="1:17" x14ac:dyDescent="0.25">
      <c r="A3030" s="12" t="s">
        <v>638</v>
      </c>
      <c r="B3030" s="12" t="s">
        <v>69</v>
      </c>
      <c r="C3030" s="12" t="s">
        <v>1103</v>
      </c>
      <c r="D3030" s="43" t="s">
        <v>1104</v>
      </c>
      <c r="E3030" s="48">
        <v>8213</v>
      </c>
      <c r="F3030" s="43"/>
      <c r="G3030" s="56" t="s">
        <v>2919</v>
      </c>
      <c r="H3030" s="23" t="s">
        <v>62</v>
      </c>
      <c r="I3030" s="68">
        <v>5000</v>
      </c>
      <c r="J3030" s="68">
        <v>0</v>
      </c>
      <c r="K3030" s="68"/>
      <c r="L3030" s="68">
        <f t="shared" si="2420"/>
        <v>0</v>
      </c>
      <c r="M3030" s="68"/>
      <c r="N3030" s="68"/>
      <c r="O3030" s="68"/>
      <c r="P3030" s="68">
        <f t="shared" si="2417"/>
        <v>0</v>
      </c>
      <c r="Q3030" s="68" t="str">
        <f t="shared" si="2418"/>
        <v>-</v>
      </c>
    </row>
    <row r="3031" spans="1:17" x14ac:dyDescent="0.25">
      <c r="A3031" s="23" t="s">
        <v>1</v>
      </c>
      <c r="B3031" s="23" t="s">
        <v>1</v>
      </c>
      <c r="C3031" s="23" t="s">
        <v>1</v>
      </c>
      <c r="D3031" s="49" t="s">
        <v>1</v>
      </c>
      <c r="E3031" s="49" t="s">
        <v>1</v>
      </c>
      <c r="F3031" s="49" t="s">
        <v>1</v>
      </c>
      <c r="G3031" s="49" t="s">
        <v>1</v>
      </c>
      <c r="H3031" s="17" t="s">
        <v>1113</v>
      </c>
      <c r="I3031" s="66">
        <f t="shared" ref="I3031:O3031" si="2422">SUM(I3002,I3025,I3028)</f>
        <v>1344431</v>
      </c>
      <c r="J3031" s="66">
        <f t="shared" si="2422"/>
        <v>1294681</v>
      </c>
      <c r="K3031" s="66">
        <f t="shared" si="2422"/>
        <v>0</v>
      </c>
      <c r="L3031" s="66">
        <f t="shared" si="2420"/>
        <v>130685</v>
      </c>
      <c r="M3031" s="66">
        <f t="shared" si="2422"/>
        <v>0</v>
      </c>
      <c r="N3031" s="66">
        <f t="shared" si="2422"/>
        <v>0</v>
      </c>
      <c r="O3031" s="66">
        <f t="shared" si="2422"/>
        <v>130685</v>
      </c>
      <c r="P3031" s="66">
        <f t="shared" si="2417"/>
        <v>130685</v>
      </c>
      <c r="Q3031" s="66">
        <f t="shared" si="2418"/>
        <v>10.093992265276157</v>
      </c>
    </row>
    <row r="3032" spans="1:17" ht="15.75" thickBot="1" x14ac:dyDescent="0.3">
      <c r="A3032" s="23" t="s">
        <v>1</v>
      </c>
      <c r="B3032" s="23" t="s">
        <v>1</v>
      </c>
      <c r="C3032" s="23" t="s">
        <v>1</v>
      </c>
      <c r="D3032" s="49" t="s">
        <v>1</v>
      </c>
      <c r="E3032" s="49" t="s">
        <v>1</v>
      </c>
      <c r="F3032" s="49" t="s">
        <v>1</v>
      </c>
      <c r="G3032" s="49" t="s">
        <v>1</v>
      </c>
      <c r="H3032" s="11" t="s">
        <v>64</v>
      </c>
      <c r="I3032" s="67">
        <v>43</v>
      </c>
      <c r="J3032" s="67">
        <v>43</v>
      </c>
      <c r="K3032" s="67"/>
      <c r="L3032" s="67"/>
      <c r="M3032" s="67"/>
      <c r="N3032" s="67"/>
      <c r="O3032" s="67"/>
      <c r="P3032" s="67">
        <f t="shared" si="2417"/>
        <v>0</v>
      </c>
      <c r="Q3032" s="67">
        <f t="shared" si="2418"/>
        <v>0</v>
      </c>
    </row>
    <row r="3033" spans="1:17" ht="34.5" thickBot="1" x14ac:dyDescent="0.3">
      <c r="A3033" s="23" t="s">
        <v>1</v>
      </c>
      <c r="B3033" s="23" t="s">
        <v>1</v>
      </c>
      <c r="C3033" s="23" t="s">
        <v>1</v>
      </c>
      <c r="D3033" s="49" t="s">
        <v>1</v>
      </c>
      <c r="E3033" s="49" t="s">
        <v>1</v>
      </c>
      <c r="F3033" s="49" t="s">
        <v>1</v>
      </c>
      <c r="G3033" s="49" t="s">
        <v>1</v>
      </c>
      <c r="H3033" s="22" t="s">
        <v>65</v>
      </c>
      <c r="I3033" s="64" t="s">
        <v>2718</v>
      </c>
      <c r="J3033" s="64" t="s">
        <v>2879</v>
      </c>
      <c r="K3033" s="64" t="s">
        <v>2942</v>
      </c>
      <c r="L3033" s="64" t="s">
        <v>2942</v>
      </c>
      <c r="M3033" s="64" t="s">
        <v>2950</v>
      </c>
      <c r="N3033" s="64" t="s">
        <v>2949</v>
      </c>
      <c r="O3033" s="64" t="s">
        <v>2951</v>
      </c>
      <c r="P3033" s="64" t="s">
        <v>2942</v>
      </c>
      <c r="Q3033" s="64" t="s">
        <v>2944</v>
      </c>
    </row>
    <row r="3034" spans="1:17" x14ac:dyDescent="0.25">
      <c r="A3034" s="24"/>
      <c r="B3034" s="24"/>
      <c r="C3034" s="24"/>
      <c r="D3034" s="51"/>
      <c r="E3034" s="51"/>
      <c r="F3034" s="51"/>
      <c r="G3034" s="51"/>
      <c r="H3034" s="18" t="s">
        <v>1</v>
      </c>
      <c r="I3034" s="65">
        <v>1</v>
      </c>
      <c r="J3034" s="65" t="s">
        <v>2894</v>
      </c>
      <c r="K3034" s="65">
        <v>3</v>
      </c>
      <c r="L3034" s="65" t="s">
        <v>2945</v>
      </c>
      <c r="M3034" s="65">
        <v>5</v>
      </c>
      <c r="N3034" s="65">
        <v>6</v>
      </c>
      <c r="O3034" s="65">
        <v>7</v>
      </c>
      <c r="P3034" s="65" t="s">
        <v>2946</v>
      </c>
      <c r="Q3034" s="65">
        <v>9</v>
      </c>
    </row>
    <row r="3035" spans="1:17" x14ac:dyDescent="0.25">
      <c r="A3035" s="24"/>
      <c r="B3035" s="24"/>
      <c r="C3035" s="24"/>
      <c r="D3035" s="51"/>
      <c r="E3035" s="52"/>
      <c r="F3035" s="52"/>
      <c r="G3035" s="52"/>
      <c r="H3035" s="19" t="s">
        <v>697</v>
      </c>
      <c r="I3035" s="69">
        <f t="shared" ref="I3035" si="2423">SUM(I3031)</f>
        <v>1344431</v>
      </c>
      <c r="J3035" s="69">
        <f t="shared" ref="J3035:K3035" si="2424">SUM(J3031)</f>
        <v>1294681</v>
      </c>
      <c r="K3035" s="69">
        <f t="shared" si="2424"/>
        <v>0</v>
      </c>
      <c r="L3035" s="69">
        <f t="shared" si="2420"/>
        <v>130685</v>
      </c>
      <c r="M3035" s="69">
        <f t="shared" ref="M3035" si="2425">SUM(M3031)</f>
        <v>0</v>
      </c>
      <c r="N3035" s="69">
        <f t="shared" ref="N3035:O3035" si="2426">SUM(N3031)</f>
        <v>0</v>
      </c>
      <c r="O3035" s="69">
        <f t="shared" si="2426"/>
        <v>130685</v>
      </c>
      <c r="P3035" s="69">
        <f t="shared" si="2417"/>
        <v>130685</v>
      </c>
      <c r="Q3035" s="69">
        <f t="shared" si="2418"/>
        <v>10.093992265276157</v>
      </c>
    </row>
    <row r="3036" spans="1:17" x14ac:dyDescent="0.25">
      <c r="A3036" s="24"/>
      <c r="B3036" s="24"/>
      <c r="C3036" s="24"/>
      <c r="D3036" s="51"/>
      <c r="E3036" s="51"/>
      <c r="F3036" s="51"/>
      <c r="G3036" s="51"/>
      <c r="H3036" s="20" t="s">
        <v>67</v>
      </c>
      <c r="I3036" s="69">
        <f t="shared" ref="I3036" si="2427">SUM(I3035)</f>
        <v>1344431</v>
      </c>
      <c r="J3036" s="69">
        <f t="shared" ref="J3036:K3036" si="2428">SUM(J3035)</f>
        <v>1294681</v>
      </c>
      <c r="K3036" s="69">
        <f t="shared" si="2428"/>
        <v>0</v>
      </c>
      <c r="L3036" s="69">
        <f t="shared" si="2420"/>
        <v>130685</v>
      </c>
      <c r="M3036" s="69">
        <f t="shared" ref="M3036" si="2429">SUM(M3035)</f>
        <v>0</v>
      </c>
      <c r="N3036" s="69">
        <f t="shared" ref="N3036:O3036" si="2430">SUM(N3035)</f>
        <v>0</v>
      </c>
      <c r="O3036" s="69">
        <f t="shared" si="2430"/>
        <v>130685</v>
      </c>
      <c r="P3036" s="69">
        <f t="shared" si="2417"/>
        <v>130685</v>
      </c>
      <c r="Q3036" s="69">
        <f t="shared" si="2418"/>
        <v>10.093992265276157</v>
      </c>
    </row>
    <row r="3037" spans="1:17" x14ac:dyDescent="0.25">
      <c r="A3037" s="25"/>
      <c r="B3037" s="25"/>
      <c r="C3037" s="25"/>
      <c r="D3037" s="53"/>
      <c r="E3037" s="53"/>
      <c r="F3037" s="53"/>
      <c r="G3037" s="53"/>
    </row>
    <row r="3038" spans="1:17" ht="15.75" thickBot="1" x14ac:dyDescent="0.3">
      <c r="A3038" s="23" t="s">
        <v>1</v>
      </c>
      <c r="B3038" s="23" t="s">
        <v>1</v>
      </c>
      <c r="C3038" s="23" t="s">
        <v>1</v>
      </c>
      <c r="D3038" s="49" t="s">
        <v>1</v>
      </c>
      <c r="E3038" s="49" t="s">
        <v>1</v>
      </c>
      <c r="F3038" s="49" t="s">
        <v>1</v>
      </c>
      <c r="G3038" s="49" t="s">
        <v>1</v>
      </c>
      <c r="H3038" s="26" t="s">
        <v>1</v>
      </c>
      <c r="I3038" s="70"/>
      <c r="J3038" s="70"/>
      <c r="K3038" s="70"/>
      <c r="L3038" s="70"/>
      <c r="M3038" s="70"/>
      <c r="N3038" s="70"/>
      <c r="O3038" s="70"/>
      <c r="P3038" s="70"/>
      <c r="Q3038" s="70"/>
    </row>
    <row r="3039" spans="1:17" ht="34.5" thickBot="1" x14ac:dyDescent="0.3">
      <c r="A3039" s="22" t="s">
        <v>4</v>
      </c>
      <c r="B3039" s="22" t="s">
        <v>5</v>
      </c>
      <c r="C3039" s="22" t="s">
        <v>6</v>
      </c>
      <c r="D3039" s="44" t="s">
        <v>2891</v>
      </c>
      <c r="E3039" s="44" t="s">
        <v>2895</v>
      </c>
      <c r="F3039" s="44" t="s">
        <v>7</v>
      </c>
      <c r="G3039" s="44" t="s">
        <v>8</v>
      </c>
      <c r="H3039" s="22" t="s">
        <v>9</v>
      </c>
      <c r="I3039" s="64" t="s">
        <v>2718</v>
      </c>
      <c r="J3039" s="64" t="s">
        <v>2879</v>
      </c>
      <c r="K3039" s="64" t="s">
        <v>2942</v>
      </c>
      <c r="L3039" s="64" t="s">
        <v>2942</v>
      </c>
      <c r="M3039" s="64" t="s">
        <v>2950</v>
      </c>
      <c r="N3039" s="64" t="s">
        <v>2949</v>
      </c>
      <c r="O3039" s="64" t="s">
        <v>2951</v>
      </c>
      <c r="P3039" s="64" t="s">
        <v>2942</v>
      </c>
      <c r="Q3039" s="64" t="s">
        <v>2944</v>
      </c>
    </row>
    <row r="3040" spans="1:17" x14ac:dyDescent="0.25">
      <c r="A3040" s="15" t="s">
        <v>1</v>
      </c>
      <c r="B3040" s="15" t="s">
        <v>1</v>
      </c>
      <c r="C3040" s="15" t="s">
        <v>1</v>
      </c>
      <c r="D3040" s="45" t="s">
        <v>1</v>
      </c>
      <c r="E3040" s="45" t="s">
        <v>1</v>
      </c>
      <c r="F3040" s="46" t="s">
        <v>1</v>
      </c>
      <c r="G3040" s="47" t="s">
        <v>1</v>
      </c>
      <c r="H3040" s="16" t="s">
        <v>1</v>
      </c>
      <c r="I3040" s="65">
        <v>1</v>
      </c>
      <c r="J3040" s="65" t="s">
        <v>2894</v>
      </c>
      <c r="K3040" s="65">
        <v>3</v>
      </c>
      <c r="L3040" s="65" t="s">
        <v>2945</v>
      </c>
      <c r="M3040" s="65">
        <v>5</v>
      </c>
      <c r="N3040" s="65">
        <v>6</v>
      </c>
      <c r="O3040" s="65">
        <v>7</v>
      </c>
      <c r="P3040" s="65" t="s">
        <v>2946</v>
      </c>
      <c r="Q3040" s="65">
        <v>9</v>
      </c>
    </row>
    <row r="3041" spans="1:17" x14ac:dyDescent="0.25">
      <c r="A3041" s="14" t="s">
        <v>638</v>
      </c>
      <c r="B3041" s="14" t="s">
        <v>69</v>
      </c>
      <c r="C3041" s="12" t="s">
        <v>1114</v>
      </c>
      <c r="D3041" s="43" t="s">
        <v>1115</v>
      </c>
      <c r="E3041" s="42" t="s">
        <v>1</v>
      </c>
      <c r="F3041" s="42" t="s">
        <v>1</v>
      </c>
      <c r="G3041" s="42" t="s">
        <v>1</v>
      </c>
      <c r="H3041" s="11" t="s">
        <v>1116</v>
      </c>
      <c r="I3041" s="63"/>
      <c r="J3041" s="63"/>
      <c r="K3041" s="63"/>
      <c r="L3041" s="63"/>
      <c r="M3041" s="63"/>
      <c r="N3041" s="63"/>
      <c r="O3041" s="63"/>
      <c r="P3041" s="63">
        <f t="shared" si="2417"/>
        <v>0</v>
      </c>
      <c r="Q3041" s="63" t="str">
        <f t="shared" si="2418"/>
        <v>-</v>
      </c>
    </row>
    <row r="3042" spans="1:17" ht="22.5" x14ac:dyDescent="0.25">
      <c r="A3042" s="14" t="s">
        <v>1</v>
      </c>
      <c r="B3042" s="14" t="s">
        <v>1</v>
      </c>
      <c r="C3042" s="14" t="s">
        <v>1</v>
      </c>
      <c r="D3042" s="42" t="s">
        <v>1</v>
      </c>
      <c r="E3042" s="42" t="s">
        <v>1</v>
      </c>
      <c r="F3042" s="42" t="s">
        <v>1</v>
      </c>
      <c r="G3042" s="42" t="s">
        <v>1</v>
      </c>
      <c r="H3042" s="17" t="s">
        <v>13</v>
      </c>
      <c r="I3042" s="66">
        <f t="shared" ref="I3042" si="2431">SUM(I3043,I3050,I3052)</f>
        <v>1147636</v>
      </c>
      <c r="J3042" s="66">
        <f t="shared" ref="J3042:K3042" si="2432">SUM(J3043,J3050,J3052)</f>
        <v>1135336</v>
      </c>
      <c r="K3042" s="66">
        <f t="shared" si="2432"/>
        <v>0</v>
      </c>
      <c r="L3042" s="66">
        <f t="shared" si="2420"/>
        <v>111192</v>
      </c>
      <c r="M3042" s="66">
        <f t="shared" ref="M3042" si="2433">SUM(M3043,M3050,M3052)</f>
        <v>0</v>
      </c>
      <c r="N3042" s="66">
        <f t="shared" ref="N3042:O3042" si="2434">SUM(N3043,N3050,N3052)</f>
        <v>0</v>
      </c>
      <c r="O3042" s="66">
        <f t="shared" si="2434"/>
        <v>111192</v>
      </c>
      <c r="P3042" s="66">
        <f t="shared" si="2417"/>
        <v>111192</v>
      </c>
      <c r="Q3042" s="66">
        <f t="shared" si="2418"/>
        <v>9.7937526864293929</v>
      </c>
    </row>
    <row r="3043" spans="1:17" x14ac:dyDescent="0.25">
      <c r="A3043" s="12" t="s">
        <v>638</v>
      </c>
      <c r="B3043" s="12" t="s">
        <v>69</v>
      </c>
      <c r="C3043" s="12" t="s">
        <v>1114</v>
      </c>
      <c r="D3043" s="43" t="s">
        <v>1115</v>
      </c>
      <c r="E3043" s="42" t="s">
        <v>2709</v>
      </c>
      <c r="F3043" s="42" t="s">
        <v>1</v>
      </c>
      <c r="G3043" s="42" t="s">
        <v>1</v>
      </c>
      <c r="H3043" s="11" t="s">
        <v>15</v>
      </c>
      <c r="I3043" s="67">
        <f t="shared" ref="I3043" si="2435">SUM(I3044,I3045)</f>
        <v>985650</v>
      </c>
      <c r="J3043" s="67">
        <f t="shared" ref="J3043:K3043" si="2436">SUM(J3044,J3045)</f>
        <v>985650</v>
      </c>
      <c r="K3043" s="67">
        <f t="shared" si="2436"/>
        <v>0</v>
      </c>
      <c r="L3043" s="67">
        <f t="shared" si="2420"/>
        <v>93950</v>
      </c>
      <c r="M3043" s="67">
        <f t="shared" ref="M3043" si="2437">SUM(M3044,M3045)</f>
        <v>0</v>
      </c>
      <c r="N3043" s="67">
        <f t="shared" ref="N3043:O3043" si="2438">SUM(N3044,N3045)</f>
        <v>0</v>
      </c>
      <c r="O3043" s="67">
        <f t="shared" si="2438"/>
        <v>93950</v>
      </c>
      <c r="P3043" s="67">
        <f t="shared" si="2417"/>
        <v>93950</v>
      </c>
      <c r="Q3043" s="67">
        <f t="shared" si="2418"/>
        <v>9.5317810581849542</v>
      </c>
    </row>
    <row r="3044" spans="1:17" x14ac:dyDescent="0.25">
      <c r="A3044" s="12" t="s">
        <v>638</v>
      </c>
      <c r="B3044" s="12" t="s">
        <v>69</v>
      </c>
      <c r="C3044" s="12" t="s">
        <v>1114</v>
      </c>
      <c r="D3044" s="43" t="s">
        <v>1115</v>
      </c>
      <c r="E3044" s="48">
        <v>6111</v>
      </c>
      <c r="F3044" s="43"/>
      <c r="G3044" s="56" t="s">
        <v>2919</v>
      </c>
      <c r="H3044" s="23" t="s">
        <v>16</v>
      </c>
      <c r="I3044" s="68">
        <v>849446</v>
      </c>
      <c r="J3044" s="68">
        <v>849446</v>
      </c>
      <c r="K3044" s="68"/>
      <c r="L3044" s="68">
        <f t="shared" si="2420"/>
        <v>80000</v>
      </c>
      <c r="M3044" s="68"/>
      <c r="N3044" s="68"/>
      <c r="O3044" s="68">
        <v>80000</v>
      </c>
      <c r="P3044" s="68">
        <f t="shared" si="2417"/>
        <v>80000</v>
      </c>
      <c r="Q3044" s="68">
        <f t="shared" si="2418"/>
        <v>9.4179029626368251</v>
      </c>
    </row>
    <row r="3045" spans="1:17" x14ac:dyDescent="0.25">
      <c r="A3045" s="14" t="s">
        <v>638</v>
      </c>
      <c r="B3045" s="14" t="s">
        <v>69</v>
      </c>
      <c r="C3045" s="14" t="s">
        <v>1114</v>
      </c>
      <c r="D3045" s="50" t="s">
        <v>1115</v>
      </c>
      <c r="E3045" s="50" t="s">
        <v>2719</v>
      </c>
      <c r="F3045" s="43" t="s">
        <v>1</v>
      </c>
      <c r="G3045" s="49" t="s">
        <v>1</v>
      </c>
      <c r="H3045" s="11" t="s">
        <v>19</v>
      </c>
      <c r="I3045" s="67">
        <f t="shared" ref="I3045:O3045" si="2439">SUM(I3046:I3049)</f>
        <v>136204</v>
      </c>
      <c r="J3045" s="67">
        <f t="shared" si="2439"/>
        <v>136204</v>
      </c>
      <c r="K3045" s="67">
        <f t="shared" si="2439"/>
        <v>0</v>
      </c>
      <c r="L3045" s="67">
        <f t="shared" si="2420"/>
        <v>13950</v>
      </c>
      <c r="M3045" s="67">
        <f t="shared" si="2439"/>
        <v>0</v>
      </c>
      <c r="N3045" s="67">
        <f t="shared" si="2439"/>
        <v>0</v>
      </c>
      <c r="O3045" s="67">
        <f t="shared" si="2439"/>
        <v>13950</v>
      </c>
      <c r="P3045" s="67">
        <f t="shared" si="2417"/>
        <v>13950</v>
      </c>
      <c r="Q3045" s="67">
        <f t="shared" si="2418"/>
        <v>10.241989956242108</v>
      </c>
    </row>
    <row r="3046" spans="1:17" x14ac:dyDescent="0.25">
      <c r="A3046" s="12" t="s">
        <v>638</v>
      </c>
      <c r="B3046" s="12" t="s">
        <v>69</v>
      </c>
      <c r="C3046" s="12" t="s">
        <v>1114</v>
      </c>
      <c r="D3046" s="43" t="s">
        <v>1115</v>
      </c>
      <c r="E3046" s="48">
        <v>6112</v>
      </c>
      <c r="F3046" s="43" t="s">
        <v>1117</v>
      </c>
      <c r="G3046" s="56" t="s">
        <v>2919</v>
      </c>
      <c r="H3046" s="23" t="s">
        <v>73</v>
      </c>
      <c r="I3046" s="68">
        <v>17800</v>
      </c>
      <c r="J3046" s="68">
        <v>17800</v>
      </c>
      <c r="K3046" s="68"/>
      <c r="L3046" s="68">
        <f t="shared" si="2420"/>
        <v>4450</v>
      </c>
      <c r="M3046" s="68"/>
      <c r="N3046" s="68"/>
      <c r="O3046" s="68">
        <v>4450</v>
      </c>
      <c r="P3046" s="68">
        <f t="shared" si="2417"/>
        <v>4450</v>
      </c>
      <c r="Q3046" s="68">
        <f t="shared" si="2418"/>
        <v>25</v>
      </c>
    </row>
    <row r="3047" spans="1:17" x14ac:dyDescent="0.25">
      <c r="A3047" s="12" t="s">
        <v>638</v>
      </c>
      <c r="B3047" s="12" t="s">
        <v>69</v>
      </c>
      <c r="C3047" s="12" t="s">
        <v>1114</v>
      </c>
      <c r="D3047" s="43" t="s">
        <v>1115</v>
      </c>
      <c r="E3047" s="48">
        <v>6112</v>
      </c>
      <c r="F3047" s="43" t="s">
        <v>1118</v>
      </c>
      <c r="G3047" s="56" t="s">
        <v>2919</v>
      </c>
      <c r="H3047" s="23" t="s">
        <v>22</v>
      </c>
      <c r="I3047" s="68">
        <v>75000</v>
      </c>
      <c r="J3047" s="68">
        <v>75000</v>
      </c>
      <c r="K3047" s="68"/>
      <c r="L3047" s="68">
        <f t="shared" si="2420"/>
        <v>9500</v>
      </c>
      <c r="M3047" s="68"/>
      <c r="N3047" s="68"/>
      <c r="O3047" s="68">
        <v>9500</v>
      </c>
      <c r="P3047" s="68">
        <f t="shared" si="2417"/>
        <v>9500</v>
      </c>
      <c r="Q3047" s="68">
        <f t="shared" si="2418"/>
        <v>12.666666666666668</v>
      </c>
    </row>
    <row r="3048" spans="1:17" x14ac:dyDescent="0.25">
      <c r="A3048" s="12" t="s">
        <v>638</v>
      </c>
      <c r="B3048" s="12" t="s">
        <v>69</v>
      </c>
      <c r="C3048" s="12" t="s">
        <v>1114</v>
      </c>
      <c r="D3048" s="43" t="s">
        <v>1115</v>
      </c>
      <c r="E3048" s="48">
        <v>6112</v>
      </c>
      <c r="F3048" s="43" t="s">
        <v>1119</v>
      </c>
      <c r="G3048" s="56" t="s">
        <v>2919</v>
      </c>
      <c r="H3048" s="23" t="s">
        <v>24</v>
      </c>
      <c r="I3048" s="68">
        <v>17404</v>
      </c>
      <c r="J3048" s="68">
        <v>17404</v>
      </c>
      <c r="K3048" s="68"/>
      <c r="L3048" s="68">
        <f t="shared" si="2420"/>
        <v>0</v>
      </c>
      <c r="M3048" s="68"/>
      <c r="N3048" s="68"/>
      <c r="O3048" s="68"/>
      <c r="P3048" s="68">
        <f t="shared" si="2417"/>
        <v>0</v>
      </c>
      <c r="Q3048" s="68">
        <f t="shared" si="2418"/>
        <v>0</v>
      </c>
    </row>
    <row r="3049" spans="1:17" x14ac:dyDescent="0.25">
      <c r="A3049" s="12" t="s">
        <v>638</v>
      </c>
      <c r="B3049" s="12" t="s">
        <v>69</v>
      </c>
      <c r="C3049" s="12" t="s">
        <v>1114</v>
      </c>
      <c r="D3049" s="43" t="s">
        <v>1115</v>
      </c>
      <c r="E3049" s="48">
        <v>6112</v>
      </c>
      <c r="F3049" s="43" t="s">
        <v>1120</v>
      </c>
      <c r="G3049" s="56" t="s">
        <v>2919</v>
      </c>
      <c r="H3049" s="23" t="s">
        <v>26</v>
      </c>
      <c r="I3049" s="68">
        <v>26000</v>
      </c>
      <c r="J3049" s="68">
        <v>26000</v>
      </c>
      <c r="K3049" s="68"/>
      <c r="L3049" s="68">
        <f t="shared" si="2420"/>
        <v>0</v>
      </c>
      <c r="M3049" s="68"/>
      <c r="N3049" s="68"/>
      <c r="O3049" s="68"/>
      <c r="P3049" s="68">
        <f t="shared" si="2417"/>
        <v>0</v>
      </c>
      <c r="Q3049" s="68">
        <f t="shared" si="2418"/>
        <v>0</v>
      </c>
    </row>
    <row r="3050" spans="1:17" x14ac:dyDescent="0.25">
      <c r="A3050" s="12" t="s">
        <v>638</v>
      </c>
      <c r="B3050" s="12" t="s">
        <v>69</v>
      </c>
      <c r="C3050" s="12" t="s">
        <v>1114</v>
      </c>
      <c r="D3050" s="43" t="s">
        <v>1115</v>
      </c>
      <c r="E3050" s="42" t="s">
        <v>2710</v>
      </c>
      <c r="F3050" s="42" t="s">
        <v>1</v>
      </c>
      <c r="G3050" s="42" t="s">
        <v>1</v>
      </c>
      <c r="H3050" s="11" t="s">
        <v>28</v>
      </c>
      <c r="I3050" s="67">
        <f t="shared" ref="I3050:O3050" si="2440">SUM(I3051)</f>
        <v>89241</v>
      </c>
      <c r="J3050" s="67">
        <f t="shared" si="2440"/>
        <v>89241</v>
      </c>
      <c r="K3050" s="67">
        <f t="shared" si="2440"/>
        <v>0</v>
      </c>
      <c r="L3050" s="67">
        <f t="shared" si="2420"/>
        <v>9000</v>
      </c>
      <c r="M3050" s="67">
        <f t="shared" si="2440"/>
        <v>0</v>
      </c>
      <c r="N3050" s="67">
        <f t="shared" si="2440"/>
        <v>0</v>
      </c>
      <c r="O3050" s="67">
        <f t="shared" si="2440"/>
        <v>9000</v>
      </c>
      <c r="P3050" s="67">
        <f t="shared" si="2417"/>
        <v>9000</v>
      </c>
      <c r="Q3050" s="67">
        <f t="shared" si="2418"/>
        <v>10.085050593337144</v>
      </c>
    </row>
    <row r="3051" spans="1:17" x14ac:dyDescent="0.25">
      <c r="A3051" s="12" t="s">
        <v>638</v>
      </c>
      <c r="B3051" s="12" t="s">
        <v>69</v>
      </c>
      <c r="C3051" s="12" t="s">
        <v>1114</v>
      </c>
      <c r="D3051" s="43" t="s">
        <v>1115</v>
      </c>
      <c r="E3051" s="48">
        <v>6121</v>
      </c>
      <c r="F3051" s="43"/>
      <c r="G3051" s="56" t="s">
        <v>2919</v>
      </c>
      <c r="H3051" s="23" t="s">
        <v>29</v>
      </c>
      <c r="I3051" s="68">
        <v>89241</v>
      </c>
      <c r="J3051" s="68">
        <v>89241</v>
      </c>
      <c r="K3051" s="68"/>
      <c r="L3051" s="68">
        <f t="shared" si="2420"/>
        <v>9000</v>
      </c>
      <c r="M3051" s="68"/>
      <c r="N3051" s="68"/>
      <c r="O3051" s="68">
        <v>9000</v>
      </c>
      <c r="P3051" s="68">
        <f t="shared" si="2417"/>
        <v>9000</v>
      </c>
      <c r="Q3051" s="68">
        <f t="shared" si="2418"/>
        <v>10.085050593337144</v>
      </c>
    </row>
    <row r="3052" spans="1:17" x14ac:dyDescent="0.25">
      <c r="A3052" s="12" t="s">
        <v>638</v>
      </c>
      <c r="B3052" s="12" t="s">
        <v>69</v>
      </c>
      <c r="C3052" s="12" t="s">
        <v>1114</v>
      </c>
      <c r="D3052" s="43" t="s">
        <v>1115</v>
      </c>
      <c r="E3052" s="42" t="s">
        <v>2711</v>
      </c>
      <c r="F3052" s="42" t="s">
        <v>1</v>
      </c>
      <c r="G3052" s="42" t="s">
        <v>1</v>
      </c>
      <c r="H3052" s="11" t="s">
        <v>32</v>
      </c>
      <c r="I3052" s="67">
        <f t="shared" ref="I3052:O3052" si="2441">SUM(I3053:I3060)</f>
        <v>72745</v>
      </c>
      <c r="J3052" s="67">
        <f t="shared" si="2441"/>
        <v>60445</v>
      </c>
      <c r="K3052" s="67">
        <f t="shared" si="2441"/>
        <v>0</v>
      </c>
      <c r="L3052" s="67">
        <f t="shared" si="2420"/>
        <v>8242</v>
      </c>
      <c r="M3052" s="67">
        <f t="shared" si="2441"/>
        <v>0</v>
      </c>
      <c r="N3052" s="67">
        <f t="shared" si="2441"/>
        <v>0</v>
      </c>
      <c r="O3052" s="67">
        <f t="shared" si="2441"/>
        <v>8242</v>
      </c>
      <c r="P3052" s="67">
        <f t="shared" si="2417"/>
        <v>8242</v>
      </c>
      <c r="Q3052" s="67">
        <f t="shared" si="2418"/>
        <v>13.635536438084209</v>
      </c>
    </row>
    <row r="3053" spans="1:17" x14ac:dyDescent="0.25">
      <c r="A3053" s="12" t="s">
        <v>638</v>
      </c>
      <c r="B3053" s="12" t="s">
        <v>69</v>
      </c>
      <c r="C3053" s="12" t="s">
        <v>1114</v>
      </c>
      <c r="D3053" s="43" t="s">
        <v>1115</v>
      </c>
      <c r="E3053" s="48">
        <v>6131</v>
      </c>
      <c r="F3053" s="43"/>
      <c r="G3053" s="56" t="s">
        <v>2919</v>
      </c>
      <c r="H3053" s="23" t="s">
        <v>33</v>
      </c>
      <c r="I3053" s="68">
        <v>500</v>
      </c>
      <c r="J3053" s="68">
        <v>500</v>
      </c>
      <c r="K3053" s="68"/>
      <c r="L3053" s="68">
        <f t="shared" si="2420"/>
        <v>0</v>
      </c>
      <c r="M3053" s="68"/>
      <c r="N3053" s="68"/>
      <c r="O3053" s="68"/>
      <c r="P3053" s="68">
        <f t="shared" si="2417"/>
        <v>0</v>
      </c>
      <c r="Q3053" s="68">
        <f t="shared" si="2418"/>
        <v>0</v>
      </c>
    </row>
    <row r="3054" spans="1:17" x14ac:dyDescent="0.25">
      <c r="A3054" s="12" t="s">
        <v>638</v>
      </c>
      <c r="B3054" s="12" t="s">
        <v>69</v>
      </c>
      <c r="C3054" s="12" t="s">
        <v>1114</v>
      </c>
      <c r="D3054" s="43" t="s">
        <v>1115</v>
      </c>
      <c r="E3054" s="48">
        <v>6132</v>
      </c>
      <c r="F3054" s="43"/>
      <c r="G3054" s="56" t="s">
        <v>2919</v>
      </c>
      <c r="H3054" s="23" t="s">
        <v>227</v>
      </c>
      <c r="I3054" s="68">
        <v>33365</v>
      </c>
      <c r="J3054" s="68">
        <v>33365</v>
      </c>
      <c r="K3054" s="68"/>
      <c r="L3054" s="68">
        <f t="shared" si="2420"/>
        <v>4170</v>
      </c>
      <c r="M3054" s="68"/>
      <c r="N3054" s="68"/>
      <c r="O3054" s="68">
        <v>4170</v>
      </c>
      <c r="P3054" s="68">
        <f t="shared" si="2417"/>
        <v>4170</v>
      </c>
      <c r="Q3054" s="68">
        <f t="shared" si="2418"/>
        <v>12.498126779559419</v>
      </c>
    </row>
    <row r="3055" spans="1:17" x14ac:dyDescent="0.25">
      <c r="A3055" s="12" t="s">
        <v>638</v>
      </c>
      <c r="B3055" s="12" t="s">
        <v>69</v>
      </c>
      <c r="C3055" s="12" t="s">
        <v>1114</v>
      </c>
      <c r="D3055" s="43" t="s">
        <v>1115</v>
      </c>
      <c r="E3055" s="48">
        <v>6133</v>
      </c>
      <c r="F3055" s="43"/>
      <c r="G3055" s="56" t="s">
        <v>2919</v>
      </c>
      <c r="H3055" s="23" t="s">
        <v>229</v>
      </c>
      <c r="I3055" s="68">
        <v>6675</v>
      </c>
      <c r="J3055" s="68">
        <v>6675</v>
      </c>
      <c r="K3055" s="68"/>
      <c r="L3055" s="68">
        <f t="shared" si="2420"/>
        <v>959</v>
      </c>
      <c r="M3055" s="68"/>
      <c r="N3055" s="68"/>
      <c r="O3055" s="68">
        <v>959</v>
      </c>
      <c r="P3055" s="68">
        <f t="shared" si="2417"/>
        <v>959</v>
      </c>
      <c r="Q3055" s="68">
        <f t="shared" si="2418"/>
        <v>14.367041198501873</v>
      </c>
    </row>
    <row r="3056" spans="1:17" x14ac:dyDescent="0.25">
      <c r="A3056" s="12" t="s">
        <v>638</v>
      </c>
      <c r="B3056" s="12" t="s">
        <v>69</v>
      </c>
      <c r="C3056" s="12" t="s">
        <v>1114</v>
      </c>
      <c r="D3056" s="43" t="s">
        <v>1115</v>
      </c>
      <c r="E3056" s="48">
        <v>6134</v>
      </c>
      <c r="F3056" s="43"/>
      <c r="G3056" s="56" t="s">
        <v>2919</v>
      </c>
      <c r="H3056" s="23" t="s">
        <v>169</v>
      </c>
      <c r="I3056" s="68">
        <v>12032</v>
      </c>
      <c r="J3056" s="68">
        <v>5032</v>
      </c>
      <c r="K3056" s="68"/>
      <c r="L3056" s="68">
        <f t="shared" si="2420"/>
        <v>629</v>
      </c>
      <c r="M3056" s="68"/>
      <c r="N3056" s="68"/>
      <c r="O3056" s="68">
        <v>629</v>
      </c>
      <c r="P3056" s="68">
        <f t="shared" si="2417"/>
        <v>629</v>
      </c>
      <c r="Q3056" s="68">
        <f t="shared" si="2418"/>
        <v>12.5</v>
      </c>
    </row>
    <row r="3057" spans="1:17" x14ac:dyDescent="0.25">
      <c r="A3057" s="12" t="s">
        <v>638</v>
      </c>
      <c r="B3057" s="12" t="s">
        <v>69</v>
      </c>
      <c r="C3057" s="12" t="s">
        <v>1114</v>
      </c>
      <c r="D3057" s="43" t="s">
        <v>1115</v>
      </c>
      <c r="E3057" s="48">
        <v>6135</v>
      </c>
      <c r="F3057" s="43"/>
      <c r="G3057" s="56" t="s">
        <v>2919</v>
      </c>
      <c r="H3057" s="23" t="s">
        <v>231</v>
      </c>
      <c r="I3057" s="68">
        <v>1000</v>
      </c>
      <c r="J3057" s="68">
        <v>200</v>
      </c>
      <c r="K3057" s="68"/>
      <c r="L3057" s="68">
        <f t="shared" si="2420"/>
        <v>25</v>
      </c>
      <c r="M3057" s="68"/>
      <c r="N3057" s="68"/>
      <c r="O3057" s="68">
        <v>25</v>
      </c>
      <c r="P3057" s="68">
        <f t="shared" si="2417"/>
        <v>25</v>
      </c>
      <c r="Q3057" s="68">
        <f t="shared" si="2418"/>
        <v>12.5</v>
      </c>
    </row>
    <row r="3058" spans="1:17" x14ac:dyDescent="0.25">
      <c r="A3058" s="12" t="s">
        <v>638</v>
      </c>
      <c r="B3058" s="12" t="s">
        <v>69</v>
      </c>
      <c r="C3058" s="12" t="s">
        <v>1114</v>
      </c>
      <c r="D3058" s="43" t="s">
        <v>1115</v>
      </c>
      <c r="E3058" s="48">
        <v>6137</v>
      </c>
      <c r="F3058" s="43"/>
      <c r="G3058" s="56" t="s">
        <v>2919</v>
      </c>
      <c r="H3058" s="23" t="s">
        <v>235</v>
      </c>
      <c r="I3058" s="68">
        <v>4577</v>
      </c>
      <c r="J3058" s="68">
        <v>2577</v>
      </c>
      <c r="K3058" s="68"/>
      <c r="L3058" s="68">
        <f t="shared" si="2420"/>
        <v>497</v>
      </c>
      <c r="M3058" s="68"/>
      <c r="N3058" s="68"/>
      <c r="O3058" s="68">
        <v>497</v>
      </c>
      <c r="P3058" s="68">
        <f t="shared" si="2417"/>
        <v>497</v>
      </c>
      <c r="Q3058" s="68">
        <f t="shared" si="2418"/>
        <v>19.285991462941404</v>
      </c>
    </row>
    <row r="3059" spans="1:17" x14ac:dyDescent="0.25">
      <c r="A3059" s="12" t="s">
        <v>638</v>
      </c>
      <c r="B3059" s="12" t="s">
        <v>69</v>
      </c>
      <c r="C3059" s="12" t="s">
        <v>1114</v>
      </c>
      <c r="D3059" s="43" t="s">
        <v>1115</v>
      </c>
      <c r="E3059" s="48">
        <v>6138</v>
      </c>
      <c r="F3059" s="43"/>
      <c r="G3059" s="56" t="s">
        <v>2919</v>
      </c>
      <c r="H3059" s="23" t="s">
        <v>237</v>
      </c>
      <c r="I3059" s="68">
        <v>2500</v>
      </c>
      <c r="J3059" s="68">
        <v>0</v>
      </c>
      <c r="K3059" s="68"/>
      <c r="L3059" s="68">
        <f t="shared" si="2420"/>
        <v>0</v>
      </c>
      <c r="M3059" s="68"/>
      <c r="N3059" s="68"/>
      <c r="O3059" s="68"/>
      <c r="P3059" s="68">
        <f t="shared" si="2417"/>
        <v>0</v>
      </c>
      <c r="Q3059" s="68" t="str">
        <f t="shared" si="2418"/>
        <v>-</v>
      </c>
    </row>
    <row r="3060" spans="1:17" x14ac:dyDescent="0.25">
      <c r="A3060" s="14" t="s">
        <v>638</v>
      </c>
      <c r="B3060" s="14" t="s">
        <v>69</v>
      </c>
      <c r="C3060" s="14" t="s">
        <v>1114</v>
      </c>
      <c r="D3060" s="50" t="s">
        <v>1115</v>
      </c>
      <c r="E3060" s="50" t="s">
        <v>2720</v>
      </c>
      <c r="F3060" s="43" t="s">
        <v>1</v>
      </c>
      <c r="G3060" s="49" t="s">
        <v>1</v>
      </c>
      <c r="H3060" s="11" t="s">
        <v>35</v>
      </c>
      <c r="I3060" s="67">
        <f t="shared" ref="I3060:O3060" si="2442">SUM(I3061:I3063)</f>
        <v>12096</v>
      </c>
      <c r="J3060" s="67">
        <f t="shared" si="2442"/>
        <v>12096</v>
      </c>
      <c r="K3060" s="67">
        <f t="shared" si="2442"/>
        <v>0</v>
      </c>
      <c r="L3060" s="67">
        <f t="shared" si="2420"/>
        <v>1962</v>
      </c>
      <c r="M3060" s="67">
        <f t="shared" si="2442"/>
        <v>0</v>
      </c>
      <c r="N3060" s="67">
        <f t="shared" si="2442"/>
        <v>0</v>
      </c>
      <c r="O3060" s="67">
        <f t="shared" si="2442"/>
        <v>1962</v>
      </c>
      <c r="P3060" s="67">
        <f t="shared" si="2417"/>
        <v>1962</v>
      </c>
      <c r="Q3060" s="67">
        <f t="shared" si="2418"/>
        <v>16.220238095238095</v>
      </c>
    </row>
    <row r="3061" spans="1:17" x14ac:dyDescent="0.25">
      <c r="A3061" s="12" t="s">
        <v>638</v>
      </c>
      <c r="B3061" s="12" t="s">
        <v>69</v>
      </c>
      <c r="C3061" s="12" t="s">
        <v>1114</v>
      </c>
      <c r="D3061" s="43" t="s">
        <v>1115</v>
      </c>
      <c r="E3061" s="48">
        <v>6139</v>
      </c>
      <c r="F3061" s="43"/>
      <c r="G3061" s="56" t="s">
        <v>2919</v>
      </c>
      <c r="H3061" s="23" t="s">
        <v>35</v>
      </c>
      <c r="I3061" s="68">
        <v>5322</v>
      </c>
      <c r="J3061" s="68">
        <v>5322</v>
      </c>
      <c r="K3061" s="68"/>
      <c r="L3061" s="68">
        <f t="shared" si="2420"/>
        <v>865</v>
      </c>
      <c r="M3061" s="68"/>
      <c r="N3061" s="68"/>
      <c r="O3061" s="68">
        <v>865</v>
      </c>
      <c r="P3061" s="68">
        <f t="shared" si="2417"/>
        <v>865</v>
      </c>
      <c r="Q3061" s="68">
        <f t="shared" si="2418"/>
        <v>16.253288237504698</v>
      </c>
    </row>
    <row r="3062" spans="1:17" x14ac:dyDescent="0.25">
      <c r="A3062" s="12" t="s">
        <v>638</v>
      </c>
      <c r="B3062" s="12" t="s">
        <v>69</v>
      </c>
      <c r="C3062" s="12" t="s">
        <v>1114</v>
      </c>
      <c r="D3062" s="43" t="s">
        <v>1115</v>
      </c>
      <c r="E3062" s="48">
        <v>6139</v>
      </c>
      <c r="F3062" s="43" t="s">
        <v>1121</v>
      </c>
      <c r="G3062" s="56" t="s">
        <v>2919</v>
      </c>
      <c r="H3062" s="23" t="s">
        <v>43</v>
      </c>
      <c r="I3062" s="68">
        <v>2483</v>
      </c>
      <c r="J3062" s="68">
        <v>2483</v>
      </c>
      <c r="K3062" s="68"/>
      <c r="L3062" s="68">
        <f t="shared" si="2420"/>
        <v>398</v>
      </c>
      <c r="M3062" s="68"/>
      <c r="N3062" s="68"/>
      <c r="O3062" s="68">
        <v>398</v>
      </c>
      <c r="P3062" s="68">
        <f t="shared" si="2417"/>
        <v>398</v>
      </c>
      <c r="Q3062" s="68">
        <f t="shared" si="2418"/>
        <v>16.028997180829641</v>
      </c>
    </row>
    <row r="3063" spans="1:17" ht="22.5" x14ac:dyDescent="0.25">
      <c r="A3063" s="12" t="s">
        <v>638</v>
      </c>
      <c r="B3063" s="12" t="s">
        <v>69</v>
      </c>
      <c r="C3063" s="12" t="s">
        <v>1114</v>
      </c>
      <c r="D3063" s="43" t="s">
        <v>1115</v>
      </c>
      <c r="E3063" s="48">
        <v>6139</v>
      </c>
      <c r="F3063" s="43" t="s">
        <v>1122</v>
      </c>
      <c r="G3063" s="56" t="s">
        <v>2919</v>
      </c>
      <c r="H3063" s="23" t="s">
        <v>49</v>
      </c>
      <c r="I3063" s="68">
        <v>4291</v>
      </c>
      <c r="J3063" s="68">
        <v>4291</v>
      </c>
      <c r="K3063" s="68"/>
      <c r="L3063" s="68">
        <f t="shared" si="2420"/>
        <v>699</v>
      </c>
      <c r="M3063" s="68"/>
      <c r="N3063" s="68"/>
      <c r="O3063" s="68">
        <v>699</v>
      </c>
      <c r="P3063" s="68">
        <f t="shared" si="2417"/>
        <v>699</v>
      </c>
      <c r="Q3063" s="68">
        <f t="shared" si="2418"/>
        <v>16.289909112095081</v>
      </c>
    </row>
    <row r="3064" spans="1:17" ht="22.5" x14ac:dyDescent="0.25">
      <c r="A3064" s="14" t="s">
        <v>1</v>
      </c>
      <c r="B3064" s="14" t="s">
        <v>1</v>
      </c>
      <c r="C3064" s="14" t="s">
        <v>1</v>
      </c>
      <c r="D3064" s="42" t="s">
        <v>1</v>
      </c>
      <c r="E3064" s="42" t="s">
        <v>1</v>
      </c>
      <c r="F3064" s="42" t="s">
        <v>1</v>
      </c>
      <c r="G3064" s="42" t="s">
        <v>1</v>
      </c>
      <c r="H3064" s="17" t="s">
        <v>50</v>
      </c>
      <c r="I3064" s="66">
        <f t="shared" ref="I3064:O3065" si="2443">SUM(I3065)</f>
        <v>100</v>
      </c>
      <c r="J3064" s="66">
        <f t="shared" si="2443"/>
        <v>100</v>
      </c>
      <c r="K3064" s="66">
        <f t="shared" si="2443"/>
        <v>0</v>
      </c>
      <c r="L3064" s="66">
        <f t="shared" si="2420"/>
        <v>0</v>
      </c>
      <c r="M3064" s="66">
        <f t="shared" si="2443"/>
        <v>0</v>
      </c>
      <c r="N3064" s="66">
        <f t="shared" si="2443"/>
        <v>0</v>
      </c>
      <c r="O3064" s="66">
        <f t="shared" si="2443"/>
        <v>0</v>
      </c>
      <c r="P3064" s="66">
        <f t="shared" si="2417"/>
        <v>0</v>
      </c>
      <c r="Q3064" s="66">
        <f t="shared" si="2418"/>
        <v>0</v>
      </c>
    </row>
    <row r="3065" spans="1:17" x14ac:dyDescent="0.25">
      <c r="A3065" s="12" t="s">
        <v>638</v>
      </c>
      <c r="B3065" s="12" t="s">
        <v>69</v>
      </c>
      <c r="C3065" s="12" t="s">
        <v>1114</v>
      </c>
      <c r="D3065" s="43" t="s">
        <v>1115</v>
      </c>
      <c r="E3065" s="42" t="s">
        <v>2712</v>
      </c>
      <c r="F3065" s="42" t="s">
        <v>1</v>
      </c>
      <c r="G3065" s="42" t="s">
        <v>1</v>
      </c>
      <c r="H3065" s="11" t="s">
        <v>52</v>
      </c>
      <c r="I3065" s="67">
        <f t="shared" si="2443"/>
        <v>100</v>
      </c>
      <c r="J3065" s="67">
        <f t="shared" si="2443"/>
        <v>100</v>
      </c>
      <c r="K3065" s="67">
        <f t="shared" si="2443"/>
        <v>0</v>
      </c>
      <c r="L3065" s="67">
        <f t="shared" si="2420"/>
        <v>0</v>
      </c>
      <c r="M3065" s="67">
        <f t="shared" si="2443"/>
        <v>0</v>
      </c>
      <c r="N3065" s="67">
        <f t="shared" si="2443"/>
        <v>0</v>
      </c>
      <c r="O3065" s="67">
        <f t="shared" si="2443"/>
        <v>0</v>
      </c>
      <c r="P3065" s="67">
        <f t="shared" si="2417"/>
        <v>0</v>
      </c>
      <c r="Q3065" s="67">
        <f t="shared" si="2418"/>
        <v>0</v>
      </c>
    </row>
    <row r="3066" spans="1:17" x14ac:dyDescent="0.25">
      <c r="A3066" s="12" t="s">
        <v>638</v>
      </c>
      <c r="B3066" s="12" t="s">
        <v>69</v>
      </c>
      <c r="C3066" s="12" t="s">
        <v>1114</v>
      </c>
      <c r="D3066" s="43" t="s">
        <v>1115</v>
      </c>
      <c r="E3066" s="48">
        <v>6148</v>
      </c>
      <c r="F3066" s="43"/>
      <c r="G3066" s="56" t="s">
        <v>2919</v>
      </c>
      <c r="H3066" s="23" t="s">
        <v>58</v>
      </c>
      <c r="I3066" s="68">
        <v>100</v>
      </c>
      <c r="J3066" s="68">
        <v>100</v>
      </c>
      <c r="K3066" s="68"/>
      <c r="L3066" s="68">
        <f t="shared" si="2420"/>
        <v>0</v>
      </c>
      <c r="M3066" s="68"/>
      <c r="N3066" s="68"/>
      <c r="O3066" s="68"/>
      <c r="P3066" s="68">
        <f t="shared" si="2417"/>
        <v>0</v>
      </c>
      <c r="Q3066" s="68">
        <f t="shared" si="2418"/>
        <v>0</v>
      </c>
    </row>
    <row r="3067" spans="1:17" ht="22.5" x14ac:dyDescent="0.25">
      <c r="A3067" s="14" t="s">
        <v>1</v>
      </c>
      <c r="B3067" s="14" t="s">
        <v>1</v>
      </c>
      <c r="C3067" s="14" t="s">
        <v>1</v>
      </c>
      <c r="D3067" s="42" t="s">
        <v>1</v>
      </c>
      <c r="E3067" s="42" t="s">
        <v>1</v>
      </c>
      <c r="F3067" s="42" t="s">
        <v>1</v>
      </c>
      <c r="G3067" s="42" t="s">
        <v>1</v>
      </c>
      <c r="H3067" s="17" t="s">
        <v>59</v>
      </c>
      <c r="I3067" s="66">
        <f t="shared" ref="I3067:O3067" si="2444">SUM(I3068)</f>
        <v>2000</v>
      </c>
      <c r="J3067" s="66">
        <f t="shared" si="2444"/>
        <v>0</v>
      </c>
      <c r="K3067" s="66">
        <f t="shared" si="2444"/>
        <v>0</v>
      </c>
      <c r="L3067" s="66">
        <f t="shared" si="2420"/>
        <v>0</v>
      </c>
      <c r="M3067" s="66">
        <f t="shared" si="2444"/>
        <v>0</v>
      </c>
      <c r="N3067" s="66">
        <f t="shared" si="2444"/>
        <v>0</v>
      </c>
      <c r="O3067" s="66">
        <f t="shared" si="2444"/>
        <v>0</v>
      </c>
      <c r="P3067" s="66">
        <f t="shared" si="2417"/>
        <v>0</v>
      </c>
      <c r="Q3067" s="66" t="str">
        <f t="shared" si="2418"/>
        <v>-</v>
      </c>
    </row>
    <row r="3068" spans="1:17" x14ac:dyDescent="0.25">
      <c r="A3068" s="12" t="s">
        <v>638</v>
      </c>
      <c r="B3068" s="12" t="s">
        <v>69</v>
      </c>
      <c r="C3068" s="12" t="s">
        <v>1114</v>
      </c>
      <c r="D3068" s="43" t="s">
        <v>1115</v>
      </c>
      <c r="E3068" s="42" t="s">
        <v>2715</v>
      </c>
      <c r="F3068" s="42" t="s">
        <v>1</v>
      </c>
      <c r="G3068" s="42" t="s">
        <v>1</v>
      </c>
      <c r="H3068" s="11" t="s">
        <v>61</v>
      </c>
      <c r="I3068" s="67">
        <f t="shared" ref="I3068" si="2445">SUM(I3069:I3070)</f>
        <v>2000</v>
      </c>
      <c r="J3068" s="67">
        <f t="shared" ref="J3068:K3068" si="2446">SUM(J3069:J3070)</f>
        <v>0</v>
      </c>
      <c r="K3068" s="67">
        <f t="shared" si="2446"/>
        <v>0</v>
      </c>
      <c r="L3068" s="67">
        <f t="shared" si="2420"/>
        <v>0</v>
      </c>
      <c r="M3068" s="67">
        <f t="shared" ref="M3068" si="2447">SUM(M3069:M3070)</f>
        <v>0</v>
      </c>
      <c r="N3068" s="67">
        <f t="shared" ref="N3068:O3068" si="2448">SUM(N3069:N3070)</f>
        <v>0</v>
      </c>
      <c r="O3068" s="67">
        <f t="shared" si="2448"/>
        <v>0</v>
      </c>
      <c r="P3068" s="67">
        <f t="shared" si="2417"/>
        <v>0</v>
      </c>
      <c r="Q3068" s="67" t="str">
        <f t="shared" si="2418"/>
        <v>-</v>
      </c>
    </row>
    <row r="3069" spans="1:17" x14ac:dyDescent="0.25">
      <c r="A3069" s="12" t="s">
        <v>638</v>
      </c>
      <c r="B3069" s="12" t="s">
        <v>69</v>
      </c>
      <c r="C3069" s="12" t="s">
        <v>1114</v>
      </c>
      <c r="D3069" s="43" t="s">
        <v>1115</v>
      </c>
      <c r="E3069" s="48">
        <v>8213</v>
      </c>
      <c r="F3069" s="43"/>
      <c r="G3069" s="56" t="s">
        <v>2919</v>
      </c>
      <c r="H3069" s="23" t="s">
        <v>62</v>
      </c>
      <c r="I3069" s="68">
        <v>1000</v>
      </c>
      <c r="J3069" s="68">
        <v>0</v>
      </c>
      <c r="K3069" s="68"/>
      <c r="L3069" s="68">
        <f t="shared" si="2420"/>
        <v>0</v>
      </c>
      <c r="M3069" s="68"/>
      <c r="N3069" s="68"/>
      <c r="O3069" s="68"/>
      <c r="P3069" s="68">
        <f t="shared" si="2417"/>
        <v>0</v>
      </c>
      <c r="Q3069" s="68" t="str">
        <f t="shared" si="2418"/>
        <v>-</v>
      </c>
    </row>
    <row r="3070" spans="1:17" x14ac:dyDescent="0.25">
      <c r="A3070" s="12" t="s">
        <v>638</v>
      </c>
      <c r="B3070" s="12" t="s">
        <v>69</v>
      </c>
      <c r="C3070" s="12" t="s">
        <v>1114</v>
      </c>
      <c r="D3070" s="43" t="s">
        <v>1115</v>
      </c>
      <c r="E3070" s="48">
        <v>8216</v>
      </c>
      <c r="F3070" s="43"/>
      <c r="G3070" s="56" t="s">
        <v>2919</v>
      </c>
      <c r="H3070" s="23" t="s">
        <v>248</v>
      </c>
      <c r="I3070" s="68">
        <v>1000</v>
      </c>
      <c r="J3070" s="68">
        <v>0</v>
      </c>
      <c r="K3070" s="68"/>
      <c r="L3070" s="68">
        <f t="shared" si="2420"/>
        <v>0</v>
      </c>
      <c r="M3070" s="68"/>
      <c r="N3070" s="68"/>
      <c r="O3070" s="68"/>
      <c r="P3070" s="68">
        <f t="shared" si="2417"/>
        <v>0</v>
      </c>
      <c r="Q3070" s="68" t="str">
        <f t="shared" si="2418"/>
        <v>-</v>
      </c>
    </row>
    <row r="3071" spans="1:17" x14ac:dyDescent="0.25">
      <c r="A3071" s="23" t="s">
        <v>1</v>
      </c>
      <c r="B3071" s="23" t="s">
        <v>1</v>
      </c>
      <c r="C3071" s="23" t="s">
        <v>1</v>
      </c>
      <c r="D3071" s="49" t="s">
        <v>1</v>
      </c>
      <c r="E3071" s="49" t="s">
        <v>1</v>
      </c>
      <c r="F3071" s="49" t="s">
        <v>1</v>
      </c>
      <c r="G3071" s="49" t="s">
        <v>1</v>
      </c>
      <c r="H3071" s="17" t="s">
        <v>1123</v>
      </c>
      <c r="I3071" s="66">
        <f t="shared" ref="I3071:O3071" si="2449">SUM(I3042,I3064,I3067)</f>
        <v>1149736</v>
      </c>
      <c r="J3071" s="66">
        <f t="shared" si="2449"/>
        <v>1135436</v>
      </c>
      <c r="K3071" s="66">
        <f t="shared" si="2449"/>
        <v>0</v>
      </c>
      <c r="L3071" s="66">
        <f t="shared" si="2420"/>
        <v>111192</v>
      </c>
      <c r="M3071" s="66">
        <f t="shared" si="2449"/>
        <v>0</v>
      </c>
      <c r="N3071" s="66">
        <f t="shared" si="2449"/>
        <v>0</v>
      </c>
      <c r="O3071" s="66">
        <f t="shared" si="2449"/>
        <v>111192</v>
      </c>
      <c r="P3071" s="66">
        <f t="shared" si="2417"/>
        <v>111192</v>
      </c>
      <c r="Q3071" s="66">
        <f t="shared" si="2418"/>
        <v>9.7928901320726141</v>
      </c>
    </row>
    <row r="3072" spans="1:17" ht="15.75" thickBot="1" x14ac:dyDescent="0.3">
      <c r="A3072" s="23" t="s">
        <v>1</v>
      </c>
      <c r="B3072" s="23" t="s">
        <v>1</v>
      </c>
      <c r="C3072" s="23" t="s">
        <v>1</v>
      </c>
      <c r="D3072" s="49" t="s">
        <v>1</v>
      </c>
      <c r="E3072" s="49" t="s">
        <v>1</v>
      </c>
      <c r="F3072" s="49" t="s">
        <v>1</v>
      </c>
      <c r="G3072" s="49" t="s">
        <v>1</v>
      </c>
      <c r="H3072" s="11" t="s">
        <v>64</v>
      </c>
      <c r="I3072" s="67">
        <v>37</v>
      </c>
      <c r="J3072" s="67">
        <v>37</v>
      </c>
      <c r="K3072" s="67"/>
      <c r="L3072" s="67"/>
      <c r="M3072" s="67"/>
      <c r="N3072" s="67"/>
      <c r="O3072" s="67"/>
      <c r="P3072" s="67">
        <f t="shared" si="2417"/>
        <v>0</v>
      </c>
      <c r="Q3072" s="67">
        <f t="shared" si="2418"/>
        <v>0</v>
      </c>
    </row>
    <row r="3073" spans="1:17" ht="34.5" thickBot="1" x14ac:dyDescent="0.3">
      <c r="A3073" s="23" t="s">
        <v>1</v>
      </c>
      <c r="B3073" s="23" t="s">
        <v>1</v>
      </c>
      <c r="C3073" s="23" t="s">
        <v>1</v>
      </c>
      <c r="D3073" s="49" t="s">
        <v>1</v>
      </c>
      <c r="E3073" s="49" t="s">
        <v>1</v>
      </c>
      <c r="F3073" s="49" t="s">
        <v>1</v>
      </c>
      <c r="G3073" s="49" t="s">
        <v>1</v>
      </c>
      <c r="H3073" s="22" t="s">
        <v>65</v>
      </c>
      <c r="I3073" s="64" t="s">
        <v>2718</v>
      </c>
      <c r="J3073" s="64" t="s">
        <v>2879</v>
      </c>
      <c r="K3073" s="64" t="s">
        <v>2942</v>
      </c>
      <c r="L3073" s="64" t="s">
        <v>2942</v>
      </c>
      <c r="M3073" s="64" t="s">
        <v>2950</v>
      </c>
      <c r="N3073" s="64" t="s">
        <v>2949</v>
      </c>
      <c r="O3073" s="64" t="s">
        <v>2951</v>
      </c>
      <c r="P3073" s="64" t="s">
        <v>2942</v>
      </c>
      <c r="Q3073" s="64" t="s">
        <v>2944</v>
      </c>
    </row>
    <row r="3074" spans="1:17" x14ac:dyDescent="0.25">
      <c r="A3074" s="24"/>
      <c r="B3074" s="24"/>
      <c r="C3074" s="24"/>
      <c r="D3074" s="51"/>
      <c r="E3074" s="51"/>
      <c r="F3074" s="51"/>
      <c r="G3074" s="51"/>
      <c r="H3074" s="18" t="s">
        <v>1</v>
      </c>
      <c r="I3074" s="65">
        <v>1</v>
      </c>
      <c r="J3074" s="65" t="s">
        <v>2894</v>
      </c>
      <c r="K3074" s="65">
        <v>3</v>
      </c>
      <c r="L3074" s="65" t="s">
        <v>2945</v>
      </c>
      <c r="M3074" s="65">
        <v>5</v>
      </c>
      <c r="N3074" s="65">
        <v>6</v>
      </c>
      <c r="O3074" s="65">
        <v>7</v>
      </c>
      <c r="P3074" s="65" t="s">
        <v>2946</v>
      </c>
      <c r="Q3074" s="65">
        <v>9</v>
      </c>
    </row>
    <row r="3075" spans="1:17" x14ac:dyDescent="0.25">
      <c r="A3075" s="24"/>
      <c r="B3075" s="24"/>
      <c r="C3075" s="24"/>
      <c r="D3075" s="51"/>
      <c r="E3075" s="52"/>
      <c r="F3075" s="52"/>
      <c r="G3075" s="52"/>
      <c r="H3075" s="19" t="s">
        <v>697</v>
      </c>
      <c r="I3075" s="69">
        <f t="shared" ref="I3075" si="2450">SUM(I3071)</f>
        <v>1149736</v>
      </c>
      <c r="J3075" s="69">
        <f t="shared" ref="J3075:K3075" si="2451">SUM(J3071)</f>
        <v>1135436</v>
      </c>
      <c r="K3075" s="69">
        <f t="shared" si="2451"/>
        <v>0</v>
      </c>
      <c r="L3075" s="69">
        <f t="shared" si="2420"/>
        <v>111192</v>
      </c>
      <c r="M3075" s="69">
        <f t="shared" ref="M3075" si="2452">SUM(M3071)</f>
        <v>0</v>
      </c>
      <c r="N3075" s="69">
        <f t="shared" ref="N3075:O3075" si="2453">SUM(N3071)</f>
        <v>0</v>
      </c>
      <c r="O3075" s="69">
        <f t="shared" si="2453"/>
        <v>111192</v>
      </c>
      <c r="P3075" s="69">
        <f t="shared" si="2417"/>
        <v>111192</v>
      </c>
      <c r="Q3075" s="69">
        <f t="shared" si="2418"/>
        <v>9.7928901320726141</v>
      </c>
    </row>
    <row r="3076" spans="1:17" x14ac:dyDescent="0.25">
      <c r="A3076" s="24"/>
      <c r="B3076" s="24"/>
      <c r="C3076" s="24"/>
      <c r="D3076" s="51"/>
      <c r="E3076" s="51"/>
      <c r="F3076" s="51"/>
      <c r="G3076" s="51"/>
      <c r="H3076" s="20" t="s">
        <v>67</v>
      </c>
      <c r="I3076" s="69">
        <f t="shared" ref="I3076" si="2454">SUM(I3075)</f>
        <v>1149736</v>
      </c>
      <c r="J3076" s="69">
        <f t="shared" ref="J3076:K3076" si="2455">SUM(J3075)</f>
        <v>1135436</v>
      </c>
      <c r="K3076" s="69">
        <f t="shared" si="2455"/>
        <v>0</v>
      </c>
      <c r="L3076" s="69">
        <f t="shared" si="2420"/>
        <v>111192</v>
      </c>
      <c r="M3076" s="69">
        <f t="shared" ref="M3076" si="2456">SUM(M3075)</f>
        <v>0</v>
      </c>
      <c r="N3076" s="69">
        <f t="shared" ref="N3076:O3076" si="2457">SUM(N3075)</f>
        <v>0</v>
      </c>
      <c r="O3076" s="69">
        <f t="shared" si="2457"/>
        <v>111192</v>
      </c>
      <c r="P3076" s="69">
        <f t="shared" si="2417"/>
        <v>111192</v>
      </c>
      <c r="Q3076" s="69">
        <f t="shared" si="2418"/>
        <v>9.7928901320726141</v>
      </c>
    </row>
    <row r="3077" spans="1:17" x14ac:dyDescent="0.25">
      <c r="A3077" s="25"/>
      <c r="B3077" s="25"/>
      <c r="C3077" s="25"/>
      <c r="D3077" s="53"/>
      <c r="E3077" s="53"/>
      <c r="F3077" s="53"/>
      <c r="G3077" s="53"/>
    </row>
    <row r="3078" spans="1:17" ht="15.75" thickBot="1" x14ac:dyDescent="0.3">
      <c r="A3078" s="23" t="s">
        <v>1</v>
      </c>
      <c r="B3078" s="23" t="s">
        <v>1</v>
      </c>
      <c r="C3078" s="23" t="s">
        <v>1</v>
      </c>
      <c r="D3078" s="49" t="s">
        <v>1</v>
      </c>
      <c r="E3078" s="49" t="s">
        <v>1</v>
      </c>
      <c r="F3078" s="49" t="s">
        <v>1</v>
      </c>
      <c r="G3078" s="49" t="s">
        <v>1</v>
      </c>
      <c r="H3078" s="26" t="s">
        <v>1</v>
      </c>
      <c r="I3078" s="70"/>
      <c r="J3078" s="70"/>
      <c r="K3078" s="70"/>
      <c r="L3078" s="70"/>
      <c r="M3078" s="70"/>
      <c r="N3078" s="70"/>
      <c r="O3078" s="70"/>
      <c r="P3078" s="70"/>
      <c r="Q3078" s="70"/>
    </row>
    <row r="3079" spans="1:17" ht="34.5" thickBot="1" x14ac:dyDescent="0.3">
      <c r="A3079" s="22" t="s">
        <v>4</v>
      </c>
      <c r="B3079" s="22" t="s">
        <v>5</v>
      </c>
      <c r="C3079" s="22" t="s">
        <v>6</v>
      </c>
      <c r="D3079" s="44" t="s">
        <v>2891</v>
      </c>
      <c r="E3079" s="44" t="s">
        <v>2895</v>
      </c>
      <c r="F3079" s="44" t="s">
        <v>7</v>
      </c>
      <c r="G3079" s="44" t="s">
        <v>8</v>
      </c>
      <c r="H3079" s="22" t="s">
        <v>9</v>
      </c>
      <c r="I3079" s="64" t="s">
        <v>2718</v>
      </c>
      <c r="J3079" s="64" t="s">
        <v>2879</v>
      </c>
      <c r="K3079" s="64" t="s">
        <v>2942</v>
      </c>
      <c r="L3079" s="64" t="s">
        <v>2942</v>
      </c>
      <c r="M3079" s="64" t="s">
        <v>2950</v>
      </c>
      <c r="N3079" s="64" t="s">
        <v>2949</v>
      </c>
      <c r="O3079" s="64" t="s">
        <v>2951</v>
      </c>
      <c r="P3079" s="64" t="s">
        <v>2942</v>
      </c>
      <c r="Q3079" s="64" t="s">
        <v>2944</v>
      </c>
    </row>
    <row r="3080" spans="1:17" x14ac:dyDescent="0.25">
      <c r="A3080" s="15" t="s">
        <v>1</v>
      </c>
      <c r="B3080" s="15" t="s">
        <v>1</v>
      </c>
      <c r="C3080" s="15" t="s">
        <v>1</v>
      </c>
      <c r="D3080" s="45" t="s">
        <v>1</v>
      </c>
      <c r="E3080" s="45" t="s">
        <v>1</v>
      </c>
      <c r="F3080" s="46" t="s">
        <v>1</v>
      </c>
      <c r="G3080" s="47" t="s">
        <v>1</v>
      </c>
      <c r="H3080" s="16" t="s">
        <v>1</v>
      </c>
      <c r="I3080" s="65">
        <v>1</v>
      </c>
      <c r="J3080" s="65" t="s">
        <v>2894</v>
      </c>
      <c r="K3080" s="65">
        <v>3</v>
      </c>
      <c r="L3080" s="65" t="s">
        <v>2945</v>
      </c>
      <c r="M3080" s="65">
        <v>5</v>
      </c>
      <c r="N3080" s="65">
        <v>6</v>
      </c>
      <c r="O3080" s="65">
        <v>7</v>
      </c>
      <c r="P3080" s="65" t="s">
        <v>2946</v>
      </c>
      <c r="Q3080" s="65">
        <v>9</v>
      </c>
    </row>
    <row r="3081" spans="1:17" x14ac:dyDescent="0.25">
      <c r="A3081" s="14" t="s">
        <v>638</v>
      </c>
      <c r="B3081" s="14" t="s">
        <v>69</v>
      </c>
      <c r="C3081" s="12" t="s">
        <v>1124</v>
      </c>
      <c r="D3081" s="43" t="s">
        <v>1125</v>
      </c>
      <c r="E3081" s="42" t="s">
        <v>1</v>
      </c>
      <c r="F3081" s="42" t="s">
        <v>1</v>
      </c>
      <c r="G3081" s="42" t="s">
        <v>1</v>
      </c>
      <c r="H3081" s="11" t="s">
        <v>1126</v>
      </c>
      <c r="I3081" s="63"/>
      <c r="J3081" s="63"/>
      <c r="K3081" s="63"/>
      <c r="L3081" s="63"/>
      <c r="M3081" s="63"/>
      <c r="N3081" s="63"/>
      <c r="O3081" s="63"/>
      <c r="P3081" s="63">
        <f t="shared" si="2417"/>
        <v>0</v>
      </c>
      <c r="Q3081" s="63" t="str">
        <f t="shared" si="2418"/>
        <v>-</v>
      </c>
    </row>
    <row r="3082" spans="1:17" ht="22.5" x14ac:dyDescent="0.25">
      <c r="A3082" s="14" t="s">
        <v>1</v>
      </c>
      <c r="B3082" s="14" t="s">
        <v>1</v>
      </c>
      <c r="C3082" s="14" t="s">
        <v>1</v>
      </c>
      <c r="D3082" s="42" t="s">
        <v>1</v>
      </c>
      <c r="E3082" s="42" t="s">
        <v>1</v>
      </c>
      <c r="F3082" s="42" t="s">
        <v>1</v>
      </c>
      <c r="G3082" s="42" t="s">
        <v>1</v>
      </c>
      <c r="H3082" s="17" t="s">
        <v>13</v>
      </c>
      <c r="I3082" s="66">
        <f t="shared" ref="I3082" si="2458">SUM(I3083,I3091,I3093)</f>
        <v>1118767</v>
      </c>
      <c r="J3082" s="66">
        <f t="shared" ref="J3082:K3082" si="2459">SUM(J3083,J3091,J3093)</f>
        <v>1104827</v>
      </c>
      <c r="K3082" s="66">
        <f t="shared" si="2459"/>
        <v>0</v>
      </c>
      <c r="L3082" s="66">
        <f t="shared" si="2420"/>
        <v>99205.45</v>
      </c>
      <c r="M3082" s="66">
        <f t="shared" ref="M3082" si="2460">SUM(M3083,M3091,M3093)</f>
        <v>0</v>
      </c>
      <c r="N3082" s="66">
        <f t="shared" ref="N3082:O3082" si="2461">SUM(N3083,N3091,N3093)</f>
        <v>0</v>
      </c>
      <c r="O3082" s="66">
        <f t="shared" si="2461"/>
        <v>99205.45</v>
      </c>
      <c r="P3082" s="66">
        <f t="shared" si="2417"/>
        <v>99205.45</v>
      </c>
      <c r="Q3082" s="66">
        <f t="shared" si="2418"/>
        <v>8.9792745832605458</v>
      </c>
    </row>
    <row r="3083" spans="1:17" x14ac:dyDescent="0.25">
      <c r="A3083" s="12" t="s">
        <v>638</v>
      </c>
      <c r="B3083" s="12" t="s">
        <v>69</v>
      </c>
      <c r="C3083" s="12" t="s">
        <v>1124</v>
      </c>
      <c r="D3083" s="43" t="s">
        <v>1125</v>
      </c>
      <c r="E3083" s="42" t="s">
        <v>2709</v>
      </c>
      <c r="F3083" s="42" t="s">
        <v>1</v>
      </c>
      <c r="G3083" s="42" t="s">
        <v>1</v>
      </c>
      <c r="H3083" s="11" t="s">
        <v>15</v>
      </c>
      <c r="I3083" s="67">
        <f t="shared" ref="I3083" si="2462">SUM(I3084,I3085)</f>
        <v>947752</v>
      </c>
      <c r="J3083" s="67">
        <f t="shared" ref="J3083:K3083" si="2463">SUM(J3084,J3085)</f>
        <v>947752</v>
      </c>
      <c r="K3083" s="67">
        <f t="shared" si="2463"/>
        <v>0</v>
      </c>
      <c r="L3083" s="67">
        <f t="shared" si="2420"/>
        <v>81183</v>
      </c>
      <c r="M3083" s="67">
        <f t="shared" ref="M3083" si="2464">SUM(M3084,M3085)</f>
        <v>0</v>
      </c>
      <c r="N3083" s="67">
        <f t="shared" ref="N3083:O3083" si="2465">SUM(N3084,N3085)</f>
        <v>0</v>
      </c>
      <c r="O3083" s="67">
        <f t="shared" si="2465"/>
        <v>81183</v>
      </c>
      <c r="P3083" s="67">
        <f t="shared" si="2417"/>
        <v>81183</v>
      </c>
      <c r="Q3083" s="67">
        <f t="shared" si="2418"/>
        <v>8.5658484498054346</v>
      </c>
    </row>
    <row r="3084" spans="1:17" x14ac:dyDescent="0.25">
      <c r="A3084" s="12" t="s">
        <v>638</v>
      </c>
      <c r="B3084" s="12" t="s">
        <v>69</v>
      </c>
      <c r="C3084" s="12" t="s">
        <v>1124</v>
      </c>
      <c r="D3084" s="43" t="s">
        <v>1125</v>
      </c>
      <c r="E3084" s="48">
        <v>6111</v>
      </c>
      <c r="F3084" s="43"/>
      <c r="G3084" s="56" t="s">
        <v>2919</v>
      </c>
      <c r="H3084" s="23" t="s">
        <v>16</v>
      </c>
      <c r="I3084" s="68">
        <v>811252</v>
      </c>
      <c r="J3084" s="68">
        <v>811252</v>
      </c>
      <c r="K3084" s="68"/>
      <c r="L3084" s="68">
        <f t="shared" ref="L3084:L3147" si="2466">SUM(M3084:O3084)</f>
        <v>70000</v>
      </c>
      <c r="M3084" s="68"/>
      <c r="N3084" s="68"/>
      <c r="O3084" s="68">
        <v>70000</v>
      </c>
      <c r="P3084" s="68">
        <f t="shared" si="2417"/>
        <v>70000</v>
      </c>
      <c r="Q3084" s="68">
        <f t="shared" si="2418"/>
        <v>8.6286382036654459</v>
      </c>
    </row>
    <row r="3085" spans="1:17" x14ac:dyDescent="0.25">
      <c r="A3085" s="14" t="s">
        <v>638</v>
      </c>
      <c r="B3085" s="14" t="s">
        <v>69</v>
      </c>
      <c r="C3085" s="14" t="s">
        <v>1124</v>
      </c>
      <c r="D3085" s="50" t="s">
        <v>1125</v>
      </c>
      <c r="E3085" s="50" t="s">
        <v>2719</v>
      </c>
      <c r="F3085" s="43" t="s">
        <v>1</v>
      </c>
      <c r="G3085" s="49" t="s">
        <v>1</v>
      </c>
      <c r="H3085" s="11" t="s">
        <v>19</v>
      </c>
      <c r="I3085" s="67">
        <f t="shared" ref="I3085:O3085" si="2467">SUM(I3086:I3090)</f>
        <v>136500</v>
      </c>
      <c r="J3085" s="67">
        <f t="shared" si="2467"/>
        <v>136500</v>
      </c>
      <c r="K3085" s="67">
        <f t="shared" si="2467"/>
        <v>0</v>
      </c>
      <c r="L3085" s="67">
        <f t="shared" si="2466"/>
        <v>11183</v>
      </c>
      <c r="M3085" s="67">
        <f t="shared" si="2467"/>
        <v>0</v>
      </c>
      <c r="N3085" s="67">
        <f t="shared" si="2467"/>
        <v>0</v>
      </c>
      <c r="O3085" s="67">
        <f t="shared" si="2467"/>
        <v>11183</v>
      </c>
      <c r="P3085" s="67">
        <f t="shared" si="2417"/>
        <v>11183</v>
      </c>
      <c r="Q3085" s="67">
        <f t="shared" si="2418"/>
        <v>8.1926739926739938</v>
      </c>
    </row>
    <row r="3086" spans="1:17" x14ac:dyDescent="0.25">
      <c r="A3086" s="12" t="s">
        <v>638</v>
      </c>
      <c r="B3086" s="12" t="s">
        <v>69</v>
      </c>
      <c r="C3086" s="12" t="s">
        <v>1124</v>
      </c>
      <c r="D3086" s="43" t="s">
        <v>1125</v>
      </c>
      <c r="E3086" s="48">
        <v>6112</v>
      </c>
      <c r="F3086" s="43" t="s">
        <v>1127</v>
      </c>
      <c r="G3086" s="56" t="s">
        <v>2919</v>
      </c>
      <c r="H3086" s="23" t="s">
        <v>73</v>
      </c>
      <c r="I3086" s="68">
        <v>24500</v>
      </c>
      <c r="J3086" s="68">
        <v>24500</v>
      </c>
      <c r="K3086" s="68"/>
      <c r="L3086" s="68">
        <f t="shared" si="2466"/>
        <v>5183</v>
      </c>
      <c r="M3086" s="68"/>
      <c r="N3086" s="68"/>
      <c r="O3086" s="68">
        <v>5183</v>
      </c>
      <c r="P3086" s="68">
        <f t="shared" si="2417"/>
        <v>5183</v>
      </c>
      <c r="Q3086" s="68">
        <f t="shared" si="2418"/>
        <v>21.155102040816328</v>
      </c>
    </row>
    <row r="3087" spans="1:17" x14ac:dyDescent="0.25">
      <c r="A3087" s="12" t="s">
        <v>638</v>
      </c>
      <c r="B3087" s="12" t="s">
        <v>69</v>
      </c>
      <c r="C3087" s="12" t="s">
        <v>1124</v>
      </c>
      <c r="D3087" s="43" t="s">
        <v>1125</v>
      </c>
      <c r="E3087" s="48">
        <v>6112</v>
      </c>
      <c r="F3087" s="43" t="s">
        <v>1128</v>
      </c>
      <c r="G3087" s="56" t="s">
        <v>2919</v>
      </c>
      <c r="H3087" s="23" t="s">
        <v>22</v>
      </c>
      <c r="I3087" s="68">
        <v>73500</v>
      </c>
      <c r="J3087" s="68">
        <v>73500</v>
      </c>
      <c r="K3087" s="68"/>
      <c r="L3087" s="68">
        <f t="shared" si="2466"/>
        <v>6000</v>
      </c>
      <c r="M3087" s="68"/>
      <c r="N3087" s="68"/>
      <c r="O3087" s="68">
        <v>6000</v>
      </c>
      <c r="P3087" s="68">
        <f t="shared" si="2417"/>
        <v>6000</v>
      </c>
      <c r="Q3087" s="68">
        <f t="shared" si="2418"/>
        <v>8.1632653061224492</v>
      </c>
    </row>
    <row r="3088" spans="1:17" x14ac:dyDescent="0.25">
      <c r="A3088" s="12" t="s">
        <v>638</v>
      </c>
      <c r="B3088" s="12" t="s">
        <v>69</v>
      </c>
      <c r="C3088" s="12" t="s">
        <v>1124</v>
      </c>
      <c r="D3088" s="43" t="s">
        <v>1125</v>
      </c>
      <c r="E3088" s="48">
        <v>6112</v>
      </c>
      <c r="F3088" s="43" t="s">
        <v>1129</v>
      </c>
      <c r="G3088" s="56" t="s">
        <v>2919</v>
      </c>
      <c r="H3088" s="23" t="s">
        <v>24</v>
      </c>
      <c r="I3088" s="68">
        <v>18000</v>
      </c>
      <c r="J3088" s="68">
        <v>18000</v>
      </c>
      <c r="K3088" s="68"/>
      <c r="L3088" s="68">
        <f t="shared" si="2466"/>
        <v>0</v>
      </c>
      <c r="M3088" s="68"/>
      <c r="N3088" s="68"/>
      <c r="O3088" s="68"/>
      <c r="P3088" s="68">
        <f t="shared" ref="P3088:P3151" si="2468">K3088+L3088</f>
        <v>0</v>
      </c>
      <c r="Q3088" s="68">
        <f t="shared" ref="Q3088:Q3151" si="2469">IF(J3088=0,"-",P3088/J3088*100)</f>
        <v>0</v>
      </c>
    </row>
    <row r="3089" spans="1:17" x14ac:dyDescent="0.25">
      <c r="A3089" s="12" t="s">
        <v>638</v>
      </c>
      <c r="B3089" s="12" t="s">
        <v>69</v>
      </c>
      <c r="C3089" s="12" t="s">
        <v>1124</v>
      </c>
      <c r="D3089" s="43" t="s">
        <v>1125</v>
      </c>
      <c r="E3089" s="48">
        <v>6112</v>
      </c>
      <c r="F3089" s="43" t="s">
        <v>1130</v>
      </c>
      <c r="G3089" s="56" t="s">
        <v>2919</v>
      </c>
      <c r="H3089" s="23" t="s">
        <v>76</v>
      </c>
      <c r="I3089" s="68">
        <v>4500</v>
      </c>
      <c r="J3089" s="68">
        <v>4500</v>
      </c>
      <c r="K3089" s="68"/>
      <c r="L3089" s="68">
        <f t="shared" si="2466"/>
        <v>0</v>
      </c>
      <c r="M3089" s="68"/>
      <c r="N3089" s="68"/>
      <c r="O3089" s="68"/>
      <c r="P3089" s="68">
        <f t="shared" si="2468"/>
        <v>0</v>
      </c>
      <c r="Q3089" s="68">
        <f t="shared" si="2469"/>
        <v>0</v>
      </c>
    </row>
    <row r="3090" spans="1:17" x14ac:dyDescent="0.25">
      <c r="A3090" s="12" t="s">
        <v>638</v>
      </c>
      <c r="B3090" s="12" t="s">
        <v>69</v>
      </c>
      <c r="C3090" s="12" t="s">
        <v>1124</v>
      </c>
      <c r="D3090" s="43" t="s">
        <v>1125</v>
      </c>
      <c r="E3090" s="48">
        <v>6112</v>
      </c>
      <c r="F3090" s="43" t="s">
        <v>1131</v>
      </c>
      <c r="G3090" s="56" t="s">
        <v>2919</v>
      </c>
      <c r="H3090" s="23" t="s">
        <v>26</v>
      </c>
      <c r="I3090" s="68">
        <v>16000</v>
      </c>
      <c r="J3090" s="68">
        <v>16000</v>
      </c>
      <c r="K3090" s="68"/>
      <c r="L3090" s="68">
        <f t="shared" si="2466"/>
        <v>0</v>
      </c>
      <c r="M3090" s="68"/>
      <c r="N3090" s="68"/>
      <c r="O3090" s="68"/>
      <c r="P3090" s="68">
        <f t="shared" si="2468"/>
        <v>0</v>
      </c>
      <c r="Q3090" s="68">
        <f t="shared" si="2469"/>
        <v>0</v>
      </c>
    </row>
    <row r="3091" spans="1:17" x14ac:dyDescent="0.25">
      <c r="A3091" s="12" t="s">
        <v>638</v>
      </c>
      <c r="B3091" s="12" t="s">
        <v>69</v>
      </c>
      <c r="C3091" s="12" t="s">
        <v>1124</v>
      </c>
      <c r="D3091" s="43" t="s">
        <v>1125</v>
      </c>
      <c r="E3091" s="42" t="s">
        <v>2710</v>
      </c>
      <c r="F3091" s="42" t="s">
        <v>1</v>
      </c>
      <c r="G3091" s="42" t="s">
        <v>1</v>
      </c>
      <c r="H3091" s="11" t="s">
        <v>28</v>
      </c>
      <c r="I3091" s="67">
        <f t="shared" ref="I3091:O3091" si="2470">SUM(I3092)</f>
        <v>90000</v>
      </c>
      <c r="J3091" s="67">
        <f t="shared" si="2470"/>
        <v>90000</v>
      </c>
      <c r="K3091" s="67">
        <f t="shared" si="2470"/>
        <v>0</v>
      </c>
      <c r="L3091" s="67">
        <f t="shared" si="2466"/>
        <v>9000</v>
      </c>
      <c r="M3091" s="67">
        <f t="shared" si="2470"/>
        <v>0</v>
      </c>
      <c r="N3091" s="67">
        <f t="shared" si="2470"/>
        <v>0</v>
      </c>
      <c r="O3091" s="67">
        <f t="shared" si="2470"/>
        <v>9000</v>
      </c>
      <c r="P3091" s="67">
        <f t="shared" si="2468"/>
        <v>9000</v>
      </c>
      <c r="Q3091" s="67">
        <f t="shared" si="2469"/>
        <v>10</v>
      </c>
    </row>
    <row r="3092" spans="1:17" x14ac:dyDescent="0.25">
      <c r="A3092" s="12" t="s">
        <v>638</v>
      </c>
      <c r="B3092" s="12" t="s">
        <v>69</v>
      </c>
      <c r="C3092" s="12" t="s">
        <v>1124</v>
      </c>
      <c r="D3092" s="43" t="s">
        <v>1125</v>
      </c>
      <c r="E3092" s="48">
        <v>6121</v>
      </c>
      <c r="F3092" s="43"/>
      <c r="G3092" s="56" t="s">
        <v>2919</v>
      </c>
      <c r="H3092" s="23" t="s">
        <v>29</v>
      </c>
      <c r="I3092" s="68">
        <v>90000</v>
      </c>
      <c r="J3092" s="68">
        <v>90000</v>
      </c>
      <c r="K3092" s="68"/>
      <c r="L3092" s="68">
        <f t="shared" si="2466"/>
        <v>9000</v>
      </c>
      <c r="M3092" s="68"/>
      <c r="N3092" s="68"/>
      <c r="O3092" s="68">
        <v>9000</v>
      </c>
      <c r="P3092" s="68">
        <f t="shared" si="2468"/>
        <v>9000</v>
      </c>
      <c r="Q3092" s="68">
        <f t="shared" si="2469"/>
        <v>10</v>
      </c>
    </row>
    <row r="3093" spans="1:17" x14ac:dyDescent="0.25">
      <c r="A3093" s="12" t="s">
        <v>638</v>
      </c>
      <c r="B3093" s="12" t="s">
        <v>69</v>
      </c>
      <c r="C3093" s="12" t="s">
        <v>1124</v>
      </c>
      <c r="D3093" s="43" t="s">
        <v>1125</v>
      </c>
      <c r="E3093" s="42" t="s">
        <v>2711</v>
      </c>
      <c r="F3093" s="42" t="s">
        <v>1</v>
      </c>
      <c r="G3093" s="42" t="s">
        <v>1</v>
      </c>
      <c r="H3093" s="11" t="s">
        <v>32</v>
      </c>
      <c r="I3093" s="67">
        <f t="shared" ref="I3093:O3093" si="2471">SUM(I3094:I3100)</f>
        <v>81015</v>
      </c>
      <c r="J3093" s="67">
        <f t="shared" si="2471"/>
        <v>67075</v>
      </c>
      <c r="K3093" s="67">
        <f t="shared" si="2471"/>
        <v>0</v>
      </c>
      <c r="L3093" s="67">
        <f t="shared" si="2466"/>
        <v>9022.4500000000007</v>
      </c>
      <c r="M3093" s="67">
        <f t="shared" si="2471"/>
        <v>0</v>
      </c>
      <c r="N3093" s="67">
        <f t="shared" si="2471"/>
        <v>0</v>
      </c>
      <c r="O3093" s="67">
        <f t="shared" si="2471"/>
        <v>9022.4500000000007</v>
      </c>
      <c r="P3093" s="67">
        <f t="shared" si="2468"/>
        <v>9022.4500000000007</v>
      </c>
      <c r="Q3093" s="67">
        <f t="shared" si="2469"/>
        <v>13.451285874021618</v>
      </c>
    </row>
    <row r="3094" spans="1:17" x14ac:dyDescent="0.25">
      <c r="A3094" s="12" t="s">
        <v>638</v>
      </c>
      <c r="B3094" s="12" t="s">
        <v>69</v>
      </c>
      <c r="C3094" s="12" t="s">
        <v>1124</v>
      </c>
      <c r="D3094" s="43" t="s">
        <v>1125</v>
      </c>
      <c r="E3094" s="48">
        <v>6131</v>
      </c>
      <c r="F3094" s="43"/>
      <c r="G3094" s="56" t="s">
        <v>2919</v>
      </c>
      <c r="H3094" s="23" t="s">
        <v>33</v>
      </c>
      <c r="I3094" s="68">
        <v>600</v>
      </c>
      <c r="J3094" s="68">
        <v>600</v>
      </c>
      <c r="K3094" s="68"/>
      <c r="L3094" s="68">
        <f t="shared" si="2466"/>
        <v>200</v>
      </c>
      <c r="M3094" s="68"/>
      <c r="N3094" s="68"/>
      <c r="O3094" s="68">
        <v>200</v>
      </c>
      <c r="P3094" s="68">
        <f t="shared" si="2468"/>
        <v>200</v>
      </c>
      <c r="Q3094" s="68">
        <f t="shared" si="2469"/>
        <v>33.333333333333329</v>
      </c>
    </row>
    <row r="3095" spans="1:17" x14ac:dyDescent="0.25">
      <c r="A3095" s="12" t="s">
        <v>638</v>
      </c>
      <c r="B3095" s="12" t="s">
        <v>69</v>
      </c>
      <c r="C3095" s="12" t="s">
        <v>1124</v>
      </c>
      <c r="D3095" s="43" t="s">
        <v>1125</v>
      </c>
      <c r="E3095" s="48">
        <v>6132</v>
      </c>
      <c r="F3095" s="43"/>
      <c r="G3095" s="56" t="s">
        <v>2919</v>
      </c>
      <c r="H3095" s="23" t="s">
        <v>227</v>
      </c>
      <c r="I3095" s="68">
        <v>46000</v>
      </c>
      <c r="J3095" s="68">
        <v>37000</v>
      </c>
      <c r="K3095" s="68"/>
      <c r="L3095" s="68">
        <f t="shared" si="2466"/>
        <v>5000</v>
      </c>
      <c r="M3095" s="68"/>
      <c r="N3095" s="68"/>
      <c r="O3095" s="68">
        <v>5000</v>
      </c>
      <c r="P3095" s="68">
        <f t="shared" si="2468"/>
        <v>5000</v>
      </c>
      <c r="Q3095" s="68">
        <f t="shared" si="2469"/>
        <v>13.513513513513514</v>
      </c>
    </row>
    <row r="3096" spans="1:17" x14ac:dyDescent="0.25">
      <c r="A3096" s="12" t="s">
        <v>638</v>
      </c>
      <c r="B3096" s="12" t="s">
        <v>69</v>
      </c>
      <c r="C3096" s="12" t="s">
        <v>1124</v>
      </c>
      <c r="D3096" s="43" t="s">
        <v>1125</v>
      </c>
      <c r="E3096" s="48">
        <v>6133</v>
      </c>
      <c r="F3096" s="43"/>
      <c r="G3096" s="56" t="s">
        <v>2919</v>
      </c>
      <c r="H3096" s="23" t="s">
        <v>229</v>
      </c>
      <c r="I3096" s="68">
        <v>10000</v>
      </c>
      <c r="J3096" s="68">
        <v>10000</v>
      </c>
      <c r="K3096" s="68"/>
      <c r="L3096" s="68">
        <f t="shared" si="2466"/>
        <v>948</v>
      </c>
      <c r="M3096" s="68"/>
      <c r="N3096" s="68"/>
      <c r="O3096" s="68">
        <v>948</v>
      </c>
      <c r="P3096" s="68">
        <f t="shared" si="2468"/>
        <v>948</v>
      </c>
      <c r="Q3096" s="68">
        <f t="shared" si="2469"/>
        <v>9.48</v>
      </c>
    </row>
    <row r="3097" spans="1:17" x14ac:dyDescent="0.25">
      <c r="A3097" s="12" t="s">
        <v>638</v>
      </c>
      <c r="B3097" s="12" t="s">
        <v>69</v>
      </c>
      <c r="C3097" s="12" t="s">
        <v>1124</v>
      </c>
      <c r="D3097" s="43" t="s">
        <v>1125</v>
      </c>
      <c r="E3097" s="48">
        <v>6134</v>
      </c>
      <c r="F3097" s="43"/>
      <c r="G3097" s="56" t="s">
        <v>2919</v>
      </c>
      <c r="H3097" s="23" t="s">
        <v>169</v>
      </c>
      <c r="I3097" s="68">
        <v>6400</v>
      </c>
      <c r="J3097" s="68">
        <v>6400</v>
      </c>
      <c r="K3097" s="68"/>
      <c r="L3097" s="68">
        <f t="shared" si="2466"/>
        <v>1331.45</v>
      </c>
      <c r="M3097" s="68"/>
      <c r="N3097" s="68"/>
      <c r="O3097" s="68">
        <v>1331.45</v>
      </c>
      <c r="P3097" s="68">
        <f t="shared" si="2468"/>
        <v>1331.45</v>
      </c>
      <c r="Q3097" s="68">
        <f t="shared" si="2469"/>
        <v>20.803906250000001</v>
      </c>
    </row>
    <row r="3098" spans="1:17" x14ac:dyDescent="0.25">
      <c r="A3098" s="12" t="s">
        <v>638</v>
      </c>
      <c r="B3098" s="12" t="s">
        <v>69</v>
      </c>
      <c r="C3098" s="12" t="s">
        <v>1124</v>
      </c>
      <c r="D3098" s="43" t="s">
        <v>1125</v>
      </c>
      <c r="E3098" s="48">
        <v>6135</v>
      </c>
      <c r="F3098" s="43"/>
      <c r="G3098" s="56" t="s">
        <v>2919</v>
      </c>
      <c r="H3098" s="23" t="s">
        <v>231</v>
      </c>
      <c r="I3098" s="68">
        <v>300</v>
      </c>
      <c r="J3098" s="68">
        <v>300</v>
      </c>
      <c r="K3098" s="68"/>
      <c r="L3098" s="68">
        <f t="shared" si="2466"/>
        <v>43</v>
      </c>
      <c r="M3098" s="68"/>
      <c r="N3098" s="68"/>
      <c r="O3098" s="68">
        <v>43</v>
      </c>
      <c r="P3098" s="68">
        <f t="shared" si="2468"/>
        <v>43</v>
      </c>
      <c r="Q3098" s="68">
        <f t="shared" si="2469"/>
        <v>14.333333333333334</v>
      </c>
    </row>
    <row r="3099" spans="1:17" x14ac:dyDescent="0.25">
      <c r="A3099" s="12" t="s">
        <v>638</v>
      </c>
      <c r="B3099" s="12" t="s">
        <v>69</v>
      </c>
      <c r="C3099" s="12" t="s">
        <v>1124</v>
      </c>
      <c r="D3099" s="43" t="s">
        <v>1125</v>
      </c>
      <c r="E3099" s="48">
        <v>6137</v>
      </c>
      <c r="F3099" s="43"/>
      <c r="G3099" s="56" t="s">
        <v>2919</v>
      </c>
      <c r="H3099" s="23" t="s">
        <v>235</v>
      </c>
      <c r="I3099" s="68">
        <v>3000</v>
      </c>
      <c r="J3099" s="68">
        <v>3000</v>
      </c>
      <c r="K3099" s="68"/>
      <c r="L3099" s="68">
        <f t="shared" si="2466"/>
        <v>300</v>
      </c>
      <c r="M3099" s="68"/>
      <c r="N3099" s="68"/>
      <c r="O3099" s="68">
        <v>300</v>
      </c>
      <c r="P3099" s="68">
        <f t="shared" si="2468"/>
        <v>300</v>
      </c>
      <c r="Q3099" s="68">
        <f t="shared" si="2469"/>
        <v>10</v>
      </c>
    </row>
    <row r="3100" spans="1:17" x14ac:dyDescent="0.25">
      <c r="A3100" s="14" t="s">
        <v>638</v>
      </c>
      <c r="B3100" s="14" t="s">
        <v>69</v>
      </c>
      <c r="C3100" s="14" t="s">
        <v>1124</v>
      </c>
      <c r="D3100" s="50" t="s">
        <v>1125</v>
      </c>
      <c r="E3100" s="50" t="s">
        <v>2720</v>
      </c>
      <c r="F3100" s="43" t="s">
        <v>1</v>
      </c>
      <c r="G3100" s="49" t="s">
        <v>1</v>
      </c>
      <c r="H3100" s="11" t="s">
        <v>35</v>
      </c>
      <c r="I3100" s="67">
        <f t="shared" ref="I3100:O3100" si="2472">SUM(I3101:I3103)</f>
        <v>14715</v>
      </c>
      <c r="J3100" s="67">
        <f t="shared" si="2472"/>
        <v>9775</v>
      </c>
      <c r="K3100" s="67">
        <f t="shared" si="2472"/>
        <v>0</v>
      </c>
      <c r="L3100" s="67">
        <f t="shared" si="2466"/>
        <v>1200</v>
      </c>
      <c r="M3100" s="67">
        <f t="shared" si="2472"/>
        <v>0</v>
      </c>
      <c r="N3100" s="67">
        <f t="shared" si="2472"/>
        <v>0</v>
      </c>
      <c r="O3100" s="67">
        <f t="shared" si="2472"/>
        <v>1200</v>
      </c>
      <c r="P3100" s="67">
        <f t="shared" si="2468"/>
        <v>1200</v>
      </c>
      <c r="Q3100" s="67">
        <f t="shared" si="2469"/>
        <v>12.276214833759591</v>
      </c>
    </row>
    <row r="3101" spans="1:17" x14ac:dyDescent="0.25">
      <c r="A3101" s="12" t="s">
        <v>638</v>
      </c>
      <c r="B3101" s="12" t="s">
        <v>69</v>
      </c>
      <c r="C3101" s="12" t="s">
        <v>1124</v>
      </c>
      <c r="D3101" s="43" t="s">
        <v>1125</v>
      </c>
      <c r="E3101" s="48">
        <v>6139</v>
      </c>
      <c r="F3101" s="43"/>
      <c r="G3101" s="56" t="s">
        <v>2919</v>
      </c>
      <c r="H3101" s="23" t="s">
        <v>35</v>
      </c>
      <c r="I3101" s="68">
        <v>11615</v>
      </c>
      <c r="J3101" s="68">
        <v>6675</v>
      </c>
      <c r="K3101" s="68"/>
      <c r="L3101" s="68">
        <f t="shared" si="2466"/>
        <v>1000</v>
      </c>
      <c r="M3101" s="68"/>
      <c r="N3101" s="68"/>
      <c r="O3101" s="68">
        <v>1000</v>
      </c>
      <c r="P3101" s="68">
        <f t="shared" si="2468"/>
        <v>1000</v>
      </c>
      <c r="Q3101" s="68">
        <f t="shared" si="2469"/>
        <v>14.981273408239701</v>
      </c>
    </row>
    <row r="3102" spans="1:17" x14ac:dyDescent="0.25">
      <c r="A3102" s="12" t="s">
        <v>638</v>
      </c>
      <c r="B3102" s="12" t="s">
        <v>69</v>
      </c>
      <c r="C3102" s="12" t="s">
        <v>1124</v>
      </c>
      <c r="D3102" s="43" t="s">
        <v>1125</v>
      </c>
      <c r="E3102" s="48">
        <v>6139</v>
      </c>
      <c r="F3102" s="43" t="s">
        <v>1132</v>
      </c>
      <c r="G3102" s="56" t="s">
        <v>2919</v>
      </c>
      <c r="H3102" s="23" t="s">
        <v>43</v>
      </c>
      <c r="I3102" s="68">
        <v>3000</v>
      </c>
      <c r="J3102" s="68">
        <v>3000</v>
      </c>
      <c r="K3102" s="68"/>
      <c r="L3102" s="68">
        <f t="shared" si="2466"/>
        <v>200</v>
      </c>
      <c r="M3102" s="68"/>
      <c r="N3102" s="68"/>
      <c r="O3102" s="68">
        <v>200</v>
      </c>
      <c r="P3102" s="68">
        <f t="shared" si="2468"/>
        <v>200</v>
      </c>
      <c r="Q3102" s="68">
        <f t="shared" si="2469"/>
        <v>6.666666666666667</v>
      </c>
    </row>
    <row r="3103" spans="1:17" ht="22.5" x14ac:dyDescent="0.25">
      <c r="A3103" s="12" t="s">
        <v>638</v>
      </c>
      <c r="B3103" s="12" t="s">
        <v>69</v>
      </c>
      <c r="C3103" s="12" t="s">
        <v>1124</v>
      </c>
      <c r="D3103" s="43" t="s">
        <v>1125</v>
      </c>
      <c r="E3103" s="48">
        <v>6139</v>
      </c>
      <c r="F3103" s="43" t="s">
        <v>1133</v>
      </c>
      <c r="G3103" s="56" t="s">
        <v>2919</v>
      </c>
      <c r="H3103" s="23" t="s">
        <v>49</v>
      </c>
      <c r="I3103" s="68">
        <v>100</v>
      </c>
      <c r="J3103" s="68">
        <v>100</v>
      </c>
      <c r="K3103" s="68"/>
      <c r="L3103" s="68">
        <f t="shared" si="2466"/>
        <v>0</v>
      </c>
      <c r="M3103" s="68"/>
      <c r="N3103" s="68"/>
      <c r="O3103" s="68"/>
      <c r="P3103" s="68">
        <f t="shared" si="2468"/>
        <v>0</v>
      </c>
      <c r="Q3103" s="68">
        <f t="shared" si="2469"/>
        <v>0</v>
      </c>
    </row>
    <row r="3104" spans="1:17" ht="22.5" x14ac:dyDescent="0.25">
      <c r="A3104" s="14" t="s">
        <v>1</v>
      </c>
      <c r="B3104" s="14" t="s">
        <v>1</v>
      </c>
      <c r="C3104" s="14" t="s">
        <v>1</v>
      </c>
      <c r="D3104" s="42" t="s">
        <v>1</v>
      </c>
      <c r="E3104" s="42" t="s">
        <v>1</v>
      </c>
      <c r="F3104" s="42" t="s">
        <v>1</v>
      </c>
      <c r="G3104" s="42" t="s">
        <v>1</v>
      </c>
      <c r="H3104" s="17" t="s">
        <v>50</v>
      </c>
      <c r="I3104" s="66">
        <f t="shared" ref="I3104:O3105" si="2473">SUM(I3105)</f>
        <v>100</v>
      </c>
      <c r="J3104" s="66">
        <f t="shared" si="2473"/>
        <v>100</v>
      </c>
      <c r="K3104" s="66">
        <f t="shared" si="2473"/>
        <v>0</v>
      </c>
      <c r="L3104" s="66">
        <f t="shared" si="2466"/>
        <v>0</v>
      </c>
      <c r="M3104" s="66">
        <f t="shared" si="2473"/>
        <v>0</v>
      </c>
      <c r="N3104" s="66">
        <f t="shared" si="2473"/>
        <v>0</v>
      </c>
      <c r="O3104" s="66">
        <f t="shared" si="2473"/>
        <v>0</v>
      </c>
      <c r="P3104" s="66">
        <f t="shared" si="2468"/>
        <v>0</v>
      </c>
      <c r="Q3104" s="66">
        <f t="shared" si="2469"/>
        <v>0</v>
      </c>
    </row>
    <row r="3105" spans="1:17" x14ac:dyDescent="0.25">
      <c r="A3105" s="12" t="s">
        <v>638</v>
      </c>
      <c r="B3105" s="12" t="s">
        <v>69</v>
      </c>
      <c r="C3105" s="12" t="s">
        <v>1124</v>
      </c>
      <c r="D3105" s="43" t="s">
        <v>1125</v>
      </c>
      <c r="E3105" s="42" t="s">
        <v>2712</v>
      </c>
      <c r="F3105" s="42" t="s">
        <v>1</v>
      </c>
      <c r="G3105" s="42" t="s">
        <v>1</v>
      </c>
      <c r="H3105" s="11" t="s">
        <v>52</v>
      </c>
      <c r="I3105" s="67">
        <f t="shared" si="2473"/>
        <v>100</v>
      </c>
      <c r="J3105" s="67">
        <f t="shared" si="2473"/>
        <v>100</v>
      </c>
      <c r="K3105" s="67">
        <f t="shared" si="2473"/>
        <v>0</v>
      </c>
      <c r="L3105" s="67">
        <f t="shared" si="2466"/>
        <v>0</v>
      </c>
      <c r="M3105" s="67">
        <f t="shared" si="2473"/>
        <v>0</v>
      </c>
      <c r="N3105" s="67">
        <f t="shared" si="2473"/>
        <v>0</v>
      </c>
      <c r="O3105" s="67">
        <f t="shared" si="2473"/>
        <v>0</v>
      </c>
      <c r="P3105" s="67">
        <f t="shared" si="2468"/>
        <v>0</v>
      </c>
      <c r="Q3105" s="67">
        <f t="shared" si="2469"/>
        <v>0</v>
      </c>
    </row>
    <row r="3106" spans="1:17" x14ac:dyDescent="0.25">
      <c r="A3106" s="12" t="s">
        <v>638</v>
      </c>
      <c r="B3106" s="12" t="s">
        <v>69</v>
      </c>
      <c r="C3106" s="12" t="s">
        <v>1124</v>
      </c>
      <c r="D3106" s="43" t="s">
        <v>1125</v>
      </c>
      <c r="E3106" s="48">
        <v>6148</v>
      </c>
      <c r="F3106" s="43"/>
      <c r="G3106" s="56" t="s">
        <v>2919</v>
      </c>
      <c r="H3106" s="23" t="s">
        <v>58</v>
      </c>
      <c r="I3106" s="68">
        <v>100</v>
      </c>
      <c r="J3106" s="68">
        <v>100</v>
      </c>
      <c r="K3106" s="68"/>
      <c r="L3106" s="68">
        <f t="shared" si="2466"/>
        <v>0</v>
      </c>
      <c r="M3106" s="68"/>
      <c r="N3106" s="68"/>
      <c r="O3106" s="68"/>
      <c r="P3106" s="68">
        <f t="shared" si="2468"/>
        <v>0</v>
      </c>
      <c r="Q3106" s="68">
        <f t="shared" si="2469"/>
        <v>0</v>
      </c>
    </row>
    <row r="3107" spans="1:17" ht="22.5" x14ac:dyDescent="0.25">
      <c r="A3107" s="14" t="s">
        <v>1</v>
      </c>
      <c r="B3107" s="14" t="s">
        <v>1</v>
      </c>
      <c r="C3107" s="14" t="s">
        <v>1</v>
      </c>
      <c r="D3107" s="42" t="s">
        <v>1</v>
      </c>
      <c r="E3107" s="42" t="s">
        <v>1</v>
      </c>
      <c r="F3107" s="42" t="s">
        <v>1</v>
      </c>
      <c r="G3107" s="42" t="s">
        <v>1</v>
      </c>
      <c r="H3107" s="17" t="s">
        <v>59</v>
      </c>
      <c r="I3107" s="66">
        <f t="shared" ref="I3107:O3108" si="2474">SUM(I3108)</f>
        <v>3000</v>
      </c>
      <c r="J3107" s="66">
        <f t="shared" si="2474"/>
        <v>0</v>
      </c>
      <c r="K3107" s="66">
        <f t="shared" si="2474"/>
        <v>0</v>
      </c>
      <c r="L3107" s="66">
        <f t="shared" si="2466"/>
        <v>0</v>
      </c>
      <c r="M3107" s="66">
        <f t="shared" si="2474"/>
        <v>0</v>
      </c>
      <c r="N3107" s="66">
        <f t="shared" si="2474"/>
        <v>0</v>
      </c>
      <c r="O3107" s="66">
        <f t="shared" si="2474"/>
        <v>0</v>
      </c>
      <c r="P3107" s="66">
        <f t="shared" si="2468"/>
        <v>0</v>
      </c>
      <c r="Q3107" s="66" t="str">
        <f t="shared" si="2469"/>
        <v>-</v>
      </c>
    </row>
    <row r="3108" spans="1:17" x14ac:dyDescent="0.25">
      <c r="A3108" s="12" t="s">
        <v>638</v>
      </c>
      <c r="B3108" s="12" t="s">
        <v>69</v>
      </c>
      <c r="C3108" s="12" t="s">
        <v>1124</v>
      </c>
      <c r="D3108" s="43" t="s">
        <v>1125</v>
      </c>
      <c r="E3108" s="42" t="s">
        <v>2715</v>
      </c>
      <c r="F3108" s="42" t="s">
        <v>1</v>
      </c>
      <c r="G3108" s="42" t="s">
        <v>1</v>
      </c>
      <c r="H3108" s="11" t="s">
        <v>61</v>
      </c>
      <c r="I3108" s="67">
        <f t="shared" si="2474"/>
        <v>3000</v>
      </c>
      <c r="J3108" s="67">
        <f t="shared" si="2474"/>
        <v>0</v>
      </c>
      <c r="K3108" s="67">
        <f t="shared" si="2474"/>
        <v>0</v>
      </c>
      <c r="L3108" s="67">
        <f t="shared" si="2466"/>
        <v>0</v>
      </c>
      <c r="M3108" s="67">
        <f t="shared" si="2474"/>
        <v>0</v>
      </c>
      <c r="N3108" s="67">
        <f t="shared" si="2474"/>
        <v>0</v>
      </c>
      <c r="O3108" s="67">
        <f t="shared" si="2474"/>
        <v>0</v>
      </c>
      <c r="P3108" s="67">
        <f t="shared" si="2468"/>
        <v>0</v>
      </c>
      <c r="Q3108" s="67" t="str">
        <f t="shared" si="2469"/>
        <v>-</v>
      </c>
    </row>
    <row r="3109" spans="1:17" x14ac:dyDescent="0.25">
      <c r="A3109" s="12" t="s">
        <v>638</v>
      </c>
      <c r="B3109" s="12" t="s">
        <v>69</v>
      </c>
      <c r="C3109" s="12" t="s">
        <v>1124</v>
      </c>
      <c r="D3109" s="43" t="s">
        <v>1125</v>
      </c>
      <c r="E3109" s="48">
        <v>8213</v>
      </c>
      <c r="F3109" s="43"/>
      <c r="G3109" s="56" t="s">
        <v>2919</v>
      </c>
      <c r="H3109" s="23" t="s">
        <v>62</v>
      </c>
      <c r="I3109" s="68">
        <v>3000</v>
      </c>
      <c r="J3109" s="68">
        <v>0</v>
      </c>
      <c r="K3109" s="68"/>
      <c r="L3109" s="68">
        <f t="shared" si="2466"/>
        <v>0</v>
      </c>
      <c r="M3109" s="68"/>
      <c r="N3109" s="68"/>
      <c r="O3109" s="68"/>
      <c r="P3109" s="68">
        <f t="shared" si="2468"/>
        <v>0</v>
      </c>
      <c r="Q3109" s="68" t="str">
        <f t="shared" si="2469"/>
        <v>-</v>
      </c>
    </row>
    <row r="3110" spans="1:17" x14ac:dyDescent="0.25">
      <c r="A3110" s="23" t="s">
        <v>1</v>
      </c>
      <c r="B3110" s="23" t="s">
        <v>1</v>
      </c>
      <c r="C3110" s="23" t="s">
        <v>1</v>
      </c>
      <c r="D3110" s="49" t="s">
        <v>1</v>
      </c>
      <c r="E3110" s="49" t="s">
        <v>1</v>
      </c>
      <c r="F3110" s="49" t="s">
        <v>1</v>
      </c>
      <c r="G3110" s="49" t="s">
        <v>1</v>
      </c>
      <c r="H3110" s="17" t="s">
        <v>1134</v>
      </c>
      <c r="I3110" s="66">
        <f t="shared" ref="I3110:O3110" si="2475">SUM(I3082,I3104,I3107)</f>
        <v>1121867</v>
      </c>
      <c r="J3110" s="66">
        <f t="shared" si="2475"/>
        <v>1104927</v>
      </c>
      <c r="K3110" s="66">
        <f t="shared" si="2475"/>
        <v>0</v>
      </c>
      <c r="L3110" s="66">
        <f t="shared" si="2466"/>
        <v>99205.45</v>
      </c>
      <c r="M3110" s="66">
        <f t="shared" si="2475"/>
        <v>0</v>
      </c>
      <c r="N3110" s="66">
        <f t="shared" si="2475"/>
        <v>0</v>
      </c>
      <c r="O3110" s="66">
        <f t="shared" si="2475"/>
        <v>99205.45</v>
      </c>
      <c r="P3110" s="66">
        <f t="shared" si="2468"/>
        <v>99205.45</v>
      </c>
      <c r="Q3110" s="66">
        <f t="shared" si="2469"/>
        <v>8.9784619255389728</v>
      </c>
    </row>
    <row r="3111" spans="1:17" ht="15.75" thickBot="1" x14ac:dyDescent="0.3">
      <c r="A3111" s="23" t="s">
        <v>1</v>
      </c>
      <c r="B3111" s="23" t="s">
        <v>1</v>
      </c>
      <c r="C3111" s="23" t="s">
        <v>1</v>
      </c>
      <c r="D3111" s="49" t="s">
        <v>1</v>
      </c>
      <c r="E3111" s="49" t="s">
        <v>1</v>
      </c>
      <c r="F3111" s="49" t="s">
        <v>1</v>
      </c>
      <c r="G3111" s="49" t="s">
        <v>1</v>
      </c>
      <c r="H3111" s="11" t="s">
        <v>64</v>
      </c>
      <c r="I3111" s="67">
        <v>40</v>
      </c>
      <c r="J3111" s="67">
        <v>40</v>
      </c>
      <c r="K3111" s="67"/>
      <c r="L3111" s="67"/>
      <c r="M3111" s="67"/>
      <c r="N3111" s="67"/>
      <c r="O3111" s="67"/>
      <c r="P3111" s="67">
        <f t="shared" si="2468"/>
        <v>0</v>
      </c>
      <c r="Q3111" s="67">
        <f t="shared" si="2469"/>
        <v>0</v>
      </c>
    </row>
    <row r="3112" spans="1:17" ht="34.5" thickBot="1" x14ac:dyDescent="0.3">
      <c r="A3112" s="23" t="s">
        <v>1</v>
      </c>
      <c r="B3112" s="23" t="s">
        <v>1</v>
      </c>
      <c r="C3112" s="23" t="s">
        <v>1</v>
      </c>
      <c r="D3112" s="49" t="s">
        <v>1</v>
      </c>
      <c r="E3112" s="49" t="s">
        <v>1</v>
      </c>
      <c r="F3112" s="49" t="s">
        <v>1</v>
      </c>
      <c r="G3112" s="49" t="s">
        <v>1</v>
      </c>
      <c r="H3112" s="22" t="s">
        <v>65</v>
      </c>
      <c r="I3112" s="64" t="s">
        <v>2718</v>
      </c>
      <c r="J3112" s="64" t="s">
        <v>2879</v>
      </c>
      <c r="K3112" s="64" t="s">
        <v>2942</v>
      </c>
      <c r="L3112" s="64" t="s">
        <v>2942</v>
      </c>
      <c r="M3112" s="64" t="s">
        <v>2950</v>
      </c>
      <c r="N3112" s="64" t="s">
        <v>2949</v>
      </c>
      <c r="O3112" s="64" t="s">
        <v>2951</v>
      </c>
      <c r="P3112" s="64" t="s">
        <v>2942</v>
      </c>
      <c r="Q3112" s="64" t="s">
        <v>2944</v>
      </c>
    </row>
    <row r="3113" spans="1:17" x14ac:dyDescent="0.25">
      <c r="A3113" s="24"/>
      <c r="B3113" s="24"/>
      <c r="C3113" s="24"/>
      <c r="D3113" s="51"/>
      <c r="E3113" s="51"/>
      <c r="F3113" s="51"/>
      <c r="G3113" s="51"/>
      <c r="H3113" s="18" t="s">
        <v>1</v>
      </c>
      <c r="I3113" s="65">
        <v>1</v>
      </c>
      <c r="J3113" s="65" t="s">
        <v>2894</v>
      </c>
      <c r="K3113" s="65">
        <v>3</v>
      </c>
      <c r="L3113" s="65" t="s">
        <v>2945</v>
      </c>
      <c r="M3113" s="65">
        <v>5</v>
      </c>
      <c r="N3113" s="65">
        <v>6</v>
      </c>
      <c r="O3113" s="65">
        <v>7</v>
      </c>
      <c r="P3113" s="65" t="s">
        <v>2946</v>
      </c>
      <c r="Q3113" s="65">
        <v>9</v>
      </c>
    </row>
    <row r="3114" spans="1:17" x14ac:dyDescent="0.25">
      <c r="A3114" s="24"/>
      <c r="B3114" s="24"/>
      <c r="C3114" s="24"/>
      <c r="D3114" s="51"/>
      <c r="E3114" s="52"/>
      <c r="F3114" s="52"/>
      <c r="G3114" s="52"/>
      <c r="H3114" s="19" t="s">
        <v>697</v>
      </c>
      <c r="I3114" s="69">
        <f t="shared" ref="I3114" si="2476">SUM(I3110)</f>
        <v>1121867</v>
      </c>
      <c r="J3114" s="69">
        <f t="shared" ref="J3114:K3114" si="2477">SUM(J3110)</f>
        <v>1104927</v>
      </c>
      <c r="K3114" s="69">
        <f t="shared" si="2477"/>
        <v>0</v>
      </c>
      <c r="L3114" s="69">
        <f t="shared" si="2466"/>
        <v>99205.45</v>
      </c>
      <c r="M3114" s="69">
        <f t="shared" ref="M3114" si="2478">SUM(M3110)</f>
        <v>0</v>
      </c>
      <c r="N3114" s="69">
        <f t="shared" ref="N3114:O3114" si="2479">SUM(N3110)</f>
        <v>0</v>
      </c>
      <c r="O3114" s="69">
        <f t="shared" si="2479"/>
        <v>99205.45</v>
      </c>
      <c r="P3114" s="69">
        <f t="shared" si="2468"/>
        <v>99205.45</v>
      </c>
      <c r="Q3114" s="69">
        <f t="shared" si="2469"/>
        <v>8.9784619255389728</v>
      </c>
    </row>
    <row r="3115" spans="1:17" x14ac:dyDescent="0.25">
      <c r="A3115" s="24"/>
      <c r="B3115" s="24"/>
      <c r="C3115" s="24"/>
      <c r="D3115" s="51"/>
      <c r="E3115" s="51"/>
      <c r="F3115" s="51"/>
      <c r="G3115" s="51"/>
      <c r="H3115" s="20" t="s">
        <v>67</v>
      </c>
      <c r="I3115" s="69">
        <f t="shared" ref="I3115" si="2480">SUM(I3114)</f>
        <v>1121867</v>
      </c>
      <c r="J3115" s="69">
        <f t="shared" ref="J3115:K3115" si="2481">SUM(J3114)</f>
        <v>1104927</v>
      </c>
      <c r="K3115" s="69">
        <f t="shared" si="2481"/>
        <v>0</v>
      </c>
      <c r="L3115" s="69">
        <f t="shared" si="2466"/>
        <v>99205.45</v>
      </c>
      <c r="M3115" s="69">
        <f t="shared" ref="M3115" si="2482">SUM(M3114)</f>
        <v>0</v>
      </c>
      <c r="N3115" s="69">
        <f t="shared" ref="N3115:O3115" si="2483">SUM(N3114)</f>
        <v>0</v>
      </c>
      <c r="O3115" s="69">
        <f t="shared" si="2483"/>
        <v>99205.45</v>
      </c>
      <c r="P3115" s="69">
        <f t="shared" si="2468"/>
        <v>99205.45</v>
      </c>
      <c r="Q3115" s="69">
        <f t="shared" si="2469"/>
        <v>8.9784619255389728</v>
      </c>
    </row>
    <row r="3116" spans="1:17" x14ac:dyDescent="0.25">
      <c r="A3116" s="25"/>
      <c r="B3116" s="25"/>
      <c r="C3116" s="25"/>
      <c r="D3116" s="53"/>
      <c r="E3116" s="53"/>
      <c r="F3116" s="53"/>
      <c r="G3116" s="53"/>
    </row>
    <row r="3117" spans="1:17" ht="15.75" thickBot="1" x14ac:dyDescent="0.3">
      <c r="A3117" s="23" t="s">
        <v>1</v>
      </c>
      <c r="B3117" s="23" t="s">
        <v>1</v>
      </c>
      <c r="C3117" s="23" t="s">
        <v>1</v>
      </c>
      <c r="D3117" s="49" t="s">
        <v>1</v>
      </c>
      <c r="E3117" s="49" t="s">
        <v>1</v>
      </c>
      <c r="F3117" s="49" t="s">
        <v>1</v>
      </c>
      <c r="G3117" s="49" t="s">
        <v>1</v>
      </c>
      <c r="H3117" s="26" t="s">
        <v>1</v>
      </c>
      <c r="I3117" s="70"/>
      <c r="J3117" s="70"/>
      <c r="K3117" s="70"/>
      <c r="L3117" s="70"/>
      <c r="M3117" s="70"/>
      <c r="N3117" s="70"/>
      <c r="O3117" s="70"/>
      <c r="P3117" s="70"/>
      <c r="Q3117" s="70"/>
    </row>
    <row r="3118" spans="1:17" ht="34.5" thickBot="1" x14ac:dyDescent="0.3">
      <c r="A3118" s="22" t="s">
        <v>4</v>
      </c>
      <c r="B3118" s="22" t="s">
        <v>5</v>
      </c>
      <c r="C3118" s="22" t="s">
        <v>6</v>
      </c>
      <c r="D3118" s="44" t="s">
        <v>2891</v>
      </c>
      <c r="E3118" s="44" t="s">
        <v>2895</v>
      </c>
      <c r="F3118" s="44" t="s">
        <v>7</v>
      </c>
      <c r="G3118" s="44" t="s">
        <v>8</v>
      </c>
      <c r="H3118" s="22" t="s">
        <v>9</v>
      </c>
      <c r="I3118" s="64" t="s">
        <v>2718</v>
      </c>
      <c r="J3118" s="64" t="s">
        <v>2879</v>
      </c>
      <c r="K3118" s="64" t="s">
        <v>2942</v>
      </c>
      <c r="L3118" s="64" t="s">
        <v>2942</v>
      </c>
      <c r="M3118" s="64" t="s">
        <v>2950</v>
      </c>
      <c r="N3118" s="64" t="s">
        <v>2949</v>
      </c>
      <c r="O3118" s="64" t="s">
        <v>2951</v>
      </c>
      <c r="P3118" s="64" t="s">
        <v>2942</v>
      </c>
      <c r="Q3118" s="64" t="s">
        <v>2944</v>
      </c>
    </row>
    <row r="3119" spans="1:17" x14ac:dyDescent="0.25">
      <c r="A3119" s="15" t="s">
        <v>1</v>
      </c>
      <c r="B3119" s="15" t="s">
        <v>1</v>
      </c>
      <c r="C3119" s="15" t="s">
        <v>1</v>
      </c>
      <c r="D3119" s="45" t="s">
        <v>1</v>
      </c>
      <c r="E3119" s="45" t="s">
        <v>1</v>
      </c>
      <c r="F3119" s="46" t="s">
        <v>1</v>
      </c>
      <c r="G3119" s="47" t="s">
        <v>1</v>
      </c>
      <c r="H3119" s="16" t="s">
        <v>1</v>
      </c>
      <c r="I3119" s="65">
        <v>1</v>
      </c>
      <c r="J3119" s="65" t="s">
        <v>2894</v>
      </c>
      <c r="K3119" s="65">
        <v>3</v>
      </c>
      <c r="L3119" s="65" t="s">
        <v>2945</v>
      </c>
      <c r="M3119" s="65">
        <v>5</v>
      </c>
      <c r="N3119" s="65">
        <v>6</v>
      </c>
      <c r="O3119" s="65">
        <v>7</v>
      </c>
      <c r="P3119" s="65" t="s">
        <v>2946</v>
      </c>
      <c r="Q3119" s="65">
        <v>9</v>
      </c>
    </row>
    <row r="3120" spans="1:17" x14ac:dyDescent="0.25">
      <c r="A3120" s="14" t="s">
        <v>638</v>
      </c>
      <c r="B3120" s="14" t="s">
        <v>69</v>
      </c>
      <c r="C3120" s="12" t="s">
        <v>1135</v>
      </c>
      <c r="D3120" s="43" t="s">
        <v>1136</v>
      </c>
      <c r="E3120" s="42" t="s">
        <v>1</v>
      </c>
      <c r="F3120" s="42" t="s">
        <v>1</v>
      </c>
      <c r="G3120" s="42" t="s">
        <v>1</v>
      </c>
      <c r="H3120" s="11" t="s">
        <v>1137</v>
      </c>
      <c r="I3120" s="63"/>
      <c r="J3120" s="63"/>
      <c r="K3120" s="63"/>
      <c r="L3120" s="63"/>
      <c r="M3120" s="63"/>
      <c r="N3120" s="63"/>
      <c r="O3120" s="63"/>
      <c r="P3120" s="63">
        <f t="shared" si="2468"/>
        <v>0</v>
      </c>
      <c r="Q3120" s="63" t="str">
        <f t="shared" si="2469"/>
        <v>-</v>
      </c>
    </row>
    <row r="3121" spans="1:17" ht="22.5" x14ac:dyDescent="0.25">
      <c r="A3121" s="14" t="s">
        <v>1</v>
      </c>
      <c r="B3121" s="14" t="s">
        <v>1</v>
      </c>
      <c r="C3121" s="14" t="s">
        <v>1</v>
      </c>
      <c r="D3121" s="42" t="s">
        <v>1</v>
      </c>
      <c r="E3121" s="42" t="s">
        <v>1</v>
      </c>
      <c r="F3121" s="42" t="s">
        <v>1</v>
      </c>
      <c r="G3121" s="42" t="s">
        <v>1</v>
      </c>
      <c r="H3121" s="17" t="s">
        <v>13</v>
      </c>
      <c r="I3121" s="66">
        <f t="shared" ref="I3121" si="2484">SUM(I3122,I3130,I3132)</f>
        <v>843260</v>
      </c>
      <c r="J3121" s="66">
        <f t="shared" ref="J3121:K3121" si="2485">SUM(J3122,J3130,J3132)</f>
        <v>837260</v>
      </c>
      <c r="K3121" s="66">
        <f t="shared" si="2485"/>
        <v>0</v>
      </c>
      <c r="L3121" s="66">
        <f t="shared" si="2466"/>
        <v>68950</v>
      </c>
      <c r="M3121" s="66">
        <f t="shared" ref="M3121" si="2486">SUM(M3122,M3130,M3132)</f>
        <v>0</v>
      </c>
      <c r="N3121" s="66">
        <f t="shared" ref="N3121:O3121" si="2487">SUM(N3122,N3130,N3132)</f>
        <v>0</v>
      </c>
      <c r="O3121" s="66">
        <f t="shared" si="2487"/>
        <v>68950</v>
      </c>
      <c r="P3121" s="66">
        <f t="shared" si="2468"/>
        <v>68950</v>
      </c>
      <c r="Q3121" s="66">
        <f t="shared" si="2469"/>
        <v>8.235195757590235</v>
      </c>
    </row>
    <row r="3122" spans="1:17" x14ac:dyDescent="0.25">
      <c r="A3122" s="12" t="s">
        <v>638</v>
      </c>
      <c r="B3122" s="12" t="s">
        <v>69</v>
      </c>
      <c r="C3122" s="12" t="s">
        <v>1135</v>
      </c>
      <c r="D3122" s="43" t="s">
        <v>1136</v>
      </c>
      <c r="E3122" s="42" t="s">
        <v>2709</v>
      </c>
      <c r="F3122" s="42" t="s">
        <v>1</v>
      </c>
      <c r="G3122" s="42" t="s">
        <v>1</v>
      </c>
      <c r="H3122" s="11" t="s">
        <v>15</v>
      </c>
      <c r="I3122" s="67">
        <f t="shared" ref="I3122" si="2488">SUM(I3123,I3124)</f>
        <v>675716</v>
      </c>
      <c r="J3122" s="67">
        <f t="shared" ref="J3122:K3122" si="2489">SUM(J3123,J3124)</f>
        <v>675716</v>
      </c>
      <c r="K3122" s="67">
        <f t="shared" si="2489"/>
        <v>0</v>
      </c>
      <c r="L3122" s="67">
        <f t="shared" si="2466"/>
        <v>56700</v>
      </c>
      <c r="M3122" s="67">
        <f t="shared" ref="M3122" si="2490">SUM(M3123,M3124)</f>
        <v>0</v>
      </c>
      <c r="N3122" s="67">
        <f t="shared" ref="N3122:O3122" si="2491">SUM(N3123,N3124)</f>
        <v>0</v>
      </c>
      <c r="O3122" s="67">
        <f t="shared" si="2491"/>
        <v>56700</v>
      </c>
      <c r="P3122" s="67">
        <f t="shared" si="2468"/>
        <v>56700</v>
      </c>
      <c r="Q3122" s="67">
        <f t="shared" si="2469"/>
        <v>8.3910992191985994</v>
      </c>
    </row>
    <row r="3123" spans="1:17" x14ac:dyDescent="0.25">
      <c r="A3123" s="12" t="s">
        <v>638</v>
      </c>
      <c r="B3123" s="12" t="s">
        <v>69</v>
      </c>
      <c r="C3123" s="12" t="s">
        <v>1135</v>
      </c>
      <c r="D3123" s="43" t="s">
        <v>1136</v>
      </c>
      <c r="E3123" s="48">
        <v>6111</v>
      </c>
      <c r="F3123" s="43"/>
      <c r="G3123" s="56" t="s">
        <v>2919</v>
      </c>
      <c r="H3123" s="23" t="s">
        <v>16</v>
      </c>
      <c r="I3123" s="68">
        <v>559716</v>
      </c>
      <c r="J3123" s="68">
        <v>559716</v>
      </c>
      <c r="K3123" s="68"/>
      <c r="L3123" s="68">
        <f t="shared" si="2466"/>
        <v>50000</v>
      </c>
      <c r="M3123" s="68"/>
      <c r="N3123" s="68"/>
      <c r="O3123" s="68">
        <v>50000</v>
      </c>
      <c r="P3123" s="68">
        <f t="shared" si="2468"/>
        <v>50000</v>
      </c>
      <c r="Q3123" s="68">
        <f t="shared" si="2469"/>
        <v>8.9331017873350049</v>
      </c>
    </row>
    <row r="3124" spans="1:17" x14ac:dyDescent="0.25">
      <c r="A3124" s="14" t="s">
        <v>638</v>
      </c>
      <c r="B3124" s="14" t="s">
        <v>69</v>
      </c>
      <c r="C3124" s="14" t="s">
        <v>1135</v>
      </c>
      <c r="D3124" s="50" t="s">
        <v>1136</v>
      </c>
      <c r="E3124" s="50" t="s">
        <v>2719</v>
      </c>
      <c r="F3124" s="43" t="s">
        <v>1</v>
      </c>
      <c r="G3124" s="49" t="s">
        <v>1</v>
      </c>
      <c r="H3124" s="11" t="s">
        <v>19</v>
      </c>
      <c r="I3124" s="67">
        <f t="shared" ref="I3124:O3124" si="2492">SUM(I3125:I3129)</f>
        <v>116000</v>
      </c>
      <c r="J3124" s="67">
        <f t="shared" si="2492"/>
        <v>116000</v>
      </c>
      <c r="K3124" s="67">
        <f t="shared" si="2492"/>
        <v>0</v>
      </c>
      <c r="L3124" s="67">
        <f t="shared" si="2466"/>
        <v>6700</v>
      </c>
      <c r="M3124" s="67">
        <f t="shared" si="2492"/>
        <v>0</v>
      </c>
      <c r="N3124" s="67">
        <f t="shared" si="2492"/>
        <v>0</v>
      </c>
      <c r="O3124" s="67">
        <f t="shared" si="2492"/>
        <v>6700</v>
      </c>
      <c r="P3124" s="67">
        <f t="shared" si="2468"/>
        <v>6700</v>
      </c>
      <c r="Q3124" s="67">
        <f t="shared" si="2469"/>
        <v>5.7758620689655169</v>
      </c>
    </row>
    <row r="3125" spans="1:17" x14ac:dyDescent="0.25">
      <c r="A3125" s="12" t="s">
        <v>638</v>
      </c>
      <c r="B3125" s="12" t="s">
        <v>69</v>
      </c>
      <c r="C3125" s="12" t="s">
        <v>1135</v>
      </c>
      <c r="D3125" s="43" t="s">
        <v>1136</v>
      </c>
      <c r="E3125" s="48">
        <v>6112</v>
      </c>
      <c r="F3125" s="43" t="s">
        <v>1138</v>
      </c>
      <c r="G3125" s="56" t="s">
        <v>2919</v>
      </c>
      <c r="H3125" s="23" t="s">
        <v>73</v>
      </c>
      <c r="I3125" s="68">
        <v>35100</v>
      </c>
      <c r="J3125" s="68">
        <v>35100</v>
      </c>
      <c r="K3125" s="68"/>
      <c r="L3125" s="68">
        <f t="shared" si="2466"/>
        <v>2000</v>
      </c>
      <c r="M3125" s="68"/>
      <c r="N3125" s="68"/>
      <c r="O3125" s="68">
        <v>2000</v>
      </c>
      <c r="P3125" s="68">
        <f t="shared" si="2468"/>
        <v>2000</v>
      </c>
      <c r="Q3125" s="68">
        <f t="shared" si="2469"/>
        <v>5.6980056980056979</v>
      </c>
    </row>
    <row r="3126" spans="1:17" x14ac:dyDescent="0.25">
      <c r="A3126" s="12" t="s">
        <v>638</v>
      </c>
      <c r="B3126" s="12" t="s">
        <v>69</v>
      </c>
      <c r="C3126" s="12" t="s">
        <v>1135</v>
      </c>
      <c r="D3126" s="43" t="s">
        <v>1136</v>
      </c>
      <c r="E3126" s="48">
        <v>6112</v>
      </c>
      <c r="F3126" s="43" t="s">
        <v>1139</v>
      </c>
      <c r="G3126" s="56" t="s">
        <v>2919</v>
      </c>
      <c r="H3126" s="23" t="s">
        <v>22</v>
      </c>
      <c r="I3126" s="68">
        <v>45500</v>
      </c>
      <c r="J3126" s="68">
        <v>45500</v>
      </c>
      <c r="K3126" s="68"/>
      <c r="L3126" s="68">
        <f t="shared" si="2466"/>
        <v>4700</v>
      </c>
      <c r="M3126" s="68"/>
      <c r="N3126" s="68"/>
      <c r="O3126" s="68">
        <v>4700</v>
      </c>
      <c r="P3126" s="68">
        <f t="shared" si="2468"/>
        <v>4700</v>
      </c>
      <c r="Q3126" s="68">
        <f t="shared" si="2469"/>
        <v>10.329670329670328</v>
      </c>
    </row>
    <row r="3127" spans="1:17" x14ac:dyDescent="0.25">
      <c r="A3127" s="12" t="s">
        <v>638</v>
      </c>
      <c r="B3127" s="12" t="s">
        <v>69</v>
      </c>
      <c r="C3127" s="12" t="s">
        <v>1135</v>
      </c>
      <c r="D3127" s="43" t="s">
        <v>1136</v>
      </c>
      <c r="E3127" s="48">
        <v>6112</v>
      </c>
      <c r="F3127" s="43" t="s">
        <v>1140</v>
      </c>
      <c r="G3127" s="56" t="s">
        <v>2919</v>
      </c>
      <c r="H3127" s="23" t="s">
        <v>24</v>
      </c>
      <c r="I3127" s="68">
        <v>12500</v>
      </c>
      <c r="J3127" s="68">
        <v>12500</v>
      </c>
      <c r="K3127" s="68"/>
      <c r="L3127" s="68">
        <f t="shared" si="2466"/>
        <v>0</v>
      </c>
      <c r="M3127" s="68"/>
      <c r="N3127" s="68"/>
      <c r="O3127" s="68"/>
      <c r="P3127" s="68">
        <f t="shared" si="2468"/>
        <v>0</v>
      </c>
      <c r="Q3127" s="68">
        <f t="shared" si="2469"/>
        <v>0</v>
      </c>
    </row>
    <row r="3128" spans="1:17" x14ac:dyDescent="0.25">
      <c r="A3128" s="12" t="s">
        <v>638</v>
      </c>
      <c r="B3128" s="12" t="s">
        <v>69</v>
      </c>
      <c r="C3128" s="12" t="s">
        <v>1135</v>
      </c>
      <c r="D3128" s="43" t="s">
        <v>1136</v>
      </c>
      <c r="E3128" s="48">
        <v>6112</v>
      </c>
      <c r="F3128" s="43" t="s">
        <v>1141</v>
      </c>
      <c r="G3128" s="56" t="s">
        <v>2919</v>
      </c>
      <c r="H3128" s="23" t="s">
        <v>76</v>
      </c>
      <c r="I3128" s="68">
        <v>10000</v>
      </c>
      <c r="J3128" s="68">
        <v>10000</v>
      </c>
      <c r="K3128" s="68"/>
      <c r="L3128" s="68">
        <f t="shared" si="2466"/>
        <v>0</v>
      </c>
      <c r="M3128" s="68"/>
      <c r="N3128" s="68"/>
      <c r="O3128" s="68">
        <v>0</v>
      </c>
      <c r="P3128" s="68">
        <f t="shared" si="2468"/>
        <v>0</v>
      </c>
      <c r="Q3128" s="68">
        <f t="shared" si="2469"/>
        <v>0</v>
      </c>
    </row>
    <row r="3129" spans="1:17" x14ac:dyDescent="0.25">
      <c r="A3129" s="12" t="s">
        <v>638</v>
      </c>
      <c r="B3129" s="12" t="s">
        <v>69</v>
      </c>
      <c r="C3129" s="12" t="s">
        <v>1135</v>
      </c>
      <c r="D3129" s="43" t="s">
        <v>1136</v>
      </c>
      <c r="E3129" s="48">
        <v>6112</v>
      </c>
      <c r="F3129" s="43" t="s">
        <v>1142</v>
      </c>
      <c r="G3129" s="56" t="s">
        <v>2919</v>
      </c>
      <c r="H3129" s="23" t="s">
        <v>26</v>
      </c>
      <c r="I3129" s="68">
        <v>12900</v>
      </c>
      <c r="J3129" s="68">
        <v>12900</v>
      </c>
      <c r="K3129" s="68"/>
      <c r="L3129" s="68">
        <f t="shared" si="2466"/>
        <v>0</v>
      </c>
      <c r="M3129" s="68"/>
      <c r="N3129" s="68"/>
      <c r="O3129" s="68">
        <v>0</v>
      </c>
      <c r="P3129" s="68">
        <f t="shared" si="2468"/>
        <v>0</v>
      </c>
      <c r="Q3129" s="68">
        <f t="shared" si="2469"/>
        <v>0</v>
      </c>
    </row>
    <row r="3130" spans="1:17" x14ac:dyDescent="0.25">
      <c r="A3130" s="12" t="s">
        <v>638</v>
      </c>
      <c r="B3130" s="12" t="s">
        <v>69</v>
      </c>
      <c r="C3130" s="12" t="s">
        <v>1135</v>
      </c>
      <c r="D3130" s="43" t="s">
        <v>1136</v>
      </c>
      <c r="E3130" s="42" t="s">
        <v>2710</v>
      </c>
      <c r="F3130" s="42" t="s">
        <v>1</v>
      </c>
      <c r="G3130" s="42" t="s">
        <v>1</v>
      </c>
      <c r="H3130" s="11" t="s">
        <v>28</v>
      </c>
      <c r="I3130" s="67">
        <f t="shared" ref="I3130:O3130" si="2493">SUM(I3131)</f>
        <v>60231</v>
      </c>
      <c r="J3130" s="67">
        <f t="shared" si="2493"/>
        <v>60231</v>
      </c>
      <c r="K3130" s="67">
        <f t="shared" si="2493"/>
        <v>0</v>
      </c>
      <c r="L3130" s="67">
        <f t="shared" si="2466"/>
        <v>5300</v>
      </c>
      <c r="M3130" s="67">
        <f t="shared" si="2493"/>
        <v>0</v>
      </c>
      <c r="N3130" s="67">
        <f t="shared" si="2493"/>
        <v>0</v>
      </c>
      <c r="O3130" s="67">
        <f t="shared" si="2493"/>
        <v>5300</v>
      </c>
      <c r="P3130" s="67">
        <f t="shared" si="2468"/>
        <v>5300</v>
      </c>
      <c r="Q3130" s="67">
        <f t="shared" si="2469"/>
        <v>8.7994554299281109</v>
      </c>
    </row>
    <row r="3131" spans="1:17" x14ac:dyDescent="0.25">
      <c r="A3131" s="12" t="s">
        <v>638</v>
      </c>
      <c r="B3131" s="12" t="s">
        <v>69</v>
      </c>
      <c r="C3131" s="12" t="s">
        <v>1135</v>
      </c>
      <c r="D3131" s="43" t="s">
        <v>1136</v>
      </c>
      <c r="E3131" s="48">
        <v>6121</v>
      </c>
      <c r="F3131" s="43"/>
      <c r="G3131" s="56" t="s">
        <v>2919</v>
      </c>
      <c r="H3131" s="23" t="s">
        <v>29</v>
      </c>
      <c r="I3131" s="68">
        <v>60231</v>
      </c>
      <c r="J3131" s="68">
        <v>60231</v>
      </c>
      <c r="K3131" s="68"/>
      <c r="L3131" s="68">
        <f t="shared" si="2466"/>
        <v>5300</v>
      </c>
      <c r="M3131" s="68"/>
      <c r="N3131" s="68"/>
      <c r="O3131" s="68">
        <v>5300</v>
      </c>
      <c r="P3131" s="68">
        <f t="shared" si="2468"/>
        <v>5300</v>
      </c>
      <c r="Q3131" s="68">
        <f t="shared" si="2469"/>
        <v>8.7994554299281109</v>
      </c>
    </row>
    <row r="3132" spans="1:17" x14ac:dyDescent="0.25">
      <c r="A3132" s="12" t="s">
        <v>638</v>
      </c>
      <c r="B3132" s="12" t="s">
        <v>69</v>
      </c>
      <c r="C3132" s="12" t="s">
        <v>1135</v>
      </c>
      <c r="D3132" s="43" t="s">
        <v>1136</v>
      </c>
      <c r="E3132" s="42" t="s">
        <v>2711</v>
      </c>
      <c r="F3132" s="42" t="s">
        <v>1</v>
      </c>
      <c r="G3132" s="42" t="s">
        <v>1</v>
      </c>
      <c r="H3132" s="11" t="s">
        <v>32</v>
      </c>
      <c r="I3132" s="67">
        <f t="shared" ref="I3132:O3132" si="2494">SUM(I3133:I3140)</f>
        <v>107313</v>
      </c>
      <c r="J3132" s="67">
        <f t="shared" si="2494"/>
        <v>101313</v>
      </c>
      <c r="K3132" s="67">
        <f t="shared" si="2494"/>
        <v>0</v>
      </c>
      <c r="L3132" s="67">
        <f t="shared" si="2466"/>
        <v>6950</v>
      </c>
      <c r="M3132" s="67">
        <f t="shared" si="2494"/>
        <v>0</v>
      </c>
      <c r="N3132" s="67">
        <f t="shared" si="2494"/>
        <v>0</v>
      </c>
      <c r="O3132" s="67">
        <f t="shared" si="2494"/>
        <v>6950</v>
      </c>
      <c r="P3132" s="67">
        <f t="shared" si="2468"/>
        <v>6950</v>
      </c>
      <c r="Q3132" s="67">
        <f t="shared" si="2469"/>
        <v>6.8599291305163206</v>
      </c>
    </row>
    <row r="3133" spans="1:17" x14ac:dyDescent="0.25">
      <c r="A3133" s="12" t="s">
        <v>638</v>
      </c>
      <c r="B3133" s="12" t="s">
        <v>69</v>
      </c>
      <c r="C3133" s="12" t="s">
        <v>1135</v>
      </c>
      <c r="D3133" s="43" t="s">
        <v>1136</v>
      </c>
      <c r="E3133" s="48">
        <v>6131</v>
      </c>
      <c r="F3133" s="43"/>
      <c r="G3133" s="56" t="s">
        <v>2919</v>
      </c>
      <c r="H3133" s="23" t="s">
        <v>33</v>
      </c>
      <c r="I3133" s="68">
        <v>1500</v>
      </c>
      <c r="J3133" s="68">
        <v>1000</v>
      </c>
      <c r="K3133" s="68"/>
      <c r="L3133" s="68">
        <f t="shared" si="2466"/>
        <v>100</v>
      </c>
      <c r="M3133" s="68"/>
      <c r="N3133" s="68"/>
      <c r="O3133" s="68">
        <v>100</v>
      </c>
      <c r="P3133" s="68">
        <f t="shared" si="2468"/>
        <v>100</v>
      </c>
      <c r="Q3133" s="68">
        <f t="shared" si="2469"/>
        <v>10</v>
      </c>
    </row>
    <row r="3134" spans="1:17" x14ac:dyDescent="0.25">
      <c r="A3134" s="12" t="s">
        <v>638</v>
      </c>
      <c r="B3134" s="12" t="s">
        <v>69</v>
      </c>
      <c r="C3134" s="12" t="s">
        <v>1135</v>
      </c>
      <c r="D3134" s="43" t="s">
        <v>1136</v>
      </c>
      <c r="E3134" s="48">
        <v>6132</v>
      </c>
      <c r="F3134" s="43"/>
      <c r="G3134" s="56" t="s">
        <v>2919</v>
      </c>
      <c r="H3134" s="23" t="s">
        <v>227</v>
      </c>
      <c r="I3134" s="68">
        <v>41013</v>
      </c>
      <c r="J3134" s="68">
        <v>41013</v>
      </c>
      <c r="K3134" s="68"/>
      <c r="L3134" s="68">
        <f t="shared" si="2466"/>
        <v>2000</v>
      </c>
      <c r="M3134" s="68"/>
      <c r="N3134" s="68"/>
      <c r="O3134" s="68">
        <v>2000</v>
      </c>
      <c r="P3134" s="68">
        <f t="shared" si="2468"/>
        <v>2000</v>
      </c>
      <c r="Q3134" s="68">
        <f t="shared" si="2469"/>
        <v>4.8765025723551068</v>
      </c>
    </row>
    <row r="3135" spans="1:17" x14ac:dyDescent="0.25">
      <c r="A3135" s="12" t="s">
        <v>638</v>
      </c>
      <c r="B3135" s="12" t="s">
        <v>69</v>
      </c>
      <c r="C3135" s="12" t="s">
        <v>1135</v>
      </c>
      <c r="D3135" s="43" t="s">
        <v>1136</v>
      </c>
      <c r="E3135" s="48">
        <v>6133</v>
      </c>
      <c r="F3135" s="43"/>
      <c r="G3135" s="56" t="s">
        <v>2919</v>
      </c>
      <c r="H3135" s="23" t="s">
        <v>229</v>
      </c>
      <c r="I3135" s="68">
        <v>9000</v>
      </c>
      <c r="J3135" s="68">
        <v>9000</v>
      </c>
      <c r="K3135" s="68"/>
      <c r="L3135" s="68">
        <f t="shared" si="2466"/>
        <v>750</v>
      </c>
      <c r="M3135" s="68"/>
      <c r="N3135" s="68"/>
      <c r="O3135" s="68">
        <v>750</v>
      </c>
      <c r="P3135" s="68">
        <f t="shared" si="2468"/>
        <v>750</v>
      </c>
      <c r="Q3135" s="68">
        <f t="shared" si="2469"/>
        <v>8.3333333333333321</v>
      </c>
    </row>
    <row r="3136" spans="1:17" x14ac:dyDescent="0.25">
      <c r="A3136" s="12" t="s">
        <v>638</v>
      </c>
      <c r="B3136" s="12" t="s">
        <v>69</v>
      </c>
      <c r="C3136" s="12" t="s">
        <v>1135</v>
      </c>
      <c r="D3136" s="43" t="s">
        <v>1136</v>
      </c>
      <c r="E3136" s="48">
        <v>6134</v>
      </c>
      <c r="F3136" s="43"/>
      <c r="G3136" s="56" t="s">
        <v>2919</v>
      </c>
      <c r="H3136" s="23" t="s">
        <v>169</v>
      </c>
      <c r="I3136" s="68">
        <v>10000</v>
      </c>
      <c r="J3136" s="68">
        <v>8000</v>
      </c>
      <c r="K3136" s="68"/>
      <c r="L3136" s="68">
        <f t="shared" si="2466"/>
        <v>660</v>
      </c>
      <c r="M3136" s="68"/>
      <c r="N3136" s="68"/>
      <c r="O3136" s="68">
        <v>660</v>
      </c>
      <c r="P3136" s="68">
        <f t="shared" si="2468"/>
        <v>660</v>
      </c>
      <c r="Q3136" s="68">
        <f t="shared" si="2469"/>
        <v>8.25</v>
      </c>
    </row>
    <row r="3137" spans="1:17" x14ac:dyDescent="0.25">
      <c r="A3137" s="12" t="s">
        <v>638</v>
      </c>
      <c r="B3137" s="12" t="s">
        <v>69</v>
      </c>
      <c r="C3137" s="12" t="s">
        <v>1135</v>
      </c>
      <c r="D3137" s="43" t="s">
        <v>1136</v>
      </c>
      <c r="E3137" s="48">
        <v>6135</v>
      </c>
      <c r="F3137" s="43"/>
      <c r="G3137" s="56" t="s">
        <v>2919</v>
      </c>
      <c r="H3137" s="23" t="s">
        <v>231</v>
      </c>
      <c r="I3137" s="68">
        <v>3000</v>
      </c>
      <c r="J3137" s="68">
        <v>2000</v>
      </c>
      <c r="K3137" s="68"/>
      <c r="L3137" s="68">
        <f t="shared" si="2466"/>
        <v>160</v>
      </c>
      <c r="M3137" s="68"/>
      <c r="N3137" s="68"/>
      <c r="O3137" s="68">
        <v>160</v>
      </c>
      <c r="P3137" s="68">
        <f t="shared" si="2468"/>
        <v>160</v>
      </c>
      <c r="Q3137" s="68">
        <f t="shared" si="2469"/>
        <v>8</v>
      </c>
    </row>
    <row r="3138" spans="1:17" x14ac:dyDescent="0.25">
      <c r="A3138" s="12" t="s">
        <v>638</v>
      </c>
      <c r="B3138" s="12" t="s">
        <v>69</v>
      </c>
      <c r="C3138" s="12" t="s">
        <v>1135</v>
      </c>
      <c r="D3138" s="43" t="s">
        <v>1136</v>
      </c>
      <c r="E3138" s="48">
        <v>6137</v>
      </c>
      <c r="F3138" s="43"/>
      <c r="G3138" s="56" t="s">
        <v>2919</v>
      </c>
      <c r="H3138" s="23" t="s">
        <v>235</v>
      </c>
      <c r="I3138" s="68">
        <v>10000</v>
      </c>
      <c r="J3138" s="68">
        <v>9000</v>
      </c>
      <c r="K3138" s="68"/>
      <c r="L3138" s="68">
        <f t="shared" si="2466"/>
        <v>800</v>
      </c>
      <c r="M3138" s="68"/>
      <c r="N3138" s="68"/>
      <c r="O3138" s="68">
        <v>800</v>
      </c>
      <c r="P3138" s="68">
        <f t="shared" si="2468"/>
        <v>800</v>
      </c>
      <c r="Q3138" s="68">
        <f t="shared" si="2469"/>
        <v>8.8888888888888893</v>
      </c>
    </row>
    <row r="3139" spans="1:17" x14ac:dyDescent="0.25">
      <c r="A3139" s="12" t="s">
        <v>638</v>
      </c>
      <c r="B3139" s="12" t="s">
        <v>69</v>
      </c>
      <c r="C3139" s="12" t="s">
        <v>1135</v>
      </c>
      <c r="D3139" s="43" t="s">
        <v>1136</v>
      </c>
      <c r="E3139" s="48">
        <v>6138</v>
      </c>
      <c r="F3139" s="43"/>
      <c r="G3139" s="56" t="s">
        <v>2919</v>
      </c>
      <c r="H3139" s="23" t="s">
        <v>237</v>
      </c>
      <c r="I3139" s="68">
        <v>1800</v>
      </c>
      <c r="J3139" s="68">
        <v>1800</v>
      </c>
      <c r="K3139" s="68"/>
      <c r="L3139" s="68">
        <f t="shared" si="2466"/>
        <v>0</v>
      </c>
      <c r="M3139" s="68"/>
      <c r="N3139" s="68"/>
      <c r="O3139" s="68">
        <v>0</v>
      </c>
      <c r="P3139" s="68">
        <f t="shared" si="2468"/>
        <v>0</v>
      </c>
      <c r="Q3139" s="68">
        <f t="shared" si="2469"/>
        <v>0</v>
      </c>
    </row>
    <row r="3140" spans="1:17" x14ac:dyDescent="0.25">
      <c r="A3140" s="14" t="s">
        <v>638</v>
      </c>
      <c r="B3140" s="14" t="s">
        <v>69</v>
      </c>
      <c r="C3140" s="14" t="s">
        <v>1135</v>
      </c>
      <c r="D3140" s="50" t="s">
        <v>1136</v>
      </c>
      <c r="E3140" s="50" t="s">
        <v>2720</v>
      </c>
      <c r="F3140" s="43" t="s">
        <v>1</v>
      </c>
      <c r="G3140" s="49" t="s">
        <v>1</v>
      </c>
      <c r="H3140" s="11" t="s">
        <v>35</v>
      </c>
      <c r="I3140" s="67">
        <f t="shared" ref="I3140:O3140" si="2495">SUM(I3141:I3143)</f>
        <v>31000</v>
      </c>
      <c r="J3140" s="67">
        <f t="shared" si="2495"/>
        <v>29500</v>
      </c>
      <c r="K3140" s="67">
        <f t="shared" si="2495"/>
        <v>0</v>
      </c>
      <c r="L3140" s="67">
        <f t="shared" si="2466"/>
        <v>2480</v>
      </c>
      <c r="M3140" s="67">
        <f t="shared" si="2495"/>
        <v>0</v>
      </c>
      <c r="N3140" s="67">
        <f t="shared" si="2495"/>
        <v>0</v>
      </c>
      <c r="O3140" s="67">
        <f t="shared" si="2495"/>
        <v>2480</v>
      </c>
      <c r="P3140" s="67">
        <f t="shared" si="2468"/>
        <v>2480</v>
      </c>
      <c r="Q3140" s="67">
        <f t="shared" si="2469"/>
        <v>8.4067796610169498</v>
      </c>
    </row>
    <row r="3141" spans="1:17" x14ac:dyDescent="0.25">
      <c r="A3141" s="12" t="s">
        <v>638</v>
      </c>
      <c r="B3141" s="12" t="s">
        <v>69</v>
      </c>
      <c r="C3141" s="12" t="s">
        <v>1135</v>
      </c>
      <c r="D3141" s="43" t="s">
        <v>1136</v>
      </c>
      <c r="E3141" s="48">
        <v>6139</v>
      </c>
      <c r="F3141" s="43"/>
      <c r="G3141" s="56" t="s">
        <v>2919</v>
      </c>
      <c r="H3141" s="23" t="s">
        <v>35</v>
      </c>
      <c r="I3141" s="68">
        <v>24400</v>
      </c>
      <c r="J3141" s="68">
        <v>22900</v>
      </c>
      <c r="K3141" s="68"/>
      <c r="L3141" s="68">
        <f t="shared" si="2466"/>
        <v>1900</v>
      </c>
      <c r="M3141" s="68"/>
      <c r="N3141" s="68"/>
      <c r="O3141" s="68">
        <v>1900</v>
      </c>
      <c r="P3141" s="68">
        <f t="shared" si="2468"/>
        <v>1900</v>
      </c>
      <c r="Q3141" s="68">
        <f t="shared" si="2469"/>
        <v>8.2969432314410483</v>
      </c>
    </row>
    <row r="3142" spans="1:17" x14ac:dyDescent="0.25">
      <c r="A3142" s="12" t="s">
        <v>638</v>
      </c>
      <c r="B3142" s="12" t="s">
        <v>69</v>
      </c>
      <c r="C3142" s="12" t="s">
        <v>1135</v>
      </c>
      <c r="D3142" s="43" t="s">
        <v>1136</v>
      </c>
      <c r="E3142" s="48">
        <v>6139</v>
      </c>
      <c r="F3142" s="43" t="s">
        <v>1143</v>
      </c>
      <c r="G3142" s="56" t="s">
        <v>2919</v>
      </c>
      <c r="H3142" s="23" t="s">
        <v>43</v>
      </c>
      <c r="I3142" s="68">
        <v>1600</v>
      </c>
      <c r="J3142" s="68">
        <v>1600</v>
      </c>
      <c r="K3142" s="68"/>
      <c r="L3142" s="68">
        <f t="shared" si="2466"/>
        <v>160</v>
      </c>
      <c r="M3142" s="68"/>
      <c r="N3142" s="68"/>
      <c r="O3142" s="68">
        <v>160</v>
      </c>
      <c r="P3142" s="68">
        <f t="shared" si="2468"/>
        <v>160</v>
      </c>
      <c r="Q3142" s="68">
        <f t="shared" si="2469"/>
        <v>10</v>
      </c>
    </row>
    <row r="3143" spans="1:17" ht="22.5" x14ac:dyDescent="0.25">
      <c r="A3143" s="12" t="s">
        <v>638</v>
      </c>
      <c r="B3143" s="12" t="s">
        <v>69</v>
      </c>
      <c r="C3143" s="12" t="s">
        <v>1135</v>
      </c>
      <c r="D3143" s="43" t="s">
        <v>1136</v>
      </c>
      <c r="E3143" s="48">
        <v>6139</v>
      </c>
      <c r="F3143" s="43" t="s">
        <v>1144</v>
      </c>
      <c r="G3143" s="56" t="s">
        <v>2919</v>
      </c>
      <c r="H3143" s="23" t="s">
        <v>49</v>
      </c>
      <c r="I3143" s="68">
        <v>5000</v>
      </c>
      <c r="J3143" s="68">
        <v>5000</v>
      </c>
      <c r="K3143" s="68"/>
      <c r="L3143" s="68">
        <f t="shared" si="2466"/>
        <v>420</v>
      </c>
      <c r="M3143" s="68"/>
      <c r="N3143" s="68"/>
      <c r="O3143" s="68">
        <v>420</v>
      </c>
      <c r="P3143" s="68">
        <f t="shared" si="2468"/>
        <v>420</v>
      </c>
      <c r="Q3143" s="68">
        <f t="shared" si="2469"/>
        <v>8.4</v>
      </c>
    </row>
    <row r="3144" spans="1:17" ht="22.5" x14ac:dyDescent="0.25">
      <c r="A3144" s="14" t="s">
        <v>1</v>
      </c>
      <c r="B3144" s="14" t="s">
        <v>1</v>
      </c>
      <c r="C3144" s="14" t="s">
        <v>1</v>
      </c>
      <c r="D3144" s="42" t="s">
        <v>1</v>
      </c>
      <c r="E3144" s="42" t="s">
        <v>1</v>
      </c>
      <c r="F3144" s="42" t="s">
        <v>1</v>
      </c>
      <c r="G3144" s="42" t="s">
        <v>1</v>
      </c>
      <c r="H3144" s="17" t="s">
        <v>50</v>
      </c>
      <c r="I3144" s="66">
        <f t="shared" ref="I3144:O3145" si="2496">SUM(I3145)</f>
        <v>100</v>
      </c>
      <c r="J3144" s="66">
        <f t="shared" si="2496"/>
        <v>100</v>
      </c>
      <c r="K3144" s="66">
        <f t="shared" si="2496"/>
        <v>0</v>
      </c>
      <c r="L3144" s="66">
        <f t="shared" si="2466"/>
        <v>0</v>
      </c>
      <c r="M3144" s="66">
        <f t="shared" si="2496"/>
        <v>0</v>
      </c>
      <c r="N3144" s="66">
        <f t="shared" si="2496"/>
        <v>0</v>
      </c>
      <c r="O3144" s="66">
        <f t="shared" si="2496"/>
        <v>0</v>
      </c>
      <c r="P3144" s="66">
        <f t="shared" si="2468"/>
        <v>0</v>
      </c>
      <c r="Q3144" s="66">
        <f t="shared" si="2469"/>
        <v>0</v>
      </c>
    </row>
    <row r="3145" spans="1:17" x14ac:dyDescent="0.25">
      <c r="A3145" s="12" t="s">
        <v>638</v>
      </c>
      <c r="B3145" s="12" t="s">
        <v>69</v>
      </c>
      <c r="C3145" s="12" t="s">
        <v>1135</v>
      </c>
      <c r="D3145" s="43" t="s">
        <v>1136</v>
      </c>
      <c r="E3145" s="42" t="s">
        <v>2712</v>
      </c>
      <c r="F3145" s="42" t="s">
        <v>1</v>
      </c>
      <c r="G3145" s="42" t="s">
        <v>1</v>
      </c>
      <c r="H3145" s="11" t="s">
        <v>52</v>
      </c>
      <c r="I3145" s="67">
        <f t="shared" si="2496"/>
        <v>100</v>
      </c>
      <c r="J3145" s="67">
        <f t="shared" si="2496"/>
        <v>100</v>
      </c>
      <c r="K3145" s="67">
        <f t="shared" si="2496"/>
        <v>0</v>
      </c>
      <c r="L3145" s="67">
        <f t="shared" si="2466"/>
        <v>0</v>
      </c>
      <c r="M3145" s="67">
        <f t="shared" si="2496"/>
        <v>0</v>
      </c>
      <c r="N3145" s="67">
        <f t="shared" si="2496"/>
        <v>0</v>
      </c>
      <c r="O3145" s="67">
        <f t="shared" si="2496"/>
        <v>0</v>
      </c>
      <c r="P3145" s="67">
        <f t="shared" si="2468"/>
        <v>0</v>
      </c>
      <c r="Q3145" s="67">
        <f t="shared" si="2469"/>
        <v>0</v>
      </c>
    </row>
    <row r="3146" spans="1:17" x14ac:dyDescent="0.25">
      <c r="A3146" s="12" t="s">
        <v>638</v>
      </c>
      <c r="B3146" s="12" t="s">
        <v>69</v>
      </c>
      <c r="C3146" s="12" t="s">
        <v>1135</v>
      </c>
      <c r="D3146" s="43" t="s">
        <v>1136</v>
      </c>
      <c r="E3146" s="48">
        <v>6148</v>
      </c>
      <c r="F3146" s="43"/>
      <c r="G3146" s="56" t="s">
        <v>2919</v>
      </c>
      <c r="H3146" s="23" t="s">
        <v>58</v>
      </c>
      <c r="I3146" s="68">
        <v>100</v>
      </c>
      <c r="J3146" s="68">
        <v>100</v>
      </c>
      <c r="K3146" s="68"/>
      <c r="L3146" s="68">
        <f t="shared" si="2466"/>
        <v>0</v>
      </c>
      <c r="M3146" s="68"/>
      <c r="N3146" s="68"/>
      <c r="O3146" s="68"/>
      <c r="P3146" s="68">
        <f t="shared" si="2468"/>
        <v>0</v>
      </c>
      <c r="Q3146" s="68">
        <f t="shared" si="2469"/>
        <v>0</v>
      </c>
    </row>
    <row r="3147" spans="1:17" ht="22.5" x14ac:dyDescent="0.25">
      <c r="A3147" s="14" t="s">
        <v>1</v>
      </c>
      <c r="B3147" s="14" t="s">
        <v>1</v>
      </c>
      <c r="C3147" s="14" t="s">
        <v>1</v>
      </c>
      <c r="D3147" s="42" t="s">
        <v>1</v>
      </c>
      <c r="E3147" s="42" t="s">
        <v>1</v>
      </c>
      <c r="F3147" s="42" t="s">
        <v>1</v>
      </c>
      <c r="G3147" s="42" t="s">
        <v>1</v>
      </c>
      <c r="H3147" s="17" t="s">
        <v>59</v>
      </c>
      <c r="I3147" s="66">
        <f t="shared" ref="I3147:O3147" si="2497">SUM(I3148)</f>
        <v>3000</v>
      </c>
      <c r="J3147" s="66">
        <f t="shared" si="2497"/>
        <v>0</v>
      </c>
      <c r="K3147" s="66">
        <f t="shared" si="2497"/>
        <v>0</v>
      </c>
      <c r="L3147" s="66">
        <f t="shared" si="2466"/>
        <v>0</v>
      </c>
      <c r="M3147" s="66">
        <f t="shared" si="2497"/>
        <v>0</v>
      </c>
      <c r="N3147" s="66">
        <f t="shared" si="2497"/>
        <v>0</v>
      </c>
      <c r="O3147" s="66">
        <f t="shared" si="2497"/>
        <v>0</v>
      </c>
      <c r="P3147" s="66">
        <f t="shared" si="2468"/>
        <v>0</v>
      </c>
      <c r="Q3147" s="66" t="str">
        <f t="shared" si="2469"/>
        <v>-</v>
      </c>
    </row>
    <row r="3148" spans="1:17" x14ac:dyDescent="0.25">
      <c r="A3148" s="12" t="s">
        <v>638</v>
      </c>
      <c r="B3148" s="12" t="s">
        <v>69</v>
      </c>
      <c r="C3148" s="12" t="s">
        <v>1135</v>
      </c>
      <c r="D3148" s="43" t="s">
        <v>1136</v>
      </c>
      <c r="E3148" s="42" t="s">
        <v>2715</v>
      </c>
      <c r="F3148" s="42" t="s">
        <v>1</v>
      </c>
      <c r="G3148" s="42" t="s">
        <v>1</v>
      </c>
      <c r="H3148" s="11" t="s">
        <v>61</v>
      </c>
      <c r="I3148" s="67">
        <f t="shared" ref="I3148" si="2498">SUM(I3149:I3150)</f>
        <v>3000</v>
      </c>
      <c r="J3148" s="67">
        <f t="shared" ref="J3148:K3148" si="2499">SUM(J3149:J3150)</f>
        <v>0</v>
      </c>
      <c r="K3148" s="67">
        <f t="shared" si="2499"/>
        <v>0</v>
      </c>
      <c r="L3148" s="67">
        <f t="shared" ref="L3148:L3211" si="2500">SUM(M3148:O3148)</f>
        <v>0</v>
      </c>
      <c r="M3148" s="67">
        <f t="shared" ref="M3148" si="2501">SUM(M3149:M3150)</f>
        <v>0</v>
      </c>
      <c r="N3148" s="67">
        <f t="shared" ref="N3148:O3148" si="2502">SUM(N3149:N3150)</f>
        <v>0</v>
      </c>
      <c r="O3148" s="67">
        <f t="shared" si="2502"/>
        <v>0</v>
      </c>
      <c r="P3148" s="67">
        <f t="shared" si="2468"/>
        <v>0</v>
      </c>
      <c r="Q3148" s="67" t="str">
        <f t="shared" si="2469"/>
        <v>-</v>
      </c>
    </row>
    <row r="3149" spans="1:17" x14ac:dyDescent="0.25">
      <c r="A3149" s="12" t="s">
        <v>638</v>
      </c>
      <c r="B3149" s="12" t="s">
        <v>69</v>
      </c>
      <c r="C3149" s="12" t="s">
        <v>1135</v>
      </c>
      <c r="D3149" s="43" t="s">
        <v>1136</v>
      </c>
      <c r="E3149" s="48">
        <v>8213</v>
      </c>
      <c r="F3149" s="43"/>
      <c r="G3149" s="56" t="s">
        <v>2919</v>
      </c>
      <c r="H3149" s="23" t="s">
        <v>62</v>
      </c>
      <c r="I3149" s="68">
        <v>2000</v>
      </c>
      <c r="J3149" s="68">
        <v>0</v>
      </c>
      <c r="K3149" s="68"/>
      <c r="L3149" s="68">
        <f t="shared" si="2500"/>
        <v>0</v>
      </c>
      <c r="M3149" s="68"/>
      <c r="N3149" s="68"/>
      <c r="O3149" s="68"/>
      <c r="P3149" s="68">
        <f t="shared" si="2468"/>
        <v>0</v>
      </c>
      <c r="Q3149" s="68" t="str">
        <f t="shared" si="2469"/>
        <v>-</v>
      </c>
    </row>
    <row r="3150" spans="1:17" x14ac:dyDescent="0.25">
      <c r="A3150" s="12" t="s">
        <v>638</v>
      </c>
      <c r="B3150" s="12" t="s">
        <v>69</v>
      </c>
      <c r="C3150" s="12" t="s">
        <v>1135</v>
      </c>
      <c r="D3150" s="43" t="s">
        <v>1136</v>
      </c>
      <c r="E3150" s="48">
        <v>8216</v>
      </c>
      <c r="F3150" s="43"/>
      <c r="G3150" s="56" t="s">
        <v>2919</v>
      </c>
      <c r="H3150" s="23" t="s">
        <v>248</v>
      </c>
      <c r="I3150" s="68">
        <v>1000</v>
      </c>
      <c r="J3150" s="68">
        <v>0</v>
      </c>
      <c r="K3150" s="68"/>
      <c r="L3150" s="68">
        <f t="shared" si="2500"/>
        <v>0</v>
      </c>
      <c r="M3150" s="68"/>
      <c r="N3150" s="68"/>
      <c r="O3150" s="68"/>
      <c r="P3150" s="68">
        <f t="shared" si="2468"/>
        <v>0</v>
      </c>
      <c r="Q3150" s="68" t="str">
        <f t="shared" si="2469"/>
        <v>-</v>
      </c>
    </row>
    <row r="3151" spans="1:17" x14ac:dyDescent="0.25">
      <c r="A3151" s="23" t="s">
        <v>1</v>
      </c>
      <c r="B3151" s="23" t="s">
        <v>1</v>
      </c>
      <c r="C3151" s="23" t="s">
        <v>1</v>
      </c>
      <c r="D3151" s="49" t="s">
        <v>1</v>
      </c>
      <c r="E3151" s="49" t="s">
        <v>1</v>
      </c>
      <c r="F3151" s="49" t="s">
        <v>1</v>
      </c>
      <c r="G3151" s="49" t="s">
        <v>1</v>
      </c>
      <c r="H3151" s="17" t="s">
        <v>1145</v>
      </c>
      <c r="I3151" s="66">
        <f t="shared" ref="I3151:O3151" si="2503">SUM(I3121,I3144,I3147)</f>
        <v>846360</v>
      </c>
      <c r="J3151" s="66">
        <f t="shared" si="2503"/>
        <v>837360</v>
      </c>
      <c r="K3151" s="66">
        <f t="shared" si="2503"/>
        <v>0</v>
      </c>
      <c r="L3151" s="66">
        <f t="shared" si="2500"/>
        <v>68950</v>
      </c>
      <c r="M3151" s="66">
        <f t="shared" si="2503"/>
        <v>0</v>
      </c>
      <c r="N3151" s="66">
        <f t="shared" si="2503"/>
        <v>0</v>
      </c>
      <c r="O3151" s="66">
        <f t="shared" si="2503"/>
        <v>68950</v>
      </c>
      <c r="P3151" s="66">
        <f t="shared" si="2468"/>
        <v>68950</v>
      </c>
      <c r="Q3151" s="66">
        <f t="shared" si="2469"/>
        <v>8.234212286232923</v>
      </c>
    </row>
    <row r="3152" spans="1:17" ht="15.75" thickBot="1" x14ac:dyDescent="0.3">
      <c r="A3152" s="23" t="s">
        <v>1</v>
      </c>
      <c r="B3152" s="23" t="s">
        <v>1</v>
      </c>
      <c r="C3152" s="23" t="s">
        <v>1</v>
      </c>
      <c r="D3152" s="49" t="s">
        <v>1</v>
      </c>
      <c r="E3152" s="49" t="s">
        <v>1</v>
      </c>
      <c r="F3152" s="49" t="s">
        <v>1</v>
      </c>
      <c r="G3152" s="49" t="s">
        <v>1</v>
      </c>
      <c r="H3152" s="11" t="s">
        <v>64</v>
      </c>
      <c r="I3152" s="67">
        <v>25</v>
      </c>
      <c r="J3152" s="67">
        <v>25</v>
      </c>
      <c r="K3152" s="67"/>
      <c r="L3152" s="67"/>
      <c r="M3152" s="67"/>
      <c r="N3152" s="67"/>
      <c r="O3152" s="67"/>
      <c r="P3152" s="67">
        <f t="shared" ref="P3152:P3215" si="2504">K3152+L3152</f>
        <v>0</v>
      </c>
      <c r="Q3152" s="67">
        <f t="shared" ref="Q3152:Q3215" si="2505">IF(J3152=0,"-",P3152/J3152*100)</f>
        <v>0</v>
      </c>
    </row>
    <row r="3153" spans="1:17" ht="34.5" thickBot="1" x14ac:dyDescent="0.3">
      <c r="A3153" s="23" t="s">
        <v>1</v>
      </c>
      <c r="B3153" s="23" t="s">
        <v>1</v>
      </c>
      <c r="C3153" s="23" t="s">
        <v>1</v>
      </c>
      <c r="D3153" s="49" t="s">
        <v>1</v>
      </c>
      <c r="E3153" s="49" t="s">
        <v>1</v>
      </c>
      <c r="F3153" s="49" t="s">
        <v>1</v>
      </c>
      <c r="G3153" s="49" t="s">
        <v>1</v>
      </c>
      <c r="H3153" s="22" t="s">
        <v>65</v>
      </c>
      <c r="I3153" s="64" t="s">
        <v>2718</v>
      </c>
      <c r="J3153" s="64" t="s">
        <v>2879</v>
      </c>
      <c r="K3153" s="64" t="s">
        <v>2942</v>
      </c>
      <c r="L3153" s="64" t="s">
        <v>2942</v>
      </c>
      <c r="M3153" s="64" t="s">
        <v>2950</v>
      </c>
      <c r="N3153" s="64" t="s">
        <v>2949</v>
      </c>
      <c r="O3153" s="64" t="s">
        <v>2951</v>
      </c>
      <c r="P3153" s="64" t="s">
        <v>2942</v>
      </c>
      <c r="Q3153" s="64" t="s">
        <v>2944</v>
      </c>
    </row>
    <row r="3154" spans="1:17" x14ac:dyDescent="0.25">
      <c r="A3154" s="24"/>
      <c r="B3154" s="24"/>
      <c r="C3154" s="24"/>
      <c r="D3154" s="51"/>
      <c r="E3154" s="51"/>
      <c r="F3154" s="51"/>
      <c r="G3154" s="51"/>
      <c r="H3154" s="18" t="s">
        <v>1</v>
      </c>
      <c r="I3154" s="65">
        <v>1</v>
      </c>
      <c r="J3154" s="65" t="s">
        <v>2894</v>
      </c>
      <c r="K3154" s="65">
        <v>3</v>
      </c>
      <c r="L3154" s="65" t="s">
        <v>2945</v>
      </c>
      <c r="M3154" s="65">
        <v>5</v>
      </c>
      <c r="N3154" s="65">
        <v>6</v>
      </c>
      <c r="O3154" s="65">
        <v>7</v>
      </c>
      <c r="P3154" s="65" t="s">
        <v>2946</v>
      </c>
      <c r="Q3154" s="65">
        <v>9</v>
      </c>
    </row>
    <row r="3155" spans="1:17" x14ac:dyDescent="0.25">
      <c r="A3155" s="24"/>
      <c r="B3155" s="24"/>
      <c r="C3155" s="24"/>
      <c r="D3155" s="51"/>
      <c r="E3155" s="52"/>
      <c r="F3155" s="52"/>
      <c r="G3155" s="52"/>
      <c r="H3155" s="19" t="s">
        <v>697</v>
      </c>
      <c r="I3155" s="69">
        <f t="shared" ref="I3155" si="2506">SUM(I3151)</f>
        <v>846360</v>
      </c>
      <c r="J3155" s="69">
        <f t="shared" ref="J3155:K3155" si="2507">SUM(J3151)</f>
        <v>837360</v>
      </c>
      <c r="K3155" s="69">
        <f t="shared" si="2507"/>
        <v>0</v>
      </c>
      <c r="L3155" s="69">
        <f t="shared" si="2500"/>
        <v>68950</v>
      </c>
      <c r="M3155" s="69">
        <f t="shared" ref="M3155" si="2508">SUM(M3151)</f>
        <v>0</v>
      </c>
      <c r="N3155" s="69">
        <f t="shared" ref="N3155:O3155" si="2509">SUM(N3151)</f>
        <v>0</v>
      </c>
      <c r="O3155" s="69">
        <f t="shared" si="2509"/>
        <v>68950</v>
      </c>
      <c r="P3155" s="69">
        <f t="shared" si="2504"/>
        <v>68950</v>
      </c>
      <c r="Q3155" s="69">
        <f t="shared" si="2505"/>
        <v>8.234212286232923</v>
      </c>
    </row>
    <row r="3156" spans="1:17" x14ac:dyDescent="0.25">
      <c r="A3156" s="24"/>
      <c r="B3156" s="24"/>
      <c r="C3156" s="24"/>
      <c r="D3156" s="51"/>
      <c r="E3156" s="51"/>
      <c r="F3156" s="51"/>
      <c r="G3156" s="51"/>
      <c r="H3156" s="20" t="s">
        <v>67</v>
      </c>
      <c r="I3156" s="69">
        <f t="shared" ref="I3156" si="2510">SUM(I3155)</f>
        <v>846360</v>
      </c>
      <c r="J3156" s="69">
        <f t="shared" ref="J3156:K3156" si="2511">SUM(J3155)</f>
        <v>837360</v>
      </c>
      <c r="K3156" s="69">
        <f t="shared" si="2511"/>
        <v>0</v>
      </c>
      <c r="L3156" s="69">
        <f t="shared" si="2500"/>
        <v>68950</v>
      </c>
      <c r="M3156" s="69">
        <f t="shared" ref="M3156" si="2512">SUM(M3155)</f>
        <v>0</v>
      </c>
      <c r="N3156" s="69">
        <f t="shared" ref="N3156:O3156" si="2513">SUM(N3155)</f>
        <v>0</v>
      </c>
      <c r="O3156" s="69">
        <f t="shared" si="2513"/>
        <v>68950</v>
      </c>
      <c r="P3156" s="69">
        <f t="shared" si="2504"/>
        <v>68950</v>
      </c>
      <c r="Q3156" s="69">
        <f t="shared" si="2505"/>
        <v>8.234212286232923</v>
      </c>
    </row>
    <row r="3157" spans="1:17" x14ac:dyDescent="0.25">
      <c r="A3157" s="25"/>
      <c r="B3157" s="25"/>
      <c r="C3157" s="25"/>
      <c r="D3157" s="53"/>
      <c r="E3157" s="53"/>
      <c r="F3157" s="53"/>
      <c r="G3157" s="53"/>
    </row>
    <row r="3158" spans="1:17" ht="15.75" thickBot="1" x14ac:dyDescent="0.3">
      <c r="A3158" s="23" t="s">
        <v>1</v>
      </c>
      <c r="B3158" s="23" t="s">
        <v>1</v>
      </c>
      <c r="C3158" s="23" t="s">
        <v>1</v>
      </c>
      <c r="D3158" s="49" t="s">
        <v>1</v>
      </c>
      <c r="E3158" s="49" t="s">
        <v>1</v>
      </c>
      <c r="F3158" s="49" t="s">
        <v>1</v>
      </c>
      <c r="G3158" s="49" t="s">
        <v>1</v>
      </c>
      <c r="H3158" s="26" t="s">
        <v>1</v>
      </c>
      <c r="I3158" s="70"/>
      <c r="J3158" s="70"/>
      <c r="K3158" s="70"/>
      <c r="L3158" s="70"/>
      <c r="M3158" s="70"/>
      <c r="N3158" s="70"/>
      <c r="O3158" s="70"/>
      <c r="P3158" s="70"/>
      <c r="Q3158" s="70"/>
    </row>
    <row r="3159" spans="1:17" ht="34.5" thickBot="1" x14ac:dyDescent="0.3">
      <c r="A3159" s="22" t="s">
        <v>4</v>
      </c>
      <c r="B3159" s="22" t="s">
        <v>5</v>
      </c>
      <c r="C3159" s="22" t="s">
        <v>6</v>
      </c>
      <c r="D3159" s="44" t="s">
        <v>2891</v>
      </c>
      <c r="E3159" s="44" t="s">
        <v>2895</v>
      </c>
      <c r="F3159" s="44" t="s">
        <v>7</v>
      </c>
      <c r="G3159" s="44" t="s">
        <v>8</v>
      </c>
      <c r="H3159" s="22" t="s">
        <v>9</v>
      </c>
      <c r="I3159" s="64" t="s">
        <v>2718</v>
      </c>
      <c r="J3159" s="64" t="s">
        <v>2879</v>
      </c>
      <c r="K3159" s="64" t="s">
        <v>2942</v>
      </c>
      <c r="L3159" s="64" t="s">
        <v>2942</v>
      </c>
      <c r="M3159" s="64" t="s">
        <v>2950</v>
      </c>
      <c r="N3159" s="64" t="s">
        <v>2949</v>
      </c>
      <c r="O3159" s="64" t="s">
        <v>2951</v>
      </c>
      <c r="P3159" s="64" t="s">
        <v>2942</v>
      </c>
      <c r="Q3159" s="64" t="s">
        <v>2944</v>
      </c>
    </row>
    <row r="3160" spans="1:17" x14ac:dyDescent="0.25">
      <c r="A3160" s="15" t="s">
        <v>1</v>
      </c>
      <c r="B3160" s="15" t="s">
        <v>1</v>
      </c>
      <c r="C3160" s="15" t="s">
        <v>1</v>
      </c>
      <c r="D3160" s="45" t="s">
        <v>1</v>
      </c>
      <c r="E3160" s="45" t="s">
        <v>1</v>
      </c>
      <c r="F3160" s="46" t="s">
        <v>1</v>
      </c>
      <c r="G3160" s="47" t="s">
        <v>1</v>
      </c>
      <c r="H3160" s="16" t="s">
        <v>1</v>
      </c>
      <c r="I3160" s="65">
        <v>1</v>
      </c>
      <c r="J3160" s="65" t="s">
        <v>2894</v>
      </c>
      <c r="K3160" s="65">
        <v>3</v>
      </c>
      <c r="L3160" s="65" t="s">
        <v>2945</v>
      </c>
      <c r="M3160" s="65">
        <v>5</v>
      </c>
      <c r="N3160" s="65">
        <v>6</v>
      </c>
      <c r="O3160" s="65">
        <v>7</v>
      </c>
      <c r="P3160" s="65" t="s">
        <v>2946</v>
      </c>
      <c r="Q3160" s="65">
        <v>9</v>
      </c>
    </row>
    <row r="3161" spans="1:17" x14ac:dyDescent="0.25">
      <c r="A3161" s="14" t="s">
        <v>638</v>
      </c>
      <c r="B3161" s="14" t="s">
        <v>69</v>
      </c>
      <c r="C3161" s="12" t="s">
        <v>1146</v>
      </c>
      <c r="D3161" s="43" t="s">
        <v>1147</v>
      </c>
      <c r="E3161" s="42" t="s">
        <v>1</v>
      </c>
      <c r="F3161" s="42" t="s">
        <v>1</v>
      </c>
      <c r="G3161" s="42" t="s">
        <v>1</v>
      </c>
      <c r="H3161" s="11" t="s">
        <v>1148</v>
      </c>
      <c r="I3161" s="63"/>
      <c r="J3161" s="63"/>
      <c r="K3161" s="63"/>
      <c r="L3161" s="63"/>
      <c r="M3161" s="63"/>
      <c r="N3161" s="63"/>
      <c r="O3161" s="63"/>
      <c r="P3161" s="63">
        <f t="shared" si="2504"/>
        <v>0</v>
      </c>
      <c r="Q3161" s="63" t="str">
        <f t="shared" si="2505"/>
        <v>-</v>
      </c>
    </row>
    <row r="3162" spans="1:17" ht="22.5" x14ac:dyDescent="0.25">
      <c r="A3162" s="14" t="s">
        <v>1</v>
      </c>
      <c r="B3162" s="14" t="s">
        <v>1</v>
      </c>
      <c r="C3162" s="14" t="s">
        <v>1</v>
      </c>
      <c r="D3162" s="42" t="s">
        <v>1</v>
      </c>
      <c r="E3162" s="42" t="s">
        <v>1</v>
      </c>
      <c r="F3162" s="42" t="s">
        <v>1</v>
      </c>
      <c r="G3162" s="42" t="s">
        <v>1</v>
      </c>
      <c r="H3162" s="17" t="s">
        <v>13</v>
      </c>
      <c r="I3162" s="66">
        <f t="shared" ref="I3162" si="2514">SUM(I3163,I3171,I3173)</f>
        <v>1525251</v>
      </c>
      <c r="J3162" s="66">
        <f t="shared" ref="J3162:K3162" si="2515">SUM(J3163,J3171,J3173)</f>
        <v>1371251</v>
      </c>
      <c r="K3162" s="66">
        <f t="shared" si="2515"/>
        <v>0</v>
      </c>
      <c r="L3162" s="66">
        <f t="shared" si="2500"/>
        <v>129210</v>
      </c>
      <c r="M3162" s="66">
        <f t="shared" ref="M3162" si="2516">SUM(M3163,M3171,M3173)</f>
        <v>0</v>
      </c>
      <c r="N3162" s="66">
        <f t="shared" ref="N3162:O3162" si="2517">SUM(N3163,N3171,N3173)</f>
        <v>0</v>
      </c>
      <c r="O3162" s="66">
        <f t="shared" si="2517"/>
        <v>129210</v>
      </c>
      <c r="P3162" s="66">
        <f t="shared" si="2504"/>
        <v>129210</v>
      </c>
      <c r="Q3162" s="66">
        <f t="shared" si="2505"/>
        <v>9.4227825540327768</v>
      </c>
    </row>
    <row r="3163" spans="1:17" x14ac:dyDescent="0.25">
      <c r="A3163" s="12" t="s">
        <v>638</v>
      </c>
      <c r="B3163" s="12" t="s">
        <v>69</v>
      </c>
      <c r="C3163" s="12" t="s">
        <v>1146</v>
      </c>
      <c r="D3163" s="43" t="s">
        <v>1147</v>
      </c>
      <c r="E3163" s="42" t="s">
        <v>2709</v>
      </c>
      <c r="F3163" s="42" t="s">
        <v>1</v>
      </c>
      <c r="G3163" s="42" t="s">
        <v>1</v>
      </c>
      <c r="H3163" s="11" t="s">
        <v>15</v>
      </c>
      <c r="I3163" s="67">
        <f t="shared" ref="I3163" si="2518">SUM(I3164,I3165)</f>
        <v>1137789</v>
      </c>
      <c r="J3163" s="67">
        <f t="shared" ref="J3163:K3163" si="2519">SUM(J3164,J3165)</f>
        <v>1086789</v>
      </c>
      <c r="K3163" s="67">
        <f t="shared" si="2519"/>
        <v>0</v>
      </c>
      <c r="L3163" s="67">
        <f t="shared" si="2500"/>
        <v>104800</v>
      </c>
      <c r="M3163" s="67">
        <f t="shared" ref="M3163" si="2520">SUM(M3164,M3165)</f>
        <v>0</v>
      </c>
      <c r="N3163" s="67">
        <f t="shared" ref="N3163:O3163" si="2521">SUM(N3164,N3165)</f>
        <v>0</v>
      </c>
      <c r="O3163" s="67">
        <f t="shared" si="2521"/>
        <v>104800</v>
      </c>
      <c r="P3163" s="67">
        <f t="shared" si="2504"/>
        <v>104800</v>
      </c>
      <c r="Q3163" s="67">
        <f t="shared" si="2505"/>
        <v>9.6430861924439792</v>
      </c>
    </row>
    <row r="3164" spans="1:17" x14ac:dyDescent="0.25">
      <c r="A3164" s="12" t="s">
        <v>638</v>
      </c>
      <c r="B3164" s="12" t="s">
        <v>69</v>
      </c>
      <c r="C3164" s="12" t="s">
        <v>1146</v>
      </c>
      <c r="D3164" s="43" t="s">
        <v>1147</v>
      </c>
      <c r="E3164" s="48">
        <v>6111</v>
      </c>
      <c r="F3164" s="43"/>
      <c r="G3164" s="56" t="s">
        <v>2919</v>
      </c>
      <c r="H3164" s="23" t="s">
        <v>16</v>
      </c>
      <c r="I3164" s="68">
        <v>977789</v>
      </c>
      <c r="J3164" s="68">
        <v>932789</v>
      </c>
      <c r="K3164" s="68"/>
      <c r="L3164" s="68">
        <f t="shared" si="2500"/>
        <v>89000</v>
      </c>
      <c r="M3164" s="68"/>
      <c r="N3164" s="68"/>
      <c r="O3164" s="68">
        <v>89000</v>
      </c>
      <c r="P3164" s="68">
        <f t="shared" si="2504"/>
        <v>89000</v>
      </c>
      <c r="Q3164" s="68">
        <f t="shared" si="2505"/>
        <v>9.5412788958703416</v>
      </c>
    </row>
    <row r="3165" spans="1:17" x14ac:dyDescent="0.25">
      <c r="A3165" s="14" t="s">
        <v>638</v>
      </c>
      <c r="B3165" s="14" t="s">
        <v>69</v>
      </c>
      <c r="C3165" s="14" t="s">
        <v>1146</v>
      </c>
      <c r="D3165" s="50" t="s">
        <v>1147</v>
      </c>
      <c r="E3165" s="50" t="s">
        <v>2719</v>
      </c>
      <c r="F3165" s="43" t="s">
        <v>1</v>
      </c>
      <c r="G3165" s="49" t="s">
        <v>1</v>
      </c>
      <c r="H3165" s="11" t="s">
        <v>19</v>
      </c>
      <c r="I3165" s="67">
        <f t="shared" ref="I3165:O3165" si="2522">SUM(I3166:I3170)</f>
        <v>160000</v>
      </c>
      <c r="J3165" s="67">
        <f t="shared" si="2522"/>
        <v>154000</v>
      </c>
      <c r="K3165" s="67">
        <f t="shared" si="2522"/>
        <v>0</v>
      </c>
      <c r="L3165" s="67">
        <f t="shared" si="2500"/>
        <v>15800</v>
      </c>
      <c r="M3165" s="67">
        <f t="shared" si="2522"/>
        <v>0</v>
      </c>
      <c r="N3165" s="67">
        <f t="shared" si="2522"/>
        <v>0</v>
      </c>
      <c r="O3165" s="67">
        <f t="shared" si="2522"/>
        <v>15800</v>
      </c>
      <c r="P3165" s="67">
        <f t="shared" si="2504"/>
        <v>15800</v>
      </c>
      <c r="Q3165" s="67">
        <f t="shared" si="2505"/>
        <v>10.25974025974026</v>
      </c>
    </row>
    <row r="3166" spans="1:17" x14ac:dyDescent="0.25">
      <c r="A3166" s="12" t="s">
        <v>638</v>
      </c>
      <c r="B3166" s="12" t="s">
        <v>69</v>
      </c>
      <c r="C3166" s="12" t="s">
        <v>1146</v>
      </c>
      <c r="D3166" s="43" t="s">
        <v>1147</v>
      </c>
      <c r="E3166" s="48">
        <v>6112</v>
      </c>
      <c r="F3166" s="43" t="s">
        <v>1149</v>
      </c>
      <c r="G3166" s="56" t="s">
        <v>2919</v>
      </c>
      <c r="H3166" s="23" t="s">
        <v>73</v>
      </c>
      <c r="I3166" s="68">
        <v>23500</v>
      </c>
      <c r="J3166" s="68">
        <v>23500</v>
      </c>
      <c r="K3166" s="68"/>
      <c r="L3166" s="68">
        <f t="shared" si="2500"/>
        <v>2000</v>
      </c>
      <c r="M3166" s="68"/>
      <c r="N3166" s="68"/>
      <c r="O3166" s="68">
        <v>2000</v>
      </c>
      <c r="P3166" s="68">
        <f t="shared" si="2504"/>
        <v>2000</v>
      </c>
      <c r="Q3166" s="68">
        <f t="shared" si="2505"/>
        <v>8.5106382978723403</v>
      </c>
    </row>
    <row r="3167" spans="1:17" x14ac:dyDescent="0.25">
      <c r="A3167" s="12" t="s">
        <v>638</v>
      </c>
      <c r="B3167" s="12" t="s">
        <v>69</v>
      </c>
      <c r="C3167" s="12" t="s">
        <v>1146</v>
      </c>
      <c r="D3167" s="43" t="s">
        <v>1147</v>
      </c>
      <c r="E3167" s="48">
        <v>6112</v>
      </c>
      <c r="F3167" s="43" t="s">
        <v>1150</v>
      </c>
      <c r="G3167" s="56" t="s">
        <v>2919</v>
      </c>
      <c r="H3167" s="23" t="s">
        <v>22</v>
      </c>
      <c r="I3167" s="68">
        <v>86500</v>
      </c>
      <c r="J3167" s="68">
        <v>82000</v>
      </c>
      <c r="K3167" s="68"/>
      <c r="L3167" s="68">
        <f t="shared" si="2500"/>
        <v>9800</v>
      </c>
      <c r="M3167" s="68"/>
      <c r="N3167" s="68"/>
      <c r="O3167" s="68">
        <v>9800</v>
      </c>
      <c r="P3167" s="68">
        <f t="shared" si="2504"/>
        <v>9800</v>
      </c>
      <c r="Q3167" s="68">
        <f t="shared" si="2505"/>
        <v>11.951219512195122</v>
      </c>
    </row>
    <row r="3168" spans="1:17" x14ac:dyDescent="0.25">
      <c r="A3168" s="12" t="s">
        <v>638</v>
      </c>
      <c r="B3168" s="12" t="s">
        <v>69</v>
      </c>
      <c r="C3168" s="12" t="s">
        <v>1146</v>
      </c>
      <c r="D3168" s="43" t="s">
        <v>1147</v>
      </c>
      <c r="E3168" s="48">
        <v>6112</v>
      </c>
      <c r="F3168" s="43" t="s">
        <v>1151</v>
      </c>
      <c r="G3168" s="56" t="s">
        <v>2919</v>
      </c>
      <c r="H3168" s="23" t="s">
        <v>24</v>
      </c>
      <c r="I3168" s="68">
        <v>24100</v>
      </c>
      <c r="J3168" s="68">
        <v>22600</v>
      </c>
      <c r="K3168" s="68"/>
      <c r="L3168" s="68">
        <f t="shared" si="2500"/>
        <v>0</v>
      </c>
      <c r="M3168" s="68"/>
      <c r="N3168" s="68"/>
      <c r="O3168" s="68"/>
      <c r="P3168" s="68">
        <f t="shared" si="2504"/>
        <v>0</v>
      </c>
      <c r="Q3168" s="68">
        <f t="shared" si="2505"/>
        <v>0</v>
      </c>
    </row>
    <row r="3169" spans="1:17" x14ac:dyDescent="0.25">
      <c r="A3169" s="12" t="s">
        <v>638</v>
      </c>
      <c r="B3169" s="12" t="s">
        <v>69</v>
      </c>
      <c r="C3169" s="12" t="s">
        <v>1146</v>
      </c>
      <c r="D3169" s="43" t="s">
        <v>1147</v>
      </c>
      <c r="E3169" s="48">
        <v>6112</v>
      </c>
      <c r="F3169" s="43" t="s">
        <v>1152</v>
      </c>
      <c r="G3169" s="56" t="s">
        <v>2919</v>
      </c>
      <c r="H3169" s="23" t="s">
        <v>76</v>
      </c>
      <c r="I3169" s="68">
        <v>10000</v>
      </c>
      <c r="J3169" s="68">
        <v>10000</v>
      </c>
      <c r="K3169" s="68"/>
      <c r="L3169" s="68">
        <f t="shared" si="2500"/>
        <v>0</v>
      </c>
      <c r="M3169" s="68"/>
      <c r="N3169" s="68"/>
      <c r="O3169" s="68">
        <v>0</v>
      </c>
      <c r="P3169" s="68">
        <f t="shared" si="2504"/>
        <v>0</v>
      </c>
      <c r="Q3169" s="68">
        <f t="shared" si="2505"/>
        <v>0</v>
      </c>
    </row>
    <row r="3170" spans="1:17" x14ac:dyDescent="0.25">
      <c r="A3170" s="12" t="s">
        <v>638</v>
      </c>
      <c r="B3170" s="12" t="s">
        <v>69</v>
      </c>
      <c r="C3170" s="12" t="s">
        <v>1146</v>
      </c>
      <c r="D3170" s="43" t="s">
        <v>1147</v>
      </c>
      <c r="E3170" s="48">
        <v>6112</v>
      </c>
      <c r="F3170" s="43" t="s">
        <v>1153</v>
      </c>
      <c r="G3170" s="56" t="s">
        <v>2919</v>
      </c>
      <c r="H3170" s="23" t="s">
        <v>26</v>
      </c>
      <c r="I3170" s="68">
        <v>15900</v>
      </c>
      <c r="J3170" s="68">
        <v>15900</v>
      </c>
      <c r="K3170" s="68"/>
      <c r="L3170" s="68">
        <f t="shared" si="2500"/>
        <v>4000</v>
      </c>
      <c r="M3170" s="68"/>
      <c r="N3170" s="68"/>
      <c r="O3170" s="68">
        <v>4000</v>
      </c>
      <c r="P3170" s="68">
        <f t="shared" si="2504"/>
        <v>4000</v>
      </c>
      <c r="Q3170" s="68">
        <f t="shared" si="2505"/>
        <v>25.157232704402517</v>
      </c>
    </row>
    <row r="3171" spans="1:17" x14ac:dyDescent="0.25">
      <c r="A3171" s="12" t="s">
        <v>638</v>
      </c>
      <c r="B3171" s="12" t="s">
        <v>69</v>
      </c>
      <c r="C3171" s="12" t="s">
        <v>1146</v>
      </c>
      <c r="D3171" s="43" t="s">
        <v>1147</v>
      </c>
      <c r="E3171" s="42" t="s">
        <v>2710</v>
      </c>
      <c r="F3171" s="42" t="s">
        <v>1</v>
      </c>
      <c r="G3171" s="42" t="s">
        <v>1</v>
      </c>
      <c r="H3171" s="11" t="s">
        <v>28</v>
      </c>
      <c r="I3171" s="67">
        <f t="shared" ref="I3171:O3171" si="2523">SUM(I3172)</f>
        <v>105414</v>
      </c>
      <c r="J3171" s="67">
        <f t="shared" si="2523"/>
        <v>100914</v>
      </c>
      <c r="K3171" s="67">
        <f t="shared" si="2523"/>
        <v>0</v>
      </c>
      <c r="L3171" s="67">
        <f t="shared" si="2500"/>
        <v>9400</v>
      </c>
      <c r="M3171" s="67">
        <f t="shared" si="2523"/>
        <v>0</v>
      </c>
      <c r="N3171" s="67">
        <f t="shared" si="2523"/>
        <v>0</v>
      </c>
      <c r="O3171" s="67">
        <f t="shared" si="2523"/>
        <v>9400</v>
      </c>
      <c r="P3171" s="67">
        <f t="shared" si="2504"/>
        <v>9400</v>
      </c>
      <c r="Q3171" s="67">
        <f t="shared" si="2505"/>
        <v>9.3148621598588903</v>
      </c>
    </row>
    <row r="3172" spans="1:17" x14ac:dyDescent="0.25">
      <c r="A3172" s="12" t="s">
        <v>638</v>
      </c>
      <c r="B3172" s="12" t="s">
        <v>69</v>
      </c>
      <c r="C3172" s="12" t="s">
        <v>1146</v>
      </c>
      <c r="D3172" s="43" t="s">
        <v>1147</v>
      </c>
      <c r="E3172" s="48">
        <v>6121</v>
      </c>
      <c r="F3172" s="43"/>
      <c r="G3172" s="56" t="s">
        <v>2919</v>
      </c>
      <c r="H3172" s="23" t="s">
        <v>29</v>
      </c>
      <c r="I3172" s="68">
        <v>105414</v>
      </c>
      <c r="J3172" s="68">
        <v>100914</v>
      </c>
      <c r="K3172" s="68"/>
      <c r="L3172" s="68">
        <f t="shared" si="2500"/>
        <v>9400</v>
      </c>
      <c r="M3172" s="68"/>
      <c r="N3172" s="68"/>
      <c r="O3172" s="68">
        <v>9400</v>
      </c>
      <c r="P3172" s="68">
        <f t="shared" si="2504"/>
        <v>9400</v>
      </c>
      <c r="Q3172" s="68">
        <f t="shared" si="2505"/>
        <v>9.3148621598588903</v>
      </c>
    </row>
    <row r="3173" spans="1:17" x14ac:dyDescent="0.25">
      <c r="A3173" s="12" t="s">
        <v>638</v>
      </c>
      <c r="B3173" s="12" t="s">
        <v>69</v>
      </c>
      <c r="C3173" s="12" t="s">
        <v>1146</v>
      </c>
      <c r="D3173" s="43" t="s">
        <v>1147</v>
      </c>
      <c r="E3173" s="42" t="s">
        <v>2711</v>
      </c>
      <c r="F3173" s="42" t="s">
        <v>1</v>
      </c>
      <c r="G3173" s="42" t="s">
        <v>1</v>
      </c>
      <c r="H3173" s="11" t="s">
        <v>32</v>
      </c>
      <c r="I3173" s="67">
        <f t="shared" ref="I3173:O3173" si="2524">SUM(I3174:I3181)</f>
        <v>282048</v>
      </c>
      <c r="J3173" s="67">
        <f t="shared" si="2524"/>
        <v>183548</v>
      </c>
      <c r="K3173" s="67">
        <f t="shared" si="2524"/>
        <v>0</v>
      </c>
      <c r="L3173" s="67">
        <f t="shared" si="2500"/>
        <v>15010</v>
      </c>
      <c r="M3173" s="67">
        <f t="shared" si="2524"/>
        <v>0</v>
      </c>
      <c r="N3173" s="67">
        <f t="shared" si="2524"/>
        <v>0</v>
      </c>
      <c r="O3173" s="67">
        <f t="shared" si="2524"/>
        <v>15010</v>
      </c>
      <c r="P3173" s="67">
        <f t="shared" si="2504"/>
        <v>15010</v>
      </c>
      <c r="Q3173" s="67">
        <f t="shared" si="2505"/>
        <v>8.1776973870595153</v>
      </c>
    </row>
    <row r="3174" spans="1:17" x14ac:dyDescent="0.25">
      <c r="A3174" s="12" t="s">
        <v>638</v>
      </c>
      <c r="B3174" s="12" t="s">
        <v>69</v>
      </c>
      <c r="C3174" s="12" t="s">
        <v>1146</v>
      </c>
      <c r="D3174" s="43" t="s">
        <v>1147</v>
      </c>
      <c r="E3174" s="48">
        <v>6131</v>
      </c>
      <c r="F3174" s="43"/>
      <c r="G3174" s="56" t="s">
        <v>2919</v>
      </c>
      <c r="H3174" s="23" t="s">
        <v>33</v>
      </c>
      <c r="I3174" s="68">
        <v>2000</v>
      </c>
      <c r="J3174" s="68">
        <v>1000</v>
      </c>
      <c r="K3174" s="68"/>
      <c r="L3174" s="68">
        <f t="shared" si="2500"/>
        <v>200</v>
      </c>
      <c r="M3174" s="68"/>
      <c r="N3174" s="68"/>
      <c r="O3174" s="68">
        <v>200</v>
      </c>
      <c r="P3174" s="68">
        <f t="shared" si="2504"/>
        <v>200</v>
      </c>
      <c r="Q3174" s="68">
        <f t="shared" si="2505"/>
        <v>20</v>
      </c>
    </row>
    <row r="3175" spans="1:17" x14ac:dyDescent="0.25">
      <c r="A3175" s="12" t="s">
        <v>638</v>
      </c>
      <c r="B3175" s="12" t="s">
        <v>69</v>
      </c>
      <c r="C3175" s="12" t="s">
        <v>1146</v>
      </c>
      <c r="D3175" s="43" t="s">
        <v>1147</v>
      </c>
      <c r="E3175" s="48">
        <v>6132</v>
      </c>
      <c r="F3175" s="43"/>
      <c r="G3175" s="56" t="s">
        <v>2919</v>
      </c>
      <c r="H3175" s="23" t="s">
        <v>227</v>
      </c>
      <c r="I3175" s="68">
        <v>110000</v>
      </c>
      <c r="J3175" s="68">
        <v>110000</v>
      </c>
      <c r="K3175" s="68"/>
      <c r="L3175" s="68">
        <f t="shared" si="2500"/>
        <v>9000</v>
      </c>
      <c r="M3175" s="68"/>
      <c r="N3175" s="68"/>
      <c r="O3175" s="68">
        <v>9000</v>
      </c>
      <c r="P3175" s="68">
        <f t="shared" si="2504"/>
        <v>9000</v>
      </c>
      <c r="Q3175" s="68">
        <f t="shared" si="2505"/>
        <v>8.1818181818181817</v>
      </c>
    </row>
    <row r="3176" spans="1:17" x14ac:dyDescent="0.25">
      <c r="A3176" s="12" t="s">
        <v>638</v>
      </c>
      <c r="B3176" s="12" t="s">
        <v>69</v>
      </c>
      <c r="C3176" s="12" t="s">
        <v>1146</v>
      </c>
      <c r="D3176" s="43" t="s">
        <v>1147</v>
      </c>
      <c r="E3176" s="48">
        <v>6133</v>
      </c>
      <c r="F3176" s="43"/>
      <c r="G3176" s="56" t="s">
        <v>2919</v>
      </c>
      <c r="H3176" s="23" t="s">
        <v>229</v>
      </c>
      <c r="I3176" s="68">
        <v>12500</v>
      </c>
      <c r="J3176" s="68">
        <v>12500</v>
      </c>
      <c r="K3176" s="68"/>
      <c r="L3176" s="68">
        <f t="shared" si="2500"/>
        <v>1000</v>
      </c>
      <c r="M3176" s="68"/>
      <c r="N3176" s="68"/>
      <c r="O3176" s="68">
        <v>1000</v>
      </c>
      <c r="P3176" s="68">
        <f t="shared" si="2504"/>
        <v>1000</v>
      </c>
      <c r="Q3176" s="68">
        <f t="shared" si="2505"/>
        <v>8</v>
      </c>
    </row>
    <row r="3177" spans="1:17" x14ac:dyDescent="0.25">
      <c r="A3177" s="12" t="s">
        <v>638</v>
      </c>
      <c r="B3177" s="12" t="s">
        <v>69</v>
      </c>
      <c r="C3177" s="12" t="s">
        <v>1146</v>
      </c>
      <c r="D3177" s="43" t="s">
        <v>1147</v>
      </c>
      <c r="E3177" s="48">
        <v>6134</v>
      </c>
      <c r="F3177" s="43"/>
      <c r="G3177" s="56" t="s">
        <v>2919</v>
      </c>
      <c r="H3177" s="23" t="s">
        <v>169</v>
      </c>
      <c r="I3177" s="68">
        <v>100900</v>
      </c>
      <c r="J3177" s="68">
        <v>9900</v>
      </c>
      <c r="K3177" s="68"/>
      <c r="L3177" s="68">
        <f t="shared" si="2500"/>
        <v>825</v>
      </c>
      <c r="M3177" s="68"/>
      <c r="N3177" s="68"/>
      <c r="O3177" s="68">
        <v>825</v>
      </c>
      <c r="P3177" s="68">
        <f t="shared" si="2504"/>
        <v>825</v>
      </c>
      <c r="Q3177" s="68">
        <f t="shared" si="2505"/>
        <v>8.3333333333333321</v>
      </c>
    </row>
    <row r="3178" spans="1:17" x14ac:dyDescent="0.25">
      <c r="A3178" s="12" t="s">
        <v>638</v>
      </c>
      <c r="B3178" s="12" t="s">
        <v>69</v>
      </c>
      <c r="C3178" s="12" t="s">
        <v>1146</v>
      </c>
      <c r="D3178" s="43" t="s">
        <v>1147</v>
      </c>
      <c r="E3178" s="48">
        <v>6135</v>
      </c>
      <c r="F3178" s="43"/>
      <c r="G3178" s="56" t="s">
        <v>2919</v>
      </c>
      <c r="H3178" s="23" t="s">
        <v>231</v>
      </c>
      <c r="I3178" s="68">
        <v>2000</v>
      </c>
      <c r="J3178" s="68">
        <v>1000</v>
      </c>
      <c r="K3178" s="68"/>
      <c r="L3178" s="68">
        <f t="shared" si="2500"/>
        <v>100</v>
      </c>
      <c r="M3178" s="68"/>
      <c r="N3178" s="68"/>
      <c r="O3178" s="68">
        <v>100</v>
      </c>
      <c r="P3178" s="68">
        <f t="shared" si="2504"/>
        <v>100</v>
      </c>
      <c r="Q3178" s="68">
        <f t="shared" si="2505"/>
        <v>10</v>
      </c>
    </row>
    <row r="3179" spans="1:17" x14ac:dyDescent="0.25">
      <c r="A3179" s="12" t="s">
        <v>638</v>
      </c>
      <c r="B3179" s="12" t="s">
        <v>69</v>
      </c>
      <c r="C3179" s="12" t="s">
        <v>1146</v>
      </c>
      <c r="D3179" s="43" t="s">
        <v>1147</v>
      </c>
      <c r="E3179" s="48">
        <v>6137</v>
      </c>
      <c r="F3179" s="43"/>
      <c r="G3179" s="56" t="s">
        <v>2919</v>
      </c>
      <c r="H3179" s="23" t="s">
        <v>235</v>
      </c>
      <c r="I3179" s="68">
        <v>15900</v>
      </c>
      <c r="J3179" s="68">
        <v>12900</v>
      </c>
      <c r="K3179" s="68"/>
      <c r="L3179" s="68">
        <f t="shared" si="2500"/>
        <v>1075</v>
      </c>
      <c r="M3179" s="68"/>
      <c r="N3179" s="68"/>
      <c r="O3179" s="68">
        <v>1075</v>
      </c>
      <c r="P3179" s="68">
        <f t="shared" si="2504"/>
        <v>1075</v>
      </c>
      <c r="Q3179" s="68">
        <f t="shared" si="2505"/>
        <v>8.3333333333333321</v>
      </c>
    </row>
    <row r="3180" spans="1:17" x14ac:dyDescent="0.25">
      <c r="A3180" s="12" t="s">
        <v>638</v>
      </c>
      <c r="B3180" s="12" t="s">
        <v>69</v>
      </c>
      <c r="C3180" s="12" t="s">
        <v>1146</v>
      </c>
      <c r="D3180" s="43" t="s">
        <v>1147</v>
      </c>
      <c r="E3180" s="48">
        <v>6138</v>
      </c>
      <c r="F3180" s="43"/>
      <c r="G3180" s="56" t="s">
        <v>2919</v>
      </c>
      <c r="H3180" s="23" t="s">
        <v>237</v>
      </c>
      <c r="I3180" s="68">
        <v>2150</v>
      </c>
      <c r="J3180" s="68">
        <v>2150</v>
      </c>
      <c r="K3180" s="68"/>
      <c r="L3180" s="68">
        <f t="shared" si="2500"/>
        <v>0</v>
      </c>
      <c r="M3180" s="68"/>
      <c r="N3180" s="68"/>
      <c r="O3180" s="68">
        <v>0</v>
      </c>
      <c r="P3180" s="68">
        <f t="shared" si="2504"/>
        <v>0</v>
      </c>
      <c r="Q3180" s="68">
        <f t="shared" si="2505"/>
        <v>0</v>
      </c>
    </row>
    <row r="3181" spans="1:17" x14ac:dyDescent="0.25">
      <c r="A3181" s="14" t="s">
        <v>638</v>
      </c>
      <c r="B3181" s="14" t="s">
        <v>69</v>
      </c>
      <c r="C3181" s="14" t="s">
        <v>1146</v>
      </c>
      <c r="D3181" s="50" t="s">
        <v>1147</v>
      </c>
      <c r="E3181" s="50" t="s">
        <v>2720</v>
      </c>
      <c r="F3181" s="43" t="s">
        <v>1</v>
      </c>
      <c r="G3181" s="49" t="s">
        <v>1</v>
      </c>
      <c r="H3181" s="11" t="s">
        <v>35</v>
      </c>
      <c r="I3181" s="67">
        <f t="shared" ref="I3181:O3181" si="2525">SUM(I3182:I3184)</f>
        <v>36598</v>
      </c>
      <c r="J3181" s="67">
        <f t="shared" si="2525"/>
        <v>34098</v>
      </c>
      <c r="K3181" s="67">
        <f t="shared" si="2525"/>
        <v>0</v>
      </c>
      <c r="L3181" s="67">
        <f t="shared" si="2500"/>
        <v>2810</v>
      </c>
      <c r="M3181" s="67">
        <f t="shared" si="2525"/>
        <v>0</v>
      </c>
      <c r="N3181" s="67">
        <f t="shared" si="2525"/>
        <v>0</v>
      </c>
      <c r="O3181" s="67">
        <f t="shared" si="2525"/>
        <v>2810</v>
      </c>
      <c r="P3181" s="67">
        <f t="shared" si="2504"/>
        <v>2810</v>
      </c>
      <c r="Q3181" s="67">
        <f t="shared" si="2505"/>
        <v>8.2409525485365709</v>
      </c>
    </row>
    <row r="3182" spans="1:17" x14ac:dyDescent="0.25">
      <c r="A3182" s="12" t="s">
        <v>638</v>
      </c>
      <c r="B3182" s="12" t="s">
        <v>69</v>
      </c>
      <c r="C3182" s="12" t="s">
        <v>1146</v>
      </c>
      <c r="D3182" s="43" t="s">
        <v>1147</v>
      </c>
      <c r="E3182" s="48">
        <v>6139</v>
      </c>
      <c r="F3182" s="43"/>
      <c r="G3182" s="56" t="s">
        <v>2919</v>
      </c>
      <c r="H3182" s="23" t="s">
        <v>35</v>
      </c>
      <c r="I3182" s="68">
        <v>26400</v>
      </c>
      <c r="J3182" s="68">
        <v>23900</v>
      </c>
      <c r="K3182" s="68"/>
      <c r="L3182" s="68">
        <f t="shared" si="2500"/>
        <v>1900</v>
      </c>
      <c r="M3182" s="68"/>
      <c r="N3182" s="68"/>
      <c r="O3182" s="68">
        <v>1900</v>
      </c>
      <c r="P3182" s="68">
        <f t="shared" si="2504"/>
        <v>1900</v>
      </c>
      <c r="Q3182" s="68">
        <f t="shared" si="2505"/>
        <v>7.9497907949790791</v>
      </c>
    </row>
    <row r="3183" spans="1:17" x14ac:dyDescent="0.25">
      <c r="A3183" s="12" t="s">
        <v>638</v>
      </c>
      <c r="B3183" s="12" t="s">
        <v>69</v>
      </c>
      <c r="C3183" s="12" t="s">
        <v>1146</v>
      </c>
      <c r="D3183" s="43" t="s">
        <v>1147</v>
      </c>
      <c r="E3183" s="48">
        <v>6139</v>
      </c>
      <c r="F3183" s="43" t="s">
        <v>1154</v>
      </c>
      <c r="G3183" s="56" t="s">
        <v>2919</v>
      </c>
      <c r="H3183" s="23" t="s">
        <v>43</v>
      </c>
      <c r="I3183" s="68">
        <v>2598</v>
      </c>
      <c r="J3183" s="68">
        <v>2598</v>
      </c>
      <c r="K3183" s="68"/>
      <c r="L3183" s="68">
        <f t="shared" si="2500"/>
        <v>280</v>
      </c>
      <c r="M3183" s="68"/>
      <c r="N3183" s="68"/>
      <c r="O3183" s="68">
        <v>280</v>
      </c>
      <c r="P3183" s="68">
        <f t="shared" si="2504"/>
        <v>280</v>
      </c>
      <c r="Q3183" s="68">
        <f t="shared" si="2505"/>
        <v>10.77752117013087</v>
      </c>
    </row>
    <row r="3184" spans="1:17" ht="22.5" x14ac:dyDescent="0.25">
      <c r="A3184" s="12" t="s">
        <v>638</v>
      </c>
      <c r="B3184" s="12" t="s">
        <v>69</v>
      </c>
      <c r="C3184" s="12" t="s">
        <v>1146</v>
      </c>
      <c r="D3184" s="43" t="s">
        <v>1147</v>
      </c>
      <c r="E3184" s="48">
        <v>6139</v>
      </c>
      <c r="F3184" s="43" t="s">
        <v>1155</v>
      </c>
      <c r="G3184" s="56" t="s">
        <v>2919</v>
      </c>
      <c r="H3184" s="23" t="s">
        <v>49</v>
      </c>
      <c r="I3184" s="68">
        <v>7600</v>
      </c>
      <c r="J3184" s="68">
        <v>7600</v>
      </c>
      <c r="K3184" s="68"/>
      <c r="L3184" s="68">
        <f t="shared" si="2500"/>
        <v>630</v>
      </c>
      <c r="M3184" s="68"/>
      <c r="N3184" s="68"/>
      <c r="O3184" s="68">
        <v>630</v>
      </c>
      <c r="P3184" s="68">
        <f t="shared" si="2504"/>
        <v>630</v>
      </c>
      <c r="Q3184" s="68">
        <f t="shared" si="2505"/>
        <v>8.2894736842105257</v>
      </c>
    </row>
    <row r="3185" spans="1:17" ht="22.5" x14ac:dyDescent="0.25">
      <c r="A3185" s="14" t="s">
        <v>1</v>
      </c>
      <c r="B3185" s="14" t="s">
        <v>1</v>
      </c>
      <c r="C3185" s="14" t="s">
        <v>1</v>
      </c>
      <c r="D3185" s="42" t="s">
        <v>1</v>
      </c>
      <c r="E3185" s="42" t="s">
        <v>1</v>
      </c>
      <c r="F3185" s="42" t="s">
        <v>1</v>
      </c>
      <c r="G3185" s="42" t="s">
        <v>1</v>
      </c>
      <c r="H3185" s="17" t="s">
        <v>50</v>
      </c>
      <c r="I3185" s="66">
        <f t="shared" ref="I3185:O3186" si="2526">SUM(I3186)</f>
        <v>100</v>
      </c>
      <c r="J3185" s="66">
        <f t="shared" si="2526"/>
        <v>100</v>
      </c>
      <c r="K3185" s="66">
        <f t="shared" si="2526"/>
        <v>0</v>
      </c>
      <c r="L3185" s="66">
        <f t="shared" si="2500"/>
        <v>0</v>
      </c>
      <c r="M3185" s="66">
        <f t="shared" si="2526"/>
        <v>0</v>
      </c>
      <c r="N3185" s="66">
        <f t="shared" si="2526"/>
        <v>0</v>
      </c>
      <c r="O3185" s="66">
        <f t="shared" si="2526"/>
        <v>0</v>
      </c>
      <c r="P3185" s="66">
        <f t="shared" si="2504"/>
        <v>0</v>
      </c>
      <c r="Q3185" s="66">
        <f t="shared" si="2505"/>
        <v>0</v>
      </c>
    </row>
    <row r="3186" spans="1:17" x14ac:dyDescent="0.25">
      <c r="A3186" s="12" t="s">
        <v>638</v>
      </c>
      <c r="B3186" s="12" t="s">
        <v>69</v>
      </c>
      <c r="C3186" s="12" t="s">
        <v>1146</v>
      </c>
      <c r="D3186" s="43" t="s">
        <v>1147</v>
      </c>
      <c r="E3186" s="42" t="s">
        <v>2712</v>
      </c>
      <c r="F3186" s="42" t="s">
        <v>1</v>
      </c>
      <c r="G3186" s="42" t="s">
        <v>1</v>
      </c>
      <c r="H3186" s="11" t="s">
        <v>52</v>
      </c>
      <c r="I3186" s="67">
        <f t="shared" si="2526"/>
        <v>100</v>
      </c>
      <c r="J3186" s="67">
        <f t="shared" si="2526"/>
        <v>100</v>
      </c>
      <c r="K3186" s="67">
        <f t="shared" si="2526"/>
        <v>0</v>
      </c>
      <c r="L3186" s="67">
        <f t="shared" si="2500"/>
        <v>0</v>
      </c>
      <c r="M3186" s="67">
        <f t="shared" si="2526"/>
        <v>0</v>
      </c>
      <c r="N3186" s="67">
        <f t="shared" si="2526"/>
        <v>0</v>
      </c>
      <c r="O3186" s="67">
        <f t="shared" si="2526"/>
        <v>0</v>
      </c>
      <c r="P3186" s="67">
        <f t="shared" si="2504"/>
        <v>0</v>
      </c>
      <c r="Q3186" s="67">
        <f t="shared" si="2505"/>
        <v>0</v>
      </c>
    </row>
    <row r="3187" spans="1:17" x14ac:dyDescent="0.25">
      <c r="A3187" s="12" t="s">
        <v>638</v>
      </c>
      <c r="B3187" s="12" t="s">
        <v>69</v>
      </c>
      <c r="C3187" s="12" t="s">
        <v>1146</v>
      </c>
      <c r="D3187" s="43" t="s">
        <v>1147</v>
      </c>
      <c r="E3187" s="48">
        <v>6148</v>
      </c>
      <c r="F3187" s="43"/>
      <c r="G3187" s="56" t="s">
        <v>2919</v>
      </c>
      <c r="H3187" s="23" t="s">
        <v>58</v>
      </c>
      <c r="I3187" s="68">
        <v>100</v>
      </c>
      <c r="J3187" s="68">
        <v>100</v>
      </c>
      <c r="K3187" s="68"/>
      <c r="L3187" s="68">
        <f t="shared" si="2500"/>
        <v>0</v>
      </c>
      <c r="M3187" s="68"/>
      <c r="N3187" s="68"/>
      <c r="O3187" s="68"/>
      <c r="P3187" s="68">
        <f t="shared" si="2504"/>
        <v>0</v>
      </c>
      <c r="Q3187" s="68">
        <f t="shared" si="2505"/>
        <v>0</v>
      </c>
    </row>
    <row r="3188" spans="1:17" ht="22.5" x14ac:dyDescent="0.25">
      <c r="A3188" s="14" t="s">
        <v>1</v>
      </c>
      <c r="B3188" s="14" t="s">
        <v>1</v>
      </c>
      <c r="C3188" s="14" t="s">
        <v>1</v>
      </c>
      <c r="D3188" s="42" t="s">
        <v>1</v>
      </c>
      <c r="E3188" s="42" t="s">
        <v>1</v>
      </c>
      <c r="F3188" s="42" t="s">
        <v>1</v>
      </c>
      <c r="G3188" s="42" t="s">
        <v>1</v>
      </c>
      <c r="H3188" s="17" t="s">
        <v>59</v>
      </c>
      <c r="I3188" s="66">
        <f t="shared" ref="I3188:O3188" si="2527">SUM(I3189)</f>
        <v>12000</v>
      </c>
      <c r="J3188" s="66">
        <f t="shared" si="2527"/>
        <v>0</v>
      </c>
      <c r="K3188" s="66">
        <f t="shared" si="2527"/>
        <v>0</v>
      </c>
      <c r="L3188" s="66">
        <f t="shared" si="2500"/>
        <v>0</v>
      </c>
      <c r="M3188" s="66">
        <f t="shared" si="2527"/>
        <v>0</v>
      </c>
      <c r="N3188" s="66">
        <f t="shared" si="2527"/>
        <v>0</v>
      </c>
      <c r="O3188" s="66">
        <f t="shared" si="2527"/>
        <v>0</v>
      </c>
      <c r="P3188" s="66">
        <f t="shared" si="2504"/>
        <v>0</v>
      </c>
      <c r="Q3188" s="66" t="str">
        <f t="shared" si="2505"/>
        <v>-</v>
      </c>
    </row>
    <row r="3189" spans="1:17" x14ac:dyDescent="0.25">
      <c r="A3189" s="12" t="s">
        <v>638</v>
      </c>
      <c r="B3189" s="12" t="s">
        <v>69</v>
      </c>
      <c r="C3189" s="12" t="s">
        <v>1146</v>
      </c>
      <c r="D3189" s="43" t="s">
        <v>1147</v>
      </c>
      <c r="E3189" s="42" t="s">
        <v>2715</v>
      </c>
      <c r="F3189" s="42" t="s">
        <v>1</v>
      </c>
      <c r="G3189" s="42" t="s">
        <v>1</v>
      </c>
      <c r="H3189" s="11" t="s">
        <v>61</v>
      </c>
      <c r="I3189" s="67">
        <f t="shared" ref="I3189" si="2528">SUM(I3190:I3191)</f>
        <v>12000</v>
      </c>
      <c r="J3189" s="67">
        <f t="shared" ref="J3189:K3189" si="2529">SUM(J3190:J3191)</f>
        <v>0</v>
      </c>
      <c r="K3189" s="67">
        <f t="shared" si="2529"/>
        <v>0</v>
      </c>
      <c r="L3189" s="67">
        <f t="shared" si="2500"/>
        <v>0</v>
      </c>
      <c r="M3189" s="67">
        <f t="shared" ref="M3189" si="2530">SUM(M3190:M3191)</f>
        <v>0</v>
      </c>
      <c r="N3189" s="67">
        <f t="shared" ref="N3189:O3189" si="2531">SUM(N3190:N3191)</f>
        <v>0</v>
      </c>
      <c r="O3189" s="67">
        <f t="shared" si="2531"/>
        <v>0</v>
      </c>
      <c r="P3189" s="67">
        <f t="shared" si="2504"/>
        <v>0</v>
      </c>
      <c r="Q3189" s="67" t="str">
        <f t="shared" si="2505"/>
        <v>-</v>
      </c>
    </row>
    <row r="3190" spans="1:17" x14ac:dyDescent="0.25">
      <c r="A3190" s="12" t="s">
        <v>638</v>
      </c>
      <c r="B3190" s="12" t="s">
        <v>69</v>
      </c>
      <c r="C3190" s="12" t="s">
        <v>1146</v>
      </c>
      <c r="D3190" s="43" t="s">
        <v>1147</v>
      </c>
      <c r="E3190" s="48">
        <v>8213</v>
      </c>
      <c r="F3190" s="43"/>
      <c r="G3190" s="56" t="s">
        <v>2919</v>
      </c>
      <c r="H3190" s="23" t="s">
        <v>62</v>
      </c>
      <c r="I3190" s="68">
        <v>10000</v>
      </c>
      <c r="J3190" s="68">
        <v>0</v>
      </c>
      <c r="K3190" s="68"/>
      <c r="L3190" s="68">
        <f t="shared" si="2500"/>
        <v>0</v>
      </c>
      <c r="M3190" s="68"/>
      <c r="N3190" s="68"/>
      <c r="O3190" s="68"/>
      <c r="P3190" s="68">
        <f t="shared" si="2504"/>
        <v>0</v>
      </c>
      <c r="Q3190" s="68" t="str">
        <f t="shared" si="2505"/>
        <v>-</v>
      </c>
    </row>
    <row r="3191" spans="1:17" x14ac:dyDescent="0.25">
      <c r="A3191" s="12" t="s">
        <v>638</v>
      </c>
      <c r="B3191" s="12" t="s">
        <v>69</v>
      </c>
      <c r="C3191" s="12" t="s">
        <v>1146</v>
      </c>
      <c r="D3191" s="43" t="s">
        <v>1147</v>
      </c>
      <c r="E3191" s="48">
        <v>8216</v>
      </c>
      <c r="F3191" s="43"/>
      <c r="G3191" s="56" t="s">
        <v>2919</v>
      </c>
      <c r="H3191" s="23" t="s">
        <v>248</v>
      </c>
      <c r="I3191" s="68">
        <v>2000</v>
      </c>
      <c r="J3191" s="68">
        <v>0</v>
      </c>
      <c r="K3191" s="68"/>
      <c r="L3191" s="68">
        <f t="shared" si="2500"/>
        <v>0</v>
      </c>
      <c r="M3191" s="68"/>
      <c r="N3191" s="68"/>
      <c r="O3191" s="68"/>
      <c r="P3191" s="68">
        <f t="shared" si="2504"/>
        <v>0</v>
      </c>
      <c r="Q3191" s="68" t="str">
        <f t="shared" si="2505"/>
        <v>-</v>
      </c>
    </row>
    <row r="3192" spans="1:17" x14ac:dyDescent="0.25">
      <c r="A3192" s="23" t="s">
        <v>1</v>
      </c>
      <c r="B3192" s="23" t="s">
        <v>1</v>
      </c>
      <c r="C3192" s="23" t="s">
        <v>1</v>
      </c>
      <c r="D3192" s="49" t="s">
        <v>1</v>
      </c>
      <c r="E3192" s="49" t="s">
        <v>1</v>
      </c>
      <c r="F3192" s="49" t="s">
        <v>1</v>
      </c>
      <c r="G3192" s="49" t="s">
        <v>1</v>
      </c>
      <c r="H3192" s="17" t="s">
        <v>1156</v>
      </c>
      <c r="I3192" s="66">
        <f t="shared" ref="I3192:O3192" si="2532">SUM(I3162,I3185,I3188)</f>
        <v>1537351</v>
      </c>
      <c r="J3192" s="66">
        <f t="shared" si="2532"/>
        <v>1371351</v>
      </c>
      <c r="K3192" s="66">
        <f t="shared" si="2532"/>
        <v>0</v>
      </c>
      <c r="L3192" s="66">
        <f t="shared" si="2500"/>
        <v>129210</v>
      </c>
      <c r="M3192" s="66">
        <f t="shared" si="2532"/>
        <v>0</v>
      </c>
      <c r="N3192" s="66">
        <f t="shared" si="2532"/>
        <v>0</v>
      </c>
      <c r="O3192" s="66">
        <f t="shared" si="2532"/>
        <v>129210</v>
      </c>
      <c r="P3192" s="66">
        <f t="shared" si="2504"/>
        <v>129210</v>
      </c>
      <c r="Q3192" s="66">
        <f t="shared" si="2505"/>
        <v>9.4220954372731711</v>
      </c>
    </row>
    <row r="3193" spans="1:17" ht="15.75" thickBot="1" x14ac:dyDescent="0.3">
      <c r="A3193" s="23" t="s">
        <v>1</v>
      </c>
      <c r="B3193" s="23" t="s">
        <v>1</v>
      </c>
      <c r="C3193" s="23" t="s">
        <v>1</v>
      </c>
      <c r="D3193" s="49" t="s">
        <v>1</v>
      </c>
      <c r="E3193" s="49" t="s">
        <v>1</v>
      </c>
      <c r="F3193" s="49" t="s">
        <v>1</v>
      </c>
      <c r="G3193" s="49" t="s">
        <v>1</v>
      </c>
      <c r="H3193" s="11" t="s">
        <v>64</v>
      </c>
      <c r="I3193" s="67">
        <v>40</v>
      </c>
      <c r="J3193" s="67">
        <v>40</v>
      </c>
      <c r="K3193" s="67"/>
      <c r="L3193" s="67"/>
      <c r="M3193" s="67"/>
      <c r="N3193" s="67"/>
      <c r="O3193" s="67"/>
      <c r="P3193" s="67">
        <f t="shared" si="2504"/>
        <v>0</v>
      </c>
      <c r="Q3193" s="67">
        <f t="shared" si="2505"/>
        <v>0</v>
      </c>
    </row>
    <row r="3194" spans="1:17" ht="34.5" thickBot="1" x14ac:dyDescent="0.3">
      <c r="A3194" s="23" t="s">
        <v>1</v>
      </c>
      <c r="B3194" s="23" t="s">
        <v>1</v>
      </c>
      <c r="C3194" s="23" t="s">
        <v>1</v>
      </c>
      <c r="D3194" s="49" t="s">
        <v>1</v>
      </c>
      <c r="E3194" s="49" t="s">
        <v>1</v>
      </c>
      <c r="F3194" s="49" t="s">
        <v>1</v>
      </c>
      <c r="G3194" s="49" t="s">
        <v>1</v>
      </c>
      <c r="H3194" s="22" t="s">
        <v>65</v>
      </c>
      <c r="I3194" s="64" t="s">
        <v>2718</v>
      </c>
      <c r="J3194" s="64" t="s">
        <v>2879</v>
      </c>
      <c r="K3194" s="64" t="s">
        <v>2942</v>
      </c>
      <c r="L3194" s="64" t="s">
        <v>2942</v>
      </c>
      <c r="M3194" s="64" t="s">
        <v>2950</v>
      </c>
      <c r="N3194" s="64" t="s">
        <v>2949</v>
      </c>
      <c r="O3194" s="64" t="s">
        <v>2951</v>
      </c>
      <c r="P3194" s="64" t="s">
        <v>2942</v>
      </c>
      <c r="Q3194" s="64" t="s">
        <v>2944</v>
      </c>
    </row>
    <row r="3195" spans="1:17" x14ac:dyDescent="0.25">
      <c r="A3195" s="24"/>
      <c r="B3195" s="24"/>
      <c r="C3195" s="24"/>
      <c r="D3195" s="51"/>
      <c r="E3195" s="51"/>
      <c r="F3195" s="51"/>
      <c r="G3195" s="51"/>
      <c r="H3195" s="18" t="s">
        <v>1</v>
      </c>
      <c r="I3195" s="65">
        <v>1</v>
      </c>
      <c r="J3195" s="65" t="s">
        <v>2894</v>
      </c>
      <c r="K3195" s="65">
        <v>3</v>
      </c>
      <c r="L3195" s="65" t="s">
        <v>2945</v>
      </c>
      <c r="M3195" s="65">
        <v>5</v>
      </c>
      <c r="N3195" s="65">
        <v>6</v>
      </c>
      <c r="O3195" s="65">
        <v>7</v>
      </c>
      <c r="P3195" s="65" t="s">
        <v>2946</v>
      </c>
      <c r="Q3195" s="65">
        <v>9</v>
      </c>
    </row>
    <row r="3196" spans="1:17" x14ac:dyDescent="0.25">
      <c r="A3196" s="24"/>
      <c r="B3196" s="24"/>
      <c r="C3196" s="24"/>
      <c r="D3196" s="51"/>
      <c r="E3196" s="52"/>
      <c r="F3196" s="52"/>
      <c r="G3196" s="52"/>
      <c r="H3196" s="19" t="s">
        <v>697</v>
      </c>
      <c r="I3196" s="69">
        <f t="shared" ref="I3196" si="2533">SUM(I3192)</f>
        <v>1537351</v>
      </c>
      <c r="J3196" s="69">
        <f t="shared" ref="J3196:K3196" si="2534">SUM(J3192)</f>
        <v>1371351</v>
      </c>
      <c r="K3196" s="69">
        <f t="shared" si="2534"/>
        <v>0</v>
      </c>
      <c r="L3196" s="69">
        <f t="shared" si="2500"/>
        <v>129210</v>
      </c>
      <c r="M3196" s="69">
        <f t="shared" ref="M3196" si="2535">SUM(M3192)</f>
        <v>0</v>
      </c>
      <c r="N3196" s="69">
        <f t="shared" ref="N3196:O3196" si="2536">SUM(N3192)</f>
        <v>0</v>
      </c>
      <c r="O3196" s="69">
        <f t="shared" si="2536"/>
        <v>129210</v>
      </c>
      <c r="P3196" s="69">
        <f t="shared" si="2504"/>
        <v>129210</v>
      </c>
      <c r="Q3196" s="69">
        <f t="shared" si="2505"/>
        <v>9.4220954372731711</v>
      </c>
    </row>
    <row r="3197" spans="1:17" x14ac:dyDescent="0.25">
      <c r="A3197" s="24"/>
      <c r="B3197" s="24"/>
      <c r="C3197" s="24"/>
      <c r="D3197" s="51"/>
      <c r="E3197" s="51"/>
      <c r="F3197" s="51"/>
      <c r="G3197" s="51"/>
      <c r="H3197" s="20" t="s">
        <v>67</v>
      </c>
      <c r="I3197" s="69">
        <f t="shared" ref="I3197" si="2537">SUM(I3196)</f>
        <v>1537351</v>
      </c>
      <c r="J3197" s="69">
        <f t="shared" ref="J3197:K3197" si="2538">SUM(J3196)</f>
        <v>1371351</v>
      </c>
      <c r="K3197" s="69">
        <f t="shared" si="2538"/>
        <v>0</v>
      </c>
      <c r="L3197" s="69">
        <f t="shared" si="2500"/>
        <v>129210</v>
      </c>
      <c r="M3197" s="69">
        <f t="shared" ref="M3197" si="2539">SUM(M3196)</f>
        <v>0</v>
      </c>
      <c r="N3197" s="69">
        <f t="shared" ref="N3197:O3197" si="2540">SUM(N3196)</f>
        <v>0</v>
      </c>
      <c r="O3197" s="69">
        <f t="shared" si="2540"/>
        <v>129210</v>
      </c>
      <c r="P3197" s="69">
        <f t="shared" si="2504"/>
        <v>129210</v>
      </c>
      <c r="Q3197" s="69">
        <f t="shared" si="2505"/>
        <v>9.4220954372731711</v>
      </c>
    </row>
    <row r="3198" spans="1:17" x14ac:dyDescent="0.25">
      <c r="A3198" s="25"/>
      <c r="B3198" s="25"/>
      <c r="C3198" s="25"/>
      <c r="D3198" s="53"/>
      <c r="E3198" s="53"/>
      <c r="F3198" s="53"/>
      <c r="G3198" s="53"/>
    </row>
    <row r="3199" spans="1:17" ht="15.75" thickBot="1" x14ac:dyDescent="0.3">
      <c r="A3199" s="23" t="s">
        <v>1</v>
      </c>
      <c r="B3199" s="23" t="s">
        <v>1</v>
      </c>
      <c r="C3199" s="23" t="s">
        <v>1</v>
      </c>
      <c r="D3199" s="49" t="s">
        <v>1</v>
      </c>
      <c r="E3199" s="49" t="s">
        <v>1</v>
      </c>
      <c r="F3199" s="49" t="s">
        <v>1</v>
      </c>
      <c r="G3199" s="49" t="s">
        <v>1</v>
      </c>
      <c r="H3199" s="26" t="s">
        <v>1</v>
      </c>
      <c r="I3199" s="70"/>
      <c r="J3199" s="70"/>
      <c r="K3199" s="70"/>
      <c r="L3199" s="70"/>
      <c r="M3199" s="70"/>
      <c r="N3199" s="70"/>
      <c r="O3199" s="70"/>
      <c r="P3199" s="70"/>
      <c r="Q3199" s="70"/>
    </row>
    <row r="3200" spans="1:17" ht="34.5" thickBot="1" x14ac:dyDescent="0.3">
      <c r="A3200" s="22" t="s">
        <v>4</v>
      </c>
      <c r="B3200" s="22" t="s">
        <v>5</v>
      </c>
      <c r="C3200" s="22" t="s">
        <v>6</v>
      </c>
      <c r="D3200" s="44" t="s">
        <v>2891</v>
      </c>
      <c r="E3200" s="44" t="s">
        <v>2895</v>
      </c>
      <c r="F3200" s="44" t="s">
        <v>7</v>
      </c>
      <c r="G3200" s="44" t="s">
        <v>8</v>
      </c>
      <c r="H3200" s="22" t="s">
        <v>9</v>
      </c>
      <c r="I3200" s="64" t="s">
        <v>2718</v>
      </c>
      <c r="J3200" s="64" t="s">
        <v>2879</v>
      </c>
      <c r="K3200" s="64" t="s">
        <v>2942</v>
      </c>
      <c r="L3200" s="64" t="s">
        <v>2942</v>
      </c>
      <c r="M3200" s="64" t="s">
        <v>2950</v>
      </c>
      <c r="N3200" s="64" t="s">
        <v>2949</v>
      </c>
      <c r="O3200" s="64" t="s">
        <v>2951</v>
      </c>
      <c r="P3200" s="64" t="s">
        <v>2942</v>
      </c>
      <c r="Q3200" s="64" t="s">
        <v>2944</v>
      </c>
    </row>
    <row r="3201" spans="1:17" x14ac:dyDescent="0.25">
      <c r="A3201" s="15" t="s">
        <v>1</v>
      </c>
      <c r="B3201" s="15" t="s">
        <v>1</v>
      </c>
      <c r="C3201" s="15" t="s">
        <v>1</v>
      </c>
      <c r="D3201" s="45" t="s">
        <v>1</v>
      </c>
      <c r="E3201" s="45" t="s">
        <v>1</v>
      </c>
      <c r="F3201" s="46" t="s">
        <v>1</v>
      </c>
      <c r="G3201" s="47" t="s">
        <v>1</v>
      </c>
      <c r="H3201" s="16" t="s">
        <v>1</v>
      </c>
      <c r="I3201" s="65">
        <v>1</v>
      </c>
      <c r="J3201" s="65" t="s">
        <v>2894</v>
      </c>
      <c r="K3201" s="65">
        <v>3</v>
      </c>
      <c r="L3201" s="65" t="s">
        <v>2945</v>
      </c>
      <c r="M3201" s="65">
        <v>5</v>
      </c>
      <c r="N3201" s="65">
        <v>6</v>
      </c>
      <c r="O3201" s="65">
        <v>7</v>
      </c>
      <c r="P3201" s="65" t="s">
        <v>2946</v>
      </c>
      <c r="Q3201" s="65">
        <v>9</v>
      </c>
    </row>
    <row r="3202" spans="1:17" x14ac:dyDescent="0.25">
      <c r="A3202" s="14" t="s">
        <v>638</v>
      </c>
      <c r="B3202" s="14" t="s">
        <v>69</v>
      </c>
      <c r="C3202" s="12" t="s">
        <v>1157</v>
      </c>
      <c r="D3202" s="43" t="s">
        <v>1158</v>
      </c>
      <c r="E3202" s="42" t="s">
        <v>1</v>
      </c>
      <c r="F3202" s="42" t="s">
        <v>1</v>
      </c>
      <c r="G3202" s="42" t="s">
        <v>1</v>
      </c>
      <c r="H3202" s="11" t="s">
        <v>1159</v>
      </c>
      <c r="I3202" s="63"/>
      <c r="J3202" s="63"/>
      <c r="K3202" s="63"/>
      <c r="L3202" s="63"/>
      <c r="M3202" s="63"/>
      <c r="N3202" s="63"/>
      <c r="O3202" s="63"/>
      <c r="P3202" s="63">
        <f t="shared" si="2504"/>
        <v>0</v>
      </c>
      <c r="Q3202" s="63" t="str">
        <f t="shared" si="2505"/>
        <v>-</v>
      </c>
    </row>
    <row r="3203" spans="1:17" ht="22.5" x14ac:dyDescent="0.25">
      <c r="A3203" s="14" t="s">
        <v>1</v>
      </c>
      <c r="B3203" s="14" t="s">
        <v>1</v>
      </c>
      <c r="C3203" s="14" t="s">
        <v>1</v>
      </c>
      <c r="D3203" s="42" t="s">
        <v>1</v>
      </c>
      <c r="E3203" s="42" t="s">
        <v>1</v>
      </c>
      <c r="F3203" s="42" t="s">
        <v>1</v>
      </c>
      <c r="G3203" s="42" t="s">
        <v>1</v>
      </c>
      <c r="H3203" s="17" t="s">
        <v>13</v>
      </c>
      <c r="I3203" s="66">
        <f t="shared" ref="I3203" si="2541">SUM(I3204,I3212,I3214)</f>
        <v>1368620</v>
      </c>
      <c r="J3203" s="66">
        <f t="shared" ref="J3203:K3203" si="2542">SUM(J3204,J3212,J3214)</f>
        <v>1301600</v>
      </c>
      <c r="K3203" s="66">
        <f t="shared" si="2542"/>
        <v>0</v>
      </c>
      <c r="L3203" s="66">
        <f t="shared" si="2500"/>
        <v>116916</v>
      </c>
      <c r="M3203" s="66">
        <f t="shared" ref="M3203" si="2543">SUM(M3204,M3212,M3214)</f>
        <v>0</v>
      </c>
      <c r="N3203" s="66">
        <f t="shared" ref="N3203:O3203" si="2544">SUM(N3204,N3212,N3214)</f>
        <v>0</v>
      </c>
      <c r="O3203" s="66">
        <f t="shared" si="2544"/>
        <v>116916</v>
      </c>
      <c r="P3203" s="66">
        <f t="shared" si="2504"/>
        <v>116916</v>
      </c>
      <c r="Q3203" s="66">
        <f t="shared" si="2505"/>
        <v>8.9824830977258756</v>
      </c>
    </row>
    <row r="3204" spans="1:17" x14ac:dyDescent="0.25">
      <c r="A3204" s="12" t="s">
        <v>638</v>
      </c>
      <c r="B3204" s="12" t="s">
        <v>69</v>
      </c>
      <c r="C3204" s="12" t="s">
        <v>1157</v>
      </c>
      <c r="D3204" s="43" t="s">
        <v>1158</v>
      </c>
      <c r="E3204" s="42" t="s">
        <v>2709</v>
      </c>
      <c r="F3204" s="42" t="s">
        <v>1</v>
      </c>
      <c r="G3204" s="42" t="s">
        <v>1</v>
      </c>
      <c r="H3204" s="11" t="s">
        <v>15</v>
      </c>
      <c r="I3204" s="67">
        <f t="shared" ref="I3204" si="2545">SUM(I3205,I3206)</f>
        <v>1106600</v>
      </c>
      <c r="J3204" s="67">
        <f t="shared" ref="J3204:K3204" si="2546">SUM(J3205,J3206)</f>
        <v>1077600</v>
      </c>
      <c r="K3204" s="67">
        <f t="shared" si="2546"/>
        <v>0</v>
      </c>
      <c r="L3204" s="67">
        <f t="shared" si="2500"/>
        <v>89300</v>
      </c>
      <c r="M3204" s="67">
        <f t="shared" ref="M3204" si="2547">SUM(M3205,M3206)</f>
        <v>0</v>
      </c>
      <c r="N3204" s="67">
        <f t="shared" ref="N3204:O3204" si="2548">SUM(N3205,N3206)</f>
        <v>0</v>
      </c>
      <c r="O3204" s="67">
        <f t="shared" si="2548"/>
        <v>89300</v>
      </c>
      <c r="P3204" s="67">
        <f t="shared" si="2504"/>
        <v>89300</v>
      </c>
      <c r="Q3204" s="67">
        <f t="shared" si="2505"/>
        <v>8.2869339272457303</v>
      </c>
    </row>
    <row r="3205" spans="1:17" x14ac:dyDescent="0.25">
      <c r="A3205" s="12" t="s">
        <v>638</v>
      </c>
      <c r="B3205" s="12" t="s">
        <v>69</v>
      </c>
      <c r="C3205" s="12" t="s">
        <v>1157</v>
      </c>
      <c r="D3205" s="43" t="s">
        <v>1158</v>
      </c>
      <c r="E3205" s="48">
        <v>6111</v>
      </c>
      <c r="F3205" s="43"/>
      <c r="G3205" s="56" t="s">
        <v>2919</v>
      </c>
      <c r="H3205" s="23" t="s">
        <v>16</v>
      </c>
      <c r="I3205" s="68">
        <v>949500</v>
      </c>
      <c r="J3205" s="68">
        <v>925500</v>
      </c>
      <c r="K3205" s="68"/>
      <c r="L3205" s="68">
        <f t="shared" si="2500"/>
        <v>79000</v>
      </c>
      <c r="M3205" s="68"/>
      <c r="N3205" s="68"/>
      <c r="O3205" s="68">
        <v>79000</v>
      </c>
      <c r="P3205" s="68">
        <f t="shared" si="2504"/>
        <v>79000</v>
      </c>
      <c r="Q3205" s="68">
        <f t="shared" si="2505"/>
        <v>8.5359265262020543</v>
      </c>
    </row>
    <row r="3206" spans="1:17" x14ac:dyDescent="0.25">
      <c r="A3206" s="14" t="s">
        <v>638</v>
      </c>
      <c r="B3206" s="14" t="s">
        <v>69</v>
      </c>
      <c r="C3206" s="14" t="s">
        <v>1157</v>
      </c>
      <c r="D3206" s="50" t="s">
        <v>1158</v>
      </c>
      <c r="E3206" s="50" t="s">
        <v>2719</v>
      </c>
      <c r="F3206" s="43" t="s">
        <v>1</v>
      </c>
      <c r="G3206" s="49" t="s">
        <v>1</v>
      </c>
      <c r="H3206" s="11" t="s">
        <v>19</v>
      </c>
      <c r="I3206" s="67">
        <f t="shared" ref="I3206:O3206" si="2549">SUM(I3207:I3211)</f>
        <v>157100</v>
      </c>
      <c r="J3206" s="67">
        <f t="shared" si="2549"/>
        <v>152100</v>
      </c>
      <c r="K3206" s="67">
        <f t="shared" si="2549"/>
        <v>0</v>
      </c>
      <c r="L3206" s="67">
        <f t="shared" si="2500"/>
        <v>10300</v>
      </c>
      <c r="M3206" s="67">
        <f t="shared" si="2549"/>
        <v>0</v>
      </c>
      <c r="N3206" s="67">
        <f t="shared" si="2549"/>
        <v>0</v>
      </c>
      <c r="O3206" s="67">
        <f t="shared" si="2549"/>
        <v>10300</v>
      </c>
      <c r="P3206" s="67">
        <f t="shared" si="2504"/>
        <v>10300</v>
      </c>
      <c r="Q3206" s="67">
        <f t="shared" si="2505"/>
        <v>6.7718606180144638</v>
      </c>
    </row>
    <row r="3207" spans="1:17" x14ac:dyDescent="0.25">
      <c r="A3207" s="12" t="s">
        <v>638</v>
      </c>
      <c r="B3207" s="12" t="s">
        <v>69</v>
      </c>
      <c r="C3207" s="12" t="s">
        <v>1157</v>
      </c>
      <c r="D3207" s="43" t="s">
        <v>1158</v>
      </c>
      <c r="E3207" s="48">
        <v>6112</v>
      </c>
      <c r="F3207" s="43" t="s">
        <v>1160</v>
      </c>
      <c r="G3207" s="56" t="s">
        <v>2919</v>
      </c>
      <c r="H3207" s="23" t="s">
        <v>73</v>
      </c>
      <c r="I3207" s="68">
        <v>26850</v>
      </c>
      <c r="J3207" s="68">
        <v>26000</v>
      </c>
      <c r="K3207" s="68"/>
      <c r="L3207" s="68">
        <f t="shared" si="2500"/>
        <v>2300</v>
      </c>
      <c r="M3207" s="68"/>
      <c r="N3207" s="68"/>
      <c r="O3207" s="68">
        <v>2300</v>
      </c>
      <c r="P3207" s="68">
        <f t="shared" si="2504"/>
        <v>2300</v>
      </c>
      <c r="Q3207" s="68">
        <f t="shared" si="2505"/>
        <v>8.8461538461538467</v>
      </c>
    </row>
    <row r="3208" spans="1:17" x14ac:dyDescent="0.25">
      <c r="A3208" s="12" t="s">
        <v>638</v>
      </c>
      <c r="B3208" s="12" t="s">
        <v>69</v>
      </c>
      <c r="C3208" s="12" t="s">
        <v>1157</v>
      </c>
      <c r="D3208" s="43" t="s">
        <v>1158</v>
      </c>
      <c r="E3208" s="48">
        <v>6112</v>
      </c>
      <c r="F3208" s="43" t="s">
        <v>1161</v>
      </c>
      <c r="G3208" s="56" t="s">
        <v>2919</v>
      </c>
      <c r="H3208" s="23" t="s">
        <v>22</v>
      </c>
      <c r="I3208" s="68">
        <v>89200</v>
      </c>
      <c r="J3208" s="68">
        <v>86000</v>
      </c>
      <c r="K3208" s="68"/>
      <c r="L3208" s="68">
        <f t="shared" si="2500"/>
        <v>8000</v>
      </c>
      <c r="M3208" s="68"/>
      <c r="N3208" s="68"/>
      <c r="O3208" s="68">
        <v>8000</v>
      </c>
      <c r="P3208" s="68">
        <f t="shared" si="2504"/>
        <v>8000</v>
      </c>
      <c r="Q3208" s="68">
        <f t="shared" si="2505"/>
        <v>9.3023255813953494</v>
      </c>
    </row>
    <row r="3209" spans="1:17" x14ac:dyDescent="0.25">
      <c r="A3209" s="12" t="s">
        <v>638</v>
      </c>
      <c r="B3209" s="12" t="s">
        <v>69</v>
      </c>
      <c r="C3209" s="12" t="s">
        <v>1157</v>
      </c>
      <c r="D3209" s="43" t="s">
        <v>1158</v>
      </c>
      <c r="E3209" s="48">
        <v>6112</v>
      </c>
      <c r="F3209" s="43" t="s">
        <v>1162</v>
      </c>
      <c r="G3209" s="56" t="s">
        <v>2919</v>
      </c>
      <c r="H3209" s="23" t="s">
        <v>24</v>
      </c>
      <c r="I3209" s="68">
        <v>20150</v>
      </c>
      <c r="J3209" s="68">
        <v>19200</v>
      </c>
      <c r="K3209" s="68"/>
      <c r="L3209" s="68">
        <f t="shared" si="2500"/>
        <v>0</v>
      </c>
      <c r="M3209" s="68"/>
      <c r="N3209" s="68"/>
      <c r="O3209" s="68"/>
      <c r="P3209" s="68">
        <f t="shared" si="2504"/>
        <v>0</v>
      </c>
      <c r="Q3209" s="68">
        <f t="shared" si="2505"/>
        <v>0</v>
      </c>
    </row>
    <row r="3210" spans="1:17" x14ac:dyDescent="0.25">
      <c r="A3210" s="12" t="s">
        <v>638</v>
      </c>
      <c r="B3210" s="12" t="s">
        <v>69</v>
      </c>
      <c r="C3210" s="12" t="s">
        <v>1157</v>
      </c>
      <c r="D3210" s="43" t="s">
        <v>1158</v>
      </c>
      <c r="E3210" s="48">
        <v>6112</v>
      </c>
      <c r="F3210" s="43" t="s">
        <v>1163</v>
      </c>
      <c r="G3210" s="56" t="s">
        <v>2919</v>
      </c>
      <c r="H3210" s="23" t="s">
        <v>76</v>
      </c>
      <c r="I3210" s="68">
        <v>6500</v>
      </c>
      <c r="J3210" s="68">
        <v>6500</v>
      </c>
      <c r="K3210" s="68"/>
      <c r="L3210" s="68">
        <f t="shared" si="2500"/>
        <v>0</v>
      </c>
      <c r="M3210" s="68"/>
      <c r="N3210" s="68"/>
      <c r="O3210" s="68"/>
      <c r="P3210" s="68">
        <f t="shared" si="2504"/>
        <v>0</v>
      </c>
      <c r="Q3210" s="68">
        <f t="shared" si="2505"/>
        <v>0</v>
      </c>
    </row>
    <row r="3211" spans="1:17" x14ac:dyDescent="0.25">
      <c r="A3211" s="12" t="s">
        <v>638</v>
      </c>
      <c r="B3211" s="12" t="s">
        <v>69</v>
      </c>
      <c r="C3211" s="12" t="s">
        <v>1157</v>
      </c>
      <c r="D3211" s="43" t="s">
        <v>1158</v>
      </c>
      <c r="E3211" s="48">
        <v>6112</v>
      </c>
      <c r="F3211" s="43" t="s">
        <v>1164</v>
      </c>
      <c r="G3211" s="56" t="s">
        <v>2919</v>
      </c>
      <c r="H3211" s="23" t="s">
        <v>26</v>
      </c>
      <c r="I3211" s="68">
        <v>14400</v>
      </c>
      <c r="J3211" s="68">
        <v>14400</v>
      </c>
      <c r="K3211" s="68"/>
      <c r="L3211" s="68">
        <f t="shared" si="2500"/>
        <v>0</v>
      </c>
      <c r="M3211" s="68"/>
      <c r="N3211" s="68"/>
      <c r="O3211" s="68"/>
      <c r="P3211" s="68">
        <f t="shared" si="2504"/>
        <v>0</v>
      </c>
      <c r="Q3211" s="68">
        <f t="shared" si="2505"/>
        <v>0</v>
      </c>
    </row>
    <row r="3212" spans="1:17" x14ac:dyDescent="0.25">
      <c r="A3212" s="12" t="s">
        <v>638</v>
      </c>
      <c r="B3212" s="12" t="s">
        <v>69</v>
      </c>
      <c r="C3212" s="12" t="s">
        <v>1157</v>
      </c>
      <c r="D3212" s="43" t="s">
        <v>1158</v>
      </c>
      <c r="E3212" s="42" t="s">
        <v>2710</v>
      </c>
      <c r="F3212" s="42" t="s">
        <v>1</v>
      </c>
      <c r="G3212" s="42" t="s">
        <v>1</v>
      </c>
      <c r="H3212" s="11" t="s">
        <v>28</v>
      </c>
      <c r="I3212" s="67">
        <f t="shared" ref="I3212:O3212" si="2550">SUM(I3213)</f>
        <v>99720</v>
      </c>
      <c r="J3212" s="67">
        <f t="shared" si="2550"/>
        <v>97200</v>
      </c>
      <c r="K3212" s="67">
        <f t="shared" si="2550"/>
        <v>0</v>
      </c>
      <c r="L3212" s="67">
        <f t="shared" ref="L3212:L3273" si="2551">SUM(M3212:O3212)</f>
        <v>8100</v>
      </c>
      <c r="M3212" s="67">
        <f t="shared" si="2550"/>
        <v>0</v>
      </c>
      <c r="N3212" s="67">
        <f t="shared" si="2550"/>
        <v>0</v>
      </c>
      <c r="O3212" s="67">
        <f t="shared" si="2550"/>
        <v>8100</v>
      </c>
      <c r="P3212" s="67">
        <f t="shared" si="2504"/>
        <v>8100</v>
      </c>
      <c r="Q3212" s="67">
        <f t="shared" si="2505"/>
        <v>8.3333333333333321</v>
      </c>
    </row>
    <row r="3213" spans="1:17" x14ac:dyDescent="0.25">
      <c r="A3213" s="12" t="s">
        <v>638</v>
      </c>
      <c r="B3213" s="12" t="s">
        <v>69</v>
      </c>
      <c r="C3213" s="12" t="s">
        <v>1157</v>
      </c>
      <c r="D3213" s="43" t="s">
        <v>1158</v>
      </c>
      <c r="E3213" s="48">
        <v>6121</v>
      </c>
      <c r="F3213" s="43"/>
      <c r="G3213" s="56" t="s">
        <v>2919</v>
      </c>
      <c r="H3213" s="23" t="s">
        <v>29</v>
      </c>
      <c r="I3213" s="68">
        <v>99720</v>
      </c>
      <c r="J3213" s="68">
        <v>97200</v>
      </c>
      <c r="K3213" s="68"/>
      <c r="L3213" s="68">
        <f t="shared" si="2551"/>
        <v>8100</v>
      </c>
      <c r="M3213" s="68"/>
      <c r="N3213" s="68"/>
      <c r="O3213" s="68">
        <v>8100</v>
      </c>
      <c r="P3213" s="68">
        <f t="shared" si="2504"/>
        <v>8100</v>
      </c>
      <c r="Q3213" s="68">
        <f t="shared" si="2505"/>
        <v>8.3333333333333321</v>
      </c>
    </row>
    <row r="3214" spans="1:17" x14ac:dyDescent="0.25">
      <c r="A3214" s="12" t="s">
        <v>638</v>
      </c>
      <c r="B3214" s="12" t="s">
        <v>69</v>
      </c>
      <c r="C3214" s="12" t="s">
        <v>1157</v>
      </c>
      <c r="D3214" s="43" t="s">
        <v>1158</v>
      </c>
      <c r="E3214" s="42" t="s">
        <v>2711</v>
      </c>
      <c r="F3214" s="42" t="s">
        <v>1</v>
      </c>
      <c r="G3214" s="42" t="s">
        <v>1</v>
      </c>
      <c r="H3214" s="11" t="s">
        <v>32</v>
      </c>
      <c r="I3214" s="67">
        <f t="shared" ref="I3214:O3214" si="2552">SUM(I3215:I3222)</f>
        <v>162300</v>
      </c>
      <c r="J3214" s="67">
        <f t="shared" si="2552"/>
        <v>126800</v>
      </c>
      <c r="K3214" s="67">
        <f t="shared" si="2552"/>
        <v>0</v>
      </c>
      <c r="L3214" s="67">
        <f t="shared" si="2551"/>
        <v>19516</v>
      </c>
      <c r="M3214" s="67">
        <f t="shared" si="2552"/>
        <v>0</v>
      </c>
      <c r="N3214" s="67">
        <f t="shared" si="2552"/>
        <v>0</v>
      </c>
      <c r="O3214" s="67">
        <f t="shared" si="2552"/>
        <v>19516</v>
      </c>
      <c r="P3214" s="67">
        <f t="shared" si="2504"/>
        <v>19516</v>
      </c>
      <c r="Q3214" s="67">
        <f t="shared" si="2505"/>
        <v>15.391167192429023</v>
      </c>
    </row>
    <row r="3215" spans="1:17" x14ac:dyDescent="0.25">
      <c r="A3215" s="12" t="s">
        <v>638</v>
      </c>
      <c r="B3215" s="12" t="s">
        <v>69</v>
      </c>
      <c r="C3215" s="12" t="s">
        <v>1157</v>
      </c>
      <c r="D3215" s="43" t="s">
        <v>1158</v>
      </c>
      <c r="E3215" s="48">
        <v>6131</v>
      </c>
      <c r="F3215" s="43"/>
      <c r="G3215" s="56" t="s">
        <v>2919</v>
      </c>
      <c r="H3215" s="23" t="s">
        <v>33</v>
      </c>
      <c r="I3215" s="68">
        <v>1800</v>
      </c>
      <c r="J3215" s="68">
        <v>800</v>
      </c>
      <c r="K3215" s="68"/>
      <c r="L3215" s="68">
        <f t="shared" si="2551"/>
        <v>200</v>
      </c>
      <c r="M3215" s="68"/>
      <c r="N3215" s="68"/>
      <c r="O3215" s="68">
        <v>200</v>
      </c>
      <c r="P3215" s="68">
        <f t="shared" si="2504"/>
        <v>200</v>
      </c>
      <c r="Q3215" s="68">
        <f t="shared" si="2505"/>
        <v>25</v>
      </c>
    </row>
    <row r="3216" spans="1:17" x14ac:dyDescent="0.25">
      <c r="A3216" s="12" t="s">
        <v>638</v>
      </c>
      <c r="B3216" s="12" t="s">
        <v>69</v>
      </c>
      <c r="C3216" s="12" t="s">
        <v>1157</v>
      </c>
      <c r="D3216" s="43" t="s">
        <v>1158</v>
      </c>
      <c r="E3216" s="48">
        <v>6132</v>
      </c>
      <c r="F3216" s="43"/>
      <c r="G3216" s="56" t="s">
        <v>2919</v>
      </c>
      <c r="H3216" s="23" t="s">
        <v>227</v>
      </c>
      <c r="I3216" s="68">
        <v>90000</v>
      </c>
      <c r="J3216" s="68">
        <v>90000</v>
      </c>
      <c r="K3216" s="68"/>
      <c r="L3216" s="68">
        <f t="shared" si="2551"/>
        <v>16000</v>
      </c>
      <c r="M3216" s="68"/>
      <c r="N3216" s="68"/>
      <c r="O3216" s="68">
        <v>16000</v>
      </c>
      <c r="P3216" s="68">
        <f t="shared" ref="P3216:P3274" si="2553">K3216+L3216</f>
        <v>16000</v>
      </c>
      <c r="Q3216" s="68">
        <f t="shared" ref="Q3216:Q3274" si="2554">IF(J3216=0,"-",P3216/J3216*100)</f>
        <v>17.777777777777779</v>
      </c>
    </row>
    <row r="3217" spans="1:17" x14ac:dyDescent="0.25">
      <c r="A3217" s="12" t="s">
        <v>638</v>
      </c>
      <c r="B3217" s="12" t="s">
        <v>69</v>
      </c>
      <c r="C3217" s="12" t="s">
        <v>1157</v>
      </c>
      <c r="D3217" s="43" t="s">
        <v>1158</v>
      </c>
      <c r="E3217" s="48">
        <v>6133</v>
      </c>
      <c r="F3217" s="43"/>
      <c r="G3217" s="56" t="s">
        <v>2919</v>
      </c>
      <c r="H3217" s="23" t="s">
        <v>229</v>
      </c>
      <c r="I3217" s="68">
        <v>11000</v>
      </c>
      <c r="J3217" s="68">
        <v>11000</v>
      </c>
      <c r="K3217" s="68"/>
      <c r="L3217" s="68">
        <f t="shared" si="2551"/>
        <v>916</v>
      </c>
      <c r="M3217" s="68"/>
      <c r="N3217" s="68"/>
      <c r="O3217" s="68">
        <v>916</v>
      </c>
      <c r="P3217" s="68">
        <f t="shared" si="2553"/>
        <v>916</v>
      </c>
      <c r="Q3217" s="68">
        <f t="shared" si="2554"/>
        <v>8.327272727272728</v>
      </c>
    </row>
    <row r="3218" spans="1:17" x14ac:dyDescent="0.25">
      <c r="A3218" s="12" t="s">
        <v>638</v>
      </c>
      <c r="B3218" s="12" t="s">
        <v>69</v>
      </c>
      <c r="C3218" s="12" t="s">
        <v>1157</v>
      </c>
      <c r="D3218" s="43" t="s">
        <v>1158</v>
      </c>
      <c r="E3218" s="48">
        <v>6134</v>
      </c>
      <c r="F3218" s="43"/>
      <c r="G3218" s="56" t="s">
        <v>2919</v>
      </c>
      <c r="H3218" s="23" t="s">
        <v>169</v>
      </c>
      <c r="I3218" s="68">
        <v>35000</v>
      </c>
      <c r="J3218" s="68">
        <v>7000</v>
      </c>
      <c r="K3218" s="68"/>
      <c r="L3218" s="68">
        <f t="shared" si="2551"/>
        <v>700</v>
      </c>
      <c r="M3218" s="68"/>
      <c r="N3218" s="68"/>
      <c r="O3218" s="68">
        <v>700</v>
      </c>
      <c r="P3218" s="68">
        <f t="shared" si="2553"/>
        <v>700</v>
      </c>
      <c r="Q3218" s="68">
        <f t="shared" si="2554"/>
        <v>10</v>
      </c>
    </row>
    <row r="3219" spans="1:17" x14ac:dyDescent="0.25">
      <c r="A3219" s="12" t="s">
        <v>638</v>
      </c>
      <c r="B3219" s="12" t="s">
        <v>69</v>
      </c>
      <c r="C3219" s="12" t="s">
        <v>1157</v>
      </c>
      <c r="D3219" s="43" t="s">
        <v>1158</v>
      </c>
      <c r="E3219" s="48">
        <v>6135</v>
      </c>
      <c r="F3219" s="43"/>
      <c r="G3219" s="56" t="s">
        <v>2919</v>
      </c>
      <c r="H3219" s="23" t="s">
        <v>231</v>
      </c>
      <c r="I3219" s="68">
        <v>600</v>
      </c>
      <c r="J3219" s="68">
        <v>0</v>
      </c>
      <c r="K3219" s="68"/>
      <c r="L3219" s="68">
        <f t="shared" si="2551"/>
        <v>0</v>
      </c>
      <c r="M3219" s="68"/>
      <c r="N3219" s="68"/>
      <c r="O3219" s="68"/>
      <c r="P3219" s="68">
        <f t="shared" si="2553"/>
        <v>0</v>
      </c>
      <c r="Q3219" s="68" t="str">
        <f t="shared" si="2554"/>
        <v>-</v>
      </c>
    </row>
    <row r="3220" spans="1:17" x14ac:dyDescent="0.25">
      <c r="A3220" s="12" t="s">
        <v>638</v>
      </c>
      <c r="B3220" s="12" t="s">
        <v>69</v>
      </c>
      <c r="C3220" s="12" t="s">
        <v>1157</v>
      </c>
      <c r="D3220" s="43" t="s">
        <v>1158</v>
      </c>
      <c r="E3220" s="48">
        <v>6137</v>
      </c>
      <c r="F3220" s="43"/>
      <c r="G3220" s="56" t="s">
        <v>2919</v>
      </c>
      <c r="H3220" s="23" t="s">
        <v>235</v>
      </c>
      <c r="I3220" s="68">
        <v>7000</v>
      </c>
      <c r="J3220" s="68">
        <v>6000</v>
      </c>
      <c r="K3220" s="68"/>
      <c r="L3220" s="68">
        <f t="shared" si="2551"/>
        <v>600</v>
      </c>
      <c r="M3220" s="68"/>
      <c r="N3220" s="68"/>
      <c r="O3220" s="68">
        <v>600</v>
      </c>
      <c r="P3220" s="68">
        <f t="shared" si="2553"/>
        <v>600</v>
      </c>
      <c r="Q3220" s="68">
        <f t="shared" si="2554"/>
        <v>10</v>
      </c>
    </row>
    <row r="3221" spans="1:17" x14ac:dyDescent="0.25">
      <c r="A3221" s="12" t="s">
        <v>638</v>
      </c>
      <c r="B3221" s="12" t="s">
        <v>69</v>
      </c>
      <c r="C3221" s="12" t="s">
        <v>1157</v>
      </c>
      <c r="D3221" s="43" t="s">
        <v>1158</v>
      </c>
      <c r="E3221" s="48">
        <v>6138</v>
      </c>
      <c r="F3221" s="43"/>
      <c r="G3221" s="56" t="s">
        <v>2919</v>
      </c>
      <c r="H3221" s="23" t="s">
        <v>237</v>
      </c>
      <c r="I3221" s="68">
        <v>1900</v>
      </c>
      <c r="J3221" s="68">
        <v>0</v>
      </c>
      <c r="K3221" s="68"/>
      <c r="L3221" s="68">
        <f t="shared" si="2551"/>
        <v>0</v>
      </c>
      <c r="M3221" s="68"/>
      <c r="N3221" s="68"/>
      <c r="O3221" s="68"/>
      <c r="P3221" s="68">
        <f t="shared" si="2553"/>
        <v>0</v>
      </c>
      <c r="Q3221" s="68" t="str">
        <f t="shared" si="2554"/>
        <v>-</v>
      </c>
    </row>
    <row r="3222" spans="1:17" x14ac:dyDescent="0.25">
      <c r="A3222" s="14" t="s">
        <v>638</v>
      </c>
      <c r="B3222" s="14" t="s">
        <v>69</v>
      </c>
      <c r="C3222" s="14" t="s">
        <v>1157</v>
      </c>
      <c r="D3222" s="50" t="s">
        <v>1158</v>
      </c>
      <c r="E3222" s="50" t="s">
        <v>2720</v>
      </c>
      <c r="F3222" s="43" t="s">
        <v>1</v>
      </c>
      <c r="G3222" s="49" t="s">
        <v>1</v>
      </c>
      <c r="H3222" s="11" t="s">
        <v>35</v>
      </c>
      <c r="I3222" s="67">
        <f t="shared" ref="I3222:O3222" si="2555">SUM(I3223:I3225)</f>
        <v>15000</v>
      </c>
      <c r="J3222" s="67">
        <f t="shared" si="2555"/>
        <v>12000</v>
      </c>
      <c r="K3222" s="67">
        <f t="shared" si="2555"/>
        <v>0</v>
      </c>
      <c r="L3222" s="67">
        <f t="shared" si="2551"/>
        <v>1100</v>
      </c>
      <c r="M3222" s="67">
        <f t="shared" si="2555"/>
        <v>0</v>
      </c>
      <c r="N3222" s="67">
        <f t="shared" si="2555"/>
        <v>0</v>
      </c>
      <c r="O3222" s="67">
        <f t="shared" si="2555"/>
        <v>1100</v>
      </c>
      <c r="P3222" s="67">
        <f t="shared" si="2553"/>
        <v>1100</v>
      </c>
      <c r="Q3222" s="67">
        <f t="shared" si="2554"/>
        <v>9.1666666666666661</v>
      </c>
    </row>
    <row r="3223" spans="1:17" x14ac:dyDescent="0.25">
      <c r="A3223" s="12" t="s">
        <v>638</v>
      </c>
      <c r="B3223" s="12" t="s">
        <v>69</v>
      </c>
      <c r="C3223" s="12" t="s">
        <v>1157</v>
      </c>
      <c r="D3223" s="43" t="s">
        <v>1158</v>
      </c>
      <c r="E3223" s="48">
        <v>6139</v>
      </c>
      <c r="F3223" s="43"/>
      <c r="G3223" s="56" t="s">
        <v>2919</v>
      </c>
      <c r="H3223" s="23" t="s">
        <v>35</v>
      </c>
      <c r="I3223" s="68">
        <v>9000</v>
      </c>
      <c r="J3223" s="68">
        <v>6000</v>
      </c>
      <c r="K3223" s="68"/>
      <c r="L3223" s="68">
        <f t="shared" si="2551"/>
        <v>600</v>
      </c>
      <c r="M3223" s="68"/>
      <c r="N3223" s="68"/>
      <c r="O3223" s="68">
        <v>600</v>
      </c>
      <c r="P3223" s="68">
        <f t="shared" si="2553"/>
        <v>600</v>
      </c>
      <c r="Q3223" s="68">
        <f t="shared" si="2554"/>
        <v>10</v>
      </c>
    </row>
    <row r="3224" spans="1:17" x14ac:dyDescent="0.25">
      <c r="A3224" s="12" t="s">
        <v>638</v>
      </c>
      <c r="B3224" s="12" t="s">
        <v>69</v>
      </c>
      <c r="C3224" s="12" t="s">
        <v>1157</v>
      </c>
      <c r="D3224" s="43" t="s">
        <v>1158</v>
      </c>
      <c r="E3224" s="48">
        <v>6139</v>
      </c>
      <c r="F3224" s="43" t="s">
        <v>1165</v>
      </c>
      <c r="G3224" s="56" t="s">
        <v>2919</v>
      </c>
      <c r="H3224" s="23" t="s">
        <v>43</v>
      </c>
      <c r="I3224" s="68">
        <v>3000</v>
      </c>
      <c r="J3224" s="68">
        <v>3000</v>
      </c>
      <c r="K3224" s="68"/>
      <c r="L3224" s="68">
        <f t="shared" si="2551"/>
        <v>250</v>
      </c>
      <c r="M3224" s="68"/>
      <c r="N3224" s="68"/>
      <c r="O3224" s="68">
        <v>250</v>
      </c>
      <c r="P3224" s="68">
        <f t="shared" si="2553"/>
        <v>250</v>
      </c>
      <c r="Q3224" s="68">
        <f t="shared" si="2554"/>
        <v>8.3333333333333321</v>
      </c>
    </row>
    <row r="3225" spans="1:17" ht="22.5" x14ac:dyDescent="0.25">
      <c r="A3225" s="12" t="s">
        <v>638</v>
      </c>
      <c r="B3225" s="12" t="s">
        <v>69</v>
      </c>
      <c r="C3225" s="12" t="s">
        <v>1157</v>
      </c>
      <c r="D3225" s="43" t="s">
        <v>1158</v>
      </c>
      <c r="E3225" s="48">
        <v>6139</v>
      </c>
      <c r="F3225" s="43" t="s">
        <v>1166</v>
      </c>
      <c r="G3225" s="56" t="s">
        <v>2919</v>
      </c>
      <c r="H3225" s="23" t="s">
        <v>49</v>
      </c>
      <c r="I3225" s="68">
        <v>3000</v>
      </c>
      <c r="J3225" s="68">
        <v>3000</v>
      </c>
      <c r="K3225" s="68"/>
      <c r="L3225" s="68">
        <f t="shared" si="2551"/>
        <v>250</v>
      </c>
      <c r="M3225" s="68"/>
      <c r="N3225" s="68"/>
      <c r="O3225" s="68">
        <v>250</v>
      </c>
      <c r="P3225" s="68">
        <f t="shared" si="2553"/>
        <v>250</v>
      </c>
      <c r="Q3225" s="68">
        <f t="shared" si="2554"/>
        <v>8.3333333333333321</v>
      </c>
    </row>
    <row r="3226" spans="1:17" ht="22.5" x14ac:dyDescent="0.25">
      <c r="A3226" s="14" t="s">
        <v>1</v>
      </c>
      <c r="B3226" s="14" t="s">
        <v>1</v>
      </c>
      <c r="C3226" s="14" t="s">
        <v>1</v>
      </c>
      <c r="D3226" s="42" t="s">
        <v>1</v>
      </c>
      <c r="E3226" s="42" t="s">
        <v>1</v>
      </c>
      <c r="F3226" s="42" t="s">
        <v>1</v>
      </c>
      <c r="G3226" s="42" t="s">
        <v>1</v>
      </c>
      <c r="H3226" s="17" t="s">
        <v>50</v>
      </c>
      <c r="I3226" s="66">
        <f t="shared" ref="I3226:O3227" si="2556">SUM(I3227)</f>
        <v>100</v>
      </c>
      <c r="J3226" s="66">
        <f t="shared" si="2556"/>
        <v>100</v>
      </c>
      <c r="K3226" s="66">
        <f t="shared" si="2556"/>
        <v>0</v>
      </c>
      <c r="L3226" s="66">
        <f t="shared" si="2551"/>
        <v>0</v>
      </c>
      <c r="M3226" s="66">
        <f t="shared" si="2556"/>
        <v>0</v>
      </c>
      <c r="N3226" s="66">
        <f t="shared" si="2556"/>
        <v>0</v>
      </c>
      <c r="O3226" s="66">
        <f t="shared" si="2556"/>
        <v>0</v>
      </c>
      <c r="P3226" s="66">
        <f t="shared" si="2553"/>
        <v>0</v>
      </c>
      <c r="Q3226" s="66">
        <f t="shared" si="2554"/>
        <v>0</v>
      </c>
    </row>
    <row r="3227" spans="1:17" x14ac:dyDescent="0.25">
      <c r="A3227" s="12" t="s">
        <v>638</v>
      </c>
      <c r="B3227" s="12" t="s">
        <v>69</v>
      </c>
      <c r="C3227" s="12" t="s">
        <v>1157</v>
      </c>
      <c r="D3227" s="43" t="s">
        <v>1158</v>
      </c>
      <c r="E3227" s="42" t="s">
        <v>2712</v>
      </c>
      <c r="F3227" s="42" t="s">
        <v>1</v>
      </c>
      <c r="G3227" s="42" t="s">
        <v>1</v>
      </c>
      <c r="H3227" s="11" t="s">
        <v>52</v>
      </c>
      <c r="I3227" s="67">
        <f t="shared" si="2556"/>
        <v>100</v>
      </c>
      <c r="J3227" s="67">
        <f t="shared" si="2556"/>
        <v>100</v>
      </c>
      <c r="K3227" s="67">
        <f t="shared" si="2556"/>
        <v>0</v>
      </c>
      <c r="L3227" s="67">
        <f t="shared" si="2551"/>
        <v>0</v>
      </c>
      <c r="M3227" s="67">
        <f t="shared" si="2556"/>
        <v>0</v>
      </c>
      <c r="N3227" s="67">
        <f t="shared" si="2556"/>
        <v>0</v>
      </c>
      <c r="O3227" s="67">
        <f t="shared" si="2556"/>
        <v>0</v>
      </c>
      <c r="P3227" s="67">
        <f t="shared" si="2553"/>
        <v>0</v>
      </c>
      <c r="Q3227" s="67">
        <f t="shared" si="2554"/>
        <v>0</v>
      </c>
    </row>
    <row r="3228" spans="1:17" x14ac:dyDescent="0.25">
      <c r="A3228" s="12" t="s">
        <v>638</v>
      </c>
      <c r="B3228" s="12" t="s">
        <v>69</v>
      </c>
      <c r="C3228" s="12" t="s">
        <v>1157</v>
      </c>
      <c r="D3228" s="43" t="s">
        <v>1158</v>
      </c>
      <c r="E3228" s="48">
        <v>6148</v>
      </c>
      <c r="F3228" s="43"/>
      <c r="G3228" s="56" t="s">
        <v>2919</v>
      </c>
      <c r="H3228" s="23" t="s">
        <v>58</v>
      </c>
      <c r="I3228" s="68">
        <v>100</v>
      </c>
      <c r="J3228" s="68">
        <v>100</v>
      </c>
      <c r="K3228" s="68"/>
      <c r="L3228" s="68">
        <f t="shared" si="2551"/>
        <v>0</v>
      </c>
      <c r="M3228" s="68"/>
      <c r="N3228" s="68"/>
      <c r="O3228" s="68"/>
      <c r="P3228" s="68">
        <f t="shared" si="2553"/>
        <v>0</v>
      </c>
      <c r="Q3228" s="68">
        <f t="shared" si="2554"/>
        <v>0</v>
      </c>
    </row>
    <row r="3229" spans="1:17" ht="22.5" x14ac:dyDescent="0.25">
      <c r="A3229" s="14" t="s">
        <v>1</v>
      </c>
      <c r="B3229" s="14" t="s">
        <v>1</v>
      </c>
      <c r="C3229" s="14" t="s">
        <v>1</v>
      </c>
      <c r="D3229" s="42" t="s">
        <v>1</v>
      </c>
      <c r="E3229" s="42" t="s">
        <v>1</v>
      </c>
      <c r="F3229" s="42" t="s">
        <v>1</v>
      </c>
      <c r="G3229" s="42" t="s">
        <v>1</v>
      </c>
      <c r="H3229" s="17" t="s">
        <v>59</v>
      </c>
      <c r="I3229" s="66">
        <f t="shared" ref="I3229:O3230" si="2557">SUM(I3230)</f>
        <v>2000</v>
      </c>
      <c r="J3229" s="66">
        <f t="shared" si="2557"/>
        <v>0</v>
      </c>
      <c r="K3229" s="66">
        <f t="shared" si="2557"/>
        <v>0</v>
      </c>
      <c r="L3229" s="66">
        <f t="shared" si="2551"/>
        <v>0</v>
      </c>
      <c r="M3229" s="66">
        <f t="shared" si="2557"/>
        <v>0</v>
      </c>
      <c r="N3229" s="66">
        <f t="shared" si="2557"/>
        <v>0</v>
      </c>
      <c r="O3229" s="66">
        <f t="shared" si="2557"/>
        <v>0</v>
      </c>
      <c r="P3229" s="66">
        <f t="shared" si="2553"/>
        <v>0</v>
      </c>
      <c r="Q3229" s="66" t="str">
        <f t="shared" si="2554"/>
        <v>-</v>
      </c>
    </row>
    <row r="3230" spans="1:17" x14ac:dyDescent="0.25">
      <c r="A3230" s="12" t="s">
        <v>638</v>
      </c>
      <c r="B3230" s="12" t="s">
        <v>69</v>
      </c>
      <c r="C3230" s="12" t="s">
        <v>1157</v>
      </c>
      <c r="D3230" s="43" t="s">
        <v>1158</v>
      </c>
      <c r="E3230" s="42" t="s">
        <v>2715</v>
      </c>
      <c r="F3230" s="42" t="s">
        <v>1</v>
      </c>
      <c r="G3230" s="42" t="s">
        <v>1</v>
      </c>
      <c r="H3230" s="11" t="s">
        <v>61</v>
      </c>
      <c r="I3230" s="67">
        <f t="shared" si="2557"/>
        <v>2000</v>
      </c>
      <c r="J3230" s="67">
        <f t="shared" si="2557"/>
        <v>0</v>
      </c>
      <c r="K3230" s="67">
        <f t="shared" si="2557"/>
        <v>0</v>
      </c>
      <c r="L3230" s="67">
        <f t="shared" si="2551"/>
        <v>0</v>
      </c>
      <c r="M3230" s="67">
        <f t="shared" si="2557"/>
        <v>0</v>
      </c>
      <c r="N3230" s="67">
        <f t="shared" si="2557"/>
        <v>0</v>
      </c>
      <c r="O3230" s="67">
        <f t="shared" si="2557"/>
        <v>0</v>
      </c>
      <c r="P3230" s="67">
        <f t="shared" si="2553"/>
        <v>0</v>
      </c>
      <c r="Q3230" s="67" t="str">
        <f t="shared" si="2554"/>
        <v>-</v>
      </c>
    </row>
    <row r="3231" spans="1:17" x14ac:dyDescent="0.25">
      <c r="A3231" s="12" t="s">
        <v>638</v>
      </c>
      <c r="B3231" s="12" t="s">
        <v>69</v>
      </c>
      <c r="C3231" s="12" t="s">
        <v>1157</v>
      </c>
      <c r="D3231" s="43" t="s">
        <v>1158</v>
      </c>
      <c r="E3231" s="48">
        <v>8213</v>
      </c>
      <c r="F3231" s="43"/>
      <c r="G3231" s="56" t="s">
        <v>2919</v>
      </c>
      <c r="H3231" s="23" t="s">
        <v>62</v>
      </c>
      <c r="I3231" s="68">
        <v>2000</v>
      </c>
      <c r="J3231" s="68">
        <v>0</v>
      </c>
      <c r="K3231" s="68"/>
      <c r="L3231" s="68">
        <f t="shared" si="2551"/>
        <v>0</v>
      </c>
      <c r="M3231" s="68"/>
      <c r="N3231" s="68"/>
      <c r="O3231" s="68"/>
      <c r="P3231" s="68">
        <f t="shared" si="2553"/>
        <v>0</v>
      </c>
      <c r="Q3231" s="68" t="str">
        <f t="shared" si="2554"/>
        <v>-</v>
      </c>
    </row>
    <row r="3232" spans="1:17" x14ac:dyDescent="0.25">
      <c r="A3232" s="23" t="s">
        <v>1</v>
      </c>
      <c r="B3232" s="23" t="s">
        <v>1</v>
      </c>
      <c r="C3232" s="23" t="s">
        <v>1</v>
      </c>
      <c r="D3232" s="49" t="s">
        <v>1</v>
      </c>
      <c r="E3232" s="49" t="s">
        <v>1</v>
      </c>
      <c r="F3232" s="49" t="s">
        <v>1</v>
      </c>
      <c r="G3232" s="49" t="s">
        <v>1</v>
      </c>
      <c r="H3232" s="17" t="s">
        <v>1167</v>
      </c>
      <c r="I3232" s="66">
        <f t="shared" ref="I3232:O3232" si="2558">SUM(I3203,I3226,I3229)</f>
        <v>1370720</v>
      </c>
      <c r="J3232" s="66">
        <f t="shared" si="2558"/>
        <v>1301700</v>
      </c>
      <c r="K3232" s="66">
        <f t="shared" si="2558"/>
        <v>0</v>
      </c>
      <c r="L3232" s="66">
        <f t="shared" si="2551"/>
        <v>116916</v>
      </c>
      <c r="M3232" s="66">
        <f t="shared" si="2558"/>
        <v>0</v>
      </c>
      <c r="N3232" s="66">
        <f t="shared" si="2558"/>
        <v>0</v>
      </c>
      <c r="O3232" s="66">
        <f t="shared" si="2558"/>
        <v>116916</v>
      </c>
      <c r="P3232" s="66">
        <f t="shared" si="2553"/>
        <v>116916</v>
      </c>
      <c r="Q3232" s="66">
        <f t="shared" si="2554"/>
        <v>8.9817930398709382</v>
      </c>
    </row>
    <row r="3233" spans="1:17" ht="15.75" thickBot="1" x14ac:dyDescent="0.3">
      <c r="A3233" s="23" t="s">
        <v>1</v>
      </c>
      <c r="B3233" s="23" t="s">
        <v>1</v>
      </c>
      <c r="C3233" s="23" t="s">
        <v>1</v>
      </c>
      <c r="D3233" s="49" t="s">
        <v>1</v>
      </c>
      <c r="E3233" s="49" t="s">
        <v>1</v>
      </c>
      <c r="F3233" s="49" t="s">
        <v>1</v>
      </c>
      <c r="G3233" s="49" t="s">
        <v>1</v>
      </c>
      <c r="H3233" s="11" t="s">
        <v>64</v>
      </c>
      <c r="I3233" s="67">
        <v>46</v>
      </c>
      <c r="J3233" s="67">
        <v>46</v>
      </c>
      <c r="K3233" s="67"/>
      <c r="L3233" s="67"/>
      <c r="M3233" s="67"/>
      <c r="N3233" s="67"/>
      <c r="O3233" s="67"/>
      <c r="P3233" s="67">
        <f t="shared" si="2553"/>
        <v>0</v>
      </c>
      <c r="Q3233" s="67">
        <f t="shared" si="2554"/>
        <v>0</v>
      </c>
    </row>
    <row r="3234" spans="1:17" ht="34.5" thickBot="1" x14ac:dyDescent="0.3">
      <c r="A3234" s="23" t="s">
        <v>1</v>
      </c>
      <c r="B3234" s="23" t="s">
        <v>1</v>
      </c>
      <c r="C3234" s="23" t="s">
        <v>1</v>
      </c>
      <c r="D3234" s="49" t="s">
        <v>1</v>
      </c>
      <c r="E3234" s="49" t="s">
        <v>1</v>
      </c>
      <c r="F3234" s="49" t="s">
        <v>1</v>
      </c>
      <c r="G3234" s="49" t="s">
        <v>1</v>
      </c>
      <c r="H3234" s="22" t="s">
        <v>65</v>
      </c>
      <c r="I3234" s="64" t="s">
        <v>2718</v>
      </c>
      <c r="J3234" s="64" t="s">
        <v>2879</v>
      </c>
      <c r="K3234" s="64" t="s">
        <v>2942</v>
      </c>
      <c r="L3234" s="64" t="s">
        <v>2942</v>
      </c>
      <c r="M3234" s="64" t="s">
        <v>2950</v>
      </c>
      <c r="N3234" s="64" t="s">
        <v>2949</v>
      </c>
      <c r="O3234" s="64" t="s">
        <v>2951</v>
      </c>
      <c r="P3234" s="64" t="s">
        <v>2942</v>
      </c>
      <c r="Q3234" s="64" t="s">
        <v>2944</v>
      </c>
    </row>
    <row r="3235" spans="1:17" x14ac:dyDescent="0.25">
      <c r="A3235" s="24"/>
      <c r="B3235" s="24"/>
      <c r="C3235" s="24"/>
      <c r="D3235" s="51"/>
      <c r="E3235" s="51"/>
      <c r="F3235" s="51"/>
      <c r="G3235" s="51"/>
      <c r="H3235" s="18" t="s">
        <v>1</v>
      </c>
      <c r="I3235" s="65">
        <v>1</v>
      </c>
      <c r="J3235" s="65" t="s">
        <v>2894</v>
      </c>
      <c r="K3235" s="65">
        <v>3</v>
      </c>
      <c r="L3235" s="65" t="s">
        <v>2945</v>
      </c>
      <c r="M3235" s="65">
        <v>5</v>
      </c>
      <c r="N3235" s="65">
        <v>6</v>
      </c>
      <c r="O3235" s="65">
        <v>7</v>
      </c>
      <c r="P3235" s="65" t="s">
        <v>2946</v>
      </c>
      <c r="Q3235" s="65">
        <v>9</v>
      </c>
    </row>
    <row r="3236" spans="1:17" x14ac:dyDescent="0.25">
      <c r="A3236" s="24"/>
      <c r="B3236" s="24"/>
      <c r="C3236" s="24"/>
      <c r="D3236" s="51"/>
      <c r="E3236" s="52"/>
      <c r="F3236" s="52"/>
      <c r="G3236" s="52"/>
      <c r="H3236" s="19" t="s">
        <v>697</v>
      </c>
      <c r="I3236" s="69">
        <f t="shared" ref="I3236" si="2559">SUM(I3232)</f>
        <v>1370720</v>
      </c>
      <c r="J3236" s="69">
        <f t="shared" ref="J3236:K3236" si="2560">SUM(J3232)</f>
        <v>1301700</v>
      </c>
      <c r="K3236" s="69">
        <f t="shared" si="2560"/>
        <v>0</v>
      </c>
      <c r="L3236" s="69">
        <f t="shared" si="2551"/>
        <v>116916</v>
      </c>
      <c r="M3236" s="69">
        <f t="shared" ref="M3236" si="2561">SUM(M3232)</f>
        <v>0</v>
      </c>
      <c r="N3236" s="69">
        <f t="shared" ref="N3236:O3236" si="2562">SUM(N3232)</f>
        <v>0</v>
      </c>
      <c r="O3236" s="69">
        <f t="shared" si="2562"/>
        <v>116916</v>
      </c>
      <c r="P3236" s="69">
        <f t="shared" si="2553"/>
        <v>116916</v>
      </c>
      <c r="Q3236" s="69">
        <f t="shared" si="2554"/>
        <v>8.9817930398709382</v>
      </c>
    </row>
    <row r="3237" spans="1:17" x14ac:dyDescent="0.25">
      <c r="A3237" s="24"/>
      <c r="B3237" s="24"/>
      <c r="C3237" s="24"/>
      <c r="D3237" s="51"/>
      <c r="E3237" s="51"/>
      <c r="F3237" s="51"/>
      <c r="G3237" s="51"/>
      <c r="H3237" s="20" t="s">
        <v>67</v>
      </c>
      <c r="I3237" s="69">
        <f t="shared" ref="I3237" si="2563">SUM(I3236)</f>
        <v>1370720</v>
      </c>
      <c r="J3237" s="69">
        <f t="shared" ref="J3237:K3237" si="2564">SUM(J3236)</f>
        <v>1301700</v>
      </c>
      <c r="K3237" s="69">
        <f t="shared" si="2564"/>
        <v>0</v>
      </c>
      <c r="L3237" s="69">
        <f t="shared" si="2551"/>
        <v>116916</v>
      </c>
      <c r="M3237" s="69">
        <f t="shared" ref="M3237" si="2565">SUM(M3236)</f>
        <v>0</v>
      </c>
      <c r="N3237" s="69">
        <f t="shared" ref="N3237:O3237" si="2566">SUM(N3236)</f>
        <v>0</v>
      </c>
      <c r="O3237" s="69">
        <f t="shared" si="2566"/>
        <v>116916</v>
      </c>
      <c r="P3237" s="69">
        <f t="shared" si="2553"/>
        <v>116916</v>
      </c>
      <c r="Q3237" s="69">
        <f t="shared" si="2554"/>
        <v>8.9817930398709382</v>
      </c>
    </row>
    <row r="3238" spans="1:17" x14ac:dyDescent="0.25">
      <c r="A3238" s="25"/>
      <c r="B3238" s="25"/>
      <c r="C3238" s="25"/>
      <c r="D3238" s="53"/>
      <c r="E3238" s="53"/>
      <c r="F3238" s="53"/>
      <c r="G3238" s="53"/>
    </row>
    <row r="3239" spans="1:17" ht="15.75" thickBot="1" x14ac:dyDescent="0.3">
      <c r="A3239" s="23" t="s">
        <v>1</v>
      </c>
      <c r="B3239" s="23" t="s">
        <v>1</v>
      </c>
      <c r="C3239" s="23" t="s">
        <v>1</v>
      </c>
      <c r="D3239" s="49" t="s">
        <v>1</v>
      </c>
      <c r="E3239" s="49" t="s">
        <v>1</v>
      </c>
      <c r="F3239" s="49" t="s">
        <v>1</v>
      </c>
      <c r="G3239" s="49" t="s">
        <v>1</v>
      </c>
      <c r="H3239" s="26" t="s">
        <v>1</v>
      </c>
      <c r="I3239" s="70"/>
      <c r="J3239" s="70"/>
      <c r="K3239" s="70"/>
      <c r="L3239" s="70"/>
      <c r="M3239" s="70"/>
      <c r="N3239" s="70"/>
      <c r="O3239" s="70"/>
      <c r="P3239" s="70"/>
      <c r="Q3239" s="70"/>
    </row>
    <row r="3240" spans="1:17" ht="34.5" thickBot="1" x14ac:dyDescent="0.3">
      <c r="A3240" s="22" t="s">
        <v>4</v>
      </c>
      <c r="B3240" s="22" t="s">
        <v>5</v>
      </c>
      <c r="C3240" s="22" t="s">
        <v>6</v>
      </c>
      <c r="D3240" s="44" t="s">
        <v>2891</v>
      </c>
      <c r="E3240" s="44" t="s">
        <v>2895</v>
      </c>
      <c r="F3240" s="44" t="s">
        <v>7</v>
      </c>
      <c r="G3240" s="44" t="s">
        <v>8</v>
      </c>
      <c r="H3240" s="22" t="s">
        <v>9</v>
      </c>
      <c r="I3240" s="64" t="s">
        <v>2718</v>
      </c>
      <c r="J3240" s="64" t="s">
        <v>2879</v>
      </c>
      <c r="K3240" s="64" t="s">
        <v>2942</v>
      </c>
      <c r="L3240" s="64" t="s">
        <v>2942</v>
      </c>
      <c r="M3240" s="64" t="s">
        <v>2950</v>
      </c>
      <c r="N3240" s="64" t="s">
        <v>2949</v>
      </c>
      <c r="O3240" s="64" t="s">
        <v>2951</v>
      </c>
      <c r="P3240" s="64" t="s">
        <v>2942</v>
      </c>
      <c r="Q3240" s="64" t="s">
        <v>2944</v>
      </c>
    </row>
    <row r="3241" spans="1:17" x14ac:dyDescent="0.25">
      <c r="A3241" s="15" t="s">
        <v>1</v>
      </c>
      <c r="B3241" s="15" t="s">
        <v>1</v>
      </c>
      <c r="C3241" s="15" t="s">
        <v>1</v>
      </c>
      <c r="D3241" s="45" t="s">
        <v>1</v>
      </c>
      <c r="E3241" s="45" t="s">
        <v>1</v>
      </c>
      <c r="F3241" s="46" t="s">
        <v>1</v>
      </c>
      <c r="G3241" s="47" t="s">
        <v>1</v>
      </c>
      <c r="H3241" s="16" t="s">
        <v>1</v>
      </c>
      <c r="I3241" s="65">
        <v>1</v>
      </c>
      <c r="J3241" s="65" t="s">
        <v>2894</v>
      </c>
      <c r="K3241" s="65">
        <v>3</v>
      </c>
      <c r="L3241" s="65" t="s">
        <v>2945</v>
      </c>
      <c r="M3241" s="65">
        <v>5</v>
      </c>
      <c r="N3241" s="65">
        <v>6</v>
      </c>
      <c r="O3241" s="65">
        <v>7</v>
      </c>
      <c r="P3241" s="65" t="s">
        <v>2946</v>
      </c>
      <c r="Q3241" s="65">
        <v>9</v>
      </c>
    </row>
    <row r="3242" spans="1:17" x14ac:dyDescent="0.25">
      <c r="A3242" s="14" t="s">
        <v>638</v>
      </c>
      <c r="B3242" s="14" t="s">
        <v>69</v>
      </c>
      <c r="C3242" s="12" t="s">
        <v>1168</v>
      </c>
      <c r="D3242" s="43" t="s">
        <v>1169</v>
      </c>
      <c r="E3242" s="42" t="s">
        <v>1</v>
      </c>
      <c r="F3242" s="42" t="s">
        <v>1</v>
      </c>
      <c r="G3242" s="42" t="s">
        <v>1</v>
      </c>
      <c r="H3242" s="11" t="s">
        <v>1170</v>
      </c>
      <c r="I3242" s="63"/>
      <c r="J3242" s="63"/>
      <c r="K3242" s="63"/>
      <c r="L3242" s="63"/>
      <c r="M3242" s="63"/>
      <c r="N3242" s="63"/>
      <c r="O3242" s="63"/>
      <c r="P3242" s="63">
        <f t="shared" si="2553"/>
        <v>0</v>
      </c>
      <c r="Q3242" s="63" t="str">
        <f t="shared" si="2554"/>
        <v>-</v>
      </c>
    </row>
    <row r="3243" spans="1:17" ht="22.5" x14ac:dyDescent="0.25">
      <c r="A3243" s="14" t="s">
        <v>1</v>
      </c>
      <c r="B3243" s="14" t="s">
        <v>1</v>
      </c>
      <c r="C3243" s="14" t="s">
        <v>1</v>
      </c>
      <c r="D3243" s="42" t="s">
        <v>1</v>
      </c>
      <c r="E3243" s="42" t="s">
        <v>1</v>
      </c>
      <c r="F3243" s="42" t="s">
        <v>1</v>
      </c>
      <c r="G3243" s="42" t="s">
        <v>1</v>
      </c>
      <c r="H3243" s="17" t="s">
        <v>13</v>
      </c>
      <c r="I3243" s="66">
        <f t="shared" ref="I3243" si="2567">SUM(I3244,I3252,I3254)</f>
        <v>1493784</v>
      </c>
      <c r="J3243" s="66">
        <f t="shared" ref="J3243:K3243" si="2568">SUM(J3244,J3252,J3254)</f>
        <v>1480284</v>
      </c>
      <c r="K3243" s="66">
        <f t="shared" si="2568"/>
        <v>0</v>
      </c>
      <c r="L3243" s="66">
        <f t="shared" si="2551"/>
        <v>138280</v>
      </c>
      <c r="M3243" s="66">
        <f t="shared" ref="M3243" si="2569">SUM(M3244,M3252,M3254)</f>
        <v>0</v>
      </c>
      <c r="N3243" s="66">
        <f t="shared" ref="N3243:O3243" si="2570">SUM(N3244,N3252,N3254)</f>
        <v>0</v>
      </c>
      <c r="O3243" s="66">
        <f t="shared" si="2570"/>
        <v>138280</v>
      </c>
      <c r="P3243" s="66">
        <f t="shared" si="2553"/>
        <v>138280</v>
      </c>
      <c r="Q3243" s="66">
        <f t="shared" si="2554"/>
        <v>9.3414506945964426</v>
      </c>
    </row>
    <row r="3244" spans="1:17" x14ac:dyDescent="0.25">
      <c r="A3244" s="12" t="s">
        <v>638</v>
      </c>
      <c r="B3244" s="12" t="s">
        <v>69</v>
      </c>
      <c r="C3244" s="12" t="s">
        <v>1168</v>
      </c>
      <c r="D3244" s="43" t="s">
        <v>1169</v>
      </c>
      <c r="E3244" s="42" t="s">
        <v>2709</v>
      </c>
      <c r="F3244" s="42" t="s">
        <v>1</v>
      </c>
      <c r="G3244" s="42" t="s">
        <v>1</v>
      </c>
      <c r="H3244" s="11" t="s">
        <v>15</v>
      </c>
      <c r="I3244" s="67">
        <f t="shared" ref="I3244" si="2571">SUM(I3245,I3246)</f>
        <v>1250665</v>
      </c>
      <c r="J3244" s="67">
        <f t="shared" ref="J3244:K3244" si="2572">SUM(J3245,J3246)</f>
        <v>1250665</v>
      </c>
      <c r="K3244" s="67">
        <f t="shared" si="2572"/>
        <v>0</v>
      </c>
      <c r="L3244" s="67">
        <f t="shared" si="2551"/>
        <v>118300</v>
      </c>
      <c r="M3244" s="67">
        <f t="shared" ref="M3244" si="2573">SUM(M3245,M3246)</f>
        <v>0</v>
      </c>
      <c r="N3244" s="67">
        <f t="shared" ref="N3244:O3244" si="2574">SUM(N3245,N3246)</f>
        <v>0</v>
      </c>
      <c r="O3244" s="67">
        <f t="shared" si="2574"/>
        <v>118300</v>
      </c>
      <c r="P3244" s="67">
        <f t="shared" si="2553"/>
        <v>118300</v>
      </c>
      <c r="Q3244" s="67">
        <f t="shared" si="2554"/>
        <v>9.4589678291149113</v>
      </c>
    </row>
    <row r="3245" spans="1:17" x14ac:dyDescent="0.25">
      <c r="A3245" s="12" t="s">
        <v>638</v>
      </c>
      <c r="B3245" s="12" t="s">
        <v>69</v>
      </c>
      <c r="C3245" s="12" t="s">
        <v>1168</v>
      </c>
      <c r="D3245" s="43" t="s">
        <v>1169</v>
      </c>
      <c r="E3245" s="48">
        <v>6111</v>
      </c>
      <c r="F3245" s="43"/>
      <c r="G3245" s="56" t="s">
        <v>2919</v>
      </c>
      <c r="H3245" s="23" t="s">
        <v>16</v>
      </c>
      <c r="I3245" s="68">
        <v>1101265</v>
      </c>
      <c r="J3245" s="68">
        <v>1101265</v>
      </c>
      <c r="K3245" s="68"/>
      <c r="L3245" s="68">
        <f t="shared" si="2551"/>
        <v>102000</v>
      </c>
      <c r="M3245" s="68"/>
      <c r="N3245" s="68"/>
      <c r="O3245" s="68">
        <v>102000</v>
      </c>
      <c r="P3245" s="68">
        <f t="shared" si="2553"/>
        <v>102000</v>
      </c>
      <c r="Q3245" s="68">
        <f t="shared" si="2554"/>
        <v>9.2620758854589944</v>
      </c>
    </row>
    <row r="3246" spans="1:17" x14ac:dyDescent="0.25">
      <c r="A3246" s="14" t="s">
        <v>638</v>
      </c>
      <c r="B3246" s="14" t="s">
        <v>69</v>
      </c>
      <c r="C3246" s="14" t="s">
        <v>1168</v>
      </c>
      <c r="D3246" s="50" t="s">
        <v>1169</v>
      </c>
      <c r="E3246" s="50" t="s">
        <v>2719</v>
      </c>
      <c r="F3246" s="43" t="s">
        <v>1</v>
      </c>
      <c r="G3246" s="49" t="s">
        <v>1</v>
      </c>
      <c r="H3246" s="11" t="s">
        <v>19</v>
      </c>
      <c r="I3246" s="67">
        <f t="shared" ref="I3246:O3246" si="2575">SUM(I3247:I3251)</f>
        <v>149400</v>
      </c>
      <c r="J3246" s="67">
        <f t="shared" si="2575"/>
        <v>149400</v>
      </c>
      <c r="K3246" s="67">
        <f t="shared" si="2575"/>
        <v>0</v>
      </c>
      <c r="L3246" s="67">
        <f t="shared" si="2551"/>
        <v>16300</v>
      </c>
      <c r="M3246" s="67">
        <f t="shared" si="2575"/>
        <v>0</v>
      </c>
      <c r="N3246" s="67">
        <f t="shared" si="2575"/>
        <v>0</v>
      </c>
      <c r="O3246" s="67">
        <f t="shared" si="2575"/>
        <v>16300</v>
      </c>
      <c r="P3246" s="67">
        <f t="shared" si="2553"/>
        <v>16300</v>
      </c>
      <c r="Q3246" s="67">
        <f t="shared" si="2554"/>
        <v>10.910307898259704</v>
      </c>
    </row>
    <row r="3247" spans="1:17" x14ac:dyDescent="0.25">
      <c r="A3247" s="12" t="s">
        <v>638</v>
      </c>
      <c r="B3247" s="12" t="s">
        <v>69</v>
      </c>
      <c r="C3247" s="12" t="s">
        <v>1168</v>
      </c>
      <c r="D3247" s="43" t="s">
        <v>1169</v>
      </c>
      <c r="E3247" s="48">
        <v>6112</v>
      </c>
      <c r="F3247" s="43" t="s">
        <v>1171</v>
      </c>
      <c r="G3247" s="56" t="s">
        <v>2919</v>
      </c>
      <c r="H3247" s="23" t="s">
        <v>73</v>
      </c>
      <c r="I3247" s="68">
        <v>21000</v>
      </c>
      <c r="J3247" s="68">
        <v>21000</v>
      </c>
      <c r="K3247" s="68"/>
      <c r="L3247" s="68">
        <f t="shared" si="2551"/>
        <v>1700</v>
      </c>
      <c r="M3247" s="68"/>
      <c r="N3247" s="68"/>
      <c r="O3247" s="68">
        <v>1700</v>
      </c>
      <c r="P3247" s="68">
        <f t="shared" si="2553"/>
        <v>1700</v>
      </c>
      <c r="Q3247" s="68">
        <f t="shared" si="2554"/>
        <v>8.0952380952380949</v>
      </c>
    </row>
    <row r="3248" spans="1:17" x14ac:dyDescent="0.25">
      <c r="A3248" s="12" t="s">
        <v>638</v>
      </c>
      <c r="B3248" s="12" t="s">
        <v>69</v>
      </c>
      <c r="C3248" s="12" t="s">
        <v>1168</v>
      </c>
      <c r="D3248" s="43" t="s">
        <v>1169</v>
      </c>
      <c r="E3248" s="48">
        <v>6112</v>
      </c>
      <c r="F3248" s="43" t="s">
        <v>1172</v>
      </c>
      <c r="G3248" s="56" t="s">
        <v>2919</v>
      </c>
      <c r="H3248" s="23" t="s">
        <v>22</v>
      </c>
      <c r="I3248" s="68">
        <v>86000</v>
      </c>
      <c r="J3248" s="68">
        <v>86000</v>
      </c>
      <c r="K3248" s="68"/>
      <c r="L3248" s="68">
        <f t="shared" si="2551"/>
        <v>10100</v>
      </c>
      <c r="M3248" s="68"/>
      <c r="N3248" s="68"/>
      <c r="O3248" s="68">
        <v>10100</v>
      </c>
      <c r="P3248" s="68">
        <f t="shared" si="2553"/>
        <v>10100</v>
      </c>
      <c r="Q3248" s="68">
        <f t="shared" si="2554"/>
        <v>11.744186046511627</v>
      </c>
    </row>
    <row r="3249" spans="1:17" x14ac:dyDescent="0.25">
      <c r="A3249" s="12" t="s">
        <v>638</v>
      </c>
      <c r="B3249" s="12" t="s">
        <v>69</v>
      </c>
      <c r="C3249" s="12" t="s">
        <v>1168</v>
      </c>
      <c r="D3249" s="43" t="s">
        <v>1169</v>
      </c>
      <c r="E3249" s="48">
        <v>6112</v>
      </c>
      <c r="F3249" s="43" t="s">
        <v>1173</v>
      </c>
      <c r="G3249" s="56" t="s">
        <v>2919</v>
      </c>
      <c r="H3249" s="23" t="s">
        <v>24</v>
      </c>
      <c r="I3249" s="68">
        <v>20700</v>
      </c>
      <c r="J3249" s="68">
        <v>20700</v>
      </c>
      <c r="K3249" s="68"/>
      <c r="L3249" s="68">
        <f t="shared" si="2551"/>
        <v>0</v>
      </c>
      <c r="M3249" s="68"/>
      <c r="N3249" s="68"/>
      <c r="O3249" s="68"/>
      <c r="P3249" s="68">
        <f t="shared" si="2553"/>
        <v>0</v>
      </c>
      <c r="Q3249" s="68">
        <f t="shared" si="2554"/>
        <v>0</v>
      </c>
    </row>
    <row r="3250" spans="1:17" x14ac:dyDescent="0.25">
      <c r="A3250" s="12" t="s">
        <v>638</v>
      </c>
      <c r="B3250" s="12" t="s">
        <v>69</v>
      </c>
      <c r="C3250" s="12" t="s">
        <v>1168</v>
      </c>
      <c r="D3250" s="43" t="s">
        <v>1169</v>
      </c>
      <c r="E3250" s="48">
        <v>6112</v>
      </c>
      <c r="F3250" s="43" t="s">
        <v>1174</v>
      </c>
      <c r="G3250" s="56" t="s">
        <v>2919</v>
      </c>
      <c r="H3250" s="23" t="s">
        <v>76</v>
      </c>
      <c r="I3250" s="68">
        <v>7800</v>
      </c>
      <c r="J3250" s="68">
        <v>7800</v>
      </c>
      <c r="K3250" s="68"/>
      <c r="L3250" s="68">
        <f t="shared" si="2551"/>
        <v>0</v>
      </c>
      <c r="M3250" s="68"/>
      <c r="N3250" s="68"/>
      <c r="O3250" s="68">
        <v>0</v>
      </c>
      <c r="P3250" s="68">
        <f t="shared" si="2553"/>
        <v>0</v>
      </c>
      <c r="Q3250" s="68">
        <f t="shared" si="2554"/>
        <v>0</v>
      </c>
    </row>
    <row r="3251" spans="1:17" x14ac:dyDescent="0.25">
      <c r="A3251" s="12" t="s">
        <v>638</v>
      </c>
      <c r="B3251" s="12" t="s">
        <v>69</v>
      </c>
      <c r="C3251" s="12" t="s">
        <v>1168</v>
      </c>
      <c r="D3251" s="43" t="s">
        <v>1169</v>
      </c>
      <c r="E3251" s="48">
        <v>6112</v>
      </c>
      <c r="F3251" s="43" t="s">
        <v>1175</v>
      </c>
      <c r="G3251" s="56" t="s">
        <v>2919</v>
      </c>
      <c r="H3251" s="23" t="s">
        <v>26</v>
      </c>
      <c r="I3251" s="68">
        <v>13900</v>
      </c>
      <c r="J3251" s="68">
        <v>13900</v>
      </c>
      <c r="K3251" s="68"/>
      <c r="L3251" s="68">
        <f t="shared" si="2551"/>
        <v>4500</v>
      </c>
      <c r="M3251" s="68"/>
      <c r="N3251" s="68"/>
      <c r="O3251" s="68">
        <v>4500</v>
      </c>
      <c r="P3251" s="68">
        <f t="shared" si="2553"/>
        <v>4500</v>
      </c>
      <c r="Q3251" s="68">
        <f t="shared" si="2554"/>
        <v>32.374100719424462</v>
      </c>
    </row>
    <row r="3252" spans="1:17" x14ac:dyDescent="0.25">
      <c r="A3252" s="12" t="s">
        <v>638</v>
      </c>
      <c r="B3252" s="12" t="s">
        <v>69</v>
      </c>
      <c r="C3252" s="12" t="s">
        <v>1168</v>
      </c>
      <c r="D3252" s="43" t="s">
        <v>1169</v>
      </c>
      <c r="E3252" s="42" t="s">
        <v>2710</v>
      </c>
      <c r="F3252" s="42" t="s">
        <v>1</v>
      </c>
      <c r="G3252" s="42" t="s">
        <v>1</v>
      </c>
      <c r="H3252" s="11" t="s">
        <v>28</v>
      </c>
      <c r="I3252" s="67">
        <f t="shared" ref="I3252:O3252" si="2576">SUM(I3253)</f>
        <v>116265</v>
      </c>
      <c r="J3252" s="67">
        <f t="shared" si="2576"/>
        <v>116265</v>
      </c>
      <c r="K3252" s="67">
        <f t="shared" si="2576"/>
        <v>0</v>
      </c>
      <c r="L3252" s="67">
        <f t="shared" si="2551"/>
        <v>10800</v>
      </c>
      <c r="M3252" s="67">
        <f t="shared" si="2576"/>
        <v>0</v>
      </c>
      <c r="N3252" s="67">
        <f t="shared" si="2576"/>
        <v>0</v>
      </c>
      <c r="O3252" s="67">
        <f t="shared" si="2576"/>
        <v>10800</v>
      </c>
      <c r="P3252" s="67">
        <f t="shared" si="2553"/>
        <v>10800</v>
      </c>
      <c r="Q3252" s="67">
        <f t="shared" si="2554"/>
        <v>9.2891239840020638</v>
      </c>
    </row>
    <row r="3253" spans="1:17" x14ac:dyDescent="0.25">
      <c r="A3253" s="12" t="s">
        <v>638</v>
      </c>
      <c r="B3253" s="12" t="s">
        <v>69</v>
      </c>
      <c r="C3253" s="12" t="s">
        <v>1168</v>
      </c>
      <c r="D3253" s="43" t="s">
        <v>1169</v>
      </c>
      <c r="E3253" s="48">
        <v>6121</v>
      </c>
      <c r="F3253" s="43"/>
      <c r="G3253" s="56" t="s">
        <v>2919</v>
      </c>
      <c r="H3253" s="23" t="s">
        <v>29</v>
      </c>
      <c r="I3253" s="68">
        <v>116265</v>
      </c>
      <c r="J3253" s="68">
        <v>116265</v>
      </c>
      <c r="K3253" s="68"/>
      <c r="L3253" s="68">
        <f t="shared" si="2551"/>
        <v>10800</v>
      </c>
      <c r="M3253" s="68"/>
      <c r="N3253" s="68"/>
      <c r="O3253" s="68">
        <v>10800</v>
      </c>
      <c r="P3253" s="68">
        <f t="shared" si="2553"/>
        <v>10800</v>
      </c>
      <c r="Q3253" s="68">
        <f t="shared" si="2554"/>
        <v>9.2891239840020638</v>
      </c>
    </row>
    <row r="3254" spans="1:17" x14ac:dyDescent="0.25">
      <c r="A3254" s="12" t="s">
        <v>638</v>
      </c>
      <c r="B3254" s="12" t="s">
        <v>69</v>
      </c>
      <c r="C3254" s="12" t="s">
        <v>1168</v>
      </c>
      <c r="D3254" s="43" t="s">
        <v>1169</v>
      </c>
      <c r="E3254" s="42" t="s">
        <v>2711</v>
      </c>
      <c r="F3254" s="42" t="s">
        <v>1</v>
      </c>
      <c r="G3254" s="42" t="s">
        <v>1</v>
      </c>
      <c r="H3254" s="11" t="s">
        <v>32</v>
      </c>
      <c r="I3254" s="67">
        <f t="shared" ref="I3254:O3254" si="2577">SUM(I3255:I3262)</f>
        <v>126854</v>
      </c>
      <c r="J3254" s="67">
        <f t="shared" si="2577"/>
        <v>113354</v>
      </c>
      <c r="K3254" s="67">
        <f t="shared" si="2577"/>
        <v>0</v>
      </c>
      <c r="L3254" s="67">
        <f t="shared" si="2551"/>
        <v>9180</v>
      </c>
      <c r="M3254" s="67">
        <f t="shared" si="2577"/>
        <v>0</v>
      </c>
      <c r="N3254" s="67">
        <f t="shared" si="2577"/>
        <v>0</v>
      </c>
      <c r="O3254" s="67">
        <f t="shared" si="2577"/>
        <v>9180</v>
      </c>
      <c r="P3254" s="67">
        <f t="shared" si="2553"/>
        <v>9180</v>
      </c>
      <c r="Q3254" s="67">
        <f t="shared" si="2554"/>
        <v>8.0985232104733829</v>
      </c>
    </row>
    <row r="3255" spans="1:17" x14ac:dyDescent="0.25">
      <c r="A3255" s="12" t="s">
        <v>638</v>
      </c>
      <c r="B3255" s="12" t="s">
        <v>69</v>
      </c>
      <c r="C3255" s="12" t="s">
        <v>1168</v>
      </c>
      <c r="D3255" s="43" t="s">
        <v>1169</v>
      </c>
      <c r="E3255" s="48">
        <v>6131</v>
      </c>
      <c r="F3255" s="43"/>
      <c r="G3255" s="56" t="s">
        <v>2919</v>
      </c>
      <c r="H3255" s="23" t="s">
        <v>33</v>
      </c>
      <c r="I3255" s="68">
        <v>1500</v>
      </c>
      <c r="J3255" s="68">
        <v>1000</v>
      </c>
      <c r="K3255" s="68"/>
      <c r="L3255" s="68">
        <f t="shared" si="2551"/>
        <v>100</v>
      </c>
      <c r="M3255" s="68"/>
      <c r="N3255" s="68"/>
      <c r="O3255" s="68">
        <v>100</v>
      </c>
      <c r="P3255" s="68">
        <f t="shared" si="2553"/>
        <v>100</v>
      </c>
      <c r="Q3255" s="68">
        <f t="shared" si="2554"/>
        <v>10</v>
      </c>
    </row>
    <row r="3256" spans="1:17" x14ac:dyDescent="0.25">
      <c r="A3256" s="12" t="s">
        <v>638</v>
      </c>
      <c r="B3256" s="12" t="s">
        <v>69</v>
      </c>
      <c r="C3256" s="12" t="s">
        <v>1168</v>
      </c>
      <c r="D3256" s="43" t="s">
        <v>1169</v>
      </c>
      <c r="E3256" s="48">
        <v>6132</v>
      </c>
      <c r="F3256" s="43"/>
      <c r="G3256" s="56" t="s">
        <v>2919</v>
      </c>
      <c r="H3256" s="23" t="s">
        <v>227</v>
      </c>
      <c r="I3256" s="68">
        <v>41983</v>
      </c>
      <c r="J3256" s="68">
        <v>41983</v>
      </c>
      <c r="K3256" s="68"/>
      <c r="L3256" s="68">
        <f t="shared" si="2551"/>
        <v>3500</v>
      </c>
      <c r="M3256" s="68"/>
      <c r="N3256" s="68"/>
      <c r="O3256" s="68">
        <v>3500</v>
      </c>
      <c r="P3256" s="68">
        <f t="shared" si="2553"/>
        <v>3500</v>
      </c>
      <c r="Q3256" s="68">
        <f t="shared" si="2554"/>
        <v>8.3367077150275115</v>
      </c>
    </row>
    <row r="3257" spans="1:17" x14ac:dyDescent="0.25">
      <c r="A3257" s="12" t="s">
        <v>638</v>
      </c>
      <c r="B3257" s="12" t="s">
        <v>69</v>
      </c>
      <c r="C3257" s="12" t="s">
        <v>1168</v>
      </c>
      <c r="D3257" s="43" t="s">
        <v>1169</v>
      </c>
      <c r="E3257" s="48">
        <v>6133</v>
      </c>
      <c r="F3257" s="43"/>
      <c r="G3257" s="56" t="s">
        <v>2919</v>
      </c>
      <c r="H3257" s="23" t="s">
        <v>229</v>
      </c>
      <c r="I3257" s="68">
        <v>9871</v>
      </c>
      <c r="J3257" s="68">
        <v>9871</v>
      </c>
      <c r="K3257" s="68"/>
      <c r="L3257" s="68">
        <f t="shared" si="2551"/>
        <v>830</v>
      </c>
      <c r="M3257" s="68"/>
      <c r="N3257" s="68"/>
      <c r="O3257" s="68">
        <v>830</v>
      </c>
      <c r="P3257" s="68">
        <f t="shared" si="2553"/>
        <v>830</v>
      </c>
      <c r="Q3257" s="68">
        <f t="shared" si="2554"/>
        <v>8.4084692533684535</v>
      </c>
    </row>
    <row r="3258" spans="1:17" x14ac:dyDescent="0.25">
      <c r="A3258" s="12" t="s">
        <v>638</v>
      </c>
      <c r="B3258" s="12" t="s">
        <v>69</v>
      </c>
      <c r="C3258" s="12" t="s">
        <v>1168</v>
      </c>
      <c r="D3258" s="43" t="s">
        <v>1169</v>
      </c>
      <c r="E3258" s="48">
        <v>6134</v>
      </c>
      <c r="F3258" s="43"/>
      <c r="G3258" s="56" t="s">
        <v>2919</v>
      </c>
      <c r="H3258" s="23" t="s">
        <v>169</v>
      </c>
      <c r="I3258" s="68">
        <v>12000</v>
      </c>
      <c r="J3258" s="68">
        <v>10000</v>
      </c>
      <c r="K3258" s="68"/>
      <c r="L3258" s="68">
        <f t="shared" si="2551"/>
        <v>830</v>
      </c>
      <c r="M3258" s="68"/>
      <c r="N3258" s="68"/>
      <c r="O3258" s="68">
        <v>830</v>
      </c>
      <c r="P3258" s="68">
        <f t="shared" si="2553"/>
        <v>830</v>
      </c>
      <c r="Q3258" s="68">
        <f t="shared" si="2554"/>
        <v>8.3000000000000007</v>
      </c>
    </row>
    <row r="3259" spans="1:17" x14ac:dyDescent="0.25">
      <c r="A3259" s="12" t="s">
        <v>638</v>
      </c>
      <c r="B3259" s="12" t="s">
        <v>69</v>
      </c>
      <c r="C3259" s="12" t="s">
        <v>1168</v>
      </c>
      <c r="D3259" s="43" t="s">
        <v>1169</v>
      </c>
      <c r="E3259" s="48">
        <v>6135</v>
      </c>
      <c r="F3259" s="43"/>
      <c r="G3259" s="56" t="s">
        <v>2919</v>
      </c>
      <c r="H3259" s="23" t="s">
        <v>231</v>
      </c>
      <c r="I3259" s="68">
        <v>2000</v>
      </c>
      <c r="J3259" s="68">
        <v>1000</v>
      </c>
      <c r="K3259" s="68"/>
      <c r="L3259" s="68">
        <f t="shared" si="2551"/>
        <v>100</v>
      </c>
      <c r="M3259" s="68"/>
      <c r="N3259" s="68"/>
      <c r="O3259" s="68">
        <v>100</v>
      </c>
      <c r="P3259" s="68">
        <f t="shared" si="2553"/>
        <v>100</v>
      </c>
      <c r="Q3259" s="68">
        <f t="shared" si="2554"/>
        <v>10</v>
      </c>
    </row>
    <row r="3260" spans="1:17" x14ac:dyDescent="0.25">
      <c r="A3260" s="12" t="s">
        <v>638</v>
      </c>
      <c r="B3260" s="12" t="s">
        <v>69</v>
      </c>
      <c r="C3260" s="12" t="s">
        <v>1168</v>
      </c>
      <c r="D3260" s="43" t="s">
        <v>1169</v>
      </c>
      <c r="E3260" s="48">
        <v>6137</v>
      </c>
      <c r="F3260" s="43"/>
      <c r="G3260" s="56" t="s">
        <v>2919</v>
      </c>
      <c r="H3260" s="23" t="s">
        <v>235</v>
      </c>
      <c r="I3260" s="68">
        <v>19900</v>
      </c>
      <c r="J3260" s="68">
        <v>11900</v>
      </c>
      <c r="K3260" s="68"/>
      <c r="L3260" s="68">
        <f t="shared" si="2551"/>
        <v>990</v>
      </c>
      <c r="M3260" s="68"/>
      <c r="N3260" s="68"/>
      <c r="O3260" s="68">
        <v>990</v>
      </c>
      <c r="P3260" s="68">
        <f t="shared" si="2553"/>
        <v>990</v>
      </c>
      <c r="Q3260" s="68">
        <f t="shared" si="2554"/>
        <v>8.3193277310924358</v>
      </c>
    </row>
    <row r="3261" spans="1:17" x14ac:dyDescent="0.25">
      <c r="A3261" s="12" t="s">
        <v>638</v>
      </c>
      <c r="B3261" s="12" t="s">
        <v>69</v>
      </c>
      <c r="C3261" s="12" t="s">
        <v>1168</v>
      </c>
      <c r="D3261" s="43" t="s">
        <v>1169</v>
      </c>
      <c r="E3261" s="48">
        <v>6138</v>
      </c>
      <c r="F3261" s="43"/>
      <c r="G3261" s="56" t="s">
        <v>2919</v>
      </c>
      <c r="H3261" s="23" t="s">
        <v>237</v>
      </c>
      <c r="I3261" s="68">
        <v>3100</v>
      </c>
      <c r="J3261" s="68">
        <v>3100</v>
      </c>
      <c r="K3261" s="68"/>
      <c r="L3261" s="68">
        <f t="shared" si="2551"/>
        <v>0</v>
      </c>
      <c r="M3261" s="68"/>
      <c r="N3261" s="68"/>
      <c r="O3261" s="68">
        <v>0</v>
      </c>
      <c r="P3261" s="68">
        <f t="shared" si="2553"/>
        <v>0</v>
      </c>
      <c r="Q3261" s="68">
        <f t="shared" si="2554"/>
        <v>0</v>
      </c>
    </row>
    <row r="3262" spans="1:17" x14ac:dyDescent="0.25">
      <c r="A3262" s="14" t="s">
        <v>638</v>
      </c>
      <c r="B3262" s="14" t="s">
        <v>69</v>
      </c>
      <c r="C3262" s="14" t="s">
        <v>1168</v>
      </c>
      <c r="D3262" s="50" t="s">
        <v>1169</v>
      </c>
      <c r="E3262" s="50" t="s">
        <v>2720</v>
      </c>
      <c r="F3262" s="43" t="s">
        <v>1</v>
      </c>
      <c r="G3262" s="49" t="s">
        <v>1</v>
      </c>
      <c r="H3262" s="11" t="s">
        <v>35</v>
      </c>
      <c r="I3262" s="67">
        <f t="shared" ref="I3262:O3262" si="2578">SUM(I3263:I3265)</f>
        <v>36500</v>
      </c>
      <c r="J3262" s="67">
        <f t="shared" si="2578"/>
        <v>34500</v>
      </c>
      <c r="K3262" s="67">
        <f t="shared" si="2578"/>
        <v>0</v>
      </c>
      <c r="L3262" s="67">
        <f t="shared" si="2551"/>
        <v>2830</v>
      </c>
      <c r="M3262" s="67">
        <f t="shared" si="2578"/>
        <v>0</v>
      </c>
      <c r="N3262" s="67">
        <f t="shared" si="2578"/>
        <v>0</v>
      </c>
      <c r="O3262" s="67">
        <f t="shared" si="2578"/>
        <v>2830</v>
      </c>
      <c r="P3262" s="67">
        <f t="shared" si="2553"/>
        <v>2830</v>
      </c>
      <c r="Q3262" s="67">
        <f t="shared" si="2554"/>
        <v>8.2028985507246386</v>
      </c>
    </row>
    <row r="3263" spans="1:17" x14ac:dyDescent="0.25">
      <c r="A3263" s="12" t="s">
        <v>638</v>
      </c>
      <c r="B3263" s="12" t="s">
        <v>69</v>
      </c>
      <c r="C3263" s="12" t="s">
        <v>1168</v>
      </c>
      <c r="D3263" s="43" t="s">
        <v>1169</v>
      </c>
      <c r="E3263" s="48">
        <v>6139</v>
      </c>
      <c r="F3263" s="43"/>
      <c r="G3263" s="56" t="s">
        <v>2919</v>
      </c>
      <c r="H3263" s="23" t="s">
        <v>35</v>
      </c>
      <c r="I3263" s="68">
        <v>25900</v>
      </c>
      <c r="J3263" s="68">
        <v>23900</v>
      </c>
      <c r="K3263" s="68"/>
      <c r="L3263" s="68">
        <f t="shared" si="2551"/>
        <v>1900</v>
      </c>
      <c r="M3263" s="68"/>
      <c r="N3263" s="68"/>
      <c r="O3263" s="68">
        <v>1900</v>
      </c>
      <c r="P3263" s="68">
        <f t="shared" si="2553"/>
        <v>1900</v>
      </c>
      <c r="Q3263" s="68">
        <f t="shared" si="2554"/>
        <v>7.9497907949790791</v>
      </c>
    </row>
    <row r="3264" spans="1:17" x14ac:dyDescent="0.25">
      <c r="A3264" s="12" t="s">
        <v>638</v>
      </c>
      <c r="B3264" s="12" t="s">
        <v>69</v>
      </c>
      <c r="C3264" s="12" t="s">
        <v>1168</v>
      </c>
      <c r="D3264" s="43" t="s">
        <v>1169</v>
      </c>
      <c r="E3264" s="48">
        <v>6139</v>
      </c>
      <c r="F3264" s="43" t="s">
        <v>1176</v>
      </c>
      <c r="G3264" s="56" t="s">
        <v>2919</v>
      </c>
      <c r="H3264" s="23" t="s">
        <v>43</v>
      </c>
      <c r="I3264" s="68">
        <v>3000</v>
      </c>
      <c r="J3264" s="68">
        <v>3000</v>
      </c>
      <c r="K3264" s="68"/>
      <c r="L3264" s="68">
        <f t="shared" si="2551"/>
        <v>300</v>
      </c>
      <c r="M3264" s="68"/>
      <c r="N3264" s="68"/>
      <c r="O3264" s="68">
        <v>300</v>
      </c>
      <c r="P3264" s="68">
        <f t="shared" si="2553"/>
        <v>300</v>
      </c>
      <c r="Q3264" s="68">
        <f t="shared" si="2554"/>
        <v>10</v>
      </c>
    </row>
    <row r="3265" spans="1:17" ht="22.5" x14ac:dyDescent="0.25">
      <c r="A3265" s="12" t="s">
        <v>638</v>
      </c>
      <c r="B3265" s="12" t="s">
        <v>69</v>
      </c>
      <c r="C3265" s="12" t="s">
        <v>1168</v>
      </c>
      <c r="D3265" s="43" t="s">
        <v>1169</v>
      </c>
      <c r="E3265" s="48">
        <v>6139</v>
      </c>
      <c r="F3265" s="43" t="s">
        <v>1177</v>
      </c>
      <c r="G3265" s="56" t="s">
        <v>2919</v>
      </c>
      <c r="H3265" s="23" t="s">
        <v>49</v>
      </c>
      <c r="I3265" s="68">
        <v>7600</v>
      </c>
      <c r="J3265" s="68">
        <v>7600</v>
      </c>
      <c r="K3265" s="68"/>
      <c r="L3265" s="68">
        <f t="shared" si="2551"/>
        <v>630</v>
      </c>
      <c r="M3265" s="68"/>
      <c r="N3265" s="68"/>
      <c r="O3265" s="68">
        <v>630</v>
      </c>
      <c r="P3265" s="68">
        <f t="shared" si="2553"/>
        <v>630</v>
      </c>
      <c r="Q3265" s="68">
        <f t="shared" si="2554"/>
        <v>8.2894736842105257</v>
      </c>
    </row>
    <row r="3266" spans="1:17" ht="22.5" x14ac:dyDescent="0.25">
      <c r="A3266" s="14" t="s">
        <v>1</v>
      </c>
      <c r="B3266" s="14" t="s">
        <v>1</v>
      </c>
      <c r="C3266" s="14" t="s">
        <v>1</v>
      </c>
      <c r="D3266" s="42" t="s">
        <v>1</v>
      </c>
      <c r="E3266" s="42" t="s">
        <v>1</v>
      </c>
      <c r="F3266" s="42" t="s">
        <v>1</v>
      </c>
      <c r="G3266" s="42" t="s">
        <v>1</v>
      </c>
      <c r="H3266" s="17" t="s">
        <v>50</v>
      </c>
      <c r="I3266" s="66">
        <f t="shared" ref="I3266:O3267" si="2579">SUM(I3267)</f>
        <v>100</v>
      </c>
      <c r="J3266" s="66">
        <f t="shared" si="2579"/>
        <v>100</v>
      </c>
      <c r="K3266" s="66">
        <f t="shared" si="2579"/>
        <v>0</v>
      </c>
      <c r="L3266" s="66">
        <f t="shared" si="2551"/>
        <v>0</v>
      </c>
      <c r="M3266" s="66">
        <f t="shared" si="2579"/>
        <v>0</v>
      </c>
      <c r="N3266" s="66">
        <f t="shared" si="2579"/>
        <v>0</v>
      </c>
      <c r="O3266" s="66">
        <f t="shared" si="2579"/>
        <v>0</v>
      </c>
      <c r="P3266" s="66">
        <f t="shared" si="2553"/>
        <v>0</v>
      </c>
      <c r="Q3266" s="66">
        <f t="shared" si="2554"/>
        <v>0</v>
      </c>
    </row>
    <row r="3267" spans="1:17" x14ac:dyDescent="0.25">
      <c r="A3267" s="12" t="s">
        <v>638</v>
      </c>
      <c r="B3267" s="12" t="s">
        <v>69</v>
      </c>
      <c r="C3267" s="12" t="s">
        <v>1168</v>
      </c>
      <c r="D3267" s="43" t="s">
        <v>1169</v>
      </c>
      <c r="E3267" s="42" t="s">
        <v>2712</v>
      </c>
      <c r="F3267" s="42" t="s">
        <v>1</v>
      </c>
      <c r="G3267" s="42" t="s">
        <v>1</v>
      </c>
      <c r="H3267" s="11" t="s">
        <v>52</v>
      </c>
      <c r="I3267" s="67">
        <f t="shared" si="2579"/>
        <v>100</v>
      </c>
      <c r="J3267" s="67">
        <f t="shared" si="2579"/>
        <v>100</v>
      </c>
      <c r="K3267" s="67">
        <f t="shared" si="2579"/>
        <v>0</v>
      </c>
      <c r="L3267" s="67">
        <f t="shared" si="2551"/>
        <v>0</v>
      </c>
      <c r="M3267" s="67">
        <f t="shared" si="2579"/>
        <v>0</v>
      </c>
      <c r="N3267" s="67">
        <f t="shared" si="2579"/>
        <v>0</v>
      </c>
      <c r="O3267" s="67">
        <f t="shared" si="2579"/>
        <v>0</v>
      </c>
      <c r="P3267" s="67">
        <f t="shared" si="2553"/>
        <v>0</v>
      </c>
      <c r="Q3267" s="67">
        <f t="shared" si="2554"/>
        <v>0</v>
      </c>
    </row>
    <row r="3268" spans="1:17" x14ac:dyDescent="0.25">
      <c r="A3268" s="12" t="s">
        <v>638</v>
      </c>
      <c r="B3268" s="12" t="s">
        <v>69</v>
      </c>
      <c r="C3268" s="12" t="s">
        <v>1168</v>
      </c>
      <c r="D3268" s="43" t="s">
        <v>1169</v>
      </c>
      <c r="E3268" s="48">
        <v>6148</v>
      </c>
      <c r="F3268" s="43"/>
      <c r="G3268" s="56" t="s">
        <v>2919</v>
      </c>
      <c r="H3268" s="23" t="s">
        <v>58</v>
      </c>
      <c r="I3268" s="68">
        <v>100</v>
      </c>
      <c r="J3268" s="68">
        <v>100</v>
      </c>
      <c r="K3268" s="68"/>
      <c r="L3268" s="68">
        <f t="shared" si="2551"/>
        <v>0</v>
      </c>
      <c r="M3268" s="68"/>
      <c r="N3268" s="68"/>
      <c r="O3268" s="68"/>
      <c r="P3268" s="68">
        <f t="shared" si="2553"/>
        <v>0</v>
      </c>
      <c r="Q3268" s="68">
        <f t="shared" si="2554"/>
        <v>0</v>
      </c>
    </row>
    <row r="3269" spans="1:17" ht="22.5" x14ac:dyDescent="0.25">
      <c r="A3269" s="14" t="s">
        <v>1</v>
      </c>
      <c r="B3269" s="14" t="s">
        <v>1</v>
      </c>
      <c r="C3269" s="14" t="s">
        <v>1</v>
      </c>
      <c r="D3269" s="42" t="s">
        <v>1</v>
      </c>
      <c r="E3269" s="42" t="s">
        <v>1</v>
      </c>
      <c r="F3269" s="42" t="s">
        <v>1</v>
      </c>
      <c r="G3269" s="42" t="s">
        <v>1</v>
      </c>
      <c r="H3269" s="17" t="s">
        <v>59</v>
      </c>
      <c r="I3269" s="66">
        <f t="shared" ref="I3269:O3269" si="2580">SUM(I3270)</f>
        <v>5000</v>
      </c>
      <c r="J3269" s="66">
        <f t="shared" si="2580"/>
        <v>0</v>
      </c>
      <c r="K3269" s="66">
        <f t="shared" si="2580"/>
        <v>0</v>
      </c>
      <c r="L3269" s="66">
        <f t="shared" si="2551"/>
        <v>0</v>
      </c>
      <c r="M3269" s="66">
        <f t="shared" si="2580"/>
        <v>0</v>
      </c>
      <c r="N3269" s="66">
        <f t="shared" si="2580"/>
        <v>0</v>
      </c>
      <c r="O3269" s="66">
        <f t="shared" si="2580"/>
        <v>0</v>
      </c>
      <c r="P3269" s="66">
        <f t="shared" si="2553"/>
        <v>0</v>
      </c>
      <c r="Q3269" s="66" t="str">
        <f t="shared" si="2554"/>
        <v>-</v>
      </c>
    </row>
    <row r="3270" spans="1:17" x14ac:dyDescent="0.25">
      <c r="A3270" s="12" t="s">
        <v>638</v>
      </c>
      <c r="B3270" s="12" t="s">
        <v>69</v>
      </c>
      <c r="C3270" s="12" t="s">
        <v>1168</v>
      </c>
      <c r="D3270" s="43" t="s">
        <v>1169</v>
      </c>
      <c r="E3270" s="42" t="s">
        <v>2715</v>
      </c>
      <c r="F3270" s="42" t="s">
        <v>1</v>
      </c>
      <c r="G3270" s="42" t="s">
        <v>1</v>
      </c>
      <c r="H3270" s="11" t="s">
        <v>61</v>
      </c>
      <c r="I3270" s="67">
        <f t="shared" ref="I3270" si="2581">SUM(I3271:I3272)</f>
        <v>5000</v>
      </c>
      <c r="J3270" s="67">
        <f t="shared" ref="J3270:K3270" si="2582">SUM(J3271:J3272)</f>
        <v>0</v>
      </c>
      <c r="K3270" s="67">
        <f t="shared" si="2582"/>
        <v>0</v>
      </c>
      <c r="L3270" s="67">
        <f t="shared" si="2551"/>
        <v>0</v>
      </c>
      <c r="M3270" s="67">
        <f t="shared" ref="M3270" si="2583">SUM(M3271:M3272)</f>
        <v>0</v>
      </c>
      <c r="N3270" s="67">
        <f t="shared" ref="N3270:O3270" si="2584">SUM(N3271:N3272)</f>
        <v>0</v>
      </c>
      <c r="O3270" s="67">
        <f t="shared" si="2584"/>
        <v>0</v>
      </c>
      <c r="P3270" s="67">
        <f t="shared" si="2553"/>
        <v>0</v>
      </c>
      <c r="Q3270" s="67" t="str">
        <f t="shared" si="2554"/>
        <v>-</v>
      </c>
    </row>
    <row r="3271" spans="1:17" x14ac:dyDescent="0.25">
      <c r="A3271" s="12" t="s">
        <v>638</v>
      </c>
      <c r="B3271" s="12" t="s">
        <v>69</v>
      </c>
      <c r="C3271" s="12" t="s">
        <v>1168</v>
      </c>
      <c r="D3271" s="43" t="s">
        <v>1169</v>
      </c>
      <c r="E3271" s="48">
        <v>8213</v>
      </c>
      <c r="F3271" s="43"/>
      <c r="G3271" s="56" t="s">
        <v>2919</v>
      </c>
      <c r="H3271" s="23" t="s">
        <v>62</v>
      </c>
      <c r="I3271" s="68">
        <v>4000</v>
      </c>
      <c r="J3271" s="68">
        <v>0</v>
      </c>
      <c r="K3271" s="68"/>
      <c r="L3271" s="68">
        <f t="shared" si="2551"/>
        <v>0</v>
      </c>
      <c r="M3271" s="68"/>
      <c r="N3271" s="68"/>
      <c r="O3271" s="68"/>
      <c r="P3271" s="68">
        <f t="shared" si="2553"/>
        <v>0</v>
      </c>
      <c r="Q3271" s="68" t="str">
        <f t="shared" si="2554"/>
        <v>-</v>
      </c>
    </row>
    <row r="3272" spans="1:17" x14ac:dyDescent="0.25">
      <c r="A3272" s="12" t="s">
        <v>638</v>
      </c>
      <c r="B3272" s="12" t="s">
        <v>69</v>
      </c>
      <c r="C3272" s="12" t="s">
        <v>1168</v>
      </c>
      <c r="D3272" s="43" t="s">
        <v>1169</v>
      </c>
      <c r="E3272" s="48">
        <v>8216</v>
      </c>
      <c r="F3272" s="43"/>
      <c r="G3272" s="56" t="s">
        <v>2919</v>
      </c>
      <c r="H3272" s="23" t="s">
        <v>248</v>
      </c>
      <c r="I3272" s="68">
        <v>1000</v>
      </c>
      <c r="J3272" s="68">
        <v>0</v>
      </c>
      <c r="K3272" s="68"/>
      <c r="L3272" s="68">
        <f t="shared" si="2551"/>
        <v>0</v>
      </c>
      <c r="M3272" s="68"/>
      <c r="N3272" s="68"/>
      <c r="O3272" s="68"/>
      <c r="P3272" s="68">
        <f t="shared" si="2553"/>
        <v>0</v>
      </c>
      <c r="Q3272" s="68" t="str">
        <f t="shared" si="2554"/>
        <v>-</v>
      </c>
    </row>
    <row r="3273" spans="1:17" x14ac:dyDescent="0.25">
      <c r="A3273" s="23" t="s">
        <v>1</v>
      </c>
      <c r="B3273" s="23" t="s">
        <v>1</v>
      </c>
      <c r="C3273" s="23" t="s">
        <v>1</v>
      </c>
      <c r="D3273" s="49" t="s">
        <v>1</v>
      </c>
      <c r="E3273" s="49" t="s">
        <v>1</v>
      </c>
      <c r="F3273" s="49" t="s">
        <v>1</v>
      </c>
      <c r="G3273" s="49" t="s">
        <v>1</v>
      </c>
      <c r="H3273" s="17" t="s">
        <v>1178</v>
      </c>
      <c r="I3273" s="66">
        <f t="shared" ref="I3273:O3273" si="2585">SUM(I3243,I3266,I3269)</f>
        <v>1498884</v>
      </c>
      <c r="J3273" s="66">
        <f t="shared" si="2585"/>
        <v>1480384</v>
      </c>
      <c r="K3273" s="66">
        <f t="shared" si="2585"/>
        <v>0</v>
      </c>
      <c r="L3273" s="66">
        <f t="shared" si="2551"/>
        <v>138280</v>
      </c>
      <c r="M3273" s="66">
        <f t="shared" si="2585"/>
        <v>0</v>
      </c>
      <c r="N3273" s="66">
        <f t="shared" si="2585"/>
        <v>0</v>
      </c>
      <c r="O3273" s="66">
        <f t="shared" si="2585"/>
        <v>138280</v>
      </c>
      <c r="P3273" s="66">
        <f t="shared" si="2553"/>
        <v>138280</v>
      </c>
      <c r="Q3273" s="66">
        <f t="shared" si="2554"/>
        <v>9.3408196792183649</v>
      </c>
    </row>
    <row r="3274" spans="1:17" ht="15.75" thickBot="1" x14ac:dyDescent="0.3">
      <c r="A3274" s="23" t="s">
        <v>1</v>
      </c>
      <c r="B3274" s="23" t="s">
        <v>1</v>
      </c>
      <c r="C3274" s="23" t="s">
        <v>1</v>
      </c>
      <c r="D3274" s="49" t="s">
        <v>1</v>
      </c>
      <c r="E3274" s="49" t="s">
        <v>1</v>
      </c>
      <c r="F3274" s="49" t="s">
        <v>1</v>
      </c>
      <c r="G3274" s="49" t="s">
        <v>1</v>
      </c>
      <c r="H3274" s="11" t="s">
        <v>64</v>
      </c>
      <c r="I3274" s="67">
        <v>48</v>
      </c>
      <c r="J3274" s="67">
        <v>48</v>
      </c>
      <c r="K3274" s="67"/>
      <c r="L3274" s="67"/>
      <c r="M3274" s="67"/>
      <c r="N3274" s="67"/>
      <c r="O3274" s="67"/>
      <c r="P3274" s="67">
        <f t="shared" si="2553"/>
        <v>0</v>
      </c>
      <c r="Q3274" s="67">
        <f t="shared" si="2554"/>
        <v>0</v>
      </c>
    </row>
    <row r="3275" spans="1:17" ht="34.5" thickBot="1" x14ac:dyDescent="0.3">
      <c r="A3275" s="23" t="s">
        <v>1</v>
      </c>
      <c r="B3275" s="23" t="s">
        <v>1</v>
      </c>
      <c r="C3275" s="23" t="s">
        <v>1</v>
      </c>
      <c r="D3275" s="49" t="s">
        <v>1</v>
      </c>
      <c r="E3275" s="49" t="s">
        <v>1</v>
      </c>
      <c r="F3275" s="49" t="s">
        <v>1</v>
      </c>
      <c r="G3275" s="49" t="s">
        <v>1</v>
      </c>
      <c r="H3275" s="22" t="s">
        <v>65</v>
      </c>
      <c r="I3275" s="64" t="s">
        <v>2718</v>
      </c>
      <c r="J3275" s="64" t="s">
        <v>2879</v>
      </c>
      <c r="K3275" s="64" t="s">
        <v>2942</v>
      </c>
      <c r="L3275" s="64" t="s">
        <v>2942</v>
      </c>
      <c r="M3275" s="64" t="s">
        <v>2950</v>
      </c>
      <c r="N3275" s="64" t="s">
        <v>2949</v>
      </c>
      <c r="O3275" s="64" t="s">
        <v>2951</v>
      </c>
      <c r="P3275" s="64" t="s">
        <v>2942</v>
      </c>
      <c r="Q3275" s="64" t="s">
        <v>2944</v>
      </c>
    </row>
    <row r="3276" spans="1:17" x14ac:dyDescent="0.25">
      <c r="A3276" s="24"/>
      <c r="B3276" s="24"/>
      <c r="C3276" s="24"/>
      <c r="D3276" s="51"/>
      <c r="E3276" s="51"/>
      <c r="F3276" s="51"/>
      <c r="G3276" s="51"/>
      <c r="H3276" s="18" t="s">
        <v>1</v>
      </c>
      <c r="I3276" s="65">
        <v>1</v>
      </c>
      <c r="J3276" s="65" t="s">
        <v>2894</v>
      </c>
      <c r="K3276" s="65">
        <v>3</v>
      </c>
      <c r="L3276" s="65" t="s">
        <v>2945</v>
      </c>
      <c r="M3276" s="65">
        <v>5</v>
      </c>
      <c r="N3276" s="65">
        <v>6</v>
      </c>
      <c r="O3276" s="65">
        <v>7</v>
      </c>
      <c r="P3276" s="65" t="s">
        <v>2946</v>
      </c>
      <c r="Q3276" s="65">
        <v>9</v>
      </c>
    </row>
    <row r="3277" spans="1:17" x14ac:dyDescent="0.25">
      <c r="A3277" s="24"/>
      <c r="B3277" s="24"/>
      <c r="C3277" s="24"/>
      <c r="D3277" s="51"/>
      <c r="E3277" s="52"/>
      <c r="F3277" s="52"/>
      <c r="G3277" s="52"/>
      <c r="H3277" s="19" t="s">
        <v>697</v>
      </c>
      <c r="I3277" s="69">
        <f t="shared" ref="I3277" si="2586">SUM(I3273)</f>
        <v>1498884</v>
      </c>
      <c r="J3277" s="69">
        <f t="shared" ref="J3277:K3277" si="2587">SUM(J3273)</f>
        <v>1480384</v>
      </c>
      <c r="K3277" s="69">
        <f t="shared" si="2587"/>
        <v>0</v>
      </c>
      <c r="L3277" s="69">
        <f t="shared" ref="L3277:L3339" si="2588">SUM(M3277:O3277)</f>
        <v>138280</v>
      </c>
      <c r="M3277" s="69">
        <f t="shared" ref="M3277" si="2589">SUM(M3273)</f>
        <v>0</v>
      </c>
      <c r="N3277" s="69">
        <f t="shared" ref="N3277:O3277" si="2590">SUM(N3273)</f>
        <v>0</v>
      </c>
      <c r="O3277" s="69">
        <f t="shared" si="2590"/>
        <v>138280</v>
      </c>
      <c r="P3277" s="69">
        <f t="shared" ref="P3277:P3340" si="2591">K3277+L3277</f>
        <v>138280</v>
      </c>
      <c r="Q3277" s="69">
        <f t="shared" ref="Q3277:Q3340" si="2592">IF(J3277=0,"-",P3277/J3277*100)</f>
        <v>9.3408196792183649</v>
      </c>
    </row>
    <row r="3278" spans="1:17" x14ac:dyDescent="0.25">
      <c r="A3278" s="24"/>
      <c r="B3278" s="24"/>
      <c r="C3278" s="24"/>
      <c r="D3278" s="51"/>
      <c r="E3278" s="51"/>
      <c r="F3278" s="51"/>
      <c r="G3278" s="51"/>
      <c r="H3278" s="20" t="s">
        <v>67</v>
      </c>
      <c r="I3278" s="69">
        <f t="shared" ref="I3278" si="2593">SUM(I3277)</f>
        <v>1498884</v>
      </c>
      <c r="J3278" s="69">
        <f t="shared" ref="J3278:K3278" si="2594">SUM(J3277)</f>
        <v>1480384</v>
      </c>
      <c r="K3278" s="69">
        <f t="shared" si="2594"/>
        <v>0</v>
      </c>
      <c r="L3278" s="69">
        <f t="shared" si="2588"/>
        <v>138280</v>
      </c>
      <c r="M3278" s="69">
        <f t="shared" ref="M3278" si="2595">SUM(M3277)</f>
        <v>0</v>
      </c>
      <c r="N3278" s="69">
        <f t="shared" ref="N3278:O3278" si="2596">SUM(N3277)</f>
        <v>0</v>
      </c>
      <c r="O3278" s="69">
        <f t="shared" si="2596"/>
        <v>138280</v>
      </c>
      <c r="P3278" s="69">
        <f t="shared" si="2591"/>
        <v>138280</v>
      </c>
      <c r="Q3278" s="69">
        <f t="shared" si="2592"/>
        <v>9.3408196792183649</v>
      </c>
    </row>
    <row r="3279" spans="1:17" x14ac:dyDescent="0.25">
      <c r="A3279" s="25"/>
      <c r="B3279" s="25"/>
      <c r="C3279" s="25"/>
      <c r="D3279" s="53"/>
      <c r="E3279" s="53"/>
      <c r="F3279" s="53"/>
      <c r="G3279" s="53"/>
    </row>
    <row r="3280" spans="1:17" ht="15.75" thickBot="1" x14ac:dyDescent="0.3">
      <c r="A3280" s="23" t="s">
        <v>1</v>
      </c>
      <c r="B3280" s="23" t="s">
        <v>1</v>
      </c>
      <c r="C3280" s="23" t="s">
        <v>1</v>
      </c>
      <c r="D3280" s="49" t="s">
        <v>1</v>
      </c>
      <c r="E3280" s="49" t="s">
        <v>1</v>
      </c>
      <c r="F3280" s="49" t="s">
        <v>1</v>
      </c>
      <c r="G3280" s="49" t="s">
        <v>1</v>
      </c>
      <c r="H3280" s="26" t="s">
        <v>1</v>
      </c>
      <c r="I3280" s="70"/>
      <c r="J3280" s="70"/>
      <c r="K3280" s="70"/>
      <c r="L3280" s="70"/>
      <c r="M3280" s="70"/>
      <c r="N3280" s="70"/>
      <c r="O3280" s="70"/>
      <c r="P3280" s="70"/>
      <c r="Q3280" s="70"/>
    </row>
    <row r="3281" spans="1:17" ht="34.5" thickBot="1" x14ac:dyDescent="0.3">
      <c r="A3281" s="22" t="s">
        <v>4</v>
      </c>
      <c r="B3281" s="22" t="s">
        <v>5</v>
      </c>
      <c r="C3281" s="22" t="s">
        <v>6</v>
      </c>
      <c r="D3281" s="44" t="s">
        <v>2891</v>
      </c>
      <c r="E3281" s="44" t="s">
        <v>2895</v>
      </c>
      <c r="F3281" s="44" t="s">
        <v>7</v>
      </c>
      <c r="G3281" s="44" t="s">
        <v>8</v>
      </c>
      <c r="H3281" s="22" t="s">
        <v>9</v>
      </c>
      <c r="I3281" s="64" t="s">
        <v>2718</v>
      </c>
      <c r="J3281" s="64" t="s">
        <v>2879</v>
      </c>
      <c r="K3281" s="64" t="s">
        <v>2942</v>
      </c>
      <c r="L3281" s="64" t="s">
        <v>2942</v>
      </c>
      <c r="M3281" s="64" t="s">
        <v>2950</v>
      </c>
      <c r="N3281" s="64" t="s">
        <v>2949</v>
      </c>
      <c r="O3281" s="64" t="s">
        <v>2951</v>
      </c>
      <c r="P3281" s="64" t="s">
        <v>2942</v>
      </c>
      <c r="Q3281" s="64" t="s">
        <v>2944</v>
      </c>
    </row>
    <row r="3282" spans="1:17" x14ac:dyDescent="0.25">
      <c r="A3282" s="15" t="s">
        <v>1</v>
      </c>
      <c r="B3282" s="15" t="s">
        <v>1</v>
      </c>
      <c r="C3282" s="15" t="s">
        <v>1</v>
      </c>
      <c r="D3282" s="45" t="s">
        <v>1</v>
      </c>
      <c r="E3282" s="45" t="s">
        <v>1</v>
      </c>
      <c r="F3282" s="46" t="s">
        <v>1</v>
      </c>
      <c r="G3282" s="47" t="s">
        <v>1</v>
      </c>
      <c r="H3282" s="16" t="s">
        <v>1</v>
      </c>
      <c r="I3282" s="65">
        <v>1</v>
      </c>
      <c r="J3282" s="65" t="s">
        <v>2894</v>
      </c>
      <c r="K3282" s="65">
        <v>3</v>
      </c>
      <c r="L3282" s="65" t="s">
        <v>2945</v>
      </c>
      <c r="M3282" s="65">
        <v>5</v>
      </c>
      <c r="N3282" s="65">
        <v>6</v>
      </c>
      <c r="O3282" s="65">
        <v>7</v>
      </c>
      <c r="P3282" s="65" t="s">
        <v>2946</v>
      </c>
      <c r="Q3282" s="65">
        <v>9</v>
      </c>
    </row>
    <row r="3283" spans="1:17" x14ac:dyDescent="0.25">
      <c r="A3283" s="14" t="s">
        <v>638</v>
      </c>
      <c r="B3283" s="14" t="s">
        <v>69</v>
      </c>
      <c r="C3283" s="12" t="s">
        <v>1179</v>
      </c>
      <c r="D3283" s="43" t="s">
        <v>1180</v>
      </c>
      <c r="E3283" s="42" t="s">
        <v>1</v>
      </c>
      <c r="F3283" s="42" t="s">
        <v>1</v>
      </c>
      <c r="G3283" s="42" t="s">
        <v>1</v>
      </c>
      <c r="H3283" s="11" t="s">
        <v>1181</v>
      </c>
      <c r="I3283" s="63"/>
      <c r="J3283" s="63"/>
      <c r="K3283" s="63"/>
      <c r="L3283" s="63"/>
      <c r="M3283" s="63"/>
      <c r="N3283" s="63"/>
      <c r="O3283" s="63"/>
      <c r="P3283" s="63">
        <f t="shared" si="2591"/>
        <v>0</v>
      </c>
      <c r="Q3283" s="63" t="str">
        <f t="shared" si="2592"/>
        <v>-</v>
      </c>
    </row>
    <row r="3284" spans="1:17" ht="22.5" x14ac:dyDescent="0.25">
      <c r="A3284" s="14" t="s">
        <v>1</v>
      </c>
      <c r="B3284" s="14" t="s">
        <v>1</v>
      </c>
      <c r="C3284" s="14" t="s">
        <v>1</v>
      </c>
      <c r="D3284" s="42" t="s">
        <v>1</v>
      </c>
      <c r="E3284" s="42" t="s">
        <v>1</v>
      </c>
      <c r="F3284" s="42" t="s">
        <v>1</v>
      </c>
      <c r="G3284" s="42" t="s">
        <v>1</v>
      </c>
      <c r="H3284" s="17" t="s">
        <v>13</v>
      </c>
      <c r="I3284" s="66">
        <f t="shared" ref="I3284" si="2597">SUM(I3285,I3293,I3295)</f>
        <v>1437869</v>
      </c>
      <c r="J3284" s="66">
        <f t="shared" ref="J3284:K3284" si="2598">SUM(J3285,J3293,J3295)</f>
        <v>1377119</v>
      </c>
      <c r="K3284" s="66">
        <f t="shared" si="2598"/>
        <v>0</v>
      </c>
      <c r="L3284" s="66">
        <f t="shared" si="2588"/>
        <v>145000</v>
      </c>
      <c r="M3284" s="66">
        <f t="shared" ref="M3284" si="2599">SUM(M3285,M3293,M3295)</f>
        <v>0</v>
      </c>
      <c r="N3284" s="66">
        <f t="shared" ref="N3284:O3284" si="2600">SUM(N3285,N3293,N3295)</f>
        <v>0</v>
      </c>
      <c r="O3284" s="66">
        <f t="shared" si="2600"/>
        <v>145000</v>
      </c>
      <c r="P3284" s="66">
        <f t="shared" si="2591"/>
        <v>145000</v>
      </c>
      <c r="Q3284" s="66">
        <f t="shared" si="2592"/>
        <v>10.529228047830289</v>
      </c>
    </row>
    <row r="3285" spans="1:17" x14ac:dyDescent="0.25">
      <c r="A3285" s="12" t="s">
        <v>638</v>
      </c>
      <c r="B3285" s="12" t="s">
        <v>69</v>
      </c>
      <c r="C3285" s="12" t="s">
        <v>1179</v>
      </c>
      <c r="D3285" s="43" t="s">
        <v>1180</v>
      </c>
      <c r="E3285" s="42" t="s">
        <v>2709</v>
      </c>
      <c r="F3285" s="42" t="s">
        <v>1</v>
      </c>
      <c r="G3285" s="42" t="s">
        <v>1</v>
      </c>
      <c r="H3285" s="11" t="s">
        <v>15</v>
      </c>
      <c r="I3285" s="67">
        <f t="shared" ref="I3285" si="2601">SUM(I3286,I3287)</f>
        <v>1131552</v>
      </c>
      <c r="J3285" s="67">
        <f t="shared" ref="J3285:K3285" si="2602">SUM(J3286,J3287)</f>
        <v>1111302</v>
      </c>
      <c r="K3285" s="67">
        <f t="shared" si="2602"/>
        <v>0</v>
      </c>
      <c r="L3285" s="67">
        <f t="shared" si="2588"/>
        <v>119600</v>
      </c>
      <c r="M3285" s="67">
        <f t="shared" ref="M3285" si="2603">SUM(M3286,M3287)</f>
        <v>0</v>
      </c>
      <c r="N3285" s="67">
        <f t="shared" ref="N3285:O3285" si="2604">SUM(N3286,N3287)</f>
        <v>0</v>
      </c>
      <c r="O3285" s="67">
        <f t="shared" si="2604"/>
        <v>119600</v>
      </c>
      <c r="P3285" s="67">
        <f t="shared" si="2591"/>
        <v>119600</v>
      </c>
      <c r="Q3285" s="67">
        <f t="shared" si="2592"/>
        <v>10.762151062447471</v>
      </c>
    </row>
    <row r="3286" spans="1:17" x14ac:dyDescent="0.25">
      <c r="A3286" s="12" t="s">
        <v>638</v>
      </c>
      <c r="B3286" s="12" t="s">
        <v>69</v>
      </c>
      <c r="C3286" s="12" t="s">
        <v>1179</v>
      </c>
      <c r="D3286" s="43" t="s">
        <v>1180</v>
      </c>
      <c r="E3286" s="48">
        <v>6111</v>
      </c>
      <c r="F3286" s="43"/>
      <c r="G3286" s="56" t="s">
        <v>2919</v>
      </c>
      <c r="H3286" s="23" t="s">
        <v>16</v>
      </c>
      <c r="I3286" s="68">
        <v>990602</v>
      </c>
      <c r="J3286" s="68">
        <v>972602</v>
      </c>
      <c r="K3286" s="68"/>
      <c r="L3286" s="68">
        <f t="shared" si="2588"/>
        <v>94000</v>
      </c>
      <c r="M3286" s="68"/>
      <c r="N3286" s="68"/>
      <c r="O3286" s="68">
        <v>94000</v>
      </c>
      <c r="P3286" s="68">
        <f t="shared" si="2591"/>
        <v>94000</v>
      </c>
      <c r="Q3286" s="68">
        <f t="shared" si="2592"/>
        <v>9.6647960830843456</v>
      </c>
    </row>
    <row r="3287" spans="1:17" x14ac:dyDescent="0.25">
      <c r="A3287" s="14" t="s">
        <v>638</v>
      </c>
      <c r="B3287" s="14" t="s">
        <v>69</v>
      </c>
      <c r="C3287" s="14" t="s">
        <v>1179</v>
      </c>
      <c r="D3287" s="50" t="s">
        <v>1180</v>
      </c>
      <c r="E3287" s="50" t="s">
        <v>2719</v>
      </c>
      <c r="F3287" s="43" t="s">
        <v>1</v>
      </c>
      <c r="G3287" s="49" t="s">
        <v>1</v>
      </c>
      <c r="H3287" s="11" t="s">
        <v>19</v>
      </c>
      <c r="I3287" s="67">
        <f t="shared" ref="I3287:O3287" si="2605">SUM(I3288:I3292)</f>
        <v>140950</v>
      </c>
      <c r="J3287" s="67">
        <f t="shared" si="2605"/>
        <v>138700</v>
      </c>
      <c r="K3287" s="67">
        <f t="shared" si="2605"/>
        <v>0</v>
      </c>
      <c r="L3287" s="67">
        <f t="shared" si="2588"/>
        <v>25600</v>
      </c>
      <c r="M3287" s="67">
        <f t="shared" si="2605"/>
        <v>0</v>
      </c>
      <c r="N3287" s="67">
        <f t="shared" si="2605"/>
        <v>0</v>
      </c>
      <c r="O3287" s="67">
        <f t="shared" si="2605"/>
        <v>25600</v>
      </c>
      <c r="P3287" s="67">
        <f t="shared" si="2591"/>
        <v>25600</v>
      </c>
      <c r="Q3287" s="67">
        <f t="shared" si="2592"/>
        <v>18.457101658255226</v>
      </c>
    </row>
    <row r="3288" spans="1:17" x14ac:dyDescent="0.25">
      <c r="A3288" s="12" t="s">
        <v>638</v>
      </c>
      <c r="B3288" s="12" t="s">
        <v>69</v>
      </c>
      <c r="C3288" s="12" t="s">
        <v>1179</v>
      </c>
      <c r="D3288" s="43" t="s">
        <v>1180</v>
      </c>
      <c r="E3288" s="48">
        <v>6112</v>
      </c>
      <c r="F3288" s="43" t="s">
        <v>1182</v>
      </c>
      <c r="G3288" s="56" t="s">
        <v>2919</v>
      </c>
      <c r="H3288" s="23" t="s">
        <v>73</v>
      </c>
      <c r="I3288" s="68">
        <v>21800</v>
      </c>
      <c r="J3288" s="68">
        <v>21800</v>
      </c>
      <c r="K3288" s="68"/>
      <c r="L3288" s="68">
        <f t="shared" si="2588"/>
        <v>2000</v>
      </c>
      <c r="M3288" s="68"/>
      <c r="N3288" s="68"/>
      <c r="O3288" s="68">
        <v>2000</v>
      </c>
      <c r="P3288" s="68">
        <f t="shared" si="2591"/>
        <v>2000</v>
      </c>
      <c r="Q3288" s="68">
        <f t="shared" si="2592"/>
        <v>9.1743119266055047</v>
      </c>
    </row>
    <row r="3289" spans="1:17" x14ac:dyDescent="0.25">
      <c r="A3289" s="12" t="s">
        <v>638</v>
      </c>
      <c r="B3289" s="12" t="s">
        <v>69</v>
      </c>
      <c r="C3289" s="12" t="s">
        <v>1179</v>
      </c>
      <c r="D3289" s="43" t="s">
        <v>1180</v>
      </c>
      <c r="E3289" s="48">
        <v>6112</v>
      </c>
      <c r="F3289" s="43" t="s">
        <v>1183</v>
      </c>
      <c r="G3289" s="56" t="s">
        <v>2919</v>
      </c>
      <c r="H3289" s="23" t="s">
        <v>22</v>
      </c>
      <c r="I3289" s="68">
        <v>77000</v>
      </c>
      <c r="J3289" s="68">
        <v>75200</v>
      </c>
      <c r="K3289" s="68"/>
      <c r="L3289" s="68">
        <f t="shared" si="2588"/>
        <v>8500</v>
      </c>
      <c r="M3289" s="68"/>
      <c r="N3289" s="68"/>
      <c r="O3289" s="68">
        <v>8500</v>
      </c>
      <c r="P3289" s="68">
        <f t="shared" si="2591"/>
        <v>8500</v>
      </c>
      <c r="Q3289" s="68">
        <f t="shared" si="2592"/>
        <v>11.303191489361703</v>
      </c>
    </row>
    <row r="3290" spans="1:17" x14ac:dyDescent="0.25">
      <c r="A3290" s="12" t="s">
        <v>638</v>
      </c>
      <c r="B3290" s="12" t="s">
        <v>69</v>
      </c>
      <c r="C3290" s="12" t="s">
        <v>1179</v>
      </c>
      <c r="D3290" s="43" t="s">
        <v>1180</v>
      </c>
      <c r="E3290" s="48">
        <v>6112</v>
      </c>
      <c r="F3290" s="43" t="s">
        <v>1184</v>
      </c>
      <c r="G3290" s="56" t="s">
        <v>2919</v>
      </c>
      <c r="H3290" s="23" t="s">
        <v>24</v>
      </c>
      <c r="I3290" s="68">
        <v>17250</v>
      </c>
      <c r="J3290" s="68">
        <v>16800</v>
      </c>
      <c r="K3290" s="68"/>
      <c r="L3290" s="68">
        <f t="shared" si="2588"/>
        <v>0</v>
      </c>
      <c r="M3290" s="68"/>
      <c r="N3290" s="68"/>
      <c r="O3290" s="68"/>
      <c r="P3290" s="68">
        <f t="shared" si="2591"/>
        <v>0</v>
      </c>
      <c r="Q3290" s="68">
        <f t="shared" si="2592"/>
        <v>0</v>
      </c>
    </row>
    <row r="3291" spans="1:17" x14ac:dyDescent="0.25">
      <c r="A3291" s="12" t="s">
        <v>638</v>
      </c>
      <c r="B3291" s="12" t="s">
        <v>69</v>
      </c>
      <c r="C3291" s="12" t="s">
        <v>1179</v>
      </c>
      <c r="D3291" s="43" t="s">
        <v>1180</v>
      </c>
      <c r="E3291" s="48">
        <v>6112</v>
      </c>
      <c r="F3291" s="43" t="s">
        <v>1185</v>
      </c>
      <c r="G3291" s="56" t="s">
        <v>2919</v>
      </c>
      <c r="H3291" s="23" t="s">
        <v>76</v>
      </c>
      <c r="I3291" s="68">
        <v>8500</v>
      </c>
      <c r="J3291" s="68">
        <v>8500</v>
      </c>
      <c r="K3291" s="68"/>
      <c r="L3291" s="68">
        <f t="shared" si="2588"/>
        <v>8700</v>
      </c>
      <c r="M3291" s="68"/>
      <c r="N3291" s="68"/>
      <c r="O3291" s="68">
        <v>8700</v>
      </c>
      <c r="P3291" s="68">
        <f t="shared" si="2591"/>
        <v>8700</v>
      </c>
      <c r="Q3291" s="68">
        <f t="shared" si="2592"/>
        <v>102.35294117647058</v>
      </c>
    </row>
    <row r="3292" spans="1:17" x14ac:dyDescent="0.25">
      <c r="A3292" s="12" t="s">
        <v>638</v>
      </c>
      <c r="B3292" s="12" t="s">
        <v>69</v>
      </c>
      <c r="C3292" s="12" t="s">
        <v>1179</v>
      </c>
      <c r="D3292" s="43" t="s">
        <v>1180</v>
      </c>
      <c r="E3292" s="48">
        <v>6112</v>
      </c>
      <c r="F3292" s="43" t="s">
        <v>1186</v>
      </c>
      <c r="G3292" s="56" t="s">
        <v>2919</v>
      </c>
      <c r="H3292" s="23" t="s">
        <v>26</v>
      </c>
      <c r="I3292" s="68">
        <v>16400</v>
      </c>
      <c r="J3292" s="68">
        <v>16400</v>
      </c>
      <c r="K3292" s="68"/>
      <c r="L3292" s="68">
        <f t="shared" si="2588"/>
        <v>6400</v>
      </c>
      <c r="M3292" s="68"/>
      <c r="N3292" s="68"/>
      <c r="O3292" s="68">
        <v>6400</v>
      </c>
      <c r="P3292" s="68">
        <f t="shared" si="2591"/>
        <v>6400</v>
      </c>
      <c r="Q3292" s="68">
        <f t="shared" si="2592"/>
        <v>39.024390243902438</v>
      </c>
    </row>
    <row r="3293" spans="1:17" x14ac:dyDescent="0.25">
      <c r="A3293" s="12" t="s">
        <v>638</v>
      </c>
      <c r="B3293" s="12" t="s">
        <v>69</v>
      </c>
      <c r="C3293" s="12" t="s">
        <v>1179</v>
      </c>
      <c r="D3293" s="43" t="s">
        <v>1180</v>
      </c>
      <c r="E3293" s="42" t="s">
        <v>2710</v>
      </c>
      <c r="F3293" s="42" t="s">
        <v>1</v>
      </c>
      <c r="G3293" s="42" t="s">
        <v>1</v>
      </c>
      <c r="H3293" s="11" t="s">
        <v>28</v>
      </c>
      <c r="I3293" s="67">
        <f t="shared" ref="I3293:O3293" si="2606">SUM(I3294)</f>
        <v>109317</v>
      </c>
      <c r="J3293" s="67">
        <f t="shared" si="2606"/>
        <v>108317</v>
      </c>
      <c r="K3293" s="67">
        <f t="shared" si="2606"/>
        <v>0</v>
      </c>
      <c r="L3293" s="67">
        <f t="shared" si="2588"/>
        <v>9900</v>
      </c>
      <c r="M3293" s="67">
        <f t="shared" si="2606"/>
        <v>0</v>
      </c>
      <c r="N3293" s="67">
        <f t="shared" si="2606"/>
        <v>0</v>
      </c>
      <c r="O3293" s="67">
        <f t="shared" si="2606"/>
        <v>9900</v>
      </c>
      <c r="P3293" s="67">
        <f t="shared" si="2591"/>
        <v>9900</v>
      </c>
      <c r="Q3293" s="67">
        <f t="shared" si="2592"/>
        <v>9.1398395450390986</v>
      </c>
    </row>
    <row r="3294" spans="1:17" x14ac:dyDescent="0.25">
      <c r="A3294" s="12" t="s">
        <v>638</v>
      </c>
      <c r="B3294" s="12" t="s">
        <v>69</v>
      </c>
      <c r="C3294" s="12" t="s">
        <v>1179</v>
      </c>
      <c r="D3294" s="43" t="s">
        <v>1180</v>
      </c>
      <c r="E3294" s="48">
        <v>6121</v>
      </c>
      <c r="F3294" s="43"/>
      <c r="G3294" s="56" t="s">
        <v>2919</v>
      </c>
      <c r="H3294" s="23" t="s">
        <v>29</v>
      </c>
      <c r="I3294" s="68">
        <v>109317</v>
      </c>
      <c r="J3294" s="68">
        <v>108317</v>
      </c>
      <c r="K3294" s="68"/>
      <c r="L3294" s="68">
        <f t="shared" si="2588"/>
        <v>9900</v>
      </c>
      <c r="M3294" s="68"/>
      <c r="N3294" s="68"/>
      <c r="O3294" s="68">
        <v>9900</v>
      </c>
      <c r="P3294" s="68">
        <f t="shared" si="2591"/>
        <v>9900</v>
      </c>
      <c r="Q3294" s="68">
        <f t="shared" si="2592"/>
        <v>9.1398395450390986</v>
      </c>
    </row>
    <row r="3295" spans="1:17" x14ac:dyDescent="0.25">
      <c r="A3295" s="12" t="s">
        <v>638</v>
      </c>
      <c r="B3295" s="12" t="s">
        <v>69</v>
      </c>
      <c r="C3295" s="12" t="s">
        <v>1179</v>
      </c>
      <c r="D3295" s="43" t="s">
        <v>1180</v>
      </c>
      <c r="E3295" s="42" t="s">
        <v>2711</v>
      </c>
      <c r="F3295" s="42" t="s">
        <v>1</v>
      </c>
      <c r="G3295" s="42" t="s">
        <v>1</v>
      </c>
      <c r="H3295" s="11" t="s">
        <v>32</v>
      </c>
      <c r="I3295" s="67">
        <f t="shared" ref="I3295:O3295" si="2607">SUM(I3296:I3303)</f>
        <v>197000</v>
      </c>
      <c r="J3295" s="67">
        <f t="shared" si="2607"/>
        <v>157500</v>
      </c>
      <c r="K3295" s="67">
        <f t="shared" si="2607"/>
        <v>0</v>
      </c>
      <c r="L3295" s="67">
        <f t="shared" si="2588"/>
        <v>15500</v>
      </c>
      <c r="M3295" s="67">
        <f t="shared" si="2607"/>
        <v>0</v>
      </c>
      <c r="N3295" s="67">
        <f t="shared" si="2607"/>
        <v>0</v>
      </c>
      <c r="O3295" s="67">
        <f t="shared" si="2607"/>
        <v>15500</v>
      </c>
      <c r="P3295" s="67">
        <f t="shared" si="2591"/>
        <v>15500</v>
      </c>
      <c r="Q3295" s="67">
        <f t="shared" si="2592"/>
        <v>9.8412698412698418</v>
      </c>
    </row>
    <row r="3296" spans="1:17" x14ac:dyDescent="0.25">
      <c r="A3296" s="12" t="s">
        <v>638</v>
      </c>
      <c r="B3296" s="12" t="s">
        <v>69</v>
      </c>
      <c r="C3296" s="12" t="s">
        <v>1179</v>
      </c>
      <c r="D3296" s="43" t="s">
        <v>1180</v>
      </c>
      <c r="E3296" s="48">
        <v>6131</v>
      </c>
      <c r="F3296" s="43"/>
      <c r="G3296" s="56" t="s">
        <v>2919</v>
      </c>
      <c r="H3296" s="23" t="s">
        <v>33</v>
      </c>
      <c r="I3296" s="68">
        <v>2000</v>
      </c>
      <c r="J3296" s="68">
        <v>1000</v>
      </c>
      <c r="K3296" s="68"/>
      <c r="L3296" s="68">
        <f t="shared" si="2588"/>
        <v>200</v>
      </c>
      <c r="M3296" s="68"/>
      <c r="N3296" s="68"/>
      <c r="O3296" s="68">
        <v>200</v>
      </c>
      <c r="P3296" s="68">
        <f t="shared" si="2591"/>
        <v>200</v>
      </c>
      <c r="Q3296" s="68">
        <f t="shared" si="2592"/>
        <v>20</v>
      </c>
    </row>
    <row r="3297" spans="1:17" x14ac:dyDescent="0.25">
      <c r="A3297" s="12" t="s">
        <v>638</v>
      </c>
      <c r="B3297" s="12" t="s">
        <v>69</v>
      </c>
      <c r="C3297" s="12" t="s">
        <v>1179</v>
      </c>
      <c r="D3297" s="43" t="s">
        <v>1180</v>
      </c>
      <c r="E3297" s="48">
        <v>6132</v>
      </c>
      <c r="F3297" s="43"/>
      <c r="G3297" s="56" t="s">
        <v>2919</v>
      </c>
      <c r="H3297" s="23" t="s">
        <v>227</v>
      </c>
      <c r="I3297" s="68">
        <v>85000</v>
      </c>
      <c r="J3297" s="68">
        <v>85000</v>
      </c>
      <c r="K3297" s="68"/>
      <c r="L3297" s="68">
        <f t="shared" si="2588"/>
        <v>10000</v>
      </c>
      <c r="M3297" s="68"/>
      <c r="N3297" s="68"/>
      <c r="O3297" s="68">
        <v>10000</v>
      </c>
      <c r="P3297" s="68">
        <f t="shared" si="2591"/>
        <v>10000</v>
      </c>
      <c r="Q3297" s="68">
        <f t="shared" si="2592"/>
        <v>11.76470588235294</v>
      </c>
    </row>
    <row r="3298" spans="1:17" x14ac:dyDescent="0.25">
      <c r="A3298" s="12" t="s">
        <v>638</v>
      </c>
      <c r="B3298" s="12" t="s">
        <v>69</v>
      </c>
      <c r="C3298" s="12" t="s">
        <v>1179</v>
      </c>
      <c r="D3298" s="43" t="s">
        <v>1180</v>
      </c>
      <c r="E3298" s="48">
        <v>6133</v>
      </c>
      <c r="F3298" s="43"/>
      <c r="G3298" s="56" t="s">
        <v>2919</v>
      </c>
      <c r="H3298" s="23" t="s">
        <v>229</v>
      </c>
      <c r="I3298" s="68">
        <v>11900</v>
      </c>
      <c r="J3298" s="68">
        <v>11900</v>
      </c>
      <c r="K3298" s="68"/>
      <c r="L3298" s="68">
        <f t="shared" si="2588"/>
        <v>1000</v>
      </c>
      <c r="M3298" s="68"/>
      <c r="N3298" s="68"/>
      <c r="O3298" s="68">
        <v>1000</v>
      </c>
      <c r="P3298" s="68">
        <f t="shared" si="2591"/>
        <v>1000</v>
      </c>
      <c r="Q3298" s="68">
        <f t="shared" si="2592"/>
        <v>8.4033613445378155</v>
      </c>
    </row>
    <row r="3299" spans="1:17" x14ac:dyDescent="0.25">
      <c r="A3299" s="12" t="s">
        <v>638</v>
      </c>
      <c r="B3299" s="12" t="s">
        <v>69</v>
      </c>
      <c r="C3299" s="12" t="s">
        <v>1179</v>
      </c>
      <c r="D3299" s="43" t="s">
        <v>1180</v>
      </c>
      <c r="E3299" s="48">
        <v>6134</v>
      </c>
      <c r="F3299" s="43"/>
      <c r="G3299" s="56" t="s">
        <v>2919</v>
      </c>
      <c r="H3299" s="23" t="s">
        <v>169</v>
      </c>
      <c r="I3299" s="68">
        <v>44900</v>
      </c>
      <c r="J3299" s="68">
        <v>9900</v>
      </c>
      <c r="K3299" s="68"/>
      <c r="L3299" s="68">
        <f t="shared" si="2588"/>
        <v>900</v>
      </c>
      <c r="M3299" s="68"/>
      <c r="N3299" s="68"/>
      <c r="O3299" s="68">
        <v>900</v>
      </c>
      <c r="P3299" s="68">
        <f t="shared" si="2591"/>
        <v>900</v>
      </c>
      <c r="Q3299" s="68">
        <f t="shared" si="2592"/>
        <v>9.0909090909090917</v>
      </c>
    </row>
    <row r="3300" spans="1:17" x14ac:dyDescent="0.25">
      <c r="A3300" s="12" t="s">
        <v>638</v>
      </c>
      <c r="B3300" s="12" t="s">
        <v>69</v>
      </c>
      <c r="C3300" s="12" t="s">
        <v>1179</v>
      </c>
      <c r="D3300" s="43" t="s">
        <v>1180</v>
      </c>
      <c r="E3300" s="48">
        <v>6135</v>
      </c>
      <c r="F3300" s="43"/>
      <c r="G3300" s="56" t="s">
        <v>2919</v>
      </c>
      <c r="H3300" s="23" t="s">
        <v>231</v>
      </c>
      <c r="I3300" s="68">
        <v>2000</v>
      </c>
      <c r="J3300" s="68">
        <v>1000</v>
      </c>
      <c r="K3300" s="68"/>
      <c r="L3300" s="68">
        <f t="shared" si="2588"/>
        <v>100</v>
      </c>
      <c r="M3300" s="68"/>
      <c r="N3300" s="68"/>
      <c r="O3300" s="68">
        <v>100</v>
      </c>
      <c r="P3300" s="68">
        <f t="shared" si="2591"/>
        <v>100</v>
      </c>
      <c r="Q3300" s="68">
        <f t="shared" si="2592"/>
        <v>10</v>
      </c>
    </row>
    <row r="3301" spans="1:17" x14ac:dyDescent="0.25">
      <c r="A3301" s="12" t="s">
        <v>638</v>
      </c>
      <c r="B3301" s="12" t="s">
        <v>69</v>
      </c>
      <c r="C3301" s="12" t="s">
        <v>1179</v>
      </c>
      <c r="D3301" s="43" t="s">
        <v>1180</v>
      </c>
      <c r="E3301" s="48">
        <v>6137</v>
      </c>
      <c r="F3301" s="43"/>
      <c r="G3301" s="56" t="s">
        <v>2919</v>
      </c>
      <c r="H3301" s="23" t="s">
        <v>235</v>
      </c>
      <c r="I3301" s="68">
        <v>12900</v>
      </c>
      <c r="J3301" s="68">
        <v>11900</v>
      </c>
      <c r="K3301" s="68"/>
      <c r="L3301" s="68">
        <f t="shared" si="2588"/>
        <v>1000</v>
      </c>
      <c r="M3301" s="68"/>
      <c r="N3301" s="68"/>
      <c r="O3301" s="68">
        <v>1000</v>
      </c>
      <c r="P3301" s="68">
        <f t="shared" si="2591"/>
        <v>1000</v>
      </c>
      <c r="Q3301" s="68">
        <f t="shared" si="2592"/>
        <v>8.4033613445378155</v>
      </c>
    </row>
    <row r="3302" spans="1:17" x14ac:dyDescent="0.25">
      <c r="A3302" s="12" t="s">
        <v>638</v>
      </c>
      <c r="B3302" s="12" t="s">
        <v>69</v>
      </c>
      <c r="C3302" s="12" t="s">
        <v>1179</v>
      </c>
      <c r="D3302" s="43" t="s">
        <v>1180</v>
      </c>
      <c r="E3302" s="48">
        <v>6138</v>
      </c>
      <c r="F3302" s="43"/>
      <c r="G3302" s="56" t="s">
        <v>2919</v>
      </c>
      <c r="H3302" s="23" t="s">
        <v>237</v>
      </c>
      <c r="I3302" s="68">
        <v>2600</v>
      </c>
      <c r="J3302" s="68">
        <v>2600</v>
      </c>
      <c r="K3302" s="68"/>
      <c r="L3302" s="68">
        <f t="shared" si="2588"/>
        <v>0</v>
      </c>
      <c r="M3302" s="68"/>
      <c r="N3302" s="68"/>
      <c r="O3302" s="68">
        <v>0</v>
      </c>
      <c r="P3302" s="68">
        <f t="shared" si="2591"/>
        <v>0</v>
      </c>
      <c r="Q3302" s="68">
        <f t="shared" si="2592"/>
        <v>0</v>
      </c>
    </row>
    <row r="3303" spans="1:17" x14ac:dyDescent="0.25">
      <c r="A3303" s="14" t="s">
        <v>638</v>
      </c>
      <c r="B3303" s="14" t="s">
        <v>69</v>
      </c>
      <c r="C3303" s="14" t="s">
        <v>1179</v>
      </c>
      <c r="D3303" s="50" t="s">
        <v>1180</v>
      </c>
      <c r="E3303" s="50" t="s">
        <v>2720</v>
      </c>
      <c r="F3303" s="43" t="s">
        <v>1</v>
      </c>
      <c r="G3303" s="49" t="s">
        <v>1</v>
      </c>
      <c r="H3303" s="11" t="s">
        <v>35</v>
      </c>
      <c r="I3303" s="67">
        <f t="shared" ref="I3303:O3303" si="2608">SUM(I3304:I3306)</f>
        <v>35700</v>
      </c>
      <c r="J3303" s="67">
        <f t="shared" si="2608"/>
        <v>34200</v>
      </c>
      <c r="K3303" s="67">
        <f t="shared" si="2608"/>
        <v>0</v>
      </c>
      <c r="L3303" s="67">
        <f t="shared" si="2588"/>
        <v>2300</v>
      </c>
      <c r="M3303" s="67">
        <f t="shared" si="2608"/>
        <v>0</v>
      </c>
      <c r="N3303" s="67">
        <f t="shared" si="2608"/>
        <v>0</v>
      </c>
      <c r="O3303" s="67">
        <f t="shared" si="2608"/>
        <v>2300</v>
      </c>
      <c r="P3303" s="67">
        <f t="shared" si="2591"/>
        <v>2300</v>
      </c>
      <c r="Q3303" s="67">
        <f t="shared" si="2592"/>
        <v>6.7251461988304087</v>
      </c>
    </row>
    <row r="3304" spans="1:17" x14ac:dyDescent="0.25">
      <c r="A3304" s="12" t="s">
        <v>638</v>
      </c>
      <c r="B3304" s="12" t="s">
        <v>69</v>
      </c>
      <c r="C3304" s="12" t="s">
        <v>1179</v>
      </c>
      <c r="D3304" s="43" t="s">
        <v>1180</v>
      </c>
      <c r="E3304" s="48">
        <v>6139</v>
      </c>
      <c r="F3304" s="43"/>
      <c r="G3304" s="56" t="s">
        <v>2919</v>
      </c>
      <c r="H3304" s="23" t="s">
        <v>35</v>
      </c>
      <c r="I3304" s="68">
        <v>25400</v>
      </c>
      <c r="J3304" s="68">
        <v>23900</v>
      </c>
      <c r="K3304" s="68"/>
      <c r="L3304" s="68">
        <f t="shared" si="2588"/>
        <v>2000</v>
      </c>
      <c r="M3304" s="68"/>
      <c r="N3304" s="68"/>
      <c r="O3304" s="68">
        <v>2000</v>
      </c>
      <c r="P3304" s="68">
        <f t="shared" si="2591"/>
        <v>2000</v>
      </c>
      <c r="Q3304" s="68">
        <f t="shared" si="2592"/>
        <v>8.3682008368200833</v>
      </c>
    </row>
    <row r="3305" spans="1:17" x14ac:dyDescent="0.25">
      <c r="A3305" s="12" t="s">
        <v>638</v>
      </c>
      <c r="B3305" s="12" t="s">
        <v>69</v>
      </c>
      <c r="C3305" s="12" t="s">
        <v>1179</v>
      </c>
      <c r="D3305" s="43" t="s">
        <v>1180</v>
      </c>
      <c r="E3305" s="48">
        <v>6139</v>
      </c>
      <c r="F3305" s="43" t="s">
        <v>1187</v>
      </c>
      <c r="G3305" s="56" t="s">
        <v>2919</v>
      </c>
      <c r="H3305" s="23" t="s">
        <v>43</v>
      </c>
      <c r="I3305" s="68">
        <v>2700</v>
      </c>
      <c r="J3305" s="68">
        <v>2700</v>
      </c>
      <c r="K3305" s="68"/>
      <c r="L3305" s="68">
        <f t="shared" si="2588"/>
        <v>300</v>
      </c>
      <c r="M3305" s="68"/>
      <c r="N3305" s="68"/>
      <c r="O3305" s="68">
        <v>300</v>
      </c>
      <c r="P3305" s="68">
        <f t="shared" si="2591"/>
        <v>300</v>
      </c>
      <c r="Q3305" s="68">
        <f t="shared" si="2592"/>
        <v>11.111111111111111</v>
      </c>
    </row>
    <row r="3306" spans="1:17" ht="22.5" x14ac:dyDescent="0.25">
      <c r="A3306" s="12" t="s">
        <v>638</v>
      </c>
      <c r="B3306" s="12" t="s">
        <v>69</v>
      </c>
      <c r="C3306" s="12" t="s">
        <v>1179</v>
      </c>
      <c r="D3306" s="43" t="s">
        <v>1180</v>
      </c>
      <c r="E3306" s="48">
        <v>6139</v>
      </c>
      <c r="F3306" s="43" t="s">
        <v>1188</v>
      </c>
      <c r="G3306" s="56" t="s">
        <v>2919</v>
      </c>
      <c r="H3306" s="23" t="s">
        <v>49</v>
      </c>
      <c r="I3306" s="68">
        <v>7600</v>
      </c>
      <c r="J3306" s="68">
        <v>7600</v>
      </c>
      <c r="K3306" s="68"/>
      <c r="L3306" s="68">
        <f t="shared" si="2588"/>
        <v>0</v>
      </c>
      <c r="M3306" s="68"/>
      <c r="N3306" s="68"/>
      <c r="O3306" s="68">
        <v>0</v>
      </c>
      <c r="P3306" s="68">
        <f t="shared" si="2591"/>
        <v>0</v>
      </c>
      <c r="Q3306" s="68">
        <f t="shared" si="2592"/>
        <v>0</v>
      </c>
    </row>
    <row r="3307" spans="1:17" ht="22.5" x14ac:dyDescent="0.25">
      <c r="A3307" s="14" t="s">
        <v>1</v>
      </c>
      <c r="B3307" s="14" t="s">
        <v>1</v>
      </c>
      <c r="C3307" s="14" t="s">
        <v>1</v>
      </c>
      <c r="D3307" s="42" t="s">
        <v>1</v>
      </c>
      <c r="E3307" s="42" t="s">
        <v>1</v>
      </c>
      <c r="F3307" s="42" t="s">
        <v>1</v>
      </c>
      <c r="G3307" s="42" t="s">
        <v>1</v>
      </c>
      <c r="H3307" s="17" t="s">
        <v>50</v>
      </c>
      <c r="I3307" s="66">
        <f t="shared" ref="I3307:O3308" si="2609">SUM(I3308)</f>
        <v>100</v>
      </c>
      <c r="J3307" s="66">
        <f t="shared" si="2609"/>
        <v>100</v>
      </c>
      <c r="K3307" s="66">
        <f t="shared" si="2609"/>
        <v>0</v>
      </c>
      <c r="L3307" s="66">
        <f t="shared" si="2588"/>
        <v>0</v>
      </c>
      <c r="M3307" s="66">
        <f t="shared" si="2609"/>
        <v>0</v>
      </c>
      <c r="N3307" s="66">
        <f t="shared" si="2609"/>
        <v>0</v>
      </c>
      <c r="O3307" s="66">
        <f t="shared" si="2609"/>
        <v>0</v>
      </c>
      <c r="P3307" s="66">
        <f t="shared" si="2591"/>
        <v>0</v>
      </c>
      <c r="Q3307" s="66">
        <f t="shared" si="2592"/>
        <v>0</v>
      </c>
    </row>
    <row r="3308" spans="1:17" x14ac:dyDescent="0.25">
      <c r="A3308" s="12" t="s">
        <v>638</v>
      </c>
      <c r="B3308" s="12" t="s">
        <v>69</v>
      </c>
      <c r="C3308" s="12" t="s">
        <v>1179</v>
      </c>
      <c r="D3308" s="43" t="s">
        <v>1180</v>
      </c>
      <c r="E3308" s="42" t="s">
        <v>2712</v>
      </c>
      <c r="F3308" s="42" t="s">
        <v>1</v>
      </c>
      <c r="G3308" s="42" t="s">
        <v>1</v>
      </c>
      <c r="H3308" s="11" t="s">
        <v>52</v>
      </c>
      <c r="I3308" s="67">
        <f t="shared" si="2609"/>
        <v>100</v>
      </c>
      <c r="J3308" s="67">
        <f t="shared" si="2609"/>
        <v>100</v>
      </c>
      <c r="K3308" s="67">
        <f t="shared" si="2609"/>
        <v>0</v>
      </c>
      <c r="L3308" s="67">
        <f t="shared" si="2588"/>
        <v>0</v>
      </c>
      <c r="M3308" s="67">
        <f t="shared" si="2609"/>
        <v>0</v>
      </c>
      <c r="N3308" s="67">
        <f t="shared" si="2609"/>
        <v>0</v>
      </c>
      <c r="O3308" s="67">
        <f t="shared" si="2609"/>
        <v>0</v>
      </c>
      <c r="P3308" s="67">
        <f t="shared" si="2591"/>
        <v>0</v>
      </c>
      <c r="Q3308" s="67">
        <f t="shared" si="2592"/>
        <v>0</v>
      </c>
    </row>
    <row r="3309" spans="1:17" x14ac:dyDescent="0.25">
      <c r="A3309" s="12" t="s">
        <v>638</v>
      </c>
      <c r="B3309" s="12" t="s">
        <v>69</v>
      </c>
      <c r="C3309" s="12" t="s">
        <v>1179</v>
      </c>
      <c r="D3309" s="43" t="s">
        <v>1180</v>
      </c>
      <c r="E3309" s="48">
        <v>6148</v>
      </c>
      <c r="F3309" s="43"/>
      <c r="G3309" s="56" t="s">
        <v>2919</v>
      </c>
      <c r="H3309" s="23" t="s">
        <v>58</v>
      </c>
      <c r="I3309" s="68">
        <v>100</v>
      </c>
      <c r="J3309" s="68">
        <v>100</v>
      </c>
      <c r="K3309" s="68"/>
      <c r="L3309" s="68">
        <f t="shared" si="2588"/>
        <v>0</v>
      </c>
      <c r="M3309" s="68"/>
      <c r="N3309" s="68"/>
      <c r="O3309" s="68"/>
      <c r="P3309" s="68">
        <f t="shared" si="2591"/>
        <v>0</v>
      </c>
      <c r="Q3309" s="68">
        <f t="shared" si="2592"/>
        <v>0</v>
      </c>
    </row>
    <row r="3310" spans="1:17" ht="22.5" x14ac:dyDescent="0.25">
      <c r="A3310" s="14" t="s">
        <v>1</v>
      </c>
      <c r="B3310" s="14" t="s">
        <v>1</v>
      </c>
      <c r="C3310" s="14" t="s">
        <v>1</v>
      </c>
      <c r="D3310" s="42" t="s">
        <v>1</v>
      </c>
      <c r="E3310" s="42" t="s">
        <v>1</v>
      </c>
      <c r="F3310" s="42" t="s">
        <v>1</v>
      </c>
      <c r="G3310" s="42" t="s">
        <v>1</v>
      </c>
      <c r="H3310" s="17" t="s">
        <v>59</v>
      </c>
      <c r="I3310" s="66">
        <f t="shared" ref="I3310:O3311" si="2610">SUM(I3311)</f>
        <v>8000</v>
      </c>
      <c r="J3310" s="66">
        <f t="shared" si="2610"/>
        <v>0</v>
      </c>
      <c r="K3310" s="66">
        <f t="shared" si="2610"/>
        <v>0</v>
      </c>
      <c r="L3310" s="66">
        <f t="shared" si="2588"/>
        <v>0</v>
      </c>
      <c r="M3310" s="66">
        <f t="shared" si="2610"/>
        <v>0</v>
      </c>
      <c r="N3310" s="66">
        <f t="shared" si="2610"/>
        <v>0</v>
      </c>
      <c r="O3310" s="66">
        <f t="shared" si="2610"/>
        <v>0</v>
      </c>
      <c r="P3310" s="66">
        <f t="shared" si="2591"/>
        <v>0</v>
      </c>
      <c r="Q3310" s="66" t="str">
        <f t="shared" si="2592"/>
        <v>-</v>
      </c>
    </row>
    <row r="3311" spans="1:17" x14ac:dyDescent="0.25">
      <c r="A3311" s="12" t="s">
        <v>638</v>
      </c>
      <c r="B3311" s="12" t="s">
        <v>69</v>
      </c>
      <c r="C3311" s="12" t="s">
        <v>1179</v>
      </c>
      <c r="D3311" s="43" t="s">
        <v>1180</v>
      </c>
      <c r="E3311" s="42" t="s">
        <v>2715</v>
      </c>
      <c r="F3311" s="42" t="s">
        <v>1</v>
      </c>
      <c r="G3311" s="42" t="s">
        <v>1</v>
      </c>
      <c r="H3311" s="11" t="s">
        <v>61</v>
      </c>
      <c r="I3311" s="67">
        <f t="shared" si="2610"/>
        <v>8000</v>
      </c>
      <c r="J3311" s="67">
        <f t="shared" si="2610"/>
        <v>0</v>
      </c>
      <c r="K3311" s="67">
        <f t="shared" si="2610"/>
        <v>0</v>
      </c>
      <c r="L3311" s="67">
        <f t="shared" si="2588"/>
        <v>0</v>
      </c>
      <c r="M3311" s="67">
        <f t="shared" si="2610"/>
        <v>0</v>
      </c>
      <c r="N3311" s="67">
        <f t="shared" si="2610"/>
        <v>0</v>
      </c>
      <c r="O3311" s="67">
        <f t="shared" si="2610"/>
        <v>0</v>
      </c>
      <c r="P3311" s="67">
        <f t="shared" si="2591"/>
        <v>0</v>
      </c>
      <c r="Q3311" s="67" t="str">
        <f t="shared" si="2592"/>
        <v>-</v>
      </c>
    </row>
    <row r="3312" spans="1:17" x14ac:dyDescent="0.25">
      <c r="A3312" s="12" t="s">
        <v>638</v>
      </c>
      <c r="B3312" s="12" t="s">
        <v>69</v>
      </c>
      <c r="C3312" s="12" t="s">
        <v>1179</v>
      </c>
      <c r="D3312" s="43" t="s">
        <v>1180</v>
      </c>
      <c r="E3312" s="48">
        <v>8213</v>
      </c>
      <c r="F3312" s="43"/>
      <c r="G3312" s="56" t="s">
        <v>2919</v>
      </c>
      <c r="H3312" s="23" t="s">
        <v>62</v>
      </c>
      <c r="I3312" s="68">
        <v>8000</v>
      </c>
      <c r="J3312" s="68">
        <v>0</v>
      </c>
      <c r="K3312" s="68"/>
      <c r="L3312" s="68">
        <f t="shared" si="2588"/>
        <v>0</v>
      </c>
      <c r="M3312" s="68"/>
      <c r="N3312" s="68"/>
      <c r="O3312" s="68"/>
      <c r="P3312" s="68">
        <f t="shared" si="2591"/>
        <v>0</v>
      </c>
      <c r="Q3312" s="68" t="str">
        <f t="shared" si="2592"/>
        <v>-</v>
      </c>
    </row>
    <row r="3313" spans="1:17" x14ac:dyDescent="0.25">
      <c r="A3313" s="23" t="s">
        <v>1</v>
      </c>
      <c r="B3313" s="23" t="s">
        <v>1</v>
      </c>
      <c r="C3313" s="23" t="s">
        <v>1</v>
      </c>
      <c r="D3313" s="49" t="s">
        <v>1</v>
      </c>
      <c r="E3313" s="49" t="s">
        <v>1</v>
      </c>
      <c r="F3313" s="49" t="s">
        <v>1</v>
      </c>
      <c r="G3313" s="49" t="s">
        <v>1</v>
      </c>
      <c r="H3313" s="17" t="s">
        <v>1189</v>
      </c>
      <c r="I3313" s="66">
        <f t="shared" ref="I3313:O3313" si="2611">SUM(I3284,I3307,I3310)</f>
        <v>1445969</v>
      </c>
      <c r="J3313" s="66">
        <f t="shared" si="2611"/>
        <v>1377219</v>
      </c>
      <c r="K3313" s="66">
        <f t="shared" si="2611"/>
        <v>0</v>
      </c>
      <c r="L3313" s="66">
        <f t="shared" si="2588"/>
        <v>145000</v>
      </c>
      <c r="M3313" s="66">
        <f t="shared" si="2611"/>
        <v>0</v>
      </c>
      <c r="N3313" s="66">
        <f t="shared" si="2611"/>
        <v>0</v>
      </c>
      <c r="O3313" s="66">
        <f t="shared" si="2611"/>
        <v>145000</v>
      </c>
      <c r="P3313" s="66">
        <f t="shared" si="2591"/>
        <v>145000</v>
      </c>
      <c r="Q3313" s="66">
        <f t="shared" si="2592"/>
        <v>10.528463519600004</v>
      </c>
    </row>
    <row r="3314" spans="1:17" ht="15.75" thickBot="1" x14ac:dyDescent="0.3">
      <c r="A3314" s="23" t="s">
        <v>1</v>
      </c>
      <c r="B3314" s="23" t="s">
        <v>1</v>
      </c>
      <c r="C3314" s="23" t="s">
        <v>1</v>
      </c>
      <c r="D3314" s="49" t="s">
        <v>1</v>
      </c>
      <c r="E3314" s="49" t="s">
        <v>1</v>
      </c>
      <c r="F3314" s="49" t="s">
        <v>1</v>
      </c>
      <c r="G3314" s="49" t="s">
        <v>1</v>
      </c>
      <c r="H3314" s="11" t="s">
        <v>64</v>
      </c>
      <c r="I3314" s="67">
        <v>41</v>
      </c>
      <c r="J3314" s="67">
        <v>41</v>
      </c>
      <c r="K3314" s="67"/>
      <c r="L3314" s="67"/>
      <c r="M3314" s="67"/>
      <c r="N3314" s="67"/>
      <c r="O3314" s="67"/>
      <c r="P3314" s="67">
        <f t="shared" si="2591"/>
        <v>0</v>
      </c>
      <c r="Q3314" s="67">
        <f t="shared" si="2592"/>
        <v>0</v>
      </c>
    </row>
    <row r="3315" spans="1:17" ht="34.5" thickBot="1" x14ac:dyDescent="0.3">
      <c r="A3315" s="23" t="s">
        <v>1</v>
      </c>
      <c r="B3315" s="23" t="s">
        <v>1</v>
      </c>
      <c r="C3315" s="23" t="s">
        <v>1</v>
      </c>
      <c r="D3315" s="49" t="s">
        <v>1</v>
      </c>
      <c r="E3315" s="49" t="s">
        <v>1</v>
      </c>
      <c r="F3315" s="49" t="s">
        <v>1</v>
      </c>
      <c r="G3315" s="49" t="s">
        <v>1</v>
      </c>
      <c r="H3315" s="22" t="s">
        <v>65</v>
      </c>
      <c r="I3315" s="64" t="s">
        <v>2718</v>
      </c>
      <c r="J3315" s="64" t="s">
        <v>2879</v>
      </c>
      <c r="K3315" s="64" t="s">
        <v>2942</v>
      </c>
      <c r="L3315" s="64" t="s">
        <v>2942</v>
      </c>
      <c r="M3315" s="64" t="s">
        <v>2950</v>
      </c>
      <c r="N3315" s="64" t="s">
        <v>2949</v>
      </c>
      <c r="O3315" s="64" t="s">
        <v>2951</v>
      </c>
      <c r="P3315" s="64" t="s">
        <v>2942</v>
      </c>
      <c r="Q3315" s="64" t="s">
        <v>2944</v>
      </c>
    </row>
    <row r="3316" spans="1:17" x14ac:dyDescent="0.25">
      <c r="A3316" s="24"/>
      <c r="B3316" s="24"/>
      <c r="C3316" s="24"/>
      <c r="D3316" s="51"/>
      <c r="E3316" s="51"/>
      <c r="F3316" s="51"/>
      <c r="G3316" s="51"/>
      <c r="H3316" s="18" t="s">
        <v>1</v>
      </c>
      <c r="I3316" s="65">
        <v>1</v>
      </c>
      <c r="J3316" s="65" t="s">
        <v>2894</v>
      </c>
      <c r="K3316" s="65">
        <v>3</v>
      </c>
      <c r="L3316" s="65" t="s">
        <v>2945</v>
      </c>
      <c r="M3316" s="65">
        <v>5</v>
      </c>
      <c r="N3316" s="65">
        <v>6</v>
      </c>
      <c r="O3316" s="65">
        <v>7</v>
      </c>
      <c r="P3316" s="65" t="s">
        <v>2946</v>
      </c>
      <c r="Q3316" s="65">
        <v>9</v>
      </c>
    </row>
    <row r="3317" spans="1:17" x14ac:dyDescent="0.25">
      <c r="A3317" s="24"/>
      <c r="B3317" s="24"/>
      <c r="C3317" s="24"/>
      <c r="D3317" s="51"/>
      <c r="E3317" s="52"/>
      <c r="F3317" s="52"/>
      <c r="G3317" s="52"/>
      <c r="H3317" s="19" t="s">
        <v>697</v>
      </c>
      <c r="I3317" s="69">
        <f t="shared" ref="I3317" si="2612">SUM(I3313)</f>
        <v>1445969</v>
      </c>
      <c r="J3317" s="69">
        <f t="shared" ref="J3317:K3317" si="2613">SUM(J3313)</f>
        <v>1377219</v>
      </c>
      <c r="K3317" s="69">
        <f t="shared" si="2613"/>
        <v>0</v>
      </c>
      <c r="L3317" s="69">
        <f t="shared" si="2588"/>
        <v>145000</v>
      </c>
      <c r="M3317" s="69">
        <f t="shared" ref="M3317" si="2614">SUM(M3313)</f>
        <v>0</v>
      </c>
      <c r="N3317" s="69">
        <f t="shared" ref="N3317:O3317" si="2615">SUM(N3313)</f>
        <v>0</v>
      </c>
      <c r="O3317" s="69">
        <f t="shared" si="2615"/>
        <v>145000</v>
      </c>
      <c r="P3317" s="69">
        <f t="shared" si="2591"/>
        <v>145000</v>
      </c>
      <c r="Q3317" s="69">
        <f t="shared" si="2592"/>
        <v>10.528463519600004</v>
      </c>
    </row>
    <row r="3318" spans="1:17" x14ac:dyDescent="0.25">
      <c r="A3318" s="24"/>
      <c r="B3318" s="24"/>
      <c r="C3318" s="24"/>
      <c r="D3318" s="51"/>
      <c r="E3318" s="51"/>
      <c r="F3318" s="51"/>
      <c r="G3318" s="51"/>
      <c r="H3318" s="20" t="s">
        <v>67</v>
      </c>
      <c r="I3318" s="69">
        <f t="shared" ref="I3318" si="2616">SUM(I3317)</f>
        <v>1445969</v>
      </c>
      <c r="J3318" s="69">
        <f t="shared" ref="J3318:K3318" si="2617">SUM(J3317)</f>
        <v>1377219</v>
      </c>
      <c r="K3318" s="69">
        <f t="shared" si="2617"/>
        <v>0</v>
      </c>
      <c r="L3318" s="69">
        <f t="shared" si="2588"/>
        <v>145000</v>
      </c>
      <c r="M3318" s="69">
        <f t="shared" ref="M3318" si="2618">SUM(M3317)</f>
        <v>0</v>
      </c>
      <c r="N3318" s="69">
        <f t="shared" ref="N3318:O3318" si="2619">SUM(N3317)</f>
        <v>0</v>
      </c>
      <c r="O3318" s="69">
        <f t="shared" si="2619"/>
        <v>145000</v>
      </c>
      <c r="P3318" s="69">
        <f t="shared" si="2591"/>
        <v>145000</v>
      </c>
      <c r="Q3318" s="69">
        <f t="shared" si="2592"/>
        <v>10.528463519600004</v>
      </c>
    </row>
    <row r="3319" spans="1:17" x14ac:dyDescent="0.25">
      <c r="A3319" s="25"/>
      <c r="B3319" s="25"/>
      <c r="C3319" s="25"/>
      <c r="D3319" s="53"/>
      <c r="E3319" s="53"/>
      <c r="F3319" s="53"/>
      <c r="G3319" s="53"/>
    </row>
    <row r="3320" spans="1:17" ht="15.75" thickBot="1" x14ac:dyDescent="0.3">
      <c r="A3320" s="23" t="s">
        <v>1</v>
      </c>
      <c r="B3320" s="23" t="s">
        <v>1</v>
      </c>
      <c r="C3320" s="23" t="s">
        <v>1</v>
      </c>
      <c r="D3320" s="49" t="s">
        <v>1</v>
      </c>
      <c r="E3320" s="49" t="s">
        <v>1</v>
      </c>
      <c r="F3320" s="49" t="s">
        <v>1</v>
      </c>
      <c r="G3320" s="49" t="s">
        <v>1</v>
      </c>
      <c r="H3320" s="26" t="s">
        <v>1</v>
      </c>
      <c r="I3320" s="70"/>
      <c r="J3320" s="70"/>
      <c r="K3320" s="70"/>
      <c r="L3320" s="70"/>
      <c r="M3320" s="70"/>
      <c r="N3320" s="70"/>
      <c r="O3320" s="70"/>
      <c r="P3320" s="70"/>
      <c r="Q3320" s="70"/>
    </row>
    <row r="3321" spans="1:17" ht="34.5" thickBot="1" x14ac:dyDescent="0.3">
      <c r="A3321" s="22" t="s">
        <v>4</v>
      </c>
      <c r="B3321" s="22" t="s">
        <v>5</v>
      </c>
      <c r="C3321" s="22" t="s">
        <v>6</v>
      </c>
      <c r="D3321" s="44" t="s">
        <v>2891</v>
      </c>
      <c r="E3321" s="44" t="s">
        <v>2895</v>
      </c>
      <c r="F3321" s="44" t="s">
        <v>7</v>
      </c>
      <c r="G3321" s="44" t="s">
        <v>8</v>
      </c>
      <c r="H3321" s="22" t="s">
        <v>9</v>
      </c>
      <c r="I3321" s="64" t="s">
        <v>2718</v>
      </c>
      <c r="J3321" s="64" t="s">
        <v>2879</v>
      </c>
      <c r="K3321" s="64" t="s">
        <v>2942</v>
      </c>
      <c r="L3321" s="64" t="s">
        <v>2942</v>
      </c>
      <c r="M3321" s="64" t="s">
        <v>2950</v>
      </c>
      <c r="N3321" s="64" t="s">
        <v>2949</v>
      </c>
      <c r="O3321" s="64" t="s">
        <v>2951</v>
      </c>
      <c r="P3321" s="64" t="s">
        <v>2942</v>
      </c>
      <c r="Q3321" s="64" t="s">
        <v>2944</v>
      </c>
    </row>
    <row r="3322" spans="1:17" x14ac:dyDescent="0.25">
      <c r="A3322" s="15" t="s">
        <v>1</v>
      </c>
      <c r="B3322" s="15" t="s">
        <v>1</v>
      </c>
      <c r="C3322" s="15" t="s">
        <v>1</v>
      </c>
      <c r="D3322" s="45" t="s">
        <v>1</v>
      </c>
      <c r="E3322" s="45" t="s">
        <v>1</v>
      </c>
      <c r="F3322" s="46" t="s">
        <v>1</v>
      </c>
      <c r="G3322" s="47" t="s">
        <v>1</v>
      </c>
      <c r="H3322" s="16" t="s">
        <v>1</v>
      </c>
      <c r="I3322" s="65">
        <v>1</v>
      </c>
      <c r="J3322" s="65" t="s">
        <v>2894</v>
      </c>
      <c r="K3322" s="65">
        <v>3</v>
      </c>
      <c r="L3322" s="65" t="s">
        <v>2945</v>
      </c>
      <c r="M3322" s="65">
        <v>5</v>
      </c>
      <c r="N3322" s="65">
        <v>6</v>
      </c>
      <c r="O3322" s="65">
        <v>7</v>
      </c>
      <c r="P3322" s="65" t="s">
        <v>2946</v>
      </c>
      <c r="Q3322" s="65">
        <v>9</v>
      </c>
    </row>
    <row r="3323" spans="1:17" x14ac:dyDescent="0.25">
      <c r="A3323" s="14" t="s">
        <v>638</v>
      </c>
      <c r="B3323" s="14" t="s">
        <v>69</v>
      </c>
      <c r="C3323" s="12" t="s">
        <v>1190</v>
      </c>
      <c r="D3323" s="43" t="s">
        <v>1191</v>
      </c>
      <c r="E3323" s="42" t="s">
        <v>1</v>
      </c>
      <c r="F3323" s="42" t="s">
        <v>1</v>
      </c>
      <c r="G3323" s="42" t="s">
        <v>1</v>
      </c>
      <c r="H3323" s="11" t="s">
        <v>1192</v>
      </c>
      <c r="I3323" s="63"/>
      <c r="J3323" s="63"/>
      <c r="K3323" s="63"/>
      <c r="L3323" s="63"/>
      <c r="M3323" s="63"/>
      <c r="N3323" s="63"/>
      <c r="O3323" s="63"/>
      <c r="P3323" s="63">
        <f t="shared" si="2591"/>
        <v>0</v>
      </c>
      <c r="Q3323" s="63" t="str">
        <f t="shared" si="2592"/>
        <v>-</v>
      </c>
    </row>
    <row r="3324" spans="1:17" ht="22.5" x14ac:dyDescent="0.25">
      <c r="A3324" s="14" t="s">
        <v>1</v>
      </c>
      <c r="B3324" s="14" t="s">
        <v>1</v>
      </c>
      <c r="C3324" s="14" t="s">
        <v>1</v>
      </c>
      <c r="D3324" s="42" t="s">
        <v>1</v>
      </c>
      <c r="E3324" s="42" t="s">
        <v>1</v>
      </c>
      <c r="F3324" s="42" t="s">
        <v>1</v>
      </c>
      <c r="G3324" s="42" t="s">
        <v>1</v>
      </c>
      <c r="H3324" s="17" t="s">
        <v>13</v>
      </c>
      <c r="I3324" s="66">
        <f t="shared" ref="I3324" si="2620">SUM(I3325,I3332,I3334)</f>
        <v>1742193</v>
      </c>
      <c r="J3324" s="66">
        <f t="shared" ref="J3324:K3324" si="2621">SUM(J3325,J3332,J3334)</f>
        <v>1627593</v>
      </c>
      <c r="K3324" s="66">
        <f t="shared" si="2621"/>
        <v>0</v>
      </c>
      <c r="L3324" s="66">
        <f t="shared" si="2588"/>
        <v>156070</v>
      </c>
      <c r="M3324" s="66">
        <f t="shared" ref="M3324" si="2622">SUM(M3325,M3332,M3334)</f>
        <v>0</v>
      </c>
      <c r="N3324" s="66">
        <f t="shared" ref="N3324:O3324" si="2623">SUM(N3325,N3332,N3334)</f>
        <v>0</v>
      </c>
      <c r="O3324" s="66">
        <f t="shared" si="2623"/>
        <v>156070</v>
      </c>
      <c r="P3324" s="66">
        <f t="shared" si="2591"/>
        <v>156070</v>
      </c>
      <c r="Q3324" s="66">
        <f t="shared" si="2592"/>
        <v>9.5890065882564013</v>
      </c>
    </row>
    <row r="3325" spans="1:17" x14ac:dyDescent="0.25">
      <c r="A3325" s="12" t="s">
        <v>638</v>
      </c>
      <c r="B3325" s="12" t="s">
        <v>69</v>
      </c>
      <c r="C3325" s="12" t="s">
        <v>1190</v>
      </c>
      <c r="D3325" s="43" t="s">
        <v>1191</v>
      </c>
      <c r="E3325" s="42" t="s">
        <v>2709</v>
      </c>
      <c r="F3325" s="42" t="s">
        <v>1</v>
      </c>
      <c r="G3325" s="42" t="s">
        <v>1</v>
      </c>
      <c r="H3325" s="11" t="s">
        <v>15</v>
      </c>
      <c r="I3325" s="67">
        <f t="shared" ref="I3325" si="2624">SUM(I3326,I3327)</f>
        <v>1369454</v>
      </c>
      <c r="J3325" s="67">
        <f t="shared" ref="J3325:K3325" si="2625">SUM(J3326,J3327)</f>
        <v>1327454</v>
      </c>
      <c r="K3325" s="67">
        <f t="shared" si="2625"/>
        <v>0</v>
      </c>
      <c r="L3325" s="67">
        <f t="shared" si="2588"/>
        <v>130100</v>
      </c>
      <c r="M3325" s="67">
        <f t="shared" ref="M3325" si="2626">SUM(M3326,M3327)</f>
        <v>0</v>
      </c>
      <c r="N3325" s="67">
        <f t="shared" ref="N3325:O3325" si="2627">SUM(N3326,N3327)</f>
        <v>0</v>
      </c>
      <c r="O3325" s="67">
        <f t="shared" si="2627"/>
        <v>130100</v>
      </c>
      <c r="P3325" s="67">
        <f t="shared" si="2591"/>
        <v>130100</v>
      </c>
      <c r="Q3325" s="67">
        <f t="shared" si="2592"/>
        <v>9.8007162583411542</v>
      </c>
    </row>
    <row r="3326" spans="1:17" x14ac:dyDescent="0.25">
      <c r="A3326" s="12" t="s">
        <v>638</v>
      </c>
      <c r="B3326" s="12" t="s">
        <v>69</v>
      </c>
      <c r="C3326" s="12" t="s">
        <v>1190</v>
      </c>
      <c r="D3326" s="43" t="s">
        <v>1191</v>
      </c>
      <c r="E3326" s="48">
        <v>6111</v>
      </c>
      <c r="F3326" s="43"/>
      <c r="G3326" s="56" t="s">
        <v>2919</v>
      </c>
      <c r="H3326" s="23" t="s">
        <v>16</v>
      </c>
      <c r="I3326" s="68">
        <v>1211554</v>
      </c>
      <c r="J3326" s="68">
        <v>1175554</v>
      </c>
      <c r="K3326" s="68"/>
      <c r="L3326" s="68">
        <f t="shared" si="2588"/>
        <v>113000</v>
      </c>
      <c r="M3326" s="68"/>
      <c r="N3326" s="68"/>
      <c r="O3326" s="68">
        <v>113000</v>
      </c>
      <c r="P3326" s="68">
        <f t="shared" si="2591"/>
        <v>113000</v>
      </c>
      <c r="Q3326" s="68">
        <f t="shared" si="2592"/>
        <v>9.6124890902502127</v>
      </c>
    </row>
    <row r="3327" spans="1:17" x14ac:dyDescent="0.25">
      <c r="A3327" s="14" t="s">
        <v>638</v>
      </c>
      <c r="B3327" s="14" t="s">
        <v>69</v>
      </c>
      <c r="C3327" s="14" t="s">
        <v>1190</v>
      </c>
      <c r="D3327" s="50" t="s">
        <v>1191</v>
      </c>
      <c r="E3327" s="50" t="s">
        <v>2719</v>
      </c>
      <c r="F3327" s="43" t="s">
        <v>1</v>
      </c>
      <c r="G3327" s="49" t="s">
        <v>1</v>
      </c>
      <c r="H3327" s="11" t="s">
        <v>19</v>
      </c>
      <c r="I3327" s="67">
        <f t="shared" ref="I3327:O3327" si="2628">SUM(I3328:I3331)</f>
        <v>157900</v>
      </c>
      <c r="J3327" s="67">
        <f t="shared" si="2628"/>
        <v>151900</v>
      </c>
      <c r="K3327" s="67">
        <f t="shared" si="2628"/>
        <v>0</v>
      </c>
      <c r="L3327" s="67">
        <f t="shared" si="2588"/>
        <v>17100</v>
      </c>
      <c r="M3327" s="67">
        <f t="shared" si="2628"/>
        <v>0</v>
      </c>
      <c r="N3327" s="67">
        <f t="shared" si="2628"/>
        <v>0</v>
      </c>
      <c r="O3327" s="67">
        <f t="shared" si="2628"/>
        <v>17100</v>
      </c>
      <c r="P3327" s="67">
        <f t="shared" si="2591"/>
        <v>17100</v>
      </c>
      <c r="Q3327" s="67">
        <f t="shared" si="2592"/>
        <v>11.257406188281765</v>
      </c>
    </row>
    <row r="3328" spans="1:17" x14ac:dyDescent="0.25">
      <c r="A3328" s="12" t="s">
        <v>638</v>
      </c>
      <c r="B3328" s="12" t="s">
        <v>69</v>
      </c>
      <c r="C3328" s="12" t="s">
        <v>1190</v>
      </c>
      <c r="D3328" s="43" t="s">
        <v>1191</v>
      </c>
      <c r="E3328" s="48">
        <v>6112</v>
      </c>
      <c r="F3328" s="43" t="s">
        <v>1193</v>
      </c>
      <c r="G3328" s="56" t="s">
        <v>2919</v>
      </c>
      <c r="H3328" s="23" t="s">
        <v>73</v>
      </c>
      <c r="I3328" s="68">
        <v>25100</v>
      </c>
      <c r="J3328" s="68">
        <v>23600</v>
      </c>
      <c r="K3328" s="68"/>
      <c r="L3328" s="68">
        <f t="shared" si="2588"/>
        <v>2000</v>
      </c>
      <c r="M3328" s="68"/>
      <c r="N3328" s="68"/>
      <c r="O3328" s="68">
        <v>2000</v>
      </c>
      <c r="P3328" s="68">
        <f t="shared" si="2591"/>
        <v>2000</v>
      </c>
      <c r="Q3328" s="68">
        <f t="shared" si="2592"/>
        <v>8.4745762711864394</v>
      </c>
    </row>
    <row r="3329" spans="1:17" x14ac:dyDescent="0.25">
      <c r="A3329" s="12" t="s">
        <v>638</v>
      </c>
      <c r="B3329" s="12" t="s">
        <v>69</v>
      </c>
      <c r="C3329" s="12" t="s">
        <v>1190</v>
      </c>
      <c r="D3329" s="43" t="s">
        <v>1191</v>
      </c>
      <c r="E3329" s="48">
        <v>6112</v>
      </c>
      <c r="F3329" s="43" t="s">
        <v>1194</v>
      </c>
      <c r="G3329" s="56" t="s">
        <v>2919</v>
      </c>
      <c r="H3329" s="23" t="s">
        <v>22</v>
      </c>
      <c r="I3329" s="68">
        <v>90400</v>
      </c>
      <c r="J3329" s="68">
        <v>87400</v>
      </c>
      <c r="K3329" s="68"/>
      <c r="L3329" s="68">
        <f t="shared" si="2588"/>
        <v>11300</v>
      </c>
      <c r="M3329" s="68"/>
      <c r="N3329" s="68"/>
      <c r="O3329" s="68">
        <v>11300</v>
      </c>
      <c r="P3329" s="68">
        <f t="shared" si="2591"/>
        <v>11300</v>
      </c>
      <c r="Q3329" s="68">
        <f t="shared" si="2592"/>
        <v>12.929061784897025</v>
      </c>
    </row>
    <row r="3330" spans="1:17" x14ac:dyDescent="0.25">
      <c r="A3330" s="12" t="s">
        <v>638</v>
      </c>
      <c r="B3330" s="12" t="s">
        <v>69</v>
      </c>
      <c r="C3330" s="12" t="s">
        <v>1190</v>
      </c>
      <c r="D3330" s="43" t="s">
        <v>1191</v>
      </c>
      <c r="E3330" s="48">
        <v>6112</v>
      </c>
      <c r="F3330" s="43" t="s">
        <v>1195</v>
      </c>
      <c r="G3330" s="56" t="s">
        <v>2919</v>
      </c>
      <c r="H3330" s="23" t="s">
        <v>24</v>
      </c>
      <c r="I3330" s="68">
        <v>26500</v>
      </c>
      <c r="J3330" s="68">
        <v>25000</v>
      </c>
      <c r="K3330" s="68"/>
      <c r="L3330" s="68">
        <f t="shared" si="2588"/>
        <v>0</v>
      </c>
      <c r="M3330" s="68"/>
      <c r="N3330" s="68"/>
      <c r="O3330" s="68"/>
      <c r="P3330" s="68">
        <f t="shared" si="2591"/>
        <v>0</v>
      </c>
      <c r="Q3330" s="68">
        <f t="shared" si="2592"/>
        <v>0</v>
      </c>
    </row>
    <row r="3331" spans="1:17" x14ac:dyDescent="0.25">
      <c r="A3331" s="12" t="s">
        <v>638</v>
      </c>
      <c r="B3331" s="12" t="s">
        <v>69</v>
      </c>
      <c r="C3331" s="12" t="s">
        <v>1190</v>
      </c>
      <c r="D3331" s="43" t="s">
        <v>1191</v>
      </c>
      <c r="E3331" s="48">
        <v>6112</v>
      </c>
      <c r="F3331" s="43" t="s">
        <v>1196</v>
      </c>
      <c r="G3331" s="56" t="s">
        <v>2919</v>
      </c>
      <c r="H3331" s="23" t="s">
        <v>26</v>
      </c>
      <c r="I3331" s="68">
        <v>15900</v>
      </c>
      <c r="J3331" s="68">
        <v>15900</v>
      </c>
      <c r="K3331" s="68"/>
      <c r="L3331" s="68">
        <f t="shared" si="2588"/>
        <v>3800</v>
      </c>
      <c r="M3331" s="68"/>
      <c r="N3331" s="68"/>
      <c r="O3331" s="68">
        <v>3800</v>
      </c>
      <c r="P3331" s="68">
        <f t="shared" si="2591"/>
        <v>3800</v>
      </c>
      <c r="Q3331" s="68">
        <f t="shared" si="2592"/>
        <v>23.89937106918239</v>
      </c>
    </row>
    <row r="3332" spans="1:17" x14ac:dyDescent="0.25">
      <c r="A3332" s="12" t="s">
        <v>638</v>
      </c>
      <c r="B3332" s="12" t="s">
        <v>69</v>
      </c>
      <c r="C3332" s="12" t="s">
        <v>1190</v>
      </c>
      <c r="D3332" s="43" t="s">
        <v>1191</v>
      </c>
      <c r="E3332" s="42" t="s">
        <v>2710</v>
      </c>
      <c r="F3332" s="42" t="s">
        <v>1</v>
      </c>
      <c r="G3332" s="42" t="s">
        <v>1</v>
      </c>
      <c r="H3332" s="11" t="s">
        <v>28</v>
      </c>
      <c r="I3332" s="67">
        <f t="shared" ref="I3332:O3332" si="2629">SUM(I3333)</f>
        <v>127179</v>
      </c>
      <c r="J3332" s="67">
        <f t="shared" si="2629"/>
        <v>123579</v>
      </c>
      <c r="K3332" s="67">
        <f t="shared" si="2629"/>
        <v>0</v>
      </c>
      <c r="L3332" s="67">
        <f t="shared" si="2588"/>
        <v>11900</v>
      </c>
      <c r="M3332" s="67">
        <f t="shared" si="2629"/>
        <v>0</v>
      </c>
      <c r="N3332" s="67">
        <f t="shared" si="2629"/>
        <v>0</v>
      </c>
      <c r="O3332" s="67">
        <f t="shared" si="2629"/>
        <v>11900</v>
      </c>
      <c r="P3332" s="67">
        <f t="shared" si="2591"/>
        <v>11900</v>
      </c>
      <c r="Q3332" s="67">
        <f t="shared" si="2592"/>
        <v>9.6294677898348411</v>
      </c>
    </row>
    <row r="3333" spans="1:17" x14ac:dyDescent="0.25">
      <c r="A3333" s="12" t="s">
        <v>638</v>
      </c>
      <c r="B3333" s="12" t="s">
        <v>69</v>
      </c>
      <c r="C3333" s="12" t="s">
        <v>1190</v>
      </c>
      <c r="D3333" s="43" t="s">
        <v>1191</v>
      </c>
      <c r="E3333" s="48">
        <v>6121</v>
      </c>
      <c r="F3333" s="43"/>
      <c r="G3333" s="56" t="s">
        <v>2919</v>
      </c>
      <c r="H3333" s="23" t="s">
        <v>29</v>
      </c>
      <c r="I3333" s="68">
        <v>127179</v>
      </c>
      <c r="J3333" s="68">
        <v>123579</v>
      </c>
      <c r="K3333" s="68"/>
      <c r="L3333" s="68">
        <f t="shared" si="2588"/>
        <v>11900</v>
      </c>
      <c r="M3333" s="68"/>
      <c r="N3333" s="68"/>
      <c r="O3333" s="68">
        <v>11900</v>
      </c>
      <c r="P3333" s="68">
        <f t="shared" si="2591"/>
        <v>11900</v>
      </c>
      <c r="Q3333" s="68">
        <f t="shared" si="2592"/>
        <v>9.6294677898348411</v>
      </c>
    </row>
    <row r="3334" spans="1:17" x14ac:dyDescent="0.25">
      <c r="A3334" s="12" t="s">
        <v>638</v>
      </c>
      <c r="B3334" s="12" t="s">
        <v>69</v>
      </c>
      <c r="C3334" s="12" t="s">
        <v>1190</v>
      </c>
      <c r="D3334" s="43" t="s">
        <v>1191</v>
      </c>
      <c r="E3334" s="42" t="s">
        <v>2711</v>
      </c>
      <c r="F3334" s="42" t="s">
        <v>1</v>
      </c>
      <c r="G3334" s="42" t="s">
        <v>1</v>
      </c>
      <c r="H3334" s="11" t="s">
        <v>32</v>
      </c>
      <c r="I3334" s="67">
        <f t="shared" ref="I3334:O3334" si="2630">SUM(I3335:I3342)</f>
        <v>245560</v>
      </c>
      <c r="J3334" s="67">
        <f t="shared" si="2630"/>
        <v>176560</v>
      </c>
      <c r="K3334" s="67">
        <f t="shared" si="2630"/>
        <v>0</v>
      </c>
      <c r="L3334" s="67">
        <f t="shared" si="2588"/>
        <v>14070</v>
      </c>
      <c r="M3334" s="67">
        <f t="shared" si="2630"/>
        <v>0</v>
      </c>
      <c r="N3334" s="67">
        <f t="shared" si="2630"/>
        <v>0</v>
      </c>
      <c r="O3334" s="67">
        <f t="shared" si="2630"/>
        <v>14070</v>
      </c>
      <c r="P3334" s="67">
        <f t="shared" si="2591"/>
        <v>14070</v>
      </c>
      <c r="Q3334" s="67">
        <f t="shared" si="2592"/>
        <v>7.9689623923878568</v>
      </c>
    </row>
    <row r="3335" spans="1:17" x14ac:dyDescent="0.25">
      <c r="A3335" s="12" t="s">
        <v>638</v>
      </c>
      <c r="B3335" s="12" t="s">
        <v>69</v>
      </c>
      <c r="C3335" s="12" t="s">
        <v>1190</v>
      </c>
      <c r="D3335" s="43" t="s">
        <v>1191</v>
      </c>
      <c r="E3335" s="48">
        <v>6131</v>
      </c>
      <c r="F3335" s="43"/>
      <c r="G3335" s="56" t="s">
        <v>2919</v>
      </c>
      <c r="H3335" s="23" t="s">
        <v>33</v>
      </c>
      <c r="I3335" s="68">
        <v>2500</v>
      </c>
      <c r="J3335" s="68">
        <v>1500</v>
      </c>
      <c r="K3335" s="68"/>
      <c r="L3335" s="68">
        <f t="shared" si="2588"/>
        <v>250</v>
      </c>
      <c r="M3335" s="68"/>
      <c r="N3335" s="68"/>
      <c r="O3335" s="68">
        <v>250</v>
      </c>
      <c r="P3335" s="68">
        <f t="shared" si="2591"/>
        <v>250</v>
      </c>
      <c r="Q3335" s="68">
        <f t="shared" si="2592"/>
        <v>16.666666666666664</v>
      </c>
    </row>
    <row r="3336" spans="1:17" x14ac:dyDescent="0.25">
      <c r="A3336" s="12" t="s">
        <v>638</v>
      </c>
      <c r="B3336" s="12" t="s">
        <v>69</v>
      </c>
      <c r="C3336" s="12" t="s">
        <v>1190</v>
      </c>
      <c r="D3336" s="43" t="s">
        <v>1191</v>
      </c>
      <c r="E3336" s="48">
        <v>6132</v>
      </c>
      <c r="F3336" s="43"/>
      <c r="G3336" s="56" t="s">
        <v>2919</v>
      </c>
      <c r="H3336" s="23" t="s">
        <v>227</v>
      </c>
      <c r="I3336" s="68">
        <v>102000</v>
      </c>
      <c r="J3336" s="68">
        <v>102000</v>
      </c>
      <c r="K3336" s="68"/>
      <c r="L3336" s="68">
        <f t="shared" si="2588"/>
        <v>8000</v>
      </c>
      <c r="M3336" s="68"/>
      <c r="N3336" s="68"/>
      <c r="O3336" s="68">
        <v>8000</v>
      </c>
      <c r="P3336" s="68">
        <f t="shared" si="2591"/>
        <v>8000</v>
      </c>
      <c r="Q3336" s="68">
        <f t="shared" si="2592"/>
        <v>7.8431372549019605</v>
      </c>
    </row>
    <row r="3337" spans="1:17" x14ac:dyDescent="0.25">
      <c r="A3337" s="12" t="s">
        <v>638</v>
      </c>
      <c r="B3337" s="12" t="s">
        <v>69</v>
      </c>
      <c r="C3337" s="12" t="s">
        <v>1190</v>
      </c>
      <c r="D3337" s="43" t="s">
        <v>1191</v>
      </c>
      <c r="E3337" s="48">
        <v>6133</v>
      </c>
      <c r="F3337" s="43"/>
      <c r="G3337" s="56" t="s">
        <v>2919</v>
      </c>
      <c r="H3337" s="23" t="s">
        <v>229</v>
      </c>
      <c r="I3337" s="68">
        <v>13100</v>
      </c>
      <c r="J3337" s="68">
        <v>13100</v>
      </c>
      <c r="K3337" s="68"/>
      <c r="L3337" s="68">
        <f t="shared" si="2588"/>
        <v>1000</v>
      </c>
      <c r="M3337" s="68"/>
      <c r="N3337" s="68"/>
      <c r="O3337" s="68">
        <v>1000</v>
      </c>
      <c r="P3337" s="68">
        <f t="shared" si="2591"/>
        <v>1000</v>
      </c>
      <c r="Q3337" s="68">
        <f t="shared" si="2592"/>
        <v>7.6335877862595423</v>
      </c>
    </row>
    <row r="3338" spans="1:17" x14ac:dyDescent="0.25">
      <c r="A3338" s="12" t="s">
        <v>638</v>
      </c>
      <c r="B3338" s="12" t="s">
        <v>69</v>
      </c>
      <c r="C3338" s="12" t="s">
        <v>1190</v>
      </c>
      <c r="D3338" s="43" t="s">
        <v>1191</v>
      </c>
      <c r="E3338" s="48">
        <v>6134</v>
      </c>
      <c r="F3338" s="43"/>
      <c r="G3338" s="56" t="s">
        <v>2919</v>
      </c>
      <c r="H3338" s="23" t="s">
        <v>169</v>
      </c>
      <c r="I3338" s="68">
        <v>70000</v>
      </c>
      <c r="J3338" s="68">
        <v>10000</v>
      </c>
      <c r="K3338" s="68"/>
      <c r="L3338" s="68">
        <f t="shared" si="2588"/>
        <v>850</v>
      </c>
      <c r="M3338" s="68"/>
      <c r="N3338" s="68"/>
      <c r="O3338" s="68">
        <v>850</v>
      </c>
      <c r="P3338" s="68">
        <f t="shared" si="2591"/>
        <v>850</v>
      </c>
      <c r="Q3338" s="68">
        <f t="shared" si="2592"/>
        <v>8.5</v>
      </c>
    </row>
    <row r="3339" spans="1:17" x14ac:dyDescent="0.25">
      <c r="A3339" s="12" t="s">
        <v>638</v>
      </c>
      <c r="B3339" s="12" t="s">
        <v>69</v>
      </c>
      <c r="C3339" s="12" t="s">
        <v>1190</v>
      </c>
      <c r="D3339" s="43" t="s">
        <v>1191</v>
      </c>
      <c r="E3339" s="48">
        <v>6135</v>
      </c>
      <c r="F3339" s="43"/>
      <c r="G3339" s="56" t="s">
        <v>2919</v>
      </c>
      <c r="H3339" s="23" t="s">
        <v>231</v>
      </c>
      <c r="I3339" s="68">
        <v>2000</v>
      </c>
      <c r="J3339" s="68">
        <v>1000</v>
      </c>
      <c r="K3339" s="68"/>
      <c r="L3339" s="68">
        <f t="shared" si="2588"/>
        <v>100</v>
      </c>
      <c r="M3339" s="68"/>
      <c r="N3339" s="68"/>
      <c r="O3339" s="68">
        <v>100</v>
      </c>
      <c r="P3339" s="68">
        <f t="shared" si="2591"/>
        <v>100</v>
      </c>
      <c r="Q3339" s="68">
        <f t="shared" si="2592"/>
        <v>10</v>
      </c>
    </row>
    <row r="3340" spans="1:17" x14ac:dyDescent="0.25">
      <c r="A3340" s="12" t="s">
        <v>638</v>
      </c>
      <c r="B3340" s="12" t="s">
        <v>69</v>
      </c>
      <c r="C3340" s="12" t="s">
        <v>1190</v>
      </c>
      <c r="D3340" s="43" t="s">
        <v>1191</v>
      </c>
      <c r="E3340" s="48">
        <v>6137</v>
      </c>
      <c r="F3340" s="43"/>
      <c r="G3340" s="56" t="s">
        <v>2919</v>
      </c>
      <c r="H3340" s="23" t="s">
        <v>235</v>
      </c>
      <c r="I3340" s="68">
        <v>16900</v>
      </c>
      <c r="J3340" s="68">
        <v>11900</v>
      </c>
      <c r="K3340" s="68"/>
      <c r="L3340" s="68">
        <f t="shared" ref="L3340:L3398" si="2631">SUM(M3340:O3340)</f>
        <v>990</v>
      </c>
      <c r="M3340" s="68"/>
      <c r="N3340" s="68"/>
      <c r="O3340" s="68">
        <v>990</v>
      </c>
      <c r="P3340" s="68">
        <f t="shared" si="2591"/>
        <v>990</v>
      </c>
      <c r="Q3340" s="68">
        <f t="shared" si="2592"/>
        <v>8.3193277310924358</v>
      </c>
    </row>
    <row r="3341" spans="1:17" x14ac:dyDescent="0.25">
      <c r="A3341" s="12" t="s">
        <v>638</v>
      </c>
      <c r="B3341" s="12" t="s">
        <v>69</v>
      </c>
      <c r="C3341" s="12" t="s">
        <v>1190</v>
      </c>
      <c r="D3341" s="43" t="s">
        <v>1191</v>
      </c>
      <c r="E3341" s="48">
        <v>6138</v>
      </c>
      <c r="F3341" s="43"/>
      <c r="G3341" s="56" t="s">
        <v>2919</v>
      </c>
      <c r="H3341" s="23" t="s">
        <v>237</v>
      </c>
      <c r="I3341" s="68">
        <v>2460</v>
      </c>
      <c r="J3341" s="68">
        <v>2460</v>
      </c>
      <c r="K3341" s="68"/>
      <c r="L3341" s="68">
        <f t="shared" si="2631"/>
        <v>0</v>
      </c>
      <c r="M3341" s="68"/>
      <c r="N3341" s="68"/>
      <c r="O3341" s="68">
        <v>0</v>
      </c>
      <c r="P3341" s="68">
        <f t="shared" ref="P3341:P3404" si="2632">K3341+L3341</f>
        <v>0</v>
      </c>
      <c r="Q3341" s="68">
        <f t="shared" ref="Q3341:Q3404" si="2633">IF(J3341=0,"-",P3341/J3341*100)</f>
        <v>0</v>
      </c>
    </row>
    <row r="3342" spans="1:17" x14ac:dyDescent="0.25">
      <c r="A3342" s="14" t="s">
        <v>638</v>
      </c>
      <c r="B3342" s="14" t="s">
        <v>69</v>
      </c>
      <c r="C3342" s="14" t="s">
        <v>1190</v>
      </c>
      <c r="D3342" s="50" t="s">
        <v>1191</v>
      </c>
      <c r="E3342" s="50" t="s">
        <v>2720</v>
      </c>
      <c r="F3342" s="43" t="s">
        <v>1</v>
      </c>
      <c r="G3342" s="49" t="s">
        <v>1</v>
      </c>
      <c r="H3342" s="11" t="s">
        <v>35</v>
      </c>
      <c r="I3342" s="67">
        <f t="shared" ref="I3342:O3342" si="2634">SUM(I3343:I3345)</f>
        <v>36600</v>
      </c>
      <c r="J3342" s="67">
        <f t="shared" si="2634"/>
        <v>34600</v>
      </c>
      <c r="K3342" s="67">
        <f t="shared" si="2634"/>
        <v>0</v>
      </c>
      <c r="L3342" s="67">
        <f t="shared" si="2631"/>
        <v>2880</v>
      </c>
      <c r="M3342" s="67">
        <f t="shared" si="2634"/>
        <v>0</v>
      </c>
      <c r="N3342" s="67">
        <f t="shared" si="2634"/>
        <v>0</v>
      </c>
      <c r="O3342" s="67">
        <f t="shared" si="2634"/>
        <v>2880</v>
      </c>
      <c r="P3342" s="67">
        <f t="shared" si="2632"/>
        <v>2880</v>
      </c>
      <c r="Q3342" s="67">
        <f t="shared" si="2633"/>
        <v>8.3236994219653173</v>
      </c>
    </row>
    <row r="3343" spans="1:17" x14ac:dyDescent="0.25">
      <c r="A3343" s="12" t="s">
        <v>638</v>
      </c>
      <c r="B3343" s="12" t="s">
        <v>69</v>
      </c>
      <c r="C3343" s="12" t="s">
        <v>1190</v>
      </c>
      <c r="D3343" s="43" t="s">
        <v>1191</v>
      </c>
      <c r="E3343" s="48">
        <v>6139</v>
      </c>
      <c r="F3343" s="43"/>
      <c r="G3343" s="56" t="s">
        <v>2919</v>
      </c>
      <c r="H3343" s="23" t="s">
        <v>35</v>
      </c>
      <c r="I3343" s="68">
        <v>25900</v>
      </c>
      <c r="J3343" s="68">
        <v>23900</v>
      </c>
      <c r="K3343" s="68"/>
      <c r="L3343" s="68">
        <f t="shared" si="2631"/>
        <v>1900</v>
      </c>
      <c r="M3343" s="68"/>
      <c r="N3343" s="68"/>
      <c r="O3343" s="68">
        <v>1900</v>
      </c>
      <c r="P3343" s="68">
        <f t="shared" si="2632"/>
        <v>1900</v>
      </c>
      <c r="Q3343" s="68">
        <f t="shared" si="2633"/>
        <v>7.9497907949790791</v>
      </c>
    </row>
    <row r="3344" spans="1:17" x14ac:dyDescent="0.25">
      <c r="A3344" s="12" t="s">
        <v>638</v>
      </c>
      <c r="B3344" s="12" t="s">
        <v>69</v>
      </c>
      <c r="C3344" s="12" t="s">
        <v>1190</v>
      </c>
      <c r="D3344" s="43" t="s">
        <v>1191</v>
      </c>
      <c r="E3344" s="48">
        <v>6139</v>
      </c>
      <c r="F3344" s="43" t="s">
        <v>1197</v>
      </c>
      <c r="G3344" s="56" t="s">
        <v>2919</v>
      </c>
      <c r="H3344" s="23" t="s">
        <v>43</v>
      </c>
      <c r="I3344" s="68">
        <v>3100</v>
      </c>
      <c r="J3344" s="68">
        <v>3100</v>
      </c>
      <c r="K3344" s="68"/>
      <c r="L3344" s="68">
        <f t="shared" si="2631"/>
        <v>350</v>
      </c>
      <c r="M3344" s="68"/>
      <c r="N3344" s="68"/>
      <c r="O3344" s="68">
        <v>350</v>
      </c>
      <c r="P3344" s="68">
        <f t="shared" si="2632"/>
        <v>350</v>
      </c>
      <c r="Q3344" s="68">
        <f t="shared" si="2633"/>
        <v>11.29032258064516</v>
      </c>
    </row>
    <row r="3345" spans="1:17" ht="22.5" x14ac:dyDescent="0.25">
      <c r="A3345" s="12" t="s">
        <v>638</v>
      </c>
      <c r="B3345" s="12" t="s">
        <v>69</v>
      </c>
      <c r="C3345" s="12" t="s">
        <v>1190</v>
      </c>
      <c r="D3345" s="43" t="s">
        <v>1191</v>
      </c>
      <c r="E3345" s="48">
        <v>6139</v>
      </c>
      <c r="F3345" s="43" t="s">
        <v>1198</v>
      </c>
      <c r="G3345" s="56" t="s">
        <v>2919</v>
      </c>
      <c r="H3345" s="23" t="s">
        <v>49</v>
      </c>
      <c r="I3345" s="68">
        <v>7600</v>
      </c>
      <c r="J3345" s="68">
        <v>7600</v>
      </c>
      <c r="K3345" s="68"/>
      <c r="L3345" s="68">
        <f t="shared" si="2631"/>
        <v>630</v>
      </c>
      <c r="M3345" s="68"/>
      <c r="N3345" s="68"/>
      <c r="O3345" s="68">
        <v>630</v>
      </c>
      <c r="P3345" s="68">
        <f t="shared" si="2632"/>
        <v>630</v>
      </c>
      <c r="Q3345" s="68">
        <f t="shared" si="2633"/>
        <v>8.2894736842105257</v>
      </c>
    </row>
    <row r="3346" spans="1:17" ht="22.5" x14ac:dyDescent="0.25">
      <c r="A3346" s="14" t="s">
        <v>1</v>
      </c>
      <c r="B3346" s="14" t="s">
        <v>1</v>
      </c>
      <c r="C3346" s="14" t="s">
        <v>1</v>
      </c>
      <c r="D3346" s="42" t="s">
        <v>1</v>
      </c>
      <c r="E3346" s="42" t="s">
        <v>1</v>
      </c>
      <c r="F3346" s="42" t="s">
        <v>1</v>
      </c>
      <c r="G3346" s="42" t="s">
        <v>1</v>
      </c>
      <c r="H3346" s="17" t="s">
        <v>50</v>
      </c>
      <c r="I3346" s="66">
        <f t="shared" ref="I3346:O3347" si="2635">SUM(I3347)</f>
        <v>100</v>
      </c>
      <c r="J3346" s="66">
        <f t="shared" si="2635"/>
        <v>100</v>
      </c>
      <c r="K3346" s="66">
        <f t="shared" si="2635"/>
        <v>0</v>
      </c>
      <c r="L3346" s="66">
        <f t="shared" si="2631"/>
        <v>0</v>
      </c>
      <c r="M3346" s="66">
        <f t="shared" si="2635"/>
        <v>0</v>
      </c>
      <c r="N3346" s="66">
        <f t="shared" si="2635"/>
        <v>0</v>
      </c>
      <c r="O3346" s="66">
        <f t="shared" si="2635"/>
        <v>0</v>
      </c>
      <c r="P3346" s="66">
        <f t="shared" si="2632"/>
        <v>0</v>
      </c>
      <c r="Q3346" s="66">
        <f t="shared" si="2633"/>
        <v>0</v>
      </c>
    </row>
    <row r="3347" spans="1:17" x14ac:dyDescent="0.25">
      <c r="A3347" s="12" t="s">
        <v>638</v>
      </c>
      <c r="B3347" s="12" t="s">
        <v>69</v>
      </c>
      <c r="C3347" s="12" t="s">
        <v>1190</v>
      </c>
      <c r="D3347" s="43" t="s">
        <v>1191</v>
      </c>
      <c r="E3347" s="42" t="s">
        <v>2712</v>
      </c>
      <c r="F3347" s="42" t="s">
        <v>1</v>
      </c>
      <c r="G3347" s="42" t="s">
        <v>1</v>
      </c>
      <c r="H3347" s="11" t="s">
        <v>52</v>
      </c>
      <c r="I3347" s="67">
        <f t="shared" si="2635"/>
        <v>100</v>
      </c>
      <c r="J3347" s="67">
        <f t="shared" si="2635"/>
        <v>100</v>
      </c>
      <c r="K3347" s="67">
        <f t="shared" si="2635"/>
        <v>0</v>
      </c>
      <c r="L3347" s="67">
        <f t="shared" si="2631"/>
        <v>0</v>
      </c>
      <c r="M3347" s="67">
        <f t="shared" si="2635"/>
        <v>0</v>
      </c>
      <c r="N3347" s="67">
        <f t="shared" si="2635"/>
        <v>0</v>
      </c>
      <c r="O3347" s="67">
        <f t="shared" si="2635"/>
        <v>0</v>
      </c>
      <c r="P3347" s="67">
        <f t="shared" si="2632"/>
        <v>0</v>
      </c>
      <c r="Q3347" s="67">
        <f t="shared" si="2633"/>
        <v>0</v>
      </c>
    </row>
    <row r="3348" spans="1:17" x14ac:dyDescent="0.25">
      <c r="A3348" s="12" t="s">
        <v>638</v>
      </c>
      <c r="B3348" s="12" t="s">
        <v>69</v>
      </c>
      <c r="C3348" s="12" t="s">
        <v>1190</v>
      </c>
      <c r="D3348" s="43" t="s">
        <v>1191</v>
      </c>
      <c r="E3348" s="48">
        <v>6148</v>
      </c>
      <c r="F3348" s="43"/>
      <c r="G3348" s="56" t="s">
        <v>2919</v>
      </c>
      <c r="H3348" s="23" t="s">
        <v>58</v>
      </c>
      <c r="I3348" s="68">
        <v>100</v>
      </c>
      <c r="J3348" s="68">
        <v>100</v>
      </c>
      <c r="K3348" s="68"/>
      <c r="L3348" s="68">
        <f t="shared" si="2631"/>
        <v>0</v>
      </c>
      <c r="M3348" s="68"/>
      <c r="N3348" s="68"/>
      <c r="O3348" s="68"/>
      <c r="P3348" s="68">
        <f t="shared" si="2632"/>
        <v>0</v>
      </c>
      <c r="Q3348" s="68">
        <f t="shared" si="2633"/>
        <v>0</v>
      </c>
    </row>
    <row r="3349" spans="1:17" ht="22.5" x14ac:dyDescent="0.25">
      <c r="A3349" s="14" t="s">
        <v>1</v>
      </c>
      <c r="B3349" s="14" t="s">
        <v>1</v>
      </c>
      <c r="C3349" s="14" t="s">
        <v>1</v>
      </c>
      <c r="D3349" s="42" t="s">
        <v>1</v>
      </c>
      <c r="E3349" s="42" t="s">
        <v>1</v>
      </c>
      <c r="F3349" s="42" t="s">
        <v>1</v>
      </c>
      <c r="G3349" s="42" t="s">
        <v>1</v>
      </c>
      <c r="H3349" s="17" t="s">
        <v>59</v>
      </c>
      <c r="I3349" s="66">
        <f t="shared" ref="I3349:O3349" si="2636">SUM(I3350)</f>
        <v>10000</v>
      </c>
      <c r="J3349" s="66">
        <f t="shared" si="2636"/>
        <v>0</v>
      </c>
      <c r="K3349" s="66">
        <f t="shared" si="2636"/>
        <v>0</v>
      </c>
      <c r="L3349" s="66">
        <f t="shared" si="2631"/>
        <v>0</v>
      </c>
      <c r="M3349" s="66">
        <f t="shared" si="2636"/>
        <v>0</v>
      </c>
      <c r="N3349" s="66">
        <f t="shared" si="2636"/>
        <v>0</v>
      </c>
      <c r="O3349" s="66">
        <f t="shared" si="2636"/>
        <v>0</v>
      </c>
      <c r="P3349" s="66">
        <f t="shared" si="2632"/>
        <v>0</v>
      </c>
      <c r="Q3349" s="66" t="str">
        <f t="shared" si="2633"/>
        <v>-</v>
      </c>
    </row>
    <row r="3350" spans="1:17" x14ac:dyDescent="0.25">
      <c r="A3350" s="12" t="s">
        <v>638</v>
      </c>
      <c r="B3350" s="12" t="s">
        <v>69</v>
      </c>
      <c r="C3350" s="12" t="s">
        <v>1190</v>
      </c>
      <c r="D3350" s="43" t="s">
        <v>1191</v>
      </c>
      <c r="E3350" s="42" t="s">
        <v>2715</v>
      </c>
      <c r="F3350" s="42" t="s">
        <v>1</v>
      </c>
      <c r="G3350" s="42" t="s">
        <v>1</v>
      </c>
      <c r="H3350" s="11" t="s">
        <v>61</v>
      </c>
      <c r="I3350" s="67">
        <f t="shared" ref="I3350" si="2637">SUM(I3351:I3352)</f>
        <v>10000</v>
      </c>
      <c r="J3350" s="67">
        <f t="shared" ref="J3350:K3350" si="2638">SUM(J3351:J3352)</f>
        <v>0</v>
      </c>
      <c r="K3350" s="67">
        <f t="shared" si="2638"/>
        <v>0</v>
      </c>
      <c r="L3350" s="67">
        <f t="shared" si="2631"/>
        <v>0</v>
      </c>
      <c r="M3350" s="67">
        <f t="shared" ref="M3350" si="2639">SUM(M3351:M3352)</f>
        <v>0</v>
      </c>
      <c r="N3350" s="67">
        <f t="shared" ref="N3350:O3350" si="2640">SUM(N3351:N3352)</f>
        <v>0</v>
      </c>
      <c r="O3350" s="67">
        <f t="shared" si="2640"/>
        <v>0</v>
      </c>
      <c r="P3350" s="67">
        <f t="shared" si="2632"/>
        <v>0</v>
      </c>
      <c r="Q3350" s="67" t="str">
        <f t="shared" si="2633"/>
        <v>-</v>
      </c>
    </row>
    <row r="3351" spans="1:17" x14ac:dyDescent="0.25">
      <c r="A3351" s="12" t="s">
        <v>638</v>
      </c>
      <c r="B3351" s="12" t="s">
        <v>69</v>
      </c>
      <c r="C3351" s="12" t="s">
        <v>1190</v>
      </c>
      <c r="D3351" s="43" t="s">
        <v>1191</v>
      </c>
      <c r="E3351" s="48">
        <v>8213</v>
      </c>
      <c r="F3351" s="43"/>
      <c r="G3351" s="56" t="s">
        <v>2919</v>
      </c>
      <c r="H3351" s="23" t="s">
        <v>62</v>
      </c>
      <c r="I3351" s="68">
        <v>8000</v>
      </c>
      <c r="J3351" s="68">
        <v>0</v>
      </c>
      <c r="K3351" s="68"/>
      <c r="L3351" s="68">
        <f t="shared" si="2631"/>
        <v>0</v>
      </c>
      <c r="M3351" s="68"/>
      <c r="N3351" s="68"/>
      <c r="O3351" s="68"/>
      <c r="P3351" s="68">
        <f t="shared" si="2632"/>
        <v>0</v>
      </c>
      <c r="Q3351" s="68" t="str">
        <f t="shared" si="2633"/>
        <v>-</v>
      </c>
    </row>
    <row r="3352" spans="1:17" x14ac:dyDescent="0.25">
      <c r="A3352" s="12" t="s">
        <v>638</v>
      </c>
      <c r="B3352" s="12" t="s">
        <v>69</v>
      </c>
      <c r="C3352" s="12" t="s">
        <v>1190</v>
      </c>
      <c r="D3352" s="43" t="s">
        <v>1191</v>
      </c>
      <c r="E3352" s="48">
        <v>8216</v>
      </c>
      <c r="F3352" s="43"/>
      <c r="G3352" s="56" t="s">
        <v>2919</v>
      </c>
      <c r="H3352" s="23" t="s">
        <v>248</v>
      </c>
      <c r="I3352" s="68">
        <v>2000</v>
      </c>
      <c r="J3352" s="68">
        <v>0</v>
      </c>
      <c r="K3352" s="68"/>
      <c r="L3352" s="68">
        <f t="shared" si="2631"/>
        <v>0</v>
      </c>
      <c r="M3352" s="68"/>
      <c r="N3352" s="68"/>
      <c r="O3352" s="68"/>
      <c r="P3352" s="68">
        <f t="shared" si="2632"/>
        <v>0</v>
      </c>
      <c r="Q3352" s="68" t="str">
        <f t="shared" si="2633"/>
        <v>-</v>
      </c>
    </row>
    <row r="3353" spans="1:17" x14ac:dyDescent="0.25">
      <c r="A3353" s="23" t="s">
        <v>1</v>
      </c>
      <c r="B3353" s="23" t="s">
        <v>1</v>
      </c>
      <c r="C3353" s="23" t="s">
        <v>1</v>
      </c>
      <c r="D3353" s="49" t="s">
        <v>1</v>
      </c>
      <c r="E3353" s="49" t="s">
        <v>1</v>
      </c>
      <c r="F3353" s="49" t="s">
        <v>1</v>
      </c>
      <c r="G3353" s="49" t="s">
        <v>1</v>
      </c>
      <c r="H3353" s="17" t="s">
        <v>1199</v>
      </c>
      <c r="I3353" s="66">
        <f t="shared" ref="I3353:O3353" si="2641">SUM(I3324,I3346,I3349)</f>
        <v>1752293</v>
      </c>
      <c r="J3353" s="66">
        <f t="shared" si="2641"/>
        <v>1627693</v>
      </c>
      <c r="K3353" s="66">
        <f t="shared" si="2641"/>
        <v>0</v>
      </c>
      <c r="L3353" s="66">
        <f t="shared" si="2631"/>
        <v>156070</v>
      </c>
      <c r="M3353" s="66">
        <f t="shared" si="2641"/>
        <v>0</v>
      </c>
      <c r="N3353" s="66">
        <f t="shared" si="2641"/>
        <v>0</v>
      </c>
      <c r="O3353" s="66">
        <f t="shared" si="2641"/>
        <v>156070</v>
      </c>
      <c r="P3353" s="66">
        <f t="shared" si="2632"/>
        <v>156070</v>
      </c>
      <c r="Q3353" s="66">
        <f t="shared" si="2633"/>
        <v>9.5884174718451209</v>
      </c>
    </row>
    <row r="3354" spans="1:17" ht="15.75" thickBot="1" x14ac:dyDescent="0.3">
      <c r="A3354" s="23" t="s">
        <v>1</v>
      </c>
      <c r="B3354" s="23" t="s">
        <v>1</v>
      </c>
      <c r="C3354" s="23" t="s">
        <v>1</v>
      </c>
      <c r="D3354" s="49" t="s">
        <v>1</v>
      </c>
      <c r="E3354" s="49" t="s">
        <v>1</v>
      </c>
      <c r="F3354" s="49" t="s">
        <v>1</v>
      </c>
      <c r="G3354" s="49" t="s">
        <v>1</v>
      </c>
      <c r="H3354" s="11" t="s">
        <v>64</v>
      </c>
      <c r="I3354" s="67">
        <v>50</v>
      </c>
      <c r="J3354" s="67">
        <v>50</v>
      </c>
      <c r="K3354" s="67"/>
      <c r="L3354" s="67"/>
      <c r="M3354" s="67"/>
      <c r="N3354" s="67"/>
      <c r="O3354" s="67"/>
      <c r="P3354" s="67">
        <f t="shared" si="2632"/>
        <v>0</v>
      </c>
      <c r="Q3354" s="67">
        <f t="shared" si="2633"/>
        <v>0</v>
      </c>
    </row>
    <row r="3355" spans="1:17" ht="34.5" thickBot="1" x14ac:dyDescent="0.3">
      <c r="A3355" s="23" t="s">
        <v>1</v>
      </c>
      <c r="B3355" s="23" t="s">
        <v>1</v>
      </c>
      <c r="C3355" s="23" t="s">
        <v>1</v>
      </c>
      <c r="D3355" s="49" t="s">
        <v>1</v>
      </c>
      <c r="E3355" s="49" t="s">
        <v>1</v>
      </c>
      <c r="F3355" s="49" t="s">
        <v>1</v>
      </c>
      <c r="G3355" s="49" t="s">
        <v>1</v>
      </c>
      <c r="H3355" s="22" t="s">
        <v>65</v>
      </c>
      <c r="I3355" s="64" t="s">
        <v>2718</v>
      </c>
      <c r="J3355" s="64" t="s">
        <v>2879</v>
      </c>
      <c r="K3355" s="64" t="s">
        <v>2942</v>
      </c>
      <c r="L3355" s="64" t="s">
        <v>2942</v>
      </c>
      <c r="M3355" s="64" t="s">
        <v>2950</v>
      </c>
      <c r="N3355" s="64" t="s">
        <v>2949</v>
      </c>
      <c r="O3355" s="64" t="s">
        <v>2951</v>
      </c>
      <c r="P3355" s="64" t="s">
        <v>2942</v>
      </c>
      <c r="Q3355" s="64" t="s">
        <v>2944</v>
      </c>
    </row>
    <row r="3356" spans="1:17" x14ac:dyDescent="0.25">
      <c r="A3356" s="24"/>
      <c r="B3356" s="24"/>
      <c r="C3356" s="24"/>
      <c r="D3356" s="51"/>
      <c r="E3356" s="51"/>
      <c r="F3356" s="51"/>
      <c r="G3356" s="51"/>
      <c r="H3356" s="18" t="s">
        <v>1</v>
      </c>
      <c r="I3356" s="65">
        <v>1</v>
      </c>
      <c r="J3356" s="65" t="s">
        <v>2894</v>
      </c>
      <c r="K3356" s="65">
        <v>3</v>
      </c>
      <c r="L3356" s="65" t="s">
        <v>2945</v>
      </c>
      <c r="M3356" s="65">
        <v>5</v>
      </c>
      <c r="N3356" s="65">
        <v>6</v>
      </c>
      <c r="O3356" s="65">
        <v>7</v>
      </c>
      <c r="P3356" s="65" t="s">
        <v>2946</v>
      </c>
      <c r="Q3356" s="65">
        <v>9</v>
      </c>
    </row>
    <row r="3357" spans="1:17" x14ac:dyDescent="0.25">
      <c r="A3357" s="24"/>
      <c r="B3357" s="24"/>
      <c r="C3357" s="24"/>
      <c r="D3357" s="51"/>
      <c r="E3357" s="52"/>
      <c r="F3357" s="52"/>
      <c r="G3357" s="52"/>
      <c r="H3357" s="19" t="s">
        <v>697</v>
      </c>
      <c r="I3357" s="69">
        <f t="shared" ref="I3357" si="2642">SUM(I3353)</f>
        <v>1752293</v>
      </c>
      <c r="J3357" s="69">
        <f t="shared" ref="J3357:K3357" si="2643">SUM(J3353)</f>
        <v>1627693</v>
      </c>
      <c r="K3357" s="69">
        <f t="shared" si="2643"/>
        <v>0</v>
      </c>
      <c r="L3357" s="69">
        <f t="shared" si="2631"/>
        <v>156070</v>
      </c>
      <c r="M3357" s="69">
        <f t="shared" ref="M3357" si="2644">SUM(M3353)</f>
        <v>0</v>
      </c>
      <c r="N3357" s="69">
        <f t="shared" ref="N3357:O3357" si="2645">SUM(N3353)</f>
        <v>0</v>
      </c>
      <c r="O3357" s="69">
        <f t="shared" si="2645"/>
        <v>156070</v>
      </c>
      <c r="P3357" s="69">
        <f t="shared" si="2632"/>
        <v>156070</v>
      </c>
      <c r="Q3357" s="69">
        <f t="shared" si="2633"/>
        <v>9.5884174718451209</v>
      </c>
    </row>
    <row r="3358" spans="1:17" x14ac:dyDescent="0.25">
      <c r="A3358" s="24"/>
      <c r="B3358" s="24"/>
      <c r="C3358" s="24"/>
      <c r="D3358" s="51"/>
      <c r="E3358" s="51"/>
      <c r="F3358" s="51"/>
      <c r="G3358" s="51"/>
      <c r="H3358" s="20" t="s">
        <v>67</v>
      </c>
      <c r="I3358" s="69">
        <f t="shared" ref="I3358" si="2646">SUM(I3357)</f>
        <v>1752293</v>
      </c>
      <c r="J3358" s="69">
        <f t="shared" ref="J3358:K3358" si="2647">SUM(J3357)</f>
        <v>1627693</v>
      </c>
      <c r="K3358" s="69">
        <f t="shared" si="2647"/>
        <v>0</v>
      </c>
      <c r="L3358" s="69">
        <f t="shared" si="2631"/>
        <v>156070</v>
      </c>
      <c r="M3358" s="69">
        <f t="shared" ref="M3358" si="2648">SUM(M3357)</f>
        <v>0</v>
      </c>
      <c r="N3358" s="69">
        <f t="shared" ref="N3358:O3358" si="2649">SUM(N3357)</f>
        <v>0</v>
      </c>
      <c r="O3358" s="69">
        <f t="shared" si="2649"/>
        <v>156070</v>
      </c>
      <c r="P3358" s="69">
        <f t="shared" si="2632"/>
        <v>156070</v>
      </c>
      <c r="Q3358" s="69">
        <f t="shared" si="2633"/>
        <v>9.5884174718451209</v>
      </c>
    </row>
    <row r="3359" spans="1:17" x14ac:dyDescent="0.25">
      <c r="A3359" s="25"/>
      <c r="B3359" s="25"/>
      <c r="C3359" s="25"/>
      <c r="D3359" s="53"/>
      <c r="E3359" s="53"/>
      <c r="F3359" s="53"/>
      <c r="G3359" s="53"/>
    </row>
    <row r="3360" spans="1:17" ht="15.75" thickBot="1" x14ac:dyDescent="0.3">
      <c r="A3360" s="23" t="s">
        <v>1</v>
      </c>
      <c r="B3360" s="23" t="s">
        <v>1</v>
      </c>
      <c r="C3360" s="23" t="s">
        <v>1</v>
      </c>
      <c r="D3360" s="49" t="s">
        <v>1</v>
      </c>
      <c r="E3360" s="49" t="s">
        <v>1</v>
      </c>
      <c r="F3360" s="49" t="s">
        <v>1</v>
      </c>
      <c r="G3360" s="49" t="s">
        <v>1</v>
      </c>
      <c r="H3360" s="26" t="s">
        <v>1</v>
      </c>
      <c r="I3360" s="70"/>
      <c r="J3360" s="70"/>
      <c r="K3360" s="70"/>
      <c r="L3360" s="70"/>
      <c r="M3360" s="70"/>
      <c r="N3360" s="70"/>
      <c r="O3360" s="70"/>
      <c r="P3360" s="70"/>
      <c r="Q3360" s="70"/>
    </row>
    <row r="3361" spans="1:17" ht="34.5" thickBot="1" x14ac:dyDescent="0.3">
      <c r="A3361" s="22" t="s">
        <v>4</v>
      </c>
      <c r="B3361" s="22" t="s">
        <v>5</v>
      </c>
      <c r="C3361" s="22" t="s">
        <v>6</v>
      </c>
      <c r="D3361" s="44" t="s">
        <v>2891</v>
      </c>
      <c r="E3361" s="44" t="s">
        <v>2895</v>
      </c>
      <c r="F3361" s="44" t="s">
        <v>7</v>
      </c>
      <c r="G3361" s="44" t="s">
        <v>8</v>
      </c>
      <c r="H3361" s="22" t="s">
        <v>9</v>
      </c>
      <c r="I3361" s="64" t="s">
        <v>2718</v>
      </c>
      <c r="J3361" s="64" t="s">
        <v>2879</v>
      </c>
      <c r="K3361" s="64" t="s">
        <v>2942</v>
      </c>
      <c r="L3361" s="64" t="s">
        <v>2942</v>
      </c>
      <c r="M3361" s="64" t="s">
        <v>2950</v>
      </c>
      <c r="N3361" s="64" t="s">
        <v>2949</v>
      </c>
      <c r="O3361" s="64" t="s">
        <v>2951</v>
      </c>
      <c r="P3361" s="64" t="s">
        <v>2942</v>
      </c>
      <c r="Q3361" s="64" t="s">
        <v>2944</v>
      </c>
    </row>
    <row r="3362" spans="1:17" x14ac:dyDescent="0.25">
      <c r="A3362" s="15" t="s">
        <v>1</v>
      </c>
      <c r="B3362" s="15" t="s">
        <v>1</v>
      </c>
      <c r="C3362" s="15" t="s">
        <v>1</v>
      </c>
      <c r="D3362" s="45" t="s">
        <v>1</v>
      </c>
      <c r="E3362" s="45" t="s">
        <v>1</v>
      </c>
      <c r="F3362" s="46" t="s">
        <v>1</v>
      </c>
      <c r="G3362" s="47" t="s">
        <v>1</v>
      </c>
      <c r="H3362" s="16" t="s">
        <v>1</v>
      </c>
      <c r="I3362" s="65">
        <v>1</v>
      </c>
      <c r="J3362" s="65" t="s">
        <v>2894</v>
      </c>
      <c r="K3362" s="65">
        <v>3</v>
      </c>
      <c r="L3362" s="65" t="s">
        <v>2945</v>
      </c>
      <c r="M3362" s="65">
        <v>5</v>
      </c>
      <c r="N3362" s="65">
        <v>6</v>
      </c>
      <c r="O3362" s="65">
        <v>7</v>
      </c>
      <c r="P3362" s="65" t="s">
        <v>2946</v>
      </c>
      <c r="Q3362" s="65">
        <v>9</v>
      </c>
    </row>
    <row r="3363" spans="1:17" x14ac:dyDescent="0.25">
      <c r="A3363" s="14" t="s">
        <v>638</v>
      </c>
      <c r="B3363" s="14" t="s">
        <v>69</v>
      </c>
      <c r="C3363" s="12" t="s">
        <v>1200</v>
      </c>
      <c r="D3363" s="43" t="s">
        <v>1201</v>
      </c>
      <c r="E3363" s="42" t="s">
        <v>1</v>
      </c>
      <c r="F3363" s="42" t="s">
        <v>1</v>
      </c>
      <c r="G3363" s="42" t="s">
        <v>1</v>
      </c>
      <c r="H3363" s="11" t="s">
        <v>1202</v>
      </c>
      <c r="I3363" s="63"/>
      <c r="J3363" s="63"/>
      <c r="K3363" s="63"/>
      <c r="L3363" s="63"/>
      <c r="M3363" s="63"/>
      <c r="N3363" s="63"/>
      <c r="O3363" s="63"/>
      <c r="P3363" s="63">
        <f t="shared" si="2632"/>
        <v>0</v>
      </c>
      <c r="Q3363" s="63" t="str">
        <f t="shared" si="2633"/>
        <v>-</v>
      </c>
    </row>
    <row r="3364" spans="1:17" ht="22.5" x14ac:dyDescent="0.25">
      <c r="A3364" s="14" t="s">
        <v>1</v>
      </c>
      <c r="B3364" s="14" t="s">
        <v>1</v>
      </c>
      <c r="C3364" s="14" t="s">
        <v>1</v>
      </c>
      <c r="D3364" s="42" t="s">
        <v>1</v>
      </c>
      <c r="E3364" s="42" t="s">
        <v>1</v>
      </c>
      <c r="F3364" s="42" t="s">
        <v>1</v>
      </c>
      <c r="G3364" s="42" t="s">
        <v>1</v>
      </c>
      <c r="H3364" s="17" t="s">
        <v>13</v>
      </c>
      <c r="I3364" s="66">
        <f t="shared" ref="I3364" si="2650">SUM(I3365,I3372,I3374)</f>
        <v>2009271</v>
      </c>
      <c r="J3364" s="66">
        <f t="shared" ref="J3364:K3364" si="2651">SUM(J3365,J3372,J3374)</f>
        <v>1901371</v>
      </c>
      <c r="K3364" s="66">
        <f t="shared" si="2651"/>
        <v>0</v>
      </c>
      <c r="L3364" s="66">
        <f t="shared" si="2631"/>
        <v>183955</v>
      </c>
      <c r="M3364" s="66">
        <f t="shared" ref="M3364" si="2652">SUM(M3365,M3372,M3374)</f>
        <v>0</v>
      </c>
      <c r="N3364" s="66">
        <f t="shared" ref="N3364:O3364" si="2653">SUM(N3365,N3372,N3374)</f>
        <v>0</v>
      </c>
      <c r="O3364" s="66">
        <f t="shared" si="2653"/>
        <v>183955</v>
      </c>
      <c r="P3364" s="66">
        <f t="shared" si="2632"/>
        <v>183955</v>
      </c>
      <c r="Q3364" s="66">
        <f t="shared" si="2633"/>
        <v>9.6748609292978607</v>
      </c>
    </row>
    <row r="3365" spans="1:17" x14ac:dyDescent="0.25">
      <c r="A3365" s="12" t="s">
        <v>638</v>
      </c>
      <c r="B3365" s="12" t="s">
        <v>69</v>
      </c>
      <c r="C3365" s="12" t="s">
        <v>1200</v>
      </c>
      <c r="D3365" s="43" t="s">
        <v>1201</v>
      </c>
      <c r="E3365" s="42" t="s">
        <v>2709</v>
      </c>
      <c r="F3365" s="42" t="s">
        <v>1</v>
      </c>
      <c r="G3365" s="42" t="s">
        <v>1</v>
      </c>
      <c r="H3365" s="11" t="s">
        <v>15</v>
      </c>
      <c r="I3365" s="67">
        <f t="shared" ref="I3365" si="2654">SUM(I3366,I3367)</f>
        <v>1591061</v>
      </c>
      <c r="J3365" s="67">
        <f t="shared" ref="J3365:K3365" si="2655">SUM(J3366,J3367)</f>
        <v>1556161</v>
      </c>
      <c r="K3365" s="67">
        <f t="shared" si="2655"/>
        <v>0</v>
      </c>
      <c r="L3365" s="67">
        <f t="shared" si="2631"/>
        <v>151000</v>
      </c>
      <c r="M3365" s="67">
        <f t="shared" ref="M3365" si="2656">SUM(M3366,M3367)</f>
        <v>0</v>
      </c>
      <c r="N3365" s="67">
        <f t="shared" ref="N3365:O3365" si="2657">SUM(N3366,N3367)</f>
        <v>0</v>
      </c>
      <c r="O3365" s="67">
        <f t="shared" si="2657"/>
        <v>151000</v>
      </c>
      <c r="P3365" s="67">
        <f t="shared" si="2632"/>
        <v>151000</v>
      </c>
      <c r="Q3365" s="67">
        <f t="shared" si="2633"/>
        <v>9.7033661684105947</v>
      </c>
    </row>
    <row r="3366" spans="1:17" x14ac:dyDescent="0.25">
      <c r="A3366" s="12" t="s">
        <v>638</v>
      </c>
      <c r="B3366" s="12" t="s">
        <v>69</v>
      </c>
      <c r="C3366" s="12" t="s">
        <v>1200</v>
      </c>
      <c r="D3366" s="43" t="s">
        <v>1201</v>
      </c>
      <c r="E3366" s="48">
        <v>6111</v>
      </c>
      <c r="F3366" s="43"/>
      <c r="G3366" s="56" t="s">
        <v>2919</v>
      </c>
      <c r="H3366" s="23" t="s">
        <v>16</v>
      </c>
      <c r="I3366" s="68">
        <v>1402661</v>
      </c>
      <c r="J3366" s="68">
        <v>1372661</v>
      </c>
      <c r="K3366" s="68"/>
      <c r="L3366" s="68">
        <f t="shared" si="2631"/>
        <v>136000</v>
      </c>
      <c r="M3366" s="68"/>
      <c r="N3366" s="68"/>
      <c r="O3366" s="68">
        <v>136000</v>
      </c>
      <c r="P3366" s="68">
        <f t="shared" si="2632"/>
        <v>136000</v>
      </c>
      <c r="Q3366" s="68">
        <f t="shared" si="2633"/>
        <v>9.9077630966422152</v>
      </c>
    </row>
    <row r="3367" spans="1:17" x14ac:dyDescent="0.25">
      <c r="A3367" s="14" t="s">
        <v>638</v>
      </c>
      <c r="B3367" s="14" t="s">
        <v>69</v>
      </c>
      <c r="C3367" s="14" t="s">
        <v>1200</v>
      </c>
      <c r="D3367" s="50" t="s">
        <v>1201</v>
      </c>
      <c r="E3367" s="50" t="s">
        <v>2719</v>
      </c>
      <c r="F3367" s="43" t="s">
        <v>1</v>
      </c>
      <c r="G3367" s="49" t="s">
        <v>1</v>
      </c>
      <c r="H3367" s="11" t="s">
        <v>19</v>
      </c>
      <c r="I3367" s="67">
        <f t="shared" ref="I3367:O3367" si="2658">SUM(I3368:I3371)</f>
        <v>188400</v>
      </c>
      <c r="J3367" s="67">
        <f t="shared" si="2658"/>
        <v>183500</v>
      </c>
      <c r="K3367" s="67">
        <f t="shared" si="2658"/>
        <v>0</v>
      </c>
      <c r="L3367" s="67">
        <f t="shared" si="2631"/>
        <v>15000</v>
      </c>
      <c r="M3367" s="67">
        <f t="shared" si="2658"/>
        <v>0</v>
      </c>
      <c r="N3367" s="67">
        <f t="shared" si="2658"/>
        <v>0</v>
      </c>
      <c r="O3367" s="67">
        <f t="shared" si="2658"/>
        <v>15000</v>
      </c>
      <c r="P3367" s="67">
        <f t="shared" si="2632"/>
        <v>15000</v>
      </c>
      <c r="Q3367" s="67">
        <f t="shared" si="2633"/>
        <v>8.1743869209809272</v>
      </c>
    </row>
    <row r="3368" spans="1:17" x14ac:dyDescent="0.25">
      <c r="A3368" s="12" t="s">
        <v>638</v>
      </c>
      <c r="B3368" s="12" t="s">
        <v>69</v>
      </c>
      <c r="C3368" s="12" t="s">
        <v>1200</v>
      </c>
      <c r="D3368" s="43" t="s">
        <v>1201</v>
      </c>
      <c r="E3368" s="48">
        <v>6112</v>
      </c>
      <c r="F3368" s="43" t="s">
        <v>1203</v>
      </c>
      <c r="G3368" s="56" t="s">
        <v>2919</v>
      </c>
      <c r="H3368" s="23" t="s">
        <v>73</v>
      </c>
      <c r="I3368" s="68">
        <v>28200</v>
      </c>
      <c r="J3368" s="68">
        <v>27000</v>
      </c>
      <c r="K3368" s="68"/>
      <c r="L3368" s="68">
        <f t="shared" si="2631"/>
        <v>2000</v>
      </c>
      <c r="M3368" s="68"/>
      <c r="N3368" s="68"/>
      <c r="O3368" s="68">
        <v>2000</v>
      </c>
      <c r="P3368" s="68">
        <f t="shared" si="2632"/>
        <v>2000</v>
      </c>
      <c r="Q3368" s="68">
        <f t="shared" si="2633"/>
        <v>7.4074074074074066</v>
      </c>
    </row>
    <row r="3369" spans="1:17" x14ac:dyDescent="0.25">
      <c r="A3369" s="12" t="s">
        <v>638</v>
      </c>
      <c r="B3369" s="12" t="s">
        <v>69</v>
      </c>
      <c r="C3369" s="12" t="s">
        <v>1200</v>
      </c>
      <c r="D3369" s="43" t="s">
        <v>1201</v>
      </c>
      <c r="E3369" s="48">
        <v>6112</v>
      </c>
      <c r="F3369" s="43" t="s">
        <v>1204</v>
      </c>
      <c r="G3369" s="56" t="s">
        <v>2919</v>
      </c>
      <c r="H3369" s="23" t="s">
        <v>22</v>
      </c>
      <c r="I3369" s="68">
        <v>115500</v>
      </c>
      <c r="J3369" s="68">
        <v>113000</v>
      </c>
      <c r="K3369" s="68"/>
      <c r="L3369" s="68">
        <f t="shared" si="2631"/>
        <v>13000</v>
      </c>
      <c r="M3369" s="68"/>
      <c r="N3369" s="68"/>
      <c r="O3369" s="68">
        <v>13000</v>
      </c>
      <c r="P3369" s="68">
        <f t="shared" si="2632"/>
        <v>13000</v>
      </c>
      <c r="Q3369" s="68">
        <f t="shared" si="2633"/>
        <v>11.504424778761061</v>
      </c>
    </row>
    <row r="3370" spans="1:17" x14ac:dyDescent="0.25">
      <c r="A3370" s="12" t="s">
        <v>638</v>
      </c>
      <c r="B3370" s="12" t="s">
        <v>69</v>
      </c>
      <c r="C3370" s="12" t="s">
        <v>1200</v>
      </c>
      <c r="D3370" s="43" t="s">
        <v>1201</v>
      </c>
      <c r="E3370" s="48">
        <v>6112</v>
      </c>
      <c r="F3370" s="43" t="s">
        <v>1205</v>
      </c>
      <c r="G3370" s="56" t="s">
        <v>2919</v>
      </c>
      <c r="H3370" s="23" t="s">
        <v>24</v>
      </c>
      <c r="I3370" s="68">
        <v>29800</v>
      </c>
      <c r="J3370" s="68">
        <v>28600</v>
      </c>
      <c r="K3370" s="68"/>
      <c r="L3370" s="68">
        <f t="shared" si="2631"/>
        <v>0</v>
      </c>
      <c r="M3370" s="68"/>
      <c r="N3370" s="68"/>
      <c r="O3370" s="68"/>
      <c r="P3370" s="68">
        <f t="shared" si="2632"/>
        <v>0</v>
      </c>
      <c r="Q3370" s="68">
        <f t="shared" si="2633"/>
        <v>0</v>
      </c>
    </row>
    <row r="3371" spans="1:17" x14ac:dyDescent="0.25">
      <c r="A3371" s="12" t="s">
        <v>638</v>
      </c>
      <c r="B3371" s="12" t="s">
        <v>69</v>
      </c>
      <c r="C3371" s="12" t="s">
        <v>1200</v>
      </c>
      <c r="D3371" s="43" t="s">
        <v>1201</v>
      </c>
      <c r="E3371" s="48">
        <v>6112</v>
      </c>
      <c r="F3371" s="43" t="s">
        <v>1206</v>
      </c>
      <c r="G3371" s="56" t="s">
        <v>2919</v>
      </c>
      <c r="H3371" s="23" t="s">
        <v>26</v>
      </c>
      <c r="I3371" s="68">
        <v>14900</v>
      </c>
      <c r="J3371" s="68">
        <v>14900</v>
      </c>
      <c r="K3371" s="68"/>
      <c r="L3371" s="68">
        <f t="shared" si="2631"/>
        <v>0</v>
      </c>
      <c r="M3371" s="68"/>
      <c r="N3371" s="68"/>
      <c r="O3371" s="68">
        <v>0</v>
      </c>
      <c r="P3371" s="68">
        <f t="shared" si="2632"/>
        <v>0</v>
      </c>
      <c r="Q3371" s="68">
        <f t="shared" si="2633"/>
        <v>0</v>
      </c>
    </row>
    <row r="3372" spans="1:17" x14ac:dyDescent="0.25">
      <c r="A3372" s="12" t="s">
        <v>638</v>
      </c>
      <c r="B3372" s="12" t="s">
        <v>69</v>
      </c>
      <c r="C3372" s="12" t="s">
        <v>1200</v>
      </c>
      <c r="D3372" s="43" t="s">
        <v>1201</v>
      </c>
      <c r="E3372" s="42" t="s">
        <v>2710</v>
      </c>
      <c r="F3372" s="42" t="s">
        <v>1</v>
      </c>
      <c r="G3372" s="42" t="s">
        <v>1</v>
      </c>
      <c r="H3372" s="11" t="s">
        <v>28</v>
      </c>
      <c r="I3372" s="67">
        <f t="shared" ref="I3372:O3372" si="2659">SUM(I3373)</f>
        <v>155210</v>
      </c>
      <c r="J3372" s="67">
        <f t="shared" si="2659"/>
        <v>152210</v>
      </c>
      <c r="K3372" s="67">
        <f t="shared" si="2659"/>
        <v>0</v>
      </c>
      <c r="L3372" s="67">
        <f t="shared" si="2631"/>
        <v>14300</v>
      </c>
      <c r="M3372" s="67">
        <f t="shared" si="2659"/>
        <v>0</v>
      </c>
      <c r="N3372" s="67">
        <f t="shared" si="2659"/>
        <v>0</v>
      </c>
      <c r="O3372" s="67">
        <f t="shared" si="2659"/>
        <v>14300</v>
      </c>
      <c r="P3372" s="67">
        <f t="shared" si="2632"/>
        <v>14300</v>
      </c>
      <c r="Q3372" s="67">
        <f t="shared" si="2633"/>
        <v>9.3949149201760722</v>
      </c>
    </row>
    <row r="3373" spans="1:17" x14ac:dyDescent="0.25">
      <c r="A3373" s="12" t="s">
        <v>638</v>
      </c>
      <c r="B3373" s="12" t="s">
        <v>69</v>
      </c>
      <c r="C3373" s="12" t="s">
        <v>1200</v>
      </c>
      <c r="D3373" s="43" t="s">
        <v>1201</v>
      </c>
      <c r="E3373" s="48">
        <v>6121</v>
      </c>
      <c r="F3373" s="43"/>
      <c r="G3373" s="56" t="s">
        <v>2919</v>
      </c>
      <c r="H3373" s="23" t="s">
        <v>29</v>
      </c>
      <c r="I3373" s="68">
        <v>155210</v>
      </c>
      <c r="J3373" s="68">
        <v>152210</v>
      </c>
      <c r="K3373" s="68"/>
      <c r="L3373" s="68">
        <f t="shared" si="2631"/>
        <v>14300</v>
      </c>
      <c r="M3373" s="68"/>
      <c r="N3373" s="68"/>
      <c r="O3373" s="68">
        <v>14300</v>
      </c>
      <c r="P3373" s="68">
        <f t="shared" si="2632"/>
        <v>14300</v>
      </c>
      <c r="Q3373" s="68">
        <f t="shared" si="2633"/>
        <v>9.3949149201760722</v>
      </c>
    </row>
    <row r="3374" spans="1:17" x14ac:dyDescent="0.25">
      <c r="A3374" s="12" t="s">
        <v>638</v>
      </c>
      <c r="B3374" s="12" t="s">
        <v>69</v>
      </c>
      <c r="C3374" s="12" t="s">
        <v>1200</v>
      </c>
      <c r="D3374" s="43" t="s">
        <v>1201</v>
      </c>
      <c r="E3374" s="42" t="s">
        <v>2711</v>
      </c>
      <c r="F3374" s="42" t="s">
        <v>1</v>
      </c>
      <c r="G3374" s="42" t="s">
        <v>1</v>
      </c>
      <c r="H3374" s="11" t="s">
        <v>32</v>
      </c>
      <c r="I3374" s="67">
        <f t="shared" ref="I3374:O3374" si="2660">SUM(I3375:I3382)</f>
        <v>263000</v>
      </c>
      <c r="J3374" s="67">
        <f t="shared" si="2660"/>
        <v>193000</v>
      </c>
      <c r="K3374" s="67">
        <f t="shared" si="2660"/>
        <v>0</v>
      </c>
      <c r="L3374" s="67">
        <f t="shared" si="2631"/>
        <v>18655</v>
      </c>
      <c r="M3374" s="67">
        <f t="shared" si="2660"/>
        <v>0</v>
      </c>
      <c r="N3374" s="67">
        <f t="shared" si="2660"/>
        <v>0</v>
      </c>
      <c r="O3374" s="67">
        <f t="shared" si="2660"/>
        <v>18655</v>
      </c>
      <c r="P3374" s="67">
        <f t="shared" si="2632"/>
        <v>18655</v>
      </c>
      <c r="Q3374" s="67">
        <f t="shared" si="2633"/>
        <v>9.6658031088082907</v>
      </c>
    </row>
    <row r="3375" spans="1:17" x14ac:dyDescent="0.25">
      <c r="A3375" s="12" t="s">
        <v>638</v>
      </c>
      <c r="B3375" s="12" t="s">
        <v>69</v>
      </c>
      <c r="C3375" s="12" t="s">
        <v>1200</v>
      </c>
      <c r="D3375" s="43" t="s">
        <v>1201</v>
      </c>
      <c r="E3375" s="48">
        <v>6131</v>
      </c>
      <c r="F3375" s="43"/>
      <c r="G3375" s="56" t="s">
        <v>2919</v>
      </c>
      <c r="H3375" s="23" t="s">
        <v>33</v>
      </c>
      <c r="I3375" s="68">
        <v>4500</v>
      </c>
      <c r="J3375" s="68">
        <v>2000</v>
      </c>
      <c r="K3375" s="68"/>
      <c r="L3375" s="68">
        <f t="shared" si="2631"/>
        <v>150</v>
      </c>
      <c r="M3375" s="68"/>
      <c r="N3375" s="68"/>
      <c r="O3375" s="68">
        <v>150</v>
      </c>
      <c r="P3375" s="68">
        <f t="shared" si="2632"/>
        <v>150</v>
      </c>
      <c r="Q3375" s="68">
        <f t="shared" si="2633"/>
        <v>7.5</v>
      </c>
    </row>
    <row r="3376" spans="1:17" x14ac:dyDescent="0.25">
      <c r="A3376" s="12" t="s">
        <v>638</v>
      </c>
      <c r="B3376" s="12" t="s">
        <v>69</v>
      </c>
      <c r="C3376" s="12" t="s">
        <v>1200</v>
      </c>
      <c r="D3376" s="43" t="s">
        <v>1201</v>
      </c>
      <c r="E3376" s="48">
        <v>6132</v>
      </c>
      <c r="F3376" s="43"/>
      <c r="G3376" s="56" t="s">
        <v>2919</v>
      </c>
      <c r="H3376" s="23" t="s">
        <v>227</v>
      </c>
      <c r="I3376" s="68">
        <v>105000</v>
      </c>
      <c r="J3376" s="68">
        <v>105000</v>
      </c>
      <c r="K3376" s="68"/>
      <c r="L3376" s="68">
        <f t="shared" si="2631"/>
        <v>8750</v>
      </c>
      <c r="M3376" s="68"/>
      <c r="N3376" s="68"/>
      <c r="O3376" s="68">
        <v>8750</v>
      </c>
      <c r="P3376" s="68">
        <f t="shared" si="2632"/>
        <v>8750</v>
      </c>
      <c r="Q3376" s="68">
        <f t="shared" si="2633"/>
        <v>8.3333333333333321</v>
      </c>
    </row>
    <row r="3377" spans="1:17" x14ac:dyDescent="0.25">
      <c r="A3377" s="12" t="s">
        <v>638</v>
      </c>
      <c r="B3377" s="12" t="s">
        <v>69</v>
      </c>
      <c r="C3377" s="12" t="s">
        <v>1200</v>
      </c>
      <c r="D3377" s="43" t="s">
        <v>1201</v>
      </c>
      <c r="E3377" s="48">
        <v>6133</v>
      </c>
      <c r="F3377" s="43"/>
      <c r="G3377" s="56" t="s">
        <v>2919</v>
      </c>
      <c r="H3377" s="23" t="s">
        <v>229</v>
      </c>
      <c r="I3377" s="68">
        <v>18000</v>
      </c>
      <c r="J3377" s="68">
        <v>18000</v>
      </c>
      <c r="K3377" s="68"/>
      <c r="L3377" s="68">
        <f t="shared" si="2631"/>
        <v>1500</v>
      </c>
      <c r="M3377" s="68"/>
      <c r="N3377" s="68"/>
      <c r="O3377" s="68">
        <v>1500</v>
      </c>
      <c r="P3377" s="68">
        <f t="shared" si="2632"/>
        <v>1500</v>
      </c>
      <c r="Q3377" s="68">
        <f t="shared" si="2633"/>
        <v>8.3333333333333321</v>
      </c>
    </row>
    <row r="3378" spans="1:17" x14ac:dyDescent="0.25">
      <c r="A3378" s="12" t="s">
        <v>638</v>
      </c>
      <c r="B3378" s="12" t="s">
        <v>69</v>
      </c>
      <c r="C3378" s="12" t="s">
        <v>1200</v>
      </c>
      <c r="D3378" s="43" t="s">
        <v>1201</v>
      </c>
      <c r="E3378" s="48">
        <v>6134</v>
      </c>
      <c r="F3378" s="43"/>
      <c r="G3378" s="56" t="s">
        <v>2919</v>
      </c>
      <c r="H3378" s="23" t="s">
        <v>169</v>
      </c>
      <c r="I3378" s="68">
        <v>74900</v>
      </c>
      <c r="J3378" s="68">
        <v>14900</v>
      </c>
      <c r="K3378" s="68"/>
      <c r="L3378" s="68">
        <f t="shared" si="2631"/>
        <v>3500</v>
      </c>
      <c r="M3378" s="68"/>
      <c r="N3378" s="68"/>
      <c r="O3378" s="68">
        <v>3500</v>
      </c>
      <c r="P3378" s="68">
        <f t="shared" si="2632"/>
        <v>3500</v>
      </c>
      <c r="Q3378" s="68">
        <f t="shared" si="2633"/>
        <v>23.48993288590604</v>
      </c>
    </row>
    <row r="3379" spans="1:17" x14ac:dyDescent="0.25">
      <c r="A3379" s="12" t="s">
        <v>638</v>
      </c>
      <c r="B3379" s="12" t="s">
        <v>69</v>
      </c>
      <c r="C3379" s="12" t="s">
        <v>1200</v>
      </c>
      <c r="D3379" s="43" t="s">
        <v>1201</v>
      </c>
      <c r="E3379" s="48">
        <v>6135</v>
      </c>
      <c r="F3379" s="43"/>
      <c r="G3379" s="56" t="s">
        <v>2919</v>
      </c>
      <c r="H3379" s="23" t="s">
        <v>231</v>
      </c>
      <c r="I3379" s="68">
        <v>3000</v>
      </c>
      <c r="J3379" s="68">
        <v>1000</v>
      </c>
      <c r="K3379" s="68"/>
      <c r="L3379" s="68">
        <f t="shared" si="2631"/>
        <v>100</v>
      </c>
      <c r="M3379" s="68"/>
      <c r="N3379" s="68"/>
      <c r="O3379" s="68">
        <v>100</v>
      </c>
      <c r="P3379" s="68">
        <f t="shared" si="2632"/>
        <v>100</v>
      </c>
      <c r="Q3379" s="68">
        <f t="shared" si="2633"/>
        <v>10</v>
      </c>
    </row>
    <row r="3380" spans="1:17" x14ac:dyDescent="0.25">
      <c r="A3380" s="12" t="s">
        <v>638</v>
      </c>
      <c r="B3380" s="12" t="s">
        <v>69</v>
      </c>
      <c r="C3380" s="12" t="s">
        <v>1200</v>
      </c>
      <c r="D3380" s="43" t="s">
        <v>1201</v>
      </c>
      <c r="E3380" s="48">
        <v>6137</v>
      </c>
      <c r="F3380" s="43"/>
      <c r="G3380" s="56" t="s">
        <v>2919</v>
      </c>
      <c r="H3380" s="23" t="s">
        <v>235</v>
      </c>
      <c r="I3380" s="68">
        <v>15900</v>
      </c>
      <c r="J3380" s="68">
        <v>12900</v>
      </c>
      <c r="K3380" s="68"/>
      <c r="L3380" s="68">
        <f t="shared" si="2631"/>
        <v>1500</v>
      </c>
      <c r="M3380" s="68"/>
      <c r="N3380" s="68"/>
      <c r="O3380" s="68">
        <v>1500</v>
      </c>
      <c r="P3380" s="68">
        <f t="shared" si="2632"/>
        <v>1500</v>
      </c>
      <c r="Q3380" s="68">
        <f t="shared" si="2633"/>
        <v>11.627906976744185</v>
      </c>
    </row>
    <row r="3381" spans="1:17" x14ac:dyDescent="0.25">
      <c r="A3381" s="12" t="s">
        <v>638</v>
      </c>
      <c r="B3381" s="12" t="s">
        <v>69</v>
      </c>
      <c r="C3381" s="12" t="s">
        <v>1200</v>
      </c>
      <c r="D3381" s="43" t="s">
        <v>1201</v>
      </c>
      <c r="E3381" s="48">
        <v>6138</v>
      </c>
      <c r="F3381" s="43"/>
      <c r="G3381" s="56" t="s">
        <v>2919</v>
      </c>
      <c r="H3381" s="23" t="s">
        <v>237</v>
      </c>
      <c r="I3381" s="68">
        <v>3200</v>
      </c>
      <c r="J3381" s="68">
        <v>3200</v>
      </c>
      <c r="K3381" s="68"/>
      <c r="L3381" s="68">
        <f t="shared" si="2631"/>
        <v>0</v>
      </c>
      <c r="M3381" s="68"/>
      <c r="N3381" s="68"/>
      <c r="O3381" s="68">
        <v>0</v>
      </c>
      <c r="P3381" s="68">
        <f t="shared" si="2632"/>
        <v>0</v>
      </c>
      <c r="Q3381" s="68">
        <f t="shared" si="2633"/>
        <v>0</v>
      </c>
    </row>
    <row r="3382" spans="1:17" x14ac:dyDescent="0.25">
      <c r="A3382" s="14" t="s">
        <v>638</v>
      </c>
      <c r="B3382" s="14" t="s">
        <v>69</v>
      </c>
      <c r="C3382" s="14" t="s">
        <v>1200</v>
      </c>
      <c r="D3382" s="50" t="s">
        <v>1201</v>
      </c>
      <c r="E3382" s="50" t="s">
        <v>2720</v>
      </c>
      <c r="F3382" s="43" t="s">
        <v>1</v>
      </c>
      <c r="G3382" s="49" t="s">
        <v>1</v>
      </c>
      <c r="H3382" s="11" t="s">
        <v>35</v>
      </c>
      <c r="I3382" s="67">
        <f t="shared" ref="I3382:O3382" si="2661">SUM(I3383:I3385)</f>
        <v>38500</v>
      </c>
      <c r="J3382" s="67">
        <f t="shared" si="2661"/>
        <v>36000</v>
      </c>
      <c r="K3382" s="67">
        <f t="shared" si="2661"/>
        <v>0</v>
      </c>
      <c r="L3382" s="67">
        <f t="shared" si="2631"/>
        <v>3155</v>
      </c>
      <c r="M3382" s="67">
        <f t="shared" si="2661"/>
        <v>0</v>
      </c>
      <c r="N3382" s="67">
        <f t="shared" si="2661"/>
        <v>0</v>
      </c>
      <c r="O3382" s="67">
        <f t="shared" si="2661"/>
        <v>3155</v>
      </c>
      <c r="P3382" s="67">
        <f t="shared" si="2632"/>
        <v>3155</v>
      </c>
      <c r="Q3382" s="67">
        <f t="shared" si="2633"/>
        <v>8.7638888888888893</v>
      </c>
    </row>
    <row r="3383" spans="1:17" x14ac:dyDescent="0.25">
      <c r="A3383" s="12" t="s">
        <v>638</v>
      </c>
      <c r="B3383" s="12" t="s">
        <v>69</v>
      </c>
      <c r="C3383" s="12" t="s">
        <v>1200</v>
      </c>
      <c r="D3383" s="43" t="s">
        <v>1201</v>
      </c>
      <c r="E3383" s="48">
        <v>6139</v>
      </c>
      <c r="F3383" s="43"/>
      <c r="G3383" s="56" t="s">
        <v>2919</v>
      </c>
      <c r="H3383" s="23" t="s">
        <v>35</v>
      </c>
      <c r="I3383" s="68">
        <v>27400</v>
      </c>
      <c r="J3383" s="68">
        <v>24900</v>
      </c>
      <c r="K3383" s="68"/>
      <c r="L3383" s="68">
        <f t="shared" si="2631"/>
        <v>2075</v>
      </c>
      <c r="M3383" s="68"/>
      <c r="N3383" s="68"/>
      <c r="O3383" s="68">
        <v>2075</v>
      </c>
      <c r="P3383" s="68">
        <f t="shared" si="2632"/>
        <v>2075</v>
      </c>
      <c r="Q3383" s="68">
        <f t="shared" si="2633"/>
        <v>8.3333333333333321</v>
      </c>
    </row>
    <row r="3384" spans="1:17" x14ac:dyDescent="0.25">
      <c r="A3384" s="12" t="s">
        <v>638</v>
      </c>
      <c r="B3384" s="12" t="s">
        <v>69</v>
      </c>
      <c r="C3384" s="12" t="s">
        <v>1200</v>
      </c>
      <c r="D3384" s="43" t="s">
        <v>1201</v>
      </c>
      <c r="E3384" s="48">
        <v>6139</v>
      </c>
      <c r="F3384" s="43" t="s">
        <v>1207</v>
      </c>
      <c r="G3384" s="56" t="s">
        <v>2919</v>
      </c>
      <c r="H3384" s="23" t="s">
        <v>43</v>
      </c>
      <c r="I3384" s="68">
        <v>3500</v>
      </c>
      <c r="J3384" s="68">
        <v>3500</v>
      </c>
      <c r="K3384" s="68"/>
      <c r="L3384" s="68">
        <f t="shared" si="2631"/>
        <v>450</v>
      </c>
      <c r="M3384" s="68"/>
      <c r="N3384" s="68"/>
      <c r="O3384" s="68">
        <v>450</v>
      </c>
      <c r="P3384" s="68">
        <f t="shared" si="2632"/>
        <v>450</v>
      </c>
      <c r="Q3384" s="68">
        <f t="shared" si="2633"/>
        <v>12.857142857142856</v>
      </c>
    </row>
    <row r="3385" spans="1:17" ht="22.5" x14ac:dyDescent="0.25">
      <c r="A3385" s="12" t="s">
        <v>638</v>
      </c>
      <c r="B3385" s="12" t="s">
        <v>69</v>
      </c>
      <c r="C3385" s="12" t="s">
        <v>1200</v>
      </c>
      <c r="D3385" s="43" t="s">
        <v>1201</v>
      </c>
      <c r="E3385" s="48">
        <v>6139</v>
      </c>
      <c r="F3385" s="43" t="s">
        <v>1208</v>
      </c>
      <c r="G3385" s="56" t="s">
        <v>2919</v>
      </c>
      <c r="H3385" s="23" t="s">
        <v>49</v>
      </c>
      <c r="I3385" s="68">
        <v>7600</v>
      </c>
      <c r="J3385" s="68">
        <v>7600</v>
      </c>
      <c r="K3385" s="68"/>
      <c r="L3385" s="68">
        <f t="shared" si="2631"/>
        <v>630</v>
      </c>
      <c r="M3385" s="68"/>
      <c r="N3385" s="68"/>
      <c r="O3385" s="68">
        <v>630</v>
      </c>
      <c r="P3385" s="68">
        <f t="shared" si="2632"/>
        <v>630</v>
      </c>
      <c r="Q3385" s="68">
        <f t="shared" si="2633"/>
        <v>8.2894736842105257</v>
      </c>
    </row>
    <row r="3386" spans="1:17" ht="22.5" x14ac:dyDescent="0.25">
      <c r="A3386" s="14" t="s">
        <v>1</v>
      </c>
      <c r="B3386" s="14" t="s">
        <v>1</v>
      </c>
      <c r="C3386" s="14" t="s">
        <v>1</v>
      </c>
      <c r="D3386" s="42" t="s">
        <v>1</v>
      </c>
      <c r="E3386" s="42" t="s">
        <v>1</v>
      </c>
      <c r="F3386" s="42" t="s">
        <v>1</v>
      </c>
      <c r="G3386" s="42" t="s">
        <v>1</v>
      </c>
      <c r="H3386" s="17" t="s">
        <v>50</v>
      </c>
      <c r="I3386" s="66">
        <f t="shared" ref="I3386:O3387" si="2662">SUM(I3387)</f>
        <v>100</v>
      </c>
      <c r="J3386" s="66">
        <f t="shared" si="2662"/>
        <v>100</v>
      </c>
      <c r="K3386" s="66">
        <f t="shared" si="2662"/>
        <v>0</v>
      </c>
      <c r="L3386" s="66">
        <f t="shared" si="2631"/>
        <v>0</v>
      </c>
      <c r="M3386" s="66">
        <f t="shared" si="2662"/>
        <v>0</v>
      </c>
      <c r="N3386" s="66">
        <f t="shared" si="2662"/>
        <v>0</v>
      </c>
      <c r="O3386" s="66">
        <f t="shared" si="2662"/>
        <v>0</v>
      </c>
      <c r="P3386" s="66">
        <f t="shared" si="2632"/>
        <v>0</v>
      </c>
      <c r="Q3386" s="66">
        <f t="shared" si="2633"/>
        <v>0</v>
      </c>
    </row>
    <row r="3387" spans="1:17" x14ac:dyDescent="0.25">
      <c r="A3387" s="12" t="s">
        <v>638</v>
      </c>
      <c r="B3387" s="12" t="s">
        <v>69</v>
      </c>
      <c r="C3387" s="12" t="s">
        <v>1200</v>
      </c>
      <c r="D3387" s="43" t="s">
        <v>1201</v>
      </c>
      <c r="E3387" s="42" t="s">
        <v>2712</v>
      </c>
      <c r="F3387" s="42" t="s">
        <v>1</v>
      </c>
      <c r="G3387" s="42" t="s">
        <v>1</v>
      </c>
      <c r="H3387" s="11" t="s">
        <v>52</v>
      </c>
      <c r="I3387" s="67">
        <f t="shared" si="2662"/>
        <v>100</v>
      </c>
      <c r="J3387" s="67">
        <f t="shared" si="2662"/>
        <v>100</v>
      </c>
      <c r="K3387" s="67">
        <f t="shared" si="2662"/>
        <v>0</v>
      </c>
      <c r="L3387" s="67">
        <f t="shared" si="2631"/>
        <v>0</v>
      </c>
      <c r="M3387" s="67">
        <f t="shared" si="2662"/>
        <v>0</v>
      </c>
      <c r="N3387" s="67">
        <f t="shared" si="2662"/>
        <v>0</v>
      </c>
      <c r="O3387" s="67">
        <f t="shared" si="2662"/>
        <v>0</v>
      </c>
      <c r="P3387" s="67">
        <f t="shared" si="2632"/>
        <v>0</v>
      </c>
      <c r="Q3387" s="67">
        <f t="shared" si="2633"/>
        <v>0</v>
      </c>
    </row>
    <row r="3388" spans="1:17" x14ac:dyDescent="0.25">
      <c r="A3388" s="12" t="s">
        <v>638</v>
      </c>
      <c r="B3388" s="12" t="s">
        <v>69</v>
      </c>
      <c r="C3388" s="12" t="s">
        <v>1200</v>
      </c>
      <c r="D3388" s="43" t="s">
        <v>1201</v>
      </c>
      <c r="E3388" s="48">
        <v>6148</v>
      </c>
      <c r="F3388" s="43"/>
      <c r="G3388" s="56" t="s">
        <v>2919</v>
      </c>
      <c r="H3388" s="23" t="s">
        <v>58</v>
      </c>
      <c r="I3388" s="68">
        <v>100</v>
      </c>
      <c r="J3388" s="68">
        <v>100</v>
      </c>
      <c r="K3388" s="68"/>
      <c r="L3388" s="68">
        <f t="shared" si="2631"/>
        <v>0</v>
      </c>
      <c r="M3388" s="68"/>
      <c r="N3388" s="68"/>
      <c r="O3388" s="68"/>
      <c r="P3388" s="68">
        <f t="shared" si="2632"/>
        <v>0</v>
      </c>
      <c r="Q3388" s="68">
        <f t="shared" si="2633"/>
        <v>0</v>
      </c>
    </row>
    <row r="3389" spans="1:17" ht="22.5" x14ac:dyDescent="0.25">
      <c r="A3389" s="14" t="s">
        <v>1</v>
      </c>
      <c r="B3389" s="14" t="s">
        <v>1</v>
      </c>
      <c r="C3389" s="14" t="s">
        <v>1</v>
      </c>
      <c r="D3389" s="42" t="s">
        <v>1</v>
      </c>
      <c r="E3389" s="42" t="s">
        <v>1</v>
      </c>
      <c r="F3389" s="42" t="s">
        <v>1</v>
      </c>
      <c r="G3389" s="42" t="s">
        <v>1</v>
      </c>
      <c r="H3389" s="17" t="s">
        <v>59</v>
      </c>
      <c r="I3389" s="66">
        <f t="shared" ref="I3389:O3389" si="2663">SUM(I3390)</f>
        <v>40000</v>
      </c>
      <c r="J3389" s="66">
        <f t="shared" si="2663"/>
        <v>0</v>
      </c>
      <c r="K3389" s="66">
        <f t="shared" si="2663"/>
        <v>0</v>
      </c>
      <c r="L3389" s="66">
        <f t="shared" si="2631"/>
        <v>0</v>
      </c>
      <c r="M3389" s="66">
        <f t="shared" si="2663"/>
        <v>0</v>
      </c>
      <c r="N3389" s="66">
        <f t="shared" si="2663"/>
        <v>0</v>
      </c>
      <c r="O3389" s="66">
        <f t="shared" si="2663"/>
        <v>0</v>
      </c>
      <c r="P3389" s="66">
        <f t="shared" si="2632"/>
        <v>0</v>
      </c>
      <c r="Q3389" s="66" t="str">
        <f t="shared" si="2633"/>
        <v>-</v>
      </c>
    </row>
    <row r="3390" spans="1:17" x14ac:dyDescent="0.25">
      <c r="A3390" s="12" t="s">
        <v>638</v>
      </c>
      <c r="B3390" s="12" t="s">
        <v>69</v>
      </c>
      <c r="C3390" s="12" t="s">
        <v>1200</v>
      </c>
      <c r="D3390" s="43" t="s">
        <v>1201</v>
      </c>
      <c r="E3390" s="42" t="s">
        <v>2715</v>
      </c>
      <c r="F3390" s="42" t="s">
        <v>1</v>
      </c>
      <c r="G3390" s="42" t="s">
        <v>1</v>
      </c>
      <c r="H3390" s="11" t="s">
        <v>61</v>
      </c>
      <c r="I3390" s="67">
        <f t="shared" ref="I3390" si="2664">SUM(I3391:I3392)</f>
        <v>40000</v>
      </c>
      <c r="J3390" s="67">
        <f t="shared" ref="J3390:K3390" si="2665">SUM(J3391:J3392)</f>
        <v>0</v>
      </c>
      <c r="K3390" s="67">
        <f t="shared" si="2665"/>
        <v>0</v>
      </c>
      <c r="L3390" s="67">
        <f t="shared" si="2631"/>
        <v>0</v>
      </c>
      <c r="M3390" s="67">
        <f t="shared" ref="M3390" si="2666">SUM(M3391:M3392)</f>
        <v>0</v>
      </c>
      <c r="N3390" s="67">
        <f t="shared" ref="N3390:O3390" si="2667">SUM(N3391:N3392)</f>
        <v>0</v>
      </c>
      <c r="O3390" s="67">
        <f t="shared" si="2667"/>
        <v>0</v>
      </c>
      <c r="P3390" s="67">
        <f t="shared" si="2632"/>
        <v>0</v>
      </c>
      <c r="Q3390" s="67" t="str">
        <f t="shared" si="2633"/>
        <v>-</v>
      </c>
    </row>
    <row r="3391" spans="1:17" x14ac:dyDescent="0.25">
      <c r="A3391" s="12" t="s">
        <v>638</v>
      </c>
      <c r="B3391" s="12" t="s">
        <v>69</v>
      </c>
      <c r="C3391" s="12" t="s">
        <v>1200</v>
      </c>
      <c r="D3391" s="43" t="s">
        <v>1201</v>
      </c>
      <c r="E3391" s="48">
        <v>8213</v>
      </c>
      <c r="F3391" s="43"/>
      <c r="G3391" s="56" t="s">
        <v>2919</v>
      </c>
      <c r="H3391" s="23" t="s">
        <v>62</v>
      </c>
      <c r="I3391" s="68">
        <v>20000</v>
      </c>
      <c r="J3391" s="68">
        <v>0</v>
      </c>
      <c r="K3391" s="68"/>
      <c r="L3391" s="68">
        <f t="shared" si="2631"/>
        <v>0</v>
      </c>
      <c r="M3391" s="68"/>
      <c r="N3391" s="68"/>
      <c r="O3391" s="68"/>
      <c r="P3391" s="68">
        <f t="shared" si="2632"/>
        <v>0</v>
      </c>
      <c r="Q3391" s="68" t="str">
        <f t="shared" si="2633"/>
        <v>-</v>
      </c>
    </row>
    <row r="3392" spans="1:17" x14ac:dyDescent="0.25">
      <c r="A3392" s="12" t="s">
        <v>638</v>
      </c>
      <c r="B3392" s="12" t="s">
        <v>69</v>
      </c>
      <c r="C3392" s="12" t="s">
        <v>1200</v>
      </c>
      <c r="D3392" s="43" t="s">
        <v>1201</v>
      </c>
      <c r="E3392" s="48">
        <v>8216</v>
      </c>
      <c r="F3392" s="43"/>
      <c r="G3392" s="56" t="s">
        <v>2919</v>
      </c>
      <c r="H3392" s="23" t="s">
        <v>248</v>
      </c>
      <c r="I3392" s="68">
        <v>20000</v>
      </c>
      <c r="J3392" s="68">
        <v>0</v>
      </c>
      <c r="K3392" s="68"/>
      <c r="L3392" s="68">
        <f t="shared" si="2631"/>
        <v>0</v>
      </c>
      <c r="M3392" s="68"/>
      <c r="N3392" s="68"/>
      <c r="O3392" s="68"/>
      <c r="P3392" s="68">
        <f t="shared" si="2632"/>
        <v>0</v>
      </c>
      <c r="Q3392" s="68" t="str">
        <f t="shared" si="2633"/>
        <v>-</v>
      </c>
    </row>
    <row r="3393" spans="1:17" x14ac:dyDescent="0.25">
      <c r="A3393" s="23" t="s">
        <v>1</v>
      </c>
      <c r="B3393" s="23" t="s">
        <v>1</v>
      </c>
      <c r="C3393" s="23" t="s">
        <v>1</v>
      </c>
      <c r="D3393" s="49" t="s">
        <v>1</v>
      </c>
      <c r="E3393" s="49" t="s">
        <v>1</v>
      </c>
      <c r="F3393" s="49" t="s">
        <v>1</v>
      </c>
      <c r="G3393" s="49" t="s">
        <v>1</v>
      </c>
      <c r="H3393" s="17" t="s">
        <v>1209</v>
      </c>
      <c r="I3393" s="66">
        <f t="shared" ref="I3393:O3393" si="2668">SUM(I3364,I3386,I3389)</f>
        <v>2049371</v>
      </c>
      <c r="J3393" s="66">
        <f t="shared" si="2668"/>
        <v>1901471</v>
      </c>
      <c r="K3393" s="66">
        <f t="shared" si="2668"/>
        <v>0</v>
      </c>
      <c r="L3393" s="66">
        <f t="shared" si="2631"/>
        <v>183955</v>
      </c>
      <c r="M3393" s="66">
        <f t="shared" si="2668"/>
        <v>0</v>
      </c>
      <c r="N3393" s="66">
        <f t="shared" si="2668"/>
        <v>0</v>
      </c>
      <c r="O3393" s="66">
        <f t="shared" si="2668"/>
        <v>183955</v>
      </c>
      <c r="P3393" s="66">
        <f t="shared" si="2632"/>
        <v>183955</v>
      </c>
      <c r="Q3393" s="66">
        <f t="shared" si="2633"/>
        <v>9.6743521200165556</v>
      </c>
    </row>
    <row r="3394" spans="1:17" ht="15.75" thickBot="1" x14ac:dyDescent="0.3">
      <c r="A3394" s="23" t="s">
        <v>1</v>
      </c>
      <c r="B3394" s="23" t="s">
        <v>1</v>
      </c>
      <c r="C3394" s="23" t="s">
        <v>1</v>
      </c>
      <c r="D3394" s="49" t="s">
        <v>1</v>
      </c>
      <c r="E3394" s="49" t="s">
        <v>1</v>
      </c>
      <c r="F3394" s="49" t="s">
        <v>1</v>
      </c>
      <c r="G3394" s="49" t="s">
        <v>1</v>
      </c>
      <c r="H3394" s="11" t="s">
        <v>64</v>
      </c>
      <c r="I3394" s="67">
        <v>59</v>
      </c>
      <c r="J3394" s="67">
        <v>59</v>
      </c>
      <c r="K3394" s="67"/>
      <c r="L3394" s="67"/>
      <c r="M3394" s="67"/>
      <c r="N3394" s="67"/>
      <c r="O3394" s="67"/>
      <c r="P3394" s="67">
        <f t="shared" si="2632"/>
        <v>0</v>
      </c>
      <c r="Q3394" s="67">
        <f t="shared" si="2633"/>
        <v>0</v>
      </c>
    </row>
    <row r="3395" spans="1:17" ht="34.5" thickBot="1" x14ac:dyDescent="0.3">
      <c r="A3395" s="23" t="s">
        <v>1</v>
      </c>
      <c r="B3395" s="23" t="s">
        <v>1</v>
      </c>
      <c r="C3395" s="23" t="s">
        <v>1</v>
      </c>
      <c r="D3395" s="49" t="s">
        <v>1</v>
      </c>
      <c r="E3395" s="49" t="s">
        <v>1</v>
      </c>
      <c r="F3395" s="49" t="s">
        <v>1</v>
      </c>
      <c r="G3395" s="49" t="s">
        <v>1</v>
      </c>
      <c r="H3395" s="22" t="s">
        <v>65</v>
      </c>
      <c r="I3395" s="64" t="s">
        <v>2718</v>
      </c>
      <c r="J3395" s="64" t="s">
        <v>2879</v>
      </c>
      <c r="K3395" s="64" t="s">
        <v>2942</v>
      </c>
      <c r="L3395" s="64" t="s">
        <v>2942</v>
      </c>
      <c r="M3395" s="64" t="s">
        <v>2950</v>
      </c>
      <c r="N3395" s="64" t="s">
        <v>2949</v>
      </c>
      <c r="O3395" s="64" t="s">
        <v>2951</v>
      </c>
      <c r="P3395" s="64" t="s">
        <v>2942</v>
      </c>
      <c r="Q3395" s="64" t="s">
        <v>2944</v>
      </c>
    </row>
    <row r="3396" spans="1:17" x14ac:dyDescent="0.25">
      <c r="A3396" s="24"/>
      <c r="B3396" s="24"/>
      <c r="C3396" s="24"/>
      <c r="D3396" s="51"/>
      <c r="E3396" s="51"/>
      <c r="F3396" s="51"/>
      <c r="G3396" s="51"/>
      <c r="H3396" s="18" t="s">
        <v>1</v>
      </c>
      <c r="I3396" s="65">
        <v>1</v>
      </c>
      <c r="J3396" s="65" t="s">
        <v>2894</v>
      </c>
      <c r="K3396" s="65">
        <v>3</v>
      </c>
      <c r="L3396" s="65" t="s">
        <v>2945</v>
      </c>
      <c r="M3396" s="65">
        <v>5</v>
      </c>
      <c r="N3396" s="65">
        <v>6</v>
      </c>
      <c r="O3396" s="65">
        <v>7</v>
      </c>
      <c r="P3396" s="65" t="s">
        <v>2946</v>
      </c>
      <c r="Q3396" s="65">
        <v>9</v>
      </c>
    </row>
    <row r="3397" spans="1:17" x14ac:dyDescent="0.25">
      <c r="A3397" s="24"/>
      <c r="B3397" s="24"/>
      <c r="C3397" s="24"/>
      <c r="D3397" s="51"/>
      <c r="E3397" s="52"/>
      <c r="F3397" s="52"/>
      <c r="G3397" s="52"/>
      <c r="H3397" s="19" t="s">
        <v>697</v>
      </c>
      <c r="I3397" s="69">
        <f t="shared" ref="I3397" si="2669">SUM(I3393)</f>
        <v>2049371</v>
      </c>
      <c r="J3397" s="69">
        <f t="shared" ref="J3397:K3397" si="2670">SUM(J3393)</f>
        <v>1901471</v>
      </c>
      <c r="K3397" s="69">
        <f t="shared" si="2670"/>
        <v>0</v>
      </c>
      <c r="L3397" s="69">
        <f t="shared" si="2631"/>
        <v>183955</v>
      </c>
      <c r="M3397" s="69">
        <f t="shared" ref="M3397" si="2671">SUM(M3393)</f>
        <v>0</v>
      </c>
      <c r="N3397" s="69">
        <f t="shared" ref="N3397:O3397" si="2672">SUM(N3393)</f>
        <v>0</v>
      </c>
      <c r="O3397" s="69">
        <f t="shared" si="2672"/>
        <v>183955</v>
      </c>
      <c r="P3397" s="69">
        <f t="shared" si="2632"/>
        <v>183955</v>
      </c>
      <c r="Q3397" s="69">
        <f t="shared" si="2633"/>
        <v>9.6743521200165556</v>
      </c>
    </row>
    <row r="3398" spans="1:17" x14ac:dyDescent="0.25">
      <c r="A3398" s="24"/>
      <c r="B3398" s="24"/>
      <c r="C3398" s="24"/>
      <c r="D3398" s="51"/>
      <c r="E3398" s="51"/>
      <c r="F3398" s="51"/>
      <c r="G3398" s="51"/>
      <c r="H3398" s="20" t="s">
        <v>67</v>
      </c>
      <c r="I3398" s="69">
        <f t="shared" ref="I3398" si="2673">SUM(I3397)</f>
        <v>2049371</v>
      </c>
      <c r="J3398" s="69">
        <f t="shared" ref="J3398:K3398" si="2674">SUM(J3397)</f>
        <v>1901471</v>
      </c>
      <c r="K3398" s="69">
        <f t="shared" si="2674"/>
        <v>0</v>
      </c>
      <c r="L3398" s="69">
        <f t="shared" si="2631"/>
        <v>183955</v>
      </c>
      <c r="M3398" s="69">
        <f t="shared" ref="M3398" si="2675">SUM(M3397)</f>
        <v>0</v>
      </c>
      <c r="N3398" s="69">
        <f t="shared" ref="N3398:O3398" si="2676">SUM(N3397)</f>
        <v>0</v>
      </c>
      <c r="O3398" s="69">
        <f t="shared" si="2676"/>
        <v>183955</v>
      </c>
      <c r="P3398" s="69">
        <f t="shared" si="2632"/>
        <v>183955</v>
      </c>
      <c r="Q3398" s="69">
        <f t="shared" si="2633"/>
        <v>9.6743521200165556</v>
      </c>
    </row>
    <row r="3399" spans="1:17" x14ac:dyDescent="0.25">
      <c r="A3399" s="25"/>
      <c r="B3399" s="25"/>
      <c r="C3399" s="25"/>
      <c r="D3399" s="53"/>
      <c r="E3399" s="53"/>
      <c r="F3399" s="53"/>
      <c r="G3399" s="53"/>
    </row>
    <row r="3400" spans="1:17" ht="15.75" thickBot="1" x14ac:dyDescent="0.3">
      <c r="A3400" s="23" t="s">
        <v>1</v>
      </c>
      <c r="B3400" s="23" t="s">
        <v>1</v>
      </c>
      <c r="C3400" s="23" t="s">
        <v>1</v>
      </c>
      <c r="D3400" s="49" t="s">
        <v>1</v>
      </c>
      <c r="E3400" s="49" t="s">
        <v>1</v>
      </c>
      <c r="F3400" s="49" t="s">
        <v>1</v>
      </c>
      <c r="G3400" s="49" t="s">
        <v>1</v>
      </c>
      <c r="H3400" s="26" t="s">
        <v>1</v>
      </c>
      <c r="I3400" s="70"/>
      <c r="J3400" s="70"/>
      <c r="K3400" s="70"/>
      <c r="L3400" s="70"/>
      <c r="M3400" s="70"/>
      <c r="N3400" s="70"/>
      <c r="O3400" s="70"/>
      <c r="P3400" s="70"/>
      <c r="Q3400" s="70"/>
    </row>
    <row r="3401" spans="1:17" ht="34.5" thickBot="1" x14ac:dyDescent="0.3">
      <c r="A3401" s="22" t="s">
        <v>4</v>
      </c>
      <c r="B3401" s="22" t="s">
        <v>5</v>
      </c>
      <c r="C3401" s="22" t="s">
        <v>6</v>
      </c>
      <c r="D3401" s="44" t="s">
        <v>2891</v>
      </c>
      <c r="E3401" s="44" t="s">
        <v>2895</v>
      </c>
      <c r="F3401" s="44" t="s">
        <v>7</v>
      </c>
      <c r="G3401" s="44" t="s">
        <v>8</v>
      </c>
      <c r="H3401" s="22" t="s">
        <v>9</v>
      </c>
      <c r="I3401" s="64" t="s">
        <v>2718</v>
      </c>
      <c r="J3401" s="64" t="s">
        <v>2879</v>
      </c>
      <c r="K3401" s="64" t="s">
        <v>2942</v>
      </c>
      <c r="L3401" s="64" t="s">
        <v>2942</v>
      </c>
      <c r="M3401" s="64" t="s">
        <v>2950</v>
      </c>
      <c r="N3401" s="64" t="s">
        <v>2949</v>
      </c>
      <c r="O3401" s="64" t="s">
        <v>2951</v>
      </c>
      <c r="P3401" s="64" t="s">
        <v>2942</v>
      </c>
      <c r="Q3401" s="64" t="s">
        <v>2944</v>
      </c>
    </row>
    <row r="3402" spans="1:17" x14ac:dyDescent="0.25">
      <c r="A3402" s="15" t="s">
        <v>1</v>
      </c>
      <c r="B3402" s="15" t="s">
        <v>1</v>
      </c>
      <c r="C3402" s="15" t="s">
        <v>1</v>
      </c>
      <c r="D3402" s="45" t="s">
        <v>1</v>
      </c>
      <c r="E3402" s="45" t="s">
        <v>1</v>
      </c>
      <c r="F3402" s="46" t="s">
        <v>1</v>
      </c>
      <c r="G3402" s="47" t="s">
        <v>1</v>
      </c>
      <c r="H3402" s="16" t="s">
        <v>1</v>
      </c>
      <c r="I3402" s="65">
        <v>1</v>
      </c>
      <c r="J3402" s="65" t="s">
        <v>2894</v>
      </c>
      <c r="K3402" s="65">
        <v>3</v>
      </c>
      <c r="L3402" s="65" t="s">
        <v>2945</v>
      </c>
      <c r="M3402" s="65">
        <v>5</v>
      </c>
      <c r="N3402" s="65">
        <v>6</v>
      </c>
      <c r="O3402" s="65">
        <v>7</v>
      </c>
      <c r="P3402" s="65" t="s">
        <v>2946</v>
      </c>
      <c r="Q3402" s="65">
        <v>9</v>
      </c>
    </row>
    <row r="3403" spans="1:17" x14ac:dyDescent="0.25">
      <c r="A3403" s="14" t="s">
        <v>638</v>
      </c>
      <c r="B3403" s="14" t="s">
        <v>69</v>
      </c>
      <c r="C3403" s="12" t="s">
        <v>1210</v>
      </c>
      <c r="D3403" s="43" t="s">
        <v>1211</v>
      </c>
      <c r="E3403" s="42" t="s">
        <v>1</v>
      </c>
      <c r="F3403" s="42" t="s">
        <v>1</v>
      </c>
      <c r="G3403" s="42" t="s">
        <v>1</v>
      </c>
      <c r="H3403" s="11" t="s">
        <v>1212</v>
      </c>
      <c r="I3403" s="63"/>
      <c r="J3403" s="63"/>
      <c r="K3403" s="63"/>
      <c r="L3403" s="63"/>
      <c r="M3403" s="63"/>
      <c r="N3403" s="63"/>
      <c r="O3403" s="63"/>
      <c r="P3403" s="63">
        <f t="shared" si="2632"/>
        <v>0</v>
      </c>
      <c r="Q3403" s="63" t="str">
        <f t="shared" si="2633"/>
        <v>-</v>
      </c>
    </row>
    <row r="3404" spans="1:17" ht="22.5" x14ac:dyDescent="0.25">
      <c r="A3404" s="14" t="s">
        <v>1</v>
      </c>
      <c r="B3404" s="14" t="s">
        <v>1</v>
      </c>
      <c r="C3404" s="14" t="s">
        <v>1</v>
      </c>
      <c r="D3404" s="42" t="s">
        <v>1</v>
      </c>
      <c r="E3404" s="42" t="s">
        <v>1</v>
      </c>
      <c r="F3404" s="42" t="s">
        <v>1</v>
      </c>
      <c r="G3404" s="42" t="s">
        <v>1</v>
      </c>
      <c r="H3404" s="17" t="s">
        <v>13</v>
      </c>
      <c r="I3404" s="66">
        <f t="shared" ref="I3404" si="2677">SUM(I3405,I3412,I3414)</f>
        <v>2636668</v>
      </c>
      <c r="J3404" s="66">
        <f t="shared" ref="J3404:K3404" si="2678">SUM(J3405,J3412,J3414)</f>
        <v>2398868</v>
      </c>
      <c r="K3404" s="66">
        <f t="shared" si="2678"/>
        <v>0</v>
      </c>
      <c r="L3404" s="66">
        <f t="shared" ref="L3404:L3467" si="2679">SUM(M3404:O3404)</f>
        <v>268425</v>
      </c>
      <c r="M3404" s="66">
        <f t="shared" ref="M3404" si="2680">SUM(M3405,M3412,M3414)</f>
        <v>0</v>
      </c>
      <c r="N3404" s="66">
        <f t="shared" ref="N3404:O3404" si="2681">SUM(N3405,N3412,N3414)</f>
        <v>0</v>
      </c>
      <c r="O3404" s="66">
        <f t="shared" si="2681"/>
        <v>268425</v>
      </c>
      <c r="P3404" s="66">
        <f t="shared" si="2632"/>
        <v>268425</v>
      </c>
      <c r="Q3404" s="66">
        <f t="shared" si="2633"/>
        <v>11.189652786230839</v>
      </c>
    </row>
    <row r="3405" spans="1:17" x14ac:dyDescent="0.25">
      <c r="A3405" s="12" t="s">
        <v>638</v>
      </c>
      <c r="B3405" s="12" t="s">
        <v>69</v>
      </c>
      <c r="C3405" s="12" t="s">
        <v>1210</v>
      </c>
      <c r="D3405" s="43" t="s">
        <v>1211</v>
      </c>
      <c r="E3405" s="42" t="s">
        <v>2709</v>
      </c>
      <c r="F3405" s="42" t="s">
        <v>1</v>
      </c>
      <c r="G3405" s="42" t="s">
        <v>1</v>
      </c>
      <c r="H3405" s="11" t="s">
        <v>15</v>
      </c>
      <c r="I3405" s="67">
        <f t="shared" ref="I3405" si="2682">SUM(I3406,I3407)</f>
        <v>2111037</v>
      </c>
      <c r="J3405" s="67">
        <f t="shared" ref="J3405:K3405" si="2683">SUM(J3406,J3407)</f>
        <v>2033737</v>
      </c>
      <c r="K3405" s="67">
        <f t="shared" si="2683"/>
        <v>0</v>
      </c>
      <c r="L3405" s="67">
        <f t="shared" si="2679"/>
        <v>228800</v>
      </c>
      <c r="M3405" s="67">
        <f t="shared" ref="M3405" si="2684">SUM(M3406,M3407)</f>
        <v>0</v>
      </c>
      <c r="N3405" s="67">
        <f t="shared" ref="N3405:O3405" si="2685">SUM(N3406,N3407)</f>
        <v>0</v>
      </c>
      <c r="O3405" s="67">
        <f t="shared" si="2685"/>
        <v>228800</v>
      </c>
      <c r="P3405" s="67">
        <f t="shared" ref="P3405:P3468" si="2686">K3405+L3405</f>
        <v>228800</v>
      </c>
      <c r="Q3405" s="67">
        <f t="shared" ref="Q3405:Q3468" si="2687">IF(J3405=0,"-",P3405/J3405*100)</f>
        <v>11.250225569972912</v>
      </c>
    </row>
    <row r="3406" spans="1:17" x14ac:dyDescent="0.25">
      <c r="A3406" s="12" t="s">
        <v>638</v>
      </c>
      <c r="B3406" s="12" t="s">
        <v>69</v>
      </c>
      <c r="C3406" s="12" t="s">
        <v>1210</v>
      </c>
      <c r="D3406" s="43" t="s">
        <v>1211</v>
      </c>
      <c r="E3406" s="48">
        <v>6111</v>
      </c>
      <c r="F3406" s="43"/>
      <c r="G3406" s="56" t="s">
        <v>2919</v>
      </c>
      <c r="H3406" s="23" t="s">
        <v>16</v>
      </c>
      <c r="I3406" s="68">
        <v>1852037</v>
      </c>
      <c r="J3406" s="68">
        <v>1787037</v>
      </c>
      <c r="K3406" s="68"/>
      <c r="L3406" s="68">
        <f t="shared" si="2679"/>
        <v>200000</v>
      </c>
      <c r="M3406" s="68"/>
      <c r="N3406" s="68"/>
      <c r="O3406" s="68">
        <v>200000</v>
      </c>
      <c r="P3406" s="68">
        <f t="shared" si="2686"/>
        <v>200000</v>
      </c>
      <c r="Q3406" s="68">
        <f t="shared" si="2687"/>
        <v>11.191710076512127</v>
      </c>
    </row>
    <row r="3407" spans="1:17" x14ac:dyDescent="0.25">
      <c r="A3407" s="14" t="s">
        <v>638</v>
      </c>
      <c r="B3407" s="14" t="s">
        <v>69</v>
      </c>
      <c r="C3407" s="14" t="s">
        <v>1210</v>
      </c>
      <c r="D3407" s="50" t="s">
        <v>1211</v>
      </c>
      <c r="E3407" s="50" t="s">
        <v>2719</v>
      </c>
      <c r="F3407" s="43" t="s">
        <v>1</v>
      </c>
      <c r="G3407" s="49" t="s">
        <v>1</v>
      </c>
      <c r="H3407" s="11" t="s">
        <v>19</v>
      </c>
      <c r="I3407" s="67">
        <f t="shared" ref="I3407:O3407" si="2688">SUM(I3408:I3411)</f>
        <v>259000</v>
      </c>
      <c r="J3407" s="67">
        <f t="shared" si="2688"/>
        <v>246700</v>
      </c>
      <c r="K3407" s="67">
        <f t="shared" si="2688"/>
        <v>0</v>
      </c>
      <c r="L3407" s="67">
        <f t="shared" si="2679"/>
        <v>28800</v>
      </c>
      <c r="M3407" s="67">
        <f t="shared" si="2688"/>
        <v>0</v>
      </c>
      <c r="N3407" s="67">
        <f t="shared" si="2688"/>
        <v>0</v>
      </c>
      <c r="O3407" s="67">
        <f t="shared" si="2688"/>
        <v>28800</v>
      </c>
      <c r="P3407" s="67">
        <f t="shared" si="2686"/>
        <v>28800</v>
      </c>
      <c r="Q3407" s="67">
        <f t="shared" si="2687"/>
        <v>11.674098094852047</v>
      </c>
    </row>
    <row r="3408" spans="1:17" x14ac:dyDescent="0.25">
      <c r="A3408" s="12" t="s">
        <v>638</v>
      </c>
      <c r="B3408" s="12" t="s">
        <v>69</v>
      </c>
      <c r="C3408" s="12" t="s">
        <v>1210</v>
      </c>
      <c r="D3408" s="43" t="s">
        <v>1211</v>
      </c>
      <c r="E3408" s="48">
        <v>6112</v>
      </c>
      <c r="F3408" s="43" t="s">
        <v>1213</v>
      </c>
      <c r="G3408" s="56" t="s">
        <v>2919</v>
      </c>
      <c r="H3408" s="23" t="s">
        <v>73</v>
      </c>
      <c r="I3408" s="68">
        <v>39700</v>
      </c>
      <c r="J3408" s="68">
        <v>37500</v>
      </c>
      <c r="K3408" s="68"/>
      <c r="L3408" s="68">
        <f t="shared" si="2679"/>
        <v>4000</v>
      </c>
      <c r="M3408" s="68"/>
      <c r="N3408" s="68"/>
      <c r="O3408" s="68">
        <v>4000</v>
      </c>
      <c r="P3408" s="68">
        <f t="shared" si="2686"/>
        <v>4000</v>
      </c>
      <c r="Q3408" s="68">
        <f t="shared" si="2687"/>
        <v>10.666666666666668</v>
      </c>
    </row>
    <row r="3409" spans="1:17" x14ac:dyDescent="0.25">
      <c r="A3409" s="12" t="s">
        <v>638</v>
      </c>
      <c r="B3409" s="12" t="s">
        <v>69</v>
      </c>
      <c r="C3409" s="12" t="s">
        <v>1210</v>
      </c>
      <c r="D3409" s="43" t="s">
        <v>1211</v>
      </c>
      <c r="E3409" s="48">
        <v>6112</v>
      </c>
      <c r="F3409" s="43" t="s">
        <v>1214</v>
      </c>
      <c r="G3409" s="56" t="s">
        <v>2919</v>
      </c>
      <c r="H3409" s="23" t="s">
        <v>22</v>
      </c>
      <c r="I3409" s="68">
        <v>162600</v>
      </c>
      <c r="J3409" s="68">
        <v>155000</v>
      </c>
      <c r="K3409" s="68"/>
      <c r="L3409" s="68">
        <f t="shared" si="2679"/>
        <v>20300</v>
      </c>
      <c r="M3409" s="68"/>
      <c r="N3409" s="68"/>
      <c r="O3409" s="68">
        <v>20300</v>
      </c>
      <c r="P3409" s="68">
        <f t="shared" si="2686"/>
        <v>20300</v>
      </c>
      <c r="Q3409" s="68">
        <f t="shared" si="2687"/>
        <v>13.096774193548388</v>
      </c>
    </row>
    <row r="3410" spans="1:17" x14ac:dyDescent="0.25">
      <c r="A3410" s="12" t="s">
        <v>638</v>
      </c>
      <c r="B3410" s="12" t="s">
        <v>69</v>
      </c>
      <c r="C3410" s="12" t="s">
        <v>1210</v>
      </c>
      <c r="D3410" s="43" t="s">
        <v>1211</v>
      </c>
      <c r="E3410" s="48">
        <v>6112</v>
      </c>
      <c r="F3410" s="43" t="s">
        <v>1215</v>
      </c>
      <c r="G3410" s="56" t="s">
        <v>2919</v>
      </c>
      <c r="H3410" s="23" t="s">
        <v>24</v>
      </c>
      <c r="I3410" s="68">
        <v>39800</v>
      </c>
      <c r="J3410" s="68">
        <v>37300</v>
      </c>
      <c r="K3410" s="68"/>
      <c r="L3410" s="68">
        <f t="shared" si="2679"/>
        <v>0</v>
      </c>
      <c r="M3410" s="68"/>
      <c r="N3410" s="68"/>
      <c r="O3410" s="68"/>
      <c r="P3410" s="68">
        <f t="shared" si="2686"/>
        <v>0</v>
      </c>
      <c r="Q3410" s="68">
        <f t="shared" si="2687"/>
        <v>0</v>
      </c>
    </row>
    <row r="3411" spans="1:17" x14ac:dyDescent="0.25">
      <c r="A3411" s="12" t="s">
        <v>638</v>
      </c>
      <c r="B3411" s="12" t="s">
        <v>69</v>
      </c>
      <c r="C3411" s="12" t="s">
        <v>1210</v>
      </c>
      <c r="D3411" s="43" t="s">
        <v>1211</v>
      </c>
      <c r="E3411" s="48">
        <v>6112</v>
      </c>
      <c r="F3411" s="43" t="s">
        <v>1216</v>
      </c>
      <c r="G3411" s="56" t="s">
        <v>2919</v>
      </c>
      <c r="H3411" s="23" t="s">
        <v>26</v>
      </c>
      <c r="I3411" s="68">
        <v>16900</v>
      </c>
      <c r="J3411" s="68">
        <v>16900</v>
      </c>
      <c r="K3411" s="68"/>
      <c r="L3411" s="68">
        <f t="shared" si="2679"/>
        <v>4500</v>
      </c>
      <c r="M3411" s="68"/>
      <c r="N3411" s="68"/>
      <c r="O3411" s="68">
        <v>4500</v>
      </c>
      <c r="P3411" s="68">
        <f t="shared" si="2686"/>
        <v>4500</v>
      </c>
      <c r="Q3411" s="68">
        <f t="shared" si="2687"/>
        <v>26.627218934911244</v>
      </c>
    </row>
    <row r="3412" spans="1:17" x14ac:dyDescent="0.25">
      <c r="A3412" s="12" t="s">
        <v>638</v>
      </c>
      <c r="B3412" s="12" t="s">
        <v>69</v>
      </c>
      <c r="C3412" s="12" t="s">
        <v>1210</v>
      </c>
      <c r="D3412" s="43" t="s">
        <v>1211</v>
      </c>
      <c r="E3412" s="42" t="s">
        <v>2710</v>
      </c>
      <c r="F3412" s="42" t="s">
        <v>1</v>
      </c>
      <c r="G3412" s="42" t="s">
        <v>1</v>
      </c>
      <c r="H3412" s="11" t="s">
        <v>28</v>
      </c>
      <c r="I3412" s="67">
        <f t="shared" ref="I3412:O3412" si="2689">SUM(I3413)</f>
        <v>200931</v>
      </c>
      <c r="J3412" s="67">
        <f t="shared" si="2689"/>
        <v>194431</v>
      </c>
      <c r="K3412" s="67">
        <f t="shared" si="2689"/>
        <v>0</v>
      </c>
      <c r="L3412" s="67">
        <f t="shared" si="2679"/>
        <v>21000</v>
      </c>
      <c r="M3412" s="67">
        <f t="shared" si="2689"/>
        <v>0</v>
      </c>
      <c r="N3412" s="67">
        <f t="shared" si="2689"/>
        <v>0</v>
      </c>
      <c r="O3412" s="67">
        <f t="shared" si="2689"/>
        <v>21000</v>
      </c>
      <c r="P3412" s="67">
        <f t="shared" si="2686"/>
        <v>21000</v>
      </c>
      <c r="Q3412" s="67">
        <f t="shared" si="2687"/>
        <v>10.800746794492648</v>
      </c>
    </row>
    <row r="3413" spans="1:17" x14ac:dyDescent="0.25">
      <c r="A3413" s="12" t="s">
        <v>638</v>
      </c>
      <c r="B3413" s="12" t="s">
        <v>69</v>
      </c>
      <c r="C3413" s="12" t="s">
        <v>1210</v>
      </c>
      <c r="D3413" s="43" t="s">
        <v>1211</v>
      </c>
      <c r="E3413" s="48">
        <v>6121</v>
      </c>
      <c r="F3413" s="43"/>
      <c r="G3413" s="56" t="s">
        <v>2919</v>
      </c>
      <c r="H3413" s="23" t="s">
        <v>29</v>
      </c>
      <c r="I3413" s="68">
        <v>200931</v>
      </c>
      <c r="J3413" s="68">
        <v>194431</v>
      </c>
      <c r="K3413" s="68"/>
      <c r="L3413" s="68">
        <f t="shared" si="2679"/>
        <v>21000</v>
      </c>
      <c r="M3413" s="68"/>
      <c r="N3413" s="68"/>
      <c r="O3413" s="68">
        <v>21000</v>
      </c>
      <c r="P3413" s="68">
        <f t="shared" si="2686"/>
        <v>21000</v>
      </c>
      <c r="Q3413" s="68">
        <f t="shared" si="2687"/>
        <v>10.800746794492648</v>
      </c>
    </row>
    <row r="3414" spans="1:17" x14ac:dyDescent="0.25">
      <c r="A3414" s="12" t="s">
        <v>638</v>
      </c>
      <c r="B3414" s="12" t="s">
        <v>69</v>
      </c>
      <c r="C3414" s="12" t="s">
        <v>1210</v>
      </c>
      <c r="D3414" s="43" t="s">
        <v>1211</v>
      </c>
      <c r="E3414" s="42" t="s">
        <v>2711</v>
      </c>
      <c r="F3414" s="42" t="s">
        <v>1</v>
      </c>
      <c r="G3414" s="42" t="s">
        <v>1</v>
      </c>
      <c r="H3414" s="11" t="s">
        <v>32</v>
      </c>
      <c r="I3414" s="67">
        <f t="shared" ref="I3414:O3414" si="2690">SUM(I3415:I3422)</f>
        <v>324700</v>
      </c>
      <c r="J3414" s="67">
        <f t="shared" si="2690"/>
        <v>170700</v>
      </c>
      <c r="K3414" s="67">
        <f t="shared" si="2690"/>
        <v>0</v>
      </c>
      <c r="L3414" s="67">
        <f t="shared" si="2679"/>
        <v>18625</v>
      </c>
      <c r="M3414" s="67">
        <f t="shared" si="2690"/>
        <v>0</v>
      </c>
      <c r="N3414" s="67">
        <f t="shared" si="2690"/>
        <v>0</v>
      </c>
      <c r="O3414" s="67">
        <f t="shared" si="2690"/>
        <v>18625</v>
      </c>
      <c r="P3414" s="67">
        <f t="shared" si="2686"/>
        <v>18625</v>
      </c>
      <c r="Q3414" s="67">
        <f t="shared" si="2687"/>
        <v>10.91095489162273</v>
      </c>
    </row>
    <row r="3415" spans="1:17" x14ac:dyDescent="0.25">
      <c r="A3415" s="12" t="s">
        <v>638</v>
      </c>
      <c r="B3415" s="12" t="s">
        <v>69</v>
      </c>
      <c r="C3415" s="12" t="s">
        <v>1210</v>
      </c>
      <c r="D3415" s="43" t="s">
        <v>1211</v>
      </c>
      <c r="E3415" s="48">
        <v>6131</v>
      </c>
      <c r="F3415" s="43"/>
      <c r="G3415" s="56" t="s">
        <v>2919</v>
      </c>
      <c r="H3415" s="23" t="s">
        <v>33</v>
      </c>
      <c r="I3415" s="68">
        <v>4500</v>
      </c>
      <c r="J3415" s="68">
        <v>2500</v>
      </c>
      <c r="K3415" s="68"/>
      <c r="L3415" s="68">
        <f t="shared" si="2679"/>
        <v>200</v>
      </c>
      <c r="M3415" s="68"/>
      <c r="N3415" s="68"/>
      <c r="O3415" s="68">
        <v>200</v>
      </c>
      <c r="P3415" s="68">
        <f t="shared" si="2686"/>
        <v>200</v>
      </c>
      <c r="Q3415" s="68">
        <f t="shared" si="2687"/>
        <v>8</v>
      </c>
    </row>
    <row r="3416" spans="1:17" x14ac:dyDescent="0.25">
      <c r="A3416" s="12" t="s">
        <v>638</v>
      </c>
      <c r="B3416" s="12" t="s">
        <v>69</v>
      </c>
      <c r="C3416" s="12" t="s">
        <v>1210</v>
      </c>
      <c r="D3416" s="43" t="s">
        <v>1211</v>
      </c>
      <c r="E3416" s="48">
        <v>6132</v>
      </c>
      <c r="F3416" s="43"/>
      <c r="G3416" s="56" t="s">
        <v>2919</v>
      </c>
      <c r="H3416" s="23" t="s">
        <v>227</v>
      </c>
      <c r="I3416" s="68">
        <v>75000</v>
      </c>
      <c r="J3416" s="68">
        <v>75000</v>
      </c>
      <c r="K3416" s="68"/>
      <c r="L3416" s="68">
        <f t="shared" si="2679"/>
        <v>10000</v>
      </c>
      <c r="M3416" s="68"/>
      <c r="N3416" s="68"/>
      <c r="O3416" s="68">
        <v>10000</v>
      </c>
      <c r="P3416" s="68">
        <f t="shared" si="2686"/>
        <v>10000</v>
      </c>
      <c r="Q3416" s="68">
        <f t="shared" si="2687"/>
        <v>13.333333333333334</v>
      </c>
    </row>
    <row r="3417" spans="1:17" x14ac:dyDescent="0.25">
      <c r="A3417" s="12" t="s">
        <v>638</v>
      </c>
      <c r="B3417" s="12" t="s">
        <v>69</v>
      </c>
      <c r="C3417" s="12" t="s">
        <v>1210</v>
      </c>
      <c r="D3417" s="43" t="s">
        <v>1211</v>
      </c>
      <c r="E3417" s="48">
        <v>6133</v>
      </c>
      <c r="F3417" s="43"/>
      <c r="G3417" s="56" t="s">
        <v>2919</v>
      </c>
      <c r="H3417" s="23" t="s">
        <v>229</v>
      </c>
      <c r="I3417" s="68">
        <v>17000</v>
      </c>
      <c r="J3417" s="68">
        <v>17000</v>
      </c>
      <c r="K3417" s="68"/>
      <c r="L3417" s="68">
        <f t="shared" si="2679"/>
        <v>1500</v>
      </c>
      <c r="M3417" s="68"/>
      <c r="N3417" s="68"/>
      <c r="O3417" s="68">
        <v>1500</v>
      </c>
      <c r="P3417" s="68">
        <f t="shared" si="2686"/>
        <v>1500</v>
      </c>
      <c r="Q3417" s="68">
        <f t="shared" si="2687"/>
        <v>8.8235294117647065</v>
      </c>
    </row>
    <row r="3418" spans="1:17" x14ac:dyDescent="0.25">
      <c r="A3418" s="12" t="s">
        <v>638</v>
      </c>
      <c r="B3418" s="12" t="s">
        <v>69</v>
      </c>
      <c r="C3418" s="12" t="s">
        <v>1210</v>
      </c>
      <c r="D3418" s="43" t="s">
        <v>1211</v>
      </c>
      <c r="E3418" s="48">
        <v>6134</v>
      </c>
      <c r="F3418" s="43"/>
      <c r="G3418" s="56" t="s">
        <v>2919</v>
      </c>
      <c r="H3418" s="23" t="s">
        <v>169</v>
      </c>
      <c r="I3418" s="68">
        <v>123900</v>
      </c>
      <c r="J3418" s="68">
        <v>13900</v>
      </c>
      <c r="K3418" s="68"/>
      <c r="L3418" s="68">
        <f t="shared" si="2679"/>
        <v>1200</v>
      </c>
      <c r="M3418" s="68"/>
      <c r="N3418" s="68"/>
      <c r="O3418" s="68">
        <v>1200</v>
      </c>
      <c r="P3418" s="68">
        <f t="shared" si="2686"/>
        <v>1200</v>
      </c>
      <c r="Q3418" s="68">
        <f t="shared" si="2687"/>
        <v>8.6330935251798557</v>
      </c>
    </row>
    <row r="3419" spans="1:17" x14ac:dyDescent="0.25">
      <c r="A3419" s="12" t="s">
        <v>638</v>
      </c>
      <c r="B3419" s="12" t="s">
        <v>69</v>
      </c>
      <c r="C3419" s="12" t="s">
        <v>1210</v>
      </c>
      <c r="D3419" s="43" t="s">
        <v>1211</v>
      </c>
      <c r="E3419" s="48">
        <v>6135</v>
      </c>
      <c r="F3419" s="43"/>
      <c r="G3419" s="56" t="s">
        <v>2919</v>
      </c>
      <c r="H3419" s="23" t="s">
        <v>231</v>
      </c>
      <c r="I3419" s="68">
        <v>4000</v>
      </c>
      <c r="J3419" s="68">
        <v>2000</v>
      </c>
      <c r="K3419" s="68"/>
      <c r="L3419" s="68">
        <f t="shared" si="2679"/>
        <v>200</v>
      </c>
      <c r="M3419" s="68"/>
      <c r="N3419" s="68"/>
      <c r="O3419" s="68">
        <v>200</v>
      </c>
      <c r="P3419" s="68">
        <f t="shared" si="2686"/>
        <v>200</v>
      </c>
      <c r="Q3419" s="68">
        <f t="shared" si="2687"/>
        <v>10</v>
      </c>
    </row>
    <row r="3420" spans="1:17" x14ac:dyDescent="0.25">
      <c r="A3420" s="12" t="s">
        <v>638</v>
      </c>
      <c r="B3420" s="12" t="s">
        <v>69</v>
      </c>
      <c r="C3420" s="12" t="s">
        <v>1210</v>
      </c>
      <c r="D3420" s="43" t="s">
        <v>1211</v>
      </c>
      <c r="E3420" s="48">
        <v>6137</v>
      </c>
      <c r="F3420" s="43"/>
      <c r="G3420" s="56" t="s">
        <v>2919</v>
      </c>
      <c r="H3420" s="23" t="s">
        <v>235</v>
      </c>
      <c r="I3420" s="68">
        <v>20900</v>
      </c>
      <c r="J3420" s="68">
        <v>13900</v>
      </c>
      <c r="K3420" s="68"/>
      <c r="L3420" s="68">
        <f t="shared" si="2679"/>
        <v>1200</v>
      </c>
      <c r="M3420" s="68"/>
      <c r="N3420" s="68"/>
      <c r="O3420" s="68">
        <v>1200</v>
      </c>
      <c r="P3420" s="68">
        <f t="shared" si="2686"/>
        <v>1200</v>
      </c>
      <c r="Q3420" s="68">
        <f t="shared" si="2687"/>
        <v>8.6330935251798557</v>
      </c>
    </row>
    <row r="3421" spans="1:17" x14ac:dyDescent="0.25">
      <c r="A3421" s="12" t="s">
        <v>638</v>
      </c>
      <c r="B3421" s="12" t="s">
        <v>69</v>
      </c>
      <c r="C3421" s="12" t="s">
        <v>1210</v>
      </c>
      <c r="D3421" s="43" t="s">
        <v>1211</v>
      </c>
      <c r="E3421" s="48">
        <v>6138</v>
      </c>
      <c r="F3421" s="43"/>
      <c r="G3421" s="56" t="s">
        <v>2919</v>
      </c>
      <c r="H3421" s="23" t="s">
        <v>237</v>
      </c>
      <c r="I3421" s="68">
        <v>4700</v>
      </c>
      <c r="J3421" s="68">
        <v>4700</v>
      </c>
      <c r="K3421" s="68"/>
      <c r="L3421" s="68">
        <f t="shared" si="2679"/>
        <v>0</v>
      </c>
      <c r="M3421" s="68"/>
      <c r="N3421" s="68"/>
      <c r="O3421" s="68">
        <v>0</v>
      </c>
      <c r="P3421" s="68">
        <f t="shared" si="2686"/>
        <v>0</v>
      </c>
      <c r="Q3421" s="68">
        <f t="shared" si="2687"/>
        <v>0</v>
      </c>
    </row>
    <row r="3422" spans="1:17" x14ac:dyDescent="0.25">
      <c r="A3422" s="14" t="s">
        <v>638</v>
      </c>
      <c r="B3422" s="14" t="s">
        <v>69</v>
      </c>
      <c r="C3422" s="14" t="s">
        <v>1210</v>
      </c>
      <c r="D3422" s="50" t="s">
        <v>1211</v>
      </c>
      <c r="E3422" s="50" t="s">
        <v>2720</v>
      </c>
      <c r="F3422" s="43" t="s">
        <v>1</v>
      </c>
      <c r="G3422" s="49" t="s">
        <v>1</v>
      </c>
      <c r="H3422" s="11" t="s">
        <v>35</v>
      </c>
      <c r="I3422" s="67">
        <f t="shared" ref="I3422:O3422" si="2691">SUM(I3423:I3425)</f>
        <v>74700</v>
      </c>
      <c r="J3422" s="67">
        <f t="shared" si="2691"/>
        <v>41700</v>
      </c>
      <c r="K3422" s="67">
        <f t="shared" si="2691"/>
        <v>0</v>
      </c>
      <c r="L3422" s="67">
        <f t="shared" si="2679"/>
        <v>4325</v>
      </c>
      <c r="M3422" s="67">
        <f t="shared" si="2691"/>
        <v>0</v>
      </c>
      <c r="N3422" s="67">
        <f t="shared" si="2691"/>
        <v>0</v>
      </c>
      <c r="O3422" s="67">
        <f t="shared" si="2691"/>
        <v>4325</v>
      </c>
      <c r="P3422" s="67">
        <f t="shared" si="2686"/>
        <v>4325</v>
      </c>
      <c r="Q3422" s="67">
        <f t="shared" si="2687"/>
        <v>10.371702637889687</v>
      </c>
    </row>
    <row r="3423" spans="1:17" x14ac:dyDescent="0.25">
      <c r="A3423" s="12" t="s">
        <v>638</v>
      </c>
      <c r="B3423" s="12" t="s">
        <v>69</v>
      </c>
      <c r="C3423" s="12" t="s">
        <v>1210</v>
      </c>
      <c r="D3423" s="43" t="s">
        <v>1211</v>
      </c>
      <c r="E3423" s="48">
        <v>6139</v>
      </c>
      <c r="F3423" s="43"/>
      <c r="G3423" s="56" t="s">
        <v>2919</v>
      </c>
      <c r="H3423" s="23" t="s">
        <v>35</v>
      </c>
      <c r="I3423" s="68">
        <v>57500</v>
      </c>
      <c r="J3423" s="68">
        <v>24500</v>
      </c>
      <c r="K3423" s="68"/>
      <c r="L3423" s="68">
        <f t="shared" si="2679"/>
        <v>2000</v>
      </c>
      <c r="M3423" s="68"/>
      <c r="N3423" s="68"/>
      <c r="O3423" s="68">
        <v>2000</v>
      </c>
      <c r="P3423" s="68">
        <f t="shared" si="2686"/>
        <v>2000</v>
      </c>
      <c r="Q3423" s="68">
        <f t="shared" si="2687"/>
        <v>8.1632653061224492</v>
      </c>
    </row>
    <row r="3424" spans="1:17" x14ac:dyDescent="0.25">
      <c r="A3424" s="12" t="s">
        <v>638</v>
      </c>
      <c r="B3424" s="12" t="s">
        <v>69</v>
      </c>
      <c r="C3424" s="12" t="s">
        <v>1210</v>
      </c>
      <c r="D3424" s="43" t="s">
        <v>1211</v>
      </c>
      <c r="E3424" s="48">
        <v>6139</v>
      </c>
      <c r="F3424" s="43" t="s">
        <v>1217</v>
      </c>
      <c r="G3424" s="56" t="s">
        <v>2919</v>
      </c>
      <c r="H3424" s="23" t="s">
        <v>43</v>
      </c>
      <c r="I3424" s="68">
        <v>4600</v>
      </c>
      <c r="J3424" s="68">
        <v>4600</v>
      </c>
      <c r="K3424" s="68"/>
      <c r="L3424" s="68">
        <f t="shared" si="2679"/>
        <v>625</v>
      </c>
      <c r="M3424" s="68"/>
      <c r="N3424" s="68"/>
      <c r="O3424" s="68">
        <v>625</v>
      </c>
      <c r="P3424" s="68">
        <f t="shared" si="2686"/>
        <v>625</v>
      </c>
      <c r="Q3424" s="68">
        <f t="shared" si="2687"/>
        <v>13.586956521739129</v>
      </c>
    </row>
    <row r="3425" spans="1:17" ht="22.5" x14ac:dyDescent="0.25">
      <c r="A3425" s="12" t="s">
        <v>638</v>
      </c>
      <c r="B3425" s="12" t="s">
        <v>69</v>
      </c>
      <c r="C3425" s="12" t="s">
        <v>1210</v>
      </c>
      <c r="D3425" s="43" t="s">
        <v>1211</v>
      </c>
      <c r="E3425" s="48">
        <v>6139</v>
      </c>
      <c r="F3425" s="43" t="s">
        <v>1218</v>
      </c>
      <c r="G3425" s="56" t="s">
        <v>2919</v>
      </c>
      <c r="H3425" s="23" t="s">
        <v>49</v>
      </c>
      <c r="I3425" s="68">
        <v>12600</v>
      </c>
      <c r="J3425" s="68">
        <v>12600</v>
      </c>
      <c r="K3425" s="68"/>
      <c r="L3425" s="68">
        <f t="shared" si="2679"/>
        <v>1700</v>
      </c>
      <c r="M3425" s="68"/>
      <c r="N3425" s="68"/>
      <c r="O3425" s="68">
        <v>1700</v>
      </c>
      <c r="P3425" s="68">
        <f t="shared" si="2686"/>
        <v>1700</v>
      </c>
      <c r="Q3425" s="68">
        <f t="shared" si="2687"/>
        <v>13.492063492063492</v>
      </c>
    </row>
    <row r="3426" spans="1:17" ht="22.5" x14ac:dyDescent="0.25">
      <c r="A3426" s="14" t="s">
        <v>1</v>
      </c>
      <c r="B3426" s="14" t="s">
        <v>1</v>
      </c>
      <c r="C3426" s="14" t="s">
        <v>1</v>
      </c>
      <c r="D3426" s="42" t="s">
        <v>1</v>
      </c>
      <c r="E3426" s="42" t="s">
        <v>1</v>
      </c>
      <c r="F3426" s="42" t="s">
        <v>1</v>
      </c>
      <c r="G3426" s="42" t="s">
        <v>1</v>
      </c>
      <c r="H3426" s="17" t="s">
        <v>50</v>
      </c>
      <c r="I3426" s="66">
        <f t="shared" ref="I3426:O3427" si="2692">SUM(I3427)</f>
        <v>100</v>
      </c>
      <c r="J3426" s="66">
        <f t="shared" si="2692"/>
        <v>100</v>
      </c>
      <c r="K3426" s="66">
        <f t="shared" si="2692"/>
        <v>0</v>
      </c>
      <c r="L3426" s="66">
        <f t="shared" si="2679"/>
        <v>0</v>
      </c>
      <c r="M3426" s="66">
        <f t="shared" si="2692"/>
        <v>0</v>
      </c>
      <c r="N3426" s="66">
        <f t="shared" si="2692"/>
        <v>0</v>
      </c>
      <c r="O3426" s="66">
        <f t="shared" si="2692"/>
        <v>0</v>
      </c>
      <c r="P3426" s="66">
        <f t="shared" si="2686"/>
        <v>0</v>
      </c>
      <c r="Q3426" s="66">
        <f t="shared" si="2687"/>
        <v>0</v>
      </c>
    </row>
    <row r="3427" spans="1:17" x14ac:dyDescent="0.25">
      <c r="A3427" s="12" t="s">
        <v>638</v>
      </c>
      <c r="B3427" s="12" t="s">
        <v>69</v>
      </c>
      <c r="C3427" s="12" t="s">
        <v>1210</v>
      </c>
      <c r="D3427" s="43" t="s">
        <v>1211</v>
      </c>
      <c r="E3427" s="42" t="s">
        <v>2712</v>
      </c>
      <c r="F3427" s="42" t="s">
        <v>1</v>
      </c>
      <c r="G3427" s="42" t="s">
        <v>1</v>
      </c>
      <c r="H3427" s="11" t="s">
        <v>52</v>
      </c>
      <c r="I3427" s="67">
        <f t="shared" si="2692"/>
        <v>100</v>
      </c>
      <c r="J3427" s="67">
        <f t="shared" si="2692"/>
        <v>100</v>
      </c>
      <c r="K3427" s="67">
        <f t="shared" si="2692"/>
        <v>0</v>
      </c>
      <c r="L3427" s="67">
        <f t="shared" si="2679"/>
        <v>0</v>
      </c>
      <c r="M3427" s="67">
        <f t="shared" si="2692"/>
        <v>0</v>
      </c>
      <c r="N3427" s="67">
        <f t="shared" si="2692"/>
        <v>0</v>
      </c>
      <c r="O3427" s="67">
        <f t="shared" si="2692"/>
        <v>0</v>
      </c>
      <c r="P3427" s="67">
        <f t="shared" si="2686"/>
        <v>0</v>
      </c>
      <c r="Q3427" s="67">
        <f t="shared" si="2687"/>
        <v>0</v>
      </c>
    </row>
    <row r="3428" spans="1:17" x14ac:dyDescent="0.25">
      <c r="A3428" s="12" t="s">
        <v>638</v>
      </c>
      <c r="B3428" s="12" t="s">
        <v>69</v>
      </c>
      <c r="C3428" s="12" t="s">
        <v>1210</v>
      </c>
      <c r="D3428" s="43" t="s">
        <v>1211</v>
      </c>
      <c r="E3428" s="48">
        <v>6148</v>
      </c>
      <c r="F3428" s="43"/>
      <c r="G3428" s="56" t="s">
        <v>2919</v>
      </c>
      <c r="H3428" s="23" t="s">
        <v>58</v>
      </c>
      <c r="I3428" s="68">
        <v>100</v>
      </c>
      <c r="J3428" s="68">
        <v>100</v>
      </c>
      <c r="K3428" s="68"/>
      <c r="L3428" s="68">
        <f t="shared" si="2679"/>
        <v>0</v>
      </c>
      <c r="M3428" s="68"/>
      <c r="N3428" s="68"/>
      <c r="O3428" s="68"/>
      <c r="P3428" s="68">
        <f t="shared" si="2686"/>
        <v>0</v>
      </c>
      <c r="Q3428" s="68">
        <f t="shared" si="2687"/>
        <v>0</v>
      </c>
    </row>
    <row r="3429" spans="1:17" ht="22.5" x14ac:dyDescent="0.25">
      <c r="A3429" s="14" t="s">
        <v>1</v>
      </c>
      <c r="B3429" s="14" t="s">
        <v>1</v>
      </c>
      <c r="C3429" s="14" t="s">
        <v>1</v>
      </c>
      <c r="D3429" s="42" t="s">
        <v>1</v>
      </c>
      <c r="E3429" s="42" t="s">
        <v>1</v>
      </c>
      <c r="F3429" s="42" t="s">
        <v>1</v>
      </c>
      <c r="G3429" s="42" t="s">
        <v>1</v>
      </c>
      <c r="H3429" s="17" t="s">
        <v>59</v>
      </c>
      <c r="I3429" s="66">
        <f t="shared" ref="I3429:O3429" si="2693">SUM(I3430)</f>
        <v>20000</v>
      </c>
      <c r="J3429" s="66">
        <f t="shared" si="2693"/>
        <v>0</v>
      </c>
      <c r="K3429" s="66">
        <f t="shared" si="2693"/>
        <v>0</v>
      </c>
      <c r="L3429" s="66">
        <f t="shared" si="2679"/>
        <v>0</v>
      </c>
      <c r="M3429" s="66">
        <f t="shared" si="2693"/>
        <v>0</v>
      </c>
      <c r="N3429" s="66">
        <f t="shared" si="2693"/>
        <v>0</v>
      </c>
      <c r="O3429" s="66">
        <f t="shared" si="2693"/>
        <v>0</v>
      </c>
      <c r="P3429" s="66">
        <f t="shared" si="2686"/>
        <v>0</v>
      </c>
      <c r="Q3429" s="66" t="str">
        <f t="shared" si="2687"/>
        <v>-</v>
      </c>
    </row>
    <row r="3430" spans="1:17" x14ac:dyDescent="0.25">
      <c r="A3430" s="12" t="s">
        <v>638</v>
      </c>
      <c r="B3430" s="12" t="s">
        <v>69</v>
      </c>
      <c r="C3430" s="12" t="s">
        <v>1210</v>
      </c>
      <c r="D3430" s="43" t="s">
        <v>1211</v>
      </c>
      <c r="E3430" s="42" t="s">
        <v>2715</v>
      </c>
      <c r="F3430" s="42" t="s">
        <v>1</v>
      </c>
      <c r="G3430" s="42" t="s">
        <v>1</v>
      </c>
      <c r="H3430" s="11" t="s">
        <v>61</v>
      </c>
      <c r="I3430" s="67">
        <f t="shared" ref="I3430" si="2694">SUM(I3431:I3432)</f>
        <v>20000</v>
      </c>
      <c r="J3430" s="67">
        <f t="shared" ref="J3430:K3430" si="2695">SUM(J3431:J3432)</f>
        <v>0</v>
      </c>
      <c r="K3430" s="67">
        <f t="shared" si="2695"/>
        <v>0</v>
      </c>
      <c r="L3430" s="67">
        <f t="shared" si="2679"/>
        <v>0</v>
      </c>
      <c r="M3430" s="67">
        <f t="shared" ref="M3430" si="2696">SUM(M3431:M3432)</f>
        <v>0</v>
      </c>
      <c r="N3430" s="67">
        <f t="shared" ref="N3430:O3430" si="2697">SUM(N3431:N3432)</f>
        <v>0</v>
      </c>
      <c r="O3430" s="67">
        <f t="shared" si="2697"/>
        <v>0</v>
      </c>
      <c r="P3430" s="67">
        <f t="shared" si="2686"/>
        <v>0</v>
      </c>
      <c r="Q3430" s="67" t="str">
        <f t="shared" si="2687"/>
        <v>-</v>
      </c>
    </row>
    <row r="3431" spans="1:17" x14ac:dyDescent="0.25">
      <c r="A3431" s="12" t="s">
        <v>638</v>
      </c>
      <c r="B3431" s="12" t="s">
        <v>69</v>
      </c>
      <c r="C3431" s="12" t="s">
        <v>1210</v>
      </c>
      <c r="D3431" s="43" t="s">
        <v>1211</v>
      </c>
      <c r="E3431" s="48">
        <v>8213</v>
      </c>
      <c r="F3431" s="43"/>
      <c r="G3431" s="56" t="s">
        <v>2919</v>
      </c>
      <c r="H3431" s="23" t="s">
        <v>62</v>
      </c>
      <c r="I3431" s="68">
        <v>15000</v>
      </c>
      <c r="J3431" s="68">
        <v>0</v>
      </c>
      <c r="K3431" s="68"/>
      <c r="L3431" s="68">
        <f t="shared" si="2679"/>
        <v>0</v>
      </c>
      <c r="M3431" s="68"/>
      <c r="N3431" s="68"/>
      <c r="O3431" s="68"/>
      <c r="P3431" s="68">
        <f t="shared" si="2686"/>
        <v>0</v>
      </c>
      <c r="Q3431" s="68" t="str">
        <f t="shared" si="2687"/>
        <v>-</v>
      </c>
    </row>
    <row r="3432" spans="1:17" x14ac:dyDescent="0.25">
      <c r="A3432" s="12" t="s">
        <v>638</v>
      </c>
      <c r="B3432" s="12" t="s">
        <v>69</v>
      </c>
      <c r="C3432" s="12" t="s">
        <v>1210</v>
      </c>
      <c r="D3432" s="43" t="s">
        <v>1211</v>
      </c>
      <c r="E3432" s="48">
        <v>8216</v>
      </c>
      <c r="F3432" s="43"/>
      <c r="G3432" s="56" t="s">
        <v>2919</v>
      </c>
      <c r="H3432" s="23" t="s">
        <v>248</v>
      </c>
      <c r="I3432" s="68">
        <v>5000</v>
      </c>
      <c r="J3432" s="68">
        <v>0</v>
      </c>
      <c r="K3432" s="68"/>
      <c r="L3432" s="68">
        <f t="shared" si="2679"/>
        <v>0</v>
      </c>
      <c r="M3432" s="68"/>
      <c r="N3432" s="68"/>
      <c r="O3432" s="68"/>
      <c r="P3432" s="68">
        <f t="shared" si="2686"/>
        <v>0</v>
      </c>
      <c r="Q3432" s="68" t="str">
        <f t="shared" si="2687"/>
        <v>-</v>
      </c>
    </row>
    <row r="3433" spans="1:17" x14ac:dyDescent="0.25">
      <c r="A3433" s="23" t="s">
        <v>1</v>
      </c>
      <c r="B3433" s="23" t="s">
        <v>1</v>
      </c>
      <c r="C3433" s="23" t="s">
        <v>1</v>
      </c>
      <c r="D3433" s="49" t="s">
        <v>1</v>
      </c>
      <c r="E3433" s="49" t="s">
        <v>1</v>
      </c>
      <c r="F3433" s="49" t="s">
        <v>1</v>
      </c>
      <c r="G3433" s="49" t="s">
        <v>1</v>
      </c>
      <c r="H3433" s="17" t="s">
        <v>1219</v>
      </c>
      <c r="I3433" s="66">
        <f t="shared" ref="I3433:O3433" si="2698">SUM(I3404,I3426,I3429)</f>
        <v>2656768</v>
      </c>
      <c r="J3433" s="66">
        <f t="shared" si="2698"/>
        <v>2398968</v>
      </c>
      <c r="K3433" s="66">
        <f t="shared" si="2698"/>
        <v>0</v>
      </c>
      <c r="L3433" s="66">
        <f t="shared" si="2679"/>
        <v>268425</v>
      </c>
      <c r="M3433" s="66">
        <f t="shared" si="2698"/>
        <v>0</v>
      </c>
      <c r="N3433" s="66">
        <f t="shared" si="2698"/>
        <v>0</v>
      </c>
      <c r="O3433" s="66">
        <f t="shared" si="2698"/>
        <v>268425</v>
      </c>
      <c r="P3433" s="66">
        <f t="shared" si="2686"/>
        <v>268425</v>
      </c>
      <c r="Q3433" s="66">
        <f t="shared" si="2687"/>
        <v>11.189186350130557</v>
      </c>
    </row>
    <row r="3434" spans="1:17" ht="15.75" thickBot="1" x14ac:dyDescent="0.3">
      <c r="A3434" s="23" t="s">
        <v>1</v>
      </c>
      <c r="B3434" s="23" t="s">
        <v>1</v>
      </c>
      <c r="C3434" s="23" t="s">
        <v>1</v>
      </c>
      <c r="D3434" s="49" t="s">
        <v>1</v>
      </c>
      <c r="E3434" s="49" t="s">
        <v>1</v>
      </c>
      <c r="F3434" s="49" t="s">
        <v>1</v>
      </c>
      <c r="G3434" s="49" t="s">
        <v>1</v>
      </c>
      <c r="H3434" s="11" t="s">
        <v>64</v>
      </c>
      <c r="I3434" s="67">
        <v>77</v>
      </c>
      <c r="J3434" s="67">
        <v>77</v>
      </c>
      <c r="K3434" s="67"/>
      <c r="L3434" s="67"/>
      <c r="M3434" s="67"/>
      <c r="N3434" s="67"/>
      <c r="O3434" s="67"/>
      <c r="P3434" s="67">
        <f t="shared" si="2686"/>
        <v>0</v>
      </c>
      <c r="Q3434" s="67">
        <f t="shared" si="2687"/>
        <v>0</v>
      </c>
    </row>
    <row r="3435" spans="1:17" ht="34.5" thickBot="1" x14ac:dyDescent="0.3">
      <c r="A3435" s="23" t="s">
        <v>1</v>
      </c>
      <c r="B3435" s="23" t="s">
        <v>1</v>
      </c>
      <c r="C3435" s="23" t="s">
        <v>1</v>
      </c>
      <c r="D3435" s="49" t="s">
        <v>1</v>
      </c>
      <c r="E3435" s="49" t="s">
        <v>1</v>
      </c>
      <c r="F3435" s="49" t="s">
        <v>1</v>
      </c>
      <c r="G3435" s="49" t="s">
        <v>1</v>
      </c>
      <c r="H3435" s="22" t="s">
        <v>65</v>
      </c>
      <c r="I3435" s="64" t="s">
        <v>2718</v>
      </c>
      <c r="J3435" s="64" t="s">
        <v>2879</v>
      </c>
      <c r="K3435" s="64" t="s">
        <v>2942</v>
      </c>
      <c r="L3435" s="64" t="s">
        <v>2942</v>
      </c>
      <c r="M3435" s="64" t="s">
        <v>2950</v>
      </c>
      <c r="N3435" s="64" t="s">
        <v>2949</v>
      </c>
      <c r="O3435" s="64" t="s">
        <v>2951</v>
      </c>
      <c r="P3435" s="64" t="s">
        <v>2942</v>
      </c>
      <c r="Q3435" s="64" t="s">
        <v>2944</v>
      </c>
    </row>
    <row r="3436" spans="1:17" x14ac:dyDescent="0.25">
      <c r="A3436" s="24"/>
      <c r="B3436" s="24"/>
      <c r="C3436" s="24"/>
      <c r="D3436" s="51"/>
      <c r="E3436" s="51"/>
      <c r="F3436" s="51"/>
      <c r="G3436" s="51"/>
      <c r="H3436" s="18" t="s">
        <v>1</v>
      </c>
      <c r="I3436" s="65">
        <v>1</v>
      </c>
      <c r="J3436" s="65" t="s">
        <v>2894</v>
      </c>
      <c r="K3436" s="65">
        <v>3</v>
      </c>
      <c r="L3436" s="65" t="s">
        <v>2945</v>
      </c>
      <c r="M3436" s="65">
        <v>5</v>
      </c>
      <c r="N3436" s="65">
        <v>6</v>
      </c>
      <c r="O3436" s="65">
        <v>7</v>
      </c>
      <c r="P3436" s="65" t="s">
        <v>2946</v>
      </c>
      <c r="Q3436" s="65">
        <v>9</v>
      </c>
    </row>
    <row r="3437" spans="1:17" x14ac:dyDescent="0.25">
      <c r="A3437" s="24"/>
      <c r="B3437" s="24"/>
      <c r="C3437" s="24"/>
      <c r="D3437" s="51"/>
      <c r="E3437" s="52"/>
      <c r="F3437" s="52"/>
      <c r="G3437" s="52"/>
      <c r="H3437" s="19" t="s">
        <v>697</v>
      </c>
      <c r="I3437" s="69">
        <f t="shared" ref="I3437" si="2699">SUM(I3433)</f>
        <v>2656768</v>
      </c>
      <c r="J3437" s="69">
        <f t="shared" ref="J3437:K3437" si="2700">SUM(J3433)</f>
        <v>2398968</v>
      </c>
      <c r="K3437" s="69">
        <f t="shared" si="2700"/>
        <v>0</v>
      </c>
      <c r="L3437" s="69">
        <f t="shared" si="2679"/>
        <v>268425</v>
      </c>
      <c r="M3437" s="69">
        <f t="shared" ref="M3437" si="2701">SUM(M3433)</f>
        <v>0</v>
      </c>
      <c r="N3437" s="69">
        <f t="shared" ref="N3437:O3437" si="2702">SUM(N3433)</f>
        <v>0</v>
      </c>
      <c r="O3437" s="69">
        <f t="shared" si="2702"/>
        <v>268425</v>
      </c>
      <c r="P3437" s="69">
        <f t="shared" si="2686"/>
        <v>268425</v>
      </c>
      <c r="Q3437" s="69">
        <f t="shared" si="2687"/>
        <v>11.189186350130557</v>
      </c>
    </row>
    <row r="3438" spans="1:17" x14ac:dyDescent="0.25">
      <c r="A3438" s="24"/>
      <c r="B3438" s="24"/>
      <c r="C3438" s="24"/>
      <c r="D3438" s="51"/>
      <c r="E3438" s="51"/>
      <c r="F3438" s="51"/>
      <c r="G3438" s="51"/>
      <c r="H3438" s="20" t="s">
        <v>67</v>
      </c>
      <c r="I3438" s="69">
        <f t="shared" ref="I3438" si="2703">SUM(I3437)</f>
        <v>2656768</v>
      </c>
      <c r="J3438" s="69">
        <f t="shared" ref="J3438:K3438" si="2704">SUM(J3437)</f>
        <v>2398968</v>
      </c>
      <c r="K3438" s="69">
        <f t="shared" si="2704"/>
        <v>0</v>
      </c>
      <c r="L3438" s="69">
        <f t="shared" si="2679"/>
        <v>268425</v>
      </c>
      <c r="M3438" s="69">
        <f t="shared" ref="M3438" si="2705">SUM(M3437)</f>
        <v>0</v>
      </c>
      <c r="N3438" s="69">
        <f t="shared" ref="N3438:O3438" si="2706">SUM(N3437)</f>
        <v>0</v>
      </c>
      <c r="O3438" s="69">
        <f t="shared" si="2706"/>
        <v>268425</v>
      </c>
      <c r="P3438" s="69">
        <f t="shared" si="2686"/>
        <v>268425</v>
      </c>
      <c r="Q3438" s="69">
        <f t="shared" si="2687"/>
        <v>11.189186350130557</v>
      </c>
    </row>
    <row r="3439" spans="1:17" x14ac:dyDescent="0.25">
      <c r="A3439" s="25"/>
      <c r="B3439" s="25"/>
      <c r="C3439" s="25"/>
      <c r="D3439" s="53"/>
      <c r="E3439" s="53"/>
      <c r="F3439" s="53"/>
      <c r="G3439" s="53"/>
    </row>
    <row r="3440" spans="1:17" ht="15.75" thickBot="1" x14ac:dyDescent="0.3">
      <c r="A3440" s="23" t="s">
        <v>1</v>
      </c>
      <c r="B3440" s="23" t="s">
        <v>1</v>
      </c>
      <c r="C3440" s="23" t="s">
        <v>1</v>
      </c>
      <c r="D3440" s="49" t="s">
        <v>1</v>
      </c>
      <c r="E3440" s="49" t="s">
        <v>1</v>
      </c>
      <c r="F3440" s="49" t="s">
        <v>1</v>
      </c>
      <c r="G3440" s="49" t="s">
        <v>1</v>
      </c>
      <c r="H3440" s="26" t="s">
        <v>1</v>
      </c>
      <c r="I3440" s="70"/>
      <c r="J3440" s="70"/>
      <c r="K3440" s="70"/>
      <c r="L3440" s="70"/>
      <c r="M3440" s="70"/>
      <c r="N3440" s="70"/>
      <c r="O3440" s="70"/>
      <c r="P3440" s="70"/>
      <c r="Q3440" s="70"/>
    </row>
    <row r="3441" spans="1:17" ht="34.5" thickBot="1" x14ac:dyDescent="0.3">
      <c r="A3441" s="22" t="s">
        <v>4</v>
      </c>
      <c r="B3441" s="22" t="s">
        <v>5</v>
      </c>
      <c r="C3441" s="22" t="s">
        <v>6</v>
      </c>
      <c r="D3441" s="44" t="s">
        <v>2891</v>
      </c>
      <c r="E3441" s="44" t="s">
        <v>2895</v>
      </c>
      <c r="F3441" s="44" t="s">
        <v>7</v>
      </c>
      <c r="G3441" s="44" t="s">
        <v>8</v>
      </c>
      <c r="H3441" s="22" t="s">
        <v>9</v>
      </c>
      <c r="I3441" s="64" t="s">
        <v>2718</v>
      </c>
      <c r="J3441" s="64" t="s">
        <v>2879</v>
      </c>
      <c r="K3441" s="64" t="s">
        <v>2942</v>
      </c>
      <c r="L3441" s="64" t="s">
        <v>2942</v>
      </c>
      <c r="M3441" s="64" t="s">
        <v>2950</v>
      </c>
      <c r="N3441" s="64" t="s">
        <v>2949</v>
      </c>
      <c r="O3441" s="64" t="s">
        <v>2951</v>
      </c>
      <c r="P3441" s="64" t="s">
        <v>2942</v>
      </c>
      <c r="Q3441" s="64" t="s">
        <v>2944</v>
      </c>
    </row>
    <row r="3442" spans="1:17" x14ac:dyDescent="0.25">
      <c r="A3442" s="15" t="s">
        <v>1</v>
      </c>
      <c r="B3442" s="15" t="s">
        <v>1</v>
      </c>
      <c r="C3442" s="15" t="s">
        <v>1</v>
      </c>
      <c r="D3442" s="45" t="s">
        <v>1</v>
      </c>
      <c r="E3442" s="45" t="s">
        <v>1</v>
      </c>
      <c r="F3442" s="46" t="s">
        <v>1</v>
      </c>
      <c r="G3442" s="47" t="s">
        <v>1</v>
      </c>
      <c r="H3442" s="16" t="s">
        <v>1</v>
      </c>
      <c r="I3442" s="65">
        <v>1</v>
      </c>
      <c r="J3442" s="65" t="s">
        <v>2894</v>
      </c>
      <c r="K3442" s="65">
        <v>3</v>
      </c>
      <c r="L3442" s="65" t="s">
        <v>2945</v>
      </c>
      <c r="M3442" s="65">
        <v>5</v>
      </c>
      <c r="N3442" s="65">
        <v>6</v>
      </c>
      <c r="O3442" s="65">
        <v>7</v>
      </c>
      <c r="P3442" s="65" t="s">
        <v>2946</v>
      </c>
      <c r="Q3442" s="65">
        <v>9</v>
      </c>
    </row>
    <row r="3443" spans="1:17" x14ac:dyDescent="0.25">
      <c r="A3443" s="14" t="s">
        <v>638</v>
      </c>
      <c r="B3443" s="14" t="s">
        <v>69</v>
      </c>
      <c r="C3443" s="12" t="s">
        <v>1220</v>
      </c>
      <c r="D3443" s="43" t="s">
        <v>1221</v>
      </c>
      <c r="E3443" s="42" t="s">
        <v>1</v>
      </c>
      <c r="F3443" s="42" t="s">
        <v>1</v>
      </c>
      <c r="G3443" s="42" t="s">
        <v>1</v>
      </c>
      <c r="H3443" s="11" t="s">
        <v>1222</v>
      </c>
      <c r="I3443" s="63"/>
      <c r="J3443" s="63"/>
      <c r="K3443" s="63"/>
      <c r="L3443" s="63"/>
      <c r="M3443" s="63"/>
      <c r="N3443" s="63"/>
      <c r="O3443" s="63"/>
      <c r="P3443" s="63">
        <f t="shared" si="2686"/>
        <v>0</v>
      </c>
      <c r="Q3443" s="63" t="str">
        <f t="shared" si="2687"/>
        <v>-</v>
      </c>
    </row>
    <row r="3444" spans="1:17" ht="22.5" x14ac:dyDescent="0.25">
      <c r="A3444" s="14" t="s">
        <v>1</v>
      </c>
      <c r="B3444" s="14" t="s">
        <v>1</v>
      </c>
      <c r="C3444" s="14" t="s">
        <v>1</v>
      </c>
      <c r="D3444" s="42" t="s">
        <v>1</v>
      </c>
      <c r="E3444" s="42" t="s">
        <v>1</v>
      </c>
      <c r="F3444" s="42" t="s">
        <v>1</v>
      </c>
      <c r="G3444" s="42" t="s">
        <v>1</v>
      </c>
      <c r="H3444" s="17" t="s">
        <v>13</v>
      </c>
      <c r="I3444" s="66">
        <f t="shared" ref="I3444" si="2707">SUM(I3445,I3453,I3455)</f>
        <v>2112260</v>
      </c>
      <c r="J3444" s="66">
        <f t="shared" ref="J3444:K3444" si="2708">SUM(J3445,J3453,J3455)</f>
        <v>2102260</v>
      </c>
      <c r="K3444" s="66">
        <f t="shared" si="2708"/>
        <v>0</v>
      </c>
      <c r="L3444" s="66">
        <f t="shared" si="2679"/>
        <v>207065</v>
      </c>
      <c r="M3444" s="66">
        <f t="shared" ref="M3444" si="2709">SUM(M3445,M3453,M3455)</f>
        <v>0</v>
      </c>
      <c r="N3444" s="66">
        <f t="shared" ref="N3444:O3444" si="2710">SUM(N3445,N3453,N3455)</f>
        <v>0</v>
      </c>
      <c r="O3444" s="66">
        <f t="shared" si="2710"/>
        <v>207065</v>
      </c>
      <c r="P3444" s="66">
        <f t="shared" si="2686"/>
        <v>207065</v>
      </c>
      <c r="Q3444" s="66">
        <f t="shared" si="2687"/>
        <v>9.8496380086192943</v>
      </c>
    </row>
    <row r="3445" spans="1:17" x14ac:dyDescent="0.25">
      <c r="A3445" s="12" t="s">
        <v>638</v>
      </c>
      <c r="B3445" s="12" t="s">
        <v>69</v>
      </c>
      <c r="C3445" s="12" t="s">
        <v>1220</v>
      </c>
      <c r="D3445" s="43" t="s">
        <v>1221</v>
      </c>
      <c r="E3445" s="42" t="s">
        <v>2709</v>
      </c>
      <c r="F3445" s="42" t="s">
        <v>1</v>
      </c>
      <c r="G3445" s="42" t="s">
        <v>1</v>
      </c>
      <c r="H3445" s="11" t="s">
        <v>15</v>
      </c>
      <c r="I3445" s="67">
        <f t="shared" ref="I3445" si="2711">SUM(I3446,I3447)</f>
        <v>1776340</v>
      </c>
      <c r="J3445" s="67">
        <f t="shared" ref="J3445:K3445" si="2712">SUM(J3446,J3447)</f>
        <v>1776340</v>
      </c>
      <c r="K3445" s="67">
        <f t="shared" si="2712"/>
        <v>0</v>
      </c>
      <c r="L3445" s="67">
        <f t="shared" si="2679"/>
        <v>177500</v>
      </c>
      <c r="M3445" s="67">
        <f t="shared" ref="M3445" si="2713">SUM(M3446,M3447)</f>
        <v>0</v>
      </c>
      <c r="N3445" s="67">
        <f t="shared" ref="N3445:O3445" si="2714">SUM(N3446,N3447)</f>
        <v>0</v>
      </c>
      <c r="O3445" s="67">
        <f t="shared" si="2714"/>
        <v>177500</v>
      </c>
      <c r="P3445" s="67">
        <f t="shared" si="2686"/>
        <v>177500</v>
      </c>
      <c r="Q3445" s="67">
        <f t="shared" si="2687"/>
        <v>9.9924563991127826</v>
      </c>
    </row>
    <row r="3446" spans="1:17" x14ac:dyDescent="0.25">
      <c r="A3446" s="12" t="s">
        <v>638</v>
      </c>
      <c r="B3446" s="12" t="s">
        <v>69</v>
      </c>
      <c r="C3446" s="12" t="s">
        <v>1220</v>
      </c>
      <c r="D3446" s="43" t="s">
        <v>1221</v>
      </c>
      <c r="E3446" s="48">
        <v>6111</v>
      </c>
      <c r="F3446" s="43"/>
      <c r="G3446" s="56" t="s">
        <v>2919</v>
      </c>
      <c r="H3446" s="23" t="s">
        <v>16</v>
      </c>
      <c r="I3446" s="68">
        <v>1560340</v>
      </c>
      <c r="J3446" s="68">
        <v>1560340</v>
      </c>
      <c r="K3446" s="68"/>
      <c r="L3446" s="68">
        <f t="shared" si="2679"/>
        <v>160000</v>
      </c>
      <c r="M3446" s="68"/>
      <c r="N3446" s="68"/>
      <c r="O3446" s="68">
        <v>160000</v>
      </c>
      <c r="P3446" s="68">
        <f t="shared" si="2686"/>
        <v>160000</v>
      </c>
      <c r="Q3446" s="68">
        <f t="shared" si="2687"/>
        <v>10.2541753720343</v>
      </c>
    </row>
    <row r="3447" spans="1:17" x14ac:dyDescent="0.25">
      <c r="A3447" s="14" t="s">
        <v>638</v>
      </c>
      <c r="B3447" s="14" t="s">
        <v>69</v>
      </c>
      <c r="C3447" s="14" t="s">
        <v>1220</v>
      </c>
      <c r="D3447" s="50" t="s">
        <v>1221</v>
      </c>
      <c r="E3447" s="50" t="s">
        <v>2719</v>
      </c>
      <c r="F3447" s="43" t="s">
        <v>1</v>
      </c>
      <c r="G3447" s="49" t="s">
        <v>1</v>
      </c>
      <c r="H3447" s="11" t="s">
        <v>19</v>
      </c>
      <c r="I3447" s="67">
        <f t="shared" ref="I3447:O3447" si="2715">SUM(I3448:I3452)</f>
        <v>216000</v>
      </c>
      <c r="J3447" s="67">
        <f t="shared" si="2715"/>
        <v>216000</v>
      </c>
      <c r="K3447" s="67">
        <f t="shared" si="2715"/>
        <v>0</v>
      </c>
      <c r="L3447" s="67">
        <f t="shared" si="2679"/>
        <v>17500</v>
      </c>
      <c r="M3447" s="67">
        <f t="shared" si="2715"/>
        <v>0</v>
      </c>
      <c r="N3447" s="67">
        <f t="shared" si="2715"/>
        <v>0</v>
      </c>
      <c r="O3447" s="67">
        <f t="shared" si="2715"/>
        <v>17500</v>
      </c>
      <c r="P3447" s="67">
        <f t="shared" si="2686"/>
        <v>17500</v>
      </c>
      <c r="Q3447" s="67">
        <f t="shared" si="2687"/>
        <v>8.1018518518518512</v>
      </c>
    </row>
    <row r="3448" spans="1:17" x14ac:dyDescent="0.25">
      <c r="A3448" s="12" t="s">
        <v>638</v>
      </c>
      <c r="B3448" s="12" t="s">
        <v>69</v>
      </c>
      <c r="C3448" s="12" t="s">
        <v>1220</v>
      </c>
      <c r="D3448" s="43" t="s">
        <v>1221</v>
      </c>
      <c r="E3448" s="48">
        <v>6112</v>
      </c>
      <c r="F3448" s="43" t="s">
        <v>1223</v>
      </c>
      <c r="G3448" s="56" t="s">
        <v>2919</v>
      </c>
      <c r="H3448" s="23" t="s">
        <v>73</v>
      </c>
      <c r="I3448" s="68">
        <v>26300</v>
      </c>
      <c r="J3448" s="68">
        <v>26300</v>
      </c>
      <c r="K3448" s="68"/>
      <c r="L3448" s="68">
        <f t="shared" si="2679"/>
        <v>1900</v>
      </c>
      <c r="M3448" s="68"/>
      <c r="N3448" s="68"/>
      <c r="O3448" s="68">
        <v>1900</v>
      </c>
      <c r="P3448" s="68">
        <f t="shared" si="2686"/>
        <v>1900</v>
      </c>
      <c r="Q3448" s="68">
        <f t="shared" si="2687"/>
        <v>7.2243346007604554</v>
      </c>
    </row>
    <row r="3449" spans="1:17" x14ac:dyDescent="0.25">
      <c r="A3449" s="12" t="s">
        <v>638</v>
      </c>
      <c r="B3449" s="12" t="s">
        <v>69</v>
      </c>
      <c r="C3449" s="12" t="s">
        <v>1220</v>
      </c>
      <c r="D3449" s="43" t="s">
        <v>1221</v>
      </c>
      <c r="E3449" s="48">
        <v>6112</v>
      </c>
      <c r="F3449" s="43" t="s">
        <v>1224</v>
      </c>
      <c r="G3449" s="56" t="s">
        <v>2919</v>
      </c>
      <c r="H3449" s="23" t="s">
        <v>22</v>
      </c>
      <c r="I3449" s="68">
        <v>133000</v>
      </c>
      <c r="J3449" s="68">
        <v>133000</v>
      </c>
      <c r="K3449" s="68"/>
      <c r="L3449" s="68">
        <f t="shared" si="2679"/>
        <v>15600</v>
      </c>
      <c r="M3449" s="68"/>
      <c r="N3449" s="68"/>
      <c r="O3449" s="68">
        <v>15600</v>
      </c>
      <c r="P3449" s="68">
        <f t="shared" si="2686"/>
        <v>15600</v>
      </c>
      <c r="Q3449" s="68">
        <f t="shared" si="2687"/>
        <v>11.729323308270677</v>
      </c>
    </row>
    <row r="3450" spans="1:17" x14ac:dyDescent="0.25">
      <c r="A3450" s="12" t="s">
        <v>638</v>
      </c>
      <c r="B3450" s="12" t="s">
        <v>69</v>
      </c>
      <c r="C3450" s="12" t="s">
        <v>1220</v>
      </c>
      <c r="D3450" s="43" t="s">
        <v>1221</v>
      </c>
      <c r="E3450" s="48">
        <v>6112</v>
      </c>
      <c r="F3450" s="43" t="s">
        <v>1225</v>
      </c>
      <c r="G3450" s="56" t="s">
        <v>2919</v>
      </c>
      <c r="H3450" s="23" t="s">
        <v>24</v>
      </c>
      <c r="I3450" s="68">
        <v>32700</v>
      </c>
      <c r="J3450" s="68">
        <v>32700</v>
      </c>
      <c r="K3450" s="68"/>
      <c r="L3450" s="68">
        <f t="shared" si="2679"/>
        <v>0</v>
      </c>
      <c r="M3450" s="68"/>
      <c r="N3450" s="68"/>
      <c r="O3450" s="68"/>
      <c r="P3450" s="68">
        <f t="shared" si="2686"/>
        <v>0</v>
      </c>
      <c r="Q3450" s="68">
        <f t="shared" si="2687"/>
        <v>0</v>
      </c>
    </row>
    <row r="3451" spans="1:17" x14ac:dyDescent="0.25">
      <c r="A3451" s="12" t="s">
        <v>638</v>
      </c>
      <c r="B3451" s="12" t="s">
        <v>69</v>
      </c>
      <c r="C3451" s="12" t="s">
        <v>1220</v>
      </c>
      <c r="D3451" s="43" t="s">
        <v>1221</v>
      </c>
      <c r="E3451" s="48">
        <v>6112</v>
      </c>
      <c r="F3451" s="43" t="s">
        <v>1226</v>
      </c>
      <c r="G3451" s="56" t="s">
        <v>2919</v>
      </c>
      <c r="H3451" s="23" t="s">
        <v>76</v>
      </c>
      <c r="I3451" s="68">
        <v>5000</v>
      </c>
      <c r="J3451" s="68">
        <v>5000</v>
      </c>
      <c r="K3451" s="68"/>
      <c r="L3451" s="68">
        <f t="shared" si="2679"/>
        <v>0</v>
      </c>
      <c r="M3451" s="68"/>
      <c r="N3451" s="68"/>
      <c r="O3451" s="68">
        <v>0</v>
      </c>
      <c r="P3451" s="68">
        <f t="shared" si="2686"/>
        <v>0</v>
      </c>
      <c r="Q3451" s="68">
        <f t="shared" si="2687"/>
        <v>0</v>
      </c>
    </row>
    <row r="3452" spans="1:17" x14ac:dyDescent="0.25">
      <c r="A3452" s="12" t="s">
        <v>638</v>
      </c>
      <c r="B3452" s="12" t="s">
        <v>69</v>
      </c>
      <c r="C3452" s="12" t="s">
        <v>1220</v>
      </c>
      <c r="D3452" s="43" t="s">
        <v>1221</v>
      </c>
      <c r="E3452" s="48">
        <v>6112</v>
      </c>
      <c r="F3452" s="43" t="s">
        <v>1227</v>
      </c>
      <c r="G3452" s="56" t="s">
        <v>2919</v>
      </c>
      <c r="H3452" s="23" t="s">
        <v>26</v>
      </c>
      <c r="I3452" s="68">
        <v>19000</v>
      </c>
      <c r="J3452" s="68">
        <v>19000</v>
      </c>
      <c r="K3452" s="68"/>
      <c r="L3452" s="68">
        <f t="shared" si="2679"/>
        <v>0</v>
      </c>
      <c r="M3452" s="68"/>
      <c r="N3452" s="68"/>
      <c r="O3452" s="68">
        <v>0</v>
      </c>
      <c r="P3452" s="68">
        <f t="shared" si="2686"/>
        <v>0</v>
      </c>
      <c r="Q3452" s="68">
        <f t="shared" si="2687"/>
        <v>0</v>
      </c>
    </row>
    <row r="3453" spans="1:17" x14ac:dyDescent="0.25">
      <c r="A3453" s="12" t="s">
        <v>638</v>
      </c>
      <c r="B3453" s="12" t="s">
        <v>69</v>
      </c>
      <c r="C3453" s="12" t="s">
        <v>1220</v>
      </c>
      <c r="D3453" s="43" t="s">
        <v>1221</v>
      </c>
      <c r="E3453" s="42" t="s">
        <v>2710</v>
      </c>
      <c r="F3453" s="42" t="s">
        <v>1</v>
      </c>
      <c r="G3453" s="42" t="s">
        <v>1</v>
      </c>
      <c r="H3453" s="11" t="s">
        <v>28</v>
      </c>
      <c r="I3453" s="67">
        <f t="shared" ref="I3453:O3453" si="2716">SUM(I3454)</f>
        <v>171000</v>
      </c>
      <c r="J3453" s="67">
        <f t="shared" si="2716"/>
        <v>171000</v>
      </c>
      <c r="K3453" s="67">
        <f t="shared" si="2716"/>
        <v>0</v>
      </c>
      <c r="L3453" s="67">
        <f t="shared" si="2679"/>
        <v>16600</v>
      </c>
      <c r="M3453" s="67">
        <f t="shared" si="2716"/>
        <v>0</v>
      </c>
      <c r="N3453" s="67">
        <f t="shared" si="2716"/>
        <v>0</v>
      </c>
      <c r="O3453" s="67">
        <f t="shared" si="2716"/>
        <v>16600</v>
      </c>
      <c r="P3453" s="67">
        <f t="shared" si="2686"/>
        <v>16600</v>
      </c>
      <c r="Q3453" s="67">
        <f t="shared" si="2687"/>
        <v>9.7076023391812871</v>
      </c>
    </row>
    <row r="3454" spans="1:17" x14ac:dyDescent="0.25">
      <c r="A3454" s="12" t="s">
        <v>638</v>
      </c>
      <c r="B3454" s="12" t="s">
        <v>69</v>
      </c>
      <c r="C3454" s="12" t="s">
        <v>1220</v>
      </c>
      <c r="D3454" s="43" t="s">
        <v>1221</v>
      </c>
      <c r="E3454" s="48">
        <v>6121</v>
      </c>
      <c r="F3454" s="43"/>
      <c r="G3454" s="56" t="s">
        <v>2919</v>
      </c>
      <c r="H3454" s="23" t="s">
        <v>29</v>
      </c>
      <c r="I3454" s="68">
        <v>171000</v>
      </c>
      <c r="J3454" s="68">
        <v>171000</v>
      </c>
      <c r="K3454" s="68"/>
      <c r="L3454" s="68">
        <f t="shared" si="2679"/>
        <v>16600</v>
      </c>
      <c r="M3454" s="68"/>
      <c r="N3454" s="68"/>
      <c r="O3454" s="68">
        <v>16600</v>
      </c>
      <c r="P3454" s="68">
        <f t="shared" si="2686"/>
        <v>16600</v>
      </c>
      <c r="Q3454" s="68">
        <f t="shared" si="2687"/>
        <v>9.7076023391812871</v>
      </c>
    </row>
    <row r="3455" spans="1:17" x14ac:dyDescent="0.25">
      <c r="A3455" s="12" t="s">
        <v>638</v>
      </c>
      <c r="B3455" s="12" t="s">
        <v>69</v>
      </c>
      <c r="C3455" s="12" t="s">
        <v>1220</v>
      </c>
      <c r="D3455" s="43" t="s">
        <v>1221</v>
      </c>
      <c r="E3455" s="42" t="s">
        <v>2711</v>
      </c>
      <c r="F3455" s="42" t="s">
        <v>1</v>
      </c>
      <c r="G3455" s="42" t="s">
        <v>1</v>
      </c>
      <c r="H3455" s="11" t="s">
        <v>32</v>
      </c>
      <c r="I3455" s="67">
        <f t="shared" ref="I3455:O3455" si="2717">SUM(I3456:I3463)</f>
        <v>164920</v>
      </c>
      <c r="J3455" s="67">
        <f t="shared" si="2717"/>
        <v>154920</v>
      </c>
      <c r="K3455" s="67">
        <f t="shared" si="2717"/>
        <v>0</v>
      </c>
      <c r="L3455" s="67">
        <f t="shared" si="2679"/>
        <v>12965</v>
      </c>
      <c r="M3455" s="67">
        <f t="shared" si="2717"/>
        <v>0</v>
      </c>
      <c r="N3455" s="67">
        <f t="shared" si="2717"/>
        <v>0</v>
      </c>
      <c r="O3455" s="67">
        <f t="shared" si="2717"/>
        <v>12965</v>
      </c>
      <c r="P3455" s="67">
        <f t="shared" si="2686"/>
        <v>12965</v>
      </c>
      <c r="Q3455" s="67">
        <f t="shared" si="2687"/>
        <v>8.3688355280144595</v>
      </c>
    </row>
    <row r="3456" spans="1:17" x14ac:dyDescent="0.25">
      <c r="A3456" s="12" t="s">
        <v>638</v>
      </c>
      <c r="B3456" s="12" t="s">
        <v>69</v>
      </c>
      <c r="C3456" s="12" t="s">
        <v>1220</v>
      </c>
      <c r="D3456" s="43" t="s">
        <v>1221</v>
      </c>
      <c r="E3456" s="48">
        <v>6131</v>
      </c>
      <c r="F3456" s="43"/>
      <c r="G3456" s="56" t="s">
        <v>2919</v>
      </c>
      <c r="H3456" s="23" t="s">
        <v>33</v>
      </c>
      <c r="I3456" s="68">
        <v>2500</v>
      </c>
      <c r="J3456" s="68">
        <v>1500</v>
      </c>
      <c r="K3456" s="68"/>
      <c r="L3456" s="68">
        <f t="shared" si="2679"/>
        <v>125</v>
      </c>
      <c r="M3456" s="68"/>
      <c r="N3456" s="68"/>
      <c r="O3456" s="68">
        <v>125</v>
      </c>
      <c r="P3456" s="68">
        <f t="shared" si="2686"/>
        <v>125</v>
      </c>
      <c r="Q3456" s="68">
        <f t="shared" si="2687"/>
        <v>8.3333333333333321</v>
      </c>
    </row>
    <row r="3457" spans="1:17" x14ac:dyDescent="0.25">
      <c r="A3457" s="12" t="s">
        <v>638</v>
      </c>
      <c r="B3457" s="12" t="s">
        <v>69</v>
      </c>
      <c r="C3457" s="12" t="s">
        <v>1220</v>
      </c>
      <c r="D3457" s="43" t="s">
        <v>1221</v>
      </c>
      <c r="E3457" s="48">
        <v>6132</v>
      </c>
      <c r="F3457" s="43"/>
      <c r="G3457" s="56" t="s">
        <v>2919</v>
      </c>
      <c r="H3457" s="23" t="s">
        <v>227</v>
      </c>
      <c r="I3457" s="68">
        <v>65000</v>
      </c>
      <c r="J3457" s="68">
        <v>65000</v>
      </c>
      <c r="K3457" s="68"/>
      <c r="L3457" s="68">
        <f t="shared" si="2679"/>
        <v>5500</v>
      </c>
      <c r="M3457" s="68"/>
      <c r="N3457" s="68"/>
      <c r="O3457" s="68">
        <v>5500</v>
      </c>
      <c r="P3457" s="68">
        <f t="shared" si="2686"/>
        <v>5500</v>
      </c>
      <c r="Q3457" s="68">
        <f t="shared" si="2687"/>
        <v>8.4615384615384617</v>
      </c>
    </row>
    <row r="3458" spans="1:17" x14ac:dyDescent="0.25">
      <c r="A3458" s="12" t="s">
        <v>638</v>
      </c>
      <c r="B3458" s="12" t="s">
        <v>69</v>
      </c>
      <c r="C3458" s="12" t="s">
        <v>1220</v>
      </c>
      <c r="D3458" s="43" t="s">
        <v>1221</v>
      </c>
      <c r="E3458" s="48">
        <v>6133</v>
      </c>
      <c r="F3458" s="43"/>
      <c r="G3458" s="56" t="s">
        <v>2919</v>
      </c>
      <c r="H3458" s="23" t="s">
        <v>229</v>
      </c>
      <c r="I3458" s="68">
        <v>17100</v>
      </c>
      <c r="J3458" s="68">
        <v>17100</v>
      </c>
      <c r="K3458" s="68"/>
      <c r="L3458" s="68">
        <f t="shared" si="2679"/>
        <v>1425</v>
      </c>
      <c r="M3458" s="68"/>
      <c r="N3458" s="68"/>
      <c r="O3458" s="68">
        <v>1425</v>
      </c>
      <c r="P3458" s="68">
        <f t="shared" si="2686"/>
        <v>1425</v>
      </c>
      <c r="Q3458" s="68">
        <f t="shared" si="2687"/>
        <v>8.3333333333333321</v>
      </c>
    </row>
    <row r="3459" spans="1:17" x14ac:dyDescent="0.25">
      <c r="A3459" s="12" t="s">
        <v>638</v>
      </c>
      <c r="B3459" s="12" t="s">
        <v>69</v>
      </c>
      <c r="C3459" s="12" t="s">
        <v>1220</v>
      </c>
      <c r="D3459" s="43" t="s">
        <v>1221</v>
      </c>
      <c r="E3459" s="48">
        <v>6134</v>
      </c>
      <c r="F3459" s="43"/>
      <c r="G3459" s="56" t="s">
        <v>2919</v>
      </c>
      <c r="H3459" s="23" t="s">
        <v>169</v>
      </c>
      <c r="I3459" s="68">
        <v>15900</v>
      </c>
      <c r="J3459" s="68">
        <v>13900</v>
      </c>
      <c r="K3459" s="68"/>
      <c r="L3459" s="68">
        <f t="shared" si="2679"/>
        <v>1500</v>
      </c>
      <c r="M3459" s="68"/>
      <c r="N3459" s="68"/>
      <c r="O3459" s="68">
        <v>1500</v>
      </c>
      <c r="P3459" s="68">
        <f t="shared" si="2686"/>
        <v>1500</v>
      </c>
      <c r="Q3459" s="68">
        <f t="shared" si="2687"/>
        <v>10.791366906474821</v>
      </c>
    </row>
    <row r="3460" spans="1:17" x14ac:dyDescent="0.25">
      <c r="A3460" s="12" t="s">
        <v>638</v>
      </c>
      <c r="B3460" s="12" t="s">
        <v>69</v>
      </c>
      <c r="C3460" s="12" t="s">
        <v>1220</v>
      </c>
      <c r="D3460" s="43" t="s">
        <v>1221</v>
      </c>
      <c r="E3460" s="48">
        <v>6135</v>
      </c>
      <c r="F3460" s="43"/>
      <c r="G3460" s="56" t="s">
        <v>2919</v>
      </c>
      <c r="H3460" s="23" t="s">
        <v>231</v>
      </c>
      <c r="I3460" s="68">
        <v>3000</v>
      </c>
      <c r="J3460" s="68">
        <v>1500</v>
      </c>
      <c r="K3460" s="68"/>
      <c r="L3460" s="68">
        <f t="shared" si="2679"/>
        <v>125</v>
      </c>
      <c r="M3460" s="68"/>
      <c r="N3460" s="68"/>
      <c r="O3460" s="68">
        <v>125</v>
      </c>
      <c r="P3460" s="68">
        <f t="shared" si="2686"/>
        <v>125</v>
      </c>
      <c r="Q3460" s="68">
        <f t="shared" si="2687"/>
        <v>8.3333333333333321</v>
      </c>
    </row>
    <row r="3461" spans="1:17" x14ac:dyDescent="0.25">
      <c r="A3461" s="12" t="s">
        <v>638</v>
      </c>
      <c r="B3461" s="12" t="s">
        <v>69</v>
      </c>
      <c r="C3461" s="12" t="s">
        <v>1220</v>
      </c>
      <c r="D3461" s="43" t="s">
        <v>1221</v>
      </c>
      <c r="E3461" s="48">
        <v>6137</v>
      </c>
      <c r="F3461" s="43"/>
      <c r="G3461" s="56" t="s">
        <v>2919</v>
      </c>
      <c r="H3461" s="23" t="s">
        <v>235</v>
      </c>
      <c r="I3461" s="68">
        <v>16400</v>
      </c>
      <c r="J3461" s="68">
        <v>13900</v>
      </c>
      <c r="K3461" s="68"/>
      <c r="L3461" s="68">
        <f t="shared" si="2679"/>
        <v>1200</v>
      </c>
      <c r="M3461" s="68"/>
      <c r="N3461" s="68"/>
      <c r="O3461" s="68">
        <v>1200</v>
      </c>
      <c r="P3461" s="68">
        <f t="shared" si="2686"/>
        <v>1200</v>
      </c>
      <c r="Q3461" s="68">
        <f t="shared" si="2687"/>
        <v>8.6330935251798557</v>
      </c>
    </row>
    <row r="3462" spans="1:17" x14ac:dyDescent="0.25">
      <c r="A3462" s="12" t="s">
        <v>638</v>
      </c>
      <c r="B3462" s="12" t="s">
        <v>69</v>
      </c>
      <c r="C3462" s="12" t="s">
        <v>1220</v>
      </c>
      <c r="D3462" s="43" t="s">
        <v>1221</v>
      </c>
      <c r="E3462" s="48">
        <v>6138</v>
      </c>
      <c r="F3462" s="43"/>
      <c r="G3462" s="56" t="s">
        <v>2919</v>
      </c>
      <c r="H3462" s="23" t="s">
        <v>237</v>
      </c>
      <c r="I3462" s="68">
        <v>3820</v>
      </c>
      <c r="J3462" s="68">
        <v>3820</v>
      </c>
      <c r="K3462" s="68"/>
      <c r="L3462" s="68">
        <f t="shared" si="2679"/>
        <v>0</v>
      </c>
      <c r="M3462" s="68"/>
      <c r="N3462" s="68"/>
      <c r="O3462" s="68">
        <v>0</v>
      </c>
      <c r="P3462" s="68">
        <f t="shared" si="2686"/>
        <v>0</v>
      </c>
      <c r="Q3462" s="68">
        <f t="shared" si="2687"/>
        <v>0</v>
      </c>
    </row>
    <row r="3463" spans="1:17" x14ac:dyDescent="0.25">
      <c r="A3463" s="14" t="s">
        <v>638</v>
      </c>
      <c r="B3463" s="14" t="s">
        <v>69</v>
      </c>
      <c r="C3463" s="14" t="s">
        <v>1220</v>
      </c>
      <c r="D3463" s="50" t="s">
        <v>1221</v>
      </c>
      <c r="E3463" s="50" t="s">
        <v>2720</v>
      </c>
      <c r="F3463" s="43" t="s">
        <v>1</v>
      </c>
      <c r="G3463" s="49" t="s">
        <v>1</v>
      </c>
      <c r="H3463" s="11" t="s">
        <v>35</v>
      </c>
      <c r="I3463" s="67">
        <f t="shared" ref="I3463:O3463" si="2718">SUM(I3464:I3466)</f>
        <v>41200</v>
      </c>
      <c r="J3463" s="67">
        <f t="shared" si="2718"/>
        <v>38200</v>
      </c>
      <c r="K3463" s="67">
        <f t="shared" si="2718"/>
        <v>0</v>
      </c>
      <c r="L3463" s="67">
        <f t="shared" si="2679"/>
        <v>3090</v>
      </c>
      <c r="M3463" s="67">
        <f t="shared" si="2718"/>
        <v>0</v>
      </c>
      <c r="N3463" s="67">
        <f t="shared" si="2718"/>
        <v>0</v>
      </c>
      <c r="O3463" s="67">
        <f t="shared" si="2718"/>
        <v>3090</v>
      </c>
      <c r="P3463" s="67">
        <f t="shared" si="2686"/>
        <v>3090</v>
      </c>
      <c r="Q3463" s="67">
        <f t="shared" si="2687"/>
        <v>8.0890052356020945</v>
      </c>
    </row>
    <row r="3464" spans="1:17" x14ac:dyDescent="0.25">
      <c r="A3464" s="12" t="s">
        <v>638</v>
      </c>
      <c r="B3464" s="12" t="s">
        <v>69</v>
      </c>
      <c r="C3464" s="12" t="s">
        <v>1220</v>
      </c>
      <c r="D3464" s="43" t="s">
        <v>1221</v>
      </c>
      <c r="E3464" s="48">
        <v>6139</v>
      </c>
      <c r="F3464" s="43"/>
      <c r="G3464" s="56" t="s">
        <v>2919</v>
      </c>
      <c r="H3464" s="23" t="s">
        <v>35</v>
      </c>
      <c r="I3464" s="68">
        <v>26900</v>
      </c>
      <c r="J3464" s="68">
        <v>23900</v>
      </c>
      <c r="K3464" s="68"/>
      <c r="L3464" s="68">
        <f t="shared" si="2679"/>
        <v>1900</v>
      </c>
      <c r="M3464" s="68"/>
      <c r="N3464" s="68"/>
      <c r="O3464" s="68">
        <v>1900</v>
      </c>
      <c r="P3464" s="68">
        <f t="shared" si="2686"/>
        <v>1900</v>
      </c>
      <c r="Q3464" s="68">
        <f t="shared" si="2687"/>
        <v>7.9497907949790791</v>
      </c>
    </row>
    <row r="3465" spans="1:17" x14ac:dyDescent="0.25">
      <c r="A3465" s="12" t="s">
        <v>638</v>
      </c>
      <c r="B3465" s="12" t="s">
        <v>69</v>
      </c>
      <c r="C3465" s="12" t="s">
        <v>1220</v>
      </c>
      <c r="D3465" s="43" t="s">
        <v>1221</v>
      </c>
      <c r="E3465" s="48">
        <v>6139</v>
      </c>
      <c r="F3465" s="43" t="s">
        <v>1228</v>
      </c>
      <c r="G3465" s="56" t="s">
        <v>2919</v>
      </c>
      <c r="H3465" s="23" t="s">
        <v>43</v>
      </c>
      <c r="I3465" s="68">
        <v>4200</v>
      </c>
      <c r="J3465" s="68">
        <v>4200</v>
      </c>
      <c r="K3465" s="68"/>
      <c r="L3465" s="68">
        <f t="shared" si="2679"/>
        <v>350</v>
      </c>
      <c r="M3465" s="68"/>
      <c r="N3465" s="68"/>
      <c r="O3465" s="68">
        <v>350</v>
      </c>
      <c r="P3465" s="68">
        <f t="shared" si="2686"/>
        <v>350</v>
      </c>
      <c r="Q3465" s="68">
        <f t="shared" si="2687"/>
        <v>8.3333333333333321</v>
      </c>
    </row>
    <row r="3466" spans="1:17" ht="22.5" x14ac:dyDescent="0.25">
      <c r="A3466" s="12" t="s">
        <v>638</v>
      </c>
      <c r="B3466" s="12" t="s">
        <v>69</v>
      </c>
      <c r="C3466" s="12" t="s">
        <v>1220</v>
      </c>
      <c r="D3466" s="43" t="s">
        <v>1221</v>
      </c>
      <c r="E3466" s="48">
        <v>6139</v>
      </c>
      <c r="F3466" s="43" t="s">
        <v>1229</v>
      </c>
      <c r="G3466" s="56" t="s">
        <v>2919</v>
      </c>
      <c r="H3466" s="23" t="s">
        <v>49</v>
      </c>
      <c r="I3466" s="68">
        <v>10100</v>
      </c>
      <c r="J3466" s="68">
        <v>10100</v>
      </c>
      <c r="K3466" s="68"/>
      <c r="L3466" s="68">
        <f t="shared" si="2679"/>
        <v>840</v>
      </c>
      <c r="M3466" s="68"/>
      <c r="N3466" s="68"/>
      <c r="O3466" s="68">
        <v>840</v>
      </c>
      <c r="P3466" s="68">
        <f t="shared" si="2686"/>
        <v>840</v>
      </c>
      <c r="Q3466" s="68">
        <f t="shared" si="2687"/>
        <v>8.3168316831683171</v>
      </c>
    </row>
    <row r="3467" spans="1:17" ht="22.5" x14ac:dyDescent="0.25">
      <c r="A3467" s="14" t="s">
        <v>1</v>
      </c>
      <c r="B3467" s="14" t="s">
        <v>1</v>
      </c>
      <c r="C3467" s="14" t="s">
        <v>1</v>
      </c>
      <c r="D3467" s="42" t="s">
        <v>1</v>
      </c>
      <c r="E3467" s="42" t="s">
        <v>1</v>
      </c>
      <c r="F3467" s="42" t="s">
        <v>1</v>
      </c>
      <c r="G3467" s="42" t="s">
        <v>1</v>
      </c>
      <c r="H3467" s="17" t="s">
        <v>50</v>
      </c>
      <c r="I3467" s="66">
        <f t="shared" ref="I3467:O3468" si="2719">SUM(I3468)</f>
        <v>100</v>
      </c>
      <c r="J3467" s="66">
        <f t="shared" si="2719"/>
        <v>100</v>
      </c>
      <c r="K3467" s="66">
        <f t="shared" si="2719"/>
        <v>0</v>
      </c>
      <c r="L3467" s="66">
        <f t="shared" si="2679"/>
        <v>0</v>
      </c>
      <c r="M3467" s="66">
        <f t="shared" si="2719"/>
        <v>0</v>
      </c>
      <c r="N3467" s="66">
        <f t="shared" si="2719"/>
        <v>0</v>
      </c>
      <c r="O3467" s="66">
        <f t="shared" si="2719"/>
        <v>0</v>
      </c>
      <c r="P3467" s="66">
        <f t="shared" si="2686"/>
        <v>0</v>
      </c>
      <c r="Q3467" s="66">
        <f t="shared" si="2687"/>
        <v>0</v>
      </c>
    </row>
    <row r="3468" spans="1:17" x14ac:dyDescent="0.25">
      <c r="A3468" s="12" t="s">
        <v>638</v>
      </c>
      <c r="B3468" s="12" t="s">
        <v>69</v>
      </c>
      <c r="C3468" s="12" t="s">
        <v>1220</v>
      </c>
      <c r="D3468" s="43" t="s">
        <v>1221</v>
      </c>
      <c r="E3468" s="42" t="s">
        <v>2712</v>
      </c>
      <c r="F3468" s="42" t="s">
        <v>1</v>
      </c>
      <c r="G3468" s="42" t="s">
        <v>1</v>
      </c>
      <c r="H3468" s="11" t="s">
        <v>52</v>
      </c>
      <c r="I3468" s="67">
        <f t="shared" si="2719"/>
        <v>100</v>
      </c>
      <c r="J3468" s="67">
        <f t="shared" si="2719"/>
        <v>100</v>
      </c>
      <c r="K3468" s="67">
        <f t="shared" si="2719"/>
        <v>0</v>
      </c>
      <c r="L3468" s="67">
        <f t="shared" ref="L3468:L3531" si="2720">SUM(M3468:O3468)</f>
        <v>0</v>
      </c>
      <c r="M3468" s="67">
        <f t="shared" si="2719"/>
        <v>0</v>
      </c>
      <c r="N3468" s="67">
        <f t="shared" si="2719"/>
        <v>0</v>
      </c>
      <c r="O3468" s="67">
        <f t="shared" si="2719"/>
        <v>0</v>
      </c>
      <c r="P3468" s="67">
        <f t="shared" si="2686"/>
        <v>0</v>
      </c>
      <c r="Q3468" s="67">
        <f t="shared" si="2687"/>
        <v>0</v>
      </c>
    </row>
    <row r="3469" spans="1:17" x14ac:dyDescent="0.25">
      <c r="A3469" s="12" t="s">
        <v>638</v>
      </c>
      <c r="B3469" s="12" t="s">
        <v>69</v>
      </c>
      <c r="C3469" s="12" t="s">
        <v>1220</v>
      </c>
      <c r="D3469" s="43" t="s">
        <v>1221</v>
      </c>
      <c r="E3469" s="48">
        <v>6148</v>
      </c>
      <c r="F3469" s="43"/>
      <c r="G3469" s="56" t="s">
        <v>2919</v>
      </c>
      <c r="H3469" s="23" t="s">
        <v>58</v>
      </c>
      <c r="I3469" s="68">
        <v>100</v>
      </c>
      <c r="J3469" s="68">
        <v>100</v>
      </c>
      <c r="K3469" s="68"/>
      <c r="L3469" s="68">
        <f t="shared" si="2720"/>
        <v>0</v>
      </c>
      <c r="M3469" s="68"/>
      <c r="N3469" s="68"/>
      <c r="O3469" s="68"/>
      <c r="P3469" s="68">
        <f t="shared" ref="P3469:P3532" si="2721">K3469+L3469</f>
        <v>0</v>
      </c>
      <c r="Q3469" s="68">
        <f t="shared" ref="Q3469:Q3532" si="2722">IF(J3469=0,"-",P3469/J3469*100)</f>
        <v>0</v>
      </c>
    </row>
    <row r="3470" spans="1:17" ht="22.5" x14ac:dyDescent="0.25">
      <c r="A3470" s="14" t="s">
        <v>1</v>
      </c>
      <c r="B3470" s="14" t="s">
        <v>1</v>
      </c>
      <c r="C3470" s="14" t="s">
        <v>1</v>
      </c>
      <c r="D3470" s="42" t="s">
        <v>1</v>
      </c>
      <c r="E3470" s="42" t="s">
        <v>1</v>
      </c>
      <c r="F3470" s="42" t="s">
        <v>1</v>
      </c>
      <c r="G3470" s="42" t="s">
        <v>1</v>
      </c>
      <c r="H3470" s="17" t="s">
        <v>59</v>
      </c>
      <c r="I3470" s="66">
        <f t="shared" ref="I3470:O3470" si="2723">SUM(I3471)</f>
        <v>19000</v>
      </c>
      <c r="J3470" s="66">
        <f t="shared" si="2723"/>
        <v>0</v>
      </c>
      <c r="K3470" s="66">
        <f t="shared" si="2723"/>
        <v>0</v>
      </c>
      <c r="L3470" s="66">
        <f t="shared" si="2720"/>
        <v>0</v>
      </c>
      <c r="M3470" s="66">
        <f t="shared" si="2723"/>
        <v>0</v>
      </c>
      <c r="N3470" s="66">
        <f t="shared" si="2723"/>
        <v>0</v>
      </c>
      <c r="O3470" s="66">
        <f t="shared" si="2723"/>
        <v>0</v>
      </c>
      <c r="P3470" s="66">
        <f t="shared" si="2721"/>
        <v>0</v>
      </c>
      <c r="Q3470" s="66" t="str">
        <f t="shared" si="2722"/>
        <v>-</v>
      </c>
    </row>
    <row r="3471" spans="1:17" x14ac:dyDescent="0.25">
      <c r="A3471" s="12" t="s">
        <v>638</v>
      </c>
      <c r="B3471" s="12" t="s">
        <v>69</v>
      </c>
      <c r="C3471" s="12" t="s">
        <v>1220</v>
      </c>
      <c r="D3471" s="43" t="s">
        <v>1221</v>
      </c>
      <c r="E3471" s="42" t="s">
        <v>2715</v>
      </c>
      <c r="F3471" s="42" t="s">
        <v>1</v>
      </c>
      <c r="G3471" s="42" t="s">
        <v>1</v>
      </c>
      <c r="H3471" s="11" t="s">
        <v>61</v>
      </c>
      <c r="I3471" s="67">
        <f t="shared" ref="I3471" si="2724">SUM(I3472:I3473)</f>
        <v>19000</v>
      </c>
      <c r="J3471" s="67">
        <f t="shared" ref="J3471:K3471" si="2725">SUM(J3472:J3473)</f>
        <v>0</v>
      </c>
      <c r="K3471" s="67">
        <f t="shared" si="2725"/>
        <v>0</v>
      </c>
      <c r="L3471" s="67">
        <f t="shared" si="2720"/>
        <v>0</v>
      </c>
      <c r="M3471" s="67">
        <f t="shared" ref="M3471" si="2726">SUM(M3472:M3473)</f>
        <v>0</v>
      </c>
      <c r="N3471" s="67">
        <f t="shared" ref="N3471:O3471" si="2727">SUM(N3472:N3473)</f>
        <v>0</v>
      </c>
      <c r="O3471" s="67">
        <f t="shared" si="2727"/>
        <v>0</v>
      </c>
      <c r="P3471" s="67">
        <f t="shared" si="2721"/>
        <v>0</v>
      </c>
      <c r="Q3471" s="67" t="str">
        <f t="shared" si="2722"/>
        <v>-</v>
      </c>
    </row>
    <row r="3472" spans="1:17" x14ac:dyDescent="0.25">
      <c r="A3472" s="12" t="s">
        <v>638</v>
      </c>
      <c r="B3472" s="12" t="s">
        <v>69</v>
      </c>
      <c r="C3472" s="12" t="s">
        <v>1220</v>
      </c>
      <c r="D3472" s="43" t="s">
        <v>1221</v>
      </c>
      <c r="E3472" s="48">
        <v>8213</v>
      </c>
      <c r="F3472" s="43"/>
      <c r="G3472" s="56" t="s">
        <v>2919</v>
      </c>
      <c r="H3472" s="23" t="s">
        <v>62</v>
      </c>
      <c r="I3472" s="68">
        <v>17000</v>
      </c>
      <c r="J3472" s="68">
        <v>0</v>
      </c>
      <c r="K3472" s="68"/>
      <c r="L3472" s="68">
        <f t="shared" si="2720"/>
        <v>0</v>
      </c>
      <c r="M3472" s="68"/>
      <c r="N3472" s="68"/>
      <c r="O3472" s="68"/>
      <c r="P3472" s="68">
        <f t="shared" si="2721"/>
        <v>0</v>
      </c>
      <c r="Q3472" s="68" t="str">
        <f t="shared" si="2722"/>
        <v>-</v>
      </c>
    </row>
    <row r="3473" spans="1:17" x14ac:dyDescent="0.25">
      <c r="A3473" s="12" t="s">
        <v>638</v>
      </c>
      <c r="B3473" s="12" t="s">
        <v>69</v>
      </c>
      <c r="C3473" s="12" t="s">
        <v>1220</v>
      </c>
      <c r="D3473" s="43" t="s">
        <v>1221</v>
      </c>
      <c r="E3473" s="48">
        <v>8216</v>
      </c>
      <c r="F3473" s="43"/>
      <c r="G3473" s="56" t="s">
        <v>2919</v>
      </c>
      <c r="H3473" s="23" t="s">
        <v>248</v>
      </c>
      <c r="I3473" s="68">
        <v>2000</v>
      </c>
      <c r="J3473" s="68">
        <v>0</v>
      </c>
      <c r="K3473" s="68"/>
      <c r="L3473" s="68">
        <f t="shared" si="2720"/>
        <v>0</v>
      </c>
      <c r="M3473" s="68"/>
      <c r="N3473" s="68"/>
      <c r="O3473" s="68"/>
      <c r="P3473" s="68">
        <f t="shared" si="2721"/>
        <v>0</v>
      </c>
      <c r="Q3473" s="68" t="str">
        <f t="shared" si="2722"/>
        <v>-</v>
      </c>
    </row>
    <row r="3474" spans="1:17" x14ac:dyDescent="0.25">
      <c r="A3474" s="23" t="s">
        <v>1</v>
      </c>
      <c r="B3474" s="23" t="s">
        <v>1</v>
      </c>
      <c r="C3474" s="23" t="s">
        <v>1</v>
      </c>
      <c r="D3474" s="49" t="s">
        <v>1</v>
      </c>
      <c r="E3474" s="49" t="s">
        <v>1</v>
      </c>
      <c r="F3474" s="49" t="s">
        <v>1</v>
      </c>
      <c r="G3474" s="49" t="s">
        <v>1</v>
      </c>
      <c r="H3474" s="17" t="s">
        <v>1230</v>
      </c>
      <c r="I3474" s="66">
        <f t="shared" ref="I3474:O3474" si="2728">SUM(I3444,I3467,I3470)</f>
        <v>2131360</v>
      </c>
      <c r="J3474" s="66">
        <f t="shared" si="2728"/>
        <v>2102360</v>
      </c>
      <c r="K3474" s="66">
        <f t="shared" si="2728"/>
        <v>0</v>
      </c>
      <c r="L3474" s="66">
        <f t="shared" si="2720"/>
        <v>207065</v>
      </c>
      <c r="M3474" s="66">
        <f t="shared" si="2728"/>
        <v>0</v>
      </c>
      <c r="N3474" s="66">
        <f t="shared" si="2728"/>
        <v>0</v>
      </c>
      <c r="O3474" s="66">
        <f t="shared" si="2728"/>
        <v>207065</v>
      </c>
      <c r="P3474" s="66">
        <f t="shared" si="2721"/>
        <v>207065</v>
      </c>
      <c r="Q3474" s="66">
        <f t="shared" si="2722"/>
        <v>9.8491695047470458</v>
      </c>
    </row>
    <row r="3475" spans="1:17" ht="15.75" thickBot="1" x14ac:dyDescent="0.3">
      <c r="A3475" s="23" t="s">
        <v>1</v>
      </c>
      <c r="B3475" s="23" t="s">
        <v>1</v>
      </c>
      <c r="C3475" s="23" t="s">
        <v>1</v>
      </c>
      <c r="D3475" s="49" t="s">
        <v>1</v>
      </c>
      <c r="E3475" s="49" t="s">
        <v>1</v>
      </c>
      <c r="F3475" s="49" t="s">
        <v>1</v>
      </c>
      <c r="G3475" s="49" t="s">
        <v>1</v>
      </c>
      <c r="H3475" s="11" t="s">
        <v>64</v>
      </c>
      <c r="I3475" s="67">
        <v>66</v>
      </c>
      <c r="J3475" s="67">
        <v>66</v>
      </c>
      <c r="K3475" s="67"/>
      <c r="L3475" s="67"/>
      <c r="M3475" s="67"/>
      <c r="N3475" s="67"/>
      <c r="O3475" s="67"/>
      <c r="P3475" s="67">
        <f t="shared" si="2721"/>
        <v>0</v>
      </c>
      <c r="Q3475" s="67">
        <f t="shared" si="2722"/>
        <v>0</v>
      </c>
    </row>
    <row r="3476" spans="1:17" ht="34.5" thickBot="1" x14ac:dyDescent="0.3">
      <c r="A3476" s="23" t="s">
        <v>1</v>
      </c>
      <c r="B3476" s="23" t="s">
        <v>1</v>
      </c>
      <c r="C3476" s="23" t="s">
        <v>1</v>
      </c>
      <c r="D3476" s="49" t="s">
        <v>1</v>
      </c>
      <c r="E3476" s="49" t="s">
        <v>1</v>
      </c>
      <c r="F3476" s="49" t="s">
        <v>1</v>
      </c>
      <c r="G3476" s="49" t="s">
        <v>1</v>
      </c>
      <c r="H3476" s="22" t="s">
        <v>65</v>
      </c>
      <c r="I3476" s="64" t="s">
        <v>2718</v>
      </c>
      <c r="J3476" s="64" t="s">
        <v>2879</v>
      </c>
      <c r="K3476" s="64" t="s">
        <v>2942</v>
      </c>
      <c r="L3476" s="64" t="s">
        <v>2942</v>
      </c>
      <c r="M3476" s="64" t="s">
        <v>2950</v>
      </c>
      <c r="N3476" s="64" t="s">
        <v>2949</v>
      </c>
      <c r="O3476" s="64" t="s">
        <v>2951</v>
      </c>
      <c r="P3476" s="64" t="s">
        <v>2942</v>
      </c>
      <c r="Q3476" s="64" t="s">
        <v>2944</v>
      </c>
    </row>
    <row r="3477" spans="1:17" x14ac:dyDescent="0.25">
      <c r="A3477" s="24"/>
      <c r="B3477" s="24"/>
      <c r="C3477" s="24"/>
      <c r="D3477" s="51"/>
      <c r="E3477" s="51"/>
      <c r="F3477" s="51"/>
      <c r="G3477" s="51"/>
      <c r="H3477" s="18" t="s">
        <v>1</v>
      </c>
      <c r="I3477" s="65">
        <v>1</v>
      </c>
      <c r="J3477" s="65" t="s">
        <v>2894</v>
      </c>
      <c r="K3477" s="65">
        <v>3</v>
      </c>
      <c r="L3477" s="65" t="s">
        <v>2945</v>
      </c>
      <c r="M3477" s="65">
        <v>5</v>
      </c>
      <c r="N3477" s="65">
        <v>6</v>
      </c>
      <c r="O3477" s="65">
        <v>7</v>
      </c>
      <c r="P3477" s="65" t="s">
        <v>2946</v>
      </c>
      <c r="Q3477" s="65">
        <v>9</v>
      </c>
    </row>
    <row r="3478" spans="1:17" x14ac:dyDescent="0.25">
      <c r="A3478" s="24"/>
      <c r="B3478" s="24"/>
      <c r="C3478" s="24"/>
      <c r="D3478" s="51"/>
      <c r="E3478" s="52"/>
      <c r="F3478" s="52"/>
      <c r="G3478" s="52"/>
      <c r="H3478" s="19" t="s">
        <v>697</v>
      </c>
      <c r="I3478" s="69">
        <f t="shared" ref="I3478" si="2729">SUM(I3474)</f>
        <v>2131360</v>
      </c>
      <c r="J3478" s="69">
        <f t="shared" ref="J3478:K3478" si="2730">SUM(J3474)</f>
        <v>2102360</v>
      </c>
      <c r="K3478" s="69">
        <f t="shared" si="2730"/>
        <v>0</v>
      </c>
      <c r="L3478" s="69">
        <f t="shared" si="2720"/>
        <v>207065</v>
      </c>
      <c r="M3478" s="69">
        <f t="shared" ref="M3478" si="2731">SUM(M3474)</f>
        <v>0</v>
      </c>
      <c r="N3478" s="69">
        <f t="shared" ref="N3478:O3478" si="2732">SUM(N3474)</f>
        <v>0</v>
      </c>
      <c r="O3478" s="69">
        <f t="shared" si="2732"/>
        <v>207065</v>
      </c>
      <c r="P3478" s="69">
        <f t="shared" si="2721"/>
        <v>207065</v>
      </c>
      <c r="Q3478" s="69">
        <f t="shared" si="2722"/>
        <v>9.8491695047470458</v>
      </c>
    </row>
    <row r="3479" spans="1:17" x14ac:dyDescent="0.25">
      <c r="A3479" s="24"/>
      <c r="B3479" s="24"/>
      <c r="C3479" s="24"/>
      <c r="D3479" s="51"/>
      <c r="E3479" s="51"/>
      <c r="F3479" s="51"/>
      <c r="G3479" s="51"/>
      <c r="H3479" s="20" t="s">
        <v>67</v>
      </c>
      <c r="I3479" s="69">
        <f t="shared" ref="I3479" si="2733">SUM(I3478)</f>
        <v>2131360</v>
      </c>
      <c r="J3479" s="69">
        <f t="shared" ref="J3479:K3479" si="2734">SUM(J3478)</f>
        <v>2102360</v>
      </c>
      <c r="K3479" s="69">
        <f t="shared" si="2734"/>
        <v>0</v>
      </c>
      <c r="L3479" s="69">
        <f t="shared" si="2720"/>
        <v>207065</v>
      </c>
      <c r="M3479" s="69">
        <f t="shared" ref="M3479" si="2735">SUM(M3478)</f>
        <v>0</v>
      </c>
      <c r="N3479" s="69">
        <f t="shared" ref="N3479:O3479" si="2736">SUM(N3478)</f>
        <v>0</v>
      </c>
      <c r="O3479" s="69">
        <f t="shared" si="2736"/>
        <v>207065</v>
      </c>
      <c r="P3479" s="69">
        <f t="shared" si="2721"/>
        <v>207065</v>
      </c>
      <c r="Q3479" s="69">
        <f t="shared" si="2722"/>
        <v>9.8491695047470458</v>
      </c>
    </row>
    <row r="3480" spans="1:17" x14ac:dyDescent="0.25">
      <c r="A3480" s="25"/>
      <c r="B3480" s="25"/>
      <c r="C3480" s="25"/>
      <c r="D3480" s="53"/>
      <c r="E3480" s="53"/>
      <c r="F3480" s="53"/>
      <c r="G3480" s="53"/>
    </row>
    <row r="3481" spans="1:17" ht="15.75" thickBot="1" x14ac:dyDescent="0.3">
      <c r="A3481" s="23" t="s">
        <v>1</v>
      </c>
      <c r="B3481" s="23" t="s">
        <v>1</v>
      </c>
      <c r="C3481" s="23" t="s">
        <v>1</v>
      </c>
      <c r="D3481" s="49" t="s">
        <v>1</v>
      </c>
      <c r="E3481" s="49" t="s">
        <v>1</v>
      </c>
      <c r="F3481" s="49" t="s">
        <v>1</v>
      </c>
      <c r="G3481" s="49" t="s">
        <v>1</v>
      </c>
      <c r="H3481" s="26" t="s">
        <v>1</v>
      </c>
      <c r="I3481" s="70"/>
      <c r="J3481" s="70"/>
      <c r="K3481" s="70"/>
      <c r="L3481" s="70"/>
      <c r="M3481" s="70"/>
      <c r="N3481" s="70"/>
      <c r="O3481" s="70"/>
      <c r="P3481" s="70"/>
      <c r="Q3481" s="70"/>
    </row>
    <row r="3482" spans="1:17" ht="34.5" thickBot="1" x14ac:dyDescent="0.3">
      <c r="A3482" s="22" t="s">
        <v>4</v>
      </c>
      <c r="B3482" s="22" t="s">
        <v>5</v>
      </c>
      <c r="C3482" s="22" t="s">
        <v>6</v>
      </c>
      <c r="D3482" s="44" t="s">
        <v>2891</v>
      </c>
      <c r="E3482" s="44" t="s">
        <v>2895</v>
      </c>
      <c r="F3482" s="44" t="s">
        <v>7</v>
      </c>
      <c r="G3482" s="44" t="s">
        <v>8</v>
      </c>
      <c r="H3482" s="22" t="s">
        <v>9</v>
      </c>
      <c r="I3482" s="64" t="s">
        <v>2718</v>
      </c>
      <c r="J3482" s="64" t="s">
        <v>2879</v>
      </c>
      <c r="K3482" s="64" t="s">
        <v>2942</v>
      </c>
      <c r="L3482" s="64" t="s">
        <v>2942</v>
      </c>
      <c r="M3482" s="64" t="s">
        <v>2950</v>
      </c>
      <c r="N3482" s="64" t="s">
        <v>2949</v>
      </c>
      <c r="O3482" s="64" t="s">
        <v>2951</v>
      </c>
      <c r="P3482" s="64" t="s">
        <v>2942</v>
      </c>
      <c r="Q3482" s="64" t="s">
        <v>2944</v>
      </c>
    </row>
    <row r="3483" spans="1:17" x14ac:dyDescent="0.25">
      <c r="A3483" s="15" t="s">
        <v>1</v>
      </c>
      <c r="B3483" s="15" t="s">
        <v>1</v>
      </c>
      <c r="C3483" s="15" t="s">
        <v>1</v>
      </c>
      <c r="D3483" s="45" t="s">
        <v>1</v>
      </c>
      <c r="E3483" s="45" t="s">
        <v>1</v>
      </c>
      <c r="F3483" s="46" t="s">
        <v>1</v>
      </c>
      <c r="G3483" s="47" t="s">
        <v>1</v>
      </c>
      <c r="H3483" s="16" t="s">
        <v>1</v>
      </c>
      <c r="I3483" s="65">
        <v>1</v>
      </c>
      <c r="J3483" s="65" t="s">
        <v>2894</v>
      </c>
      <c r="K3483" s="65">
        <v>3</v>
      </c>
      <c r="L3483" s="65" t="s">
        <v>2945</v>
      </c>
      <c r="M3483" s="65">
        <v>5</v>
      </c>
      <c r="N3483" s="65">
        <v>6</v>
      </c>
      <c r="O3483" s="65">
        <v>7</v>
      </c>
      <c r="P3483" s="65" t="s">
        <v>2946</v>
      </c>
      <c r="Q3483" s="65">
        <v>9</v>
      </c>
    </row>
    <row r="3484" spans="1:17" x14ac:dyDescent="0.25">
      <c r="A3484" s="14" t="s">
        <v>638</v>
      </c>
      <c r="B3484" s="14" t="s">
        <v>69</v>
      </c>
      <c r="C3484" s="12" t="s">
        <v>1231</v>
      </c>
      <c r="D3484" s="43" t="s">
        <v>1232</v>
      </c>
      <c r="E3484" s="42" t="s">
        <v>1</v>
      </c>
      <c r="F3484" s="42" t="s">
        <v>1</v>
      </c>
      <c r="G3484" s="42" t="s">
        <v>1</v>
      </c>
      <c r="H3484" s="11" t="s">
        <v>1233</v>
      </c>
      <c r="I3484" s="63"/>
      <c r="J3484" s="63"/>
      <c r="K3484" s="63"/>
      <c r="L3484" s="63"/>
      <c r="M3484" s="63"/>
      <c r="N3484" s="63"/>
      <c r="O3484" s="63"/>
      <c r="P3484" s="63">
        <f t="shared" si="2721"/>
        <v>0</v>
      </c>
      <c r="Q3484" s="63" t="str">
        <f t="shared" si="2722"/>
        <v>-</v>
      </c>
    </row>
    <row r="3485" spans="1:17" ht="22.5" x14ac:dyDescent="0.25">
      <c r="A3485" s="14" t="s">
        <v>1</v>
      </c>
      <c r="B3485" s="14" t="s">
        <v>1</v>
      </c>
      <c r="C3485" s="14" t="s">
        <v>1</v>
      </c>
      <c r="D3485" s="42" t="s">
        <v>1</v>
      </c>
      <c r="E3485" s="42" t="s">
        <v>1</v>
      </c>
      <c r="F3485" s="42" t="s">
        <v>1</v>
      </c>
      <c r="G3485" s="42" t="s">
        <v>1</v>
      </c>
      <c r="H3485" s="17" t="s">
        <v>13</v>
      </c>
      <c r="I3485" s="66">
        <f t="shared" ref="I3485" si="2737">SUM(I3486,I3494,I3496)</f>
        <v>2017511</v>
      </c>
      <c r="J3485" s="66">
        <f t="shared" ref="J3485:K3485" si="2738">SUM(J3486,J3494,J3496)</f>
        <v>1847311</v>
      </c>
      <c r="K3485" s="66">
        <f t="shared" si="2738"/>
        <v>0</v>
      </c>
      <c r="L3485" s="66">
        <f t="shared" si="2720"/>
        <v>188680</v>
      </c>
      <c r="M3485" s="66">
        <f t="shared" ref="M3485" si="2739">SUM(M3486,M3494,M3496)</f>
        <v>0</v>
      </c>
      <c r="N3485" s="66">
        <f t="shared" ref="N3485:O3485" si="2740">SUM(N3486,N3494,N3496)</f>
        <v>0</v>
      </c>
      <c r="O3485" s="66">
        <f t="shared" si="2740"/>
        <v>188680</v>
      </c>
      <c r="P3485" s="66">
        <f t="shared" si="2721"/>
        <v>188680</v>
      </c>
      <c r="Q3485" s="66">
        <f t="shared" si="2722"/>
        <v>10.21376476402728</v>
      </c>
    </row>
    <row r="3486" spans="1:17" x14ac:dyDescent="0.25">
      <c r="A3486" s="12" t="s">
        <v>638</v>
      </c>
      <c r="B3486" s="12" t="s">
        <v>69</v>
      </c>
      <c r="C3486" s="12" t="s">
        <v>1231</v>
      </c>
      <c r="D3486" s="43" t="s">
        <v>1232</v>
      </c>
      <c r="E3486" s="42" t="s">
        <v>2709</v>
      </c>
      <c r="F3486" s="42" t="s">
        <v>1</v>
      </c>
      <c r="G3486" s="42" t="s">
        <v>1</v>
      </c>
      <c r="H3486" s="11" t="s">
        <v>15</v>
      </c>
      <c r="I3486" s="67">
        <f t="shared" ref="I3486" si="2741">SUM(I3487,I3488)</f>
        <v>1622651</v>
      </c>
      <c r="J3486" s="67">
        <f t="shared" ref="J3486:K3486" si="2742">SUM(J3487,J3488)</f>
        <v>1560651</v>
      </c>
      <c r="K3486" s="67">
        <f t="shared" si="2742"/>
        <v>0</v>
      </c>
      <c r="L3486" s="67">
        <f t="shared" si="2720"/>
        <v>162700</v>
      </c>
      <c r="M3486" s="67">
        <f t="shared" ref="M3486" si="2743">SUM(M3487,M3488)</f>
        <v>0</v>
      </c>
      <c r="N3486" s="67">
        <f t="shared" ref="N3486:O3486" si="2744">SUM(N3487,N3488)</f>
        <v>0</v>
      </c>
      <c r="O3486" s="67">
        <f t="shared" si="2744"/>
        <v>162700</v>
      </c>
      <c r="P3486" s="67">
        <f t="shared" si="2721"/>
        <v>162700</v>
      </c>
      <c r="Q3486" s="67">
        <f t="shared" si="2722"/>
        <v>10.425136689753186</v>
      </c>
    </row>
    <row r="3487" spans="1:17" x14ac:dyDescent="0.25">
      <c r="A3487" s="12" t="s">
        <v>638</v>
      </c>
      <c r="B3487" s="12" t="s">
        <v>69</v>
      </c>
      <c r="C3487" s="12" t="s">
        <v>1231</v>
      </c>
      <c r="D3487" s="43" t="s">
        <v>1232</v>
      </c>
      <c r="E3487" s="48">
        <v>6111</v>
      </c>
      <c r="F3487" s="43"/>
      <c r="G3487" s="56" t="s">
        <v>2919</v>
      </c>
      <c r="H3487" s="23" t="s">
        <v>16</v>
      </c>
      <c r="I3487" s="68">
        <v>1420451</v>
      </c>
      <c r="J3487" s="68">
        <v>1365451</v>
      </c>
      <c r="K3487" s="68"/>
      <c r="L3487" s="68">
        <f t="shared" si="2720"/>
        <v>141000</v>
      </c>
      <c r="M3487" s="68"/>
      <c r="N3487" s="68"/>
      <c r="O3487" s="68">
        <v>141000</v>
      </c>
      <c r="P3487" s="68">
        <f t="shared" si="2721"/>
        <v>141000</v>
      </c>
      <c r="Q3487" s="68">
        <f t="shared" si="2722"/>
        <v>10.326258503600643</v>
      </c>
    </row>
    <row r="3488" spans="1:17" x14ac:dyDescent="0.25">
      <c r="A3488" s="14" t="s">
        <v>638</v>
      </c>
      <c r="B3488" s="14" t="s">
        <v>69</v>
      </c>
      <c r="C3488" s="14" t="s">
        <v>1231</v>
      </c>
      <c r="D3488" s="50" t="s">
        <v>1232</v>
      </c>
      <c r="E3488" s="50" t="s">
        <v>2719</v>
      </c>
      <c r="F3488" s="43" t="s">
        <v>1</v>
      </c>
      <c r="G3488" s="49" t="s">
        <v>1</v>
      </c>
      <c r="H3488" s="11" t="s">
        <v>19</v>
      </c>
      <c r="I3488" s="67">
        <f t="shared" ref="I3488:O3488" si="2745">SUM(I3489:I3493)</f>
        <v>202200</v>
      </c>
      <c r="J3488" s="67">
        <f t="shared" si="2745"/>
        <v>195200</v>
      </c>
      <c r="K3488" s="67">
        <f t="shared" si="2745"/>
        <v>0</v>
      </c>
      <c r="L3488" s="67">
        <f t="shared" si="2720"/>
        <v>21700</v>
      </c>
      <c r="M3488" s="67">
        <f t="shared" si="2745"/>
        <v>0</v>
      </c>
      <c r="N3488" s="67">
        <f t="shared" si="2745"/>
        <v>0</v>
      </c>
      <c r="O3488" s="67">
        <f t="shared" si="2745"/>
        <v>21700</v>
      </c>
      <c r="P3488" s="67">
        <f t="shared" si="2721"/>
        <v>21700</v>
      </c>
      <c r="Q3488" s="67">
        <f t="shared" si="2722"/>
        <v>11.116803278688526</v>
      </c>
    </row>
    <row r="3489" spans="1:17" x14ac:dyDescent="0.25">
      <c r="A3489" s="12" t="s">
        <v>638</v>
      </c>
      <c r="B3489" s="12" t="s">
        <v>69</v>
      </c>
      <c r="C3489" s="12" t="s">
        <v>1231</v>
      </c>
      <c r="D3489" s="43" t="s">
        <v>1232</v>
      </c>
      <c r="E3489" s="48">
        <v>6112</v>
      </c>
      <c r="F3489" s="43" t="s">
        <v>1234</v>
      </c>
      <c r="G3489" s="56" t="s">
        <v>2919</v>
      </c>
      <c r="H3489" s="23" t="s">
        <v>73</v>
      </c>
      <c r="I3489" s="68">
        <v>26000</v>
      </c>
      <c r="J3489" s="68">
        <v>26000</v>
      </c>
      <c r="K3489" s="68"/>
      <c r="L3489" s="68">
        <f t="shared" si="2720"/>
        <v>2200</v>
      </c>
      <c r="M3489" s="68"/>
      <c r="N3489" s="68"/>
      <c r="O3489" s="68">
        <v>2200</v>
      </c>
      <c r="P3489" s="68">
        <f t="shared" si="2721"/>
        <v>2200</v>
      </c>
      <c r="Q3489" s="68">
        <f t="shared" si="2722"/>
        <v>8.4615384615384617</v>
      </c>
    </row>
    <row r="3490" spans="1:17" x14ac:dyDescent="0.25">
      <c r="A3490" s="12" t="s">
        <v>638</v>
      </c>
      <c r="B3490" s="12" t="s">
        <v>69</v>
      </c>
      <c r="C3490" s="12" t="s">
        <v>1231</v>
      </c>
      <c r="D3490" s="43" t="s">
        <v>1232</v>
      </c>
      <c r="E3490" s="48">
        <v>6112</v>
      </c>
      <c r="F3490" s="43" t="s">
        <v>1235</v>
      </c>
      <c r="G3490" s="56" t="s">
        <v>2919</v>
      </c>
      <c r="H3490" s="23" t="s">
        <v>22</v>
      </c>
      <c r="I3490" s="68">
        <v>115000</v>
      </c>
      <c r="J3490" s="68">
        <v>110000</v>
      </c>
      <c r="K3490" s="68"/>
      <c r="L3490" s="68">
        <f t="shared" si="2720"/>
        <v>15000</v>
      </c>
      <c r="M3490" s="68"/>
      <c r="N3490" s="68"/>
      <c r="O3490" s="68">
        <v>15000</v>
      </c>
      <c r="P3490" s="68">
        <f t="shared" si="2721"/>
        <v>15000</v>
      </c>
      <c r="Q3490" s="68">
        <f t="shared" si="2722"/>
        <v>13.636363636363635</v>
      </c>
    </row>
    <row r="3491" spans="1:17" x14ac:dyDescent="0.25">
      <c r="A3491" s="12" t="s">
        <v>638</v>
      </c>
      <c r="B3491" s="12" t="s">
        <v>69</v>
      </c>
      <c r="C3491" s="12" t="s">
        <v>1231</v>
      </c>
      <c r="D3491" s="43" t="s">
        <v>1232</v>
      </c>
      <c r="E3491" s="48">
        <v>6112</v>
      </c>
      <c r="F3491" s="43" t="s">
        <v>1236</v>
      </c>
      <c r="G3491" s="56" t="s">
        <v>2919</v>
      </c>
      <c r="H3491" s="23" t="s">
        <v>24</v>
      </c>
      <c r="I3491" s="68">
        <v>32800</v>
      </c>
      <c r="J3491" s="68">
        <v>30800</v>
      </c>
      <c r="K3491" s="68"/>
      <c r="L3491" s="68">
        <f t="shared" si="2720"/>
        <v>0</v>
      </c>
      <c r="M3491" s="68"/>
      <c r="N3491" s="68"/>
      <c r="O3491" s="68"/>
      <c r="P3491" s="68">
        <f t="shared" si="2721"/>
        <v>0</v>
      </c>
      <c r="Q3491" s="68">
        <f t="shared" si="2722"/>
        <v>0</v>
      </c>
    </row>
    <row r="3492" spans="1:17" x14ac:dyDescent="0.25">
      <c r="A3492" s="12" t="s">
        <v>638</v>
      </c>
      <c r="B3492" s="12" t="s">
        <v>69</v>
      </c>
      <c r="C3492" s="12" t="s">
        <v>1231</v>
      </c>
      <c r="D3492" s="43" t="s">
        <v>1232</v>
      </c>
      <c r="E3492" s="48">
        <v>6112</v>
      </c>
      <c r="F3492" s="43" t="s">
        <v>1237</v>
      </c>
      <c r="G3492" s="56" t="s">
        <v>2919</v>
      </c>
      <c r="H3492" s="23" t="s">
        <v>76</v>
      </c>
      <c r="I3492" s="68">
        <v>12500</v>
      </c>
      <c r="J3492" s="68">
        <v>12500</v>
      </c>
      <c r="K3492" s="68"/>
      <c r="L3492" s="68">
        <f t="shared" si="2720"/>
        <v>0</v>
      </c>
      <c r="M3492" s="68"/>
      <c r="N3492" s="68"/>
      <c r="O3492" s="68">
        <v>0</v>
      </c>
      <c r="P3492" s="68">
        <f t="shared" si="2721"/>
        <v>0</v>
      </c>
      <c r="Q3492" s="68">
        <f t="shared" si="2722"/>
        <v>0</v>
      </c>
    </row>
    <row r="3493" spans="1:17" x14ac:dyDescent="0.25">
      <c r="A3493" s="12" t="s">
        <v>638</v>
      </c>
      <c r="B3493" s="12" t="s">
        <v>69</v>
      </c>
      <c r="C3493" s="12" t="s">
        <v>1231</v>
      </c>
      <c r="D3493" s="43" t="s">
        <v>1232</v>
      </c>
      <c r="E3493" s="48">
        <v>6112</v>
      </c>
      <c r="F3493" s="43" t="s">
        <v>1238</v>
      </c>
      <c r="G3493" s="56" t="s">
        <v>2919</v>
      </c>
      <c r="H3493" s="23" t="s">
        <v>26</v>
      </c>
      <c r="I3493" s="68">
        <v>15900</v>
      </c>
      <c r="J3493" s="68">
        <v>15900</v>
      </c>
      <c r="K3493" s="68"/>
      <c r="L3493" s="68">
        <f t="shared" si="2720"/>
        <v>4500</v>
      </c>
      <c r="M3493" s="68"/>
      <c r="N3493" s="68"/>
      <c r="O3493" s="68">
        <v>4500</v>
      </c>
      <c r="P3493" s="68">
        <f t="shared" si="2721"/>
        <v>4500</v>
      </c>
      <c r="Q3493" s="68">
        <f t="shared" si="2722"/>
        <v>28.30188679245283</v>
      </c>
    </row>
    <row r="3494" spans="1:17" x14ac:dyDescent="0.25">
      <c r="A3494" s="12" t="s">
        <v>638</v>
      </c>
      <c r="B3494" s="12" t="s">
        <v>69</v>
      </c>
      <c r="C3494" s="12" t="s">
        <v>1231</v>
      </c>
      <c r="D3494" s="43" t="s">
        <v>1232</v>
      </c>
      <c r="E3494" s="42" t="s">
        <v>2710</v>
      </c>
      <c r="F3494" s="42" t="s">
        <v>1</v>
      </c>
      <c r="G3494" s="42" t="s">
        <v>1</v>
      </c>
      <c r="H3494" s="11" t="s">
        <v>28</v>
      </c>
      <c r="I3494" s="67">
        <f t="shared" ref="I3494:O3494" si="2746">SUM(I3495)</f>
        <v>154120</v>
      </c>
      <c r="J3494" s="67">
        <f t="shared" si="2746"/>
        <v>149120</v>
      </c>
      <c r="K3494" s="67">
        <f t="shared" si="2746"/>
        <v>0</v>
      </c>
      <c r="L3494" s="67">
        <f t="shared" si="2720"/>
        <v>14800</v>
      </c>
      <c r="M3494" s="67">
        <f t="shared" si="2746"/>
        <v>0</v>
      </c>
      <c r="N3494" s="67">
        <f t="shared" si="2746"/>
        <v>0</v>
      </c>
      <c r="O3494" s="67">
        <f t="shared" si="2746"/>
        <v>14800</v>
      </c>
      <c r="P3494" s="67">
        <f t="shared" si="2721"/>
        <v>14800</v>
      </c>
      <c r="Q3494" s="67">
        <f t="shared" si="2722"/>
        <v>9.9248927038626604</v>
      </c>
    </row>
    <row r="3495" spans="1:17" x14ac:dyDescent="0.25">
      <c r="A3495" s="12" t="s">
        <v>638</v>
      </c>
      <c r="B3495" s="12" t="s">
        <v>69</v>
      </c>
      <c r="C3495" s="12" t="s">
        <v>1231</v>
      </c>
      <c r="D3495" s="43" t="s">
        <v>1232</v>
      </c>
      <c r="E3495" s="48">
        <v>6121</v>
      </c>
      <c r="F3495" s="43"/>
      <c r="G3495" s="56" t="s">
        <v>2919</v>
      </c>
      <c r="H3495" s="23" t="s">
        <v>29</v>
      </c>
      <c r="I3495" s="68">
        <v>154120</v>
      </c>
      <c r="J3495" s="68">
        <v>149120</v>
      </c>
      <c r="K3495" s="68"/>
      <c r="L3495" s="68">
        <f t="shared" si="2720"/>
        <v>14800</v>
      </c>
      <c r="M3495" s="68"/>
      <c r="N3495" s="68"/>
      <c r="O3495" s="68">
        <v>14800</v>
      </c>
      <c r="P3495" s="68">
        <f t="shared" si="2721"/>
        <v>14800</v>
      </c>
      <c r="Q3495" s="68">
        <f t="shared" si="2722"/>
        <v>9.9248927038626604</v>
      </c>
    </row>
    <row r="3496" spans="1:17" x14ac:dyDescent="0.25">
      <c r="A3496" s="12" t="s">
        <v>638</v>
      </c>
      <c r="B3496" s="12" t="s">
        <v>69</v>
      </c>
      <c r="C3496" s="12" t="s">
        <v>1231</v>
      </c>
      <c r="D3496" s="43" t="s">
        <v>1232</v>
      </c>
      <c r="E3496" s="42" t="s">
        <v>2711</v>
      </c>
      <c r="F3496" s="42" t="s">
        <v>1</v>
      </c>
      <c r="G3496" s="42" t="s">
        <v>1</v>
      </c>
      <c r="H3496" s="11" t="s">
        <v>32</v>
      </c>
      <c r="I3496" s="67">
        <f t="shared" ref="I3496:O3496" si="2747">SUM(I3497:I3504)</f>
        <v>240740</v>
      </c>
      <c r="J3496" s="67">
        <f t="shared" si="2747"/>
        <v>137540</v>
      </c>
      <c r="K3496" s="67">
        <f t="shared" si="2747"/>
        <v>0</v>
      </c>
      <c r="L3496" s="67">
        <f t="shared" si="2720"/>
        <v>11180</v>
      </c>
      <c r="M3496" s="67">
        <f t="shared" si="2747"/>
        <v>0</v>
      </c>
      <c r="N3496" s="67">
        <f t="shared" si="2747"/>
        <v>0</v>
      </c>
      <c r="O3496" s="67">
        <f t="shared" si="2747"/>
        <v>11180</v>
      </c>
      <c r="P3496" s="67">
        <f t="shared" si="2721"/>
        <v>11180</v>
      </c>
      <c r="Q3496" s="67">
        <f t="shared" si="2722"/>
        <v>8.128544423440454</v>
      </c>
    </row>
    <row r="3497" spans="1:17" x14ac:dyDescent="0.25">
      <c r="A3497" s="12" t="s">
        <v>638</v>
      </c>
      <c r="B3497" s="12" t="s">
        <v>69</v>
      </c>
      <c r="C3497" s="12" t="s">
        <v>1231</v>
      </c>
      <c r="D3497" s="43" t="s">
        <v>1232</v>
      </c>
      <c r="E3497" s="48">
        <v>6131</v>
      </c>
      <c r="F3497" s="43"/>
      <c r="G3497" s="56" t="s">
        <v>2919</v>
      </c>
      <c r="H3497" s="23" t="s">
        <v>33</v>
      </c>
      <c r="I3497" s="68">
        <v>3500</v>
      </c>
      <c r="J3497" s="68">
        <v>2500</v>
      </c>
      <c r="K3497" s="68"/>
      <c r="L3497" s="68">
        <f t="shared" si="2720"/>
        <v>200</v>
      </c>
      <c r="M3497" s="68"/>
      <c r="N3497" s="68"/>
      <c r="O3497" s="68">
        <v>200</v>
      </c>
      <c r="P3497" s="68">
        <f t="shared" si="2721"/>
        <v>200</v>
      </c>
      <c r="Q3497" s="68">
        <f t="shared" si="2722"/>
        <v>8</v>
      </c>
    </row>
    <row r="3498" spans="1:17" x14ac:dyDescent="0.25">
      <c r="A3498" s="12" t="s">
        <v>638</v>
      </c>
      <c r="B3498" s="12" t="s">
        <v>69</v>
      </c>
      <c r="C3498" s="12" t="s">
        <v>1231</v>
      </c>
      <c r="D3498" s="43" t="s">
        <v>1232</v>
      </c>
      <c r="E3498" s="48">
        <v>6132</v>
      </c>
      <c r="F3498" s="43"/>
      <c r="G3498" s="56" t="s">
        <v>2919</v>
      </c>
      <c r="H3498" s="23" t="s">
        <v>227</v>
      </c>
      <c r="I3498" s="68">
        <v>58900</v>
      </c>
      <c r="J3498" s="68">
        <v>58900</v>
      </c>
      <c r="K3498" s="68"/>
      <c r="L3498" s="68">
        <f t="shared" si="2720"/>
        <v>4900</v>
      </c>
      <c r="M3498" s="68"/>
      <c r="N3498" s="68"/>
      <c r="O3498" s="68">
        <v>4900</v>
      </c>
      <c r="P3498" s="68">
        <f t="shared" si="2721"/>
        <v>4900</v>
      </c>
      <c r="Q3498" s="68">
        <f t="shared" si="2722"/>
        <v>8.3191850594227503</v>
      </c>
    </row>
    <row r="3499" spans="1:17" x14ac:dyDescent="0.25">
      <c r="A3499" s="12" t="s">
        <v>638</v>
      </c>
      <c r="B3499" s="12" t="s">
        <v>69</v>
      </c>
      <c r="C3499" s="12" t="s">
        <v>1231</v>
      </c>
      <c r="D3499" s="43" t="s">
        <v>1232</v>
      </c>
      <c r="E3499" s="48">
        <v>6133</v>
      </c>
      <c r="F3499" s="43"/>
      <c r="G3499" s="56" t="s">
        <v>2919</v>
      </c>
      <c r="H3499" s="23" t="s">
        <v>229</v>
      </c>
      <c r="I3499" s="68">
        <v>12000</v>
      </c>
      <c r="J3499" s="68">
        <v>12000</v>
      </c>
      <c r="K3499" s="68"/>
      <c r="L3499" s="68">
        <f t="shared" si="2720"/>
        <v>1000</v>
      </c>
      <c r="M3499" s="68"/>
      <c r="N3499" s="68"/>
      <c r="O3499" s="68">
        <v>1000</v>
      </c>
      <c r="P3499" s="68">
        <f t="shared" si="2721"/>
        <v>1000</v>
      </c>
      <c r="Q3499" s="68">
        <f t="shared" si="2722"/>
        <v>8.3333333333333321</v>
      </c>
    </row>
    <row r="3500" spans="1:17" x14ac:dyDescent="0.25">
      <c r="A3500" s="12" t="s">
        <v>638</v>
      </c>
      <c r="B3500" s="12" t="s">
        <v>69</v>
      </c>
      <c r="C3500" s="12" t="s">
        <v>1231</v>
      </c>
      <c r="D3500" s="43" t="s">
        <v>1232</v>
      </c>
      <c r="E3500" s="48">
        <v>6134</v>
      </c>
      <c r="F3500" s="43"/>
      <c r="G3500" s="56" t="s">
        <v>2919</v>
      </c>
      <c r="H3500" s="23" t="s">
        <v>169</v>
      </c>
      <c r="I3500" s="68">
        <v>106900</v>
      </c>
      <c r="J3500" s="68">
        <v>11900</v>
      </c>
      <c r="K3500" s="68"/>
      <c r="L3500" s="68">
        <f t="shared" si="2720"/>
        <v>1000</v>
      </c>
      <c r="M3500" s="68"/>
      <c r="N3500" s="68"/>
      <c r="O3500" s="68">
        <v>1000</v>
      </c>
      <c r="P3500" s="68">
        <f t="shared" si="2721"/>
        <v>1000</v>
      </c>
      <c r="Q3500" s="68">
        <f t="shared" si="2722"/>
        <v>8.4033613445378155</v>
      </c>
    </row>
    <row r="3501" spans="1:17" x14ac:dyDescent="0.25">
      <c r="A3501" s="12" t="s">
        <v>638</v>
      </c>
      <c r="B3501" s="12" t="s">
        <v>69</v>
      </c>
      <c r="C3501" s="12" t="s">
        <v>1231</v>
      </c>
      <c r="D3501" s="43" t="s">
        <v>1232</v>
      </c>
      <c r="E3501" s="48">
        <v>6135</v>
      </c>
      <c r="F3501" s="43"/>
      <c r="G3501" s="56" t="s">
        <v>2919</v>
      </c>
      <c r="H3501" s="23" t="s">
        <v>231</v>
      </c>
      <c r="I3501" s="68">
        <v>2500</v>
      </c>
      <c r="J3501" s="68">
        <v>1000</v>
      </c>
      <c r="K3501" s="68"/>
      <c r="L3501" s="68">
        <f t="shared" si="2720"/>
        <v>100</v>
      </c>
      <c r="M3501" s="68"/>
      <c r="N3501" s="68"/>
      <c r="O3501" s="68">
        <v>100</v>
      </c>
      <c r="P3501" s="68">
        <f t="shared" si="2721"/>
        <v>100</v>
      </c>
      <c r="Q3501" s="68">
        <f t="shared" si="2722"/>
        <v>10</v>
      </c>
    </row>
    <row r="3502" spans="1:17" x14ac:dyDescent="0.25">
      <c r="A3502" s="12" t="s">
        <v>638</v>
      </c>
      <c r="B3502" s="12" t="s">
        <v>69</v>
      </c>
      <c r="C3502" s="12" t="s">
        <v>1231</v>
      </c>
      <c r="D3502" s="43" t="s">
        <v>1232</v>
      </c>
      <c r="E3502" s="48">
        <v>6137</v>
      </c>
      <c r="F3502" s="43"/>
      <c r="G3502" s="56" t="s">
        <v>2919</v>
      </c>
      <c r="H3502" s="23" t="s">
        <v>235</v>
      </c>
      <c r="I3502" s="68">
        <v>14900</v>
      </c>
      <c r="J3502" s="68">
        <v>11900</v>
      </c>
      <c r="K3502" s="68"/>
      <c r="L3502" s="68">
        <f t="shared" si="2720"/>
        <v>1000</v>
      </c>
      <c r="M3502" s="68"/>
      <c r="N3502" s="68"/>
      <c r="O3502" s="68">
        <v>1000</v>
      </c>
      <c r="P3502" s="68">
        <f t="shared" si="2721"/>
        <v>1000</v>
      </c>
      <c r="Q3502" s="68">
        <f t="shared" si="2722"/>
        <v>8.4033613445378155</v>
      </c>
    </row>
    <row r="3503" spans="1:17" x14ac:dyDescent="0.25">
      <c r="A3503" s="12" t="s">
        <v>638</v>
      </c>
      <c r="B3503" s="12" t="s">
        <v>69</v>
      </c>
      <c r="C3503" s="12" t="s">
        <v>1231</v>
      </c>
      <c r="D3503" s="43" t="s">
        <v>1232</v>
      </c>
      <c r="E3503" s="48">
        <v>6138</v>
      </c>
      <c r="F3503" s="43"/>
      <c r="G3503" s="56" t="s">
        <v>2919</v>
      </c>
      <c r="H3503" s="23" t="s">
        <v>237</v>
      </c>
      <c r="I3503" s="68">
        <v>3240</v>
      </c>
      <c r="J3503" s="68">
        <v>3240</v>
      </c>
      <c r="K3503" s="68"/>
      <c r="L3503" s="68">
        <f t="shared" si="2720"/>
        <v>0</v>
      </c>
      <c r="M3503" s="68"/>
      <c r="N3503" s="68"/>
      <c r="O3503" s="68">
        <v>0</v>
      </c>
      <c r="P3503" s="68">
        <f t="shared" si="2721"/>
        <v>0</v>
      </c>
      <c r="Q3503" s="68">
        <f t="shared" si="2722"/>
        <v>0</v>
      </c>
    </row>
    <row r="3504" spans="1:17" x14ac:dyDescent="0.25">
      <c r="A3504" s="14" t="s">
        <v>638</v>
      </c>
      <c r="B3504" s="14" t="s">
        <v>69</v>
      </c>
      <c r="C3504" s="14" t="s">
        <v>1231</v>
      </c>
      <c r="D3504" s="50" t="s">
        <v>1232</v>
      </c>
      <c r="E3504" s="50" t="s">
        <v>2720</v>
      </c>
      <c r="F3504" s="43" t="s">
        <v>1</v>
      </c>
      <c r="G3504" s="49" t="s">
        <v>1</v>
      </c>
      <c r="H3504" s="11" t="s">
        <v>35</v>
      </c>
      <c r="I3504" s="67">
        <f t="shared" ref="I3504:O3504" si="2748">SUM(I3505:I3507)</f>
        <v>38800</v>
      </c>
      <c r="J3504" s="67">
        <f t="shared" si="2748"/>
        <v>36100</v>
      </c>
      <c r="K3504" s="67">
        <f t="shared" si="2748"/>
        <v>0</v>
      </c>
      <c r="L3504" s="67">
        <f t="shared" si="2720"/>
        <v>2980</v>
      </c>
      <c r="M3504" s="67">
        <f t="shared" si="2748"/>
        <v>0</v>
      </c>
      <c r="N3504" s="67">
        <f t="shared" si="2748"/>
        <v>0</v>
      </c>
      <c r="O3504" s="67">
        <f t="shared" si="2748"/>
        <v>2980</v>
      </c>
      <c r="P3504" s="67">
        <f t="shared" si="2721"/>
        <v>2980</v>
      </c>
      <c r="Q3504" s="67">
        <f t="shared" si="2722"/>
        <v>8.2548476454293631</v>
      </c>
    </row>
    <row r="3505" spans="1:17" x14ac:dyDescent="0.25">
      <c r="A3505" s="12" t="s">
        <v>638</v>
      </c>
      <c r="B3505" s="12" t="s">
        <v>69</v>
      </c>
      <c r="C3505" s="12" t="s">
        <v>1231</v>
      </c>
      <c r="D3505" s="43" t="s">
        <v>1232</v>
      </c>
      <c r="E3505" s="48">
        <v>6139</v>
      </c>
      <c r="F3505" s="43"/>
      <c r="G3505" s="56" t="s">
        <v>2919</v>
      </c>
      <c r="H3505" s="23" t="s">
        <v>35</v>
      </c>
      <c r="I3505" s="68">
        <v>27600</v>
      </c>
      <c r="J3505" s="68">
        <v>24900</v>
      </c>
      <c r="K3505" s="68"/>
      <c r="L3505" s="68">
        <f t="shared" si="2720"/>
        <v>1900</v>
      </c>
      <c r="M3505" s="68"/>
      <c r="N3505" s="68"/>
      <c r="O3505" s="68">
        <v>1900</v>
      </c>
      <c r="P3505" s="68">
        <f t="shared" si="2721"/>
        <v>1900</v>
      </c>
      <c r="Q3505" s="68">
        <f t="shared" si="2722"/>
        <v>7.6305220883534144</v>
      </c>
    </row>
    <row r="3506" spans="1:17" x14ac:dyDescent="0.25">
      <c r="A3506" s="12" t="s">
        <v>638</v>
      </c>
      <c r="B3506" s="12" t="s">
        <v>69</v>
      </c>
      <c r="C3506" s="12" t="s">
        <v>1231</v>
      </c>
      <c r="D3506" s="43" t="s">
        <v>1232</v>
      </c>
      <c r="E3506" s="48">
        <v>6139</v>
      </c>
      <c r="F3506" s="43" t="s">
        <v>1239</v>
      </c>
      <c r="G3506" s="56" t="s">
        <v>2919</v>
      </c>
      <c r="H3506" s="23" t="s">
        <v>43</v>
      </c>
      <c r="I3506" s="68">
        <v>3300</v>
      </c>
      <c r="J3506" s="68">
        <v>3300</v>
      </c>
      <c r="K3506" s="68"/>
      <c r="L3506" s="68">
        <f t="shared" si="2720"/>
        <v>420</v>
      </c>
      <c r="M3506" s="68"/>
      <c r="N3506" s="68"/>
      <c r="O3506" s="68">
        <v>420</v>
      </c>
      <c r="P3506" s="68">
        <f t="shared" si="2721"/>
        <v>420</v>
      </c>
      <c r="Q3506" s="68">
        <f t="shared" si="2722"/>
        <v>12.727272727272727</v>
      </c>
    </row>
    <row r="3507" spans="1:17" ht="22.5" x14ac:dyDescent="0.25">
      <c r="A3507" s="12" t="s">
        <v>638</v>
      </c>
      <c r="B3507" s="12" t="s">
        <v>69</v>
      </c>
      <c r="C3507" s="12" t="s">
        <v>1231</v>
      </c>
      <c r="D3507" s="43" t="s">
        <v>1232</v>
      </c>
      <c r="E3507" s="48">
        <v>6139</v>
      </c>
      <c r="F3507" s="43" t="s">
        <v>1240</v>
      </c>
      <c r="G3507" s="56" t="s">
        <v>2919</v>
      </c>
      <c r="H3507" s="23" t="s">
        <v>49</v>
      </c>
      <c r="I3507" s="68">
        <v>7900</v>
      </c>
      <c r="J3507" s="68">
        <v>7900</v>
      </c>
      <c r="K3507" s="68"/>
      <c r="L3507" s="68">
        <f t="shared" si="2720"/>
        <v>660</v>
      </c>
      <c r="M3507" s="68"/>
      <c r="N3507" s="68"/>
      <c r="O3507" s="68">
        <v>660</v>
      </c>
      <c r="P3507" s="68">
        <f t="shared" si="2721"/>
        <v>660</v>
      </c>
      <c r="Q3507" s="68">
        <f t="shared" si="2722"/>
        <v>8.3544303797468356</v>
      </c>
    </row>
    <row r="3508" spans="1:17" ht="22.5" x14ac:dyDescent="0.25">
      <c r="A3508" s="14" t="s">
        <v>1</v>
      </c>
      <c r="B3508" s="14" t="s">
        <v>1</v>
      </c>
      <c r="C3508" s="14" t="s">
        <v>1</v>
      </c>
      <c r="D3508" s="42" t="s">
        <v>1</v>
      </c>
      <c r="E3508" s="42" t="s">
        <v>1</v>
      </c>
      <c r="F3508" s="42" t="s">
        <v>1</v>
      </c>
      <c r="G3508" s="42" t="s">
        <v>1</v>
      </c>
      <c r="H3508" s="17" t="s">
        <v>50</v>
      </c>
      <c r="I3508" s="66">
        <f t="shared" ref="I3508:O3509" si="2749">SUM(I3509)</f>
        <v>100</v>
      </c>
      <c r="J3508" s="66">
        <f t="shared" si="2749"/>
        <v>100</v>
      </c>
      <c r="K3508" s="66">
        <f t="shared" si="2749"/>
        <v>0</v>
      </c>
      <c r="L3508" s="66">
        <f t="shared" si="2720"/>
        <v>0</v>
      </c>
      <c r="M3508" s="66">
        <f t="shared" si="2749"/>
        <v>0</v>
      </c>
      <c r="N3508" s="66">
        <f t="shared" si="2749"/>
        <v>0</v>
      </c>
      <c r="O3508" s="66">
        <f t="shared" si="2749"/>
        <v>0</v>
      </c>
      <c r="P3508" s="66">
        <f t="shared" si="2721"/>
        <v>0</v>
      </c>
      <c r="Q3508" s="66">
        <f t="shared" si="2722"/>
        <v>0</v>
      </c>
    </row>
    <row r="3509" spans="1:17" x14ac:dyDescent="0.25">
      <c r="A3509" s="12" t="s">
        <v>638</v>
      </c>
      <c r="B3509" s="12" t="s">
        <v>69</v>
      </c>
      <c r="C3509" s="12" t="s">
        <v>1231</v>
      </c>
      <c r="D3509" s="43" t="s">
        <v>1232</v>
      </c>
      <c r="E3509" s="42" t="s">
        <v>2712</v>
      </c>
      <c r="F3509" s="42" t="s">
        <v>1</v>
      </c>
      <c r="G3509" s="42" t="s">
        <v>1</v>
      </c>
      <c r="H3509" s="11" t="s">
        <v>52</v>
      </c>
      <c r="I3509" s="67">
        <f t="shared" si="2749"/>
        <v>100</v>
      </c>
      <c r="J3509" s="67">
        <f t="shared" si="2749"/>
        <v>100</v>
      </c>
      <c r="K3509" s="67">
        <f t="shared" si="2749"/>
        <v>0</v>
      </c>
      <c r="L3509" s="67">
        <f t="shared" si="2720"/>
        <v>0</v>
      </c>
      <c r="M3509" s="67">
        <f t="shared" si="2749"/>
        <v>0</v>
      </c>
      <c r="N3509" s="67">
        <f t="shared" si="2749"/>
        <v>0</v>
      </c>
      <c r="O3509" s="67">
        <f t="shared" si="2749"/>
        <v>0</v>
      </c>
      <c r="P3509" s="67">
        <f t="shared" si="2721"/>
        <v>0</v>
      </c>
      <c r="Q3509" s="67">
        <f t="shared" si="2722"/>
        <v>0</v>
      </c>
    </row>
    <row r="3510" spans="1:17" x14ac:dyDescent="0.25">
      <c r="A3510" s="12" t="s">
        <v>638</v>
      </c>
      <c r="B3510" s="12" t="s">
        <v>69</v>
      </c>
      <c r="C3510" s="12" t="s">
        <v>1231</v>
      </c>
      <c r="D3510" s="43" t="s">
        <v>1232</v>
      </c>
      <c r="E3510" s="48">
        <v>6148</v>
      </c>
      <c r="F3510" s="43"/>
      <c r="G3510" s="56" t="s">
        <v>2919</v>
      </c>
      <c r="H3510" s="23" t="s">
        <v>58</v>
      </c>
      <c r="I3510" s="68">
        <v>100</v>
      </c>
      <c r="J3510" s="68">
        <v>100</v>
      </c>
      <c r="K3510" s="68"/>
      <c r="L3510" s="68">
        <f t="shared" si="2720"/>
        <v>0</v>
      </c>
      <c r="M3510" s="68"/>
      <c r="N3510" s="68"/>
      <c r="O3510" s="68"/>
      <c r="P3510" s="68">
        <f t="shared" si="2721"/>
        <v>0</v>
      </c>
      <c r="Q3510" s="68">
        <f t="shared" si="2722"/>
        <v>0</v>
      </c>
    </row>
    <row r="3511" spans="1:17" ht="22.5" x14ac:dyDescent="0.25">
      <c r="A3511" s="14" t="s">
        <v>1</v>
      </c>
      <c r="B3511" s="14" t="s">
        <v>1</v>
      </c>
      <c r="C3511" s="14" t="s">
        <v>1</v>
      </c>
      <c r="D3511" s="42" t="s">
        <v>1</v>
      </c>
      <c r="E3511" s="42" t="s">
        <v>1</v>
      </c>
      <c r="F3511" s="42" t="s">
        <v>1</v>
      </c>
      <c r="G3511" s="42" t="s">
        <v>1</v>
      </c>
      <c r="H3511" s="17" t="s">
        <v>59</v>
      </c>
      <c r="I3511" s="66">
        <f t="shared" ref="I3511:O3511" si="2750">SUM(I3512)</f>
        <v>15000</v>
      </c>
      <c r="J3511" s="66">
        <f t="shared" si="2750"/>
        <v>0</v>
      </c>
      <c r="K3511" s="66">
        <f t="shared" si="2750"/>
        <v>0</v>
      </c>
      <c r="L3511" s="66">
        <f t="shared" si="2720"/>
        <v>0</v>
      </c>
      <c r="M3511" s="66">
        <f t="shared" si="2750"/>
        <v>0</v>
      </c>
      <c r="N3511" s="66">
        <f t="shared" si="2750"/>
        <v>0</v>
      </c>
      <c r="O3511" s="66">
        <f t="shared" si="2750"/>
        <v>0</v>
      </c>
      <c r="P3511" s="66">
        <f t="shared" si="2721"/>
        <v>0</v>
      </c>
      <c r="Q3511" s="66" t="str">
        <f t="shared" si="2722"/>
        <v>-</v>
      </c>
    </row>
    <row r="3512" spans="1:17" x14ac:dyDescent="0.25">
      <c r="A3512" s="12" t="s">
        <v>638</v>
      </c>
      <c r="B3512" s="12" t="s">
        <v>69</v>
      </c>
      <c r="C3512" s="12" t="s">
        <v>1231</v>
      </c>
      <c r="D3512" s="43" t="s">
        <v>1232</v>
      </c>
      <c r="E3512" s="42" t="s">
        <v>2715</v>
      </c>
      <c r="F3512" s="42" t="s">
        <v>1</v>
      </c>
      <c r="G3512" s="42" t="s">
        <v>1</v>
      </c>
      <c r="H3512" s="11" t="s">
        <v>61</v>
      </c>
      <c r="I3512" s="67">
        <f t="shared" ref="I3512" si="2751">SUM(I3513:I3514)</f>
        <v>15000</v>
      </c>
      <c r="J3512" s="67">
        <f t="shared" ref="J3512:K3512" si="2752">SUM(J3513:J3514)</f>
        <v>0</v>
      </c>
      <c r="K3512" s="67">
        <f t="shared" si="2752"/>
        <v>0</v>
      </c>
      <c r="L3512" s="67">
        <f t="shared" si="2720"/>
        <v>0</v>
      </c>
      <c r="M3512" s="67">
        <f t="shared" ref="M3512" si="2753">SUM(M3513:M3514)</f>
        <v>0</v>
      </c>
      <c r="N3512" s="67">
        <f t="shared" ref="N3512:O3512" si="2754">SUM(N3513:N3514)</f>
        <v>0</v>
      </c>
      <c r="O3512" s="67">
        <f t="shared" si="2754"/>
        <v>0</v>
      </c>
      <c r="P3512" s="67">
        <f t="shared" si="2721"/>
        <v>0</v>
      </c>
      <c r="Q3512" s="67" t="str">
        <f t="shared" si="2722"/>
        <v>-</v>
      </c>
    </row>
    <row r="3513" spans="1:17" x14ac:dyDescent="0.25">
      <c r="A3513" s="12" t="s">
        <v>638</v>
      </c>
      <c r="B3513" s="12" t="s">
        <v>69</v>
      </c>
      <c r="C3513" s="12" t="s">
        <v>1231</v>
      </c>
      <c r="D3513" s="43" t="s">
        <v>1232</v>
      </c>
      <c r="E3513" s="48">
        <v>8213</v>
      </c>
      <c r="F3513" s="43"/>
      <c r="G3513" s="56" t="s">
        <v>2919</v>
      </c>
      <c r="H3513" s="23" t="s">
        <v>62</v>
      </c>
      <c r="I3513" s="68">
        <v>5000</v>
      </c>
      <c r="J3513" s="68">
        <v>0</v>
      </c>
      <c r="K3513" s="68"/>
      <c r="L3513" s="68">
        <f t="shared" si="2720"/>
        <v>0</v>
      </c>
      <c r="M3513" s="68"/>
      <c r="N3513" s="68"/>
      <c r="O3513" s="68"/>
      <c r="P3513" s="68">
        <f t="shared" si="2721"/>
        <v>0</v>
      </c>
      <c r="Q3513" s="68" t="str">
        <f t="shared" si="2722"/>
        <v>-</v>
      </c>
    </row>
    <row r="3514" spans="1:17" x14ac:dyDescent="0.25">
      <c r="A3514" s="12" t="s">
        <v>638</v>
      </c>
      <c r="B3514" s="12" t="s">
        <v>69</v>
      </c>
      <c r="C3514" s="12" t="s">
        <v>1231</v>
      </c>
      <c r="D3514" s="43" t="s">
        <v>1232</v>
      </c>
      <c r="E3514" s="48">
        <v>8216</v>
      </c>
      <c r="F3514" s="43"/>
      <c r="G3514" s="56" t="s">
        <v>2919</v>
      </c>
      <c r="H3514" s="23" t="s">
        <v>248</v>
      </c>
      <c r="I3514" s="68">
        <v>10000</v>
      </c>
      <c r="J3514" s="68">
        <v>0</v>
      </c>
      <c r="K3514" s="68"/>
      <c r="L3514" s="68">
        <f t="shared" si="2720"/>
        <v>0</v>
      </c>
      <c r="M3514" s="68"/>
      <c r="N3514" s="68"/>
      <c r="O3514" s="68"/>
      <c r="P3514" s="68">
        <f t="shared" si="2721"/>
        <v>0</v>
      </c>
      <c r="Q3514" s="68" t="str">
        <f t="shared" si="2722"/>
        <v>-</v>
      </c>
    </row>
    <row r="3515" spans="1:17" x14ac:dyDescent="0.25">
      <c r="A3515" s="23" t="s">
        <v>1</v>
      </c>
      <c r="B3515" s="23" t="s">
        <v>1</v>
      </c>
      <c r="C3515" s="23" t="s">
        <v>1</v>
      </c>
      <c r="D3515" s="49" t="s">
        <v>1</v>
      </c>
      <c r="E3515" s="49" t="s">
        <v>1</v>
      </c>
      <c r="F3515" s="49" t="s">
        <v>1</v>
      </c>
      <c r="G3515" s="49" t="s">
        <v>1</v>
      </c>
      <c r="H3515" s="17" t="s">
        <v>1241</v>
      </c>
      <c r="I3515" s="66">
        <f t="shared" ref="I3515:O3515" si="2755">SUM(I3485,I3508,I3511)</f>
        <v>2032611</v>
      </c>
      <c r="J3515" s="66">
        <f t="shared" si="2755"/>
        <v>1847411</v>
      </c>
      <c r="K3515" s="66">
        <f t="shared" si="2755"/>
        <v>0</v>
      </c>
      <c r="L3515" s="66">
        <f t="shared" si="2720"/>
        <v>188680</v>
      </c>
      <c r="M3515" s="66">
        <f t="shared" si="2755"/>
        <v>0</v>
      </c>
      <c r="N3515" s="66">
        <f t="shared" si="2755"/>
        <v>0</v>
      </c>
      <c r="O3515" s="66">
        <f t="shared" si="2755"/>
        <v>188680</v>
      </c>
      <c r="P3515" s="66">
        <f t="shared" si="2721"/>
        <v>188680</v>
      </c>
      <c r="Q3515" s="66">
        <f t="shared" si="2722"/>
        <v>10.213211894916723</v>
      </c>
    </row>
    <row r="3516" spans="1:17" ht="15.75" thickBot="1" x14ac:dyDescent="0.3">
      <c r="A3516" s="23" t="s">
        <v>1</v>
      </c>
      <c r="B3516" s="23" t="s">
        <v>1</v>
      </c>
      <c r="C3516" s="23" t="s">
        <v>1</v>
      </c>
      <c r="D3516" s="49" t="s">
        <v>1</v>
      </c>
      <c r="E3516" s="49" t="s">
        <v>1</v>
      </c>
      <c r="F3516" s="49" t="s">
        <v>1</v>
      </c>
      <c r="G3516" s="49" t="s">
        <v>1</v>
      </c>
      <c r="H3516" s="11" t="s">
        <v>64</v>
      </c>
      <c r="I3516" s="67">
        <v>62</v>
      </c>
      <c r="J3516" s="67">
        <v>62</v>
      </c>
      <c r="K3516" s="67"/>
      <c r="L3516" s="67"/>
      <c r="M3516" s="67"/>
      <c r="N3516" s="67"/>
      <c r="O3516" s="67"/>
      <c r="P3516" s="67">
        <f t="shared" si="2721"/>
        <v>0</v>
      </c>
      <c r="Q3516" s="67">
        <f t="shared" si="2722"/>
        <v>0</v>
      </c>
    </row>
    <row r="3517" spans="1:17" ht="34.5" thickBot="1" x14ac:dyDescent="0.3">
      <c r="A3517" s="23" t="s">
        <v>1</v>
      </c>
      <c r="B3517" s="23" t="s">
        <v>1</v>
      </c>
      <c r="C3517" s="23" t="s">
        <v>1</v>
      </c>
      <c r="D3517" s="49" t="s">
        <v>1</v>
      </c>
      <c r="E3517" s="49" t="s">
        <v>1</v>
      </c>
      <c r="F3517" s="49" t="s">
        <v>1</v>
      </c>
      <c r="G3517" s="49" t="s">
        <v>1</v>
      </c>
      <c r="H3517" s="22" t="s">
        <v>65</v>
      </c>
      <c r="I3517" s="64" t="s">
        <v>2718</v>
      </c>
      <c r="J3517" s="64" t="s">
        <v>2879</v>
      </c>
      <c r="K3517" s="64" t="s">
        <v>2942</v>
      </c>
      <c r="L3517" s="64" t="s">
        <v>2942</v>
      </c>
      <c r="M3517" s="64" t="s">
        <v>2950</v>
      </c>
      <c r="N3517" s="64" t="s">
        <v>2949</v>
      </c>
      <c r="O3517" s="64" t="s">
        <v>2951</v>
      </c>
      <c r="P3517" s="64" t="s">
        <v>2942</v>
      </c>
      <c r="Q3517" s="64" t="s">
        <v>2944</v>
      </c>
    </row>
    <row r="3518" spans="1:17" x14ac:dyDescent="0.25">
      <c r="A3518" s="24"/>
      <c r="B3518" s="24"/>
      <c r="C3518" s="24"/>
      <c r="D3518" s="51"/>
      <c r="E3518" s="51"/>
      <c r="F3518" s="51"/>
      <c r="G3518" s="51"/>
      <c r="H3518" s="18" t="s">
        <v>1</v>
      </c>
      <c r="I3518" s="65">
        <v>1</v>
      </c>
      <c r="J3518" s="65" t="s">
        <v>2894</v>
      </c>
      <c r="K3518" s="65">
        <v>3</v>
      </c>
      <c r="L3518" s="65" t="s">
        <v>2945</v>
      </c>
      <c r="M3518" s="65">
        <v>5</v>
      </c>
      <c r="N3518" s="65">
        <v>6</v>
      </c>
      <c r="O3518" s="65">
        <v>7</v>
      </c>
      <c r="P3518" s="65" t="s">
        <v>2946</v>
      </c>
      <c r="Q3518" s="65">
        <v>9</v>
      </c>
    </row>
    <row r="3519" spans="1:17" x14ac:dyDescent="0.25">
      <c r="A3519" s="24"/>
      <c r="B3519" s="24"/>
      <c r="C3519" s="24"/>
      <c r="D3519" s="51"/>
      <c r="E3519" s="52"/>
      <c r="F3519" s="52"/>
      <c r="G3519" s="52"/>
      <c r="H3519" s="19" t="s">
        <v>697</v>
      </c>
      <c r="I3519" s="69">
        <f t="shared" ref="I3519" si="2756">SUM(I3515)</f>
        <v>2032611</v>
      </c>
      <c r="J3519" s="69">
        <f t="shared" ref="J3519:K3519" si="2757">SUM(J3515)</f>
        <v>1847411</v>
      </c>
      <c r="K3519" s="69">
        <f t="shared" si="2757"/>
        <v>0</v>
      </c>
      <c r="L3519" s="69">
        <f t="shared" si="2720"/>
        <v>188680</v>
      </c>
      <c r="M3519" s="69">
        <f t="shared" ref="M3519" si="2758">SUM(M3515)</f>
        <v>0</v>
      </c>
      <c r="N3519" s="69">
        <f t="shared" ref="N3519:O3519" si="2759">SUM(N3515)</f>
        <v>0</v>
      </c>
      <c r="O3519" s="69">
        <f t="shared" si="2759"/>
        <v>188680</v>
      </c>
      <c r="P3519" s="69">
        <f t="shared" si="2721"/>
        <v>188680</v>
      </c>
      <c r="Q3519" s="69">
        <f t="shared" si="2722"/>
        <v>10.213211894916723</v>
      </c>
    </row>
    <row r="3520" spans="1:17" x14ac:dyDescent="0.25">
      <c r="A3520" s="24"/>
      <c r="B3520" s="24"/>
      <c r="C3520" s="24"/>
      <c r="D3520" s="51"/>
      <c r="E3520" s="51"/>
      <c r="F3520" s="51"/>
      <c r="G3520" s="51"/>
      <c r="H3520" s="20" t="s">
        <v>67</v>
      </c>
      <c r="I3520" s="69">
        <f t="shared" ref="I3520" si="2760">SUM(I3519)</f>
        <v>2032611</v>
      </c>
      <c r="J3520" s="69">
        <f t="shared" ref="J3520:K3520" si="2761">SUM(J3519)</f>
        <v>1847411</v>
      </c>
      <c r="K3520" s="69">
        <f t="shared" si="2761"/>
        <v>0</v>
      </c>
      <c r="L3520" s="69">
        <f t="shared" si="2720"/>
        <v>188680</v>
      </c>
      <c r="M3520" s="69">
        <f t="shared" ref="M3520" si="2762">SUM(M3519)</f>
        <v>0</v>
      </c>
      <c r="N3520" s="69">
        <f t="shared" ref="N3520:O3520" si="2763">SUM(N3519)</f>
        <v>0</v>
      </c>
      <c r="O3520" s="69">
        <f t="shared" si="2763"/>
        <v>188680</v>
      </c>
      <c r="P3520" s="69">
        <f t="shared" si="2721"/>
        <v>188680</v>
      </c>
      <c r="Q3520" s="69">
        <f t="shared" si="2722"/>
        <v>10.213211894916723</v>
      </c>
    </row>
    <row r="3521" spans="1:17" x14ac:dyDescent="0.25">
      <c r="A3521" s="25"/>
      <c r="B3521" s="25"/>
      <c r="C3521" s="25"/>
      <c r="D3521" s="53"/>
      <c r="E3521" s="53"/>
      <c r="F3521" s="53"/>
      <c r="G3521" s="53"/>
    </row>
    <row r="3522" spans="1:17" ht="15.75" thickBot="1" x14ac:dyDescent="0.3">
      <c r="A3522" s="23" t="s">
        <v>1</v>
      </c>
      <c r="B3522" s="23" t="s">
        <v>1</v>
      </c>
      <c r="C3522" s="23" t="s">
        <v>1</v>
      </c>
      <c r="D3522" s="49" t="s">
        <v>1</v>
      </c>
      <c r="E3522" s="49" t="s">
        <v>1</v>
      </c>
      <c r="F3522" s="49" t="s">
        <v>1</v>
      </c>
      <c r="G3522" s="49" t="s">
        <v>1</v>
      </c>
      <c r="H3522" s="26" t="s">
        <v>1</v>
      </c>
      <c r="I3522" s="70"/>
      <c r="J3522" s="70"/>
      <c r="K3522" s="70"/>
      <c r="L3522" s="70"/>
      <c r="M3522" s="70"/>
      <c r="N3522" s="70"/>
      <c r="O3522" s="70"/>
      <c r="P3522" s="70"/>
      <c r="Q3522" s="70"/>
    </row>
    <row r="3523" spans="1:17" ht="34.5" thickBot="1" x14ac:dyDescent="0.3">
      <c r="A3523" s="22" t="s">
        <v>4</v>
      </c>
      <c r="B3523" s="22" t="s">
        <v>5</v>
      </c>
      <c r="C3523" s="22" t="s">
        <v>6</v>
      </c>
      <c r="D3523" s="44" t="s">
        <v>2891</v>
      </c>
      <c r="E3523" s="44" t="s">
        <v>2895</v>
      </c>
      <c r="F3523" s="44" t="s">
        <v>7</v>
      </c>
      <c r="G3523" s="44" t="s">
        <v>8</v>
      </c>
      <c r="H3523" s="22" t="s">
        <v>9</v>
      </c>
      <c r="I3523" s="64" t="s">
        <v>2718</v>
      </c>
      <c r="J3523" s="64" t="s">
        <v>2879</v>
      </c>
      <c r="K3523" s="64" t="s">
        <v>2942</v>
      </c>
      <c r="L3523" s="64" t="s">
        <v>2942</v>
      </c>
      <c r="M3523" s="64" t="s">
        <v>2950</v>
      </c>
      <c r="N3523" s="64" t="s">
        <v>2949</v>
      </c>
      <c r="O3523" s="64" t="s">
        <v>2951</v>
      </c>
      <c r="P3523" s="64" t="s">
        <v>2942</v>
      </c>
      <c r="Q3523" s="64" t="s">
        <v>2944</v>
      </c>
    </row>
    <row r="3524" spans="1:17" x14ac:dyDescent="0.25">
      <c r="A3524" s="15" t="s">
        <v>1</v>
      </c>
      <c r="B3524" s="15" t="s">
        <v>1</v>
      </c>
      <c r="C3524" s="15" t="s">
        <v>1</v>
      </c>
      <c r="D3524" s="45" t="s">
        <v>1</v>
      </c>
      <c r="E3524" s="45" t="s">
        <v>1</v>
      </c>
      <c r="F3524" s="46" t="s">
        <v>1</v>
      </c>
      <c r="G3524" s="47" t="s">
        <v>1</v>
      </c>
      <c r="H3524" s="16" t="s">
        <v>1</v>
      </c>
      <c r="I3524" s="65">
        <v>1</v>
      </c>
      <c r="J3524" s="65" t="s">
        <v>2894</v>
      </c>
      <c r="K3524" s="65">
        <v>3</v>
      </c>
      <c r="L3524" s="65" t="s">
        <v>2945</v>
      </c>
      <c r="M3524" s="65">
        <v>5</v>
      </c>
      <c r="N3524" s="65">
        <v>6</v>
      </c>
      <c r="O3524" s="65">
        <v>7</v>
      </c>
      <c r="P3524" s="65" t="s">
        <v>2946</v>
      </c>
      <c r="Q3524" s="65">
        <v>9</v>
      </c>
    </row>
    <row r="3525" spans="1:17" x14ac:dyDescent="0.25">
      <c r="A3525" s="14" t="s">
        <v>638</v>
      </c>
      <c r="B3525" s="14" t="s">
        <v>69</v>
      </c>
      <c r="C3525" s="12" t="s">
        <v>1242</v>
      </c>
      <c r="D3525" s="43" t="s">
        <v>1243</v>
      </c>
      <c r="E3525" s="42" t="s">
        <v>1</v>
      </c>
      <c r="F3525" s="42" t="s">
        <v>1</v>
      </c>
      <c r="G3525" s="42" t="s">
        <v>1</v>
      </c>
      <c r="H3525" s="11" t="s">
        <v>1244</v>
      </c>
      <c r="I3525" s="63"/>
      <c r="J3525" s="63"/>
      <c r="K3525" s="63"/>
      <c r="L3525" s="63"/>
      <c r="M3525" s="63"/>
      <c r="N3525" s="63"/>
      <c r="O3525" s="63"/>
      <c r="P3525" s="63">
        <f t="shared" si="2721"/>
        <v>0</v>
      </c>
      <c r="Q3525" s="63" t="str">
        <f t="shared" si="2722"/>
        <v>-</v>
      </c>
    </row>
    <row r="3526" spans="1:17" ht="22.5" x14ac:dyDescent="0.25">
      <c r="A3526" s="14" t="s">
        <v>1</v>
      </c>
      <c r="B3526" s="14" t="s">
        <v>1</v>
      </c>
      <c r="C3526" s="14" t="s">
        <v>1</v>
      </c>
      <c r="D3526" s="42" t="s">
        <v>1</v>
      </c>
      <c r="E3526" s="42" t="s">
        <v>1</v>
      </c>
      <c r="F3526" s="42" t="s">
        <v>1</v>
      </c>
      <c r="G3526" s="42" t="s">
        <v>1</v>
      </c>
      <c r="H3526" s="17" t="s">
        <v>13</v>
      </c>
      <c r="I3526" s="66">
        <f t="shared" ref="I3526" si="2764">SUM(I3527,I3535,I3537)</f>
        <v>1968781</v>
      </c>
      <c r="J3526" s="66">
        <f t="shared" ref="J3526:K3526" si="2765">SUM(J3527,J3535,J3537)</f>
        <v>1820981</v>
      </c>
      <c r="K3526" s="66">
        <f t="shared" si="2765"/>
        <v>0</v>
      </c>
      <c r="L3526" s="66">
        <f t="shared" si="2720"/>
        <v>209975</v>
      </c>
      <c r="M3526" s="66">
        <f t="shared" ref="M3526" si="2766">SUM(M3527,M3535,M3537)</f>
        <v>0</v>
      </c>
      <c r="N3526" s="66">
        <f t="shared" ref="N3526:O3526" si="2767">SUM(N3527,N3535,N3537)</f>
        <v>0</v>
      </c>
      <c r="O3526" s="66">
        <f t="shared" si="2767"/>
        <v>209975</v>
      </c>
      <c r="P3526" s="66">
        <f t="shared" si="2721"/>
        <v>209975</v>
      </c>
      <c r="Q3526" s="66">
        <f t="shared" si="2722"/>
        <v>11.530872645019361</v>
      </c>
    </row>
    <row r="3527" spans="1:17" x14ac:dyDescent="0.25">
      <c r="A3527" s="12" t="s">
        <v>638</v>
      </c>
      <c r="B3527" s="12" t="s">
        <v>69</v>
      </c>
      <c r="C3527" s="12" t="s">
        <v>1242</v>
      </c>
      <c r="D3527" s="43" t="s">
        <v>1243</v>
      </c>
      <c r="E3527" s="42" t="s">
        <v>2709</v>
      </c>
      <c r="F3527" s="42" t="s">
        <v>1</v>
      </c>
      <c r="G3527" s="42" t="s">
        <v>1</v>
      </c>
      <c r="H3527" s="11" t="s">
        <v>15</v>
      </c>
      <c r="I3527" s="67">
        <f t="shared" ref="I3527" si="2768">SUM(I3528,I3529)</f>
        <v>1543869</v>
      </c>
      <c r="J3527" s="67">
        <f t="shared" ref="J3527:K3527" si="2769">SUM(J3528,J3529)</f>
        <v>1485269</v>
      </c>
      <c r="K3527" s="67">
        <f t="shared" si="2769"/>
        <v>0</v>
      </c>
      <c r="L3527" s="67">
        <f t="shared" si="2720"/>
        <v>176800</v>
      </c>
      <c r="M3527" s="67">
        <f t="shared" ref="M3527" si="2770">SUM(M3528,M3529)</f>
        <v>0</v>
      </c>
      <c r="N3527" s="67">
        <f t="shared" ref="N3527:O3527" si="2771">SUM(N3528,N3529)</f>
        <v>0</v>
      </c>
      <c r="O3527" s="67">
        <f t="shared" si="2771"/>
        <v>176800</v>
      </c>
      <c r="P3527" s="67">
        <f t="shared" si="2721"/>
        <v>176800</v>
      </c>
      <c r="Q3527" s="67">
        <f t="shared" si="2722"/>
        <v>11.903567636569537</v>
      </c>
    </row>
    <row r="3528" spans="1:17" x14ac:dyDescent="0.25">
      <c r="A3528" s="12" t="s">
        <v>638</v>
      </c>
      <c r="B3528" s="12" t="s">
        <v>69</v>
      </c>
      <c r="C3528" s="12" t="s">
        <v>1242</v>
      </c>
      <c r="D3528" s="43" t="s">
        <v>1243</v>
      </c>
      <c r="E3528" s="48">
        <v>6111</v>
      </c>
      <c r="F3528" s="43"/>
      <c r="G3528" s="56" t="s">
        <v>2919</v>
      </c>
      <c r="H3528" s="23" t="s">
        <v>16</v>
      </c>
      <c r="I3528" s="68">
        <v>1338999</v>
      </c>
      <c r="J3528" s="68">
        <v>1287999</v>
      </c>
      <c r="K3528" s="68"/>
      <c r="L3528" s="68">
        <f t="shared" si="2720"/>
        <v>150000</v>
      </c>
      <c r="M3528" s="68"/>
      <c r="N3528" s="68"/>
      <c r="O3528" s="68">
        <v>150000</v>
      </c>
      <c r="P3528" s="68">
        <f t="shared" si="2721"/>
        <v>150000</v>
      </c>
      <c r="Q3528" s="68">
        <f t="shared" si="2722"/>
        <v>11.645971774822806</v>
      </c>
    </row>
    <row r="3529" spans="1:17" x14ac:dyDescent="0.25">
      <c r="A3529" s="14" t="s">
        <v>638</v>
      </c>
      <c r="B3529" s="14" t="s">
        <v>69</v>
      </c>
      <c r="C3529" s="14" t="s">
        <v>1242</v>
      </c>
      <c r="D3529" s="50" t="s">
        <v>1243</v>
      </c>
      <c r="E3529" s="50" t="s">
        <v>2719</v>
      </c>
      <c r="F3529" s="43" t="s">
        <v>1</v>
      </c>
      <c r="G3529" s="49" t="s">
        <v>1</v>
      </c>
      <c r="H3529" s="11" t="s">
        <v>19</v>
      </c>
      <c r="I3529" s="67">
        <f t="shared" ref="I3529:O3529" si="2772">SUM(I3530:I3534)</f>
        <v>204870</v>
      </c>
      <c r="J3529" s="67">
        <f t="shared" si="2772"/>
        <v>197270</v>
      </c>
      <c r="K3529" s="67">
        <f t="shared" si="2772"/>
        <v>0</v>
      </c>
      <c r="L3529" s="67">
        <f t="shared" si="2720"/>
        <v>26800</v>
      </c>
      <c r="M3529" s="67">
        <f t="shared" si="2772"/>
        <v>0</v>
      </c>
      <c r="N3529" s="67">
        <f t="shared" si="2772"/>
        <v>0</v>
      </c>
      <c r="O3529" s="67">
        <f t="shared" si="2772"/>
        <v>26800</v>
      </c>
      <c r="P3529" s="67">
        <f t="shared" si="2721"/>
        <v>26800</v>
      </c>
      <c r="Q3529" s="67">
        <f t="shared" si="2722"/>
        <v>13.58544127338166</v>
      </c>
    </row>
    <row r="3530" spans="1:17" x14ac:dyDescent="0.25">
      <c r="A3530" s="12" t="s">
        <v>638</v>
      </c>
      <c r="B3530" s="12" t="s">
        <v>69</v>
      </c>
      <c r="C3530" s="12" t="s">
        <v>1242</v>
      </c>
      <c r="D3530" s="43" t="s">
        <v>1243</v>
      </c>
      <c r="E3530" s="48">
        <v>6112</v>
      </c>
      <c r="F3530" s="43" t="s">
        <v>1245</v>
      </c>
      <c r="G3530" s="56" t="s">
        <v>2919</v>
      </c>
      <c r="H3530" s="23" t="s">
        <v>73</v>
      </c>
      <c r="I3530" s="68">
        <v>29500</v>
      </c>
      <c r="J3530" s="68">
        <v>28000</v>
      </c>
      <c r="K3530" s="68"/>
      <c r="L3530" s="68">
        <f t="shared" si="2720"/>
        <v>2300</v>
      </c>
      <c r="M3530" s="68"/>
      <c r="N3530" s="68"/>
      <c r="O3530" s="68">
        <v>2300</v>
      </c>
      <c r="P3530" s="68">
        <f t="shared" si="2721"/>
        <v>2300</v>
      </c>
      <c r="Q3530" s="68">
        <f t="shared" si="2722"/>
        <v>8.2142857142857135</v>
      </c>
    </row>
    <row r="3531" spans="1:17" x14ac:dyDescent="0.25">
      <c r="A3531" s="12" t="s">
        <v>638</v>
      </c>
      <c r="B3531" s="12" t="s">
        <v>69</v>
      </c>
      <c r="C3531" s="12" t="s">
        <v>1242</v>
      </c>
      <c r="D3531" s="43" t="s">
        <v>1243</v>
      </c>
      <c r="E3531" s="48">
        <v>6112</v>
      </c>
      <c r="F3531" s="43" t="s">
        <v>1246</v>
      </c>
      <c r="G3531" s="56" t="s">
        <v>2919</v>
      </c>
      <c r="H3531" s="23" t="s">
        <v>22</v>
      </c>
      <c r="I3531" s="68">
        <v>125500</v>
      </c>
      <c r="J3531" s="68">
        <v>121000</v>
      </c>
      <c r="K3531" s="68"/>
      <c r="L3531" s="68">
        <f t="shared" si="2720"/>
        <v>16000</v>
      </c>
      <c r="M3531" s="68"/>
      <c r="N3531" s="68"/>
      <c r="O3531" s="68">
        <v>16000</v>
      </c>
      <c r="P3531" s="68">
        <f t="shared" si="2721"/>
        <v>16000</v>
      </c>
      <c r="Q3531" s="68">
        <f t="shared" si="2722"/>
        <v>13.223140495867769</v>
      </c>
    </row>
    <row r="3532" spans="1:17" x14ac:dyDescent="0.25">
      <c r="A3532" s="12" t="s">
        <v>638</v>
      </c>
      <c r="B3532" s="12" t="s">
        <v>69</v>
      </c>
      <c r="C3532" s="12" t="s">
        <v>1242</v>
      </c>
      <c r="D3532" s="43" t="s">
        <v>1243</v>
      </c>
      <c r="E3532" s="48">
        <v>6112</v>
      </c>
      <c r="F3532" s="43" t="s">
        <v>1247</v>
      </c>
      <c r="G3532" s="56" t="s">
        <v>2919</v>
      </c>
      <c r="H3532" s="23" t="s">
        <v>24</v>
      </c>
      <c r="I3532" s="68">
        <v>29770</v>
      </c>
      <c r="J3532" s="68">
        <v>28170</v>
      </c>
      <c r="K3532" s="68"/>
      <c r="L3532" s="68">
        <f t="shared" ref="L3532:L3595" si="2773">SUM(M3532:O3532)</f>
        <v>0</v>
      </c>
      <c r="M3532" s="68"/>
      <c r="N3532" s="68"/>
      <c r="O3532" s="68"/>
      <c r="P3532" s="68">
        <f t="shared" si="2721"/>
        <v>0</v>
      </c>
      <c r="Q3532" s="68">
        <f t="shared" si="2722"/>
        <v>0</v>
      </c>
    </row>
    <row r="3533" spans="1:17" x14ac:dyDescent="0.25">
      <c r="A3533" s="12" t="s">
        <v>638</v>
      </c>
      <c r="B3533" s="12" t="s">
        <v>69</v>
      </c>
      <c r="C3533" s="12" t="s">
        <v>1242</v>
      </c>
      <c r="D3533" s="43" t="s">
        <v>1243</v>
      </c>
      <c r="E3533" s="48">
        <v>6112</v>
      </c>
      <c r="F3533" s="43" t="s">
        <v>1248</v>
      </c>
      <c r="G3533" s="56" t="s">
        <v>2919</v>
      </c>
      <c r="H3533" s="23" t="s">
        <v>76</v>
      </c>
      <c r="I3533" s="68">
        <v>5000</v>
      </c>
      <c r="J3533" s="68">
        <v>5000</v>
      </c>
      <c r="K3533" s="68"/>
      <c r="L3533" s="68">
        <f t="shared" si="2773"/>
        <v>0</v>
      </c>
      <c r="M3533" s="68"/>
      <c r="N3533" s="68"/>
      <c r="O3533" s="68">
        <v>0</v>
      </c>
      <c r="P3533" s="68">
        <f t="shared" ref="P3533:P3596" si="2774">K3533+L3533</f>
        <v>0</v>
      </c>
      <c r="Q3533" s="68">
        <f t="shared" ref="Q3533:Q3596" si="2775">IF(J3533=0,"-",P3533/J3533*100)</f>
        <v>0</v>
      </c>
    </row>
    <row r="3534" spans="1:17" x14ac:dyDescent="0.25">
      <c r="A3534" s="12" t="s">
        <v>638</v>
      </c>
      <c r="B3534" s="12" t="s">
        <v>69</v>
      </c>
      <c r="C3534" s="12" t="s">
        <v>1242</v>
      </c>
      <c r="D3534" s="43" t="s">
        <v>1243</v>
      </c>
      <c r="E3534" s="48">
        <v>6112</v>
      </c>
      <c r="F3534" s="43" t="s">
        <v>1249</v>
      </c>
      <c r="G3534" s="56" t="s">
        <v>2919</v>
      </c>
      <c r="H3534" s="23" t="s">
        <v>26</v>
      </c>
      <c r="I3534" s="68">
        <v>15100</v>
      </c>
      <c r="J3534" s="68">
        <v>15100</v>
      </c>
      <c r="K3534" s="68"/>
      <c r="L3534" s="68">
        <f t="shared" si="2773"/>
        <v>8500</v>
      </c>
      <c r="M3534" s="68"/>
      <c r="N3534" s="68"/>
      <c r="O3534" s="68">
        <v>8500</v>
      </c>
      <c r="P3534" s="68">
        <f t="shared" si="2774"/>
        <v>8500</v>
      </c>
      <c r="Q3534" s="68">
        <f t="shared" si="2775"/>
        <v>56.29139072847682</v>
      </c>
    </row>
    <row r="3535" spans="1:17" x14ac:dyDescent="0.25">
      <c r="A3535" s="12" t="s">
        <v>638</v>
      </c>
      <c r="B3535" s="12" t="s">
        <v>69</v>
      </c>
      <c r="C3535" s="12" t="s">
        <v>1242</v>
      </c>
      <c r="D3535" s="43" t="s">
        <v>1243</v>
      </c>
      <c r="E3535" s="42" t="s">
        <v>2710</v>
      </c>
      <c r="F3535" s="42" t="s">
        <v>1</v>
      </c>
      <c r="G3535" s="42" t="s">
        <v>1</v>
      </c>
      <c r="H3535" s="11" t="s">
        <v>28</v>
      </c>
      <c r="I3535" s="67">
        <f t="shared" ref="I3535:O3535" si="2776">SUM(I3536)</f>
        <v>149500</v>
      </c>
      <c r="J3535" s="67">
        <f t="shared" si="2776"/>
        <v>144000</v>
      </c>
      <c r="K3535" s="67">
        <f t="shared" si="2776"/>
        <v>0</v>
      </c>
      <c r="L3535" s="67">
        <f t="shared" si="2773"/>
        <v>15800</v>
      </c>
      <c r="M3535" s="67">
        <f t="shared" si="2776"/>
        <v>0</v>
      </c>
      <c r="N3535" s="67">
        <f t="shared" si="2776"/>
        <v>0</v>
      </c>
      <c r="O3535" s="67">
        <f t="shared" si="2776"/>
        <v>15800</v>
      </c>
      <c r="P3535" s="67">
        <f t="shared" si="2774"/>
        <v>15800</v>
      </c>
      <c r="Q3535" s="67">
        <f t="shared" si="2775"/>
        <v>10.972222222222221</v>
      </c>
    </row>
    <row r="3536" spans="1:17" x14ac:dyDescent="0.25">
      <c r="A3536" s="12" t="s">
        <v>638</v>
      </c>
      <c r="B3536" s="12" t="s">
        <v>69</v>
      </c>
      <c r="C3536" s="12" t="s">
        <v>1242</v>
      </c>
      <c r="D3536" s="43" t="s">
        <v>1243</v>
      </c>
      <c r="E3536" s="48">
        <v>6121</v>
      </c>
      <c r="F3536" s="43"/>
      <c r="G3536" s="56" t="s">
        <v>2919</v>
      </c>
      <c r="H3536" s="23" t="s">
        <v>29</v>
      </c>
      <c r="I3536" s="68">
        <v>149500</v>
      </c>
      <c r="J3536" s="68">
        <v>144000</v>
      </c>
      <c r="K3536" s="68"/>
      <c r="L3536" s="68">
        <f t="shared" si="2773"/>
        <v>15800</v>
      </c>
      <c r="M3536" s="68"/>
      <c r="N3536" s="68"/>
      <c r="O3536" s="68">
        <v>15800</v>
      </c>
      <c r="P3536" s="68">
        <f t="shared" si="2774"/>
        <v>15800</v>
      </c>
      <c r="Q3536" s="68">
        <f t="shared" si="2775"/>
        <v>10.972222222222221</v>
      </c>
    </row>
    <row r="3537" spans="1:17" x14ac:dyDescent="0.25">
      <c r="A3537" s="12" t="s">
        <v>638</v>
      </c>
      <c r="B3537" s="12" t="s">
        <v>69</v>
      </c>
      <c r="C3537" s="12" t="s">
        <v>1242</v>
      </c>
      <c r="D3537" s="43" t="s">
        <v>1243</v>
      </c>
      <c r="E3537" s="42" t="s">
        <v>2711</v>
      </c>
      <c r="F3537" s="42" t="s">
        <v>1</v>
      </c>
      <c r="G3537" s="42" t="s">
        <v>1</v>
      </c>
      <c r="H3537" s="11" t="s">
        <v>32</v>
      </c>
      <c r="I3537" s="67">
        <f t="shared" ref="I3537:O3537" si="2777">SUM(I3538:I3545)</f>
        <v>275412</v>
      </c>
      <c r="J3537" s="67">
        <f t="shared" si="2777"/>
        <v>191712</v>
      </c>
      <c r="K3537" s="67">
        <f t="shared" si="2777"/>
        <v>0</v>
      </c>
      <c r="L3537" s="67">
        <f t="shared" si="2773"/>
        <v>17375</v>
      </c>
      <c r="M3537" s="67">
        <f t="shared" si="2777"/>
        <v>0</v>
      </c>
      <c r="N3537" s="67">
        <f t="shared" si="2777"/>
        <v>0</v>
      </c>
      <c r="O3537" s="67">
        <f t="shared" si="2777"/>
        <v>17375</v>
      </c>
      <c r="P3537" s="67">
        <f t="shared" si="2774"/>
        <v>17375</v>
      </c>
      <c r="Q3537" s="67">
        <f t="shared" si="2775"/>
        <v>9.0630737773326651</v>
      </c>
    </row>
    <row r="3538" spans="1:17" x14ac:dyDescent="0.25">
      <c r="A3538" s="12" t="s">
        <v>638</v>
      </c>
      <c r="B3538" s="12" t="s">
        <v>69</v>
      </c>
      <c r="C3538" s="12" t="s">
        <v>1242</v>
      </c>
      <c r="D3538" s="43" t="s">
        <v>1243</v>
      </c>
      <c r="E3538" s="48">
        <v>6131</v>
      </c>
      <c r="F3538" s="43"/>
      <c r="G3538" s="56" t="s">
        <v>2919</v>
      </c>
      <c r="H3538" s="23" t="s">
        <v>33</v>
      </c>
      <c r="I3538" s="68">
        <v>2500</v>
      </c>
      <c r="J3538" s="68">
        <v>1500</v>
      </c>
      <c r="K3538" s="68"/>
      <c r="L3538" s="68">
        <f t="shared" si="2773"/>
        <v>125</v>
      </c>
      <c r="M3538" s="68"/>
      <c r="N3538" s="68"/>
      <c r="O3538" s="68">
        <v>125</v>
      </c>
      <c r="P3538" s="68">
        <f t="shared" si="2774"/>
        <v>125</v>
      </c>
      <c r="Q3538" s="68">
        <f t="shared" si="2775"/>
        <v>8.3333333333333321</v>
      </c>
    </row>
    <row r="3539" spans="1:17" x14ac:dyDescent="0.25">
      <c r="A3539" s="12" t="s">
        <v>638</v>
      </c>
      <c r="B3539" s="12" t="s">
        <v>69</v>
      </c>
      <c r="C3539" s="12" t="s">
        <v>1242</v>
      </c>
      <c r="D3539" s="43" t="s">
        <v>1243</v>
      </c>
      <c r="E3539" s="48">
        <v>6132</v>
      </c>
      <c r="F3539" s="43"/>
      <c r="G3539" s="56" t="s">
        <v>2919</v>
      </c>
      <c r="H3539" s="23" t="s">
        <v>227</v>
      </c>
      <c r="I3539" s="68">
        <v>115000</v>
      </c>
      <c r="J3539" s="68">
        <v>115000</v>
      </c>
      <c r="K3539" s="68"/>
      <c r="L3539" s="68">
        <f t="shared" si="2773"/>
        <v>10000</v>
      </c>
      <c r="M3539" s="68"/>
      <c r="N3539" s="68"/>
      <c r="O3539" s="68">
        <v>10000</v>
      </c>
      <c r="P3539" s="68">
        <f t="shared" si="2774"/>
        <v>10000</v>
      </c>
      <c r="Q3539" s="68">
        <f t="shared" si="2775"/>
        <v>8.695652173913043</v>
      </c>
    </row>
    <row r="3540" spans="1:17" x14ac:dyDescent="0.25">
      <c r="A3540" s="12" t="s">
        <v>638</v>
      </c>
      <c r="B3540" s="12" t="s">
        <v>69</v>
      </c>
      <c r="C3540" s="12" t="s">
        <v>1242</v>
      </c>
      <c r="D3540" s="43" t="s">
        <v>1243</v>
      </c>
      <c r="E3540" s="48">
        <v>6133</v>
      </c>
      <c r="F3540" s="43"/>
      <c r="G3540" s="56" t="s">
        <v>2919</v>
      </c>
      <c r="H3540" s="23" t="s">
        <v>229</v>
      </c>
      <c r="I3540" s="68">
        <v>13200</v>
      </c>
      <c r="J3540" s="68">
        <v>13200</v>
      </c>
      <c r="K3540" s="68"/>
      <c r="L3540" s="68">
        <f t="shared" si="2773"/>
        <v>1100</v>
      </c>
      <c r="M3540" s="68"/>
      <c r="N3540" s="68"/>
      <c r="O3540" s="68">
        <v>1100</v>
      </c>
      <c r="P3540" s="68">
        <f t="shared" si="2774"/>
        <v>1100</v>
      </c>
      <c r="Q3540" s="68">
        <f t="shared" si="2775"/>
        <v>8.3333333333333321</v>
      </c>
    </row>
    <row r="3541" spans="1:17" x14ac:dyDescent="0.25">
      <c r="A3541" s="12" t="s">
        <v>638</v>
      </c>
      <c r="B3541" s="12" t="s">
        <v>69</v>
      </c>
      <c r="C3541" s="12" t="s">
        <v>1242</v>
      </c>
      <c r="D3541" s="43" t="s">
        <v>1243</v>
      </c>
      <c r="E3541" s="48">
        <v>6134</v>
      </c>
      <c r="F3541" s="43"/>
      <c r="G3541" s="56" t="s">
        <v>2919</v>
      </c>
      <c r="H3541" s="23" t="s">
        <v>169</v>
      </c>
      <c r="I3541" s="68">
        <v>86000</v>
      </c>
      <c r="J3541" s="68">
        <v>11000</v>
      </c>
      <c r="K3541" s="68"/>
      <c r="L3541" s="68">
        <f t="shared" si="2773"/>
        <v>2000</v>
      </c>
      <c r="M3541" s="68"/>
      <c r="N3541" s="68"/>
      <c r="O3541" s="68">
        <v>2000</v>
      </c>
      <c r="P3541" s="68">
        <f t="shared" si="2774"/>
        <v>2000</v>
      </c>
      <c r="Q3541" s="68">
        <f t="shared" si="2775"/>
        <v>18.181818181818183</v>
      </c>
    </row>
    <row r="3542" spans="1:17" x14ac:dyDescent="0.25">
      <c r="A3542" s="12" t="s">
        <v>638</v>
      </c>
      <c r="B3542" s="12" t="s">
        <v>69</v>
      </c>
      <c r="C3542" s="12" t="s">
        <v>1242</v>
      </c>
      <c r="D3542" s="43" t="s">
        <v>1243</v>
      </c>
      <c r="E3542" s="48">
        <v>6135</v>
      </c>
      <c r="F3542" s="43"/>
      <c r="G3542" s="56" t="s">
        <v>2919</v>
      </c>
      <c r="H3542" s="23" t="s">
        <v>231</v>
      </c>
      <c r="I3542" s="68">
        <v>3000</v>
      </c>
      <c r="J3542" s="68">
        <v>1000</v>
      </c>
      <c r="K3542" s="68"/>
      <c r="L3542" s="68">
        <f t="shared" si="2773"/>
        <v>200</v>
      </c>
      <c r="M3542" s="68"/>
      <c r="N3542" s="68"/>
      <c r="O3542" s="68">
        <v>200</v>
      </c>
      <c r="P3542" s="68">
        <f t="shared" si="2774"/>
        <v>200</v>
      </c>
      <c r="Q3542" s="68">
        <f t="shared" si="2775"/>
        <v>20</v>
      </c>
    </row>
    <row r="3543" spans="1:17" x14ac:dyDescent="0.25">
      <c r="A3543" s="12" t="s">
        <v>638</v>
      </c>
      <c r="B3543" s="12" t="s">
        <v>69</v>
      </c>
      <c r="C3543" s="12" t="s">
        <v>1242</v>
      </c>
      <c r="D3543" s="43" t="s">
        <v>1243</v>
      </c>
      <c r="E3543" s="48">
        <v>6137</v>
      </c>
      <c r="F3543" s="43"/>
      <c r="G3543" s="56" t="s">
        <v>2919</v>
      </c>
      <c r="H3543" s="23" t="s">
        <v>235</v>
      </c>
      <c r="I3543" s="68">
        <v>15500</v>
      </c>
      <c r="J3543" s="68">
        <v>12500</v>
      </c>
      <c r="K3543" s="68"/>
      <c r="L3543" s="68">
        <f t="shared" si="2773"/>
        <v>1000</v>
      </c>
      <c r="M3543" s="68"/>
      <c r="N3543" s="68"/>
      <c r="O3543" s="68">
        <v>1000</v>
      </c>
      <c r="P3543" s="68">
        <f t="shared" si="2774"/>
        <v>1000</v>
      </c>
      <c r="Q3543" s="68">
        <f t="shared" si="2775"/>
        <v>8</v>
      </c>
    </row>
    <row r="3544" spans="1:17" x14ac:dyDescent="0.25">
      <c r="A3544" s="12" t="s">
        <v>638</v>
      </c>
      <c r="B3544" s="12" t="s">
        <v>69</v>
      </c>
      <c r="C3544" s="12" t="s">
        <v>1242</v>
      </c>
      <c r="D3544" s="43" t="s">
        <v>1243</v>
      </c>
      <c r="E3544" s="48">
        <v>6138</v>
      </c>
      <c r="F3544" s="43"/>
      <c r="G3544" s="56" t="s">
        <v>2919</v>
      </c>
      <c r="H3544" s="23" t="s">
        <v>237</v>
      </c>
      <c r="I3544" s="68">
        <v>2512</v>
      </c>
      <c r="J3544" s="68">
        <v>2512</v>
      </c>
      <c r="K3544" s="68"/>
      <c r="L3544" s="68">
        <f t="shared" si="2773"/>
        <v>0</v>
      </c>
      <c r="M3544" s="68"/>
      <c r="N3544" s="68"/>
      <c r="O3544" s="68">
        <v>0</v>
      </c>
      <c r="P3544" s="68">
        <f t="shared" si="2774"/>
        <v>0</v>
      </c>
      <c r="Q3544" s="68">
        <f t="shared" si="2775"/>
        <v>0</v>
      </c>
    </row>
    <row r="3545" spans="1:17" x14ac:dyDescent="0.25">
      <c r="A3545" s="14" t="s">
        <v>638</v>
      </c>
      <c r="B3545" s="14" t="s">
        <v>69</v>
      </c>
      <c r="C3545" s="14" t="s">
        <v>1242</v>
      </c>
      <c r="D3545" s="50" t="s">
        <v>1243</v>
      </c>
      <c r="E3545" s="50" t="s">
        <v>2720</v>
      </c>
      <c r="F3545" s="43" t="s">
        <v>1</v>
      </c>
      <c r="G3545" s="49" t="s">
        <v>1</v>
      </c>
      <c r="H3545" s="11" t="s">
        <v>35</v>
      </c>
      <c r="I3545" s="67">
        <f t="shared" ref="I3545:O3545" si="2778">SUM(I3546:I3548)</f>
        <v>37700</v>
      </c>
      <c r="J3545" s="67">
        <f t="shared" si="2778"/>
        <v>35000</v>
      </c>
      <c r="K3545" s="67">
        <f t="shared" si="2778"/>
        <v>0</v>
      </c>
      <c r="L3545" s="67">
        <f t="shared" si="2773"/>
        <v>2950</v>
      </c>
      <c r="M3545" s="67">
        <f t="shared" si="2778"/>
        <v>0</v>
      </c>
      <c r="N3545" s="67">
        <f t="shared" si="2778"/>
        <v>0</v>
      </c>
      <c r="O3545" s="67">
        <f t="shared" si="2778"/>
        <v>2950</v>
      </c>
      <c r="P3545" s="67">
        <f t="shared" si="2774"/>
        <v>2950</v>
      </c>
      <c r="Q3545" s="67">
        <f t="shared" si="2775"/>
        <v>8.4285714285714288</v>
      </c>
    </row>
    <row r="3546" spans="1:17" x14ac:dyDescent="0.25">
      <c r="A3546" s="12" t="s">
        <v>638</v>
      </c>
      <c r="B3546" s="12" t="s">
        <v>69</v>
      </c>
      <c r="C3546" s="12" t="s">
        <v>1242</v>
      </c>
      <c r="D3546" s="43" t="s">
        <v>1243</v>
      </c>
      <c r="E3546" s="48">
        <v>6139</v>
      </c>
      <c r="F3546" s="43"/>
      <c r="G3546" s="56" t="s">
        <v>2919</v>
      </c>
      <c r="H3546" s="23" t="s">
        <v>35</v>
      </c>
      <c r="I3546" s="68">
        <v>26600</v>
      </c>
      <c r="J3546" s="68">
        <v>23900</v>
      </c>
      <c r="K3546" s="68"/>
      <c r="L3546" s="68">
        <f t="shared" si="2773"/>
        <v>1900</v>
      </c>
      <c r="M3546" s="68"/>
      <c r="N3546" s="68"/>
      <c r="O3546" s="68">
        <v>1900</v>
      </c>
      <c r="P3546" s="68">
        <f t="shared" si="2774"/>
        <v>1900</v>
      </c>
      <c r="Q3546" s="68">
        <f t="shared" si="2775"/>
        <v>7.9497907949790791</v>
      </c>
    </row>
    <row r="3547" spans="1:17" x14ac:dyDescent="0.25">
      <c r="A3547" s="12" t="s">
        <v>638</v>
      </c>
      <c r="B3547" s="12" t="s">
        <v>69</v>
      </c>
      <c r="C3547" s="12" t="s">
        <v>1242</v>
      </c>
      <c r="D3547" s="43" t="s">
        <v>1243</v>
      </c>
      <c r="E3547" s="48">
        <v>6139</v>
      </c>
      <c r="F3547" s="43" t="s">
        <v>1250</v>
      </c>
      <c r="G3547" s="56" t="s">
        <v>2919</v>
      </c>
      <c r="H3547" s="23" t="s">
        <v>43</v>
      </c>
      <c r="I3547" s="68">
        <v>3300</v>
      </c>
      <c r="J3547" s="68">
        <v>3300</v>
      </c>
      <c r="K3547" s="68"/>
      <c r="L3547" s="68">
        <f t="shared" si="2773"/>
        <v>400</v>
      </c>
      <c r="M3547" s="68"/>
      <c r="N3547" s="68"/>
      <c r="O3547" s="68">
        <v>400</v>
      </c>
      <c r="P3547" s="68">
        <f t="shared" si="2774"/>
        <v>400</v>
      </c>
      <c r="Q3547" s="68">
        <f t="shared" si="2775"/>
        <v>12.121212121212121</v>
      </c>
    </row>
    <row r="3548" spans="1:17" ht="22.5" x14ac:dyDescent="0.25">
      <c r="A3548" s="12" t="s">
        <v>638</v>
      </c>
      <c r="B3548" s="12" t="s">
        <v>69</v>
      </c>
      <c r="C3548" s="12" t="s">
        <v>1242</v>
      </c>
      <c r="D3548" s="43" t="s">
        <v>1243</v>
      </c>
      <c r="E3548" s="48">
        <v>6139</v>
      </c>
      <c r="F3548" s="43" t="s">
        <v>1251</v>
      </c>
      <c r="G3548" s="56" t="s">
        <v>2919</v>
      </c>
      <c r="H3548" s="23" t="s">
        <v>49</v>
      </c>
      <c r="I3548" s="68">
        <v>7800</v>
      </c>
      <c r="J3548" s="68">
        <v>7800</v>
      </c>
      <c r="K3548" s="68"/>
      <c r="L3548" s="68">
        <f t="shared" si="2773"/>
        <v>650</v>
      </c>
      <c r="M3548" s="68"/>
      <c r="N3548" s="68"/>
      <c r="O3548" s="68">
        <v>650</v>
      </c>
      <c r="P3548" s="68">
        <f t="shared" si="2774"/>
        <v>650</v>
      </c>
      <c r="Q3548" s="68">
        <f t="shared" si="2775"/>
        <v>8.3333333333333321</v>
      </c>
    </row>
    <row r="3549" spans="1:17" ht="22.5" x14ac:dyDescent="0.25">
      <c r="A3549" s="14" t="s">
        <v>1</v>
      </c>
      <c r="B3549" s="14" t="s">
        <v>1</v>
      </c>
      <c r="C3549" s="14" t="s">
        <v>1</v>
      </c>
      <c r="D3549" s="42" t="s">
        <v>1</v>
      </c>
      <c r="E3549" s="42" t="s">
        <v>1</v>
      </c>
      <c r="F3549" s="42" t="s">
        <v>1</v>
      </c>
      <c r="G3549" s="42" t="s">
        <v>1</v>
      </c>
      <c r="H3549" s="17" t="s">
        <v>50</v>
      </c>
      <c r="I3549" s="66">
        <f t="shared" ref="I3549:O3550" si="2779">SUM(I3550)</f>
        <v>100</v>
      </c>
      <c r="J3549" s="66">
        <f t="shared" si="2779"/>
        <v>100</v>
      </c>
      <c r="K3549" s="66">
        <f t="shared" si="2779"/>
        <v>0</v>
      </c>
      <c r="L3549" s="66">
        <f t="shared" si="2773"/>
        <v>0</v>
      </c>
      <c r="M3549" s="66">
        <f t="shared" si="2779"/>
        <v>0</v>
      </c>
      <c r="N3549" s="66">
        <f t="shared" si="2779"/>
        <v>0</v>
      </c>
      <c r="O3549" s="66">
        <f t="shared" si="2779"/>
        <v>0</v>
      </c>
      <c r="P3549" s="66">
        <f t="shared" si="2774"/>
        <v>0</v>
      </c>
      <c r="Q3549" s="66">
        <f t="shared" si="2775"/>
        <v>0</v>
      </c>
    </row>
    <row r="3550" spans="1:17" x14ac:dyDescent="0.25">
      <c r="A3550" s="12" t="s">
        <v>638</v>
      </c>
      <c r="B3550" s="12" t="s">
        <v>69</v>
      </c>
      <c r="C3550" s="12" t="s">
        <v>1242</v>
      </c>
      <c r="D3550" s="43" t="s">
        <v>1243</v>
      </c>
      <c r="E3550" s="42" t="s">
        <v>2712</v>
      </c>
      <c r="F3550" s="42" t="s">
        <v>1</v>
      </c>
      <c r="G3550" s="42" t="s">
        <v>1</v>
      </c>
      <c r="H3550" s="11" t="s">
        <v>52</v>
      </c>
      <c r="I3550" s="67">
        <f t="shared" si="2779"/>
        <v>100</v>
      </c>
      <c r="J3550" s="67">
        <f t="shared" si="2779"/>
        <v>100</v>
      </c>
      <c r="K3550" s="67">
        <f t="shared" si="2779"/>
        <v>0</v>
      </c>
      <c r="L3550" s="67">
        <f t="shared" si="2773"/>
        <v>0</v>
      </c>
      <c r="M3550" s="67">
        <f t="shared" si="2779"/>
        <v>0</v>
      </c>
      <c r="N3550" s="67">
        <f t="shared" si="2779"/>
        <v>0</v>
      </c>
      <c r="O3550" s="67">
        <f t="shared" si="2779"/>
        <v>0</v>
      </c>
      <c r="P3550" s="67">
        <f t="shared" si="2774"/>
        <v>0</v>
      </c>
      <c r="Q3550" s="67">
        <f t="shared" si="2775"/>
        <v>0</v>
      </c>
    </row>
    <row r="3551" spans="1:17" x14ac:dyDescent="0.25">
      <c r="A3551" s="12" t="s">
        <v>638</v>
      </c>
      <c r="B3551" s="12" t="s">
        <v>69</v>
      </c>
      <c r="C3551" s="12" t="s">
        <v>1242</v>
      </c>
      <c r="D3551" s="43" t="s">
        <v>1243</v>
      </c>
      <c r="E3551" s="48">
        <v>6148</v>
      </c>
      <c r="F3551" s="43"/>
      <c r="G3551" s="56" t="s">
        <v>2919</v>
      </c>
      <c r="H3551" s="23" t="s">
        <v>58</v>
      </c>
      <c r="I3551" s="68">
        <v>100</v>
      </c>
      <c r="J3551" s="68">
        <v>100</v>
      </c>
      <c r="K3551" s="68"/>
      <c r="L3551" s="68">
        <f t="shared" si="2773"/>
        <v>0</v>
      </c>
      <c r="M3551" s="68"/>
      <c r="N3551" s="68"/>
      <c r="O3551" s="68"/>
      <c r="P3551" s="68">
        <f t="shared" si="2774"/>
        <v>0</v>
      </c>
      <c r="Q3551" s="68">
        <f t="shared" si="2775"/>
        <v>0</v>
      </c>
    </row>
    <row r="3552" spans="1:17" ht="22.5" x14ac:dyDescent="0.25">
      <c r="A3552" s="14" t="s">
        <v>1</v>
      </c>
      <c r="B3552" s="14" t="s">
        <v>1</v>
      </c>
      <c r="C3552" s="14" t="s">
        <v>1</v>
      </c>
      <c r="D3552" s="42" t="s">
        <v>1</v>
      </c>
      <c r="E3552" s="42" t="s">
        <v>1</v>
      </c>
      <c r="F3552" s="42" t="s">
        <v>1</v>
      </c>
      <c r="G3552" s="42" t="s">
        <v>1</v>
      </c>
      <c r="H3552" s="17" t="s">
        <v>59</v>
      </c>
      <c r="I3552" s="66">
        <f t="shared" ref="I3552:O3552" si="2780">SUM(I3553)</f>
        <v>25000</v>
      </c>
      <c r="J3552" s="66">
        <f t="shared" si="2780"/>
        <v>0</v>
      </c>
      <c r="K3552" s="66">
        <f t="shared" si="2780"/>
        <v>0</v>
      </c>
      <c r="L3552" s="66">
        <f t="shared" si="2773"/>
        <v>0</v>
      </c>
      <c r="M3552" s="66">
        <f t="shared" si="2780"/>
        <v>0</v>
      </c>
      <c r="N3552" s="66">
        <f t="shared" si="2780"/>
        <v>0</v>
      </c>
      <c r="O3552" s="66">
        <f t="shared" si="2780"/>
        <v>0</v>
      </c>
      <c r="P3552" s="66">
        <f t="shared" si="2774"/>
        <v>0</v>
      </c>
      <c r="Q3552" s="66" t="str">
        <f t="shared" si="2775"/>
        <v>-</v>
      </c>
    </row>
    <row r="3553" spans="1:17" x14ac:dyDescent="0.25">
      <c r="A3553" s="12" t="s">
        <v>638</v>
      </c>
      <c r="B3553" s="12" t="s">
        <v>69</v>
      </c>
      <c r="C3553" s="12" t="s">
        <v>1242</v>
      </c>
      <c r="D3553" s="43" t="s">
        <v>1243</v>
      </c>
      <c r="E3553" s="42" t="s">
        <v>2715</v>
      </c>
      <c r="F3553" s="42" t="s">
        <v>1</v>
      </c>
      <c r="G3553" s="42" t="s">
        <v>1</v>
      </c>
      <c r="H3553" s="11" t="s">
        <v>61</v>
      </c>
      <c r="I3553" s="67">
        <f t="shared" ref="I3553" si="2781">SUM(I3554:I3555)</f>
        <v>25000</v>
      </c>
      <c r="J3553" s="67">
        <f t="shared" ref="J3553:K3553" si="2782">SUM(J3554:J3555)</f>
        <v>0</v>
      </c>
      <c r="K3553" s="67">
        <f t="shared" si="2782"/>
        <v>0</v>
      </c>
      <c r="L3553" s="67">
        <f t="shared" si="2773"/>
        <v>0</v>
      </c>
      <c r="M3553" s="67">
        <f t="shared" ref="M3553" si="2783">SUM(M3554:M3555)</f>
        <v>0</v>
      </c>
      <c r="N3553" s="67">
        <f t="shared" ref="N3553:O3553" si="2784">SUM(N3554:N3555)</f>
        <v>0</v>
      </c>
      <c r="O3553" s="67">
        <f t="shared" si="2784"/>
        <v>0</v>
      </c>
      <c r="P3553" s="67">
        <f t="shared" si="2774"/>
        <v>0</v>
      </c>
      <c r="Q3553" s="67" t="str">
        <f t="shared" si="2775"/>
        <v>-</v>
      </c>
    </row>
    <row r="3554" spans="1:17" x14ac:dyDescent="0.25">
      <c r="A3554" s="12" t="s">
        <v>638</v>
      </c>
      <c r="B3554" s="12" t="s">
        <v>69</v>
      </c>
      <c r="C3554" s="12" t="s">
        <v>1242</v>
      </c>
      <c r="D3554" s="43" t="s">
        <v>1243</v>
      </c>
      <c r="E3554" s="48">
        <v>8213</v>
      </c>
      <c r="F3554" s="43"/>
      <c r="G3554" s="56" t="s">
        <v>2919</v>
      </c>
      <c r="H3554" s="23" t="s">
        <v>62</v>
      </c>
      <c r="I3554" s="68">
        <v>15000</v>
      </c>
      <c r="J3554" s="68">
        <v>0</v>
      </c>
      <c r="K3554" s="68"/>
      <c r="L3554" s="68">
        <f t="shared" si="2773"/>
        <v>0</v>
      </c>
      <c r="M3554" s="68"/>
      <c r="N3554" s="68"/>
      <c r="O3554" s="68"/>
      <c r="P3554" s="68">
        <f t="shared" si="2774"/>
        <v>0</v>
      </c>
      <c r="Q3554" s="68" t="str">
        <f t="shared" si="2775"/>
        <v>-</v>
      </c>
    </row>
    <row r="3555" spans="1:17" x14ac:dyDescent="0.25">
      <c r="A3555" s="12" t="s">
        <v>638</v>
      </c>
      <c r="B3555" s="12" t="s">
        <v>69</v>
      </c>
      <c r="C3555" s="12" t="s">
        <v>1242</v>
      </c>
      <c r="D3555" s="43" t="s">
        <v>1243</v>
      </c>
      <c r="E3555" s="48">
        <v>8216</v>
      </c>
      <c r="F3555" s="43"/>
      <c r="G3555" s="56" t="s">
        <v>2919</v>
      </c>
      <c r="H3555" s="23" t="s">
        <v>248</v>
      </c>
      <c r="I3555" s="68">
        <v>10000</v>
      </c>
      <c r="J3555" s="68">
        <v>0</v>
      </c>
      <c r="K3555" s="68"/>
      <c r="L3555" s="68">
        <f t="shared" si="2773"/>
        <v>0</v>
      </c>
      <c r="M3555" s="68"/>
      <c r="N3555" s="68"/>
      <c r="O3555" s="68"/>
      <c r="P3555" s="68">
        <f t="shared" si="2774"/>
        <v>0</v>
      </c>
      <c r="Q3555" s="68" t="str">
        <f t="shared" si="2775"/>
        <v>-</v>
      </c>
    </row>
    <row r="3556" spans="1:17" x14ac:dyDescent="0.25">
      <c r="A3556" s="23" t="s">
        <v>1</v>
      </c>
      <c r="B3556" s="23" t="s">
        <v>1</v>
      </c>
      <c r="C3556" s="23" t="s">
        <v>1</v>
      </c>
      <c r="D3556" s="49" t="s">
        <v>1</v>
      </c>
      <c r="E3556" s="49" t="s">
        <v>1</v>
      </c>
      <c r="F3556" s="49" t="s">
        <v>1</v>
      </c>
      <c r="G3556" s="49" t="s">
        <v>1</v>
      </c>
      <c r="H3556" s="17" t="s">
        <v>1252</v>
      </c>
      <c r="I3556" s="66">
        <f t="shared" ref="I3556:O3556" si="2785">SUM(I3526,I3549,I3552)</f>
        <v>1993881</v>
      </c>
      <c r="J3556" s="66">
        <f t="shared" si="2785"/>
        <v>1821081</v>
      </c>
      <c r="K3556" s="66">
        <f t="shared" si="2785"/>
        <v>0</v>
      </c>
      <c r="L3556" s="66">
        <f t="shared" si="2773"/>
        <v>209975</v>
      </c>
      <c r="M3556" s="66">
        <f t="shared" si="2785"/>
        <v>0</v>
      </c>
      <c r="N3556" s="66">
        <f t="shared" si="2785"/>
        <v>0</v>
      </c>
      <c r="O3556" s="66">
        <f t="shared" si="2785"/>
        <v>209975</v>
      </c>
      <c r="P3556" s="66">
        <f t="shared" si="2774"/>
        <v>209975</v>
      </c>
      <c r="Q3556" s="66">
        <f t="shared" si="2775"/>
        <v>11.53023945667436</v>
      </c>
    </row>
    <row r="3557" spans="1:17" ht="15.75" thickBot="1" x14ac:dyDescent="0.3">
      <c r="A3557" s="23" t="s">
        <v>1</v>
      </c>
      <c r="B3557" s="23" t="s">
        <v>1</v>
      </c>
      <c r="C3557" s="23" t="s">
        <v>1</v>
      </c>
      <c r="D3557" s="49" t="s">
        <v>1</v>
      </c>
      <c r="E3557" s="49" t="s">
        <v>1</v>
      </c>
      <c r="F3557" s="49" t="s">
        <v>1</v>
      </c>
      <c r="G3557" s="49" t="s">
        <v>1</v>
      </c>
      <c r="H3557" s="11" t="s">
        <v>64</v>
      </c>
      <c r="I3557" s="67">
        <v>59</v>
      </c>
      <c r="J3557" s="67">
        <v>59</v>
      </c>
      <c r="K3557" s="67"/>
      <c r="L3557" s="67"/>
      <c r="M3557" s="67"/>
      <c r="N3557" s="67"/>
      <c r="O3557" s="67"/>
      <c r="P3557" s="67">
        <f t="shared" si="2774"/>
        <v>0</v>
      </c>
      <c r="Q3557" s="67">
        <f t="shared" si="2775"/>
        <v>0</v>
      </c>
    </row>
    <row r="3558" spans="1:17" ht="34.5" thickBot="1" x14ac:dyDescent="0.3">
      <c r="A3558" s="23" t="s">
        <v>1</v>
      </c>
      <c r="B3558" s="23" t="s">
        <v>1</v>
      </c>
      <c r="C3558" s="23" t="s">
        <v>1</v>
      </c>
      <c r="D3558" s="49" t="s">
        <v>1</v>
      </c>
      <c r="E3558" s="49" t="s">
        <v>1</v>
      </c>
      <c r="F3558" s="49" t="s">
        <v>1</v>
      </c>
      <c r="G3558" s="49" t="s">
        <v>1</v>
      </c>
      <c r="H3558" s="22" t="s">
        <v>65</v>
      </c>
      <c r="I3558" s="64" t="s">
        <v>2718</v>
      </c>
      <c r="J3558" s="64" t="s">
        <v>2879</v>
      </c>
      <c r="K3558" s="64" t="s">
        <v>2942</v>
      </c>
      <c r="L3558" s="64" t="s">
        <v>2942</v>
      </c>
      <c r="M3558" s="64" t="s">
        <v>2950</v>
      </c>
      <c r="N3558" s="64" t="s">
        <v>2949</v>
      </c>
      <c r="O3558" s="64" t="s">
        <v>2951</v>
      </c>
      <c r="P3558" s="64" t="s">
        <v>2942</v>
      </c>
      <c r="Q3558" s="64" t="s">
        <v>2944</v>
      </c>
    </row>
    <row r="3559" spans="1:17" x14ac:dyDescent="0.25">
      <c r="A3559" s="24"/>
      <c r="B3559" s="24"/>
      <c r="C3559" s="24"/>
      <c r="D3559" s="51"/>
      <c r="E3559" s="51"/>
      <c r="F3559" s="51"/>
      <c r="G3559" s="51"/>
      <c r="H3559" s="18" t="s">
        <v>1</v>
      </c>
      <c r="I3559" s="65">
        <v>1</v>
      </c>
      <c r="J3559" s="65" t="s">
        <v>2894</v>
      </c>
      <c r="K3559" s="65">
        <v>3</v>
      </c>
      <c r="L3559" s="65" t="s">
        <v>2945</v>
      </c>
      <c r="M3559" s="65">
        <v>5</v>
      </c>
      <c r="N3559" s="65">
        <v>6</v>
      </c>
      <c r="O3559" s="65">
        <v>7</v>
      </c>
      <c r="P3559" s="65" t="s">
        <v>2946</v>
      </c>
      <c r="Q3559" s="65">
        <v>9</v>
      </c>
    </row>
    <row r="3560" spans="1:17" x14ac:dyDescent="0.25">
      <c r="A3560" s="24"/>
      <c r="B3560" s="24"/>
      <c r="C3560" s="24"/>
      <c r="D3560" s="51"/>
      <c r="E3560" s="52"/>
      <c r="F3560" s="52"/>
      <c r="G3560" s="52"/>
      <c r="H3560" s="19" t="s">
        <v>697</v>
      </c>
      <c r="I3560" s="69">
        <f t="shared" ref="I3560" si="2786">SUM(I3556)</f>
        <v>1993881</v>
      </c>
      <c r="J3560" s="69">
        <f t="shared" ref="J3560:K3560" si="2787">SUM(J3556)</f>
        <v>1821081</v>
      </c>
      <c r="K3560" s="69">
        <f t="shared" si="2787"/>
        <v>0</v>
      </c>
      <c r="L3560" s="69">
        <f t="shared" si="2773"/>
        <v>209975</v>
      </c>
      <c r="M3560" s="69">
        <f t="shared" ref="M3560" si="2788">SUM(M3556)</f>
        <v>0</v>
      </c>
      <c r="N3560" s="69">
        <f t="shared" ref="N3560:O3560" si="2789">SUM(N3556)</f>
        <v>0</v>
      </c>
      <c r="O3560" s="69">
        <f t="shared" si="2789"/>
        <v>209975</v>
      </c>
      <c r="P3560" s="69">
        <f t="shared" si="2774"/>
        <v>209975</v>
      </c>
      <c r="Q3560" s="69">
        <f t="shared" si="2775"/>
        <v>11.53023945667436</v>
      </c>
    </row>
    <row r="3561" spans="1:17" x14ac:dyDescent="0.25">
      <c r="A3561" s="24"/>
      <c r="B3561" s="24"/>
      <c r="C3561" s="24"/>
      <c r="D3561" s="51"/>
      <c r="E3561" s="51"/>
      <c r="F3561" s="51"/>
      <c r="G3561" s="51"/>
      <c r="H3561" s="20" t="s">
        <v>67</v>
      </c>
      <c r="I3561" s="69">
        <f t="shared" ref="I3561" si="2790">SUM(I3560)</f>
        <v>1993881</v>
      </c>
      <c r="J3561" s="69">
        <f t="shared" ref="J3561:K3561" si="2791">SUM(J3560)</f>
        <v>1821081</v>
      </c>
      <c r="K3561" s="69">
        <f t="shared" si="2791"/>
        <v>0</v>
      </c>
      <c r="L3561" s="69">
        <f t="shared" si="2773"/>
        <v>209975</v>
      </c>
      <c r="M3561" s="69">
        <f t="shared" ref="M3561" si="2792">SUM(M3560)</f>
        <v>0</v>
      </c>
      <c r="N3561" s="69">
        <f t="shared" ref="N3561:O3561" si="2793">SUM(N3560)</f>
        <v>0</v>
      </c>
      <c r="O3561" s="69">
        <f t="shared" si="2793"/>
        <v>209975</v>
      </c>
      <c r="P3561" s="69">
        <f t="shared" si="2774"/>
        <v>209975</v>
      </c>
      <c r="Q3561" s="69">
        <f t="shared" si="2775"/>
        <v>11.53023945667436</v>
      </c>
    </row>
    <row r="3562" spans="1:17" x14ac:dyDescent="0.25">
      <c r="A3562" s="25"/>
      <c r="B3562" s="25"/>
      <c r="C3562" s="25"/>
      <c r="D3562" s="53"/>
      <c r="E3562" s="53"/>
      <c r="F3562" s="53"/>
      <c r="G3562" s="53"/>
    </row>
    <row r="3563" spans="1:17" ht="15.75" thickBot="1" x14ac:dyDescent="0.3">
      <c r="A3563" s="23" t="s">
        <v>1</v>
      </c>
      <c r="B3563" s="23" t="s">
        <v>1</v>
      </c>
      <c r="C3563" s="23" t="s">
        <v>1</v>
      </c>
      <c r="D3563" s="49" t="s">
        <v>1</v>
      </c>
      <c r="E3563" s="49" t="s">
        <v>1</v>
      </c>
      <c r="F3563" s="49" t="s">
        <v>1</v>
      </c>
      <c r="G3563" s="49" t="s">
        <v>1</v>
      </c>
      <c r="H3563" s="26" t="s">
        <v>1</v>
      </c>
      <c r="I3563" s="70"/>
      <c r="J3563" s="70"/>
      <c r="K3563" s="70"/>
      <c r="L3563" s="70"/>
      <c r="M3563" s="70"/>
      <c r="N3563" s="70"/>
      <c r="O3563" s="70"/>
      <c r="P3563" s="70"/>
      <c r="Q3563" s="70"/>
    </row>
    <row r="3564" spans="1:17" ht="34.5" thickBot="1" x14ac:dyDescent="0.3">
      <c r="A3564" s="22" t="s">
        <v>4</v>
      </c>
      <c r="B3564" s="22" t="s">
        <v>5</v>
      </c>
      <c r="C3564" s="22" t="s">
        <v>6</v>
      </c>
      <c r="D3564" s="44" t="s">
        <v>2891</v>
      </c>
      <c r="E3564" s="44" t="s">
        <v>2895</v>
      </c>
      <c r="F3564" s="44" t="s">
        <v>7</v>
      </c>
      <c r="G3564" s="44" t="s">
        <v>8</v>
      </c>
      <c r="H3564" s="22" t="s">
        <v>9</v>
      </c>
      <c r="I3564" s="64" t="s">
        <v>2718</v>
      </c>
      <c r="J3564" s="64" t="s">
        <v>2879</v>
      </c>
      <c r="K3564" s="64" t="s">
        <v>2942</v>
      </c>
      <c r="L3564" s="64" t="s">
        <v>2942</v>
      </c>
      <c r="M3564" s="64" t="s">
        <v>2950</v>
      </c>
      <c r="N3564" s="64" t="s">
        <v>2949</v>
      </c>
      <c r="O3564" s="64" t="s">
        <v>2951</v>
      </c>
      <c r="P3564" s="64" t="s">
        <v>2942</v>
      </c>
      <c r="Q3564" s="64" t="s">
        <v>2944</v>
      </c>
    </row>
    <row r="3565" spans="1:17" x14ac:dyDescent="0.25">
      <c r="A3565" s="15" t="s">
        <v>1</v>
      </c>
      <c r="B3565" s="15" t="s">
        <v>1</v>
      </c>
      <c r="C3565" s="15" t="s">
        <v>1</v>
      </c>
      <c r="D3565" s="45" t="s">
        <v>1</v>
      </c>
      <c r="E3565" s="45" t="s">
        <v>1</v>
      </c>
      <c r="F3565" s="46" t="s">
        <v>1</v>
      </c>
      <c r="G3565" s="47" t="s">
        <v>1</v>
      </c>
      <c r="H3565" s="16" t="s">
        <v>1</v>
      </c>
      <c r="I3565" s="65">
        <v>1</v>
      </c>
      <c r="J3565" s="65" t="s">
        <v>2894</v>
      </c>
      <c r="K3565" s="65">
        <v>3</v>
      </c>
      <c r="L3565" s="65" t="s">
        <v>2945</v>
      </c>
      <c r="M3565" s="65">
        <v>5</v>
      </c>
      <c r="N3565" s="65">
        <v>6</v>
      </c>
      <c r="O3565" s="65">
        <v>7</v>
      </c>
      <c r="P3565" s="65" t="s">
        <v>2946</v>
      </c>
      <c r="Q3565" s="65">
        <v>9</v>
      </c>
    </row>
    <row r="3566" spans="1:17" x14ac:dyDescent="0.25">
      <c r="A3566" s="14" t="s">
        <v>638</v>
      </c>
      <c r="B3566" s="14" t="s">
        <v>69</v>
      </c>
      <c r="C3566" s="12" t="s">
        <v>1253</v>
      </c>
      <c r="D3566" s="43" t="s">
        <v>1254</v>
      </c>
      <c r="E3566" s="42" t="s">
        <v>1</v>
      </c>
      <c r="F3566" s="42" t="s">
        <v>1</v>
      </c>
      <c r="G3566" s="42" t="s">
        <v>1</v>
      </c>
      <c r="H3566" s="11" t="s">
        <v>1255</v>
      </c>
      <c r="I3566" s="63"/>
      <c r="J3566" s="63"/>
      <c r="K3566" s="63"/>
      <c r="L3566" s="63"/>
      <c r="M3566" s="63"/>
      <c r="N3566" s="63"/>
      <c r="O3566" s="63"/>
      <c r="P3566" s="63">
        <f t="shared" si="2774"/>
        <v>0</v>
      </c>
      <c r="Q3566" s="63" t="str">
        <f t="shared" si="2775"/>
        <v>-</v>
      </c>
    </row>
    <row r="3567" spans="1:17" ht="22.5" x14ac:dyDescent="0.25">
      <c r="A3567" s="14" t="s">
        <v>1</v>
      </c>
      <c r="B3567" s="14" t="s">
        <v>1</v>
      </c>
      <c r="C3567" s="14" t="s">
        <v>1</v>
      </c>
      <c r="D3567" s="42" t="s">
        <v>1</v>
      </c>
      <c r="E3567" s="42" t="s">
        <v>1</v>
      </c>
      <c r="F3567" s="42" t="s">
        <v>1</v>
      </c>
      <c r="G3567" s="42" t="s">
        <v>1</v>
      </c>
      <c r="H3567" s="17" t="s">
        <v>13</v>
      </c>
      <c r="I3567" s="66">
        <f t="shared" ref="I3567" si="2794">SUM(I3568,I3576,I3578)</f>
        <v>2092544</v>
      </c>
      <c r="J3567" s="66">
        <f t="shared" ref="J3567:K3567" si="2795">SUM(J3568,J3576,J3578)</f>
        <v>2091344</v>
      </c>
      <c r="K3567" s="66">
        <f t="shared" si="2795"/>
        <v>0</v>
      </c>
      <c r="L3567" s="66">
        <f t="shared" si="2773"/>
        <v>191235</v>
      </c>
      <c r="M3567" s="66">
        <f t="shared" ref="M3567" si="2796">SUM(M3568,M3576,M3578)</f>
        <v>0</v>
      </c>
      <c r="N3567" s="66">
        <f t="shared" ref="N3567:O3567" si="2797">SUM(N3568,N3576,N3578)</f>
        <v>0</v>
      </c>
      <c r="O3567" s="66">
        <f t="shared" si="2797"/>
        <v>191235</v>
      </c>
      <c r="P3567" s="66">
        <f t="shared" si="2774"/>
        <v>191235</v>
      </c>
      <c r="Q3567" s="66">
        <f t="shared" si="2775"/>
        <v>9.1441197622198942</v>
      </c>
    </row>
    <row r="3568" spans="1:17" x14ac:dyDescent="0.25">
      <c r="A3568" s="12" t="s">
        <v>638</v>
      </c>
      <c r="B3568" s="12" t="s">
        <v>69</v>
      </c>
      <c r="C3568" s="12" t="s">
        <v>1253</v>
      </c>
      <c r="D3568" s="43" t="s">
        <v>1254</v>
      </c>
      <c r="E3568" s="42" t="s">
        <v>2709</v>
      </c>
      <c r="F3568" s="42" t="s">
        <v>1</v>
      </c>
      <c r="G3568" s="42" t="s">
        <v>1</v>
      </c>
      <c r="H3568" s="11" t="s">
        <v>15</v>
      </c>
      <c r="I3568" s="67">
        <f t="shared" ref="I3568" si="2798">SUM(I3569,I3570)</f>
        <v>1794044</v>
      </c>
      <c r="J3568" s="67">
        <f t="shared" ref="J3568:K3568" si="2799">SUM(J3569,J3570)</f>
        <v>1794044</v>
      </c>
      <c r="K3568" s="67">
        <f t="shared" si="2799"/>
        <v>0</v>
      </c>
      <c r="L3568" s="67">
        <f t="shared" si="2773"/>
        <v>168660</v>
      </c>
      <c r="M3568" s="67">
        <f t="shared" ref="M3568" si="2800">SUM(M3569,M3570)</f>
        <v>0</v>
      </c>
      <c r="N3568" s="67">
        <f t="shared" ref="N3568:O3568" si="2801">SUM(N3569,N3570)</f>
        <v>0</v>
      </c>
      <c r="O3568" s="67">
        <f t="shared" si="2801"/>
        <v>168660</v>
      </c>
      <c r="P3568" s="67">
        <f t="shared" si="2774"/>
        <v>168660</v>
      </c>
      <c r="Q3568" s="67">
        <f t="shared" si="2775"/>
        <v>9.4011072192209326</v>
      </c>
    </row>
    <row r="3569" spans="1:17" x14ac:dyDescent="0.25">
      <c r="A3569" s="12" t="s">
        <v>638</v>
      </c>
      <c r="B3569" s="12" t="s">
        <v>69</v>
      </c>
      <c r="C3569" s="12" t="s">
        <v>1253</v>
      </c>
      <c r="D3569" s="43" t="s">
        <v>1254</v>
      </c>
      <c r="E3569" s="48">
        <v>6111</v>
      </c>
      <c r="F3569" s="43"/>
      <c r="G3569" s="56" t="s">
        <v>2919</v>
      </c>
      <c r="H3569" s="23" t="s">
        <v>16</v>
      </c>
      <c r="I3569" s="68">
        <v>1565844</v>
      </c>
      <c r="J3569" s="68">
        <v>1565844</v>
      </c>
      <c r="K3569" s="68"/>
      <c r="L3569" s="68">
        <f t="shared" si="2773"/>
        <v>145000</v>
      </c>
      <c r="M3569" s="68"/>
      <c r="N3569" s="68"/>
      <c r="O3569" s="68">
        <v>145000</v>
      </c>
      <c r="P3569" s="68">
        <f t="shared" si="2774"/>
        <v>145000</v>
      </c>
      <c r="Q3569" s="68">
        <f t="shared" si="2775"/>
        <v>9.2601817294698581</v>
      </c>
    </row>
    <row r="3570" spans="1:17" x14ac:dyDescent="0.25">
      <c r="A3570" s="14" t="s">
        <v>638</v>
      </c>
      <c r="B3570" s="14" t="s">
        <v>69</v>
      </c>
      <c r="C3570" s="14" t="s">
        <v>1253</v>
      </c>
      <c r="D3570" s="50" t="s">
        <v>1254</v>
      </c>
      <c r="E3570" s="50" t="s">
        <v>2719</v>
      </c>
      <c r="F3570" s="43" t="s">
        <v>1</v>
      </c>
      <c r="G3570" s="49" t="s">
        <v>1</v>
      </c>
      <c r="H3570" s="11" t="s">
        <v>19</v>
      </c>
      <c r="I3570" s="67">
        <f t="shared" ref="I3570:O3570" si="2802">SUM(I3571:I3575)</f>
        <v>228200</v>
      </c>
      <c r="J3570" s="67">
        <f t="shared" si="2802"/>
        <v>228200</v>
      </c>
      <c r="K3570" s="67">
        <f t="shared" si="2802"/>
        <v>0</v>
      </c>
      <c r="L3570" s="67">
        <f t="shared" si="2773"/>
        <v>23660</v>
      </c>
      <c r="M3570" s="67">
        <f t="shared" si="2802"/>
        <v>0</v>
      </c>
      <c r="N3570" s="67">
        <f t="shared" si="2802"/>
        <v>0</v>
      </c>
      <c r="O3570" s="67">
        <f t="shared" si="2802"/>
        <v>23660</v>
      </c>
      <c r="P3570" s="67">
        <f t="shared" si="2774"/>
        <v>23660</v>
      </c>
      <c r="Q3570" s="67">
        <f t="shared" si="2775"/>
        <v>10.368098159509202</v>
      </c>
    </row>
    <row r="3571" spans="1:17" x14ac:dyDescent="0.25">
      <c r="A3571" s="12" t="s">
        <v>638</v>
      </c>
      <c r="B3571" s="12" t="s">
        <v>69</v>
      </c>
      <c r="C3571" s="12" t="s">
        <v>1253</v>
      </c>
      <c r="D3571" s="43" t="s">
        <v>1254</v>
      </c>
      <c r="E3571" s="48">
        <v>6112</v>
      </c>
      <c r="F3571" s="43" t="s">
        <v>1256</v>
      </c>
      <c r="G3571" s="56" t="s">
        <v>2919</v>
      </c>
      <c r="H3571" s="23" t="s">
        <v>73</v>
      </c>
      <c r="I3571" s="68">
        <v>36500</v>
      </c>
      <c r="J3571" s="68">
        <v>36500</v>
      </c>
      <c r="K3571" s="68"/>
      <c r="L3571" s="68">
        <f t="shared" si="2773"/>
        <v>3000</v>
      </c>
      <c r="M3571" s="68"/>
      <c r="N3571" s="68"/>
      <c r="O3571" s="68">
        <v>3000</v>
      </c>
      <c r="P3571" s="68">
        <f t="shared" si="2774"/>
        <v>3000</v>
      </c>
      <c r="Q3571" s="68">
        <f t="shared" si="2775"/>
        <v>8.2191780821917799</v>
      </c>
    </row>
    <row r="3572" spans="1:17" x14ac:dyDescent="0.25">
      <c r="A3572" s="12" t="s">
        <v>638</v>
      </c>
      <c r="B3572" s="12" t="s">
        <v>69</v>
      </c>
      <c r="C3572" s="12" t="s">
        <v>1253</v>
      </c>
      <c r="D3572" s="43" t="s">
        <v>1254</v>
      </c>
      <c r="E3572" s="48">
        <v>6112</v>
      </c>
      <c r="F3572" s="43" t="s">
        <v>1257</v>
      </c>
      <c r="G3572" s="56" t="s">
        <v>2919</v>
      </c>
      <c r="H3572" s="23" t="s">
        <v>22</v>
      </c>
      <c r="I3572" s="68">
        <v>138000</v>
      </c>
      <c r="J3572" s="68">
        <v>138000</v>
      </c>
      <c r="K3572" s="68"/>
      <c r="L3572" s="68">
        <f t="shared" si="2773"/>
        <v>16000</v>
      </c>
      <c r="M3572" s="68"/>
      <c r="N3572" s="68"/>
      <c r="O3572" s="68">
        <v>16000</v>
      </c>
      <c r="P3572" s="68">
        <f t="shared" si="2774"/>
        <v>16000</v>
      </c>
      <c r="Q3572" s="68">
        <f t="shared" si="2775"/>
        <v>11.594202898550725</v>
      </c>
    </row>
    <row r="3573" spans="1:17" x14ac:dyDescent="0.25">
      <c r="A3573" s="12" t="s">
        <v>638</v>
      </c>
      <c r="B3573" s="12" t="s">
        <v>69</v>
      </c>
      <c r="C3573" s="12" t="s">
        <v>1253</v>
      </c>
      <c r="D3573" s="43" t="s">
        <v>1254</v>
      </c>
      <c r="E3573" s="48">
        <v>6112</v>
      </c>
      <c r="F3573" s="43" t="s">
        <v>1258</v>
      </c>
      <c r="G3573" s="56" t="s">
        <v>2919</v>
      </c>
      <c r="H3573" s="23" t="s">
        <v>24</v>
      </c>
      <c r="I3573" s="68">
        <v>32600</v>
      </c>
      <c r="J3573" s="68">
        <v>32600</v>
      </c>
      <c r="K3573" s="68"/>
      <c r="L3573" s="68">
        <f t="shared" si="2773"/>
        <v>0</v>
      </c>
      <c r="M3573" s="68"/>
      <c r="N3573" s="68"/>
      <c r="O3573" s="68"/>
      <c r="P3573" s="68">
        <f t="shared" si="2774"/>
        <v>0</v>
      </c>
      <c r="Q3573" s="68">
        <f t="shared" si="2775"/>
        <v>0</v>
      </c>
    </row>
    <row r="3574" spans="1:17" x14ac:dyDescent="0.25">
      <c r="A3574" s="12" t="s">
        <v>638</v>
      </c>
      <c r="B3574" s="12" t="s">
        <v>69</v>
      </c>
      <c r="C3574" s="12" t="s">
        <v>1253</v>
      </c>
      <c r="D3574" s="43" t="s">
        <v>1254</v>
      </c>
      <c r="E3574" s="48">
        <v>6112</v>
      </c>
      <c r="F3574" s="43" t="s">
        <v>1259</v>
      </c>
      <c r="G3574" s="56" t="s">
        <v>2919</v>
      </c>
      <c r="H3574" s="23" t="s">
        <v>76</v>
      </c>
      <c r="I3574" s="68">
        <v>5200</v>
      </c>
      <c r="J3574" s="68">
        <v>5200</v>
      </c>
      <c r="K3574" s="68"/>
      <c r="L3574" s="68">
        <f t="shared" si="2773"/>
        <v>4660</v>
      </c>
      <c r="M3574" s="68"/>
      <c r="N3574" s="68"/>
      <c r="O3574" s="68">
        <v>4660</v>
      </c>
      <c r="P3574" s="68">
        <f t="shared" si="2774"/>
        <v>4660</v>
      </c>
      <c r="Q3574" s="68">
        <f t="shared" si="2775"/>
        <v>89.615384615384613</v>
      </c>
    </row>
    <row r="3575" spans="1:17" x14ac:dyDescent="0.25">
      <c r="A3575" s="12" t="s">
        <v>638</v>
      </c>
      <c r="B3575" s="12" t="s">
        <v>69</v>
      </c>
      <c r="C3575" s="12" t="s">
        <v>1253</v>
      </c>
      <c r="D3575" s="43" t="s">
        <v>1254</v>
      </c>
      <c r="E3575" s="48">
        <v>6112</v>
      </c>
      <c r="F3575" s="43" t="s">
        <v>1260</v>
      </c>
      <c r="G3575" s="56" t="s">
        <v>2919</v>
      </c>
      <c r="H3575" s="23" t="s">
        <v>26</v>
      </c>
      <c r="I3575" s="68">
        <v>15900</v>
      </c>
      <c r="J3575" s="68">
        <v>15900</v>
      </c>
      <c r="K3575" s="68"/>
      <c r="L3575" s="68">
        <f t="shared" si="2773"/>
        <v>0</v>
      </c>
      <c r="M3575" s="68"/>
      <c r="N3575" s="68"/>
      <c r="O3575" s="68">
        <v>0</v>
      </c>
      <c r="P3575" s="68">
        <f t="shared" si="2774"/>
        <v>0</v>
      </c>
      <c r="Q3575" s="68">
        <f t="shared" si="2775"/>
        <v>0</v>
      </c>
    </row>
    <row r="3576" spans="1:17" x14ac:dyDescent="0.25">
      <c r="A3576" s="12" t="s">
        <v>638</v>
      </c>
      <c r="B3576" s="12" t="s">
        <v>69</v>
      </c>
      <c r="C3576" s="12" t="s">
        <v>1253</v>
      </c>
      <c r="D3576" s="43" t="s">
        <v>1254</v>
      </c>
      <c r="E3576" s="42" t="s">
        <v>2710</v>
      </c>
      <c r="F3576" s="42" t="s">
        <v>1</v>
      </c>
      <c r="G3576" s="42" t="s">
        <v>1</v>
      </c>
      <c r="H3576" s="11" t="s">
        <v>28</v>
      </c>
      <c r="I3576" s="67">
        <f t="shared" ref="I3576:O3576" si="2803">SUM(I3577)</f>
        <v>168000</v>
      </c>
      <c r="J3576" s="67">
        <f t="shared" si="2803"/>
        <v>168000</v>
      </c>
      <c r="K3576" s="67">
        <f t="shared" si="2803"/>
        <v>0</v>
      </c>
      <c r="L3576" s="67">
        <f t="shared" si="2773"/>
        <v>15225</v>
      </c>
      <c r="M3576" s="67">
        <f t="shared" si="2803"/>
        <v>0</v>
      </c>
      <c r="N3576" s="67">
        <f t="shared" si="2803"/>
        <v>0</v>
      </c>
      <c r="O3576" s="67">
        <f t="shared" si="2803"/>
        <v>15225</v>
      </c>
      <c r="P3576" s="67">
        <f t="shared" si="2774"/>
        <v>15225</v>
      </c>
      <c r="Q3576" s="67">
        <f t="shared" si="2775"/>
        <v>9.0625</v>
      </c>
    </row>
    <row r="3577" spans="1:17" x14ac:dyDescent="0.25">
      <c r="A3577" s="12" t="s">
        <v>638</v>
      </c>
      <c r="B3577" s="12" t="s">
        <v>69</v>
      </c>
      <c r="C3577" s="12" t="s">
        <v>1253</v>
      </c>
      <c r="D3577" s="43" t="s">
        <v>1254</v>
      </c>
      <c r="E3577" s="48">
        <v>6121</v>
      </c>
      <c r="F3577" s="43"/>
      <c r="G3577" s="56" t="s">
        <v>2919</v>
      </c>
      <c r="H3577" s="23" t="s">
        <v>29</v>
      </c>
      <c r="I3577" s="68">
        <v>168000</v>
      </c>
      <c r="J3577" s="68">
        <v>168000</v>
      </c>
      <c r="K3577" s="68"/>
      <c r="L3577" s="68">
        <f t="shared" si="2773"/>
        <v>15225</v>
      </c>
      <c r="M3577" s="68"/>
      <c r="N3577" s="68"/>
      <c r="O3577" s="68">
        <v>15225</v>
      </c>
      <c r="P3577" s="68">
        <f t="shared" si="2774"/>
        <v>15225</v>
      </c>
      <c r="Q3577" s="68">
        <f t="shared" si="2775"/>
        <v>9.0625</v>
      </c>
    </row>
    <row r="3578" spans="1:17" x14ac:dyDescent="0.25">
      <c r="A3578" s="12" t="s">
        <v>638</v>
      </c>
      <c r="B3578" s="12" t="s">
        <v>69</v>
      </c>
      <c r="C3578" s="12" t="s">
        <v>1253</v>
      </c>
      <c r="D3578" s="43" t="s">
        <v>1254</v>
      </c>
      <c r="E3578" s="42" t="s">
        <v>2711</v>
      </c>
      <c r="F3578" s="42" t="s">
        <v>1</v>
      </c>
      <c r="G3578" s="42" t="s">
        <v>1</v>
      </c>
      <c r="H3578" s="11" t="s">
        <v>32</v>
      </c>
      <c r="I3578" s="67">
        <f t="shared" ref="I3578:O3578" si="2804">SUM(I3579:I3586)</f>
        <v>130500</v>
      </c>
      <c r="J3578" s="67">
        <f t="shared" si="2804"/>
        <v>129300</v>
      </c>
      <c r="K3578" s="67">
        <f t="shared" si="2804"/>
        <v>0</v>
      </c>
      <c r="L3578" s="67">
        <f t="shared" si="2773"/>
        <v>7350</v>
      </c>
      <c r="M3578" s="67">
        <f t="shared" si="2804"/>
        <v>0</v>
      </c>
      <c r="N3578" s="67">
        <f t="shared" si="2804"/>
        <v>0</v>
      </c>
      <c r="O3578" s="67">
        <f t="shared" si="2804"/>
        <v>7350</v>
      </c>
      <c r="P3578" s="67">
        <f t="shared" si="2774"/>
        <v>7350</v>
      </c>
      <c r="Q3578" s="67">
        <f t="shared" si="2775"/>
        <v>5.6844547563805099</v>
      </c>
    </row>
    <row r="3579" spans="1:17" x14ac:dyDescent="0.25">
      <c r="A3579" s="12" t="s">
        <v>638</v>
      </c>
      <c r="B3579" s="12" t="s">
        <v>69</v>
      </c>
      <c r="C3579" s="12" t="s">
        <v>1253</v>
      </c>
      <c r="D3579" s="43" t="s">
        <v>1254</v>
      </c>
      <c r="E3579" s="48">
        <v>6131</v>
      </c>
      <c r="F3579" s="43"/>
      <c r="G3579" s="56" t="s">
        <v>2919</v>
      </c>
      <c r="H3579" s="23" t="s">
        <v>33</v>
      </c>
      <c r="I3579" s="68">
        <v>2000</v>
      </c>
      <c r="J3579" s="68">
        <v>1500</v>
      </c>
      <c r="K3579" s="68"/>
      <c r="L3579" s="68">
        <f t="shared" si="2773"/>
        <v>125</v>
      </c>
      <c r="M3579" s="68"/>
      <c r="N3579" s="68"/>
      <c r="O3579" s="68">
        <v>125</v>
      </c>
      <c r="P3579" s="68">
        <f t="shared" si="2774"/>
        <v>125</v>
      </c>
      <c r="Q3579" s="68">
        <f t="shared" si="2775"/>
        <v>8.3333333333333321</v>
      </c>
    </row>
    <row r="3580" spans="1:17" x14ac:dyDescent="0.25">
      <c r="A3580" s="12" t="s">
        <v>638</v>
      </c>
      <c r="B3580" s="12" t="s">
        <v>69</v>
      </c>
      <c r="C3580" s="12" t="s">
        <v>1253</v>
      </c>
      <c r="D3580" s="43" t="s">
        <v>1254</v>
      </c>
      <c r="E3580" s="48">
        <v>6132</v>
      </c>
      <c r="F3580" s="43"/>
      <c r="G3580" s="56" t="s">
        <v>2919</v>
      </c>
      <c r="H3580" s="23" t="s">
        <v>227</v>
      </c>
      <c r="I3580" s="68">
        <v>42000</v>
      </c>
      <c r="J3580" s="68">
        <v>42000</v>
      </c>
      <c r="K3580" s="68"/>
      <c r="L3580" s="68">
        <f t="shared" si="2773"/>
        <v>3500</v>
      </c>
      <c r="M3580" s="68"/>
      <c r="N3580" s="68"/>
      <c r="O3580" s="68">
        <v>3500</v>
      </c>
      <c r="P3580" s="68">
        <f t="shared" si="2774"/>
        <v>3500</v>
      </c>
      <c r="Q3580" s="68">
        <f t="shared" si="2775"/>
        <v>8.3333333333333321</v>
      </c>
    </row>
    <row r="3581" spans="1:17" x14ac:dyDescent="0.25">
      <c r="A3581" s="12" t="s">
        <v>638</v>
      </c>
      <c r="B3581" s="12" t="s">
        <v>69</v>
      </c>
      <c r="C3581" s="12" t="s">
        <v>1253</v>
      </c>
      <c r="D3581" s="43" t="s">
        <v>1254</v>
      </c>
      <c r="E3581" s="48">
        <v>6133</v>
      </c>
      <c r="F3581" s="43"/>
      <c r="G3581" s="56" t="s">
        <v>2919</v>
      </c>
      <c r="H3581" s="23" t="s">
        <v>229</v>
      </c>
      <c r="I3581" s="68">
        <v>12000</v>
      </c>
      <c r="J3581" s="68">
        <v>12000</v>
      </c>
      <c r="K3581" s="68"/>
      <c r="L3581" s="68">
        <f t="shared" si="2773"/>
        <v>1000</v>
      </c>
      <c r="M3581" s="68"/>
      <c r="N3581" s="68"/>
      <c r="O3581" s="68">
        <v>1000</v>
      </c>
      <c r="P3581" s="68">
        <f t="shared" si="2774"/>
        <v>1000</v>
      </c>
      <c r="Q3581" s="68">
        <f t="shared" si="2775"/>
        <v>8.3333333333333321</v>
      </c>
    </row>
    <row r="3582" spans="1:17" x14ac:dyDescent="0.25">
      <c r="A3582" s="12" t="s">
        <v>638</v>
      </c>
      <c r="B3582" s="12" t="s">
        <v>69</v>
      </c>
      <c r="C3582" s="12" t="s">
        <v>1253</v>
      </c>
      <c r="D3582" s="43" t="s">
        <v>1254</v>
      </c>
      <c r="E3582" s="48">
        <v>6134</v>
      </c>
      <c r="F3582" s="43"/>
      <c r="G3582" s="56" t="s">
        <v>2919</v>
      </c>
      <c r="H3582" s="23" t="s">
        <v>169</v>
      </c>
      <c r="I3582" s="68">
        <v>12900</v>
      </c>
      <c r="J3582" s="68">
        <v>12900</v>
      </c>
      <c r="K3582" s="68"/>
      <c r="L3582" s="68">
        <f t="shared" si="2773"/>
        <v>1075</v>
      </c>
      <c r="M3582" s="68"/>
      <c r="N3582" s="68"/>
      <c r="O3582" s="68">
        <v>1075</v>
      </c>
      <c r="P3582" s="68">
        <f t="shared" si="2774"/>
        <v>1075</v>
      </c>
      <c r="Q3582" s="68">
        <f t="shared" si="2775"/>
        <v>8.3333333333333321</v>
      </c>
    </row>
    <row r="3583" spans="1:17" x14ac:dyDescent="0.25">
      <c r="A3583" s="12" t="s">
        <v>638</v>
      </c>
      <c r="B3583" s="12" t="s">
        <v>69</v>
      </c>
      <c r="C3583" s="12" t="s">
        <v>1253</v>
      </c>
      <c r="D3583" s="43" t="s">
        <v>1254</v>
      </c>
      <c r="E3583" s="48">
        <v>6135</v>
      </c>
      <c r="F3583" s="43"/>
      <c r="G3583" s="56" t="s">
        <v>2919</v>
      </c>
      <c r="H3583" s="23" t="s">
        <v>231</v>
      </c>
      <c r="I3583" s="68">
        <v>2200</v>
      </c>
      <c r="J3583" s="68">
        <v>1500</v>
      </c>
      <c r="K3583" s="68"/>
      <c r="L3583" s="68">
        <f t="shared" si="2773"/>
        <v>125</v>
      </c>
      <c r="M3583" s="68"/>
      <c r="N3583" s="68"/>
      <c r="O3583" s="68">
        <v>125</v>
      </c>
      <c r="P3583" s="68">
        <f t="shared" si="2774"/>
        <v>125</v>
      </c>
      <c r="Q3583" s="68">
        <f t="shared" si="2775"/>
        <v>8.3333333333333321</v>
      </c>
    </row>
    <row r="3584" spans="1:17" x14ac:dyDescent="0.25">
      <c r="A3584" s="12" t="s">
        <v>638</v>
      </c>
      <c r="B3584" s="12" t="s">
        <v>69</v>
      </c>
      <c r="C3584" s="12" t="s">
        <v>1253</v>
      </c>
      <c r="D3584" s="43" t="s">
        <v>1254</v>
      </c>
      <c r="E3584" s="48">
        <v>6137</v>
      </c>
      <c r="F3584" s="43"/>
      <c r="G3584" s="56" t="s">
        <v>2919</v>
      </c>
      <c r="H3584" s="23" t="s">
        <v>235</v>
      </c>
      <c r="I3584" s="68">
        <v>12900</v>
      </c>
      <c r="J3584" s="68">
        <v>12900</v>
      </c>
      <c r="K3584" s="68"/>
      <c r="L3584" s="68">
        <f t="shared" si="2773"/>
        <v>1075</v>
      </c>
      <c r="M3584" s="68"/>
      <c r="N3584" s="68"/>
      <c r="O3584" s="68">
        <v>1075</v>
      </c>
      <c r="P3584" s="68">
        <f t="shared" si="2774"/>
        <v>1075</v>
      </c>
      <c r="Q3584" s="68">
        <f t="shared" si="2775"/>
        <v>8.3333333333333321</v>
      </c>
    </row>
    <row r="3585" spans="1:17" x14ac:dyDescent="0.25">
      <c r="A3585" s="12" t="s">
        <v>638</v>
      </c>
      <c r="B3585" s="12" t="s">
        <v>69</v>
      </c>
      <c r="C3585" s="12" t="s">
        <v>1253</v>
      </c>
      <c r="D3585" s="43" t="s">
        <v>1254</v>
      </c>
      <c r="E3585" s="48">
        <v>6138</v>
      </c>
      <c r="F3585" s="43"/>
      <c r="G3585" s="56" t="s">
        <v>2919</v>
      </c>
      <c r="H3585" s="23" t="s">
        <v>237</v>
      </c>
      <c r="I3585" s="68">
        <v>4500</v>
      </c>
      <c r="J3585" s="68">
        <v>4500</v>
      </c>
      <c r="K3585" s="68"/>
      <c r="L3585" s="68">
        <f t="shared" si="2773"/>
        <v>0</v>
      </c>
      <c r="M3585" s="68"/>
      <c r="N3585" s="68"/>
      <c r="O3585" s="68">
        <v>0</v>
      </c>
      <c r="P3585" s="68">
        <f t="shared" si="2774"/>
        <v>0</v>
      </c>
      <c r="Q3585" s="68">
        <f t="shared" si="2775"/>
        <v>0</v>
      </c>
    </row>
    <row r="3586" spans="1:17" x14ac:dyDescent="0.25">
      <c r="A3586" s="14" t="s">
        <v>638</v>
      </c>
      <c r="B3586" s="14" t="s">
        <v>69</v>
      </c>
      <c r="C3586" s="14" t="s">
        <v>1253</v>
      </c>
      <c r="D3586" s="50" t="s">
        <v>1254</v>
      </c>
      <c r="E3586" s="50" t="s">
        <v>2720</v>
      </c>
      <c r="F3586" s="43" t="s">
        <v>1</v>
      </c>
      <c r="G3586" s="49" t="s">
        <v>1</v>
      </c>
      <c r="H3586" s="11" t="s">
        <v>35</v>
      </c>
      <c r="I3586" s="67">
        <f t="shared" ref="I3586:O3586" si="2805">SUM(I3587:I3589)</f>
        <v>42000</v>
      </c>
      <c r="J3586" s="67">
        <f t="shared" si="2805"/>
        <v>42000</v>
      </c>
      <c r="K3586" s="67">
        <f t="shared" si="2805"/>
        <v>0</v>
      </c>
      <c r="L3586" s="67">
        <f t="shared" si="2773"/>
        <v>450</v>
      </c>
      <c r="M3586" s="67">
        <f t="shared" si="2805"/>
        <v>0</v>
      </c>
      <c r="N3586" s="67">
        <f t="shared" si="2805"/>
        <v>0</v>
      </c>
      <c r="O3586" s="67">
        <f t="shared" si="2805"/>
        <v>450</v>
      </c>
      <c r="P3586" s="67">
        <f t="shared" si="2774"/>
        <v>450</v>
      </c>
      <c r="Q3586" s="67">
        <f t="shared" si="2775"/>
        <v>1.0714285714285714</v>
      </c>
    </row>
    <row r="3587" spans="1:17" x14ac:dyDescent="0.25">
      <c r="A3587" s="12" t="s">
        <v>638</v>
      </c>
      <c r="B3587" s="12" t="s">
        <v>69</v>
      </c>
      <c r="C3587" s="12" t="s">
        <v>1253</v>
      </c>
      <c r="D3587" s="43" t="s">
        <v>1254</v>
      </c>
      <c r="E3587" s="48">
        <v>6139</v>
      </c>
      <c r="F3587" s="43"/>
      <c r="G3587" s="56" t="s">
        <v>2919</v>
      </c>
      <c r="H3587" s="23" t="s">
        <v>35</v>
      </c>
      <c r="I3587" s="68">
        <v>24900</v>
      </c>
      <c r="J3587" s="68">
        <v>24900</v>
      </c>
      <c r="K3587" s="68"/>
      <c r="L3587" s="68">
        <f t="shared" si="2773"/>
        <v>0</v>
      </c>
      <c r="M3587" s="68"/>
      <c r="N3587" s="68"/>
      <c r="O3587" s="68"/>
      <c r="P3587" s="68">
        <f t="shared" si="2774"/>
        <v>0</v>
      </c>
      <c r="Q3587" s="68">
        <f t="shared" si="2775"/>
        <v>0</v>
      </c>
    </row>
    <row r="3588" spans="1:17" x14ac:dyDescent="0.25">
      <c r="A3588" s="12" t="s">
        <v>638</v>
      </c>
      <c r="B3588" s="12" t="s">
        <v>69</v>
      </c>
      <c r="C3588" s="12" t="s">
        <v>1253</v>
      </c>
      <c r="D3588" s="43" t="s">
        <v>1254</v>
      </c>
      <c r="E3588" s="48">
        <v>6139</v>
      </c>
      <c r="F3588" s="43" t="s">
        <v>1261</v>
      </c>
      <c r="G3588" s="56" t="s">
        <v>2919</v>
      </c>
      <c r="H3588" s="23" t="s">
        <v>43</v>
      </c>
      <c r="I3588" s="68">
        <v>4500</v>
      </c>
      <c r="J3588" s="68">
        <v>4500</v>
      </c>
      <c r="K3588" s="68"/>
      <c r="L3588" s="68">
        <f t="shared" si="2773"/>
        <v>450</v>
      </c>
      <c r="M3588" s="68"/>
      <c r="N3588" s="68"/>
      <c r="O3588" s="68">
        <v>450</v>
      </c>
      <c r="P3588" s="68">
        <f t="shared" si="2774"/>
        <v>450</v>
      </c>
      <c r="Q3588" s="68">
        <f t="shared" si="2775"/>
        <v>10</v>
      </c>
    </row>
    <row r="3589" spans="1:17" ht="22.5" x14ac:dyDescent="0.25">
      <c r="A3589" s="12" t="s">
        <v>638</v>
      </c>
      <c r="B3589" s="12" t="s">
        <v>69</v>
      </c>
      <c r="C3589" s="12" t="s">
        <v>1253</v>
      </c>
      <c r="D3589" s="43" t="s">
        <v>1254</v>
      </c>
      <c r="E3589" s="48">
        <v>6139</v>
      </c>
      <c r="F3589" s="43" t="s">
        <v>1262</v>
      </c>
      <c r="G3589" s="56" t="s">
        <v>2919</v>
      </c>
      <c r="H3589" s="23" t="s">
        <v>49</v>
      </c>
      <c r="I3589" s="68">
        <v>12600</v>
      </c>
      <c r="J3589" s="68">
        <v>12600</v>
      </c>
      <c r="K3589" s="68"/>
      <c r="L3589" s="68">
        <f t="shared" si="2773"/>
        <v>0</v>
      </c>
      <c r="M3589" s="68"/>
      <c r="N3589" s="68"/>
      <c r="O3589" s="68">
        <v>0</v>
      </c>
      <c r="P3589" s="68">
        <f t="shared" si="2774"/>
        <v>0</v>
      </c>
      <c r="Q3589" s="68">
        <f t="shared" si="2775"/>
        <v>0</v>
      </c>
    </row>
    <row r="3590" spans="1:17" ht="22.5" x14ac:dyDescent="0.25">
      <c r="A3590" s="14" t="s">
        <v>1</v>
      </c>
      <c r="B3590" s="14" t="s">
        <v>1</v>
      </c>
      <c r="C3590" s="14" t="s">
        <v>1</v>
      </c>
      <c r="D3590" s="42" t="s">
        <v>1</v>
      </c>
      <c r="E3590" s="42" t="s">
        <v>1</v>
      </c>
      <c r="F3590" s="42" t="s">
        <v>1</v>
      </c>
      <c r="G3590" s="42" t="s">
        <v>1</v>
      </c>
      <c r="H3590" s="17" t="s">
        <v>50</v>
      </c>
      <c r="I3590" s="66">
        <f t="shared" ref="I3590:O3591" si="2806">SUM(I3591)</f>
        <v>100</v>
      </c>
      <c r="J3590" s="66">
        <f t="shared" si="2806"/>
        <v>100</v>
      </c>
      <c r="K3590" s="66">
        <f t="shared" si="2806"/>
        <v>0</v>
      </c>
      <c r="L3590" s="66">
        <f t="shared" si="2773"/>
        <v>0</v>
      </c>
      <c r="M3590" s="66">
        <f t="shared" si="2806"/>
        <v>0</v>
      </c>
      <c r="N3590" s="66">
        <f t="shared" si="2806"/>
        <v>0</v>
      </c>
      <c r="O3590" s="66">
        <f t="shared" si="2806"/>
        <v>0</v>
      </c>
      <c r="P3590" s="66">
        <f t="shared" si="2774"/>
        <v>0</v>
      </c>
      <c r="Q3590" s="66">
        <f t="shared" si="2775"/>
        <v>0</v>
      </c>
    </row>
    <row r="3591" spans="1:17" x14ac:dyDescent="0.25">
      <c r="A3591" s="12" t="s">
        <v>638</v>
      </c>
      <c r="B3591" s="12" t="s">
        <v>69</v>
      </c>
      <c r="C3591" s="12" t="s">
        <v>1253</v>
      </c>
      <c r="D3591" s="43" t="s">
        <v>1254</v>
      </c>
      <c r="E3591" s="42" t="s">
        <v>2712</v>
      </c>
      <c r="F3591" s="42" t="s">
        <v>1</v>
      </c>
      <c r="G3591" s="42" t="s">
        <v>1</v>
      </c>
      <c r="H3591" s="11" t="s">
        <v>52</v>
      </c>
      <c r="I3591" s="67">
        <f t="shared" si="2806"/>
        <v>100</v>
      </c>
      <c r="J3591" s="67">
        <f t="shared" si="2806"/>
        <v>100</v>
      </c>
      <c r="K3591" s="67">
        <f t="shared" si="2806"/>
        <v>0</v>
      </c>
      <c r="L3591" s="67">
        <f t="shared" si="2773"/>
        <v>0</v>
      </c>
      <c r="M3591" s="67">
        <f t="shared" si="2806"/>
        <v>0</v>
      </c>
      <c r="N3591" s="67">
        <f t="shared" si="2806"/>
        <v>0</v>
      </c>
      <c r="O3591" s="67">
        <f t="shared" si="2806"/>
        <v>0</v>
      </c>
      <c r="P3591" s="67">
        <f t="shared" si="2774"/>
        <v>0</v>
      </c>
      <c r="Q3591" s="67">
        <f t="shared" si="2775"/>
        <v>0</v>
      </c>
    </row>
    <row r="3592" spans="1:17" x14ac:dyDescent="0.25">
      <c r="A3592" s="12" t="s">
        <v>638</v>
      </c>
      <c r="B3592" s="12" t="s">
        <v>69</v>
      </c>
      <c r="C3592" s="12" t="s">
        <v>1253</v>
      </c>
      <c r="D3592" s="43" t="s">
        <v>1254</v>
      </c>
      <c r="E3592" s="48">
        <v>6148</v>
      </c>
      <c r="F3592" s="43"/>
      <c r="G3592" s="56" t="s">
        <v>2919</v>
      </c>
      <c r="H3592" s="23" t="s">
        <v>58</v>
      </c>
      <c r="I3592" s="68">
        <v>100</v>
      </c>
      <c r="J3592" s="68">
        <v>100</v>
      </c>
      <c r="K3592" s="68"/>
      <c r="L3592" s="68">
        <f t="shared" si="2773"/>
        <v>0</v>
      </c>
      <c r="M3592" s="68"/>
      <c r="N3592" s="68"/>
      <c r="O3592" s="68"/>
      <c r="P3592" s="68">
        <f t="shared" si="2774"/>
        <v>0</v>
      </c>
      <c r="Q3592" s="68">
        <f t="shared" si="2775"/>
        <v>0</v>
      </c>
    </row>
    <row r="3593" spans="1:17" ht="22.5" x14ac:dyDescent="0.25">
      <c r="A3593" s="14" t="s">
        <v>1</v>
      </c>
      <c r="B3593" s="14" t="s">
        <v>1</v>
      </c>
      <c r="C3593" s="14" t="s">
        <v>1</v>
      </c>
      <c r="D3593" s="42" t="s">
        <v>1</v>
      </c>
      <c r="E3593" s="42" t="s">
        <v>1</v>
      </c>
      <c r="F3593" s="42" t="s">
        <v>1</v>
      </c>
      <c r="G3593" s="42" t="s">
        <v>1</v>
      </c>
      <c r="H3593" s="17" t="s">
        <v>59</v>
      </c>
      <c r="I3593" s="66">
        <f t="shared" ref="I3593:O3594" si="2807">SUM(I3594)</f>
        <v>5500</v>
      </c>
      <c r="J3593" s="66">
        <f t="shared" si="2807"/>
        <v>0</v>
      </c>
      <c r="K3593" s="66">
        <f t="shared" si="2807"/>
        <v>0</v>
      </c>
      <c r="L3593" s="66">
        <f t="shared" si="2773"/>
        <v>0</v>
      </c>
      <c r="M3593" s="66">
        <f t="shared" si="2807"/>
        <v>0</v>
      </c>
      <c r="N3593" s="66">
        <f t="shared" si="2807"/>
        <v>0</v>
      </c>
      <c r="O3593" s="66">
        <f t="shared" si="2807"/>
        <v>0</v>
      </c>
      <c r="P3593" s="66">
        <f t="shared" si="2774"/>
        <v>0</v>
      </c>
      <c r="Q3593" s="66" t="str">
        <f t="shared" si="2775"/>
        <v>-</v>
      </c>
    </row>
    <row r="3594" spans="1:17" x14ac:dyDescent="0.25">
      <c r="A3594" s="12" t="s">
        <v>638</v>
      </c>
      <c r="B3594" s="12" t="s">
        <v>69</v>
      </c>
      <c r="C3594" s="12" t="s">
        <v>1253</v>
      </c>
      <c r="D3594" s="43" t="s">
        <v>1254</v>
      </c>
      <c r="E3594" s="42" t="s">
        <v>2715</v>
      </c>
      <c r="F3594" s="42" t="s">
        <v>1</v>
      </c>
      <c r="G3594" s="42" t="s">
        <v>1</v>
      </c>
      <c r="H3594" s="11" t="s">
        <v>61</v>
      </c>
      <c r="I3594" s="67">
        <f t="shared" si="2807"/>
        <v>5500</v>
      </c>
      <c r="J3594" s="67">
        <f t="shared" si="2807"/>
        <v>0</v>
      </c>
      <c r="K3594" s="67">
        <f t="shared" si="2807"/>
        <v>0</v>
      </c>
      <c r="L3594" s="67">
        <f t="shared" si="2773"/>
        <v>0</v>
      </c>
      <c r="M3594" s="67">
        <f t="shared" si="2807"/>
        <v>0</v>
      </c>
      <c r="N3594" s="67">
        <f t="shared" si="2807"/>
        <v>0</v>
      </c>
      <c r="O3594" s="67">
        <f t="shared" si="2807"/>
        <v>0</v>
      </c>
      <c r="P3594" s="67">
        <f t="shared" si="2774"/>
        <v>0</v>
      </c>
      <c r="Q3594" s="67" t="str">
        <f t="shared" si="2775"/>
        <v>-</v>
      </c>
    </row>
    <row r="3595" spans="1:17" x14ac:dyDescent="0.25">
      <c r="A3595" s="12" t="s">
        <v>638</v>
      </c>
      <c r="B3595" s="12" t="s">
        <v>69</v>
      </c>
      <c r="C3595" s="12" t="s">
        <v>1253</v>
      </c>
      <c r="D3595" s="43" t="s">
        <v>1254</v>
      </c>
      <c r="E3595" s="48">
        <v>8213</v>
      </c>
      <c r="F3595" s="43"/>
      <c r="G3595" s="56" t="s">
        <v>2919</v>
      </c>
      <c r="H3595" s="23" t="s">
        <v>62</v>
      </c>
      <c r="I3595" s="68">
        <v>5500</v>
      </c>
      <c r="J3595" s="68">
        <v>0</v>
      </c>
      <c r="K3595" s="68"/>
      <c r="L3595" s="68">
        <f t="shared" si="2773"/>
        <v>0</v>
      </c>
      <c r="M3595" s="68"/>
      <c r="N3595" s="68"/>
      <c r="O3595" s="68"/>
      <c r="P3595" s="68">
        <f t="shared" si="2774"/>
        <v>0</v>
      </c>
      <c r="Q3595" s="68" t="str">
        <f t="shared" si="2775"/>
        <v>-</v>
      </c>
    </row>
    <row r="3596" spans="1:17" x14ac:dyDescent="0.25">
      <c r="A3596" s="23" t="s">
        <v>1</v>
      </c>
      <c r="B3596" s="23" t="s">
        <v>1</v>
      </c>
      <c r="C3596" s="23" t="s">
        <v>1</v>
      </c>
      <c r="D3596" s="49" t="s">
        <v>1</v>
      </c>
      <c r="E3596" s="49" t="s">
        <v>1</v>
      </c>
      <c r="F3596" s="49" t="s">
        <v>1</v>
      </c>
      <c r="G3596" s="49" t="s">
        <v>1</v>
      </c>
      <c r="H3596" s="17" t="s">
        <v>1263</v>
      </c>
      <c r="I3596" s="66">
        <f t="shared" ref="I3596:O3596" si="2808">SUM(I3567,I3590,I3593)</f>
        <v>2098144</v>
      </c>
      <c r="J3596" s="66">
        <f t="shared" si="2808"/>
        <v>2091444</v>
      </c>
      <c r="K3596" s="66">
        <f t="shared" si="2808"/>
        <v>0</v>
      </c>
      <c r="L3596" s="66">
        <f t="shared" ref="L3596:L3659" si="2809">SUM(M3596:O3596)</f>
        <v>191235</v>
      </c>
      <c r="M3596" s="66">
        <f t="shared" si="2808"/>
        <v>0</v>
      </c>
      <c r="N3596" s="66">
        <f t="shared" si="2808"/>
        <v>0</v>
      </c>
      <c r="O3596" s="66">
        <f t="shared" si="2808"/>
        <v>191235</v>
      </c>
      <c r="P3596" s="66">
        <f t="shared" si="2774"/>
        <v>191235</v>
      </c>
      <c r="Q3596" s="66">
        <f t="shared" si="2775"/>
        <v>9.1436825466041647</v>
      </c>
    </row>
    <row r="3597" spans="1:17" ht="15.75" thickBot="1" x14ac:dyDescent="0.3">
      <c r="A3597" s="23" t="s">
        <v>1</v>
      </c>
      <c r="B3597" s="23" t="s">
        <v>1</v>
      </c>
      <c r="C3597" s="23" t="s">
        <v>1</v>
      </c>
      <c r="D3597" s="49" t="s">
        <v>1</v>
      </c>
      <c r="E3597" s="49" t="s">
        <v>1</v>
      </c>
      <c r="F3597" s="49" t="s">
        <v>1</v>
      </c>
      <c r="G3597" s="49" t="s">
        <v>1</v>
      </c>
      <c r="H3597" s="11" t="s">
        <v>64</v>
      </c>
      <c r="I3597" s="67">
        <v>72</v>
      </c>
      <c r="J3597" s="67">
        <v>72</v>
      </c>
      <c r="K3597" s="67"/>
      <c r="L3597" s="67"/>
      <c r="M3597" s="67"/>
      <c r="N3597" s="67"/>
      <c r="O3597" s="67"/>
      <c r="P3597" s="67">
        <f t="shared" ref="P3597:P3660" si="2810">K3597+L3597</f>
        <v>0</v>
      </c>
      <c r="Q3597" s="67">
        <f t="shared" ref="Q3597:Q3660" si="2811">IF(J3597=0,"-",P3597/J3597*100)</f>
        <v>0</v>
      </c>
    </row>
    <row r="3598" spans="1:17" ht="34.5" thickBot="1" x14ac:dyDescent="0.3">
      <c r="A3598" s="23" t="s">
        <v>1</v>
      </c>
      <c r="B3598" s="23" t="s">
        <v>1</v>
      </c>
      <c r="C3598" s="23" t="s">
        <v>1</v>
      </c>
      <c r="D3598" s="49" t="s">
        <v>1</v>
      </c>
      <c r="E3598" s="49" t="s">
        <v>1</v>
      </c>
      <c r="F3598" s="49" t="s">
        <v>1</v>
      </c>
      <c r="G3598" s="49" t="s">
        <v>1</v>
      </c>
      <c r="H3598" s="22" t="s">
        <v>65</v>
      </c>
      <c r="I3598" s="64" t="s">
        <v>2718</v>
      </c>
      <c r="J3598" s="64" t="s">
        <v>2879</v>
      </c>
      <c r="K3598" s="64" t="s">
        <v>2942</v>
      </c>
      <c r="L3598" s="64" t="s">
        <v>2942</v>
      </c>
      <c r="M3598" s="64" t="s">
        <v>2950</v>
      </c>
      <c r="N3598" s="64" t="s">
        <v>2949</v>
      </c>
      <c r="O3598" s="64" t="s">
        <v>2951</v>
      </c>
      <c r="P3598" s="64" t="s">
        <v>2942</v>
      </c>
      <c r="Q3598" s="64" t="s">
        <v>2944</v>
      </c>
    </row>
    <row r="3599" spans="1:17" x14ac:dyDescent="0.25">
      <c r="A3599" s="24"/>
      <c r="B3599" s="24"/>
      <c r="C3599" s="24"/>
      <c r="D3599" s="51"/>
      <c r="E3599" s="51"/>
      <c r="F3599" s="51"/>
      <c r="G3599" s="51"/>
      <c r="H3599" s="18" t="s">
        <v>1</v>
      </c>
      <c r="I3599" s="65">
        <v>1</v>
      </c>
      <c r="J3599" s="65" t="s">
        <v>2894</v>
      </c>
      <c r="K3599" s="65">
        <v>3</v>
      </c>
      <c r="L3599" s="65" t="s">
        <v>2945</v>
      </c>
      <c r="M3599" s="65">
        <v>5</v>
      </c>
      <c r="N3599" s="65">
        <v>6</v>
      </c>
      <c r="O3599" s="65">
        <v>7</v>
      </c>
      <c r="P3599" s="65" t="s">
        <v>2946</v>
      </c>
      <c r="Q3599" s="65">
        <v>9</v>
      </c>
    </row>
    <row r="3600" spans="1:17" x14ac:dyDescent="0.25">
      <c r="A3600" s="24"/>
      <c r="B3600" s="24"/>
      <c r="C3600" s="24"/>
      <c r="D3600" s="51"/>
      <c r="E3600" s="52"/>
      <c r="F3600" s="52"/>
      <c r="G3600" s="52"/>
      <c r="H3600" s="19" t="s">
        <v>697</v>
      </c>
      <c r="I3600" s="69">
        <f t="shared" ref="I3600" si="2812">SUM(I3596)</f>
        <v>2098144</v>
      </c>
      <c r="J3600" s="69">
        <f t="shared" ref="J3600:K3600" si="2813">SUM(J3596)</f>
        <v>2091444</v>
      </c>
      <c r="K3600" s="69">
        <f t="shared" si="2813"/>
        <v>0</v>
      </c>
      <c r="L3600" s="69">
        <f t="shared" si="2809"/>
        <v>191235</v>
      </c>
      <c r="M3600" s="69">
        <f t="shared" ref="M3600" si="2814">SUM(M3596)</f>
        <v>0</v>
      </c>
      <c r="N3600" s="69">
        <f t="shared" ref="N3600:O3600" si="2815">SUM(N3596)</f>
        <v>0</v>
      </c>
      <c r="O3600" s="69">
        <f t="shared" si="2815"/>
        <v>191235</v>
      </c>
      <c r="P3600" s="69">
        <f t="shared" si="2810"/>
        <v>191235</v>
      </c>
      <c r="Q3600" s="69">
        <f t="shared" si="2811"/>
        <v>9.1436825466041647</v>
      </c>
    </row>
    <row r="3601" spans="1:17" x14ac:dyDescent="0.25">
      <c r="A3601" s="24"/>
      <c r="B3601" s="24"/>
      <c r="C3601" s="24"/>
      <c r="D3601" s="51"/>
      <c r="E3601" s="51"/>
      <c r="F3601" s="51"/>
      <c r="G3601" s="51"/>
      <c r="H3601" s="20" t="s">
        <v>67</v>
      </c>
      <c r="I3601" s="69">
        <f t="shared" ref="I3601" si="2816">SUM(I3600)</f>
        <v>2098144</v>
      </c>
      <c r="J3601" s="69">
        <f t="shared" ref="J3601:K3601" si="2817">SUM(J3600)</f>
        <v>2091444</v>
      </c>
      <c r="K3601" s="69">
        <f t="shared" si="2817"/>
        <v>0</v>
      </c>
      <c r="L3601" s="69">
        <f t="shared" si="2809"/>
        <v>191235</v>
      </c>
      <c r="M3601" s="69">
        <f t="shared" ref="M3601" si="2818">SUM(M3600)</f>
        <v>0</v>
      </c>
      <c r="N3601" s="69">
        <f t="shared" ref="N3601:O3601" si="2819">SUM(N3600)</f>
        <v>0</v>
      </c>
      <c r="O3601" s="69">
        <f t="shared" si="2819"/>
        <v>191235</v>
      </c>
      <c r="P3601" s="69">
        <f t="shared" si="2810"/>
        <v>191235</v>
      </c>
      <c r="Q3601" s="69">
        <f t="shared" si="2811"/>
        <v>9.1436825466041647</v>
      </c>
    </row>
    <row r="3602" spans="1:17" x14ac:dyDescent="0.25">
      <c r="A3602" s="25"/>
      <c r="B3602" s="25"/>
      <c r="C3602" s="25"/>
      <c r="D3602" s="53"/>
      <c r="E3602" s="53"/>
      <c r="F3602" s="53"/>
      <c r="G3602" s="53"/>
    </row>
    <row r="3603" spans="1:17" ht="15.75" thickBot="1" x14ac:dyDescent="0.3">
      <c r="A3603" s="23" t="s">
        <v>1</v>
      </c>
      <c r="B3603" s="23" t="s">
        <v>1</v>
      </c>
      <c r="C3603" s="23" t="s">
        <v>1</v>
      </c>
      <c r="D3603" s="49" t="s">
        <v>1</v>
      </c>
      <c r="E3603" s="49" t="s">
        <v>1</v>
      </c>
      <c r="F3603" s="49" t="s">
        <v>1</v>
      </c>
      <c r="G3603" s="49" t="s">
        <v>1</v>
      </c>
      <c r="H3603" s="26" t="s">
        <v>1</v>
      </c>
      <c r="I3603" s="70"/>
      <c r="J3603" s="70"/>
      <c r="K3603" s="70"/>
      <c r="L3603" s="70"/>
      <c r="M3603" s="70"/>
      <c r="N3603" s="70"/>
      <c r="O3603" s="70"/>
      <c r="P3603" s="70"/>
      <c r="Q3603" s="70"/>
    </row>
    <row r="3604" spans="1:17" ht="34.5" thickBot="1" x14ac:dyDescent="0.3">
      <c r="A3604" s="22" t="s">
        <v>4</v>
      </c>
      <c r="B3604" s="22" t="s">
        <v>5</v>
      </c>
      <c r="C3604" s="22" t="s">
        <v>6</v>
      </c>
      <c r="D3604" s="44" t="s">
        <v>2891</v>
      </c>
      <c r="E3604" s="44" t="s">
        <v>2895</v>
      </c>
      <c r="F3604" s="44" t="s">
        <v>7</v>
      </c>
      <c r="G3604" s="44" t="s">
        <v>8</v>
      </c>
      <c r="H3604" s="22" t="s">
        <v>9</v>
      </c>
      <c r="I3604" s="64" t="s">
        <v>2718</v>
      </c>
      <c r="J3604" s="64" t="s">
        <v>2879</v>
      </c>
      <c r="K3604" s="64" t="s">
        <v>2942</v>
      </c>
      <c r="L3604" s="64" t="s">
        <v>2942</v>
      </c>
      <c r="M3604" s="64" t="s">
        <v>2950</v>
      </c>
      <c r="N3604" s="64" t="s">
        <v>2949</v>
      </c>
      <c r="O3604" s="64" t="s">
        <v>2951</v>
      </c>
      <c r="P3604" s="64" t="s">
        <v>2942</v>
      </c>
      <c r="Q3604" s="64" t="s">
        <v>2944</v>
      </c>
    </row>
    <row r="3605" spans="1:17" x14ac:dyDescent="0.25">
      <c r="A3605" s="15" t="s">
        <v>1</v>
      </c>
      <c r="B3605" s="15" t="s">
        <v>1</v>
      </c>
      <c r="C3605" s="15" t="s">
        <v>1</v>
      </c>
      <c r="D3605" s="45" t="s">
        <v>1</v>
      </c>
      <c r="E3605" s="45" t="s">
        <v>1</v>
      </c>
      <c r="F3605" s="46" t="s">
        <v>1</v>
      </c>
      <c r="G3605" s="47" t="s">
        <v>1</v>
      </c>
      <c r="H3605" s="16" t="s">
        <v>1</v>
      </c>
      <c r="I3605" s="65">
        <v>1</v>
      </c>
      <c r="J3605" s="65" t="s">
        <v>2894</v>
      </c>
      <c r="K3605" s="65">
        <v>3</v>
      </c>
      <c r="L3605" s="65" t="s">
        <v>2945</v>
      </c>
      <c r="M3605" s="65">
        <v>5</v>
      </c>
      <c r="N3605" s="65">
        <v>6</v>
      </c>
      <c r="O3605" s="65">
        <v>7</v>
      </c>
      <c r="P3605" s="65" t="s">
        <v>2946</v>
      </c>
      <c r="Q3605" s="65">
        <v>9</v>
      </c>
    </row>
    <row r="3606" spans="1:17" x14ac:dyDescent="0.25">
      <c r="A3606" s="14" t="s">
        <v>638</v>
      </c>
      <c r="B3606" s="14" t="s">
        <v>69</v>
      </c>
      <c r="C3606" s="12" t="s">
        <v>1264</v>
      </c>
      <c r="D3606" s="43" t="s">
        <v>1265</v>
      </c>
      <c r="E3606" s="42" t="s">
        <v>1</v>
      </c>
      <c r="F3606" s="42" t="s">
        <v>1</v>
      </c>
      <c r="G3606" s="42" t="s">
        <v>1</v>
      </c>
      <c r="H3606" s="11" t="s">
        <v>1266</v>
      </c>
      <c r="I3606" s="63"/>
      <c r="J3606" s="63"/>
      <c r="K3606" s="63"/>
      <c r="L3606" s="63"/>
      <c r="M3606" s="63"/>
      <c r="N3606" s="63"/>
      <c r="O3606" s="63"/>
      <c r="P3606" s="63">
        <f t="shared" si="2810"/>
        <v>0</v>
      </c>
      <c r="Q3606" s="63" t="str">
        <f t="shared" si="2811"/>
        <v>-</v>
      </c>
    </row>
    <row r="3607" spans="1:17" ht="22.5" x14ac:dyDescent="0.25">
      <c r="A3607" s="14" t="s">
        <v>1</v>
      </c>
      <c r="B3607" s="14" t="s">
        <v>1</v>
      </c>
      <c r="C3607" s="14" t="s">
        <v>1</v>
      </c>
      <c r="D3607" s="42" t="s">
        <v>1</v>
      </c>
      <c r="E3607" s="42" t="s">
        <v>1</v>
      </c>
      <c r="F3607" s="42" t="s">
        <v>1</v>
      </c>
      <c r="G3607" s="42" t="s">
        <v>1</v>
      </c>
      <c r="H3607" s="17" t="s">
        <v>13</v>
      </c>
      <c r="I3607" s="66">
        <f t="shared" ref="I3607" si="2820">SUM(I3608,I3616,I3618)</f>
        <v>2259368</v>
      </c>
      <c r="J3607" s="66">
        <f t="shared" ref="J3607:K3607" si="2821">SUM(J3608,J3616,J3618)</f>
        <v>2252368</v>
      </c>
      <c r="K3607" s="66">
        <f t="shared" si="2821"/>
        <v>0</v>
      </c>
      <c r="L3607" s="66">
        <f t="shared" si="2809"/>
        <v>221465</v>
      </c>
      <c r="M3607" s="66">
        <f t="shared" ref="M3607" si="2822">SUM(M3608,M3616,M3618)</f>
        <v>0</v>
      </c>
      <c r="N3607" s="66">
        <f t="shared" ref="N3607:O3607" si="2823">SUM(N3608,N3616,N3618)</f>
        <v>0</v>
      </c>
      <c r="O3607" s="66">
        <f t="shared" si="2823"/>
        <v>221465</v>
      </c>
      <c r="P3607" s="66">
        <f t="shared" si="2810"/>
        <v>221465</v>
      </c>
      <c r="Q3607" s="66">
        <f t="shared" si="2811"/>
        <v>9.8325406860690627</v>
      </c>
    </row>
    <row r="3608" spans="1:17" x14ac:dyDescent="0.25">
      <c r="A3608" s="12" t="s">
        <v>638</v>
      </c>
      <c r="B3608" s="12" t="s">
        <v>69</v>
      </c>
      <c r="C3608" s="12" t="s">
        <v>1264</v>
      </c>
      <c r="D3608" s="43" t="s">
        <v>1265</v>
      </c>
      <c r="E3608" s="42" t="s">
        <v>2709</v>
      </c>
      <c r="F3608" s="42" t="s">
        <v>1</v>
      </c>
      <c r="G3608" s="42" t="s">
        <v>1</v>
      </c>
      <c r="H3608" s="11" t="s">
        <v>15</v>
      </c>
      <c r="I3608" s="67">
        <f t="shared" ref="I3608" si="2824">SUM(I3609,I3610)</f>
        <v>1929652</v>
      </c>
      <c r="J3608" s="67">
        <f t="shared" ref="J3608:K3608" si="2825">SUM(J3609,J3610)</f>
        <v>1929652</v>
      </c>
      <c r="K3608" s="67">
        <f t="shared" si="2825"/>
        <v>0</v>
      </c>
      <c r="L3608" s="67">
        <f t="shared" si="2809"/>
        <v>192200</v>
      </c>
      <c r="M3608" s="67">
        <f t="shared" ref="M3608" si="2826">SUM(M3609,M3610)</f>
        <v>0</v>
      </c>
      <c r="N3608" s="67">
        <f t="shared" ref="N3608:O3608" si="2827">SUM(N3609,N3610)</f>
        <v>0</v>
      </c>
      <c r="O3608" s="67">
        <f t="shared" si="2827"/>
        <v>192200</v>
      </c>
      <c r="P3608" s="67">
        <f t="shared" si="2810"/>
        <v>192200</v>
      </c>
      <c r="Q3608" s="67">
        <f t="shared" si="2811"/>
        <v>9.9603451814109487</v>
      </c>
    </row>
    <row r="3609" spans="1:17" x14ac:dyDescent="0.25">
      <c r="A3609" s="12" t="s">
        <v>638</v>
      </c>
      <c r="B3609" s="12" t="s">
        <v>69</v>
      </c>
      <c r="C3609" s="12" t="s">
        <v>1264</v>
      </c>
      <c r="D3609" s="43" t="s">
        <v>1265</v>
      </c>
      <c r="E3609" s="48">
        <v>6111</v>
      </c>
      <c r="F3609" s="43"/>
      <c r="G3609" s="56" t="s">
        <v>2919</v>
      </c>
      <c r="H3609" s="23" t="s">
        <v>16</v>
      </c>
      <c r="I3609" s="68">
        <v>1691752</v>
      </c>
      <c r="J3609" s="68">
        <v>1691752</v>
      </c>
      <c r="K3609" s="68"/>
      <c r="L3609" s="68">
        <f t="shared" si="2809"/>
        <v>169000</v>
      </c>
      <c r="M3609" s="68"/>
      <c r="N3609" s="68"/>
      <c r="O3609" s="68">
        <v>169000</v>
      </c>
      <c r="P3609" s="68">
        <f t="shared" si="2810"/>
        <v>169000</v>
      </c>
      <c r="Q3609" s="68">
        <f t="shared" si="2811"/>
        <v>9.9896438721514738</v>
      </c>
    </row>
    <row r="3610" spans="1:17" x14ac:dyDescent="0.25">
      <c r="A3610" s="14" t="s">
        <v>638</v>
      </c>
      <c r="B3610" s="14" t="s">
        <v>69</v>
      </c>
      <c r="C3610" s="14" t="s">
        <v>1264</v>
      </c>
      <c r="D3610" s="50" t="s">
        <v>1265</v>
      </c>
      <c r="E3610" s="50" t="s">
        <v>2719</v>
      </c>
      <c r="F3610" s="43" t="s">
        <v>1</v>
      </c>
      <c r="G3610" s="49" t="s">
        <v>1</v>
      </c>
      <c r="H3610" s="11" t="s">
        <v>19</v>
      </c>
      <c r="I3610" s="67">
        <f t="shared" ref="I3610:O3610" si="2828">SUM(I3611:I3615)</f>
        <v>237900</v>
      </c>
      <c r="J3610" s="67">
        <f t="shared" si="2828"/>
        <v>237900</v>
      </c>
      <c r="K3610" s="67">
        <f t="shared" si="2828"/>
        <v>0</v>
      </c>
      <c r="L3610" s="67">
        <f t="shared" si="2809"/>
        <v>23200</v>
      </c>
      <c r="M3610" s="67">
        <f t="shared" si="2828"/>
        <v>0</v>
      </c>
      <c r="N3610" s="67">
        <f t="shared" si="2828"/>
        <v>0</v>
      </c>
      <c r="O3610" s="67">
        <f t="shared" si="2828"/>
        <v>23200</v>
      </c>
      <c r="P3610" s="67">
        <f t="shared" si="2810"/>
        <v>23200</v>
      </c>
      <c r="Q3610" s="67">
        <f t="shared" si="2811"/>
        <v>9.7519966372425397</v>
      </c>
    </row>
    <row r="3611" spans="1:17" x14ac:dyDescent="0.25">
      <c r="A3611" s="12" t="s">
        <v>638</v>
      </c>
      <c r="B3611" s="12" t="s">
        <v>69</v>
      </c>
      <c r="C3611" s="12" t="s">
        <v>1264</v>
      </c>
      <c r="D3611" s="43" t="s">
        <v>1265</v>
      </c>
      <c r="E3611" s="48">
        <v>6112</v>
      </c>
      <c r="F3611" s="43" t="s">
        <v>1267</v>
      </c>
      <c r="G3611" s="56" t="s">
        <v>2919</v>
      </c>
      <c r="H3611" s="23" t="s">
        <v>73</v>
      </c>
      <c r="I3611" s="68">
        <v>33500</v>
      </c>
      <c r="J3611" s="68">
        <v>33500</v>
      </c>
      <c r="K3611" s="68"/>
      <c r="L3611" s="68">
        <f t="shared" si="2809"/>
        <v>2800</v>
      </c>
      <c r="M3611" s="68"/>
      <c r="N3611" s="68"/>
      <c r="O3611" s="68">
        <v>2800</v>
      </c>
      <c r="P3611" s="68">
        <f t="shared" si="2810"/>
        <v>2800</v>
      </c>
      <c r="Q3611" s="68">
        <f t="shared" si="2811"/>
        <v>8.3582089552238816</v>
      </c>
    </row>
    <row r="3612" spans="1:17" x14ac:dyDescent="0.25">
      <c r="A3612" s="12" t="s">
        <v>638</v>
      </c>
      <c r="B3612" s="12" t="s">
        <v>69</v>
      </c>
      <c r="C3612" s="12" t="s">
        <v>1264</v>
      </c>
      <c r="D3612" s="43" t="s">
        <v>1265</v>
      </c>
      <c r="E3612" s="48">
        <v>6112</v>
      </c>
      <c r="F3612" s="43" t="s">
        <v>1268</v>
      </c>
      <c r="G3612" s="56" t="s">
        <v>2919</v>
      </c>
      <c r="H3612" s="23" t="s">
        <v>22</v>
      </c>
      <c r="I3612" s="68">
        <v>145000</v>
      </c>
      <c r="J3612" s="68">
        <v>145000</v>
      </c>
      <c r="K3612" s="68"/>
      <c r="L3612" s="68">
        <f t="shared" si="2809"/>
        <v>16600</v>
      </c>
      <c r="M3612" s="68"/>
      <c r="N3612" s="68"/>
      <c r="O3612" s="68">
        <v>16600</v>
      </c>
      <c r="P3612" s="68">
        <f t="shared" si="2810"/>
        <v>16600</v>
      </c>
      <c r="Q3612" s="68">
        <f t="shared" si="2811"/>
        <v>11.448275862068966</v>
      </c>
    </row>
    <row r="3613" spans="1:17" x14ac:dyDescent="0.25">
      <c r="A3613" s="12" t="s">
        <v>638</v>
      </c>
      <c r="B3613" s="12" t="s">
        <v>69</v>
      </c>
      <c r="C3613" s="12" t="s">
        <v>1264</v>
      </c>
      <c r="D3613" s="43" t="s">
        <v>1265</v>
      </c>
      <c r="E3613" s="48">
        <v>6112</v>
      </c>
      <c r="F3613" s="43" t="s">
        <v>1269</v>
      </c>
      <c r="G3613" s="56" t="s">
        <v>2919</v>
      </c>
      <c r="H3613" s="23" t="s">
        <v>24</v>
      </c>
      <c r="I3613" s="68">
        <v>35300</v>
      </c>
      <c r="J3613" s="68">
        <v>35300</v>
      </c>
      <c r="K3613" s="68"/>
      <c r="L3613" s="68">
        <f t="shared" si="2809"/>
        <v>0</v>
      </c>
      <c r="M3613" s="68"/>
      <c r="N3613" s="68"/>
      <c r="O3613" s="68"/>
      <c r="P3613" s="68">
        <f t="shared" si="2810"/>
        <v>0</v>
      </c>
      <c r="Q3613" s="68">
        <f t="shared" si="2811"/>
        <v>0</v>
      </c>
    </row>
    <row r="3614" spans="1:17" x14ac:dyDescent="0.25">
      <c r="A3614" s="12" t="s">
        <v>638</v>
      </c>
      <c r="B3614" s="12" t="s">
        <v>69</v>
      </c>
      <c r="C3614" s="12" t="s">
        <v>1264</v>
      </c>
      <c r="D3614" s="43" t="s">
        <v>1265</v>
      </c>
      <c r="E3614" s="48">
        <v>6112</v>
      </c>
      <c r="F3614" s="43" t="s">
        <v>1270</v>
      </c>
      <c r="G3614" s="56" t="s">
        <v>2919</v>
      </c>
      <c r="H3614" s="23" t="s">
        <v>76</v>
      </c>
      <c r="I3614" s="68">
        <v>8200</v>
      </c>
      <c r="J3614" s="68">
        <v>8200</v>
      </c>
      <c r="K3614" s="68"/>
      <c r="L3614" s="68">
        <f t="shared" si="2809"/>
        <v>0</v>
      </c>
      <c r="M3614" s="68"/>
      <c r="N3614" s="68"/>
      <c r="O3614" s="68">
        <v>0</v>
      </c>
      <c r="P3614" s="68">
        <f t="shared" si="2810"/>
        <v>0</v>
      </c>
      <c r="Q3614" s="68">
        <f t="shared" si="2811"/>
        <v>0</v>
      </c>
    </row>
    <row r="3615" spans="1:17" x14ac:dyDescent="0.25">
      <c r="A3615" s="12" t="s">
        <v>638</v>
      </c>
      <c r="B3615" s="12" t="s">
        <v>69</v>
      </c>
      <c r="C3615" s="12" t="s">
        <v>1264</v>
      </c>
      <c r="D3615" s="43" t="s">
        <v>1265</v>
      </c>
      <c r="E3615" s="48">
        <v>6112</v>
      </c>
      <c r="F3615" s="43" t="s">
        <v>1271</v>
      </c>
      <c r="G3615" s="56" t="s">
        <v>2919</v>
      </c>
      <c r="H3615" s="23" t="s">
        <v>26</v>
      </c>
      <c r="I3615" s="68">
        <v>15900</v>
      </c>
      <c r="J3615" s="68">
        <v>15900</v>
      </c>
      <c r="K3615" s="68"/>
      <c r="L3615" s="68">
        <f t="shared" si="2809"/>
        <v>3800</v>
      </c>
      <c r="M3615" s="68"/>
      <c r="N3615" s="68"/>
      <c r="O3615" s="68">
        <v>3800</v>
      </c>
      <c r="P3615" s="68">
        <f t="shared" si="2810"/>
        <v>3800</v>
      </c>
      <c r="Q3615" s="68">
        <f t="shared" si="2811"/>
        <v>23.89937106918239</v>
      </c>
    </row>
    <row r="3616" spans="1:17" x14ac:dyDescent="0.25">
      <c r="A3616" s="12" t="s">
        <v>638</v>
      </c>
      <c r="B3616" s="12" t="s">
        <v>69</v>
      </c>
      <c r="C3616" s="12" t="s">
        <v>1264</v>
      </c>
      <c r="D3616" s="43" t="s">
        <v>1265</v>
      </c>
      <c r="E3616" s="42" t="s">
        <v>2710</v>
      </c>
      <c r="F3616" s="42" t="s">
        <v>1</v>
      </c>
      <c r="G3616" s="42" t="s">
        <v>1</v>
      </c>
      <c r="H3616" s="11" t="s">
        <v>28</v>
      </c>
      <c r="I3616" s="67">
        <f t="shared" ref="I3616:O3616" si="2829">SUM(I3617)</f>
        <v>180316</v>
      </c>
      <c r="J3616" s="67">
        <f t="shared" si="2829"/>
        <v>180316</v>
      </c>
      <c r="K3616" s="67">
        <f t="shared" si="2829"/>
        <v>0</v>
      </c>
      <c r="L3616" s="67">
        <f t="shared" si="2809"/>
        <v>17800</v>
      </c>
      <c r="M3616" s="67">
        <f t="shared" si="2829"/>
        <v>0</v>
      </c>
      <c r="N3616" s="67">
        <f t="shared" si="2829"/>
        <v>0</v>
      </c>
      <c r="O3616" s="67">
        <f t="shared" si="2829"/>
        <v>17800</v>
      </c>
      <c r="P3616" s="67">
        <f t="shared" si="2810"/>
        <v>17800</v>
      </c>
      <c r="Q3616" s="67">
        <f t="shared" si="2811"/>
        <v>9.8715588189622654</v>
      </c>
    </row>
    <row r="3617" spans="1:17" x14ac:dyDescent="0.25">
      <c r="A3617" s="12" t="s">
        <v>638</v>
      </c>
      <c r="B3617" s="12" t="s">
        <v>69</v>
      </c>
      <c r="C3617" s="12" t="s">
        <v>1264</v>
      </c>
      <c r="D3617" s="43" t="s">
        <v>1265</v>
      </c>
      <c r="E3617" s="48">
        <v>6121</v>
      </c>
      <c r="F3617" s="43"/>
      <c r="G3617" s="56" t="s">
        <v>2919</v>
      </c>
      <c r="H3617" s="23" t="s">
        <v>29</v>
      </c>
      <c r="I3617" s="68">
        <v>180316</v>
      </c>
      <c r="J3617" s="68">
        <v>180316</v>
      </c>
      <c r="K3617" s="68"/>
      <c r="L3617" s="68">
        <f t="shared" si="2809"/>
        <v>17800</v>
      </c>
      <c r="M3617" s="68"/>
      <c r="N3617" s="68"/>
      <c r="O3617" s="68">
        <v>17800</v>
      </c>
      <c r="P3617" s="68">
        <f t="shared" si="2810"/>
        <v>17800</v>
      </c>
      <c r="Q3617" s="68">
        <f t="shared" si="2811"/>
        <v>9.8715588189622654</v>
      </c>
    </row>
    <row r="3618" spans="1:17" x14ac:dyDescent="0.25">
      <c r="A3618" s="12" t="s">
        <v>638</v>
      </c>
      <c r="B3618" s="12" t="s">
        <v>69</v>
      </c>
      <c r="C3618" s="12" t="s">
        <v>1264</v>
      </c>
      <c r="D3618" s="43" t="s">
        <v>1265</v>
      </c>
      <c r="E3618" s="42" t="s">
        <v>2711</v>
      </c>
      <c r="F3618" s="42" t="s">
        <v>1</v>
      </c>
      <c r="G3618" s="42" t="s">
        <v>1</v>
      </c>
      <c r="H3618" s="11" t="s">
        <v>32</v>
      </c>
      <c r="I3618" s="67">
        <f t="shared" ref="I3618:O3618" si="2830">SUM(I3619:I3626)</f>
        <v>149400</v>
      </c>
      <c r="J3618" s="67">
        <f t="shared" si="2830"/>
        <v>142400</v>
      </c>
      <c r="K3618" s="67">
        <f t="shared" si="2830"/>
        <v>0</v>
      </c>
      <c r="L3618" s="67">
        <f t="shared" si="2809"/>
        <v>11465</v>
      </c>
      <c r="M3618" s="67">
        <f t="shared" si="2830"/>
        <v>0</v>
      </c>
      <c r="N3618" s="67">
        <f t="shared" si="2830"/>
        <v>0</v>
      </c>
      <c r="O3618" s="67">
        <f t="shared" si="2830"/>
        <v>11465</v>
      </c>
      <c r="P3618" s="67">
        <f t="shared" si="2810"/>
        <v>11465</v>
      </c>
      <c r="Q3618" s="67">
        <f t="shared" si="2811"/>
        <v>8.0512640449438209</v>
      </c>
    </row>
    <row r="3619" spans="1:17" x14ac:dyDescent="0.25">
      <c r="A3619" s="12" t="s">
        <v>638</v>
      </c>
      <c r="B3619" s="12" t="s">
        <v>69</v>
      </c>
      <c r="C3619" s="12" t="s">
        <v>1264</v>
      </c>
      <c r="D3619" s="43" t="s">
        <v>1265</v>
      </c>
      <c r="E3619" s="48">
        <v>6131</v>
      </c>
      <c r="F3619" s="43"/>
      <c r="G3619" s="56" t="s">
        <v>2919</v>
      </c>
      <c r="H3619" s="23" t="s">
        <v>33</v>
      </c>
      <c r="I3619" s="68">
        <v>2500</v>
      </c>
      <c r="J3619" s="68">
        <v>1500</v>
      </c>
      <c r="K3619" s="68"/>
      <c r="L3619" s="68">
        <f t="shared" si="2809"/>
        <v>125</v>
      </c>
      <c r="M3619" s="68"/>
      <c r="N3619" s="68"/>
      <c r="O3619" s="68">
        <v>125</v>
      </c>
      <c r="P3619" s="68">
        <f t="shared" si="2810"/>
        <v>125</v>
      </c>
      <c r="Q3619" s="68">
        <f t="shared" si="2811"/>
        <v>8.3333333333333321</v>
      </c>
    </row>
    <row r="3620" spans="1:17" x14ac:dyDescent="0.25">
      <c r="A3620" s="12" t="s">
        <v>638</v>
      </c>
      <c r="B3620" s="12" t="s">
        <v>69</v>
      </c>
      <c r="C3620" s="12" t="s">
        <v>1264</v>
      </c>
      <c r="D3620" s="43" t="s">
        <v>1265</v>
      </c>
      <c r="E3620" s="48">
        <v>6132</v>
      </c>
      <c r="F3620" s="43"/>
      <c r="G3620" s="56" t="s">
        <v>2919</v>
      </c>
      <c r="H3620" s="23" t="s">
        <v>227</v>
      </c>
      <c r="I3620" s="68">
        <v>56000</v>
      </c>
      <c r="J3620" s="68">
        <v>56000</v>
      </c>
      <c r="K3620" s="68"/>
      <c r="L3620" s="68">
        <f t="shared" si="2809"/>
        <v>4600</v>
      </c>
      <c r="M3620" s="68"/>
      <c r="N3620" s="68"/>
      <c r="O3620" s="68">
        <v>4600</v>
      </c>
      <c r="P3620" s="68">
        <f t="shared" si="2810"/>
        <v>4600</v>
      </c>
      <c r="Q3620" s="68">
        <f t="shared" si="2811"/>
        <v>8.2142857142857135</v>
      </c>
    </row>
    <row r="3621" spans="1:17" x14ac:dyDescent="0.25">
      <c r="A3621" s="12" t="s">
        <v>638</v>
      </c>
      <c r="B3621" s="12" t="s">
        <v>69</v>
      </c>
      <c r="C3621" s="12" t="s">
        <v>1264</v>
      </c>
      <c r="D3621" s="43" t="s">
        <v>1265</v>
      </c>
      <c r="E3621" s="48">
        <v>6133</v>
      </c>
      <c r="F3621" s="43"/>
      <c r="G3621" s="56" t="s">
        <v>2919</v>
      </c>
      <c r="H3621" s="23" t="s">
        <v>229</v>
      </c>
      <c r="I3621" s="68">
        <v>14000</v>
      </c>
      <c r="J3621" s="68">
        <v>14000</v>
      </c>
      <c r="K3621" s="68"/>
      <c r="L3621" s="68">
        <f t="shared" si="2809"/>
        <v>1200</v>
      </c>
      <c r="M3621" s="68"/>
      <c r="N3621" s="68"/>
      <c r="O3621" s="68">
        <v>1200</v>
      </c>
      <c r="P3621" s="68">
        <f t="shared" si="2810"/>
        <v>1200</v>
      </c>
      <c r="Q3621" s="68">
        <f t="shared" si="2811"/>
        <v>8.5714285714285712</v>
      </c>
    </row>
    <row r="3622" spans="1:17" x14ac:dyDescent="0.25">
      <c r="A3622" s="12" t="s">
        <v>638</v>
      </c>
      <c r="B3622" s="12" t="s">
        <v>69</v>
      </c>
      <c r="C3622" s="12" t="s">
        <v>1264</v>
      </c>
      <c r="D3622" s="43" t="s">
        <v>1265</v>
      </c>
      <c r="E3622" s="48">
        <v>6134</v>
      </c>
      <c r="F3622" s="43"/>
      <c r="G3622" s="56" t="s">
        <v>2919</v>
      </c>
      <c r="H3622" s="23" t="s">
        <v>169</v>
      </c>
      <c r="I3622" s="68">
        <v>13500</v>
      </c>
      <c r="J3622" s="68">
        <v>12000</v>
      </c>
      <c r="K3622" s="68"/>
      <c r="L3622" s="68">
        <f t="shared" si="2809"/>
        <v>1000</v>
      </c>
      <c r="M3622" s="68"/>
      <c r="N3622" s="68"/>
      <c r="O3622" s="68">
        <v>1000</v>
      </c>
      <c r="P3622" s="68">
        <f t="shared" si="2810"/>
        <v>1000</v>
      </c>
      <c r="Q3622" s="68">
        <f t="shared" si="2811"/>
        <v>8.3333333333333321</v>
      </c>
    </row>
    <row r="3623" spans="1:17" x14ac:dyDescent="0.25">
      <c r="A3623" s="12" t="s">
        <v>638</v>
      </c>
      <c r="B3623" s="12" t="s">
        <v>69</v>
      </c>
      <c r="C3623" s="12" t="s">
        <v>1264</v>
      </c>
      <c r="D3623" s="43" t="s">
        <v>1265</v>
      </c>
      <c r="E3623" s="48">
        <v>6135</v>
      </c>
      <c r="F3623" s="43"/>
      <c r="G3623" s="56" t="s">
        <v>2919</v>
      </c>
      <c r="H3623" s="23" t="s">
        <v>231</v>
      </c>
      <c r="I3623" s="68">
        <v>2000</v>
      </c>
      <c r="J3623" s="68">
        <v>1000</v>
      </c>
      <c r="K3623" s="68"/>
      <c r="L3623" s="68">
        <f t="shared" si="2809"/>
        <v>100</v>
      </c>
      <c r="M3623" s="68"/>
      <c r="N3623" s="68"/>
      <c r="O3623" s="68">
        <v>100</v>
      </c>
      <c r="P3623" s="68">
        <f t="shared" si="2810"/>
        <v>100</v>
      </c>
      <c r="Q3623" s="68">
        <f t="shared" si="2811"/>
        <v>10</v>
      </c>
    </row>
    <row r="3624" spans="1:17" x14ac:dyDescent="0.25">
      <c r="A3624" s="12" t="s">
        <v>638</v>
      </c>
      <c r="B3624" s="12" t="s">
        <v>69</v>
      </c>
      <c r="C3624" s="12" t="s">
        <v>1264</v>
      </c>
      <c r="D3624" s="43" t="s">
        <v>1265</v>
      </c>
      <c r="E3624" s="48">
        <v>6137</v>
      </c>
      <c r="F3624" s="43"/>
      <c r="G3624" s="56" t="s">
        <v>2919</v>
      </c>
      <c r="H3624" s="23" t="s">
        <v>235</v>
      </c>
      <c r="I3624" s="68">
        <v>15400</v>
      </c>
      <c r="J3624" s="68">
        <v>13900</v>
      </c>
      <c r="K3624" s="68"/>
      <c r="L3624" s="68">
        <f t="shared" si="2809"/>
        <v>1100</v>
      </c>
      <c r="M3624" s="68"/>
      <c r="N3624" s="68"/>
      <c r="O3624" s="68">
        <v>1100</v>
      </c>
      <c r="P3624" s="68">
        <f t="shared" si="2810"/>
        <v>1100</v>
      </c>
      <c r="Q3624" s="68">
        <f t="shared" si="2811"/>
        <v>7.9136690647482011</v>
      </c>
    </row>
    <row r="3625" spans="1:17" x14ac:dyDescent="0.25">
      <c r="A3625" s="12" t="s">
        <v>638</v>
      </c>
      <c r="B3625" s="12" t="s">
        <v>69</v>
      </c>
      <c r="C3625" s="12" t="s">
        <v>1264</v>
      </c>
      <c r="D3625" s="43" t="s">
        <v>1265</v>
      </c>
      <c r="E3625" s="48">
        <v>6138</v>
      </c>
      <c r="F3625" s="43"/>
      <c r="G3625" s="56" t="s">
        <v>2919</v>
      </c>
      <c r="H3625" s="23" t="s">
        <v>237</v>
      </c>
      <c r="I3625" s="68">
        <v>4700</v>
      </c>
      <c r="J3625" s="68">
        <v>4700</v>
      </c>
      <c r="K3625" s="68"/>
      <c r="L3625" s="68">
        <f t="shared" si="2809"/>
        <v>0</v>
      </c>
      <c r="M3625" s="68"/>
      <c r="N3625" s="68"/>
      <c r="O3625" s="68">
        <v>0</v>
      </c>
      <c r="P3625" s="68">
        <f t="shared" si="2810"/>
        <v>0</v>
      </c>
      <c r="Q3625" s="68">
        <f t="shared" si="2811"/>
        <v>0</v>
      </c>
    </row>
    <row r="3626" spans="1:17" x14ac:dyDescent="0.25">
      <c r="A3626" s="14" t="s">
        <v>638</v>
      </c>
      <c r="B3626" s="14" t="s">
        <v>69</v>
      </c>
      <c r="C3626" s="14" t="s">
        <v>1264</v>
      </c>
      <c r="D3626" s="50" t="s">
        <v>1265</v>
      </c>
      <c r="E3626" s="50" t="s">
        <v>2720</v>
      </c>
      <c r="F3626" s="43" t="s">
        <v>1</v>
      </c>
      <c r="G3626" s="49" t="s">
        <v>1</v>
      </c>
      <c r="H3626" s="11" t="s">
        <v>35</v>
      </c>
      <c r="I3626" s="67">
        <f t="shared" ref="I3626:O3626" si="2831">SUM(I3627:I3629)</f>
        <v>41300</v>
      </c>
      <c r="J3626" s="67">
        <f t="shared" si="2831"/>
        <v>39300</v>
      </c>
      <c r="K3626" s="67">
        <f t="shared" si="2831"/>
        <v>0</v>
      </c>
      <c r="L3626" s="67">
        <f t="shared" si="2809"/>
        <v>3340</v>
      </c>
      <c r="M3626" s="67">
        <f t="shared" si="2831"/>
        <v>0</v>
      </c>
      <c r="N3626" s="67">
        <f t="shared" si="2831"/>
        <v>0</v>
      </c>
      <c r="O3626" s="67">
        <f t="shared" si="2831"/>
        <v>3340</v>
      </c>
      <c r="P3626" s="67">
        <f t="shared" si="2810"/>
        <v>3340</v>
      </c>
      <c r="Q3626" s="67">
        <f t="shared" si="2811"/>
        <v>8.4987277353689556</v>
      </c>
    </row>
    <row r="3627" spans="1:17" x14ac:dyDescent="0.25">
      <c r="A3627" s="12" t="s">
        <v>638</v>
      </c>
      <c r="B3627" s="12" t="s">
        <v>69</v>
      </c>
      <c r="C3627" s="12" t="s">
        <v>1264</v>
      </c>
      <c r="D3627" s="43" t="s">
        <v>1265</v>
      </c>
      <c r="E3627" s="48">
        <v>6139</v>
      </c>
      <c r="F3627" s="43"/>
      <c r="G3627" s="56" t="s">
        <v>2919</v>
      </c>
      <c r="H3627" s="23" t="s">
        <v>35</v>
      </c>
      <c r="I3627" s="68">
        <v>26500</v>
      </c>
      <c r="J3627" s="68">
        <v>24500</v>
      </c>
      <c r="K3627" s="68"/>
      <c r="L3627" s="68">
        <f t="shared" si="2809"/>
        <v>2000</v>
      </c>
      <c r="M3627" s="68"/>
      <c r="N3627" s="68"/>
      <c r="O3627" s="68">
        <v>2000</v>
      </c>
      <c r="P3627" s="68">
        <f t="shared" si="2810"/>
        <v>2000</v>
      </c>
      <c r="Q3627" s="68">
        <f t="shared" si="2811"/>
        <v>8.1632653061224492</v>
      </c>
    </row>
    <row r="3628" spans="1:17" x14ac:dyDescent="0.25">
      <c r="A3628" s="12" t="s">
        <v>638</v>
      </c>
      <c r="B3628" s="12" t="s">
        <v>69</v>
      </c>
      <c r="C3628" s="12" t="s">
        <v>1264</v>
      </c>
      <c r="D3628" s="43" t="s">
        <v>1265</v>
      </c>
      <c r="E3628" s="48">
        <v>6139</v>
      </c>
      <c r="F3628" s="43" t="s">
        <v>1272</v>
      </c>
      <c r="G3628" s="56" t="s">
        <v>2919</v>
      </c>
      <c r="H3628" s="23" t="s">
        <v>43</v>
      </c>
      <c r="I3628" s="68">
        <v>4700</v>
      </c>
      <c r="J3628" s="68">
        <v>4700</v>
      </c>
      <c r="K3628" s="68"/>
      <c r="L3628" s="68">
        <f t="shared" si="2809"/>
        <v>500</v>
      </c>
      <c r="M3628" s="68"/>
      <c r="N3628" s="68"/>
      <c r="O3628" s="68">
        <v>500</v>
      </c>
      <c r="P3628" s="68">
        <f t="shared" si="2810"/>
        <v>500</v>
      </c>
      <c r="Q3628" s="68">
        <f t="shared" si="2811"/>
        <v>10.638297872340425</v>
      </c>
    </row>
    <row r="3629" spans="1:17" ht="22.5" x14ac:dyDescent="0.25">
      <c r="A3629" s="12" t="s">
        <v>638</v>
      </c>
      <c r="B3629" s="12" t="s">
        <v>69</v>
      </c>
      <c r="C3629" s="12" t="s">
        <v>1264</v>
      </c>
      <c r="D3629" s="43" t="s">
        <v>1265</v>
      </c>
      <c r="E3629" s="48">
        <v>6139</v>
      </c>
      <c r="F3629" s="43" t="s">
        <v>1273</v>
      </c>
      <c r="G3629" s="56" t="s">
        <v>2919</v>
      </c>
      <c r="H3629" s="23" t="s">
        <v>49</v>
      </c>
      <c r="I3629" s="68">
        <v>10100</v>
      </c>
      <c r="J3629" s="68">
        <v>10100</v>
      </c>
      <c r="K3629" s="68"/>
      <c r="L3629" s="68">
        <f t="shared" si="2809"/>
        <v>840</v>
      </c>
      <c r="M3629" s="68"/>
      <c r="N3629" s="68"/>
      <c r="O3629" s="68">
        <v>840</v>
      </c>
      <c r="P3629" s="68">
        <f t="shared" si="2810"/>
        <v>840</v>
      </c>
      <c r="Q3629" s="68">
        <f t="shared" si="2811"/>
        <v>8.3168316831683171</v>
      </c>
    </row>
    <row r="3630" spans="1:17" ht="22.5" x14ac:dyDescent="0.25">
      <c r="A3630" s="14" t="s">
        <v>1</v>
      </c>
      <c r="B3630" s="14" t="s">
        <v>1</v>
      </c>
      <c r="C3630" s="14" t="s">
        <v>1</v>
      </c>
      <c r="D3630" s="42" t="s">
        <v>1</v>
      </c>
      <c r="E3630" s="42" t="s">
        <v>1</v>
      </c>
      <c r="F3630" s="42" t="s">
        <v>1</v>
      </c>
      <c r="G3630" s="42" t="s">
        <v>1</v>
      </c>
      <c r="H3630" s="17" t="s">
        <v>50</v>
      </c>
      <c r="I3630" s="66">
        <f t="shared" ref="I3630:O3631" si="2832">SUM(I3631)</f>
        <v>100</v>
      </c>
      <c r="J3630" s="66">
        <f t="shared" si="2832"/>
        <v>100</v>
      </c>
      <c r="K3630" s="66">
        <f t="shared" si="2832"/>
        <v>0</v>
      </c>
      <c r="L3630" s="66">
        <f t="shared" si="2809"/>
        <v>0</v>
      </c>
      <c r="M3630" s="66">
        <f t="shared" si="2832"/>
        <v>0</v>
      </c>
      <c r="N3630" s="66">
        <f t="shared" si="2832"/>
        <v>0</v>
      </c>
      <c r="O3630" s="66">
        <f t="shared" si="2832"/>
        <v>0</v>
      </c>
      <c r="P3630" s="66">
        <f t="shared" si="2810"/>
        <v>0</v>
      </c>
      <c r="Q3630" s="66">
        <f t="shared" si="2811"/>
        <v>0</v>
      </c>
    </row>
    <row r="3631" spans="1:17" x14ac:dyDescent="0.25">
      <c r="A3631" s="12" t="s">
        <v>638</v>
      </c>
      <c r="B3631" s="12" t="s">
        <v>69</v>
      </c>
      <c r="C3631" s="12" t="s">
        <v>1264</v>
      </c>
      <c r="D3631" s="43" t="s">
        <v>1265</v>
      </c>
      <c r="E3631" s="42" t="s">
        <v>2712</v>
      </c>
      <c r="F3631" s="42" t="s">
        <v>1</v>
      </c>
      <c r="G3631" s="42" t="s">
        <v>1</v>
      </c>
      <c r="H3631" s="11" t="s">
        <v>52</v>
      </c>
      <c r="I3631" s="67">
        <f t="shared" si="2832"/>
        <v>100</v>
      </c>
      <c r="J3631" s="67">
        <f t="shared" si="2832"/>
        <v>100</v>
      </c>
      <c r="K3631" s="67">
        <f t="shared" si="2832"/>
        <v>0</v>
      </c>
      <c r="L3631" s="67">
        <f t="shared" si="2809"/>
        <v>0</v>
      </c>
      <c r="M3631" s="67">
        <f t="shared" si="2832"/>
        <v>0</v>
      </c>
      <c r="N3631" s="67">
        <f t="shared" si="2832"/>
        <v>0</v>
      </c>
      <c r="O3631" s="67">
        <f t="shared" si="2832"/>
        <v>0</v>
      </c>
      <c r="P3631" s="67">
        <f t="shared" si="2810"/>
        <v>0</v>
      </c>
      <c r="Q3631" s="67">
        <f t="shared" si="2811"/>
        <v>0</v>
      </c>
    </row>
    <row r="3632" spans="1:17" x14ac:dyDescent="0.25">
      <c r="A3632" s="12" t="s">
        <v>638</v>
      </c>
      <c r="B3632" s="12" t="s">
        <v>69</v>
      </c>
      <c r="C3632" s="12" t="s">
        <v>1264</v>
      </c>
      <c r="D3632" s="43" t="s">
        <v>1265</v>
      </c>
      <c r="E3632" s="48">
        <v>6148</v>
      </c>
      <c r="F3632" s="43"/>
      <c r="G3632" s="56" t="s">
        <v>2919</v>
      </c>
      <c r="H3632" s="23" t="s">
        <v>58</v>
      </c>
      <c r="I3632" s="68">
        <v>100</v>
      </c>
      <c r="J3632" s="68">
        <v>100</v>
      </c>
      <c r="K3632" s="68"/>
      <c r="L3632" s="68">
        <f t="shared" si="2809"/>
        <v>0</v>
      </c>
      <c r="M3632" s="68"/>
      <c r="N3632" s="68"/>
      <c r="O3632" s="68"/>
      <c r="P3632" s="68">
        <f t="shared" si="2810"/>
        <v>0</v>
      </c>
      <c r="Q3632" s="68">
        <f t="shared" si="2811"/>
        <v>0</v>
      </c>
    </row>
    <row r="3633" spans="1:17" ht="22.5" x14ac:dyDescent="0.25">
      <c r="A3633" s="14" t="s">
        <v>1</v>
      </c>
      <c r="B3633" s="14" t="s">
        <v>1</v>
      </c>
      <c r="C3633" s="14" t="s">
        <v>1</v>
      </c>
      <c r="D3633" s="42" t="s">
        <v>1</v>
      </c>
      <c r="E3633" s="42" t="s">
        <v>1</v>
      </c>
      <c r="F3633" s="42" t="s">
        <v>1</v>
      </c>
      <c r="G3633" s="42" t="s">
        <v>1</v>
      </c>
      <c r="H3633" s="17" t="s">
        <v>59</v>
      </c>
      <c r="I3633" s="66">
        <f t="shared" ref="I3633:O3633" si="2833">SUM(I3634)</f>
        <v>8000</v>
      </c>
      <c r="J3633" s="66">
        <f t="shared" si="2833"/>
        <v>0</v>
      </c>
      <c r="K3633" s="66">
        <f t="shared" si="2833"/>
        <v>0</v>
      </c>
      <c r="L3633" s="66">
        <f t="shared" si="2809"/>
        <v>0</v>
      </c>
      <c r="M3633" s="66">
        <f t="shared" si="2833"/>
        <v>0</v>
      </c>
      <c r="N3633" s="66">
        <f t="shared" si="2833"/>
        <v>0</v>
      </c>
      <c r="O3633" s="66">
        <f t="shared" si="2833"/>
        <v>0</v>
      </c>
      <c r="P3633" s="66">
        <f t="shared" si="2810"/>
        <v>0</v>
      </c>
      <c r="Q3633" s="66" t="str">
        <f t="shared" si="2811"/>
        <v>-</v>
      </c>
    </row>
    <row r="3634" spans="1:17" x14ac:dyDescent="0.25">
      <c r="A3634" s="12" t="s">
        <v>638</v>
      </c>
      <c r="B3634" s="12" t="s">
        <v>69</v>
      </c>
      <c r="C3634" s="12" t="s">
        <v>1264</v>
      </c>
      <c r="D3634" s="43" t="s">
        <v>1265</v>
      </c>
      <c r="E3634" s="42" t="s">
        <v>2715</v>
      </c>
      <c r="F3634" s="42" t="s">
        <v>1</v>
      </c>
      <c r="G3634" s="42" t="s">
        <v>1</v>
      </c>
      <c r="H3634" s="11" t="s">
        <v>61</v>
      </c>
      <c r="I3634" s="67">
        <f t="shared" ref="I3634" si="2834">SUM(I3635:I3636)</f>
        <v>8000</v>
      </c>
      <c r="J3634" s="67">
        <f t="shared" ref="J3634:K3634" si="2835">SUM(J3635:J3636)</f>
        <v>0</v>
      </c>
      <c r="K3634" s="67">
        <f t="shared" si="2835"/>
        <v>0</v>
      </c>
      <c r="L3634" s="67">
        <f t="shared" si="2809"/>
        <v>0</v>
      </c>
      <c r="M3634" s="67">
        <f t="shared" ref="M3634" si="2836">SUM(M3635:M3636)</f>
        <v>0</v>
      </c>
      <c r="N3634" s="67">
        <f t="shared" ref="N3634:O3634" si="2837">SUM(N3635:N3636)</f>
        <v>0</v>
      </c>
      <c r="O3634" s="67">
        <f t="shared" si="2837"/>
        <v>0</v>
      </c>
      <c r="P3634" s="67">
        <f t="shared" si="2810"/>
        <v>0</v>
      </c>
      <c r="Q3634" s="67" t="str">
        <f t="shared" si="2811"/>
        <v>-</v>
      </c>
    </row>
    <row r="3635" spans="1:17" x14ac:dyDescent="0.25">
      <c r="A3635" s="12" t="s">
        <v>638</v>
      </c>
      <c r="B3635" s="12" t="s">
        <v>69</v>
      </c>
      <c r="C3635" s="12" t="s">
        <v>1264</v>
      </c>
      <c r="D3635" s="43" t="s">
        <v>1265</v>
      </c>
      <c r="E3635" s="48">
        <v>8213</v>
      </c>
      <c r="F3635" s="43"/>
      <c r="G3635" s="56" t="s">
        <v>2919</v>
      </c>
      <c r="H3635" s="23" t="s">
        <v>62</v>
      </c>
      <c r="I3635" s="68">
        <v>6000</v>
      </c>
      <c r="J3635" s="68">
        <v>0</v>
      </c>
      <c r="K3635" s="68"/>
      <c r="L3635" s="68">
        <f t="shared" si="2809"/>
        <v>0</v>
      </c>
      <c r="M3635" s="68"/>
      <c r="N3635" s="68"/>
      <c r="O3635" s="68"/>
      <c r="P3635" s="68">
        <f t="shared" si="2810"/>
        <v>0</v>
      </c>
      <c r="Q3635" s="68" t="str">
        <f t="shared" si="2811"/>
        <v>-</v>
      </c>
    </row>
    <row r="3636" spans="1:17" x14ac:dyDescent="0.25">
      <c r="A3636" s="12" t="s">
        <v>638</v>
      </c>
      <c r="B3636" s="12" t="s">
        <v>69</v>
      </c>
      <c r="C3636" s="12" t="s">
        <v>1264</v>
      </c>
      <c r="D3636" s="43" t="s">
        <v>1265</v>
      </c>
      <c r="E3636" s="48">
        <v>8216</v>
      </c>
      <c r="F3636" s="43"/>
      <c r="G3636" s="56" t="s">
        <v>2919</v>
      </c>
      <c r="H3636" s="23" t="s">
        <v>248</v>
      </c>
      <c r="I3636" s="68">
        <v>2000</v>
      </c>
      <c r="J3636" s="68">
        <v>0</v>
      </c>
      <c r="K3636" s="68"/>
      <c r="L3636" s="68">
        <f t="shared" si="2809"/>
        <v>0</v>
      </c>
      <c r="M3636" s="68"/>
      <c r="N3636" s="68"/>
      <c r="O3636" s="68"/>
      <c r="P3636" s="68">
        <f t="shared" si="2810"/>
        <v>0</v>
      </c>
      <c r="Q3636" s="68" t="str">
        <f t="shared" si="2811"/>
        <v>-</v>
      </c>
    </row>
    <row r="3637" spans="1:17" x14ac:dyDescent="0.25">
      <c r="A3637" s="23" t="s">
        <v>1</v>
      </c>
      <c r="B3637" s="23" t="s">
        <v>1</v>
      </c>
      <c r="C3637" s="23" t="s">
        <v>1</v>
      </c>
      <c r="D3637" s="49" t="s">
        <v>1</v>
      </c>
      <c r="E3637" s="49" t="s">
        <v>1</v>
      </c>
      <c r="F3637" s="49" t="s">
        <v>1</v>
      </c>
      <c r="G3637" s="49" t="s">
        <v>1</v>
      </c>
      <c r="H3637" s="17" t="s">
        <v>1274</v>
      </c>
      <c r="I3637" s="66">
        <f t="shared" ref="I3637:O3637" si="2838">SUM(I3607,I3630,I3633)</f>
        <v>2267468</v>
      </c>
      <c r="J3637" s="66">
        <f t="shared" si="2838"/>
        <v>2252468</v>
      </c>
      <c r="K3637" s="66">
        <f t="shared" si="2838"/>
        <v>0</v>
      </c>
      <c r="L3637" s="66">
        <f t="shared" si="2809"/>
        <v>221465</v>
      </c>
      <c r="M3637" s="66">
        <f t="shared" si="2838"/>
        <v>0</v>
      </c>
      <c r="N3637" s="66">
        <f t="shared" si="2838"/>
        <v>0</v>
      </c>
      <c r="O3637" s="66">
        <f t="shared" si="2838"/>
        <v>221465</v>
      </c>
      <c r="P3637" s="66">
        <f t="shared" si="2810"/>
        <v>221465</v>
      </c>
      <c r="Q3637" s="66">
        <f t="shared" si="2811"/>
        <v>9.8321041630780108</v>
      </c>
    </row>
    <row r="3638" spans="1:17" ht="15.75" thickBot="1" x14ac:dyDescent="0.3">
      <c r="A3638" s="23" t="s">
        <v>1</v>
      </c>
      <c r="B3638" s="23" t="s">
        <v>1</v>
      </c>
      <c r="C3638" s="23" t="s">
        <v>1</v>
      </c>
      <c r="D3638" s="49" t="s">
        <v>1</v>
      </c>
      <c r="E3638" s="49" t="s">
        <v>1</v>
      </c>
      <c r="F3638" s="49" t="s">
        <v>1</v>
      </c>
      <c r="G3638" s="49" t="s">
        <v>1</v>
      </c>
      <c r="H3638" s="11" t="s">
        <v>64</v>
      </c>
      <c r="I3638" s="67">
        <v>74</v>
      </c>
      <c r="J3638" s="67">
        <v>74</v>
      </c>
      <c r="K3638" s="67"/>
      <c r="L3638" s="67"/>
      <c r="M3638" s="67"/>
      <c r="N3638" s="67"/>
      <c r="O3638" s="67"/>
      <c r="P3638" s="67">
        <f t="shared" si="2810"/>
        <v>0</v>
      </c>
      <c r="Q3638" s="67">
        <f t="shared" si="2811"/>
        <v>0</v>
      </c>
    </row>
    <row r="3639" spans="1:17" ht="34.5" thickBot="1" x14ac:dyDescent="0.3">
      <c r="A3639" s="23" t="s">
        <v>1</v>
      </c>
      <c r="B3639" s="23" t="s">
        <v>1</v>
      </c>
      <c r="C3639" s="23" t="s">
        <v>1</v>
      </c>
      <c r="D3639" s="49" t="s">
        <v>1</v>
      </c>
      <c r="E3639" s="49" t="s">
        <v>1</v>
      </c>
      <c r="F3639" s="49" t="s">
        <v>1</v>
      </c>
      <c r="G3639" s="49" t="s">
        <v>1</v>
      </c>
      <c r="H3639" s="22" t="s">
        <v>65</v>
      </c>
      <c r="I3639" s="64" t="s">
        <v>2718</v>
      </c>
      <c r="J3639" s="64" t="s">
        <v>2879</v>
      </c>
      <c r="K3639" s="64" t="s">
        <v>2942</v>
      </c>
      <c r="L3639" s="64" t="s">
        <v>2942</v>
      </c>
      <c r="M3639" s="64" t="s">
        <v>2950</v>
      </c>
      <c r="N3639" s="64" t="s">
        <v>2949</v>
      </c>
      <c r="O3639" s="64" t="s">
        <v>2951</v>
      </c>
      <c r="P3639" s="64" t="s">
        <v>2942</v>
      </c>
      <c r="Q3639" s="64" t="s">
        <v>2944</v>
      </c>
    </row>
    <row r="3640" spans="1:17" x14ac:dyDescent="0.25">
      <c r="A3640" s="24"/>
      <c r="B3640" s="24"/>
      <c r="C3640" s="24"/>
      <c r="D3640" s="51"/>
      <c r="E3640" s="51"/>
      <c r="F3640" s="51"/>
      <c r="G3640" s="51"/>
      <c r="H3640" s="18" t="s">
        <v>1</v>
      </c>
      <c r="I3640" s="65">
        <v>1</v>
      </c>
      <c r="J3640" s="65" t="s">
        <v>2894</v>
      </c>
      <c r="K3640" s="65">
        <v>3</v>
      </c>
      <c r="L3640" s="65" t="s">
        <v>2945</v>
      </c>
      <c r="M3640" s="65">
        <v>5</v>
      </c>
      <c r="N3640" s="65">
        <v>6</v>
      </c>
      <c r="O3640" s="65">
        <v>7</v>
      </c>
      <c r="P3640" s="65" t="s">
        <v>2946</v>
      </c>
      <c r="Q3640" s="65">
        <v>9</v>
      </c>
    </row>
    <row r="3641" spans="1:17" x14ac:dyDescent="0.25">
      <c r="A3641" s="24"/>
      <c r="B3641" s="24"/>
      <c r="C3641" s="24"/>
      <c r="D3641" s="51"/>
      <c r="E3641" s="52"/>
      <c r="F3641" s="52"/>
      <c r="G3641" s="52"/>
      <c r="H3641" s="19" t="s">
        <v>697</v>
      </c>
      <c r="I3641" s="69">
        <f t="shared" ref="I3641" si="2839">SUM(I3637)</f>
        <v>2267468</v>
      </c>
      <c r="J3641" s="69">
        <f t="shared" ref="J3641:K3641" si="2840">SUM(J3637)</f>
        <v>2252468</v>
      </c>
      <c r="K3641" s="69">
        <f t="shared" si="2840"/>
        <v>0</v>
      </c>
      <c r="L3641" s="69">
        <f t="shared" si="2809"/>
        <v>221465</v>
      </c>
      <c r="M3641" s="69">
        <f t="shared" ref="M3641" si="2841">SUM(M3637)</f>
        <v>0</v>
      </c>
      <c r="N3641" s="69">
        <f t="shared" ref="N3641:O3641" si="2842">SUM(N3637)</f>
        <v>0</v>
      </c>
      <c r="O3641" s="69">
        <f t="shared" si="2842"/>
        <v>221465</v>
      </c>
      <c r="P3641" s="69">
        <f t="shared" si="2810"/>
        <v>221465</v>
      </c>
      <c r="Q3641" s="69">
        <f t="shared" si="2811"/>
        <v>9.8321041630780108</v>
      </c>
    </row>
    <row r="3642" spans="1:17" x14ac:dyDescent="0.25">
      <c r="A3642" s="24"/>
      <c r="B3642" s="24"/>
      <c r="C3642" s="24"/>
      <c r="D3642" s="51"/>
      <c r="E3642" s="51"/>
      <c r="F3642" s="51"/>
      <c r="G3642" s="51"/>
      <c r="H3642" s="20" t="s">
        <v>67</v>
      </c>
      <c r="I3642" s="69">
        <f t="shared" ref="I3642" si="2843">SUM(I3641)</f>
        <v>2267468</v>
      </c>
      <c r="J3642" s="69">
        <f t="shared" ref="J3642:K3642" si="2844">SUM(J3641)</f>
        <v>2252468</v>
      </c>
      <c r="K3642" s="69">
        <f t="shared" si="2844"/>
        <v>0</v>
      </c>
      <c r="L3642" s="69">
        <f t="shared" si="2809"/>
        <v>221465</v>
      </c>
      <c r="M3642" s="69">
        <f t="shared" ref="M3642" si="2845">SUM(M3641)</f>
        <v>0</v>
      </c>
      <c r="N3642" s="69">
        <f t="shared" ref="N3642:O3642" si="2846">SUM(N3641)</f>
        <v>0</v>
      </c>
      <c r="O3642" s="69">
        <f t="shared" si="2846"/>
        <v>221465</v>
      </c>
      <c r="P3642" s="69">
        <f t="shared" si="2810"/>
        <v>221465</v>
      </c>
      <c r="Q3642" s="69">
        <f t="shared" si="2811"/>
        <v>9.8321041630780108</v>
      </c>
    </row>
    <row r="3643" spans="1:17" x14ac:dyDescent="0.25">
      <c r="A3643" s="25"/>
      <c r="B3643" s="25"/>
      <c r="C3643" s="25"/>
      <c r="D3643" s="53"/>
      <c r="E3643" s="53"/>
      <c r="F3643" s="53"/>
      <c r="G3643" s="53"/>
    </row>
    <row r="3644" spans="1:17" ht="15.75" thickBot="1" x14ac:dyDescent="0.3">
      <c r="A3644" s="23" t="s">
        <v>1</v>
      </c>
      <c r="B3644" s="23" t="s">
        <v>1</v>
      </c>
      <c r="C3644" s="23" t="s">
        <v>1</v>
      </c>
      <c r="D3644" s="49" t="s">
        <v>1</v>
      </c>
      <c r="E3644" s="49" t="s">
        <v>1</v>
      </c>
      <c r="F3644" s="49" t="s">
        <v>1</v>
      </c>
      <c r="G3644" s="49" t="s">
        <v>1</v>
      </c>
      <c r="H3644" s="26" t="s">
        <v>1</v>
      </c>
      <c r="I3644" s="70"/>
      <c r="J3644" s="70"/>
      <c r="K3644" s="70"/>
      <c r="L3644" s="70"/>
      <c r="M3644" s="70"/>
      <c r="N3644" s="70"/>
      <c r="O3644" s="70"/>
      <c r="P3644" s="70"/>
      <c r="Q3644" s="70"/>
    </row>
    <row r="3645" spans="1:17" ht="34.5" thickBot="1" x14ac:dyDescent="0.3">
      <c r="A3645" s="22" t="s">
        <v>4</v>
      </c>
      <c r="B3645" s="22" t="s">
        <v>5</v>
      </c>
      <c r="C3645" s="22" t="s">
        <v>6</v>
      </c>
      <c r="D3645" s="44" t="s">
        <v>2891</v>
      </c>
      <c r="E3645" s="44" t="s">
        <v>2895</v>
      </c>
      <c r="F3645" s="44" t="s">
        <v>7</v>
      </c>
      <c r="G3645" s="44" t="s">
        <v>8</v>
      </c>
      <c r="H3645" s="22" t="s">
        <v>9</v>
      </c>
      <c r="I3645" s="64" t="s">
        <v>2718</v>
      </c>
      <c r="J3645" s="64" t="s">
        <v>2879</v>
      </c>
      <c r="K3645" s="64" t="s">
        <v>2942</v>
      </c>
      <c r="L3645" s="64" t="s">
        <v>2942</v>
      </c>
      <c r="M3645" s="64" t="s">
        <v>2950</v>
      </c>
      <c r="N3645" s="64" t="s">
        <v>2949</v>
      </c>
      <c r="O3645" s="64" t="s">
        <v>2951</v>
      </c>
      <c r="P3645" s="64" t="s">
        <v>2942</v>
      </c>
      <c r="Q3645" s="64" t="s">
        <v>2944</v>
      </c>
    </row>
    <row r="3646" spans="1:17" x14ac:dyDescent="0.25">
      <c r="A3646" s="15" t="s">
        <v>1</v>
      </c>
      <c r="B3646" s="15" t="s">
        <v>1</v>
      </c>
      <c r="C3646" s="15" t="s">
        <v>1</v>
      </c>
      <c r="D3646" s="45" t="s">
        <v>1</v>
      </c>
      <c r="E3646" s="45" t="s">
        <v>1</v>
      </c>
      <c r="F3646" s="46" t="s">
        <v>1</v>
      </c>
      <c r="G3646" s="47" t="s">
        <v>1</v>
      </c>
      <c r="H3646" s="16" t="s">
        <v>1</v>
      </c>
      <c r="I3646" s="65">
        <v>1</v>
      </c>
      <c r="J3646" s="65" t="s">
        <v>2894</v>
      </c>
      <c r="K3646" s="65">
        <v>3</v>
      </c>
      <c r="L3646" s="65" t="s">
        <v>2945</v>
      </c>
      <c r="M3646" s="65">
        <v>5</v>
      </c>
      <c r="N3646" s="65">
        <v>6</v>
      </c>
      <c r="O3646" s="65">
        <v>7</v>
      </c>
      <c r="P3646" s="65" t="s">
        <v>2946</v>
      </c>
      <c r="Q3646" s="65">
        <v>9</v>
      </c>
    </row>
    <row r="3647" spans="1:17" x14ac:dyDescent="0.25">
      <c r="A3647" s="14" t="s">
        <v>638</v>
      </c>
      <c r="B3647" s="14" t="s">
        <v>69</v>
      </c>
      <c r="C3647" s="12" t="s">
        <v>1275</v>
      </c>
      <c r="D3647" s="43" t="s">
        <v>1276</v>
      </c>
      <c r="E3647" s="42" t="s">
        <v>1</v>
      </c>
      <c r="F3647" s="42" t="s">
        <v>1</v>
      </c>
      <c r="G3647" s="42" t="s">
        <v>1</v>
      </c>
      <c r="H3647" s="11" t="s">
        <v>1277</v>
      </c>
      <c r="I3647" s="63"/>
      <c r="J3647" s="63"/>
      <c r="K3647" s="63"/>
      <c r="L3647" s="63"/>
      <c r="M3647" s="63"/>
      <c r="N3647" s="63"/>
      <c r="O3647" s="63"/>
      <c r="P3647" s="63">
        <f t="shared" si="2810"/>
        <v>0</v>
      </c>
      <c r="Q3647" s="63" t="str">
        <f t="shared" si="2811"/>
        <v>-</v>
      </c>
    </row>
    <row r="3648" spans="1:17" ht="22.5" x14ac:dyDescent="0.25">
      <c r="A3648" s="14" t="s">
        <v>1</v>
      </c>
      <c r="B3648" s="14" t="s">
        <v>1</v>
      </c>
      <c r="C3648" s="14" t="s">
        <v>1</v>
      </c>
      <c r="D3648" s="42" t="s">
        <v>1</v>
      </c>
      <c r="E3648" s="42" t="s">
        <v>1</v>
      </c>
      <c r="F3648" s="42" t="s">
        <v>1</v>
      </c>
      <c r="G3648" s="42" t="s">
        <v>1</v>
      </c>
      <c r="H3648" s="17" t="s">
        <v>13</v>
      </c>
      <c r="I3648" s="66">
        <f t="shared" ref="I3648" si="2847">SUM(I3649,I3657,I3659)</f>
        <v>1929498</v>
      </c>
      <c r="J3648" s="66">
        <f t="shared" ref="J3648:K3648" si="2848">SUM(J3649,J3657,J3659)</f>
        <v>1888498</v>
      </c>
      <c r="K3648" s="66">
        <f t="shared" si="2848"/>
        <v>0</v>
      </c>
      <c r="L3648" s="66">
        <f t="shared" si="2809"/>
        <v>138348</v>
      </c>
      <c r="M3648" s="66">
        <f t="shared" ref="M3648" si="2849">SUM(M3649,M3657,M3659)</f>
        <v>0</v>
      </c>
      <c r="N3648" s="66">
        <f t="shared" ref="N3648:O3648" si="2850">SUM(N3649,N3657,N3659)</f>
        <v>0</v>
      </c>
      <c r="O3648" s="66">
        <f t="shared" si="2850"/>
        <v>138348</v>
      </c>
      <c r="P3648" s="66">
        <f t="shared" si="2810"/>
        <v>138348</v>
      </c>
      <c r="Q3648" s="66">
        <f t="shared" si="2811"/>
        <v>7.3258218965548281</v>
      </c>
    </row>
    <row r="3649" spans="1:17" x14ac:dyDescent="0.25">
      <c r="A3649" s="12" t="s">
        <v>638</v>
      </c>
      <c r="B3649" s="12" t="s">
        <v>69</v>
      </c>
      <c r="C3649" s="12" t="s">
        <v>1275</v>
      </c>
      <c r="D3649" s="43" t="s">
        <v>1276</v>
      </c>
      <c r="E3649" s="42" t="s">
        <v>2709</v>
      </c>
      <c r="F3649" s="42" t="s">
        <v>1</v>
      </c>
      <c r="G3649" s="42" t="s">
        <v>1</v>
      </c>
      <c r="H3649" s="11" t="s">
        <v>15</v>
      </c>
      <c r="I3649" s="67">
        <f t="shared" ref="I3649" si="2851">SUM(I3650,I3651)</f>
        <v>1621982</v>
      </c>
      <c r="J3649" s="67">
        <f t="shared" ref="J3649:K3649" si="2852">SUM(J3650,J3651)</f>
        <v>1602782</v>
      </c>
      <c r="K3649" s="67">
        <f t="shared" si="2852"/>
        <v>0</v>
      </c>
      <c r="L3649" s="67">
        <f t="shared" si="2809"/>
        <v>115853</v>
      </c>
      <c r="M3649" s="67">
        <f t="shared" ref="M3649" si="2853">SUM(M3650,M3651)</f>
        <v>0</v>
      </c>
      <c r="N3649" s="67">
        <f t="shared" ref="N3649:O3649" si="2854">SUM(N3650,N3651)</f>
        <v>0</v>
      </c>
      <c r="O3649" s="67">
        <f t="shared" si="2854"/>
        <v>115853</v>
      </c>
      <c r="P3649" s="67">
        <f t="shared" si="2810"/>
        <v>115853</v>
      </c>
      <c r="Q3649" s="67">
        <f t="shared" si="2811"/>
        <v>7.228244390066771</v>
      </c>
    </row>
    <row r="3650" spans="1:17" x14ac:dyDescent="0.25">
      <c r="A3650" s="12" t="s">
        <v>638</v>
      </c>
      <c r="B3650" s="12" t="s">
        <v>69</v>
      </c>
      <c r="C3650" s="12" t="s">
        <v>1275</v>
      </c>
      <c r="D3650" s="43" t="s">
        <v>1276</v>
      </c>
      <c r="E3650" s="48">
        <v>6111</v>
      </c>
      <c r="F3650" s="43"/>
      <c r="G3650" s="56" t="s">
        <v>2919</v>
      </c>
      <c r="H3650" s="23" t="s">
        <v>16</v>
      </c>
      <c r="I3650" s="68">
        <v>1375322</v>
      </c>
      <c r="J3650" s="68">
        <v>1358722</v>
      </c>
      <c r="K3650" s="68"/>
      <c r="L3650" s="68">
        <f t="shared" si="2809"/>
        <v>100000</v>
      </c>
      <c r="M3650" s="68"/>
      <c r="N3650" s="68"/>
      <c r="O3650" s="68">
        <v>100000</v>
      </c>
      <c r="P3650" s="68">
        <f t="shared" si="2810"/>
        <v>100000</v>
      </c>
      <c r="Q3650" s="68">
        <f t="shared" si="2811"/>
        <v>7.3598572776476718</v>
      </c>
    </row>
    <row r="3651" spans="1:17" x14ac:dyDescent="0.25">
      <c r="A3651" s="14" t="s">
        <v>638</v>
      </c>
      <c r="B3651" s="14" t="s">
        <v>69</v>
      </c>
      <c r="C3651" s="14" t="s">
        <v>1275</v>
      </c>
      <c r="D3651" s="50" t="s">
        <v>1276</v>
      </c>
      <c r="E3651" s="50" t="s">
        <v>2719</v>
      </c>
      <c r="F3651" s="43" t="s">
        <v>1</v>
      </c>
      <c r="G3651" s="49" t="s">
        <v>1</v>
      </c>
      <c r="H3651" s="11" t="s">
        <v>19</v>
      </c>
      <c r="I3651" s="67">
        <f t="shared" ref="I3651:O3651" si="2855">SUM(I3652:I3656)</f>
        <v>246660</v>
      </c>
      <c r="J3651" s="67">
        <f t="shared" si="2855"/>
        <v>244060</v>
      </c>
      <c r="K3651" s="67">
        <f t="shared" si="2855"/>
        <v>0</v>
      </c>
      <c r="L3651" s="67">
        <f t="shared" si="2809"/>
        <v>15853</v>
      </c>
      <c r="M3651" s="67">
        <f t="shared" si="2855"/>
        <v>0</v>
      </c>
      <c r="N3651" s="67">
        <f t="shared" si="2855"/>
        <v>0</v>
      </c>
      <c r="O3651" s="67">
        <f t="shared" si="2855"/>
        <v>15853</v>
      </c>
      <c r="P3651" s="67">
        <f t="shared" si="2810"/>
        <v>15853</v>
      </c>
      <c r="Q3651" s="67">
        <f t="shared" si="2811"/>
        <v>6.4955338851102189</v>
      </c>
    </row>
    <row r="3652" spans="1:17" x14ac:dyDescent="0.25">
      <c r="A3652" s="12" t="s">
        <v>638</v>
      </c>
      <c r="B3652" s="12" t="s">
        <v>69</v>
      </c>
      <c r="C3652" s="12" t="s">
        <v>1275</v>
      </c>
      <c r="D3652" s="43" t="s">
        <v>1276</v>
      </c>
      <c r="E3652" s="48">
        <v>6112</v>
      </c>
      <c r="F3652" s="43" t="s">
        <v>1278</v>
      </c>
      <c r="G3652" s="56" t="s">
        <v>2919</v>
      </c>
      <c r="H3652" s="23" t="s">
        <v>73</v>
      </c>
      <c r="I3652" s="68">
        <v>37200</v>
      </c>
      <c r="J3652" s="68">
        <v>36700</v>
      </c>
      <c r="K3652" s="68"/>
      <c r="L3652" s="68">
        <f t="shared" si="2809"/>
        <v>6853</v>
      </c>
      <c r="M3652" s="68"/>
      <c r="N3652" s="68"/>
      <c r="O3652" s="68">
        <v>6853</v>
      </c>
      <c r="P3652" s="68">
        <f t="shared" si="2810"/>
        <v>6853</v>
      </c>
      <c r="Q3652" s="68">
        <f t="shared" si="2811"/>
        <v>18.673024523160763</v>
      </c>
    </row>
    <row r="3653" spans="1:17" x14ac:dyDescent="0.25">
      <c r="A3653" s="12" t="s">
        <v>638</v>
      </c>
      <c r="B3653" s="12" t="s">
        <v>69</v>
      </c>
      <c r="C3653" s="12" t="s">
        <v>1275</v>
      </c>
      <c r="D3653" s="43" t="s">
        <v>1276</v>
      </c>
      <c r="E3653" s="48">
        <v>6112</v>
      </c>
      <c r="F3653" s="43" t="s">
        <v>1279</v>
      </c>
      <c r="G3653" s="56" t="s">
        <v>2919</v>
      </c>
      <c r="H3653" s="23" t="s">
        <v>22</v>
      </c>
      <c r="I3653" s="68">
        <v>131550</v>
      </c>
      <c r="J3653" s="68">
        <v>129950</v>
      </c>
      <c r="K3653" s="68"/>
      <c r="L3653" s="68">
        <f t="shared" si="2809"/>
        <v>9000</v>
      </c>
      <c r="M3653" s="68"/>
      <c r="N3653" s="68"/>
      <c r="O3653" s="68">
        <v>9000</v>
      </c>
      <c r="P3653" s="68">
        <f t="shared" si="2810"/>
        <v>9000</v>
      </c>
      <c r="Q3653" s="68">
        <f t="shared" si="2811"/>
        <v>6.9257406694882642</v>
      </c>
    </row>
    <row r="3654" spans="1:17" x14ac:dyDescent="0.25">
      <c r="A3654" s="12" t="s">
        <v>638</v>
      </c>
      <c r="B3654" s="12" t="s">
        <v>69</v>
      </c>
      <c r="C3654" s="12" t="s">
        <v>1275</v>
      </c>
      <c r="D3654" s="43" t="s">
        <v>1276</v>
      </c>
      <c r="E3654" s="48">
        <v>6112</v>
      </c>
      <c r="F3654" s="43" t="s">
        <v>1280</v>
      </c>
      <c r="G3654" s="56" t="s">
        <v>2919</v>
      </c>
      <c r="H3654" s="23" t="s">
        <v>24</v>
      </c>
      <c r="I3654" s="68">
        <v>30110</v>
      </c>
      <c r="J3654" s="68">
        <v>29610</v>
      </c>
      <c r="K3654" s="68"/>
      <c r="L3654" s="68">
        <f t="shared" si="2809"/>
        <v>0</v>
      </c>
      <c r="M3654" s="68"/>
      <c r="N3654" s="68"/>
      <c r="O3654" s="68"/>
      <c r="P3654" s="68">
        <f t="shared" si="2810"/>
        <v>0</v>
      </c>
      <c r="Q3654" s="68">
        <f t="shared" si="2811"/>
        <v>0</v>
      </c>
    </row>
    <row r="3655" spans="1:17" x14ac:dyDescent="0.25">
      <c r="A3655" s="12" t="s">
        <v>638</v>
      </c>
      <c r="B3655" s="12" t="s">
        <v>69</v>
      </c>
      <c r="C3655" s="12" t="s">
        <v>1275</v>
      </c>
      <c r="D3655" s="43" t="s">
        <v>1276</v>
      </c>
      <c r="E3655" s="48">
        <v>6112</v>
      </c>
      <c r="F3655" s="43" t="s">
        <v>1281</v>
      </c>
      <c r="G3655" s="56" t="s">
        <v>2919</v>
      </c>
      <c r="H3655" s="23" t="s">
        <v>76</v>
      </c>
      <c r="I3655" s="68">
        <v>29800</v>
      </c>
      <c r="J3655" s="68">
        <v>29800</v>
      </c>
      <c r="K3655" s="68"/>
      <c r="L3655" s="68">
        <f t="shared" si="2809"/>
        <v>0</v>
      </c>
      <c r="M3655" s="68"/>
      <c r="N3655" s="68"/>
      <c r="O3655" s="68">
        <v>0</v>
      </c>
      <c r="P3655" s="68">
        <f t="shared" si="2810"/>
        <v>0</v>
      </c>
      <c r="Q3655" s="68">
        <f t="shared" si="2811"/>
        <v>0</v>
      </c>
    </row>
    <row r="3656" spans="1:17" x14ac:dyDescent="0.25">
      <c r="A3656" s="12" t="s">
        <v>638</v>
      </c>
      <c r="B3656" s="12" t="s">
        <v>69</v>
      </c>
      <c r="C3656" s="12" t="s">
        <v>1275</v>
      </c>
      <c r="D3656" s="43" t="s">
        <v>1276</v>
      </c>
      <c r="E3656" s="48">
        <v>6112</v>
      </c>
      <c r="F3656" s="43" t="s">
        <v>1282</v>
      </c>
      <c r="G3656" s="56" t="s">
        <v>2919</v>
      </c>
      <c r="H3656" s="23" t="s">
        <v>26</v>
      </c>
      <c r="I3656" s="68">
        <v>18000</v>
      </c>
      <c r="J3656" s="68">
        <v>18000</v>
      </c>
      <c r="K3656" s="68"/>
      <c r="L3656" s="68">
        <f t="shared" si="2809"/>
        <v>0</v>
      </c>
      <c r="M3656" s="68"/>
      <c r="N3656" s="68"/>
      <c r="O3656" s="68"/>
      <c r="P3656" s="68">
        <f t="shared" si="2810"/>
        <v>0</v>
      </c>
      <c r="Q3656" s="68">
        <f t="shared" si="2811"/>
        <v>0</v>
      </c>
    </row>
    <row r="3657" spans="1:17" x14ac:dyDescent="0.25">
      <c r="A3657" s="12" t="s">
        <v>638</v>
      </c>
      <c r="B3657" s="12" t="s">
        <v>69</v>
      </c>
      <c r="C3657" s="12" t="s">
        <v>1275</v>
      </c>
      <c r="D3657" s="43" t="s">
        <v>1276</v>
      </c>
      <c r="E3657" s="42" t="s">
        <v>2710</v>
      </c>
      <c r="F3657" s="42" t="s">
        <v>1</v>
      </c>
      <c r="G3657" s="42" t="s">
        <v>1</v>
      </c>
      <c r="H3657" s="11" t="s">
        <v>28</v>
      </c>
      <c r="I3657" s="67">
        <f t="shared" ref="I3657:O3657" si="2856">SUM(I3658)</f>
        <v>147966</v>
      </c>
      <c r="J3657" s="67">
        <f t="shared" si="2856"/>
        <v>146166</v>
      </c>
      <c r="K3657" s="67">
        <f t="shared" si="2856"/>
        <v>0</v>
      </c>
      <c r="L3657" s="67">
        <f t="shared" si="2809"/>
        <v>10000</v>
      </c>
      <c r="M3657" s="67">
        <f t="shared" si="2856"/>
        <v>0</v>
      </c>
      <c r="N3657" s="67">
        <f t="shared" si="2856"/>
        <v>0</v>
      </c>
      <c r="O3657" s="67">
        <f t="shared" si="2856"/>
        <v>10000</v>
      </c>
      <c r="P3657" s="67">
        <f t="shared" si="2810"/>
        <v>10000</v>
      </c>
      <c r="Q3657" s="67">
        <f t="shared" si="2811"/>
        <v>6.8415363353994767</v>
      </c>
    </row>
    <row r="3658" spans="1:17" x14ac:dyDescent="0.25">
      <c r="A3658" s="12" t="s">
        <v>638</v>
      </c>
      <c r="B3658" s="12" t="s">
        <v>69</v>
      </c>
      <c r="C3658" s="12" t="s">
        <v>1275</v>
      </c>
      <c r="D3658" s="43" t="s">
        <v>1276</v>
      </c>
      <c r="E3658" s="48">
        <v>6121</v>
      </c>
      <c r="F3658" s="43"/>
      <c r="G3658" s="56" t="s">
        <v>2919</v>
      </c>
      <c r="H3658" s="23" t="s">
        <v>29</v>
      </c>
      <c r="I3658" s="68">
        <v>147966</v>
      </c>
      <c r="J3658" s="68">
        <v>146166</v>
      </c>
      <c r="K3658" s="68"/>
      <c r="L3658" s="68">
        <f t="shared" si="2809"/>
        <v>10000</v>
      </c>
      <c r="M3658" s="68"/>
      <c r="N3658" s="68"/>
      <c r="O3658" s="68">
        <v>10000</v>
      </c>
      <c r="P3658" s="68">
        <f t="shared" si="2810"/>
        <v>10000</v>
      </c>
      <c r="Q3658" s="68">
        <f t="shared" si="2811"/>
        <v>6.8415363353994767</v>
      </c>
    </row>
    <row r="3659" spans="1:17" x14ac:dyDescent="0.25">
      <c r="A3659" s="12" t="s">
        <v>638</v>
      </c>
      <c r="B3659" s="12" t="s">
        <v>69</v>
      </c>
      <c r="C3659" s="12" t="s">
        <v>1275</v>
      </c>
      <c r="D3659" s="43" t="s">
        <v>1276</v>
      </c>
      <c r="E3659" s="42" t="s">
        <v>2711</v>
      </c>
      <c r="F3659" s="42" t="s">
        <v>1</v>
      </c>
      <c r="G3659" s="42" t="s">
        <v>1</v>
      </c>
      <c r="H3659" s="11" t="s">
        <v>32</v>
      </c>
      <c r="I3659" s="67">
        <f t="shared" ref="I3659:O3659" si="2857">SUM(I3660:I3666)</f>
        <v>159550</v>
      </c>
      <c r="J3659" s="67">
        <f t="shared" si="2857"/>
        <v>139550</v>
      </c>
      <c r="K3659" s="67">
        <f t="shared" si="2857"/>
        <v>0</v>
      </c>
      <c r="L3659" s="67">
        <f t="shared" si="2809"/>
        <v>12495</v>
      </c>
      <c r="M3659" s="67">
        <f t="shared" si="2857"/>
        <v>0</v>
      </c>
      <c r="N3659" s="67">
        <f t="shared" si="2857"/>
        <v>0</v>
      </c>
      <c r="O3659" s="67">
        <f t="shared" si="2857"/>
        <v>12495</v>
      </c>
      <c r="P3659" s="67">
        <f t="shared" si="2810"/>
        <v>12495</v>
      </c>
      <c r="Q3659" s="67">
        <f t="shared" si="2811"/>
        <v>8.9537800071658893</v>
      </c>
    </row>
    <row r="3660" spans="1:17" x14ac:dyDescent="0.25">
      <c r="A3660" s="12" t="s">
        <v>638</v>
      </c>
      <c r="B3660" s="12" t="s">
        <v>69</v>
      </c>
      <c r="C3660" s="12" t="s">
        <v>1275</v>
      </c>
      <c r="D3660" s="43" t="s">
        <v>1276</v>
      </c>
      <c r="E3660" s="48">
        <v>6131</v>
      </c>
      <c r="F3660" s="43"/>
      <c r="G3660" s="56" t="s">
        <v>2919</v>
      </c>
      <c r="H3660" s="23" t="s">
        <v>33</v>
      </c>
      <c r="I3660" s="68">
        <v>3400</v>
      </c>
      <c r="J3660" s="68">
        <v>2900</v>
      </c>
      <c r="K3660" s="68"/>
      <c r="L3660" s="68">
        <f t="shared" ref="L3660:L3721" si="2858">SUM(M3660:O3660)</f>
        <v>0</v>
      </c>
      <c r="M3660" s="68"/>
      <c r="N3660" s="68"/>
      <c r="O3660" s="68">
        <v>0</v>
      </c>
      <c r="P3660" s="68">
        <f t="shared" si="2810"/>
        <v>0</v>
      </c>
      <c r="Q3660" s="68">
        <f t="shared" si="2811"/>
        <v>0</v>
      </c>
    </row>
    <row r="3661" spans="1:17" x14ac:dyDescent="0.25">
      <c r="A3661" s="12" t="s">
        <v>638</v>
      </c>
      <c r="B3661" s="12" t="s">
        <v>69</v>
      </c>
      <c r="C3661" s="12" t="s">
        <v>1275</v>
      </c>
      <c r="D3661" s="43" t="s">
        <v>1276</v>
      </c>
      <c r="E3661" s="48">
        <v>6132</v>
      </c>
      <c r="F3661" s="43"/>
      <c r="G3661" s="56" t="s">
        <v>2919</v>
      </c>
      <c r="H3661" s="23" t="s">
        <v>227</v>
      </c>
      <c r="I3661" s="68">
        <v>73200</v>
      </c>
      <c r="J3661" s="68">
        <v>73200</v>
      </c>
      <c r="K3661" s="68"/>
      <c r="L3661" s="68">
        <f t="shared" si="2858"/>
        <v>9145</v>
      </c>
      <c r="M3661" s="68"/>
      <c r="N3661" s="68"/>
      <c r="O3661" s="68">
        <v>9145</v>
      </c>
      <c r="P3661" s="68">
        <f t="shared" ref="P3661:P3721" si="2859">K3661+L3661</f>
        <v>9145</v>
      </c>
      <c r="Q3661" s="68">
        <f t="shared" ref="Q3661:Q3721" si="2860">IF(J3661=0,"-",P3661/J3661*100)</f>
        <v>12.493169398907105</v>
      </c>
    </row>
    <row r="3662" spans="1:17" x14ac:dyDescent="0.25">
      <c r="A3662" s="12" t="s">
        <v>638</v>
      </c>
      <c r="B3662" s="12" t="s">
        <v>69</v>
      </c>
      <c r="C3662" s="12" t="s">
        <v>1275</v>
      </c>
      <c r="D3662" s="43" t="s">
        <v>1276</v>
      </c>
      <c r="E3662" s="48">
        <v>6133</v>
      </c>
      <c r="F3662" s="43"/>
      <c r="G3662" s="56" t="s">
        <v>2919</v>
      </c>
      <c r="H3662" s="23" t="s">
        <v>229</v>
      </c>
      <c r="I3662" s="68">
        <v>15500</v>
      </c>
      <c r="J3662" s="68">
        <v>15500</v>
      </c>
      <c r="K3662" s="68"/>
      <c r="L3662" s="68">
        <f t="shared" si="2858"/>
        <v>1500</v>
      </c>
      <c r="M3662" s="68"/>
      <c r="N3662" s="68"/>
      <c r="O3662" s="68">
        <v>1500</v>
      </c>
      <c r="P3662" s="68">
        <f t="shared" si="2859"/>
        <v>1500</v>
      </c>
      <c r="Q3662" s="68">
        <f t="shared" si="2860"/>
        <v>9.67741935483871</v>
      </c>
    </row>
    <row r="3663" spans="1:17" x14ac:dyDescent="0.25">
      <c r="A3663" s="12" t="s">
        <v>638</v>
      </c>
      <c r="B3663" s="12" t="s">
        <v>69</v>
      </c>
      <c r="C3663" s="12" t="s">
        <v>1275</v>
      </c>
      <c r="D3663" s="43" t="s">
        <v>1276</v>
      </c>
      <c r="E3663" s="48">
        <v>6134</v>
      </c>
      <c r="F3663" s="43"/>
      <c r="G3663" s="56" t="s">
        <v>2919</v>
      </c>
      <c r="H3663" s="23" t="s">
        <v>169</v>
      </c>
      <c r="I3663" s="68">
        <v>27700</v>
      </c>
      <c r="J3663" s="68">
        <v>10200</v>
      </c>
      <c r="K3663" s="68"/>
      <c r="L3663" s="68">
        <f t="shared" si="2858"/>
        <v>350</v>
      </c>
      <c r="M3663" s="68"/>
      <c r="N3663" s="68"/>
      <c r="O3663" s="68">
        <v>350</v>
      </c>
      <c r="P3663" s="68">
        <f t="shared" si="2859"/>
        <v>350</v>
      </c>
      <c r="Q3663" s="68">
        <f t="shared" si="2860"/>
        <v>3.4313725490196081</v>
      </c>
    </row>
    <row r="3664" spans="1:17" x14ac:dyDescent="0.25">
      <c r="A3664" s="12" t="s">
        <v>638</v>
      </c>
      <c r="B3664" s="12" t="s">
        <v>69</v>
      </c>
      <c r="C3664" s="12" t="s">
        <v>1275</v>
      </c>
      <c r="D3664" s="43" t="s">
        <v>1276</v>
      </c>
      <c r="E3664" s="48">
        <v>6135</v>
      </c>
      <c r="F3664" s="43"/>
      <c r="G3664" s="56" t="s">
        <v>2919</v>
      </c>
      <c r="H3664" s="23" t="s">
        <v>231</v>
      </c>
      <c r="I3664" s="68">
        <v>900</v>
      </c>
      <c r="J3664" s="68">
        <v>900</v>
      </c>
      <c r="K3664" s="68"/>
      <c r="L3664" s="68">
        <f t="shared" si="2858"/>
        <v>0</v>
      </c>
      <c r="M3664" s="68"/>
      <c r="N3664" s="68"/>
      <c r="O3664" s="68">
        <v>0</v>
      </c>
      <c r="P3664" s="68">
        <f t="shared" si="2859"/>
        <v>0</v>
      </c>
      <c r="Q3664" s="68">
        <f t="shared" si="2860"/>
        <v>0</v>
      </c>
    </row>
    <row r="3665" spans="1:17" x14ac:dyDescent="0.25">
      <c r="A3665" s="12" t="s">
        <v>638</v>
      </c>
      <c r="B3665" s="12" t="s">
        <v>69</v>
      </c>
      <c r="C3665" s="12" t="s">
        <v>1275</v>
      </c>
      <c r="D3665" s="43" t="s">
        <v>1276</v>
      </c>
      <c r="E3665" s="48">
        <v>6137</v>
      </c>
      <c r="F3665" s="43"/>
      <c r="G3665" s="56" t="s">
        <v>2919</v>
      </c>
      <c r="H3665" s="23" t="s">
        <v>235</v>
      </c>
      <c r="I3665" s="68">
        <v>13300</v>
      </c>
      <c r="J3665" s="68">
        <v>13300</v>
      </c>
      <c r="K3665" s="68"/>
      <c r="L3665" s="68">
        <f t="shared" si="2858"/>
        <v>1200</v>
      </c>
      <c r="M3665" s="68"/>
      <c r="N3665" s="68"/>
      <c r="O3665" s="68">
        <v>1200</v>
      </c>
      <c r="P3665" s="68">
        <f t="shared" si="2859"/>
        <v>1200</v>
      </c>
      <c r="Q3665" s="68">
        <f t="shared" si="2860"/>
        <v>9.0225563909774422</v>
      </c>
    </row>
    <row r="3666" spans="1:17" x14ac:dyDescent="0.25">
      <c r="A3666" s="14" t="s">
        <v>638</v>
      </c>
      <c r="B3666" s="14" t="s">
        <v>69</v>
      </c>
      <c r="C3666" s="14" t="s">
        <v>1275</v>
      </c>
      <c r="D3666" s="50" t="s">
        <v>1276</v>
      </c>
      <c r="E3666" s="50" t="s">
        <v>2720</v>
      </c>
      <c r="F3666" s="43" t="s">
        <v>1</v>
      </c>
      <c r="G3666" s="49" t="s">
        <v>1</v>
      </c>
      <c r="H3666" s="11" t="s">
        <v>35</v>
      </c>
      <c r="I3666" s="67">
        <f t="shared" ref="I3666:O3666" si="2861">SUM(I3667:I3669)</f>
        <v>25550</v>
      </c>
      <c r="J3666" s="67">
        <f t="shared" si="2861"/>
        <v>23550</v>
      </c>
      <c r="K3666" s="67">
        <f t="shared" si="2861"/>
        <v>0</v>
      </c>
      <c r="L3666" s="67">
        <f t="shared" si="2858"/>
        <v>300</v>
      </c>
      <c r="M3666" s="67">
        <f t="shared" si="2861"/>
        <v>0</v>
      </c>
      <c r="N3666" s="67">
        <f t="shared" si="2861"/>
        <v>0</v>
      </c>
      <c r="O3666" s="67">
        <f t="shared" si="2861"/>
        <v>300</v>
      </c>
      <c r="P3666" s="67">
        <f t="shared" si="2859"/>
        <v>300</v>
      </c>
      <c r="Q3666" s="67">
        <f t="shared" si="2860"/>
        <v>1.2738853503184715</v>
      </c>
    </row>
    <row r="3667" spans="1:17" x14ac:dyDescent="0.25">
      <c r="A3667" s="12" t="s">
        <v>638</v>
      </c>
      <c r="B3667" s="12" t="s">
        <v>69</v>
      </c>
      <c r="C3667" s="12" t="s">
        <v>1275</v>
      </c>
      <c r="D3667" s="43" t="s">
        <v>1276</v>
      </c>
      <c r="E3667" s="48">
        <v>6139</v>
      </c>
      <c r="F3667" s="43"/>
      <c r="G3667" s="56" t="s">
        <v>2919</v>
      </c>
      <c r="H3667" s="23" t="s">
        <v>35</v>
      </c>
      <c r="I3667" s="68">
        <v>16000</v>
      </c>
      <c r="J3667" s="68">
        <v>14000</v>
      </c>
      <c r="K3667" s="68"/>
      <c r="L3667" s="68">
        <f t="shared" si="2858"/>
        <v>0</v>
      </c>
      <c r="M3667" s="68"/>
      <c r="N3667" s="68"/>
      <c r="O3667" s="68">
        <v>0</v>
      </c>
      <c r="P3667" s="68">
        <f t="shared" si="2859"/>
        <v>0</v>
      </c>
      <c r="Q3667" s="68">
        <f t="shared" si="2860"/>
        <v>0</v>
      </c>
    </row>
    <row r="3668" spans="1:17" x14ac:dyDescent="0.25">
      <c r="A3668" s="12" t="s">
        <v>638</v>
      </c>
      <c r="B3668" s="12" t="s">
        <v>69</v>
      </c>
      <c r="C3668" s="12" t="s">
        <v>1275</v>
      </c>
      <c r="D3668" s="43" t="s">
        <v>1276</v>
      </c>
      <c r="E3668" s="48">
        <v>6139</v>
      </c>
      <c r="F3668" s="43" t="s">
        <v>1283</v>
      </c>
      <c r="G3668" s="56" t="s">
        <v>2919</v>
      </c>
      <c r="H3668" s="23" t="s">
        <v>43</v>
      </c>
      <c r="I3668" s="68">
        <v>4400</v>
      </c>
      <c r="J3668" s="68">
        <v>4400</v>
      </c>
      <c r="K3668" s="68"/>
      <c r="L3668" s="68">
        <f t="shared" si="2858"/>
        <v>300</v>
      </c>
      <c r="M3668" s="68"/>
      <c r="N3668" s="68"/>
      <c r="O3668" s="68">
        <v>300</v>
      </c>
      <c r="P3668" s="68">
        <f t="shared" si="2859"/>
        <v>300</v>
      </c>
      <c r="Q3668" s="68">
        <f t="shared" si="2860"/>
        <v>6.8181818181818175</v>
      </c>
    </row>
    <row r="3669" spans="1:17" ht="22.5" x14ac:dyDescent="0.25">
      <c r="A3669" s="12" t="s">
        <v>638</v>
      </c>
      <c r="B3669" s="12" t="s">
        <v>69</v>
      </c>
      <c r="C3669" s="12" t="s">
        <v>1275</v>
      </c>
      <c r="D3669" s="43" t="s">
        <v>1276</v>
      </c>
      <c r="E3669" s="48">
        <v>6139</v>
      </c>
      <c r="F3669" s="43" t="s">
        <v>1284</v>
      </c>
      <c r="G3669" s="56" t="s">
        <v>2919</v>
      </c>
      <c r="H3669" s="23" t="s">
        <v>49</v>
      </c>
      <c r="I3669" s="68">
        <v>5150</v>
      </c>
      <c r="J3669" s="68">
        <v>5150</v>
      </c>
      <c r="K3669" s="68"/>
      <c r="L3669" s="68">
        <f t="shared" si="2858"/>
        <v>0</v>
      </c>
      <c r="M3669" s="68"/>
      <c r="N3669" s="68"/>
      <c r="O3669" s="68">
        <v>0</v>
      </c>
      <c r="P3669" s="68">
        <f t="shared" si="2859"/>
        <v>0</v>
      </c>
      <c r="Q3669" s="68">
        <f t="shared" si="2860"/>
        <v>0</v>
      </c>
    </row>
    <row r="3670" spans="1:17" ht="22.5" x14ac:dyDescent="0.25">
      <c r="A3670" s="14" t="s">
        <v>1</v>
      </c>
      <c r="B3670" s="14" t="s">
        <v>1</v>
      </c>
      <c r="C3670" s="14" t="s">
        <v>1</v>
      </c>
      <c r="D3670" s="42" t="s">
        <v>1</v>
      </c>
      <c r="E3670" s="42" t="s">
        <v>1</v>
      </c>
      <c r="F3670" s="42" t="s">
        <v>1</v>
      </c>
      <c r="G3670" s="42" t="s">
        <v>1</v>
      </c>
      <c r="H3670" s="17" t="s">
        <v>50</v>
      </c>
      <c r="I3670" s="66">
        <f t="shared" ref="I3670:O3671" si="2862">SUM(I3671)</f>
        <v>100</v>
      </c>
      <c r="J3670" s="66">
        <f t="shared" si="2862"/>
        <v>100</v>
      </c>
      <c r="K3670" s="66">
        <f t="shared" si="2862"/>
        <v>0</v>
      </c>
      <c r="L3670" s="66">
        <f t="shared" si="2858"/>
        <v>0</v>
      </c>
      <c r="M3670" s="66">
        <f t="shared" si="2862"/>
        <v>0</v>
      </c>
      <c r="N3670" s="66">
        <f t="shared" si="2862"/>
        <v>0</v>
      </c>
      <c r="O3670" s="66">
        <f t="shared" si="2862"/>
        <v>0</v>
      </c>
      <c r="P3670" s="66">
        <f t="shared" si="2859"/>
        <v>0</v>
      </c>
      <c r="Q3670" s="66">
        <f t="shared" si="2860"/>
        <v>0</v>
      </c>
    </row>
    <row r="3671" spans="1:17" x14ac:dyDescent="0.25">
      <c r="A3671" s="12" t="s">
        <v>638</v>
      </c>
      <c r="B3671" s="12" t="s">
        <v>69</v>
      </c>
      <c r="C3671" s="12" t="s">
        <v>1275</v>
      </c>
      <c r="D3671" s="43" t="s">
        <v>1276</v>
      </c>
      <c r="E3671" s="42" t="s">
        <v>2712</v>
      </c>
      <c r="F3671" s="42" t="s">
        <v>1</v>
      </c>
      <c r="G3671" s="42" t="s">
        <v>1</v>
      </c>
      <c r="H3671" s="11" t="s">
        <v>52</v>
      </c>
      <c r="I3671" s="67">
        <f t="shared" si="2862"/>
        <v>100</v>
      </c>
      <c r="J3671" s="67">
        <f t="shared" si="2862"/>
        <v>100</v>
      </c>
      <c r="K3671" s="67">
        <f t="shared" si="2862"/>
        <v>0</v>
      </c>
      <c r="L3671" s="67">
        <f t="shared" si="2858"/>
        <v>0</v>
      </c>
      <c r="M3671" s="67">
        <f t="shared" si="2862"/>
        <v>0</v>
      </c>
      <c r="N3671" s="67">
        <f t="shared" si="2862"/>
        <v>0</v>
      </c>
      <c r="O3671" s="67">
        <f t="shared" si="2862"/>
        <v>0</v>
      </c>
      <c r="P3671" s="67">
        <f t="shared" si="2859"/>
        <v>0</v>
      </c>
      <c r="Q3671" s="67">
        <f t="shared" si="2860"/>
        <v>0</v>
      </c>
    </row>
    <row r="3672" spans="1:17" x14ac:dyDescent="0.25">
      <c r="A3672" s="12" t="s">
        <v>638</v>
      </c>
      <c r="B3672" s="12" t="s">
        <v>69</v>
      </c>
      <c r="C3672" s="12" t="s">
        <v>1275</v>
      </c>
      <c r="D3672" s="43" t="s">
        <v>1276</v>
      </c>
      <c r="E3672" s="48">
        <v>6148</v>
      </c>
      <c r="F3672" s="43"/>
      <c r="G3672" s="56" t="s">
        <v>2919</v>
      </c>
      <c r="H3672" s="23" t="s">
        <v>58</v>
      </c>
      <c r="I3672" s="68">
        <v>100</v>
      </c>
      <c r="J3672" s="68">
        <v>100</v>
      </c>
      <c r="K3672" s="68"/>
      <c r="L3672" s="68">
        <f t="shared" si="2858"/>
        <v>0</v>
      </c>
      <c r="M3672" s="68"/>
      <c r="N3672" s="68"/>
      <c r="O3672" s="68"/>
      <c r="P3672" s="68">
        <f t="shared" si="2859"/>
        <v>0</v>
      </c>
      <c r="Q3672" s="68">
        <f t="shared" si="2860"/>
        <v>0</v>
      </c>
    </row>
    <row r="3673" spans="1:17" ht="22.5" x14ac:dyDescent="0.25">
      <c r="A3673" s="14" t="s">
        <v>1</v>
      </c>
      <c r="B3673" s="14" t="s">
        <v>1</v>
      </c>
      <c r="C3673" s="14" t="s">
        <v>1</v>
      </c>
      <c r="D3673" s="42" t="s">
        <v>1</v>
      </c>
      <c r="E3673" s="42" t="s">
        <v>1</v>
      </c>
      <c r="F3673" s="42" t="s">
        <v>1</v>
      </c>
      <c r="G3673" s="42" t="s">
        <v>1</v>
      </c>
      <c r="H3673" s="17" t="s">
        <v>59</v>
      </c>
      <c r="I3673" s="66">
        <f t="shared" ref="I3673:O3674" si="2863">SUM(I3674)</f>
        <v>8000</v>
      </c>
      <c r="J3673" s="66">
        <f t="shared" si="2863"/>
        <v>0</v>
      </c>
      <c r="K3673" s="66">
        <f t="shared" si="2863"/>
        <v>0</v>
      </c>
      <c r="L3673" s="66">
        <f t="shared" si="2858"/>
        <v>0</v>
      </c>
      <c r="M3673" s="66">
        <f t="shared" si="2863"/>
        <v>0</v>
      </c>
      <c r="N3673" s="66">
        <f t="shared" si="2863"/>
        <v>0</v>
      </c>
      <c r="O3673" s="66">
        <f t="shared" si="2863"/>
        <v>0</v>
      </c>
      <c r="P3673" s="66">
        <f t="shared" si="2859"/>
        <v>0</v>
      </c>
      <c r="Q3673" s="66" t="str">
        <f t="shared" si="2860"/>
        <v>-</v>
      </c>
    </row>
    <row r="3674" spans="1:17" x14ac:dyDescent="0.25">
      <c r="A3674" s="12" t="s">
        <v>638</v>
      </c>
      <c r="B3674" s="12" t="s">
        <v>69</v>
      </c>
      <c r="C3674" s="12" t="s">
        <v>1275</v>
      </c>
      <c r="D3674" s="43" t="s">
        <v>1276</v>
      </c>
      <c r="E3674" s="42" t="s">
        <v>2715</v>
      </c>
      <c r="F3674" s="42" t="s">
        <v>1</v>
      </c>
      <c r="G3674" s="42" t="s">
        <v>1</v>
      </c>
      <c r="H3674" s="11" t="s">
        <v>61</v>
      </c>
      <c r="I3674" s="67">
        <f t="shared" si="2863"/>
        <v>8000</v>
      </c>
      <c r="J3674" s="67">
        <f t="shared" si="2863"/>
        <v>0</v>
      </c>
      <c r="K3674" s="67">
        <f t="shared" si="2863"/>
        <v>0</v>
      </c>
      <c r="L3674" s="67">
        <f t="shared" si="2858"/>
        <v>0</v>
      </c>
      <c r="M3674" s="67">
        <f t="shared" si="2863"/>
        <v>0</v>
      </c>
      <c r="N3674" s="67">
        <f t="shared" si="2863"/>
        <v>0</v>
      </c>
      <c r="O3674" s="67">
        <f t="shared" si="2863"/>
        <v>0</v>
      </c>
      <c r="P3674" s="67">
        <f t="shared" si="2859"/>
        <v>0</v>
      </c>
      <c r="Q3674" s="67" t="str">
        <f t="shared" si="2860"/>
        <v>-</v>
      </c>
    </row>
    <row r="3675" spans="1:17" x14ac:dyDescent="0.25">
      <c r="A3675" s="12" t="s">
        <v>638</v>
      </c>
      <c r="B3675" s="12" t="s">
        <v>69</v>
      </c>
      <c r="C3675" s="12" t="s">
        <v>1275</v>
      </c>
      <c r="D3675" s="43" t="s">
        <v>1276</v>
      </c>
      <c r="E3675" s="48">
        <v>8213</v>
      </c>
      <c r="F3675" s="43"/>
      <c r="G3675" s="56" t="s">
        <v>2919</v>
      </c>
      <c r="H3675" s="23" t="s">
        <v>62</v>
      </c>
      <c r="I3675" s="68">
        <v>8000</v>
      </c>
      <c r="J3675" s="68">
        <v>0</v>
      </c>
      <c r="K3675" s="68"/>
      <c r="L3675" s="68">
        <f t="shared" si="2858"/>
        <v>0</v>
      </c>
      <c r="M3675" s="68"/>
      <c r="N3675" s="68"/>
      <c r="O3675" s="68"/>
      <c r="P3675" s="68">
        <f t="shared" si="2859"/>
        <v>0</v>
      </c>
      <c r="Q3675" s="68" t="str">
        <f t="shared" si="2860"/>
        <v>-</v>
      </c>
    </row>
    <row r="3676" spans="1:17" x14ac:dyDescent="0.25">
      <c r="A3676" s="23" t="s">
        <v>1</v>
      </c>
      <c r="B3676" s="23" t="s">
        <v>1</v>
      </c>
      <c r="C3676" s="23" t="s">
        <v>1</v>
      </c>
      <c r="D3676" s="49" t="s">
        <v>1</v>
      </c>
      <c r="E3676" s="49" t="s">
        <v>1</v>
      </c>
      <c r="F3676" s="49" t="s">
        <v>1</v>
      </c>
      <c r="G3676" s="49" t="s">
        <v>1</v>
      </c>
      <c r="H3676" s="17" t="s">
        <v>1285</v>
      </c>
      <c r="I3676" s="66">
        <f t="shared" ref="I3676:O3676" si="2864">SUM(I3648,I3670,I3673)</f>
        <v>1937598</v>
      </c>
      <c r="J3676" s="66">
        <f t="shared" si="2864"/>
        <v>1888598</v>
      </c>
      <c r="K3676" s="66">
        <f t="shared" si="2864"/>
        <v>0</v>
      </c>
      <c r="L3676" s="66">
        <f t="shared" si="2858"/>
        <v>138348</v>
      </c>
      <c r="M3676" s="66">
        <f t="shared" si="2864"/>
        <v>0</v>
      </c>
      <c r="N3676" s="66">
        <f t="shared" si="2864"/>
        <v>0</v>
      </c>
      <c r="O3676" s="66">
        <f t="shared" si="2864"/>
        <v>138348</v>
      </c>
      <c r="P3676" s="66">
        <f t="shared" si="2859"/>
        <v>138348</v>
      </c>
      <c r="Q3676" s="66">
        <f t="shared" si="2860"/>
        <v>7.3254339991888155</v>
      </c>
    </row>
    <row r="3677" spans="1:17" ht="15.75" thickBot="1" x14ac:dyDescent="0.3">
      <c r="A3677" s="23" t="s">
        <v>1</v>
      </c>
      <c r="B3677" s="23" t="s">
        <v>1</v>
      </c>
      <c r="C3677" s="23" t="s">
        <v>1</v>
      </c>
      <c r="D3677" s="49" t="s">
        <v>1</v>
      </c>
      <c r="E3677" s="49" t="s">
        <v>1</v>
      </c>
      <c r="F3677" s="49" t="s">
        <v>1</v>
      </c>
      <c r="G3677" s="49" t="s">
        <v>1</v>
      </c>
      <c r="H3677" s="11" t="s">
        <v>64</v>
      </c>
      <c r="I3677" s="67">
        <v>61</v>
      </c>
      <c r="J3677" s="67">
        <v>61</v>
      </c>
      <c r="K3677" s="67"/>
      <c r="L3677" s="67"/>
      <c r="M3677" s="67"/>
      <c r="N3677" s="67"/>
      <c r="O3677" s="67"/>
      <c r="P3677" s="67">
        <f t="shared" si="2859"/>
        <v>0</v>
      </c>
      <c r="Q3677" s="67">
        <f t="shared" si="2860"/>
        <v>0</v>
      </c>
    </row>
    <row r="3678" spans="1:17" ht="34.5" thickBot="1" x14ac:dyDescent="0.3">
      <c r="A3678" s="23" t="s">
        <v>1</v>
      </c>
      <c r="B3678" s="23" t="s">
        <v>1</v>
      </c>
      <c r="C3678" s="23" t="s">
        <v>1</v>
      </c>
      <c r="D3678" s="49" t="s">
        <v>1</v>
      </c>
      <c r="E3678" s="49" t="s">
        <v>1</v>
      </c>
      <c r="F3678" s="49" t="s">
        <v>1</v>
      </c>
      <c r="G3678" s="49" t="s">
        <v>1</v>
      </c>
      <c r="H3678" s="22" t="s">
        <v>65</v>
      </c>
      <c r="I3678" s="64" t="s">
        <v>2718</v>
      </c>
      <c r="J3678" s="64" t="s">
        <v>2879</v>
      </c>
      <c r="K3678" s="64" t="s">
        <v>2942</v>
      </c>
      <c r="L3678" s="64" t="s">
        <v>2942</v>
      </c>
      <c r="M3678" s="64" t="s">
        <v>2950</v>
      </c>
      <c r="N3678" s="64" t="s">
        <v>2949</v>
      </c>
      <c r="O3678" s="64" t="s">
        <v>2951</v>
      </c>
      <c r="P3678" s="64" t="s">
        <v>2942</v>
      </c>
      <c r="Q3678" s="64" t="s">
        <v>2944</v>
      </c>
    </row>
    <row r="3679" spans="1:17" x14ac:dyDescent="0.25">
      <c r="A3679" s="24"/>
      <c r="B3679" s="24"/>
      <c r="C3679" s="24"/>
      <c r="D3679" s="51"/>
      <c r="E3679" s="51"/>
      <c r="F3679" s="51"/>
      <c r="G3679" s="51"/>
      <c r="H3679" s="18" t="s">
        <v>1</v>
      </c>
      <c r="I3679" s="65">
        <v>1</v>
      </c>
      <c r="J3679" s="65" t="s">
        <v>2894</v>
      </c>
      <c r="K3679" s="65">
        <v>3</v>
      </c>
      <c r="L3679" s="65" t="s">
        <v>2945</v>
      </c>
      <c r="M3679" s="65">
        <v>5</v>
      </c>
      <c r="N3679" s="65">
        <v>6</v>
      </c>
      <c r="O3679" s="65">
        <v>7</v>
      </c>
      <c r="P3679" s="65" t="s">
        <v>2946</v>
      </c>
      <c r="Q3679" s="65">
        <v>9</v>
      </c>
    </row>
    <row r="3680" spans="1:17" x14ac:dyDescent="0.25">
      <c r="A3680" s="24"/>
      <c r="B3680" s="24"/>
      <c r="C3680" s="24"/>
      <c r="D3680" s="51"/>
      <c r="E3680" s="52"/>
      <c r="F3680" s="52"/>
      <c r="G3680" s="52"/>
      <c r="H3680" s="19" t="s">
        <v>697</v>
      </c>
      <c r="I3680" s="69">
        <f t="shared" ref="I3680" si="2865">SUM(I3676)</f>
        <v>1937598</v>
      </c>
      <c r="J3680" s="69">
        <f t="shared" ref="J3680:K3680" si="2866">SUM(J3676)</f>
        <v>1888598</v>
      </c>
      <c r="K3680" s="69">
        <f t="shared" si="2866"/>
        <v>0</v>
      </c>
      <c r="L3680" s="69">
        <f t="shared" si="2858"/>
        <v>138348</v>
      </c>
      <c r="M3680" s="69">
        <f t="shared" ref="M3680" si="2867">SUM(M3676)</f>
        <v>0</v>
      </c>
      <c r="N3680" s="69">
        <f t="shared" ref="N3680:O3680" si="2868">SUM(N3676)</f>
        <v>0</v>
      </c>
      <c r="O3680" s="69">
        <f t="shared" si="2868"/>
        <v>138348</v>
      </c>
      <c r="P3680" s="69">
        <f t="shared" si="2859"/>
        <v>138348</v>
      </c>
      <c r="Q3680" s="69">
        <f t="shared" si="2860"/>
        <v>7.3254339991888155</v>
      </c>
    </row>
    <row r="3681" spans="1:17" x14ac:dyDescent="0.25">
      <c r="A3681" s="24"/>
      <c r="B3681" s="24"/>
      <c r="C3681" s="24"/>
      <c r="D3681" s="51"/>
      <c r="E3681" s="51"/>
      <c r="F3681" s="51"/>
      <c r="G3681" s="51"/>
      <c r="H3681" s="20" t="s">
        <v>67</v>
      </c>
      <c r="I3681" s="69">
        <f t="shared" ref="I3681" si="2869">SUM(I3680)</f>
        <v>1937598</v>
      </c>
      <c r="J3681" s="69">
        <f t="shared" ref="J3681:K3681" si="2870">SUM(J3680)</f>
        <v>1888598</v>
      </c>
      <c r="K3681" s="69">
        <f t="shared" si="2870"/>
        <v>0</v>
      </c>
      <c r="L3681" s="69">
        <f t="shared" si="2858"/>
        <v>138348</v>
      </c>
      <c r="M3681" s="69">
        <f t="shared" ref="M3681" si="2871">SUM(M3680)</f>
        <v>0</v>
      </c>
      <c r="N3681" s="69">
        <f t="shared" ref="N3681:O3681" si="2872">SUM(N3680)</f>
        <v>0</v>
      </c>
      <c r="O3681" s="69">
        <f t="shared" si="2872"/>
        <v>138348</v>
      </c>
      <c r="P3681" s="69">
        <f t="shared" si="2859"/>
        <v>138348</v>
      </c>
      <c r="Q3681" s="69">
        <f t="shared" si="2860"/>
        <v>7.3254339991888155</v>
      </c>
    </row>
    <row r="3682" spans="1:17" x14ac:dyDescent="0.25">
      <c r="A3682" s="25"/>
      <c r="B3682" s="25"/>
      <c r="C3682" s="25"/>
      <c r="D3682" s="53"/>
      <c r="E3682" s="53"/>
      <c r="F3682" s="53"/>
      <c r="G3682" s="53"/>
    </row>
    <row r="3683" spans="1:17" ht="15.75" thickBot="1" x14ac:dyDescent="0.3">
      <c r="A3683" s="23" t="s">
        <v>1</v>
      </c>
      <c r="B3683" s="23" t="s">
        <v>1</v>
      </c>
      <c r="C3683" s="23" t="s">
        <v>1</v>
      </c>
      <c r="D3683" s="49" t="s">
        <v>1</v>
      </c>
      <c r="E3683" s="49" t="s">
        <v>1</v>
      </c>
      <c r="F3683" s="49" t="s">
        <v>1</v>
      </c>
      <c r="G3683" s="49" t="s">
        <v>1</v>
      </c>
      <c r="H3683" s="26" t="s">
        <v>1</v>
      </c>
      <c r="I3683" s="70"/>
      <c r="J3683" s="70"/>
      <c r="K3683" s="70"/>
      <c r="L3683" s="70"/>
      <c r="M3683" s="70"/>
      <c r="N3683" s="70"/>
      <c r="O3683" s="70"/>
      <c r="P3683" s="70"/>
      <c r="Q3683" s="70"/>
    </row>
    <row r="3684" spans="1:17" ht="34.5" thickBot="1" x14ac:dyDescent="0.3">
      <c r="A3684" s="22" t="s">
        <v>4</v>
      </c>
      <c r="B3684" s="22" t="s">
        <v>5</v>
      </c>
      <c r="C3684" s="22" t="s">
        <v>6</v>
      </c>
      <c r="D3684" s="44" t="s">
        <v>2891</v>
      </c>
      <c r="E3684" s="44" t="s">
        <v>2895</v>
      </c>
      <c r="F3684" s="44" t="s">
        <v>7</v>
      </c>
      <c r="G3684" s="44" t="s">
        <v>8</v>
      </c>
      <c r="H3684" s="22" t="s">
        <v>9</v>
      </c>
      <c r="I3684" s="64" t="s">
        <v>2718</v>
      </c>
      <c r="J3684" s="64" t="s">
        <v>2879</v>
      </c>
      <c r="K3684" s="64" t="s">
        <v>2942</v>
      </c>
      <c r="L3684" s="64" t="s">
        <v>2942</v>
      </c>
      <c r="M3684" s="64" t="s">
        <v>2950</v>
      </c>
      <c r="N3684" s="64" t="s">
        <v>2949</v>
      </c>
      <c r="O3684" s="64" t="s">
        <v>2951</v>
      </c>
      <c r="P3684" s="64" t="s">
        <v>2942</v>
      </c>
      <c r="Q3684" s="64" t="s">
        <v>2944</v>
      </c>
    </row>
    <row r="3685" spans="1:17" x14ac:dyDescent="0.25">
      <c r="A3685" s="15" t="s">
        <v>1</v>
      </c>
      <c r="B3685" s="15" t="s">
        <v>1</v>
      </c>
      <c r="C3685" s="15" t="s">
        <v>1</v>
      </c>
      <c r="D3685" s="45" t="s">
        <v>1</v>
      </c>
      <c r="E3685" s="45" t="s">
        <v>1</v>
      </c>
      <c r="F3685" s="46" t="s">
        <v>1</v>
      </c>
      <c r="G3685" s="47" t="s">
        <v>1</v>
      </c>
      <c r="H3685" s="16" t="s">
        <v>1</v>
      </c>
      <c r="I3685" s="65">
        <v>1</v>
      </c>
      <c r="J3685" s="65" t="s">
        <v>2894</v>
      </c>
      <c r="K3685" s="65">
        <v>3</v>
      </c>
      <c r="L3685" s="65" t="s">
        <v>2945</v>
      </c>
      <c r="M3685" s="65">
        <v>5</v>
      </c>
      <c r="N3685" s="65">
        <v>6</v>
      </c>
      <c r="O3685" s="65">
        <v>7</v>
      </c>
      <c r="P3685" s="65" t="s">
        <v>2946</v>
      </c>
      <c r="Q3685" s="65">
        <v>9</v>
      </c>
    </row>
    <row r="3686" spans="1:17" x14ac:dyDescent="0.25">
      <c r="A3686" s="14" t="s">
        <v>638</v>
      </c>
      <c r="B3686" s="14" t="s">
        <v>69</v>
      </c>
      <c r="C3686" s="12" t="s">
        <v>1286</v>
      </c>
      <c r="D3686" s="43" t="s">
        <v>1287</v>
      </c>
      <c r="E3686" s="42" t="s">
        <v>1</v>
      </c>
      <c r="F3686" s="42" t="s">
        <v>1</v>
      </c>
      <c r="G3686" s="42" t="s">
        <v>1</v>
      </c>
      <c r="H3686" s="11" t="s">
        <v>1288</v>
      </c>
      <c r="I3686" s="63"/>
      <c r="J3686" s="63"/>
      <c r="K3686" s="63"/>
      <c r="L3686" s="63"/>
      <c r="M3686" s="63"/>
      <c r="N3686" s="63"/>
      <c r="O3686" s="63"/>
      <c r="P3686" s="63">
        <f t="shared" si="2859"/>
        <v>0</v>
      </c>
      <c r="Q3686" s="63" t="str">
        <f t="shared" si="2860"/>
        <v>-</v>
      </c>
    </row>
    <row r="3687" spans="1:17" ht="22.5" x14ac:dyDescent="0.25">
      <c r="A3687" s="14" t="s">
        <v>1</v>
      </c>
      <c r="B3687" s="14" t="s">
        <v>1</v>
      </c>
      <c r="C3687" s="14" t="s">
        <v>1</v>
      </c>
      <c r="D3687" s="42" t="s">
        <v>1</v>
      </c>
      <c r="E3687" s="42" t="s">
        <v>1</v>
      </c>
      <c r="F3687" s="42" t="s">
        <v>1</v>
      </c>
      <c r="G3687" s="42" t="s">
        <v>1</v>
      </c>
      <c r="H3687" s="17" t="s">
        <v>13</v>
      </c>
      <c r="I3687" s="66">
        <f t="shared" ref="I3687" si="2873">SUM(I3688,I3696,I3698)</f>
        <v>1455395</v>
      </c>
      <c r="J3687" s="66">
        <f t="shared" ref="J3687:K3687" si="2874">SUM(J3688,J3696,J3698)</f>
        <v>1398195</v>
      </c>
      <c r="K3687" s="66">
        <f t="shared" si="2874"/>
        <v>0</v>
      </c>
      <c r="L3687" s="66">
        <f t="shared" si="2858"/>
        <v>143450</v>
      </c>
      <c r="M3687" s="66">
        <f t="shared" ref="M3687" si="2875">SUM(M3688,M3696,M3698)</f>
        <v>0</v>
      </c>
      <c r="N3687" s="66">
        <f t="shared" ref="N3687:O3687" si="2876">SUM(N3688,N3696,N3698)</f>
        <v>0</v>
      </c>
      <c r="O3687" s="66">
        <f t="shared" si="2876"/>
        <v>143450</v>
      </c>
      <c r="P3687" s="66">
        <f t="shared" si="2859"/>
        <v>143450</v>
      </c>
      <c r="Q3687" s="66">
        <f t="shared" si="2860"/>
        <v>10.259656199600199</v>
      </c>
    </row>
    <row r="3688" spans="1:17" x14ac:dyDescent="0.25">
      <c r="A3688" s="12" t="s">
        <v>638</v>
      </c>
      <c r="B3688" s="12" t="s">
        <v>69</v>
      </c>
      <c r="C3688" s="12" t="s">
        <v>1286</v>
      </c>
      <c r="D3688" s="43" t="s">
        <v>1287</v>
      </c>
      <c r="E3688" s="42" t="s">
        <v>2709</v>
      </c>
      <c r="F3688" s="42" t="s">
        <v>1</v>
      </c>
      <c r="G3688" s="42" t="s">
        <v>1</v>
      </c>
      <c r="H3688" s="11" t="s">
        <v>15</v>
      </c>
      <c r="I3688" s="67">
        <f t="shared" ref="I3688" si="2877">SUM(I3689,I3690)</f>
        <v>1157795</v>
      </c>
      <c r="J3688" s="67">
        <f t="shared" ref="J3688:K3688" si="2878">SUM(J3689,J3690)</f>
        <v>1157795</v>
      </c>
      <c r="K3688" s="67">
        <f t="shared" si="2878"/>
        <v>0</v>
      </c>
      <c r="L3688" s="67">
        <f t="shared" si="2858"/>
        <v>117000</v>
      </c>
      <c r="M3688" s="67">
        <f t="shared" ref="M3688" si="2879">SUM(M3689,M3690)</f>
        <v>0</v>
      </c>
      <c r="N3688" s="67">
        <f t="shared" ref="N3688:O3688" si="2880">SUM(N3689,N3690)</f>
        <v>0</v>
      </c>
      <c r="O3688" s="67">
        <f t="shared" si="2880"/>
        <v>117000</v>
      </c>
      <c r="P3688" s="67">
        <f t="shared" si="2859"/>
        <v>117000</v>
      </c>
      <c r="Q3688" s="67">
        <f t="shared" si="2860"/>
        <v>10.105415898323969</v>
      </c>
    </row>
    <row r="3689" spans="1:17" x14ac:dyDescent="0.25">
      <c r="A3689" s="12" t="s">
        <v>638</v>
      </c>
      <c r="B3689" s="12" t="s">
        <v>69</v>
      </c>
      <c r="C3689" s="12" t="s">
        <v>1286</v>
      </c>
      <c r="D3689" s="43" t="s">
        <v>1287</v>
      </c>
      <c r="E3689" s="48">
        <v>6111</v>
      </c>
      <c r="F3689" s="43"/>
      <c r="G3689" s="56" t="s">
        <v>2919</v>
      </c>
      <c r="H3689" s="23" t="s">
        <v>16</v>
      </c>
      <c r="I3689" s="68">
        <v>984270</v>
      </c>
      <c r="J3689" s="68">
        <v>984270</v>
      </c>
      <c r="K3689" s="68"/>
      <c r="L3689" s="68">
        <f t="shared" si="2858"/>
        <v>100000</v>
      </c>
      <c r="M3689" s="68"/>
      <c r="N3689" s="68"/>
      <c r="O3689" s="68">
        <v>100000</v>
      </c>
      <c r="P3689" s="68">
        <f t="shared" si="2859"/>
        <v>100000</v>
      </c>
      <c r="Q3689" s="68">
        <f t="shared" si="2860"/>
        <v>10.159813872209861</v>
      </c>
    </row>
    <row r="3690" spans="1:17" x14ac:dyDescent="0.25">
      <c r="A3690" s="14" t="s">
        <v>638</v>
      </c>
      <c r="B3690" s="14" t="s">
        <v>69</v>
      </c>
      <c r="C3690" s="14" t="s">
        <v>1286</v>
      </c>
      <c r="D3690" s="50" t="s">
        <v>1287</v>
      </c>
      <c r="E3690" s="50" t="s">
        <v>2719</v>
      </c>
      <c r="F3690" s="43" t="s">
        <v>1</v>
      </c>
      <c r="G3690" s="49" t="s">
        <v>1</v>
      </c>
      <c r="H3690" s="11" t="s">
        <v>19</v>
      </c>
      <c r="I3690" s="67">
        <f t="shared" ref="I3690:O3690" si="2881">SUM(I3691:I3695)</f>
        <v>173525</v>
      </c>
      <c r="J3690" s="67">
        <f t="shared" si="2881"/>
        <v>173525</v>
      </c>
      <c r="K3690" s="67">
        <f t="shared" si="2881"/>
        <v>0</v>
      </c>
      <c r="L3690" s="67">
        <f t="shared" si="2858"/>
        <v>17000</v>
      </c>
      <c r="M3690" s="67">
        <f t="shared" si="2881"/>
        <v>0</v>
      </c>
      <c r="N3690" s="67">
        <f t="shared" si="2881"/>
        <v>0</v>
      </c>
      <c r="O3690" s="67">
        <f t="shared" si="2881"/>
        <v>17000</v>
      </c>
      <c r="P3690" s="67">
        <f t="shared" si="2859"/>
        <v>17000</v>
      </c>
      <c r="Q3690" s="67">
        <f t="shared" si="2860"/>
        <v>9.796859242184123</v>
      </c>
    </row>
    <row r="3691" spans="1:17" x14ac:dyDescent="0.25">
      <c r="A3691" s="12" t="s">
        <v>638</v>
      </c>
      <c r="B3691" s="12" t="s">
        <v>69</v>
      </c>
      <c r="C3691" s="12" t="s">
        <v>1286</v>
      </c>
      <c r="D3691" s="43" t="s">
        <v>1287</v>
      </c>
      <c r="E3691" s="48">
        <v>6112</v>
      </c>
      <c r="F3691" s="43" t="s">
        <v>1289</v>
      </c>
      <c r="G3691" s="56" t="s">
        <v>2919</v>
      </c>
      <c r="H3691" s="23" t="s">
        <v>73</v>
      </c>
      <c r="I3691" s="68">
        <v>27400</v>
      </c>
      <c r="J3691" s="68">
        <v>27400</v>
      </c>
      <c r="K3691" s="68"/>
      <c r="L3691" s="68">
        <f t="shared" si="2858"/>
        <v>4000</v>
      </c>
      <c r="M3691" s="68"/>
      <c r="N3691" s="68"/>
      <c r="O3691" s="68">
        <v>4000</v>
      </c>
      <c r="P3691" s="68">
        <f t="shared" si="2859"/>
        <v>4000</v>
      </c>
      <c r="Q3691" s="68">
        <f t="shared" si="2860"/>
        <v>14.5985401459854</v>
      </c>
    </row>
    <row r="3692" spans="1:17" x14ac:dyDescent="0.25">
      <c r="A3692" s="12" t="s">
        <v>638</v>
      </c>
      <c r="B3692" s="12" t="s">
        <v>69</v>
      </c>
      <c r="C3692" s="12" t="s">
        <v>1286</v>
      </c>
      <c r="D3692" s="43" t="s">
        <v>1287</v>
      </c>
      <c r="E3692" s="48">
        <v>6112</v>
      </c>
      <c r="F3692" s="43" t="s">
        <v>1290</v>
      </c>
      <c r="G3692" s="56" t="s">
        <v>2919</v>
      </c>
      <c r="H3692" s="23" t="s">
        <v>22</v>
      </c>
      <c r="I3692" s="68">
        <v>100000</v>
      </c>
      <c r="J3692" s="68">
        <v>100000</v>
      </c>
      <c r="K3692" s="68"/>
      <c r="L3692" s="68">
        <f t="shared" si="2858"/>
        <v>9000</v>
      </c>
      <c r="M3692" s="68"/>
      <c r="N3692" s="68"/>
      <c r="O3692" s="68">
        <v>9000</v>
      </c>
      <c r="P3692" s="68">
        <f t="shared" si="2859"/>
        <v>9000</v>
      </c>
      <c r="Q3692" s="68">
        <f t="shared" si="2860"/>
        <v>9</v>
      </c>
    </row>
    <row r="3693" spans="1:17" x14ac:dyDescent="0.25">
      <c r="A3693" s="12" t="s">
        <v>638</v>
      </c>
      <c r="B3693" s="12" t="s">
        <v>69</v>
      </c>
      <c r="C3693" s="12" t="s">
        <v>1286</v>
      </c>
      <c r="D3693" s="43" t="s">
        <v>1287</v>
      </c>
      <c r="E3693" s="48">
        <v>6112</v>
      </c>
      <c r="F3693" s="43" t="s">
        <v>1291</v>
      </c>
      <c r="G3693" s="56" t="s">
        <v>2919</v>
      </c>
      <c r="H3693" s="23" t="s">
        <v>24</v>
      </c>
      <c r="I3693" s="68">
        <v>23100</v>
      </c>
      <c r="J3693" s="68">
        <v>23100</v>
      </c>
      <c r="K3693" s="68"/>
      <c r="L3693" s="68">
        <f t="shared" si="2858"/>
        <v>0</v>
      </c>
      <c r="M3693" s="68"/>
      <c r="N3693" s="68"/>
      <c r="O3693" s="68"/>
      <c r="P3693" s="68">
        <f t="shared" si="2859"/>
        <v>0</v>
      </c>
      <c r="Q3693" s="68">
        <f t="shared" si="2860"/>
        <v>0</v>
      </c>
    </row>
    <row r="3694" spans="1:17" x14ac:dyDescent="0.25">
      <c r="A3694" s="12" t="s">
        <v>638</v>
      </c>
      <c r="B3694" s="12" t="s">
        <v>69</v>
      </c>
      <c r="C3694" s="12" t="s">
        <v>1286</v>
      </c>
      <c r="D3694" s="43" t="s">
        <v>1287</v>
      </c>
      <c r="E3694" s="48">
        <v>6112</v>
      </c>
      <c r="F3694" s="43" t="s">
        <v>1292</v>
      </c>
      <c r="G3694" s="56" t="s">
        <v>2919</v>
      </c>
      <c r="H3694" s="23" t="s">
        <v>76</v>
      </c>
      <c r="I3694" s="68">
        <v>12000</v>
      </c>
      <c r="J3694" s="68">
        <v>12000</v>
      </c>
      <c r="K3694" s="68"/>
      <c r="L3694" s="68">
        <f t="shared" si="2858"/>
        <v>0</v>
      </c>
      <c r="M3694" s="68"/>
      <c r="N3694" s="68"/>
      <c r="O3694" s="68"/>
      <c r="P3694" s="68">
        <f t="shared" si="2859"/>
        <v>0</v>
      </c>
      <c r="Q3694" s="68">
        <f t="shared" si="2860"/>
        <v>0</v>
      </c>
    </row>
    <row r="3695" spans="1:17" x14ac:dyDescent="0.25">
      <c r="A3695" s="12" t="s">
        <v>638</v>
      </c>
      <c r="B3695" s="12" t="s">
        <v>69</v>
      </c>
      <c r="C3695" s="12" t="s">
        <v>1286</v>
      </c>
      <c r="D3695" s="43" t="s">
        <v>1287</v>
      </c>
      <c r="E3695" s="48">
        <v>6112</v>
      </c>
      <c r="F3695" s="43" t="s">
        <v>1293</v>
      </c>
      <c r="G3695" s="56" t="s">
        <v>2919</v>
      </c>
      <c r="H3695" s="23" t="s">
        <v>26</v>
      </c>
      <c r="I3695" s="68">
        <v>11025</v>
      </c>
      <c r="J3695" s="68">
        <v>11025</v>
      </c>
      <c r="K3695" s="68"/>
      <c r="L3695" s="68">
        <f t="shared" si="2858"/>
        <v>4000</v>
      </c>
      <c r="M3695" s="68"/>
      <c r="N3695" s="68"/>
      <c r="O3695" s="68">
        <v>4000</v>
      </c>
      <c r="P3695" s="68">
        <f t="shared" si="2859"/>
        <v>4000</v>
      </c>
      <c r="Q3695" s="68">
        <f t="shared" si="2860"/>
        <v>36.281179138321995</v>
      </c>
    </row>
    <row r="3696" spans="1:17" x14ac:dyDescent="0.25">
      <c r="A3696" s="12" t="s">
        <v>638</v>
      </c>
      <c r="B3696" s="12" t="s">
        <v>69</v>
      </c>
      <c r="C3696" s="12" t="s">
        <v>1286</v>
      </c>
      <c r="D3696" s="43" t="s">
        <v>1287</v>
      </c>
      <c r="E3696" s="42" t="s">
        <v>2710</v>
      </c>
      <c r="F3696" s="42" t="s">
        <v>1</v>
      </c>
      <c r="G3696" s="42" t="s">
        <v>1</v>
      </c>
      <c r="H3696" s="11" t="s">
        <v>28</v>
      </c>
      <c r="I3696" s="67">
        <f t="shared" ref="I3696:O3696" si="2882">SUM(I3697)</f>
        <v>115000</v>
      </c>
      <c r="J3696" s="67">
        <f t="shared" si="2882"/>
        <v>115000</v>
      </c>
      <c r="K3696" s="67">
        <f t="shared" si="2882"/>
        <v>0</v>
      </c>
      <c r="L3696" s="67">
        <f t="shared" si="2858"/>
        <v>11000</v>
      </c>
      <c r="M3696" s="67">
        <f t="shared" si="2882"/>
        <v>0</v>
      </c>
      <c r="N3696" s="67">
        <f t="shared" si="2882"/>
        <v>0</v>
      </c>
      <c r="O3696" s="67">
        <f t="shared" si="2882"/>
        <v>11000</v>
      </c>
      <c r="P3696" s="67">
        <f t="shared" si="2859"/>
        <v>11000</v>
      </c>
      <c r="Q3696" s="67">
        <f t="shared" si="2860"/>
        <v>9.5652173913043477</v>
      </c>
    </row>
    <row r="3697" spans="1:17" x14ac:dyDescent="0.25">
      <c r="A3697" s="12" t="s">
        <v>638</v>
      </c>
      <c r="B3697" s="12" t="s">
        <v>69</v>
      </c>
      <c r="C3697" s="12" t="s">
        <v>1286</v>
      </c>
      <c r="D3697" s="43" t="s">
        <v>1287</v>
      </c>
      <c r="E3697" s="48">
        <v>6121</v>
      </c>
      <c r="F3697" s="43"/>
      <c r="G3697" s="56" t="s">
        <v>2919</v>
      </c>
      <c r="H3697" s="23" t="s">
        <v>29</v>
      </c>
      <c r="I3697" s="68">
        <v>115000</v>
      </c>
      <c r="J3697" s="68">
        <v>115000</v>
      </c>
      <c r="K3697" s="68"/>
      <c r="L3697" s="68">
        <f t="shared" si="2858"/>
        <v>11000</v>
      </c>
      <c r="M3697" s="68"/>
      <c r="N3697" s="68"/>
      <c r="O3697" s="68">
        <v>11000</v>
      </c>
      <c r="P3697" s="68">
        <f t="shared" si="2859"/>
        <v>11000</v>
      </c>
      <c r="Q3697" s="68">
        <f t="shared" si="2860"/>
        <v>9.5652173913043477</v>
      </c>
    </row>
    <row r="3698" spans="1:17" x14ac:dyDescent="0.25">
      <c r="A3698" s="12" t="s">
        <v>638</v>
      </c>
      <c r="B3698" s="12" t="s">
        <v>69</v>
      </c>
      <c r="C3698" s="12" t="s">
        <v>1286</v>
      </c>
      <c r="D3698" s="43" t="s">
        <v>1287</v>
      </c>
      <c r="E3698" s="42" t="s">
        <v>2711</v>
      </c>
      <c r="F3698" s="42" t="s">
        <v>1</v>
      </c>
      <c r="G3698" s="42" t="s">
        <v>1</v>
      </c>
      <c r="H3698" s="11" t="s">
        <v>32</v>
      </c>
      <c r="I3698" s="67">
        <f t="shared" ref="I3698:O3698" si="2883">SUM(I3699:I3705)</f>
        <v>182600</v>
      </c>
      <c r="J3698" s="67">
        <f t="shared" si="2883"/>
        <v>125400</v>
      </c>
      <c r="K3698" s="67">
        <f t="shared" si="2883"/>
        <v>0</v>
      </c>
      <c r="L3698" s="67">
        <f t="shared" si="2858"/>
        <v>15450</v>
      </c>
      <c r="M3698" s="67">
        <f t="shared" si="2883"/>
        <v>0</v>
      </c>
      <c r="N3698" s="67">
        <f t="shared" si="2883"/>
        <v>0</v>
      </c>
      <c r="O3698" s="67">
        <f t="shared" si="2883"/>
        <v>15450</v>
      </c>
      <c r="P3698" s="67">
        <f t="shared" si="2859"/>
        <v>15450</v>
      </c>
      <c r="Q3698" s="67">
        <f t="shared" si="2860"/>
        <v>12.320574162679426</v>
      </c>
    </row>
    <row r="3699" spans="1:17" x14ac:dyDescent="0.25">
      <c r="A3699" s="12" t="s">
        <v>638</v>
      </c>
      <c r="B3699" s="12" t="s">
        <v>69</v>
      </c>
      <c r="C3699" s="12" t="s">
        <v>1286</v>
      </c>
      <c r="D3699" s="43" t="s">
        <v>1287</v>
      </c>
      <c r="E3699" s="48">
        <v>6131</v>
      </c>
      <c r="F3699" s="43"/>
      <c r="G3699" s="56" t="s">
        <v>2919</v>
      </c>
      <c r="H3699" s="23" t="s">
        <v>33</v>
      </c>
      <c r="I3699" s="68">
        <v>900</v>
      </c>
      <c r="J3699" s="68">
        <v>900</v>
      </c>
      <c r="K3699" s="68"/>
      <c r="L3699" s="68">
        <f t="shared" si="2858"/>
        <v>300</v>
      </c>
      <c r="M3699" s="68"/>
      <c r="N3699" s="68"/>
      <c r="O3699" s="68">
        <v>300</v>
      </c>
      <c r="P3699" s="68">
        <f t="shared" si="2859"/>
        <v>300</v>
      </c>
      <c r="Q3699" s="68">
        <f t="shared" si="2860"/>
        <v>33.333333333333329</v>
      </c>
    </row>
    <row r="3700" spans="1:17" x14ac:dyDescent="0.25">
      <c r="A3700" s="12" t="s">
        <v>638</v>
      </c>
      <c r="B3700" s="12" t="s">
        <v>69</v>
      </c>
      <c r="C3700" s="12" t="s">
        <v>1286</v>
      </c>
      <c r="D3700" s="43" t="s">
        <v>1287</v>
      </c>
      <c r="E3700" s="48">
        <v>6132</v>
      </c>
      <c r="F3700" s="43"/>
      <c r="G3700" s="56" t="s">
        <v>2919</v>
      </c>
      <c r="H3700" s="23" t="s">
        <v>227</v>
      </c>
      <c r="I3700" s="68">
        <v>80000</v>
      </c>
      <c r="J3700" s="68">
        <v>80000</v>
      </c>
      <c r="K3700" s="68"/>
      <c r="L3700" s="68">
        <f t="shared" si="2858"/>
        <v>7000</v>
      </c>
      <c r="M3700" s="68"/>
      <c r="N3700" s="68"/>
      <c r="O3700" s="68">
        <v>7000</v>
      </c>
      <c r="P3700" s="68">
        <f t="shared" si="2859"/>
        <v>7000</v>
      </c>
      <c r="Q3700" s="68">
        <f t="shared" si="2860"/>
        <v>8.75</v>
      </c>
    </row>
    <row r="3701" spans="1:17" x14ac:dyDescent="0.25">
      <c r="A3701" s="12" t="s">
        <v>638</v>
      </c>
      <c r="B3701" s="12" t="s">
        <v>69</v>
      </c>
      <c r="C3701" s="12" t="s">
        <v>1286</v>
      </c>
      <c r="D3701" s="43" t="s">
        <v>1287</v>
      </c>
      <c r="E3701" s="48">
        <v>6133</v>
      </c>
      <c r="F3701" s="43"/>
      <c r="G3701" s="56" t="s">
        <v>2919</v>
      </c>
      <c r="H3701" s="23" t="s">
        <v>229</v>
      </c>
      <c r="I3701" s="68">
        <v>15000</v>
      </c>
      <c r="J3701" s="68">
        <v>15000</v>
      </c>
      <c r="K3701" s="68"/>
      <c r="L3701" s="68">
        <f t="shared" si="2858"/>
        <v>2500</v>
      </c>
      <c r="M3701" s="68"/>
      <c r="N3701" s="68"/>
      <c r="O3701" s="68">
        <v>2500</v>
      </c>
      <c r="P3701" s="68">
        <f t="shared" si="2859"/>
        <v>2500</v>
      </c>
      <c r="Q3701" s="68">
        <f t="shared" si="2860"/>
        <v>16.666666666666664</v>
      </c>
    </row>
    <row r="3702" spans="1:17" x14ac:dyDescent="0.25">
      <c r="A3702" s="12" t="s">
        <v>638</v>
      </c>
      <c r="B3702" s="12" t="s">
        <v>69</v>
      </c>
      <c r="C3702" s="12" t="s">
        <v>1286</v>
      </c>
      <c r="D3702" s="43" t="s">
        <v>1287</v>
      </c>
      <c r="E3702" s="48">
        <v>6134</v>
      </c>
      <c r="F3702" s="43"/>
      <c r="G3702" s="56" t="s">
        <v>2919</v>
      </c>
      <c r="H3702" s="23" t="s">
        <v>169</v>
      </c>
      <c r="I3702" s="68">
        <v>47000</v>
      </c>
      <c r="J3702" s="68">
        <v>8000</v>
      </c>
      <c r="K3702" s="68"/>
      <c r="L3702" s="68">
        <f t="shared" si="2858"/>
        <v>2000</v>
      </c>
      <c r="M3702" s="68"/>
      <c r="N3702" s="68"/>
      <c r="O3702" s="68">
        <v>2000</v>
      </c>
      <c r="P3702" s="68">
        <f t="shared" si="2859"/>
        <v>2000</v>
      </c>
      <c r="Q3702" s="68">
        <f t="shared" si="2860"/>
        <v>25</v>
      </c>
    </row>
    <row r="3703" spans="1:17" x14ac:dyDescent="0.25">
      <c r="A3703" s="12" t="s">
        <v>638</v>
      </c>
      <c r="B3703" s="12" t="s">
        <v>69</v>
      </c>
      <c r="C3703" s="12" t="s">
        <v>1286</v>
      </c>
      <c r="D3703" s="43" t="s">
        <v>1287</v>
      </c>
      <c r="E3703" s="48">
        <v>6135</v>
      </c>
      <c r="F3703" s="43"/>
      <c r="G3703" s="56" t="s">
        <v>2919</v>
      </c>
      <c r="H3703" s="23" t="s">
        <v>231</v>
      </c>
      <c r="I3703" s="68">
        <v>400</v>
      </c>
      <c r="J3703" s="68">
        <v>400</v>
      </c>
      <c r="K3703" s="68"/>
      <c r="L3703" s="68">
        <f t="shared" si="2858"/>
        <v>150</v>
      </c>
      <c r="M3703" s="68"/>
      <c r="N3703" s="68"/>
      <c r="O3703" s="68">
        <v>150</v>
      </c>
      <c r="P3703" s="68">
        <f t="shared" si="2859"/>
        <v>150</v>
      </c>
      <c r="Q3703" s="68">
        <f t="shared" si="2860"/>
        <v>37.5</v>
      </c>
    </row>
    <row r="3704" spans="1:17" x14ac:dyDescent="0.25">
      <c r="A3704" s="12" t="s">
        <v>638</v>
      </c>
      <c r="B3704" s="12" t="s">
        <v>69</v>
      </c>
      <c r="C3704" s="12" t="s">
        <v>1286</v>
      </c>
      <c r="D3704" s="43" t="s">
        <v>1287</v>
      </c>
      <c r="E3704" s="48">
        <v>6137</v>
      </c>
      <c r="F3704" s="43"/>
      <c r="G3704" s="56" t="s">
        <v>2919</v>
      </c>
      <c r="H3704" s="23" t="s">
        <v>235</v>
      </c>
      <c r="I3704" s="68">
        <v>13000</v>
      </c>
      <c r="J3704" s="68">
        <v>8000</v>
      </c>
      <c r="K3704" s="68"/>
      <c r="L3704" s="68">
        <f t="shared" si="2858"/>
        <v>1500</v>
      </c>
      <c r="M3704" s="68"/>
      <c r="N3704" s="68"/>
      <c r="O3704" s="68">
        <v>1500</v>
      </c>
      <c r="P3704" s="68">
        <f t="shared" si="2859"/>
        <v>1500</v>
      </c>
      <c r="Q3704" s="68">
        <f t="shared" si="2860"/>
        <v>18.75</v>
      </c>
    </row>
    <row r="3705" spans="1:17" x14ac:dyDescent="0.25">
      <c r="A3705" s="14" t="s">
        <v>638</v>
      </c>
      <c r="B3705" s="14" t="s">
        <v>69</v>
      </c>
      <c r="C3705" s="14" t="s">
        <v>1286</v>
      </c>
      <c r="D3705" s="50" t="s">
        <v>1287</v>
      </c>
      <c r="E3705" s="50" t="s">
        <v>2720</v>
      </c>
      <c r="F3705" s="43" t="s">
        <v>1</v>
      </c>
      <c r="G3705" s="49" t="s">
        <v>1</v>
      </c>
      <c r="H3705" s="11" t="s">
        <v>35</v>
      </c>
      <c r="I3705" s="67">
        <f t="shared" ref="I3705:O3705" si="2884">SUM(I3706:I3708)</f>
        <v>26300</v>
      </c>
      <c r="J3705" s="67">
        <f t="shared" si="2884"/>
        <v>13100</v>
      </c>
      <c r="K3705" s="67">
        <f t="shared" si="2884"/>
        <v>0</v>
      </c>
      <c r="L3705" s="67">
        <f t="shared" si="2858"/>
        <v>2000</v>
      </c>
      <c r="M3705" s="67">
        <f t="shared" si="2884"/>
        <v>0</v>
      </c>
      <c r="N3705" s="67">
        <f t="shared" si="2884"/>
        <v>0</v>
      </c>
      <c r="O3705" s="67">
        <f t="shared" si="2884"/>
        <v>2000</v>
      </c>
      <c r="P3705" s="67">
        <f t="shared" si="2859"/>
        <v>2000</v>
      </c>
      <c r="Q3705" s="67">
        <f t="shared" si="2860"/>
        <v>15.267175572519085</v>
      </c>
    </row>
    <row r="3706" spans="1:17" x14ac:dyDescent="0.25">
      <c r="A3706" s="12" t="s">
        <v>638</v>
      </c>
      <c r="B3706" s="12" t="s">
        <v>69</v>
      </c>
      <c r="C3706" s="12" t="s">
        <v>1286</v>
      </c>
      <c r="D3706" s="43" t="s">
        <v>1287</v>
      </c>
      <c r="E3706" s="48">
        <v>6139</v>
      </c>
      <c r="F3706" s="43"/>
      <c r="G3706" s="56" t="s">
        <v>2919</v>
      </c>
      <c r="H3706" s="23" t="s">
        <v>35</v>
      </c>
      <c r="I3706" s="68">
        <v>23200</v>
      </c>
      <c r="J3706" s="68">
        <v>10000</v>
      </c>
      <c r="K3706" s="68"/>
      <c r="L3706" s="68">
        <f t="shared" si="2858"/>
        <v>1500</v>
      </c>
      <c r="M3706" s="68"/>
      <c r="N3706" s="68"/>
      <c r="O3706" s="68">
        <v>1500</v>
      </c>
      <c r="P3706" s="68">
        <f t="shared" si="2859"/>
        <v>1500</v>
      </c>
      <c r="Q3706" s="68">
        <f t="shared" si="2860"/>
        <v>15</v>
      </c>
    </row>
    <row r="3707" spans="1:17" x14ac:dyDescent="0.25">
      <c r="A3707" s="12" t="s">
        <v>638</v>
      </c>
      <c r="B3707" s="12" t="s">
        <v>69</v>
      </c>
      <c r="C3707" s="12" t="s">
        <v>1286</v>
      </c>
      <c r="D3707" s="43" t="s">
        <v>1287</v>
      </c>
      <c r="E3707" s="48">
        <v>6139</v>
      </c>
      <c r="F3707" s="43" t="s">
        <v>1294</v>
      </c>
      <c r="G3707" s="56" t="s">
        <v>2919</v>
      </c>
      <c r="H3707" s="23" t="s">
        <v>43</v>
      </c>
      <c r="I3707" s="68">
        <v>3000</v>
      </c>
      <c r="J3707" s="68">
        <v>3000</v>
      </c>
      <c r="K3707" s="68"/>
      <c r="L3707" s="68">
        <f t="shared" si="2858"/>
        <v>500</v>
      </c>
      <c r="M3707" s="68"/>
      <c r="N3707" s="68"/>
      <c r="O3707" s="68">
        <v>500</v>
      </c>
      <c r="P3707" s="68">
        <f t="shared" si="2859"/>
        <v>500</v>
      </c>
      <c r="Q3707" s="68">
        <f t="shared" si="2860"/>
        <v>16.666666666666664</v>
      </c>
    </row>
    <row r="3708" spans="1:17" ht="22.5" x14ac:dyDescent="0.25">
      <c r="A3708" s="12" t="s">
        <v>638</v>
      </c>
      <c r="B3708" s="12" t="s">
        <v>69</v>
      </c>
      <c r="C3708" s="12" t="s">
        <v>1286</v>
      </c>
      <c r="D3708" s="43" t="s">
        <v>1287</v>
      </c>
      <c r="E3708" s="48">
        <v>6139</v>
      </c>
      <c r="F3708" s="43" t="s">
        <v>1295</v>
      </c>
      <c r="G3708" s="56" t="s">
        <v>2919</v>
      </c>
      <c r="H3708" s="23" t="s">
        <v>49</v>
      </c>
      <c r="I3708" s="68">
        <v>100</v>
      </c>
      <c r="J3708" s="68">
        <v>100</v>
      </c>
      <c r="K3708" s="68"/>
      <c r="L3708" s="68">
        <f t="shared" si="2858"/>
        <v>0</v>
      </c>
      <c r="M3708" s="68"/>
      <c r="N3708" s="68"/>
      <c r="O3708" s="68"/>
      <c r="P3708" s="68">
        <f t="shared" si="2859"/>
        <v>0</v>
      </c>
      <c r="Q3708" s="68">
        <f t="shared" si="2860"/>
        <v>0</v>
      </c>
    </row>
    <row r="3709" spans="1:17" ht="22.5" x14ac:dyDescent="0.25">
      <c r="A3709" s="14" t="s">
        <v>1</v>
      </c>
      <c r="B3709" s="14" t="s">
        <v>1</v>
      </c>
      <c r="C3709" s="14" t="s">
        <v>1</v>
      </c>
      <c r="D3709" s="42" t="s">
        <v>1</v>
      </c>
      <c r="E3709" s="42" t="s">
        <v>1</v>
      </c>
      <c r="F3709" s="42" t="s">
        <v>1</v>
      </c>
      <c r="G3709" s="42" t="s">
        <v>1</v>
      </c>
      <c r="H3709" s="17" t="s">
        <v>50</v>
      </c>
      <c r="I3709" s="66">
        <f t="shared" ref="I3709:O3710" si="2885">SUM(I3710)</f>
        <v>100</v>
      </c>
      <c r="J3709" s="66">
        <f t="shared" si="2885"/>
        <v>100</v>
      </c>
      <c r="K3709" s="66">
        <f t="shared" si="2885"/>
        <v>0</v>
      </c>
      <c r="L3709" s="66">
        <f t="shared" si="2858"/>
        <v>0</v>
      </c>
      <c r="M3709" s="66">
        <f t="shared" si="2885"/>
        <v>0</v>
      </c>
      <c r="N3709" s="66">
        <f t="shared" si="2885"/>
        <v>0</v>
      </c>
      <c r="O3709" s="66">
        <f t="shared" si="2885"/>
        <v>0</v>
      </c>
      <c r="P3709" s="66">
        <f t="shared" si="2859"/>
        <v>0</v>
      </c>
      <c r="Q3709" s="66">
        <f t="shared" si="2860"/>
        <v>0</v>
      </c>
    </row>
    <row r="3710" spans="1:17" x14ac:dyDescent="0.25">
      <c r="A3710" s="12" t="s">
        <v>638</v>
      </c>
      <c r="B3710" s="12" t="s">
        <v>69</v>
      </c>
      <c r="C3710" s="12" t="s">
        <v>1286</v>
      </c>
      <c r="D3710" s="43" t="s">
        <v>1287</v>
      </c>
      <c r="E3710" s="42" t="s">
        <v>2712</v>
      </c>
      <c r="F3710" s="42" t="s">
        <v>1</v>
      </c>
      <c r="G3710" s="42" t="s">
        <v>1</v>
      </c>
      <c r="H3710" s="11" t="s">
        <v>52</v>
      </c>
      <c r="I3710" s="67">
        <f t="shared" si="2885"/>
        <v>100</v>
      </c>
      <c r="J3710" s="67">
        <f t="shared" si="2885"/>
        <v>100</v>
      </c>
      <c r="K3710" s="67">
        <f t="shared" si="2885"/>
        <v>0</v>
      </c>
      <c r="L3710" s="67">
        <f t="shared" si="2858"/>
        <v>0</v>
      </c>
      <c r="M3710" s="67">
        <f t="shared" si="2885"/>
        <v>0</v>
      </c>
      <c r="N3710" s="67">
        <f t="shared" si="2885"/>
        <v>0</v>
      </c>
      <c r="O3710" s="67">
        <f t="shared" si="2885"/>
        <v>0</v>
      </c>
      <c r="P3710" s="67">
        <f t="shared" si="2859"/>
        <v>0</v>
      </c>
      <c r="Q3710" s="67">
        <f t="shared" si="2860"/>
        <v>0</v>
      </c>
    </row>
    <row r="3711" spans="1:17" x14ac:dyDescent="0.25">
      <c r="A3711" s="12" t="s">
        <v>638</v>
      </c>
      <c r="B3711" s="12" t="s">
        <v>69</v>
      </c>
      <c r="C3711" s="12" t="s">
        <v>1286</v>
      </c>
      <c r="D3711" s="43" t="s">
        <v>1287</v>
      </c>
      <c r="E3711" s="48">
        <v>6148</v>
      </c>
      <c r="F3711" s="43"/>
      <c r="G3711" s="56" t="s">
        <v>2919</v>
      </c>
      <c r="H3711" s="23" t="s">
        <v>58</v>
      </c>
      <c r="I3711" s="68">
        <v>100</v>
      </c>
      <c r="J3711" s="68">
        <v>100</v>
      </c>
      <c r="K3711" s="68"/>
      <c r="L3711" s="68">
        <f t="shared" si="2858"/>
        <v>0</v>
      </c>
      <c r="M3711" s="68"/>
      <c r="N3711" s="68"/>
      <c r="O3711" s="68"/>
      <c r="P3711" s="68">
        <f t="shared" si="2859"/>
        <v>0</v>
      </c>
      <c r="Q3711" s="68">
        <f t="shared" si="2860"/>
        <v>0</v>
      </c>
    </row>
    <row r="3712" spans="1:17" ht="22.5" x14ac:dyDescent="0.25">
      <c r="A3712" s="14" t="s">
        <v>1</v>
      </c>
      <c r="B3712" s="14" t="s">
        <v>1</v>
      </c>
      <c r="C3712" s="14" t="s">
        <v>1</v>
      </c>
      <c r="D3712" s="42" t="s">
        <v>1</v>
      </c>
      <c r="E3712" s="42" t="s">
        <v>1</v>
      </c>
      <c r="F3712" s="42" t="s">
        <v>1</v>
      </c>
      <c r="G3712" s="42" t="s">
        <v>1</v>
      </c>
      <c r="H3712" s="17" t="s">
        <v>59</v>
      </c>
      <c r="I3712" s="66">
        <f t="shared" ref="I3712:O3712" si="2886">SUM(I3713)</f>
        <v>17000</v>
      </c>
      <c r="J3712" s="66">
        <f t="shared" si="2886"/>
        <v>0</v>
      </c>
      <c r="K3712" s="66">
        <f t="shared" si="2886"/>
        <v>0</v>
      </c>
      <c r="L3712" s="66">
        <f t="shared" si="2858"/>
        <v>0</v>
      </c>
      <c r="M3712" s="66">
        <f t="shared" si="2886"/>
        <v>0</v>
      </c>
      <c r="N3712" s="66">
        <f t="shared" si="2886"/>
        <v>0</v>
      </c>
      <c r="O3712" s="66">
        <f t="shared" si="2886"/>
        <v>0</v>
      </c>
      <c r="P3712" s="66">
        <f t="shared" si="2859"/>
        <v>0</v>
      </c>
      <c r="Q3712" s="66" t="str">
        <f t="shared" si="2860"/>
        <v>-</v>
      </c>
    </row>
    <row r="3713" spans="1:17" x14ac:dyDescent="0.25">
      <c r="A3713" s="12" t="s">
        <v>638</v>
      </c>
      <c r="B3713" s="12" t="s">
        <v>69</v>
      </c>
      <c r="C3713" s="12" t="s">
        <v>1286</v>
      </c>
      <c r="D3713" s="43" t="s">
        <v>1287</v>
      </c>
      <c r="E3713" s="42" t="s">
        <v>2715</v>
      </c>
      <c r="F3713" s="42" t="s">
        <v>1</v>
      </c>
      <c r="G3713" s="42" t="s">
        <v>1</v>
      </c>
      <c r="H3713" s="11" t="s">
        <v>61</v>
      </c>
      <c r="I3713" s="67">
        <f t="shared" ref="I3713" si="2887">SUM(I3714:I3715)</f>
        <v>17000</v>
      </c>
      <c r="J3713" s="67">
        <f t="shared" ref="J3713:K3713" si="2888">SUM(J3714:J3715)</f>
        <v>0</v>
      </c>
      <c r="K3713" s="67">
        <f t="shared" si="2888"/>
        <v>0</v>
      </c>
      <c r="L3713" s="67">
        <f t="shared" si="2858"/>
        <v>0</v>
      </c>
      <c r="M3713" s="67">
        <f t="shared" ref="M3713" si="2889">SUM(M3714:M3715)</f>
        <v>0</v>
      </c>
      <c r="N3713" s="67">
        <f t="shared" ref="N3713:O3713" si="2890">SUM(N3714:N3715)</f>
        <v>0</v>
      </c>
      <c r="O3713" s="67">
        <f t="shared" si="2890"/>
        <v>0</v>
      </c>
      <c r="P3713" s="67">
        <f t="shared" si="2859"/>
        <v>0</v>
      </c>
      <c r="Q3713" s="67" t="str">
        <f t="shared" si="2860"/>
        <v>-</v>
      </c>
    </row>
    <row r="3714" spans="1:17" x14ac:dyDescent="0.25">
      <c r="A3714" s="12" t="s">
        <v>638</v>
      </c>
      <c r="B3714" s="12" t="s">
        <v>69</v>
      </c>
      <c r="C3714" s="12" t="s">
        <v>1286</v>
      </c>
      <c r="D3714" s="43" t="s">
        <v>1287</v>
      </c>
      <c r="E3714" s="48">
        <v>8213</v>
      </c>
      <c r="F3714" s="43"/>
      <c r="G3714" s="56" t="s">
        <v>2919</v>
      </c>
      <c r="H3714" s="23" t="s">
        <v>62</v>
      </c>
      <c r="I3714" s="68">
        <v>12000</v>
      </c>
      <c r="J3714" s="68">
        <v>0</v>
      </c>
      <c r="K3714" s="68"/>
      <c r="L3714" s="68">
        <f t="shared" si="2858"/>
        <v>0</v>
      </c>
      <c r="M3714" s="68"/>
      <c r="N3714" s="68"/>
      <c r="O3714" s="68"/>
      <c r="P3714" s="68">
        <f t="shared" si="2859"/>
        <v>0</v>
      </c>
      <c r="Q3714" s="68" t="str">
        <f t="shared" si="2860"/>
        <v>-</v>
      </c>
    </row>
    <row r="3715" spans="1:17" x14ac:dyDescent="0.25">
      <c r="A3715" s="12" t="s">
        <v>638</v>
      </c>
      <c r="B3715" s="12" t="s">
        <v>69</v>
      </c>
      <c r="C3715" s="12" t="s">
        <v>1286</v>
      </c>
      <c r="D3715" s="43" t="s">
        <v>1287</v>
      </c>
      <c r="E3715" s="48">
        <v>8216</v>
      </c>
      <c r="F3715" s="43"/>
      <c r="G3715" s="56" t="s">
        <v>2919</v>
      </c>
      <c r="H3715" s="23" t="s">
        <v>248</v>
      </c>
      <c r="I3715" s="68">
        <v>5000</v>
      </c>
      <c r="J3715" s="68">
        <v>0</v>
      </c>
      <c r="K3715" s="68"/>
      <c r="L3715" s="68">
        <f t="shared" si="2858"/>
        <v>0</v>
      </c>
      <c r="M3715" s="68"/>
      <c r="N3715" s="68"/>
      <c r="O3715" s="68"/>
      <c r="P3715" s="68">
        <f t="shared" si="2859"/>
        <v>0</v>
      </c>
      <c r="Q3715" s="68" t="str">
        <f t="shared" si="2860"/>
        <v>-</v>
      </c>
    </row>
    <row r="3716" spans="1:17" x14ac:dyDescent="0.25">
      <c r="A3716" s="23" t="s">
        <v>1</v>
      </c>
      <c r="B3716" s="23" t="s">
        <v>1</v>
      </c>
      <c r="C3716" s="23" t="s">
        <v>1</v>
      </c>
      <c r="D3716" s="49" t="s">
        <v>1</v>
      </c>
      <c r="E3716" s="49" t="s">
        <v>1</v>
      </c>
      <c r="F3716" s="49" t="s">
        <v>1</v>
      </c>
      <c r="G3716" s="49" t="s">
        <v>1</v>
      </c>
      <c r="H3716" s="17" t="s">
        <v>1296</v>
      </c>
      <c r="I3716" s="66">
        <f t="shared" ref="I3716:O3716" si="2891">SUM(I3687,I3709,I3712)</f>
        <v>1472495</v>
      </c>
      <c r="J3716" s="66">
        <f t="shared" si="2891"/>
        <v>1398295</v>
      </c>
      <c r="K3716" s="66">
        <f t="shared" si="2891"/>
        <v>0</v>
      </c>
      <c r="L3716" s="66">
        <f t="shared" si="2858"/>
        <v>143450</v>
      </c>
      <c r="M3716" s="66">
        <f t="shared" si="2891"/>
        <v>0</v>
      </c>
      <c r="N3716" s="66">
        <f t="shared" si="2891"/>
        <v>0</v>
      </c>
      <c r="O3716" s="66">
        <f t="shared" si="2891"/>
        <v>143450</v>
      </c>
      <c r="P3716" s="66">
        <f t="shared" si="2859"/>
        <v>143450</v>
      </c>
      <c r="Q3716" s="66">
        <f t="shared" si="2860"/>
        <v>10.258922473440869</v>
      </c>
    </row>
    <row r="3717" spans="1:17" ht="15.75" thickBot="1" x14ac:dyDescent="0.3">
      <c r="A3717" s="23" t="s">
        <v>1</v>
      </c>
      <c r="B3717" s="23" t="s">
        <v>1</v>
      </c>
      <c r="C3717" s="23" t="s">
        <v>1</v>
      </c>
      <c r="D3717" s="49" t="s">
        <v>1</v>
      </c>
      <c r="E3717" s="49" t="s">
        <v>1</v>
      </c>
      <c r="F3717" s="49" t="s">
        <v>1</v>
      </c>
      <c r="G3717" s="49" t="s">
        <v>1</v>
      </c>
      <c r="H3717" s="11" t="s">
        <v>64</v>
      </c>
      <c r="I3717" s="67">
        <v>47</v>
      </c>
      <c r="J3717" s="67">
        <v>47</v>
      </c>
      <c r="K3717" s="67"/>
      <c r="L3717" s="67"/>
      <c r="M3717" s="67"/>
      <c r="N3717" s="67"/>
      <c r="O3717" s="67"/>
      <c r="P3717" s="67">
        <f t="shared" si="2859"/>
        <v>0</v>
      </c>
      <c r="Q3717" s="67">
        <f t="shared" si="2860"/>
        <v>0</v>
      </c>
    </row>
    <row r="3718" spans="1:17" ht="34.5" thickBot="1" x14ac:dyDescent="0.3">
      <c r="A3718" s="23" t="s">
        <v>1</v>
      </c>
      <c r="B3718" s="23" t="s">
        <v>1</v>
      </c>
      <c r="C3718" s="23" t="s">
        <v>1</v>
      </c>
      <c r="D3718" s="49" t="s">
        <v>1</v>
      </c>
      <c r="E3718" s="49" t="s">
        <v>1</v>
      </c>
      <c r="F3718" s="49" t="s">
        <v>1</v>
      </c>
      <c r="G3718" s="49" t="s">
        <v>1</v>
      </c>
      <c r="H3718" s="22" t="s">
        <v>65</v>
      </c>
      <c r="I3718" s="64" t="s">
        <v>2718</v>
      </c>
      <c r="J3718" s="64" t="s">
        <v>2879</v>
      </c>
      <c r="K3718" s="64" t="s">
        <v>2942</v>
      </c>
      <c r="L3718" s="64" t="s">
        <v>2942</v>
      </c>
      <c r="M3718" s="64" t="s">
        <v>2950</v>
      </c>
      <c r="N3718" s="64" t="s">
        <v>2949</v>
      </c>
      <c r="O3718" s="64" t="s">
        <v>2951</v>
      </c>
      <c r="P3718" s="64" t="s">
        <v>2942</v>
      </c>
      <c r="Q3718" s="64" t="s">
        <v>2944</v>
      </c>
    </row>
    <row r="3719" spans="1:17" x14ac:dyDescent="0.25">
      <c r="A3719" s="24"/>
      <c r="B3719" s="24"/>
      <c r="C3719" s="24"/>
      <c r="D3719" s="51"/>
      <c r="E3719" s="51"/>
      <c r="F3719" s="51"/>
      <c r="G3719" s="51"/>
      <c r="H3719" s="18" t="s">
        <v>1</v>
      </c>
      <c r="I3719" s="65">
        <v>1</v>
      </c>
      <c r="J3719" s="65" t="s">
        <v>2894</v>
      </c>
      <c r="K3719" s="65">
        <v>3</v>
      </c>
      <c r="L3719" s="65" t="s">
        <v>2945</v>
      </c>
      <c r="M3719" s="65">
        <v>5</v>
      </c>
      <c r="N3719" s="65">
        <v>6</v>
      </c>
      <c r="O3719" s="65">
        <v>7</v>
      </c>
      <c r="P3719" s="65" t="s">
        <v>2946</v>
      </c>
      <c r="Q3719" s="65">
        <v>9</v>
      </c>
    </row>
    <row r="3720" spans="1:17" x14ac:dyDescent="0.25">
      <c r="A3720" s="24"/>
      <c r="B3720" s="24"/>
      <c r="C3720" s="24"/>
      <c r="D3720" s="51"/>
      <c r="E3720" s="52"/>
      <c r="F3720" s="52"/>
      <c r="G3720" s="52"/>
      <c r="H3720" s="19" t="s">
        <v>697</v>
      </c>
      <c r="I3720" s="69">
        <f t="shared" ref="I3720" si="2892">SUM(I3716)</f>
        <v>1472495</v>
      </c>
      <c r="J3720" s="69">
        <f t="shared" ref="J3720:K3720" si="2893">SUM(J3716)</f>
        <v>1398295</v>
      </c>
      <c r="K3720" s="69">
        <f t="shared" si="2893"/>
        <v>0</v>
      </c>
      <c r="L3720" s="69">
        <f t="shared" si="2858"/>
        <v>143450</v>
      </c>
      <c r="M3720" s="69">
        <f t="shared" ref="M3720" si="2894">SUM(M3716)</f>
        <v>0</v>
      </c>
      <c r="N3720" s="69">
        <f t="shared" ref="N3720:O3720" si="2895">SUM(N3716)</f>
        <v>0</v>
      </c>
      <c r="O3720" s="69">
        <f t="shared" si="2895"/>
        <v>143450</v>
      </c>
      <c r="P3720" s="69">
        <f t="shared" si="2859"/>
        <v>143450</v>
      </c>
      <c r="Q3720" s="69">
        <f t="shared" si="2860"/>
        <v>10.258922473440869</v>
      </c>
    </row>
    <row r="3721" spans="1:17" x14ac:dyDescent="0.25">
      <c r="A3721" s="24"/>
      <c r="B3721" s="24"/>
      <c r="C3721" s="24"/>
      <c r="D3721" s="51"/>
      <c r="E3721" s="51"/>
      <c r="F3721" s="51"/>
      <c r="G3721" s="51"/>
      <c r="H3721" s="20" t="s">
        <v>67</v>
      </c>
      <c r="I3721" s="69">
        <f t="shared" ref="I3721" si="2896">SUM(I3720)</f>
        <v>1472495</v>
      </c>
      <c r="J3721" s="69">
        <f t="shared" ref="J3721:K3721" si="2897">SUM(J3720)</f>
        <v>1398295</v>
      </c>
      <c r="K3721" s="69">
        <f t="shared" si="2897"/>
        <v>0</v>
      </c>
      <c r="L3721" s="69">
        <f t="shared" si="2858"/>
        <v>143450</v>
      </c>
      <c r="M3721" s="69">
        <f t="shared" ref="M3721" si="2898">SUM(M3720)</f>
        <v>0</v>
      </c>
      <c r="N3721" s="69">
        <f t="shared" ref="N3721:O3721" si="2899">SUM(N3720)</f>
        <v>0</v>
      </c>
      <c r="O3721" s="69">
        <f t="shared" si="2899"/>
        <v>143450</v>
      </c>
      <c r="P3721" s="69">
        <f t="shared" si="2859"/>
        <v>143450</v>
      </c>
      <c r="Q3721" s="69">
        <f t="shared" si="2860"/>
        <v>10.258922473440869</v>
      </c>
    </row>
    <row r="3722" spans="1:17" x14ac:dyDescent="0.25">
      <c r="A3722" s="25"/>
      <c r="B3722" s="25"/>
      <c r="C3722" s="25"/>
      <c r="D3722" s="53"/>
      <c r="E3722" s="53"/>
      <c r="F3722" s="53"/>
      <c r="G3722" s="53"/>
    </row>
    <row r="3723" spans="1:17" ht="15.75" thickBot="1" x14ac:dyDescent="0.3">
      <c r="A3723" s="23" t="s">
        <v>1</v>
      </c>
      <c r="B3723" s="23" t="s">
        <v>1</v>
      </c>
      <c r="C3723" s="23" t="s">
        <v>1</v>
      </c>
      <c r="D3723" s="49" t="s">
        <v>1</v>
      </c>
      <c r="E3723" s="49" t="s">
        <v>1</v>
      </c>
      <c r="F3723" s="49" t="s">
        <v>1</v>
      </c>
      <c r="G3723" s="49" t="s">
        <v>1</v>
      </c>
      <c r="H3723" s="26" t="s">
        <v>1</v>
      </c>
      <c r="I3723" s="70"/>
      <c r="J3723" s="70"/>
      <c r="K3723" s="70"/>
      <c r="L3723" s="70"/>
      <c r="M3723" s="70"/>
      <c r="N3723" s="70"/>
      <c r="O3723" s="70"/>
      <c r="P3723" s="70"/>
      <c r="Q3723" s="70"/>
    </row>
    <row r="3724" spans="1:17" ht="34.5" thickBot="1" x14ac:dyDescent="0.3">
      <c r="A3724" s="22" t="s">
        <v>4</v>
      </c>
      <c r="B3724" s="22" t="s">
        <v>5</v>
      </c>
      <c r="C3724" s="22" t="s">
        <v>6</v>
      </c>
      <c r="D3724" s="44" t="s">
        <v>2891</v>
      </c>
      <c r="E3724" s="44" t="s">
        <v>2895</v>
      </c>
      <c r="F3724" s="44" t="s">
        <v>7</v>
      </c>
      <c r="G3724" s="44" t="s">
        <v>8</v>
      </c>
      <c r="H3724" s="22" t="s">
        <v>9</v>
      </c>
      <c r="I3724" s="64" t="s">
        <v>2718</v>
      </c>
      <c r="J3724" s="64" t="s">
        <v>2879</v>
      </c>
      <c r="K3724" s="64" t="s">
        <v>2942</v>
      </c>
      <c r="L3724" s="64" t="s">
        <v>2942</v>
      </c>
      <c r="M3724" s="64" t="s">
        <v>2950</v>
      </c>
      <c r="N3724" s="64" t="s">
        <v>2949</v>
      </c>
      <c r="O3724" s="64" t="s">
        <v>2951</v>
      </c>
      <c r="P3724" s="64" t="s">
        <v>2942</v>
      </c>
      <c r="Q3724" s="64" t="s">
        <v>2944</v>
      </c>
    </row>
    <row r="3725" spans="1:17" x14ac:dyDescent="0.25">
      <c r="A3725" s="15" t="s">
        <v>1</v>
      </c>
      <c r="B3725" s="15" t="s">
        <v>1</v>
      </c>
      <c r="C3725" s="15" t="s">
        <v>1</v>
      </c>
      <c r="D3725" s="45" t="s">
        <v>1</v>
      </c>
      <c r="E3725" s="45" t="s">
        <v>1</v>
      </c>
      <c r="F3725" s="46" t="s">
        <v>1</v>
      </c>
      <c r="G3725" s="47" t="s">
        <v>1</v>
      </c>
      <c r="H3725" s="16" t="s">
        <v>1</v>
      </c>
      <c r="I3725" s="65">
        <v>1</v>
      </c>
      <c r="J3725" s="65" t="s">
        <v>2894</v>
      </c>
      <c r="K3725" s="65">
        <v>3</v>
      </c>
      <c r="L3725" s="65" t="s">
        <v>2945</v>
      </c>
      <c r="M3725" s="65">
        <v>5</v>
      </c>
      <c r="N3725" s="65">
        <v>6</v>
      </c>
      <c r="O3725" s="65">
        <v>7</v>
      </c>
      <c r="P3725" s="65" t="s">
        <v>2946</v>
      </c>
      <c r="Q3725" s="65">
        <v>9</v>
      </c>
    </row>
    <row r="3726" spans="1:17" x14ac:dyDescent="0.25">
      <c r="A3726" s="14" t="s">
        <v>638</v>
      </c>
      <c r="B3726" s="14" t="s">
        <v>69</v>
      </c>
      <c r="C3726" s="12" t="s">
        <v>1297</v>
      </c>
      <c r="D3726" s="43" t="s">
        <v>1298</v>
      </c>
      <c r="E3726" s="42" t="s">
        <v>1</v>
      </c>
      <c r="F3726" s="42" t="s">
        <v>1</v>
      </c>
      <c r="G3726" s="42" t="s">
        <v>1</v>
      </c>
      <c r="H3726" s="11" t="s">
        <v>1299</v>
      </c>
      <c r="I3726" s="63"/>
      <c r="J3726" s="63"/>
      <c r="K3726" s="63"/>
      <c r="L3726" s="63"/>
      <c r="M3726" s="63"/>
      <c r="N3726" s="63"/>
      <c r="O3726" s="63"/>
      <c r="P3726" s="63">
        <f t="shared" ref="P3726:P3789" si="2900">K3726+L3726</f>
        <v>0</v>
      </c>
      <c r="Q3726" s="63" t="str">
        <f t="shared" ref="Q3726:Q3789" si="2901">IF(J3726=0,"-",P3726/J3726*100)</f>
        <v>-</v>
      </c>
    </row>
    <row r="3727" spans="1:17" ht="22.5" x14ac:dyDescent="0.25">
      <c r="A3727" s="14" t="s">
        <v>1</v>
      </c>
      <c r="B3727" s="14" t="s">
        <v>1</v>
      </c>
      <c r="C3727" s="14" t="s">
        <v>1</v>
      </c>
      <c r="D3727" s="42" t="s">
        <v>1</v>
      </c>
      <c r="E3727" s="42" t="s">
        <v>1</v>
      </c>
      <c r="F3727" s="42" t="s">
        <v>1</v>
      </c>
      <c r="G3727" s="42" t="s">
        <v>1</v>
      </c>
      <c r="H3727" s="17" t="s">
        <v>13</v>
      </c>
      <c r="I3727" s="66">
        <f t="shared" ref="I3727" si="2902">SUM(I3728,I3735,I3737)</f>
        <v>897500</v>
      </c>
      <c r="J3727" s="66">
        <f t="shared" ref="J3727:K3727" si="2903">SUM(J3728,J3735,J3737)</f>
        <v>860000</v>
      </c>
      <c r="K3727" s="66">
        <f t="shared" si="2903"/>
        <v>0</v>
      </c>
      <c r="L3727" s="66">
        <f t="shared" ref="L3727:L3790" si="2904">SUM(M3727:O3727)</f>
        <v>91485</v>
      </c>
      <c r="M3727" s="66">
        <f t="shared" ref="M3727" si="2905">SUM(M3728,M3735,M3737)</f>
        <v>0</v>
      </c>
      <c r="N3727" s="66">
        <f t="shared" ref="N3727:O3727" si="2906">SUM(N3728,N3735,N3737)</f>
        <v>0</v>
      </c>
      <c r="O3727" s="66">
        <f t="shared" si="2906"/>
        <v>91485</v>
      </c>
      <c r="P3727" s="66">
        <f t="shared" si="2900"/>
        <v>91485</v>
      </c>
      <c r="Q3727" s="66">
        <f t="shared" si="2901"/>
        <v>10.637790697674419</v>
      </c>
    </row>
    <row r="3728" spans="1:17" x14ac:dyDescent="0.25">
      <c r="A3728" s="12" t="s">
        <v>638</v>
      </c>
      <c r="B3728" s="12" t="s">
        <v>69</v>
      </c>
      <c r="C3728" s="12" t="s">
        <v>1297</v>
      </c>
      <c r="D3728" s="43" t="s">
        <v>1298</v>
      </c>
      <c r="E3728" s="42" t="s">
        <v>2709</v>
      </c>
      <c r="F3728" s="42" t="s">
        <v>1</v>
      </c>
      <c r="G3728" s="42" t="s">
        <v>1</v>
      </c>
      <c r="H3728" s="11" t="s">
        <v>15</v>
      </c>
      <c r="I3728" s="67">
        <f t="shared" ref="I3728" si="2907">SUM(I3729,I3730)</f>
        <v>711900</v>
      </c>
      <c r="J3728" s="67">
        <f t="shared" ref="J3728:K3728" si="2908">SUM(J3729,J3730)</f>
        <v>704000</v>
      </c>
      <c r="K3728" s="67">
        <f t="shared" si="2908"/>
        <v>0</v>
      </c>
      <c r="L3728" s="67">
        <f t="shared" si="2904"/>
        <v>68400</v>
      </c>
      <c r="M3728" s="67">
        <f t="shared" ref="M3728" si="2909">SUM(M3729,M3730)</f>
        <v>0</v>
      </c>
      <c r="N3728" s="67">
        <f t="shared" ref="N3728:O3728" si="2910">SUM(N3729,N3730)</f>
        <v>0</v>
      </c>
      <c r="O3728" s="67">
        <f t="shared" si="2910"/>
        <v>68400</v>
      </c>
      <c r="P3728" s="67">
        <f t="shared" si="2900"/>
        <v>68400</v>
      </c>
      <c r="Q3728" s="67">
        <f t="shared" si="2901"/>
        <v>9.7159090909090899</v>
      </c>
    </row>
    <row r="3729" spans="1:17" x14ac:dyDescent="0.25">
      <c r="A3729" s="12" t="s">
        <v>638</v>
      </c>
      <c r="B3729" s="12" t="s">
        <v>69</v>
      </c>
      <c r="C3729" s="12" t="s">
        <v>1297</v>
      </c>
      <c r="D3729" s="43" t="s">
        <v>1298</v>
      </c>
      <c r="E3729" s="48">
        <v>6111</v>
      </c>
      <c r="F3729" s="43"/>
      <c r="G3729" s="56" t="s">
        <v>2919</v>
      </c>
      <c r="H3729" s="23" t="s">
        <v>16</v>
      </c>
      <c r="I3729" s="68">
        <v>611000</v>
      </c>
      <c r="J3729" s="68">
        <v>605000</v>
      </c>
      <c r="K3729" s="68"/>
      <c r="L3729" s="68">
        <f t="shared" si="2904"/>
        <v>60000</v>
      </c>
      <c r="M3729" s="68"/>
      <c r="N3729" s="68"/>
      <c r="O3729" s="68">
        <v>60000</v>
      </c>
      <c r="P3729" s="68">
        <f t="shared" si="2900"/>
        <v>60000</v>
      </c>
      <c r="Q3729" s="68">
        <f t="shared" si="2901"/>
        <v>9.9173553719008272</v>
      </c>
    </row>
    <row r="3730" spans="1:17" x14ac:dyDescent="0.25">
      <c r="A3730" s="14" t="s">
        <v>638</v>
      </c>
      <c r="B3730" s="14" t="s">
        <v>69</v>
      </c>
      <c r="C3730" s="14" t="s">
        <v>1297</v>
      </c>
      <c r="D3730" s="50" t="s">
        <v>1298</v>
      </c>
      <c r="E3730" s="50" t="s">
        <v>2719</v>
      </c>
      <c r="F3730" s="43" t="s">
        <v>1</v>
      </c>
      <c r="G3730" s="49" t="s">
        <v>1</v>
      </c>
      <c r="H3730" s="11" t="s">
        <v>19</v>
      </c>
      <c r="I3730" s="67">
        <f t="shared" ref="I3730:O3730" si="2911">SUM(I3731:I3734)</f>
        <v>100900</v>
      </c>
      <c r="J3730" s="67">
        <f t="shared" si="2911"/>
        <v>99000</v>
      </c>
      <c r="K3730" s="67">
        <f t="shared" si="2911"/>
        <v>0</v>
      </c>
      <c r="L3730" s="67">
        <f t="shared" si="2904"/>
        <v>8400</v>
      </c>
      <c r="M3730" s="67">
        <f t="shared" si="2911"/>
        <v>0</v>
      </c>
      <c r="N3730" s="67">
        <f t="shared" si="2911"/>
        <v>0</v>
      </c>
      <c r="O3730" s="67">
        <f t="shared" si="2911"/>
        <v>8400</v>
      </c>
      <c r="P3730" s="67">
        <f t="shared" si="2900"/>
        <v>8400</v>
      </c>
      <c r="Q3730" s="67">
        <f t="shared" si="2901"/>
        <v>8.4848484848484862</v>
      </c>
    </row>
    <row r="3731" spans="1:17" x14ac:dyDescent="0.25">
      <c r="A3731" s="12" t="s">
        <v>638</v>
      </c>
      <c r="B3731" s="12" t="s">
        <v>69</v>
      </c>
      <c r="C3731" s="12" t="s">
        <v>1297</v>
      </c>
      <c r="D3731" s="43" t="s">
        <v>1298</v>
      </c>
      <c r="E3731" s="48">
        <v>6112</v>
      </c>
      <c r="F3731" s="43" t="s">
        <v>1300</v>
      </c>
      <c r="G3731" s="56" t="s">
        <v>2919</v>
      </c>
      <c r="H3731" s="23" t="s">
        <v>73</v>
      </c>
      <c r="I3731" s="68">
        <v>16500</v>
      </c>
      <c r="J3731" s="68">
        <v>16000</v>
      </c>
      <c r="K3731" s="68"/>
      <c r="L3731" s="68">
        <f t="shared" si="2904"/>
        <v>1600</v>
      </c>
      <c r="M3731" s="68"/>
      <c r="N3731" s="68"/>
      <c r="O3731" s="68">
        <v>1600</v>
      </c>
      <c r="P3731" s="68">
        <f t="shared" si="2900"/>
        <v>1600</v>
      </c>
      <c r="Q3731" s="68">
        <f t="shared" si="2901"/>
        <v>10</v>
      </c>
    </row>
    <row r="3732" spans="1:17" x14ac:dyDescent="0.25">
      <c r="A3732" s="12" t="s">
        <v>638</v>
      </c>
      <c r="B3732" s="12" t="s">
        <v>69</v>
      </c>
      <c r="C3732" s="12" t="s">
        <v>1297</v>
      </c>
      <c r="D3732" s="43" t="s">
        <v>1298</v>
      </c>
      <c r="E3732" s="48">
        <v>6112</v>
      </c>
      <c r="F3732" s="43" t="s">
        <v>1301</v>
      </c>
      <c r="G3732" s="56" t="s">
        <v>2919</v>
      </c>
      <c r="H3732" s="23" t="s">
        <v>22</v>
      </c>
      <c r="I3732" s="68">
        <v>61400</v>
      </c>
      <c r="J3732" s="68">
        <v>60000</v>
      </c>
      <c r="K3732" s="68"/>
      <c r="L3732" s="68">
        <f t="shared" si="2904"/>
        <v>6800</v>
      </c>
      <c r="M3732" s="68"/>
      <c r="N3732" s="68"/>
      <c r="O3732" s="68">
        <v>6800</v>
      </c>
      <c r="P3732" s="68">
        <f t="shared" si="2900"/>
        <v>6800</v>
      </c>
      <c r="Q3732" s="68">
        <f t="shared" si="2901"/>
        <v>11.333333333333332</v>
      </c>
    </row>
    <row r="3733" spans="1:17" x14ac:dyDescent="0.25">
      <c r="A3733" s="12" t="s">
        <v>638</v>
      </c>
      <c r="B3733" s="12" t="s">
        <v>69</v>
      </c>
      <c r="C3733" s="12" t="s">
        <v>1297</v>
      </c>
      <c r="D3733" s="43" t="s">
        <v>1298</v>
      </c>
      <c r="E3733" s="48">
        <v>6112</v>
      </c>
      <c r="F3733" s="43" t="s">
        <v>1302</v>
      </c>
      <c r="G3733" s="56" t="s">
        <v>2919</v>
      </c>
      <c r="H3733" s="23" t="s">
        <v>24</v>
      </c>
      <c r="I3733" s="68">
        <v>14000</v>
      </c>
      <c r="J3733" s="68">
        <v>14000</v>
      </c>
      <c r="K3733" s="68"/>
      <c r="L3733" s="68">
        <f t="shared" si="2904"/>
        <v>0</v>
      </c>
      <c r="M3733" s="68"/>
      <c r="N3733" s="68"/>
      <c r="O3733" s="68"/>
      <c r="P3733" s="68">
        <f t="shared" si="2900"/>
        <v>0</v>
      </c>
      <c r="Q3733" s="68">
        <f t="shared" si="2901"/>
        <v>0</v>
      </c>
    </row>
    <row r="3734" spans="1:17" x14ac:dyDescent="0.25">
      <c r="A3734" s="12" t="s">
        <v>638</v>
      </c>
      <c r="B3734" s="12" t="s">
        <v>69</v>
      </c>
      <c r="C3734" s="12" t="s">
        <v>1297</v>
      </c>
      <c r="D3734" s="43" t="s">
        <v>1298</v>
      </c>
      <c r="E3734" s="48">
        <v>6112</v>
      </c>
      <c r="F3734" s="43" t="s">
        <v>1303</v>
      </c>
      <c r="G3734" s="56" t="s">
        <v>2919</v>
      </c>
      <c r="H3734" s="23" t="s">
        <v>26</v>
      </c>
      <c r="I3734" s="68">
        <v>9000</v>
      </c>
      <c r="J3734" s="68">
        <v>9000</v>
      </c>
      <c r="K3734" s="68"/>
      <c r="L3734" s="68">
        <f t="shared" si="2904"/>
        <v>0</v>
      </c>
      <c r="M3734" s="68"/>
      <c r="N3734" s="68"/>
      <c r="O3734" s="68"/>
      <c r="P3734" s="68">
        <f t="shared" si="2900"/>
        <v>0</v>
      </c>
      <c r="Q3734" s="68">
        <f t="shared" si="2901"/>
        <v>0</v>
      </c>
    </row>
    <row r="3735" spans="1:17" x14ac:dyDescent="0.25">
      <c r="A3735" s="12" t="s">
        <v>638</v>
      </c>
      <c r="B3735" s="12" t="s">
        <v>69</v>
      </c>
      <c r="C3735" s="12" t="s">
        <v>1297</v>
      </c>
      <c r="D3735" s="43" t="s">
        <v>1298</v>
      </c>
      <c r="E3735" s="42" t="s">
        <v>2710</v>
      </c>
      <c r="F3735" s="42" t="s">
        <v>1</v>
      </c>
      <c r="G3735" s="42" t="s">
        <v>1</v>
      </c>
      <c r="H3735" s="11" t="s">
        <v>28</v>
      </c>
      <c r="I3735" s="67">
        <f t="shared" ref="I3735:O3735" si="2912">SUM(I3736)</f>
        <v>66100</v>
      </c>
      <c r="J3735" s="67">
        <f t="shared" si="2912"/>
        <v>65000</v>
      </c>
      <c r="K3735" s="67">
        <f t="shared" si="2912"/>
        <v>0</v>
      </c>
      <c r="L3735" s="67">
        <f t="shared" si="2904"/>
        <v>5500</v>
      </c>
      <c r="M3735" s="67">
        <f t="shared" si="2912"/>
        <v>0</v>
      </c>
      <c r="N3735" s="67">
        <f t="shared" si="2912"/>
        <v>0</v>
      </c>
      <c r="O3735" s="67">
        <f t="shared" si="2912"/>
        <v>5500</v>
      </c>
      <c r="P3735" s="67">
        <f t="shared" si="2900"/>
        <v>5500</v>
      </c>
      <c r="Q3735" s="67">
        <f t="shared" si="2901"/>
        <v>8.4615384615384617</v>
      </c>
    </row>
    <row r="3736" spans="1:17" x14ac:dyDescent="0.25">
      <c r="A3736" s="12" t="s">
        <v>638</v>
      </c>
      <c r="B3736" s="12" t="s">
        <v>69</v>
      </c>
      <c r="C3736" s="12" t="s">
        <v>1297</v>
      </c>
      <c r="D3736" s="43" t="s">
        <v>1298</v>
      </c>
      <c r="E3736" s="48">
        <v>6121</v>
      </c>
      <c r="F3736" s="43"/>
      <c r="G3736" s="56" t="s">
        <v>2919</v>
      </c>
      <c r="H3736" s="23" t="s">
        <v>29</v>
      </c>
      <c r="I3736" s="68">
        <v>66100</v>
      </c>
      <c r="J3736" s="68">
        <v>65000</v>
      </c>
      <c r="K3736" s="68"/>
      <c r="L3736" s="68">
        <f t="shared" si="2904"/>
        <v>5500</v>
      </c>
      <c r="M3736" s="68"/>
      <c r="N3736" s="68"/>
      <c r="O3736" s="68">
        <v>5500</v>
      </c>
      <c r="P3736" s="68">
        <f t="shared" si="2900"/>
        <v>5500</v>
      </c>
      <c r="Q3736" s="68">
        <f t="shared" si="2901"/>
        <v>8.4615384615384617</v>
      </c>
    </row>
    <row r="3737" spans="1:17" x14ac:dyDescent="0.25">
      <c r="A3737" s="12" t="s">
        <v>638</v>
      </c>
      <c r="B3737" s="12" t="s">
        <v>69</v>
      </c>
      <c r="C3737" s="12" t="s">
        <v>1297</v>
      </c>
      <c r="D3737" s="43" t="s">
        <v>1298</v>
      </c>
      <c r="E3737" s="42" t="s">
        <v>2711</v>
      </c>
      <c r="F3737" s="42" t="s">
        <v>1</v>
      </c>
      <c r="G3737" s="42" t="s">
        <v>1</v>
      </c>
      <c r="H3737" s="11" t="s">
        <v>32</v>
      </c>
      <c r="I3737" s="67">
        <f t="shared" ref="I3737:O3737" si="2913">SUM(I3738:I3744)</f>
        <v>119500</v>
      </c>
      <c r="J3737" s="67">
        <f t="shared" si="2913"/>
        <v>91000</v>
      </c>
      <c r="K3737" s="67">
        <f t="shared" si="2913"/>
        <v>0</v>
      </c>
      <c r="L3737" s="67">
        <f t="shared" si="2904"/>
        <v>17585</v>
      </c>
      <c r="M3737" s="67">
        <f t="shared" si="2913"/>
        <v>0</v>
      </c>
      <c r="N3737" s="67">
        <f t="shared" si="2913"/>
        <v>0</v>
      </c>
      <c r="O3737" s="67">
        <f t="shared" si="2913"/>
        <v>17585</v>
      </c>
      <c r="P3737" s="67">
        <f t="shared" si="2900"/>
        <v>17585</v>
      </c>
      <c r="Q3737" s="67">
        <f t="shared" si="2901"/>
        <v>19.324175824175825</v>
      </c>
    </row>
    <row r="3738" spans="1:17" x14ac:dyDescent="0.25">
      <c r="A3738" s="12" t="s">
        <v>638</v>
      </c>
      <c r="B3738" s="12" t="s">
        <v>69</v>
      </c>
      <c r="C3738" s="12" t="s">
        <v>1297</v>
      </c>
      <c r="D3738" s="43" t="s">
        <v>1298</v>
      </c>
      <c r="E3738" s="48">
        <v>6131</v>
      </c>
      <c r="F3738" s="43"/>
      <c r="G3738" s="56" t="s">
        <v>2919</v>
      </c>
      <c r="H3738" s="23" t="s">
        <v>33</v>
      </c>
      <c r="I3738" s="68">
        <v>2000</v>
      </c>
      <c r="J3738" s="68">
        <v>2000</v>
      </c>
      <c r="K3738" s="68"/>
      <c r="L3738" s="68">
        <f t="shared" si="2904"/>
        <v>125</v>
      </c>
      <c r="M3738" s="68"/>
      <c r="N3738" s="68"/>
      <c r="O3738" s="68">
        <v>125</v>
      </c>
      <c r="P3738" s="68">
        <f t="shared" si="2900"/>
        <v>125</v>
      </c>
      <c r="Q3738" s="68">
        <f t="shared" si="2901"/>
        <v>6.25</v>
      </c>
    </row>
    <row r="3739" spans="1:17" x14ac:dyDescent="0.25">
      <c r="A3739" s="12" t="s">
        <v>638</v>
      </c>
      <c r="B3739" s="12" t="s">
        <v>69</v>
      </c>
      <c r="C3739" s="12" t="s">
        <v>1297</v>
      </c>
      <c r="D3739" s="43" t="s">
        <v>1298</v>
      </c>
      <c r="E3739" s="48">
        <v>6132</v>
      </c>
      <c r="F3739" s="43"/>
      <c r="G3739" s="56" t="s">
        <v>2919</v>
      </c>
      <c r="H3739" s="23" t="s">
        <v>227</v>
      </c>
      <c r="I3739" s="68">
        <v>50000</v>
      </c>
      <c r="J3739" s="68">
        <v>50000</v>
      </c>
      <c r="K3739" s="68"/>
      <c r="L3739" s="68">
        <f t="shared" si="2904"/>
        <v>10000</v>
      </c>
      <c r="M3739" s="68"/>
      <c r="N3739" s="68"/>
      <c r="O3739" s="68">
        <v>10000</v>
      </c>
      <c r="P3739" s="68">
        <f t="shared" si="2900"/>
        <v>10000</v>
      </c>
      <c r="Q3739" s="68">
        <f t="shared" si="2901"/>
        <v>20</v>
      </c>
    </row>
    <row r="3740" spans="1:17" x14ac:dyDescent="0.25">
      <c r="A3740" s="12" t="s">
        <v>638</v>
      </c>
      <c r="B3740" s="12" t="s">
        <v>69</v>
      </c>
      <c r="C3740" s="12" t="s">
        <v>1297</v>
      </c>
      <c r="D3740" s="43" t="s">
        <v>1298</v>
      </c>
      <c r="E3740" s="48">
        <v>6133</v>
      </c>
      <c r="F3740" s="43"/>
      <c r="G3740" s="56" t="s">
        <v>2919</v>
      </c>
      <c r="H3740" s="23" t="s">
        <v>229</v>
      </c>
      <c r="I3740" s="68">
        <v>8000</v>
      </c>
      <c r="J3740" s="68">
        <v>8000</v>
      </c>
      <c r="K3740" s="68"/>
      <c r="L3740" s="68">
        <f t="shared" si="2904"/>
        <v>1500</v>
      </c>
      <c r="M3740" s="68"/>
      <c r="N3740" s="68"/>
      <c r="O3740" s="68">
        <v>1500</v>
      </c>
      <c r="P3740" s="68">
        <f t="shared" si="2900"/>
        <v>1500</v>
      </c>
      <c r="Q3740" s="68">
        <f t="shared" si="2901"/>
        <v>18.75</v>
      </c>
    </row>
    <row r="3741" spans="1:17" x14ac:dyDescent="0.25">
      <c r="A3741" s="12" t="s">
        <v>638</v>
      </c>
      <c r="B3741" s="12" t="s">
        <v>69</v>
      </c>
      <c r="C3741" s="12" t="s">
        <v>1297</v>
      </c>
      <c r="D3741" s="43" t="s">
        <v>1298</v>
      </c>
      <c r="E3741" s="48">
        <v>6134</v>
      </c>
      <c r="F3741" s="43"/>
      <c r="G3741" s="56" t="s">
        <v>2919</v>
      </c>
      <c r="H3741" s="23" t="s">
        <v>169</v>
      </c>
      <c r="I3741" s="68">
        <v>27300</v>
      </c>
      <c r="J3741" s="68">
        <v>8000</v>
      </c>
      <c r="K3741" s="68"/>
      <c r="L3741" s="68">
        <f t="shared" si="2904"/>
        <v>1500</v>
      </c>
      <c r="M3741" s="68"/>
      <c r="N3741" s="68"/>
      <c r="O3741" s="68">
        <v>1500</v>
      </c>
      <c r="P3741" s="68">
        <f t="shared" si="2900"/>
        <v>1500</v>
      </c>
      <c r="Q3741" s="68">
        <f t="shared" si="2901"/>
        <v>18.75</v>
      </c>
    </row>
    <row r="3742" spans="1:17" x14ac:dyDescent="0.25">
      <c r="A3742" s="12" t="s">
        <v>638</v>
      </c>
      <c r="B3742" s="12" t="s">
        <v>69</v>
      </c>
      <c r="C3742" s="12" t="s">
        <v>1297</v>
      </c>
      <c r="D3742" s="43" t="s">
        <v>1298</v>
      </c>
      <c r="E3742" s="48">
        <v>6135</v>
      </c>
      <c r="F3742" s="43"/>
      <c r="G3742" s="56" t="s">
        <v>2919</v>
      </c>
      <c r="H3742" s="23" t="s">
        <v>231</v>
      </c>
      <c r="I3742" s="68">
        <v>1000</v>
      </c>
      <c r="J3742" s="68">
        <v>1000</v>
      </c>
      <c r="K3742" s="68"/>
      <c r="L3742" s="68">
        <f t="shared" si="2904"/>
        <v>100</v>
      </c>
      <c r="M3742" s="68"/>
      <c r="N3742" s="68"/>
      <c r="O3742" s="68">
        <v>100</v>
      </c>
      <c r="P3742" s="68">
        <f t="shared" si="2900"/>
        <v>100</v>
      </c>
      <c r="Q3742" s="68">
        <f t="shared" si="2901"/>
        <v>10</v>
      </c>
    </row>
    <row r="3743" spans="1:17" x14ac:dyDescent="0.25">
      <c r="A3743" s="12" t="s">
        <v>638</v>
      </c>
      <c r="B3743" s="12" t="s">
        <v>69</v>
      </c>
      <c r="C3743" s="12" t="s">
        <v>1297</v>
      </c>
      <c r="D3743" s="43" t="s">
        <v>1298</v>
      </c>
      <c r="E3743" s="48">
        <v>6137</v>
      </c>
      <c r="F3743" s="43"/>
      <c r="G3743" s="56" t="s">
        <v>2919</v>
      </c>
      <c r="H3743" s="23" t="s">
        <v>235</v>
      </c>
      <c r="I3743" s="68">
        <v>9500</v>
      </c>
      <c r="J3743" s="68">
        <v>6500</v>
      </c>
      <c r="K3743" s="68"/>
      <c r="L3743" s="68">
        <f t="shared" si="2904"/>
        <v>1500</v>
      </c>
      <c r="M3743" s="68"/>
      <c r="N3743" s="68"/>
      <c r="O3743" s="68">
        <v>1500</v>
      </c>
      <c r="P3743" s="68">
        <f t="shared" si="2900"/>
        <v>1500</v>
      </c>
      <c r="Q3743" s="68">
        <f t="shared" si="2901"/>
        <v>23.076923076923077</v>
      </c>
    </row>
    <row r="3744" spans="1:17" x14ac:dyDescent="0.25">
      <c r="A3744" s="14" t="s">
        <v>638</v>
      </c>
      <c r="B3744" s="14" t="s">
        <v>69</v>
      </c>
      <c r="C3744" s="14" t="s">
        <v>1297</v>
      </c>
      <c r="D3744" s="50" t="s">
        <v>1298</v>
      </c>
      <c r="E3744" s="50" t="s">
        <v>2720</v>
      </c>
      <c r="F3744" s="43" t="s">
        <v>1</v>
      </c>
      <c r="G3744" s="49" t="s">
        <v>1</v>
      </c>
      <c r="H3744" s="11" t="s">
        <v>35</v>
      </c>
      <c r="I3744" s="67">
        <f t="shared" ref="I3744:O3744" si="2914">SUM(I3745:I3747)</f>
        <v>21700</v>
      </c>
      <c r="J3744" s="67">
        <f t="shared" si="2914"/>
        <v>15500</v>
      </c>
      <c r="K3744" s="67">
        <f t="shared" si="2914"/>
        <v>0</v>
      </c>
      <c r="L3744" s="67">
        <f t="shared" si="2904"/>
        <v>2860</v>
      </c>
      <c r="M3744" s="67">
        <f t="shared" si="2914"/>
        <v>0</v>
      </c>
      <c r="N3744" s="67">
        <f t="shared" si="2914"/>
        <v>0</v>
      </c>
      <c r="O3744" s="67">
        <f t="shared" si="2914"/>
        <v>2860</v>
      </c>
      <c r="P3744" s="67">
        <f t="shared" si="2900"/>
        <v>2860</v>
      </c>
      <c r="Q3744" s="67">
        <f t="shared" si="2901"/>
        <v>18.451612903225804</v>
      </c>
    </row>
    <row r="3745" spans="1:17" x14ac:dyDescent="0.25">
      <c r="A3745" s="12" t="s">
        <v>638</v>
      </c>
      <c r="B3745" s="12" t="s">
        <v>69</v>
      </c>
      <c r="C3745" s="12" t="s">
        <v>1297</v>
      </c>
      <c r="D3745" s="43" t="s">
        <v>1298</v>
      </c>
      <c r="E3745" s="48">
        <v>6139</v>
      </c>
      <c r="F3745" s="43"/>
      <c r="G3745" s="56" t="s">
        <v>2919</v>
      </c>
      <c r="H3745" s="23" t="s">
        <v>35</v>
      </c>
      <c r="I3745" s="68">
        <v>14200</v>
      </c>
      <c r="J3745" s="68">
        <v>8000</v>
      </c>
      <c r="K3745" s="68"/>
      <c r="L3745" s="68">
        <f t="shared" si="2904"/>
        <v>2000</v>
      </c>
      <c r="M3745" s="68"/>
      <c r="N3745" s="68"/>
      <c r="O3745" s="68">
        <v>2000</v>
      </c>
      <c r="P3745" s="68">
        <f t="shared" si="2900"/>
        <v>2000</v>
      </c>
      <c r="Q3745" s="68">
        <f t="shared" si="2901"/>
        <v>25</v>
      </c>
    </row>
    <row r="3746" spans="1:17" x14ac:dyDescent="0.25">
      <c r="A3746" s="12" t="s">
        <v>638</v>
      </c>
      <c r="B3746" s="12" t="s">
        <v>69</v>
      </c>
      <c r="C3746" s="12" t="s">
        <v>1297</v>
      </c>
      <c r="D3746" s="43" t="s">
        <v>1298</v>
      </c>
      <c r="E3746" s="48">
        <v>6139</v>
      </c>
      <c r="F3746" s="43" t="s">
        <v>1304</v>
      </c>
      <c r="G3746" s="56" t="s">
        <v>2919</v>
      </c>
      <c r="H3746" s="23" t="s">
        <v>43</v>
      </c>
      <c r="I3746" s="68">
        <v>2500</v>
      </c>
      <c r="J3746" s="68">
        <v>2500</v>
      </c>
      <c r="K3746" s="68"/>
      <c r="L3746" s="68">
        <f t="shared" si="2904"/>
        <v>260</v>
      </c>
      <c r="M3746" s="68"/>
      <c r="N3746" s="68"/>
      <c r="O3746" s="68">
        <v>260</v>
      </c>
      <c r="P3746" s="68">
        <f t="shared" si="2900"/>
        <v>260</v>
      </c>
      <c r="Q3746" s="68">
        <f t="shared" si="2901"/>
        <v>10.4</v>
      </c>
    </row>
    <row r="3747" spans="1:17" ht="22.5" x14ac:dyDescent="0.25">
      <c r="A3747" s="12" t="s">
        <v>638</v>
      </c>
      <c r="B3747" s="12" t="s">
        <v>69</v>
      </c>
      <c r="C3747" s="12" t="s">
        <v>1297</v>
      </c>
      <c r="D3747" s="43" t="s">
        <v>1298</v>
      </c>
      <c r="E3747" s="48">
        <v>6139</v>
      </c>
      <c r="F3747" s="43" t="s">
        <v>1305</v>
      </c>
      <c r="G3747" s="56" t="s">
        <v>2919</v>
      </c>
      <c r="H3747" s="23" t="s">
        <v>49</v>
      </c>
      <c r="I3747" s="68">
        <v>5000</v>
      </c>
      <c r="J3747" s="68">
        <v>5000</v>
      </c>
      <c r="K3747" s="68"/>
      <c r="L3747" s="68">
        <f t="shared" si="2904"/>
        <v>600</v>
      </c>
      <c r="M3747" s="68"/>
      <c r="N3747" s="68"/>
      <c r="O3747" s="68">
        <v>600</v>
      </c>
      <c r="P3747" s="68">
        <f t="shared" si="2900"/>
        <v>600</v>
      </c>
      <c r="Q3747" s="68">
        <f t="shared" si="2901"/>
        <v>12</v>
      </c>
    </row>
    <row r="3748" spans="1:17" ht="22.5" x14ac:dyDescent="0.25">
      <c r="A3748" s="14" t="s">
        <v>1</v>
      </c>
      <c r="B3748" s="14" t="s">
        <v>1</v>
      </c>
      <c r="C3748" s="14" t="s">
        <v>1</v>
      </c>
      <c r="D3748" s="42" t="s">
        <v>1</v>
      </c>
      <c r="E3748" s="42" t="s">
        <v>1</v>
      </c>
      <c r="F3748" s="42" t="s">
        <v>1</v>
      </c>
      <c r="G3748" s="42" t="s">
        <v>1</v>
      </c>
      <c r="H3748" s="17" t="s">
        <v>50</v>
      </c>
      <c r="I3748" s="66">
        <f t="shared" ref="I3748:O3749" si="2915">SUM(I3749)</f>
        <v>100</v>
      </c>
      <c r="J3748" s="66">
        <f t="shared" si="2915"/>
        <v>100</v>
      </c>
      <c r="K3748" s="66">
        <f t="shared" si="2915"/>
        <v>0</v>
      </c>
      <c r="L3748" s="66">
        <f t="shared" si="2904"/>
        <v>0</v>
      </c>
      <c r="M3748" s="66">
        <f t="shared" si="2915"/>
        <v>0</v>
      </c>
      <c r="N3748" s="66">
        <f t="shared" si="2915"/>
        <v>0</v>
      </c>
      <c r="O3748" s="66">
        <f t="shared" si="2915"/>
        <v>0</v>
      </c>
      <c r="P3748" s="66">
        <f t="shared" si="2900"/>
        <v>0</v>
      </c>
      <c r="Q3748" s="66">
        <f t="shared" si="2901"/>
        <v>0</v>
      </c>
    </row>
    <row r="3749" spans="1:17" x14ac:dyDescent="0.25">
      <c r="A3749" s="12" t="s">
        <v>638</v>
      </c>
      <c r="B3749" s="12" t="s">
        <v>69</v>
      </c>
      <c r="C3749" s="12" t="s">
        <v>1297</v>
      </c>
      <c r="D3749" s="43" t="s">
        <v>1298</v>
      </c>
      <c r="E3749" s="42" t="s">
        <v>2712</v>
      </c>
      <c r="F3749" s="42" t="s">
        <v>1</v>
      </c>
      <c r="G3749" s="42" t="s">
        <v>1</v>
      </c>
      <c r="H3749" s="11" t="s">
        <v>52</v>
      </c>
      <c r="I3749" s="67">
        <f t="shared" si="2915"/>
        <v>100</v>
      </c>
      <c r="J3749" s="67">
        <f t="shared" si="2915"/>
        <v>100</v>
      </c>
      <c r="K3749" s="67">
        <f t="shared" si="2915"/>
        <v>0</v>
      </c>
      <c r="L3749" s="67">
        <f t="shared" si="2904"/>
        <v>0</v>
      </c>
      <c r="M3749" s="67">
        <f t="shared" si="2915"/>
        <v>0</v>
      </c>
      <c r="N3749" s="67">
        <f t="shared" si="2915"/>
        <v>0</v>
      </c>
      <c r="O3749" s="67">
        <f t="shared" si="2915"/>
        <v>0</v>
      </c>
      <c r="P3749" s="67">
        <f t="shared" si="2900"/>
        <v>0</v>
      </c>
      <c r="Q3749" s="67">
        <f t="shared" si="2901"/>
        <v>0</v>
      </c>
    </row>
    <row r="3750" spans="1:17" x14ac:dyDescent="0.25">
      <c r="A3750" s="12" t="s">
        <v>638</v>
      </c>
      <c r="B3750" s="12" t="s">
        <v>69</v>
      </c>
      <c r="C3750" s="12" t="s">
        <v>1297</v>
      </c>
      <c r="D3750" s="43" t="s">
        <v>1298</v>
      </c>
      <c r="E3750" s="48">
        <v>6148</v>
      </c>
      <c r="F3750" s="43"/>
      <c r="G3750" s="56" t="s">
        <v>2919</v>
      </c>
      <c r="H3750" s="23" t="s">
        <v>58</v>
      </c>
      <c r="I3750" s="68">
        <v>100</v>
      </c>
      <c r="J3750" s="68">
        <v>100</v>
      </c>
      <c r="K3750" s="68"/>
      <c r="L3750" s="68">
        <f t="shared" si="2904"/>
        <v>0</v>
      </c>
      <c r="M3750" s="68"/>
      <c r="N3750" s="68"/>
      <c r="O3750" s="68"/>
      <c r="P3750" s="68">
        <f t="shared" si="2900"/>
        <v>0</v>
      </c>
      <c r="Q3750" s="68">
        <f t="shared" si="2901"/>
        <v>0</v>
      </c>
    </row>
    <row r="3751" spans="1:17" ht="22.5" x14ac:dyDescent="0.25">
      <c r="A3751" s="14" t="s">
        <v>1</v>
      </c>
      <c r="B3751" s="14" t="s">
        <v>1</v>
      </c>
      <c r="C3751" s="14" t="s">
        <v>1</v>
      </c>
      <c r="D3751" s="42" t="s">
        <v>1</v>
      </c>
      <c r="E3751" s="42" t="s">
        <v>1</v>
      </c>
      <c r="F3751" s="42" t="s">
        <v>1</v>
      </c>
      <c r="G3751" s="42" t="s">
        <v>1</v>
      </c>
      <c r="H3751" s="17" t="s">
        <v>59</v>
      </c>
      <c r="I3751" s="66">
        <f t="shared" ref="I3751:O3751" si="2916">SUM(I3752)</f>
        <v>8788</v>
      </c>
      <c r="J3751" s="66">
        <f t="shared" si="2916"/>
        <v>5288</v>
      </c>
      <c r="K3751" s="66">
        <f t="shared" si="2916"/>
        <v>0</v>
      </c>
      <c r="L3751" s="66">
        <f t="shared" si="2904"/>
        <v>0</v>
      </c>
      <c r="M3751" s="66">
        <f t="shared" si="2916"/>
        <v>0</v>
      </c>
      <c r="N3751" s="66">
        <f t="shared" si="2916"/>
        <v>0</v>
      </c>
      <c r="O3751" s="66">
        <f t="shared" si="2916"/>
        <v>0</v>
      </c>
      <c r="P3751" s="66">
        <f t="shared" si="2900"/>
        <v>0</v>
      </c>
      <c r="Q3751" s="66">
        <f t="shared" si="2901"/>
        <v>0</v>
      </c>
    </row>
    <row r="3752" spans="1:17" x14ac:dyDescent="0.25">
      <c r="A3752" s="12" t="s">
        <v>638</v>
      </c>
      <c r="B3752" s="12" t="s">
        <v>69</v>
      </c>
      <c r="C3752" s="12" t="s">
        <v>1297</v>
      </c>
      <c r="D3752" s="43" t="s">
        <v>1298</v>
      </c>
      <c r="E3752" s="42" t="s">
        <v>2715</v>
      </c>
      <c r="F3752" s="42" t="s">
        <v>1</v>
      </c>
      <c r="G3752" s="42" t="s">
        <v>1</v>
      </c>
      <c r="H3752" s="11" t="s">
        <v>61</v>
      </c>
      <c r="I3752" s="67">
        <f t="shared" ref="I3752" si="2917">SUM(I3753:I3754)</f>
        <v>8788</v>
      </c>
      <c r="J3752" s="67">
        <f t="shared" ref="J3752:K3752" si="2918">SUM(J3753:J3754)</f>
        <v>5288</v>
      </c>
      <c r="K3752" s="67">
        <f t="shared" si="2918"/>
        <v>0</v>
      </c>
      <c r="L3752" s="67">
        <f t="shared" si="2904"/>
        <v>0</v>
      </c>
      <c r="M3752" s="67">
        <f t="shared" ref="M3752" si="2919">SUM(M3753:M3754)</f>
        <v>0</v>
      </c>
      <c r="N3752" s="67">
        <f t="shared" ref="N3752:O3752" si="2920">SUM(N3753:N3754)</f>
        <v>0</v>
      </c>
      <c r="O3752" s="67">
        <f t="shared" si="2920"/>
        <v>0</v>
      </c>
      <c r="P3752" s="67">
        <f t="shared" si="2900"/>
        <v>0</v>
      </c>
      <c r="Q3752" s="67">
        <f t="shared" si="2901"/>
        <v>0</v>
      </c>
    </row>
    <row r="3753" spans="1:17" x14ac:dyDescent="0.25">
      <c r="A3753" s="12" t="s">
        <v>638</v>
      </c>
      <c r="B3753" s="12" t="s">
        <v>69</v>
      </c>
      <c r="C3753" s="12" t="s">
        <v>1297</v>
      </c>
      <c r="D3753" s="43" t="s">
        <v>1298</v>
      </c>
      <c r="E3753" s="48">
        <v>8213</v>
      </c>
      <c r="F3753" s="43"/>
      <c r="G3753" s="56" t="s">
        <v>2919</v>
      </c>
      <c r="H3753" s="23" t="s">
        <v>62</v>
      </c>
      <c r="I3753" s="68">
        <v>7288</v>
      </c>
      <c r="J3753" s="68">
        <v>5288</v>
      </c>
      <c r="K3753" s="68"/>
      <c r="L3753" s="68">
        <f t="shared" si="2904"/>
        <v>0</v>
      </c>
      <c r="M3753" s="68"/>
      <c r="N3753" s="68"/>
      <c r="O3753" s="68"/>
      <c r="P3753" s="68">
        <f t="shared" si="2900"/>
        <v>0</v>
      </c>
      <c r="Q3753" s="68">
        <f t="shared" si="2901"/>
        <v>0</v>
      </c>
    </row>
    <row r="3754" spans="1:17" x14ac:dyDescent="0.25">
      <c r="A3754" s="12" t="s">
        <v>638</v>
      </c>
      <c r="B3754" s="12" t="s">
        <v>69</v>
      </c>
      <c r="C3754" s="12" t="s">
        <v>1297</v>
      </c>
      <c r="D3754" s="43" t="s">
        <v>1298</v>
      </c>
      <c r="E3754" s="48">
        <v>8216</v>
      </c>
      <c r="F3754" s="43"/>
      <c r="G3754" s="56" t="s">
        <v>2919</v>
      </c>
      <c r="H3754" s="23" t="s">
        <v>248</v>
      </c>
      <c r="I3754" s="68">
        <v>1500</v>
      </c>
      <c r="J3754" s="68">
        <v>0</v>
      </c>
      <c r="K3754" s="68"/>
      <c r="L3754" s="68">
        <f t="shared" si="2904"/>
        <v>0</v>
      </c>
      <c r="M3754" s="68"/>
      <c r="N3754" s="68"/>
      <c r="O3754" s="68"/>
      <c r="P3754" s="68">
        <f t="shared" si="2900"/>
        <v>0</v>
      </c>
      <c r="Q3754" s="68" t="str">
        <f t="shared" si="2901"/>
        <v>-</v>
      </c>
    </row>
    <row r="3755" spans="1:17" x14ac:dyDescent="0.25">
      <c r="A3755" s="23" t="s">
        <v>1</v>
      </c>
      <c r="B3755" s="23" t="s">
        <v>1</v>
      </c>
      <c r="C3755" s="23" t="s">
        <v>1</v>
      </c>
      <c r="D3755" s="49" t="s">
        <v>1</v>
      </c>
      <c r="E3755" s="49" t="s">
        <v>1</v>
      </c>
      <c r="F3755" s="49" t="s">
        <v>1</v>
      </c>
      <c r="G3755" s="49" t="s">
        <v>1</v>
      </c>
      <c r="H3755" s="17" t="s">
        <v>1306</v>
      </c>
      <c r="I3755" s="66">
        <f t="shared" ref="I3755:O3755" si="2921">SUM(I3727,I3748,I3751)</f>
        <v>906388</v>
      </c>
      <c r="J3755" s="66">
        <f t="shared" si="2921"/>
        <v>865388</v>
      </c>
      <c r="K3755" s="66">
        <f t="shared" si="2921"/>
        <v>0</v>
      </c>
      <c r="L3755" s="66">
        <f t="shared" si="2904"/>
        <v>91485</v>
      </c>
      <c r="M3755" s="66">
        <f t="shared" si="2921"/>
        <v>0</v>
      </c>
      <c r="N3755" s="66">
        <f t="shared" si="2921"/>
        <v>0</v>
      </c>
      <c r="O3755" s="66">
        <f t="shared" si="2921"/>
        <v>91485</v>
      </c>
      <c r="P3755" s="66">
        <f t="shared" si="2900"/>
        <v>91485</v>
      </c>
      <c r="Q3755" s="66">
        <f t="shared" si="2901"/>
        <v>10.571558653459489</v>
      </c>
    </row>
    <row r="3756" spans="1:17" ht="15.75" thickBot="1" x14ac:dyDescent="0.3">
      <c r="A3756" s="23" t="s">
        <v>1</v>
      </c>
      <c r="B3756" s="23" t="s">
        <v>1</v>
      </c>
      <c r="C3756" s="23" t="s">
        <v>1</v>
      </c>
      <c r="D3756" s="49" t="s">
        <v>1</v>
      </c>
      <c r="E3756" s="49" t="s">
        <v>1</v>
      </c>
      <c r="F3756" s="49" t="s">
        <v>1</v>
      </c>
      <c r="G3756" s="49" t="s">
        <v>1</v>
      </c>
      <c r="H3756" s="11" t="s">
        <v>64</v>
      </c>
      <c r="I3756" s="67">
        <v>29</v>
      </c>
      <c r="J3756" s="67">
        <v>29</v>
      </c>
      <c r="K3756" s="67"/>
      <c r="L3756" s="67"/>
      <c r="M3756" s="67"/>
      <c r="N3756" s="67"/>
      <c r="O3756" s="67"/>
      <c r="P3756" s="67">
        <f t="shared" si="2900"/>
        <v>0</v>
      </c>
      <c r="Q3756" s="67">
        <f t="shared" si="2901"/>
        <v>0</v>
      </c>
    </row>
    <row r="3757" spans="1:17" ht="34.5" thickBot="1" x14ac:dyDescent="0.3">
      <c r="A3757" s="23" t="s">
        <v>1</v>
      </c>
      <c r="B3757" s="23" t="s">
        <v>1</v>
      </c>
      <c r="C3757" s="23" t="s">
        <v>1</v>
      </c>
      <c r="D3757" s="49" t="s">
        <v>1</v>
      </c>
      <c r="E3757" s="49" t="s">
        <v>1</v>
      </c>
      <c r="F3757" s="49" t="s">
        <v>1</v>
      </c>
      <c r="G3757" s="49" t="s">
        <v>1</v>
      </c>
      <c r="H3757" s="22" t="s">
        <v>65</v>
      </c>
      <c r="I3757" s="64" t="s">
        <v>2718</v>
      </c>
      <c r="J3757" s="64" t="s">
        <v>2879</v>
      </c>
      <c r="K3757" s="64" t="s">
        <v>2942</v>
      </c>
      <c r="L3757" s="64" t="s">
        <v>2942</v>
      </c>
      <c r="M3757" s="64" t="s">
        <v>2950</v>
      </c>
      <c r="N3757" s="64" t="s">
        <v>2949</v>
      </c>
      <c r="O3757" s="64" t="s">
        <v>2951</v>
      </c>
      <c r="P3757" s="64" t="s">
        <v>2942</v>
      </c>
      <c r="Q3757" s="64" t="s">
        <v>2944</v>
      </c>
    </row>
    <row r="3758" spans="1:17" x14ac:dyDescent="0.25">
      <c r="A3758" s="24"/>
      <c r="B3758" s="24"/>
      <c r="C3758" s="24"/>
      <c r="D3758" s="51"/>
      <c r="E3758" s="51"/>
      <c r="F3758" s="51"/>
      <c r="G3758" s="51"/>
      <c r="H3758" s="18" t="s">
        <v>1</v>
      </c>
      <c r="I3758" s="65">
        <v>1</v>
      </c>
      <c r="J3758" s="65" t="s">
        <v>2894</v>
      </c>
      <c r="K3758" s="65">
        <v>3</v>
      </c>
      <c r="L3758" s="65" t="s">
        <v>2945</v>
      </c>
      <c r="M3758" s="65">
        <v>5</v>
      </c>
      <c r="N3758" s="65">
        <v>6</v>
      </c>
      <c r="O3758" s="65">
        <v>7</v>
      </c>
      <c r="P3758" s="65" t="s">
        <v>2946</v>
      </c>
      <c r="Q3758" s="65">
        <v>9</v>
      </c>
    </row>
    <row r="3759" spans="1:17" x14ac:dyDescent="0.25">
      <c r="A3759" s="24"/>
      <c r="B3759" s="24"/>
      <c r="C3759" s="24"/>
      <c r="D3759" s="51"/>
      <c r="E3759" s="52"/>
      <c r="F3759" s="52"/>
      <c r="G3759" s="52"/>
      <c r="H3759" s="19" t="s">
        <v>697</v>
      </c>
      <c r="I3759" s="69">
        <f t="shared" ref="I3759" si="2922">SUM(I3755)</f>
        <v>906388</v>
      </c>
      <c r="J3759" s="69">
        <f t="shared" ref="J3759:K3759" si="2923">SUM(J3755)</f>
        <v>865388</v>
      </c>
      <c r="K3759" s="69">
        <f t="shared" si="2923"/>
        <v>0</v>
      </c>
      <c r="L3759" s="69">
        <f t="shared" si="2904"/>
        <v>91485</v>
      </c>
      <c r="M3759" s="69">
        <f t="shared" ref="M3759" si="2924">SUM(M3755)</f>
        <v>0</v>
      </c>
      <c r="N3759" s="69">
        <f t="shared" ref="N3759:O3759" si="2925">SUM(N3755)</f>
        <v>0</v>
      </c>
      <c r="O3759" s="69">
        <f t="shared" si="2925"/>
        <v>91485</v>
      </c>
      <c r="P3759" s="69">
        <f t="shared" si="2900"/>
        <v>91485</v>
      </c>
      <c r="Q3759" s="69">
        <f t="shared" si="2901"/>
        <v>10.571558653459489</v>
      </c>
    </row>
    <row r="3760" spans="1:17" x14ac:dyDescent="0.25">
      <c r="A3760" s="24"/>
      <c r="B3760" s="24"/>
      <c r="C3760" s="24"/>
      <c r="D3760" s="51"/>
      <c r="E3760" s="51"/>
      <c r="F3760" s="51"/>
      <c r="G3760" s="51"/>
      <c r="H3760" s="20" t="s">
        <v>67</v>
      </c>
      <c r="I3760" s="69">
        <f t="shared" ref="I3760" si="2926">SUM(I3759)</f>
        <v>906388</v>
      </c>
      <c r="J3760" s="69">
        <f t="shared" ref="J3760:K3760" si="2927">SUM(J3759)</f>
        <v>865388</v>
      </c>
      <c r="K3760" s="69">
        <f t="shared" si="2927"/>
        <v>0</v>
      </c>
      <c r="L3760" s="69">
        <f t="shared" si="2904"/>
        <v>91485</v>
      </c>
      <c r="M3760" s="69">
        <f t="shared" ref="M3760" si="2928">SUM(M3759)</f>
        <v>0</v>
      </c>
      <c r="N3760" s="69">
        <f t="shared" ref="N3760:O3760" si="2929">SUM(N3759)</f>
        <v>0</v>
      </c>
      <c r="O3760" s="69">
        <f t="shared" si="2929"/>
        <v>91485</v>
      </c>
      <c r="P3760" s="69">
        <f t="shared" si="2900"/>
        <v>91485</v>
      </c>
      <c r="Q3760" s="69">
        <f t="shared" si="2901"/>
        <v>10.571558653459489</v>
      </c>
    </row>
    <row r="3761" spans="1:17" x14ac:dyDescent="0.25">
      <c r="A3761" s="25"/>
      <c r="B3761" s="25"/>
      <c r="C3761" s="25"/>
      <c r="D3761" s="53"/>
      <c r="E3761" s="53"/>
      <c r="F3761" s="53"/>
      <c r="G3761" s="53"/>
    </row>
    <row r="3762" spans="1:17" ht="15.75" thickBot="1" x14ac:dyDescent="0.3">
      <c r="A3762" s="23" t="s">
        <v>1</v>
      </c>
      <c r="B3762" s="23" t="s">
        <v>1</v>
      </c>
      <c r="C3762" s="23" t="s">
        <v>1</v>
      </c>
      <c r="D3762" s="49" t="s">
        <v>1</v>
      </c>
      <c r="E3762" s="49" t="s">
        <v>1</v>
      </c>
      <c r="F3762" s="49" t="s">
        <v>1</v>
      </c>
      <c r="G3762" s="49" t="s">
        <v>1</v>
      </c>
      <c r="H3762" s="26" t="s">
        <v>1</v>
      </c>
      <c r="I3762" s="70"/>
      <c r="J3762" s="70"/>
      <c r="K3762" s="70"/>
      <c r="L3762" s="70"/>
      <c r="M3762" s="70"/>
      <c r="N3762" s="70"/>
      <c r="O3762" s="70"/>
      <c r="P3762" s="70"/>
      <c r="Q3762" s="70"/>
    </row>
    <row r="3763" spans="1:17" ht="34.5" thickBot="1" x14ac:dyDescent="0.3">
      <c r="A3763" s="22" t="s">
        <v>4</v>
      </c>
      <c r="B3763" s="22" t="s">
        <v>5</v>
      </c>
      <c r="C3763" s="22" t="s">
        <v>6</v>
      </c>
      <c r="D3763" s="44" t="s">
        <v>2891</v>
      </c>
      <c r="E3763" s="44" t="s">
        <v>2895</v>
      </c>
      <c r="F3763" s="44" t="s">
        <v>7</v>
      </c>
      <c r="G3763" s="44" t="s">
        <v>8</v>
      </c>
      <c r="H3763" s="22" t="s">
        <v>9</v>
      </c>
      <c r="I3763" s="64" t="s">
        <v>2718</v>
      </c>
      <c r="J3763" s="64" t="s">
        <v>2879</v>
      </c>
      <c r="K3763" s="64" t="s">
        <v>2942</v>
      </c>
      <c r="L3763" s="64" t="s">
        <v>2942</v>
      </c>
      <c r="M3763" s="64" t="s">
        <v>2950</v>
      </c>
      <c r="N3763" s="64" t="s">
        <v>2949</v>
      </c>
      <c r="O3763" s="64" t="s">
        <v>2951</v>
      </c>
      <c r="P3763" s="64" t="s">
        <v>2942</v>
      </c>
      <c r="Q3763" s="64" t="s">
        <v>2944</v>
      </c>
    </row>
    <row r="3764" spans="1:17" x14ac:dyDescent="0.25">
      <c r="A3764" s="15" t="s">
        <v>1</v>
      </c>
      <c r="B3764" s="15" t="s">
        <v>1</v>
      </c>
      <c r="C3764" s="15" t="s">
        <v>1</v>
      </c>
      <c r="D3764" s="45" t="s">
        <v>1</v>
      </c>
      <c r="E3764" s="45" t="s">
        <v>1</v>
      </c>
      <c r="F3764" s="46" t="s">
        <v>1</v>
      </c>
      <c r="G3764" s="47" t="s">
        <v>1</v>
      </c>
      <c r="H3764" s="16" t="s">
        <v>1</v>
      </c>
      <c r="I3764" s="65">
        <v>1</v>
      </c>
      <c r="J3764" s="65" t="s">
        <v>2894</v>
      </c>
      <c r="K3764" s="65">
        <v>3</v>
      </c>
      <c r="L3764" s="65" t="s">
        <v>2945</v>
      </c>
      <c r="M3764" s="65">
        <v>5</v>
      </c>
      <c r="N3764" s="65">
        <v>6</v>
      </c>
      <c r="O3764" s="65">
        <v>7</v>
      </c>
      <c r="P3764" s="65" t="s">
        <v>2946</v>
      </c>
      <c r="Q3764" s="65">
        <v>9</v>
      </c>
    </row>
    <row r="3765" spans="1:17" x14ac:dyDescent="0.25">
      <c r="A3765" s="14" t="s">
        <v>638</v>
      </c>
      <c r="B3765" s="14" t="s">
        <v>69</v>
      </c>
      <c r="C3765" s="12" t="s">
        <v>1307</v>
      </c>
      <c r="D3765" s="43" t="s">
        <v>1308</v>
      </c>
      <c r="E3765" s="42" t="s">
        <v>1</v>
      </c>
      <c r="F3765" s="42" t="s">
        <v>1</v>
      </c>
      <c r="G3765" s="42" t="s">
        <v>1</v>
      </c>
      <c r="H3765" s="11" t="s">
        <v>1309</v>
      </c>
      <c r="I3765" s="63"/>
      <c r="J3765" s="63"/>
      <c r="K3765" s="63"/>
      <c r="L3765" s="63"/>
      <c r="M3765" s="63"/>
      <c r="N3765" s="63"/>
      <c r="O3765" s="63"/>
      <c r="P3765" s="63">
        <f t="shared" si="2900"/>
        <v>0</v>
      </c>
      <c r="Q3765" s="63" t="str">
        <f t="shared" si="2901"/>
        <v>-</v>
      </c>
    </row>
    <row r="3766" spans="1:17" ht="22.5" x14ac:dyDescent="0.25">
      <c r="A3766" s="14" t="s">
        <v>1</v>
      </c>
      <c r="B3766" s="14" t="s">
        <v>1</v>
      </c>
      <c r="C3766" s="14" t="s">
        <v>1</v>
      </c>
      <c r="D3766" s="42" t="s">
        <v>1</v>
      </c>
      <c r="E3766" s="42" t="s">
        <v>1</v>
      </c>
      <c r="F3766" s="42" t="s">
        <v>1</v>
      </c>
      <c r="G3766" s="42" t="s">
        <v>1</v>
      </c>
      <c r="H3766" s="17" t="s">
        <v>13</v>
      </c>
      <c r="I3766" s="66">
        <f t="shared" ref="I3766" si="2930">SUM(I3767,I3775,I3777)</f>
        <v>972296</v>
      </c>
      <c r="J3766" s="66">
        <f t="shared" ref="J3766:K3766" si="2931">SUM(J3767,J3775,J3777)</f>
        <v>942496</v>
      </c>
      <c r="K3766" s="66">
        <f t="shared" si="2931"/>
        <v>0</v>
      </c>
      <c r="L3766" s="66">
        <f t="shared" si="2904"/>
        <v>100450</v>
      </c>
      <c r="M3766" s="66">
        <f t="shared" ref="M3766" si="2932">SUM(M3767,M3775,M3777)</f>
        <v>0</v>
      </c>
      <c r="N3766" s="66">
        <f t="shared" ref="N3766:O3766" si="2933">SUM(N3767,N3775,N3777)</f>
        <v>0</v>
      </c>
      <c r="O3766" s="66">
        <f t="shared" si="2933"/>
        <v>100450</v>
      </c>
      <c r="P3766" s="66">
        <f t="shared" si="2900"/>
        <v>100450</v>
      </c>
      <c r="Q3766" s="66">
        <f t="shared" si="2901"/>
        <v>10.65787016602723</v>
      </c>
    </row>
    <row r="3767" spans="1:17" x14ac:dyDescent="0.25">
      <c r="A3767" s="12" t="s">
        <v>638</v>
      </c>
      <c r="B3767" s="12" t="s">
        <v>69</v>
      </c>
      <c r="C3767" s="12" t="s">
        <v>1307</v>
      </c>
      <c r="D3767" s="43" t="s">
        <v>1308</v>
      </c>
      <c r="E3767" s="42" t="s">
        <v>2709</v>
      </c>
      <c r="F3767" s="42" t="s">
        <v>1</v>
      </c>
      <c r="G3767" s="42" t="s">
        <v>1</v>
      </c>
      <c r="H3767" s="11" t="s">
        <v>15</v>
      </c>
      <c r="I3767" s="67">
        <f t="shared" ref="I3767" si="2934">SUM(I3768,I3769)</f>
        <v>801996</v>
      </c>
      <c r="J3767" s="67">
        <f t="shared" ref="J3767:K3767" si="2935">SUM(J3768,J3769)</f>
        <v>801996</v>
      </c>
      <c r="K3767" s="67">
        <f t="shared" si="2935"/>
        <v>0</v>
      </c>
      <c r="L3767" s="67">
        <f t="shared" si="2904"/>
        <v>77500</v>
      </c>
      <c r="M3767" s="67">
        <f t="shared" ref="M3767" si="2936">SUM(M3768,M3769)</f>
        <v>0</v>
      </c>
      <c r="N3767" s="67">
        <f t="shared" ref="N3767:O3767" si="2937">SUM(N3768,N3769)</f>
        <v>0</v>
      </c>
      <c r="O3767" s="67">
        <f t="shared" si="2937"/>
        <v>77500</v>
      </c>
      <c r="P3767" s="67">
        <f t="shared" si="2900"/>
        <v>77500</v>
      </c>
      <c r="Q3767" s="67">
        <f t="shared" si="2901"/>
        <v>9.6633898423433529</v>
      </c>
    </row>
    <row r="3768" spans="1:17" x14ac:dyDescent="0.25">
      <c r="A3768" s="12" t="s">
        <v>638</v>
      </c>
      <c r="B3768" s="12" t="s">
        <v>69</v>
      </c>
      <c r="C3768" s="12" t="s">
        <v>1307</v>
      </c>
      <c r="D3768" s="43" t="s">
        <v>1308</v>
      </c>
      <c r="E3768" s="48">
        <v>6111</v>
      </c>
      <c r="F3768" s="43"/>
      <c r="G3768" s="56" t="s">
        <v>2919</v>
      </c>
      <c r="H3768" s="23" t="s">
        <v>16</v>
      </c>
      <c r="I3768" s="68">
        <v>697996</v>
      </c>
      <c r="J3768" s="68">
        <v>697996</v>
      </c>
      <c r="K3768" s="68"/>
      <c r="L3768" s="68">
        <f t="shared" si="2904"/>
        <v>60000</v>
      </c>
      <c r="M3768" s="68"/>
      <c r="N3768" s="68"/>
      <c r="O3768" s="68">
        <v>60000</v>
      </c>
      <c r="P3768" s="68">
        <f t="shared" si="2900"/>
        <v>60000</v>
      </c>
      <c r="Q3768" s="68">
        <f t="shared" si="2901"/>
        <v>8.5960377996435504</v>
      </c>
    </row>
    <row r="3769" spans="1:17" x14ac:dyDescent="0.25">
      <c r="A3769" s="14" t="s">
        <v>638</v>
      </c>
      <c r="B3769" s="14" t="s">
        <v>69</v>
      </c>
      <c r="C3769" s="14" t="s">
        <v>1307</v>
      </c>
      <c r="D3769" s="50" t="s">
        <v>1308</v>
      </c>
      <c r="E3769" s="50" t="s">
        <v>2719</v>
      </c>
      <c r="F3769" s="43" t="s">
        <v>1</v>
      </c>
      <c r="G3769" s="49" t="s">
        <v>1</v>
      </c>
      <c r="H3769" s="11" t="s">
        <v>19</v>
      </c>
      <c r="I3769" s="67">
        <f t="shared" ref="I3769:O3769" si="2938">SUM(I3770:I3774)</f>
        <v>104000</v>
      </c>
      <c r="J3769" s="67">
        <f t="shared" si="2938"/>
        <v>104000</v>
      </c>
      <c r="K3769" s="67">
        <f t="shared" si="2938"/>
        <v>0</v>
      </c>
      <c r="L3769" s="67">
        <f t="shared" si="2904"/>
        <v>17500</v>
      </c>
      <c r="M3769" s="67">
        <f t="shared" si="2938"/>
        <v>0</v>
      </c>
      <c r="N3769" s="67">
        <f t="shared" si="2938"/>
        <v>0</v>
      </c>
      <c r="O3769" s="67">
        <f t="shared" si="2938"/>
        <v>17500</v>
      </c>
      <c r="P3769" s="67">
        <f t="shared" si="2900"/>
        <v>17500</v>
      </c>
      <c r="Q3769" s="67">
        <f t="shared" si="2901"/>
        <v>16.826923076923077</v>
      </c>
    </row>
    <row r="3770" spans="1:17" x14ac:dyDescent="0.25">
      <c r="A3770" s="12" t="s">
        <v>638</v>
      </c>
      <c r="B3770" s="12" t="s">
        <v>69</v>
      </c>
      <c r="C3770" s="12" t="s">
        <v>1307</v>
      </c>
      <c r="D3770" s="43" t="s">
        <v>1308</v>
      </c>
      <c r="E3770" s="48">
        <v>6112</v>
      </c>
      <c r="F3770" s="43" t="s">
        <v>1310</v>
      </c>
      <c r="G3770" s="56" t="s">
        <v>2919</v>
      </c>
      <c r="H3770" s="23" t="s">
        <v>73</v>
      </c>
      <c r="I3770" s="68">
        <v>16000</v>
      </c>
      <c r="J3770" s="68">
        <v>16000</v>
      </c>
      <c r="K3770" s="68"/>
      <c r="L3770" s="68">
        <f t="shared" si="2904"/>
        <v>1500</v>
      </c>
      <c r="M3770" s="68"/>
      <c r="N3770" s="68"/>
      <c r="O3770" s="68">
        <v>1500</v>
      </c>
      <c r="P3770" s="68">
        <f t="shared" si="2900"/>
        <v>1500</v>
      </c>
      <c r="Q3770" s="68">
        <f t="shared" si="2901"/>
        <v>9.375</v>
      </c>
    </row>
    <row r="3771" spans="1:17" x14ac:dyDescent="0.25">
      <c r="A3771" s="12" t="s">
        <v>638</v>
      </c>
      <c r="B3771" s="12" t="s">
        <v>69</v>
      </c>
      <c r="C3771" s="12" t="s">
        <v>1307</v>
      </c>
      <c r="D3771" s="43" t="s">
        <v>1308</v>
      </c>
      <c r="E3771" s="48">
        <v>6112</v>
      </c>
      <c r="F3771" s="43" t="s">
        <v>1311</v>
      </c>
      <c r="G3771" s="56" t="s">
        <v>2919</v>
      </c>
      <c r="H3771" s="23" t="s">
        <v>22</v>
      </c>
      <c r="I3771" s="68">
        <v>60000</v>
      </c>
      <c r="J3771" s="68">
        <v>60000</v>
      </c>
      <c r="K3771" s="68"/>
      <c r="L3771" s="68">
        <f t="shared" si="2904"/>
        <v>7000</v>
      </c>
      <c r="M3771" s="68"/>
      <c r="N3771" s="68"/>
      <c r="O3771" s="68">
        <v>7000</v>
      </c>
      <c r="P3771" s="68">
        <f t="shared" si="2900"/>
        <v>7000</v>
      </c>
      <c r="Q3771" s="68">
        <f t="shared" si="2901"/>
        <v>11.666666666666666</v>
      </c>
    </row>
    <row r="3772" spans="1:17" x14ac:dyDescent="0.25">
      <c r="A3772" s="12" t="s">
        <v>638</v>
      </c>
      <c r="B3772" s="12" t="s">
        <v>69</v>
      </c>
      <c r="C3772" s="12" t="s">
        <v>1307</v>
      </c>
      <c r="D3772" s="43" t="s">
        <v>1308</v>
      </c>
      <c r="E3772" s="48">
        <v>6112</v>
      </c>
      <c r="F3772" s="43" t="s">
        <v>1312</v>
      </c>
      <c r="G3772" s="56" t="s">
        <v>2919</v>
      </c>
      <c r="H3772" s="23" t="s">
        <v>24</v>
      </c>
      <c r="I3772" s="68">
        <v>16000</v>
      </c>
      <c r="J3772" s="68">
        <v>16000</v>
      </c>
      <c r="K3772" s="68"/>
      <c r="L3772" s="68">
        <f t="shared" si="2904"/>
        <v>0</v>
      </c>
      <c r="M3772" s="68"/>
      <c r="N3772" s="68"/>
      <c r="O3772" s="68"/>
      <c r="P3772" s="68">
        <f t="shared" si="2900"/>
        <v>0</v>
      </c>
      <c r="Q3772" s="68">
        <f t="shared" si="2901"/>
        <v>0</v>
      </c>
    </row>
    <row r="3773" spans="1:17" x14ac:dyDescent="0.25">
      <c r="A3773" s="12" t="s">
        <v>638</v>
      </c>
      <c r="B3773" s="12" t="s">
        <v>69</v>
      </c>
      <c r="C3773" s="12" t="s">
        <v>1307</v>
      </c>
      <c r="D3773" s="43" t="s">
        <v>1308</v>
      </c>
      <c r="E3773" s="48">
        <v>6112</v>
      </c>
      <c r="F3773" s="43" t="s">
        <v>1313</v>
      </c>
      <c r="G3773" s="56" t="s">
        <v>2919</v>
      </c>
      <c r="H3773" s="23" t="s">
        <v>76</v>
      </c>
      <c r="I3773" s="68">
        <v>3000</v>
      </c>
      <c r="J3773" s="68">
        <v>3000</v>
      </c>
      <c r="K3773" s="68"/>
      <c r="L3773" s="68">
        <f t="shared" si="2904"/>
        <v>3000</v>
      </c>
      <c r="M3773" s="68"/>
      <c r="N3773" s="68"/>
      <c r="O3773" s="68">
        <v>3000</v>
      </c>
      <c r="P3773" s="68">
        <f t="shared" si="2900"/>
        <v>3000</v>
      </c>
      <c r="Q3773" s="68">
        <f t="shared" si="2901"/>
        <v>100</v>
      </c>
    </row>
    <row r="3774" spans="1:17" x14ac:dyDescent="0.25">
      <c r="A3774" s="12" t="s">
        <v>638</v>
      </c>
      <c r="B3774" s="12" t="s">
        <v>69</v>
      </c>
      <c r="C3774" s="12" t="s">
        <v>1307</v>
      </c>
      <c r="D3774" s="43" t="s">
        <v>1308</v>
      </c>
      <c r="E3774" s="48">
        <v>6112</v>
      </c>
      <c r="F3774" s="43" t="s">
        <v>1314</v>
      </c>
      <c r="G3774" s="56" t="s">
        <v>2919</v>
      </c>
      <c r="H3774" s="23" t="s">
        <v>26</v>
      </c>
      <c r="I3774" s="68">
        <v>9000</v>
      </c>
      <c r="J3774" s="68">
        <v>9000</v>
      </c>
      <c r="K3774" s="68"/>
      <c r="L3774" s="68">
        <f t="shared" si="2904"/>
        <v>6000</v>
      </c>
      <c r="M3774" s="68"/>
      <c r="N3774" s="68"/>
      <c r="O3774" s="68">
        <v>6000</v>
      </c>
      <c r="P3774" s="68">
        <f t="shared" si="2900"/>
        <v>6000</v>
      </c>
      <c r="Q3774" s="68">
        <f t="shared" si="2901"/>
        <v>66.666666666666657</v>
      </c>
    </row>
    <row r="3775" spans="1:17" x14ac:dyDescent="0.25">
      <c r="A3775" s="12" t="s">
        <v>638</v>
      </c>
      <c r="B3775" s="12" t="s">
        <v>69</v>
      </c>
      <c r="C3775" s="12" t="s">
        <v>1307</v>
      </c>
      <c r="D3775" s="43" t="s">
        <v>1308</v>
      </c>
      <c r="E3775" s="42" t="s">
        <v>2710</v>
      </c>
      <c r="F3775" s="42" t="s">
        <v>1</v>
      </c>
      <c r="G3775" s="42" t="s">
        <v>1</v>
      </c>
      <c r="H3775" s="11" t="s">
        <v>28</v>
      </c>
      <c r="I3775" s="67">
        <f t="shared" ref="I3775:O3775" si="2939">SUM(I3776)</f>
        <v>70000</v>
      </c>
      <c r="J3775" s="67">
        <f t="shared" si="2939"/>
        <v>70000</v>
      </c>
      <c r="K3775" s="67">
        <f t="shared" si="2939"/>
        <v>0</v>
      </c>
      <c r="L3775" s="67">
        <f t="shared" si="2904"/>
        <v>6500</v>
      </c>
      <c r="M3775" s="67">
        <f t="shared" si="2939"/>
        <v>0</v>
      </c>
      <c r="N3775" s="67">
        <f t="shared" si="2939"/>
        <v>0</v>
      </c>
      <c r="O3775" s="67">
        <f t="shared" si="2939"/>
        <v>6500</v>
      </c>
      <c r="P3775" s="67">
        <f t="shared" si="2900"/>
        <v>6500</v>
      </c>
      <c r="Q3775" s="67">
        <f t="shared" si="2901"/>
        <v>9.2857142857142865</v>
      </c>
    </row>
    <row r="3776" spans="1:17" x14ac:dyDescent="0.25">
      <c r="A3776" s="12" t="s">
        <v>638</v>
      </c>
      <c r="B3776" s="12" t="s">
        <v>69</v>
      </c>
      <c r="C3776" s="12" t="s">
        <v>1307</v>
      </c>
      <c r="D3776" s="43" t="s">
        <v>1308</v>
      </c>
      <c r="E3776" s="48">
        <v>6121</v>
      </c>
      <c r="F3776" s="43"/>
      <c r="G3776" s="56" t="s">
        <v>2919</v>
      </c>
      <c r="H3776" s="23" t="s">
        <v>29</v>
      </c>
      <c r="I3776" s="68">
        <v>70000</v>
      </c>
      <c r="J3776" s="68">
        <v>70000</v>
      </c>
      <c r="K3776" s="68"/>
      <c r="L3776" s="68">
        <f t="shared" si="2904"/>
        <v>6500</v>
      </c>
      <c r="M3776" s="68"/>
      <c r="N3776" s="68"/>
      <c r="O3776" s="68">
        <v>6500</v>
      </c>
      <c r="P3776" s="68">
        <f t="shared" si="2900"/>
        <v>6500</v>
      </c>
      <c r="Q3776" s="68">
        <f t="shared" si="2901"/>
        <v>9.2857142857142865</v>
      </c>
    </row>
    <row r="3777" spans="1:17" x14ac:dyDescent="0.25">
      <c r="A3777" s="12" t="s">
        <v>638</v>
      </c>
      <c r="B3777" s="12" t="s">
        <v>69</v>
      </c>
      <c r="C3777" s="12" t="s">
        <v>1307</v>
      </c>
      <c r="D3777" s="43" t="s">
        <v>1308</v>
      </c>
      <c r="E3777" s="42" t="s">
        <v>2711</v>
      </c>
      <c r="F3777" s="42" t="s">
        <v>1</v>
      </c>
      <c r="G3777" s="42" t="s">
        <v>1</v>
      </c>
      <c r="H3777" s="11" t="s">
        <v>32</v>
      </c>
      <c r="I3777" s="67">
        <f t="shared" ref="I3777:O3777" si="2940">SUM(I3778:I3784)</f>
        <v>100300</v>
      </c>
      <c r="J3777" s="67">
        <f t="shared" si="2940"/>
        <v>70500</v>
      </c>
      <c r="K3777" s="67">
        <f t="shared" si="2940"/>
        <v>0</v>
      </c>
      <c r="L3777" s="67">
        <f t="shared" si="2904"/>
        <v>16450</v>
      </c>
      <c r="M3777" s="67">
        <f t="shared" si="2940"/>
        <v>0</v>
      </c>
      <c r="N3777" s="67">
        <f t="shared" si="2940"/>
        <v>0</v>
      </c>
      <c r="O3777" s="67">
        <f t="shared" si="2940"/>
        <v>16450</v>
      </c>
      <c r="P3777" s="67">
        <f t="shared" si="2900"/>
        <v>16450</v>
      </c>
      <c r="Q3777" s="67">
        <f t="shared" si="2901"/>
        <v>23.333333333333332</v>
      </c>
    </row>
    <row r="3778" spans="1:17" x14ac:dyDescent="0.25">
      <c r="A3778" s="12" t="s">
        <v>638</v>
      </c>
      <c r="B3778" s="12" t="s">
        <v>69</v>
      </c>
      <c r="C3778" s="12" t="s">
        <v>1307</v>
      </c>
      <c r="D3778" s="43" t="s">
        <v>1308</v>
      </c>
      <c r="E3778" s="48">
        <v>6131</v>
      </c>
      <c r="F3778" s="43"/>
      <c r="G3778" s="56" t="s">
        <v>2919</v>
      </c>
      <c r="H3778" s="23" t="s">
        <v>33</v>
      </c>
      <c r="I3778" s="68">
        <v>2000</v>
      </c>
      <c r="J3778" s="68">
        <v>2000</v>
      </c>
      <c r="K3778" s="68"/>
      <c r="L3778" s="68">
        <f t="shared" si="2904"/>
        <v>0</v>
      </c>
      <c r="M3778" s="68"/>
      <c r="N3778" s="68"/>
      <c r="O3778" s="68"/>
      <c r="P3778" s="68">
        <f t="shared" si="2900"/>
        <v>0</v>
      </c>
      <c r="Q3778" s="68">
        <f t="shared" si="2901"/>
        <v>0</v>
      </c>
    </row>
    <row r="3779" spans="1:17" x14ac:dyDescent="0.25">
      <c r="A3779" s="12" t="s">
        <v>638</v>
      </c>
      <c r="B3779" s="12" t="s">
        <v>69</v>
      </c>
      <c r="C3779" s="12" t="s">
        <v>1307</v>
      </c>
      <c r="D3779" s="43" t="s">
        <v>1308</v>
      </c>
      <c r="E3779" s="48">
        <v>6132</v>
      </c>
      <c r="F3779" s="43"/>
      <c r="G3779" s="56" t="s">
        <v>2919</v>
      </c>
      <c r="H3779" s="23" t="s">
        <v>227</v>
      </c>
      <c r="I3779" s="68">
        <v>35000</v>
      </c>
      <c r="J3779" s="68">
        <v>35000</v>
      </c>
      <c r="K3779" s="68"/>
      <c r="L3779" s="68">
        <f t="shared" si="2904"/>
        <v>10000</v>
      </c>
      <c r="M3779" s="68"/>
      <c r="N3779" s="68"/>
      <c r="O3779" s="68">
        <v>10000</v>
      </c>
      <c r="P3779" s="68">
        <f t="shared" si="2900"/>
        <v>10000</v>
      </c>
      <c r="Q3779" s="68">
        <f t="shared" si="2901"/>
        <v>28.571428571428569</v>
      </c>
    </row>
    <row r="3780" spans="1:17" x14ac:dyDescent="0.25">
      <c r="A3780" s="12" t="s">
        <v>638</v>
      </c>
      <c r="B3780" s="12" t="s">
        <v>69</v>
      </c>
      <c r="C3780" s="12" t="s">
        <v>1307</v>
      </c>
      <c r="D3780" s="43" t="s">
        <v>1308</v>
      </c>
      <c r="E3780" s="48">
        <v>6133</v>
      </c>
      <c r="F3780" s="43"/>
      <c r="G3780" s="56" t="s">
        <v>2919</v>
      </c>
      <c r="H3780" s="23" t="s">
        <v>229</v>
      </c>
      <c r="I3780" s="68">
        <v>8000</v>
      </c>
      <c r="J3780" s="68">
        <v>8000</v>
      </c>
      <c r="K3780" s="68"/>
      <c r="L3780" s="68">
        <f t="shared" si="2904"/>
        <v>2000</v>
      </c>
      <c r="M3780" s="68"/>
      <c r="N3780" s="68"/>
      <c r="O3780" s="68">
        <v>2000</v>
      </c>
      <c r="P3780" s="68">
        <f t="shared" si="2900"/>
        <v>2000</v>
      </c>
      <c r="Q3780" s="68">
        <f t="shared" si="2901"/>
        <v>25</v>
      </c>
    </row>
    <row r="3781" spans="1:17" x14ac:dyDescent="0.25">
      <c r="A3781" s="12" t="s">
        <v>638</v>
      </c>
      <c r="B3781" s="12" t="s">
        <v>69</v>
      </c>
      <c r="C3781" s="12" t="s">
        <v>1307</v>
      </c>
      <c r="D3781" s="43" t="s">
        <v>1308</v>
      </c>
      <c r="E3781" s="48">
        <v>6134</v>
      </c>
      <c r="F3781" s="43"/>
      <c r="G3781" s="56" t="s">
        <v>2919</v>
      </c>
      <c r="H3781" s="23" t="s">
        <v>169</v>
      </c>
      <c r="I3781" s="68">
        <v>27000</v>
      </c>
      <c r="J3781" s="68">
        <v>6000</v>
      </c>
      <c r="K3781" s="68"/>
      <c r="L3781" s="68">
        <f t="shared" si="2904"/>
        <v>1500</v>
      </c>
      <c r="M3781" s="68"/>
      <c r="N3781" s="68"/>
      <c r="O3781" s="68">
        <v>1500</v>
      </c>
      <c r="P3781" s="68">
        <f t="shared" si="2900"/>
        <v>1500</v>
      </c>
      <c r="Q3781" s="68">
        <f t="shared" si="2901"/>
        <v>25</v>
      </c>
    </row>
    <row r="3782" spans="1:17" x14ac:dyDescent="0.25">
      <c r="A3782" s="12" t="s">
        <v>638</v>
      </c>
      <c r="B3782" s="12" t="s">
        <v>69</v>
      </c>
      <c r="C3782" s="12" t="s">
        <v>1307</v>
      </c>
      <c r="D3782" s="43" t="s">
        <v>1308</v>
      </c>
      <c r="E3782" s="48">
        <v>6135</v>
      </c>
      <c r="F3782" s="43"/>
      <c r="G3782" s="56" t="s">
        <v>2919</v>
      </c>
      <c r="H3782" s="23" t="s">
        <v>231</v>
      </c>
      <c r="I3782" s="68">
        <v>200</v>
      </c>
      <c r="J3782" s="68">
        <v>200</v>
      </c>
      <c r="K3782" s="68"/>
      <c r="L3782" s="68">
        <f t="shared" si="2904"/>
        <v>150</v>
      </c>
      <c r="M3782" s="68"/>
      <c r="N3782" s="68"/>
      <c r="O3782" s="68">
        <v>150</v>
      </c>
      <c r="P3782" s="68">
        <f t="shared" si="2900"/>
        <v>150</v>
      </c>
      <c r="Q3782" s="68">
        <f t="shared" si="2901"/>
        <v>75</v>
      </c>
    </row>
    <row r="3783" spans="1:17" x14ac:dyDescent="0.25">
      <c r="A3783" s="12" t="s">
        <v>638</v>
      </c>
      <c r="B3783" s="12" t="s">
        <v>69</v>
      </c>
      <c r="C3783" s="12" t="s">
        <v>1307</v>
      </c>
      <c r="D3783" s="43" t="s">
        <v>1308</v>
      </c>
      <c r="E3783" s="48">
        <v>6137</v>
      </c>
      <c r="F3783" s="43"/>
      <c r="G3783" s="56" t="s">
        <v>2919</v>
      </c>
      <c r="H3783" s="23" t="s">
        <v>235</v>
      </c>
      <c r="I3783" s="68">
        <v>8000</v>
      </c>
      <c r="J3783" s="68">
        <v>6500</v>
      </c>
      <c r="K3783" s="68"/>
      <c r="L3783" s="68">
        <f t="shared" si="2904"/>
        <v>1500</v>
      </c>
      <c r="M3783" s="68"/>
      <c r="N3783" s="68"/>
      <c r="O3783" s="68">
        <v>1500</v>
      </c>
      <c r="P3783" s="68">
        <f t="shared" si="2900"/>
        <v>1500</v>
      </c>
      <c r="Q3783" s="68">
        <f t="shared" si="2901"/>
        <v>23.076923076923077</v>
      </c>
    </row>
    <row r="3784" spans="1:17" x14ac:dyDescent="0.25">
      <c r="A3784" s="14" t="s">
        <v>638</v>
      </c>
      <c r="B3784" s="14" t="s">
        <v>69</v>
      </c>
      <c r="C3784" s="14" t="s">
        <v>1307</v>
      </c>
      <c r="D3784" s="50" t="s">
        <v>1308</v>
      </c>
      <c r="E3784" s="50" t="s">
        <v>2720</v>
      </c>
      <c r="F3784" s="43" t="s">
        <v>1</v>
      </c>
      <c r="G3784" s="49" t="s">
        <v>1</v>
      </c>
      <c r="H3784" s="11" t="s">
        <v>35</v>
      </c>
      <c r="I3784" s="67">
        <f t="shared" ref="I3784:O3784" si="2941">SUM(I3785:I3787)</f>
        <v>20100</v>
      </c>
      <c r="J3784" s="67">
        <f t="shared" si="2941"/>
        <v>12800</v>
      </c>
      <c r="K3784" s="67">
        <f t="shared" si="2941"/>
        <v>0</v>
      </c>
      <c r="L3784" s="67">
        <f t="shared" si="2904"/>
        <v>1300</v>
      </c>
      <c r="M3784" s="67">
        <f t="shared" si="2941"/>
        <v>0</v>
      </c>
      <c r="N3784" s="67">
        <f t="shared" si="2941"/>
        <v>0</v>
      </c>
      <c r="O3784" s="67">
        <f t="shared" si="2941"/>
        <v>1300</v>
      </c>
      <c r="P3784" s="67">
        <f t="shared" si="2900"/>
        <v>1300</v>
      </c>
      <c r="Q3784" s="67">
        <f t="shared" si="2901"/>
        <v>10.15625</v>
      </c>
    </row>
    <row r="3785" spans="1:17" x14ac:dyDescent="0.25">
      <c r="A3785" s="12" t="s">
        <v>638</v>
      </c>
      <c r="B3785" s="12" t="s">
        <v>69</v>
      </c>
      <c r="C3785" s="12" t="s">
        <v>1307</v>
      </c>
      <c r="D3785" s="43" t="s">
        <v>1308</v>
      </c>
      <c r="E3785" s="48">
        <v>6139</v>
      </c>
      <c r="F3785" s="43"/>
      <c r="G3785" s="56" t="s">
        <v>2919</v>
      </c>
      <c r="H3785" s="23" t="s">
        <v>35</v>
      </c>
      <c r="I3785" s="68">
        <v>15300</v>
      </c>
      <c r="J3785" s="68">
        <v>8000</v>
      </c>
      <c r="K3785" s="68"/>
      <c r="L3785" s="68">
        <f t="shared" si="2904"/>
        <v>1000</v>
      </c>
      <c r="M3785" s="68"/>
      <c r="N3785" s="68"/>
      <c r="O3785" s="68">
        <v>1000</v>
      </c>
      <c r="P3785" s="68">
        <f t="shared" si="2900"/>
        <v>1000</v>
      </c>
      <c r="Q3785" s="68">
        <f t="shared" si="2901"/>
        <v>12.5</v>
      </c>
    </row>
    <row r="3786" spans="1:17" x14ac:dyDescent="0.25">
      <c r="A3786" s="12" t="s">
        <v>638</v>
      </c>
      <c r="B3786" s="12" t="s">
        <v>69</v>
      </c>
      <c r="C3786" s="12" t="s">
        <v>1307</v>
      </c>
      <c r="D3786" s="43" t="s">
        <v>1308</v>
      </c>
      <c r="E3786" s="48">
        <v>6139</v>
      </c>
      <c r="F3786" s="43" t="s">
        <v>1315</v>
      </c>
      <c r="G3786" s="56" t="s">
        <v>2919</v>
      </c>
      <c r="H3786" s="23" t="s">
        <v>43</v>
      </c>
      <c r="I3786" s="68">
        <v>2300</v>
      </c>
      <c r="J3786" s="68">
        <v>2300</v>
      </c>
      <c r="K3786" s="68"/>
      <c r="L3786" s="68">
        <f t="shared" si="2904"/>
        <v>300</v>
      </c>
      <c r="M3786" s="68"/>
      <c r="N3786" s="68"/>
      <c r="O3786" s="68">
        <v>300</v>
      </c>
      <c r="P3786" s="68">
        <f t="shared" si="2900"/>
        <v>300</v>
      </c>
      <c r="Q3786" s="68">
        <f t="shared" si="2901"/>
        <v>13.043478260869565</v>
      </c>
    </row>
    <row r="3787" spans="1:17" ht="22.5" x14ac:dyDescent="0.25">
      <c r="A3787" s="12" t="s">
        <v>638</v>
      </c>
      <c r="B3787" s="12" t="s">
        <v>69</v>
      </c>
      <c r="C3787" s="12" t="s">
        <v>1307</v>
      </c>
      <c r="D3787" s="43" t="s">
        <v>1308</v>
      </c>
      <c r="E3787" s="48">
        <v>6139</v>
      </c>
      <c r="F3787" s="43" t="s">
        <v>1316</v>
      </c>
      <c r="G3787" s="56" t="s">
        <v>2919</v>
      </c>
      <c r="H3787" s="23" t="s">
        <v>49</v>
      </c>
      <c r="I3787" s="68">
        <v>2500</v>
      </c>
      <c r="J3787" s="68">
        <v>2500</v>
      </c>
      <c r="K3787" s="68"/>
      <c r="L3787" s="68">
        <f t="shared" si="2904"/>
        <v>0</v>
      </c>
      <c r="M3787" s="68"/>
      <c r="N3787" s="68"/>
      <c r="O3787" s="68"/>
      <c r="P3787" s="68">
        <f t="shared" si="2900"/>
        <v>0</v>
      </c>
      <c r="Q3787" s="68">
        <f t="shared" si="2901"/>
        <v>0</v>
      </c>
    </row>
    <row r="3788" spans="1:17" ht="22.5" x14ac:dyDescent="0.25">
      <c r="A3788" s="14" t="s">
        <v>1</v>
      </c>
      <c r="B3788" s="14" t="s">
        <v>1</v>
      </c>
      <c r="C3788" s="14" t="s">
        <v>1</v>
      </c>
      <c r="D3788" s="42" t="s">
        <v>1</v>
      </c>
      <c r="E3788" s="42" t="s">
        <v>1</v>
      </c>
      <c r="F3788" s="42" t="s">
        <v>1</v>
      </c>
      <c r="G3788" s="42" t="s">
        <v>1</v>
      </c>
      <c r="H3788" s="17" t="s">
        <v>50</v>
      </c>
      <c r="I3788" s="66">
        <f t="shared" ref="I3788:O3789" si="2942">SUM(I3789)</f>
        <v>100</v>
      </c>
      <c r="J3788" s="66">
        <f t="shared" si="2942"/>
        <v>100</v>
      </c>
      <c r="K3788" s="66">
        <f t="shared" si="2942"/>
        <v>0</v>
      </c>
      <c r="L3788" s="66">
        <f t="shared" si="2904"/>
        <v>0</v>
      </c>
      <c r="M3788" s="66">
        <f t="shared" si="2942"/>
        <v>0</v>
      </c>
      <c r="N3788" s="66">
        <f t="shared" si="2942"/>
        <v>0</v>
      </c>
      <c r="O3788" s="66">
        <f t="shared" si="2942"/>
        <v>0</v>
      </c>
      <c r="P3788" s="66">
        <f t="shared" si="2900"/>
        <v>0</v>
      </c>
      <c r="Q3788" s="66">
        <f t="shared" si="2901"/>
        <v>0</v>
      </c>
    </row>
    <row r="3789" spans="1:17" x14ac:dyDescent="0.25">
      <c r="A3789" s="12" t="s">
        <v>638</v>
      </c>
      <c r="B3789" s="12" t="s">
        <v>69</v>
      </c>
      <c r="C3789" s="12" t="s">
        <v>1307</v>
      </c>
      <c r="D3789" s="43" t="s">
        <v>1308</v>
      </c>
      <c r="E3789" s="42" t="s">
        <v>2712</v>
      </c>
      <c r="F3789" s="42" t="s">
        <v>1</v>
      </c>
      <c r="G3789" s="42" t="s">
        <v>1</v>
      </c>
      <c r="H3789" s="11" t="s">
        <v>52</v>
      </c>
      <c r="I3789" s="67">
        <f t="shared" si="2942"/>
        <v>100</v>
      </c>
      <c r="J3789" s="67">
        <f t="shared" si="2942"/>
        <v>100</v>
      </c>
      <c r="K3789" s="67">
        <f t="shared" si="2942"/>
        <v>0</v>
      </c>
      <c r="L3789" s="67">
        <f t="shared" si="2904"/>
        <v>0</v>
      </c>
      <c r="M3789" s="67">
        <f t="shared" si="2942"/>
        <v>0</v>
      </c>
      <c r="N3789" s="67">
        <f t="shared" si="2942"/>
        <v>0</v>
      </c>
      <c r="O3789" s="67">
        <f t="shared" si="2942"/>
        <v>0</v>
      </c>
      <c r="P3789" s="67">
        <f t="shared" si="2900"/>
        <v>0</v>
      </c>
      <c r="Q3789" s="67">
        <f t="shared" si="2901"/>
        <v>0</v>
      </c>
    </row>
    <row r="3790" spans="1:17" x14ac:dyDescent="0.25">
      <c r="A3790" s="12" t="s">
        <v>638</v>
      </c>
      <c r="B3790" s="12" t="s">
        <v>69</v>
      </c>
      <c r="C3790" s="12" t="s">
        <v>1307</v>
      </c>
      <c r="D3790" s="43" t="s">
        <v>1308</v>
      </c>
      <c r="E3790" s="48">
        <v>6148</v>
      </c>
      <c r="F3790" s="43"/>
      <c r="G3790" s="56" t="s">
        <v>2919</v>
      </c>
      <c r="H3790" s="23" t="s">
        <v>58</v>
      </c>
      <c r="I3790" s="68">
        <v>100</v>
      </c>
      <c r="J3790" s="68">
        <v>100</v>
      </c>
      <c r="K3790" s="68"/>
      <c r="L3790" s="68">
        <f t="shared" si="2904"/>
        <v>0</v>
      </c>
      <c r="M3790" s="68"/>
      <c r="N3790" s="68"/>
      <c r="O3790" s="68"/>
      <c r="P3790" s="68">
        <f t="shared" ref="P3790:P3853" si="2943">K3790+L3790</f>
        <v>0</v>
      </c>
      <c r="Q3790" s="68">
        <f t="shared" ref="Q3790:Q3853" si="2944">IF(J3790=0,"-",P3790/J3790*100)</f>
        <v>0</v>
      </c>
    </row>
    <row r="3791" spans="1:17" ht="22.5" x14ac:dyDescent="0.25">
      <c r="A3791" s="14" t="s">
        <v>1</v>
      </c>
      <c r="B3791" s="14" t="s">
        <v>1</v>
      </c>
      <c r="C3791" s="14" t="s">
        <v>1</v>
      </c>
      <c r="D3791" s="42" t="s">
        <v>1</v>
      </c>
      <c r="E3791" s="42" t="s">
        <v>1</v>
      </c>
      <c r="F3791" s="42" t="s">
        <v>1</v>
      </c>
      <c r="G3791" s="42" t="s">
        <v>1</v>
      </c>
      <c r="H3791" s="17" t="s">
        <v>59</v>
      </c>
      <c r="I3791" s="66">
        <f t="shared" ref="I3791:O3791" si="2945">SUM(I3792)</f>
        <v>3500</v>
      </c>
      <c r="J3791" s="66">
        <f t="shared" si="2945"/>
        <v>0</v>
      </c>
      <c r="K3791" s="66">
        <f t="shared" si="2945"/>
        <v>0</v>
      </c>
      <c r="L3791" s="66">
        <f t="shared" ref="L3791:L3854" si="2946">SUM(M3791:O3791)</f>
        <v>0</v>
      </c>
      <c r="M3791" s="66">
        <f t="shared" si="2945"/>
        <v>0</v>
      </c>
      <c r="N3791" s="66">
        <f t="shared" si="2945"/>
        <v>0</v>
      </c>
      <c r="O3791" s="66">
        <f t="shared" si="2945"/>
        <v>0</v>
      </c>
      <c r="P3791" s="66">
        <f t="shared" si="2943"/>
        <v>0</v>
      </c>
      <c r="Q3791" s="66" t="str">
        <f t="shared" si="2944"/>
        <v>-</v>
      </c>
    </row>
    <row r="3792" spans="1:17" x14ac:dyDescent="0.25">
      <c r="A3792" s="12" t="s">
        <v>638</v>
      </c>
      <c r="B3792" s="12" t="s">
        <v>69</v>
      </c>
      <c r="C3792" s="12" t="s">
        <v>1307</v>
      </c>
      <c r="D3792" s="43" t="s">
        <v>1308</v>
      </c>
      <c r="E3792" s="42" t="s">
        <v>2715</v>
      </c>
      <c r="F3792" s="42" t="s">
        <v>1</v>
      </c>
      <c r="G3792" s="42" t="s">
        <v>1</v>
      </c>
      <c r="H3792" s="11" t="s">
        <v>61</v>
      </c>
      <c r="I3792" s="67">
        <f t="shared" ref="I3792" si="2947">SUM(I3793:I3794)</f>
        <v>3500</v>
      </c>
      <c r="J3792" s="67">
        <f t="shared" ref="J3792:K3792" si="2948">SUM(J3793:J3794)</f>
        <v>0</v>
      </c>
      <c r="K3792" s="67">
        <f t="shared" si="2948"/>
        <v>0</v>
      </c>
      <c r="L3792" s="67">
        <f t="shared" si="2946"/>
        <v>0</v>
      </c>
      <c r="M3792" s="67">
        <f t="shared" ref="M3792" si="2949">SUM(M3793:M3794)</f>
        <v>0</v>
      </c>
      <c r="N3792" s="67">
        <f t="shared" ref="N3792:O3792" si="2950">SUM(N3793:N3794)</f>
        <v>0</v>
      </c>
      <c r="O3792" s="67">
        <f t="shared" si="2950"/>
        <v>0</v>
      </c>
      <c r="P3792" s="67">
        <f t="shared" si="2943"/>
        <v>0</v>
      </c>
      <c r="Q3792" s="67" t="str">
        <f t="shared" si="2944"/>
        <v>-</v>
      </c>
    </row>
    <row r="3793" spans="1:17" x14ac:dyDescent="0.25">
      <c r="A3793" s="12" t="s">
        <v>638</v>
      </c>
      <c r="B3793" s="12" t="s">
        <v>69</v>
      </c>
      <c r="C3793" s="12" t="s">
        <v>1307</v>
      </c>
      <c r="D3793" s="43" t="s">
        <v>1308</v>
      </c>
      <c r="E3793" s="48">
        <v>8213</v>
      </c>
      <c r="F3793" s="43"/>
      <c r="G3793" s="56" t="s">
        <v>2919</v>
      </c>
      <c r="H3793" s="23" t="s">
        <v>62</v>
      </c>
      <c r="I3793" s="68">
        <v>2000</v>
      </c>
      <c r="J3793" s="68">
        <v>0</v>
      </c>
      <c r="K3793" s="68"/>
      <c r="L3793" s="68">
        <f t="shared" si="2946"/>
        <v>0</v>
      </c>
      <c r="M3793" s="68"/>
      <c r="N3793" s="68"/>
      <c r="O3793" s="68"/>
      <c r="P3793" s="68">
        <f t="shared" si="2943"/>
        <v>0</v>
      </c>
      <c r="Q3793" s="68" t="str">
        <f t="shared" si="2944"/>
        <v>-</v>
      </c>
    </row>
    <row r="3794" spans="1:17" x14ac:dyDescent="0.25">
      <c r="A3794" s="12" t="s">
        <v>638</v>
      </c>
      <c r="B3794" s="12" t="s">
        <v>69</v>
      </c>
      <c r="C3794" s="12" t="s">
        <v>1307</v>
      </c>
      <c r="D3794" s="43" t="s">
        <v>1308</v>
      </c>
      <c r="E3794" s="48">
        <v>8216</v>
      </c>
      <c r="F3794" s="43"/>
      <c r="G3794" s="56" t="s">
        <v>2919</v>
      </c>
      <c r="H3794" s="23" t="s">
        <v>248</v>
      </c>
      <c r="I3794" s="68">
        <v>1500</v>
      </c>
      <c r="J3794" s="68">
        <v>0</v>
      </c>
      <c r="K3794" s="68"/>
      <c r="L3794" s="68">
        <f t="shared" si="2946"/>
        <v>0</v>
      </c>
      <c r="M3794" s="68"/>
      <c r="N3794" s="68"/>
      <c r="O3794" s="68"/>
      <c r="P3794" s="68">
        <f t="shared" si="2943"/>
        <v>0</v>
      </c>
      <c r="Q3794" s="68" t="str">
        <f t="shared" si="2944"/>
        <v>-</v>
      </c>
    </row>
    <row r="3795" spans="1:17" x14ac:dyDescent="0.25">
      <c r="A3795" s="23" t="s">
        <v>1</v>
      </c>
      <c r="B3795" s="23" t="s">
        <v>1</v>
      </c>
      <c r="C3795" s="23" t="s">
        <v>1</v>
      </c>
      <c r="D3795" s="49" t="s">
        <v>1</v>
      </c>
      <c r="E3795" s="49" t="s">
        <v>1</v>
      </c>
      <c r="F3795" s="49" t="s">
        <v>1</v>
      </c>
      <c r="G3795" s="49" t="s">
        <v>1</v>
      </c>
      <c r="H3795" s="17" t="s">
        <v>1317</v>
      </c>
      <c r="I3795" s="66">
        <f t="shared" ref="I3795:O3795" si="2951">SUM(I3766,I3788,I3791)</f>
        <v>975896</v>
      </c>
      <c r="J3795" s="66">
        <f t="shared" si="2951"/>
        <v>942596</v>
      </c>
      <c r="K3795" s="66">
        <f t="shared" si="2951"/>
        <v>0</v>
      </c>
      <c r="L3795" s="66">
        <f t="shared" si="2946"/>
        <v>100450</v>
      </c>
      <c r="M3795" s="66">
        <f t="shared" si="2951"/>
        <v>0</v>
      </c>
      <c r="N3795" s="66">
        <f t="shared" si="2951"/>
        <v>0</v>
      </c>
      <c r="O3795" s="66">
        <f t="shared" si="2951"/>
        <v>100450</v>
      </c>
      <c r="P3795" s="66">
        <f t="shared" si="2943"/>
        <v>100450</v>
      </c>
      <c r="Q3795" s="66">
        <f t="shared" si="2944"/>
        <v>10.656739472690315</v>
      </c>
    </row>
    <row r="3796" spans="1:17" ht="15.75" thickBot="1" x14ac:dyDescent="0.3">
      <c r="A3796" s="23" t="s">
        <v>1</v>
      </c>
      <c r="B3796" s="23" t="s">
        <v>1</v>
      </c>
      <c r="C3796" s="23" t="s">
        <v>1</v>
      </c>
      <c r="D3796" s="49" t="s">
        <v>1</v>
      </c>
      <c r="E3796" s="49" t="s">
        <v>1</v>
      </c>
      <c r="F3796" s="49" t="s">
        <v>1</v>
      </c>
      <c r="G3796" s="49" t="s">
        <v>1</v>
      </c>
      <c r="H3796" s="11" t="s">
        <v>64</v>
      </c>
      <c r="I3796" s="67">
        <v>35</v>
      </c>
      <c r="J3796" s="67">
        <v>35</v>
      </c>
      <c r="K3796" s="67"/>
      <c r="L3796" s="67"/>
      <c r="M3796" s="67"/>
      <c r="N3796" s="67"/>
      <c r="O3796" s="67"/>
      <c r="P3796" s="67">
        <f t="shared" si="2943"/>
        <v>0</v>
      </c>
      <c r="Q3796" s="67">
        <f t="shared" si="2944"/>
        <v>0</v>
      </c>
    </row>
    <row r="3797" spans="1:17" ht="34.5" thickBot="1" x14ac:dyDescent="0.3">
      <c r="A3797" s="23" t="s">
        <v>1</v>
      </c>
      <c r="B3797" s="23" t="s">
        <v>1</v>
      </c>
      <c r="C3797" s="23" t="s">
        <v>1</v>
      </c>
      <c r="D3797" s="49" t="s">
        <v>1</v>
      </c>
      <c r="E3797" s="49" t="s">
        <v>1</v>
      </c>
      <c r="F3797" s="49" t="s">
        <v>1</v>
      </c>
      <c r="G3797" s="49" t="s">
        <v>1</v>
      </c>
      <c r="H3797" s="22" t="s">
        <v>65</v>
      </c>
      <c r="I3797" s="64" t="s">
        <v>2718</v>
      </c>
      <c r="J3797" s="64" t="s">
        <v>2879</v>
      </c>
      <c r="K3797" s="64" t="s">
        <v>2942</v>
      </c>
      <c r="L3797" s="64" t="s">
        <v>2942</v>
      </c>
      <c r="M3797" s="64" t="s">
        <v>2950</v>
      </c>
      <c r="N3797" s="64" t="s">
        <v>2949</v>
      </c>
      <c r="O3797" s="64" t="s">
        <v>2951</v>
      </c>
      <c r="P3797" s="64" t="s">
        <v>2942</v>
      </c>
      <c r="Q3797" s="64" t="s">
        <v>2944</v>
      </c>
    </row>
    <row r="3798" spans="1:17" x14ac:dyDescent="0.25">
      <c r="A3798" s="24"/>
      <c r="B3798" s="24"/>
      <c r="C3798" s="24"/>
      <c r="D3798" s="51"/>
      <c r="E3798" s="51"/>
      <c r="F3798" s="51"/>
      <c r="G3798" s="51"/>
      <c r="H3798" s="18" t="s">
        <v>1</v>
      </c>
      <c r="I3798" s="65">
        <v>1</v>
      </c>
      <c r="J3798" s="65" t="s">
        <v>2894</v>
      </c>
      <c r="K3798" s="65">
        <v>3</v>
      </c>
      <c r="L3798" s="65" t="s">
        <v>2945</v>
      </c>
      <c r="M3798" s="65">
        <v>5</v>
      </c>
      <c r="N3798" s="65">
        <v>6</v>
      </c>
      <c r="O3798" s="65">
        <v>7</v>
      </c>
      <c r="P3798" s="65" t="s">
        <v>2946</v>
      </c>
      <c r="Q3798" s="65">
        <v>9</v>
      </c>
    </row>
    <row r="3799" spans="1:17" x14ac:dyDescent="0.25">
      <c r="A3799" s="24"/>
      <c r="B3799" s="24"/>
      <c r="C3799" s="24"/>
      <c r="D3799" s="51"/>
      <c r="E3799" s="52"/>
      <c r="F3799" s="52"/>
      <c r="G3799" s="52"/>
      <c r="H3799" s="19" t="s">
        <v>697</v>
      </c>
      <c r="I3799" s="69">
        <f t="shared" ref="I3799" si="2952">SUM(I3795)</f>
        <v>975896</v>
      </c>
      <c r="J3799" s="69">
        <f t="shared" ref="J3799:K3799" si="2953">SUM(J3795)</f>
        <v>942596</v>
      </c>
      <c r="K3799" s="69">
        <f t="shared" si="2953"/>
        <v>0</v>
      </c>
      <c r="L3799" s="69">
        <f t="shared" si="2946"/>
        <v>100450</v>
      </c>
      <c r="M3799" s="69">
        <f t="shared" ref="M3799" si="2954">SUM(M3795)</f>
        <v>0</v>
      </c>
      <c r="N3799" s="69">
        <f t="shared" ref="N3799:O3799" si="2955">SUM(N3795)</f>
        <v>0</v>
      </c>
      <c r="O3799" s="69">
        <f t="shared" si="2955"/>
        <v>100450</v>
      </c>
      <c r="P3799" s="69">
        <f t="shared" si="2943"/>
        <v>100450</v>
      </c>
      <c r="Q3799" s="69">
        <f t="shared" si="2944"/>
        <v>10.656739472690315</v>
      </c>
    </row>
    <row r="3800" spans="1:17" x14ac:dyDescent="0.25">
      <c r="A3800" s="24"/>
      <c r="B3800" s="24"/>
      <c r="C3800" s="24"/>
      <c r="D3800" s="51"/>
      <c r="E3800" s="51"/>
      <c r="F3800" s="51"/>
      <c r="G3800" s="51"/>
      <c r="H3800" s="20" t="s">
        <v>67</v>
      </c>
      <c r="I3800" s="69">
        <f t="shared" ref="I3800" si="2956">SUM(I3799)</f>
        <v>975896</v>
      </c>
      <c r="J3800" s="69">
        <f t="shared" ref="J3800:K3800" si="2957">SUM(J3799)</f>
        <v>942596</v>
      </c>
      <c r="K3800" s="69">
        <f t="shared" si="2957"/>
        <v>0</v>
      </c>
      <c r="L3800" s="69">
        <f t="shared" si="2946"/>
        <v>100450</v>
      </c>
      <c r="M3800" s="69">
        <f t="shared" ref="M3800" si="2958">SUM(M3799)</f>
        <v>0</v>
      </c>
      <c r="N3800" s="69">
        <f t="shared" ref="N3800:O3800" si="2959">SUM(N3799)</f>
        <v>0</v>
      </c>
      <c r="O3800" s="69">
        <f t="shared" si="2959"/>
        <v>100450</v>
      </c>
      <c r="P3800" s="69">
        <f t="shared" si="2943"/>
        <v>100450</v>
      </c>
      <c r="Q3800" s="69">
        <f t="shared" si="2944"/>
        <v>10.656739472690315</v>
      </c>
    </row>
    <row r="3801" spans="1:17" x14ac:dyDescent="0.25">
      <c r="A3801" s="25"/>
      <c r="B3801" s="25"/>
      <c r="C3801" s="25"/>
      <c r="D3801" s="53"/>
      <c r="E3801" s="53"/>
      <c r="F3801" s="53"/>
      <c r="G3801" s="53"/>
    </row>
    <row r="3802" spans="1:17" ht="15.75" thickBot="1" x14ac:dyDescent="0.3">
      <c r="A3802" s="23" t="s">
        <v>1</v>
      </c>
      <c r="B3802" s="23" t="s">
        <v>1</v>
      </c>
      <c r="C3802" s="23" t="s">
        <v>1</v>
      </c>
      <c r="D3802" s="49" t="s">
        <v>1</v>
      </c>
      <c r="E3802" s="49" t="s">
        <v>1</v>
      </c>
      <c r="F3802" s="49" t="s">
        <v>1</v>
      </c>
      <c r="G3802" s="49" t="s">
        <v>1</v>
      </c>
      <c r="H3802" s="26" t="s">
        <v>1</v>
      </c>
      <c r="I3802" s="70"/>
      <c r="J3802" s="70"/>
      <c r="K3802" s="70"/>
      <c r="L3802" s="70"/>
      <c r="M3802" s="70"/>
      <c r="N3802" s="70"/>
      <c r="O3802" s="70"/>
      <c r="P3802" s="70"/>
      <c r="Q3802" s="70"/>
    </row>
    <row r="3803" spans="1:17" ht="34.5" thickBot="1" x14ac:dyDescent="0.3">
      <c r="A3803" s="22" t="s">
        <v>4</v>
      </c>
      <c r="B3803" s="22" t="s">
        <v>5</v>
      </c>
      <c r="C3803" s="22" t="s">
        <v>6</v>
      </c>
      <c r="D3803" s="44" t="s">
        <v>2891</v>
      </c>
      <c r="E3803" s="44" t="s">
        <v>2895</v>
      </c>
      <c r="F3803" s="44" t="s">
        <v>7</v>
      </c>
      <c r="G3803" s="44" t="s">
        <v>8</v>
      </c>
      <c r="H3803" s="22" t="s">
        <v>9</v>
      </c>
      <c r="I3803" s="64" t="s">
        <v>2718</v>
      </c>
      <c r="J3803" s="64" t="s">
        <v>2879</v>
      </c>
      <c r="K3803" s="64" t="s">
        <v>2942</v>
      </c>
      <c r="L3803" s="64" t="s">
        <v>2942</v>
      </c>
      <c r="M3803" s="64" t="s">
        <v>2950</v>
      </c>
      <c r="N3803" s="64" t="s">
        <v>2949</v>
      </c>
      <c r="O3803" s="64" t="s">
        <v>2951</v>
      </c>
      <c r="P3803" s="64" t="s">
        <v>2942</v>
      </c>
      <c r="Q3803" s="64" t="s">
        <v>2944</v>
      </c>
    </row>
    <row r="3804" spans="1:17" x14ac:dyDescent="0.25">
      <c r="A3804" s="15" t="s">
        <v>1</v>
      </c>
      <c r="B3804" s="15" t="s">
        <v>1</v>
      </c>
      <c r="C3804" s="15" t="s">
        <v>1</v>
      </c>
      <c r="D3804" s="45" t="s">
        <v>1</v>
      </c>
      <c r="E3804" s="45" t="s">
        <v>1</v>
      </c>
      <c r="F3804" s="46" t="s">
        <v>1</v>
      </c>
      <c r="G3804" s="47" t="s">
        <v>1</v>
      </c>
      <c r="H3804" s="16" t="s">
        <v>1</v>
      </c>
      <c r="I3804" s="65">
        <v>1</v>
      </c>
      <c r="J3804" s="65" t="s">
        <v>2894</v>
      </c>
      <c r="K3804" s="65">
        <v>3</v>
      </c>
      <c r="L3804" s="65" t="s">
        <v>2945</v>
      </c>
      <c r="M3804" s="65">
        <v>5</v>
      </c>
      <c r="N3804" s="65">
        <v>6</v>
      </c>
      <c r="O3804" s="65">
        <v>7</v>
      </c>
      <c r="P3804" s="65" t="s">
        <v>2946</v>
      </c>
      <c r="Q3804" s="65">
        <v>9</v>
      </c>
    </row>
    <row r="3805" spans="1:17" x14ac:dyDescent="0.25">
      <c r="A3805" s="14" t="s">
        <v>638</v>
      </c>
      <c r="B3805" s="14" t="s">
        <v>69</v>
      </c>
      <c r="C3805" s="12" t="s">
        <v>1318</v>
      </c>
      <c r="D3805" s="43" t="s">
        <v>1319</v>
      </c>
      <c r="E3805" s="42" t="s">
        <v>1</v>
      </c>
      <c r="F3805" s="42" t="s">
        <v>1</v>
      </c>
      <c r="G3805" s="42" t="s">
        <v>1</v>
      </c>
      <c r="H3805" s="11" t="s">
        <v>1320</v>
      </c>
      <c r="I3805" s="63"/>
      <c r="J3805" s="63"/>
      <c r="K3805" s="63"/>
      <c r="L3805" s="63"/>
      <c r="M3805" s="63"/>
      <c r="N3805" s="63"/>
      <c r="O3805" s="63"/>
      <c r="P3805" s="63">
        <f t="shared" si="2943"/>
        <v>0</v>
      </c>
      <c r="Q3805" s="63" t="str">
        <f t="shared" si="2944"/>
        <v>-</v>
      </c>
    </row>
    <row r="3806" spans="1:17" ht="22.5" x14ac:dyDescent="0.25">
      <c r="A3806" s="14" t="s">
        <v>1</v>
      </c>
      <c r="B3806" s="14" t="s">
        <v>1</v>
      </c>
      <c r="C3806" s="14" t="s">
        <v>1</v>
      </c>
      <c r="D3806" s="42" t="s">
        <v>1</v>
      </c>
      <c r="E3806" s="42" t="s">
        <v>1</v>
      </c>
      <c r="F3806" s="42" t="s">
        <v>1</v>
      </c>
      <c r="G3806" s="42" t="s">
        <v>1</v>
      </c>
      <c r="H3806" s="17" t="s">
        <v>13</v>
      </c>
      <c r="I3806" s="66">
        <f t="shared" ref="I3806" si="2960">SUM(I3807,I3815,I3817)</f>
        <v>1175899</v>
      </c>
      <c r="J3806" s="66">
        <f t="shared" ref="J3806:K3806" si="2961">SUM(J3807,J3815,J3817)</f>
        <v>1164899</v>
      </c>
      <c r="K3806" s="66">
        <f t="shared" si="2961"/>
        <v>0</v>
      </c>
      <c r="L3806" s="66">
        <f t="shared" si="2946"/>
        <v>102965</v>
      </c>
      <c r="M3806" s="66">
        <f t="shared" ref="M3806" si="2962">SUM(M3807,M3815,M3817)</f>
        <v>0</v>
      </c>
      <c r="N3806" s="66">
        <f t="shared" ref="N3806:O3806" si="2963">SUM(N3807,N3815,N3817)</f>
        <v>0</v>
      </c>
      <c r="O3806" s="66">
        <f t="shared" si="2963"/>
        <v>102965</v>
      </c>
      <c r="P3806" s="66">
        <f t="shared" si="2943"/>
        <v>102965</v>
      </c>
      <c r="Q3806" s="66">
        <f t="shared" si="2944"/>
        <v>8.8389637213183292</v>
      </c>
    </row>
    <row r="3807" spans="1:17" x14ac:dyDescent="0.25">
      <c r="A3807" s="12" t="s">
        <v>638</v>
      </c>
      <c r="B3807" s="12" t="s">
        <v>69</v>
      </c>
      <c r="C3807" s="12" t="s">
        <v>1318</v>
      </c>
      <c r="D3807" s="43" t="s">
        <v>1319</v>
      </c>
      <c r="E3807" s="42" t="s">
        <v>2709</v>
      </c>
      <c r="F3807" s="42" t="s">
        <v>1</v>
      </c>
      <c r="G3807" s="42" t="s">
        <v>1</v>
      </c>
      <c r="H3807" s="11" t="s">
        <v>15</v>
      </c>
      <c r="I3807" s="67">
        <f t="shared" ref="I3807" si="2964">SUM(I3808,I3809)</f>
        <v>1004191</v>
      </c>
      <c r="J3807" s="67">
        <f t="shared" ref="J3807:K3807" si="2965">SUM(J3808,J3809)</f>
        <v>1004191</v>
      </c>
      <c r="K3807" s="67">
        <f t="shared" si="2965"/>
        <v>0</v>
      </c>
      <c r="L3807" s="67">
        <f t="shared" si="2946"/>
        <v>90790</v>
      </c>
      <c r="M3807" s="67">
        <f t="shared" ref="M3807" si="2966">SUM(M3808,M3809)</f>
        <v>0</v>
      </c>
      <c r="N3807" s="67">
        <f t="shared" ref="N3807:O3807" si="2967">SUM(N3808,N3809)</f>
        <v>0</v>
      </c>
      <c r="O3807" s="67">
        <f t="shared" si="2967"/>
        <v>90790</v>
      </c>
      <c r="P3807" s="67">
        <f t="shared" si="2943"/>
        <v>90790</v>
      </c>
      <c r="Q3807" s="67">
        <f t="shared" si="2944"/>
        <v>9.041108713382215</v>
      </c>
    </row>
    <row r="3808" spans="1:17" x14ac:dyDescent="0.25">
      <c r="A3808" s="12" t="s">
        <v>638</v>
      </c>
      <c r="B3808" s="12" t="s">
        <v>69</v>
      </c>
      <c r="C3808" s="12" t="s">
        <v>1318</v>
      </c>
      <c r="D3808" s="43" t="s">
        <v>1319</v>
      </c>
      <c r="E3808" s="48">
        <v>6111</v>
      </c>
      <c r="F3808" s="43"/>
      <c r="G3808" s="56" t="s">
        <v>2919</v>
      </c>
      <c r="H3808" s="23" t="s">
        <v>16</v>
      </c>
      <c r="I3808" s="68">
        <v>860171</v>
      </c>
      <c r="J3808" s="68">
        <v>860171</v>
      </c>
      <c r="K3808" s="68"/>
      <c r="L3808" s="68">
        <f t="shared" si="2946"/>
        <v>80000</v>
      </c>
      <c r="M3808" s="68"/>
      <c r="N3808" s="68"/>
      <c r="O3808" s="68">
        <v>80000</v>
      </c>
      <c r="P3808" s="68">
        <f t="shared" si="2943"/>
        <v>80000</v>
      </c>
      <c r="Q3808" s="68">
        <f t="shared" si="2944"/>
        <v>9.300476300642547</v>
      </c>
    </row>
    <row r="3809" spans="1:17" x14ac:dyDescent="0.25">
      <c r="A3809" s="14" t="s">
        <v>638</v>
      </c>
      <c r="B3809" s="14" t="s">
        <v>69</v>
      </c>
      <c r="C3809" s="14" t="s">
        <v>1318</v>
      </c>
      <c r="D3809" s="50" t="s">
        <v>1319</v>
      </c>
      <c r="E3809" s="50" t="s">
        <v>2719</v>
      </c>
      <c r="F3809" s="43" t="s">
        <v>1</v>
      </c>
      <c r="G3809" s="49" t="s">
        <v>1</v>
      </c>
      <c r="H3809" s="11" t="s">
        <v>19</v>
      </c>
      <c r="I3809" s="67">
        <f t="shared" ref="I3809:O3809" si="2968">SUM(I3810:I3814)</f>
        <v>144020</v>
      </c>
      <c r="J3809" s="67">
        <f t="shared" si="2968"/>
        <v>144020</v>
      </c>
      <c r="K3809" s="67">
        <f t="shared" si="2968"/>
        <v>0</v>
      </c>
      <c r="L3809" s="67">
        <f t="shared" si="2946"/>
        <v>10790</v>
      </c>
      <c r="M3809" s="67">
        <f t="shared" si="2968"/>
        <v>0</v>
      </c>
      <c r="N3809" s="67">
        <f t="shared" si="2968"/>
        <v>0</v>
      </c>
      <c r="O3809" s="67">
        <f t="shared" si="2968"/>
        <v>10790</v>
      </c>
      <c r="P3809" s="67">
        <f t="shared" si="2943"/>
        <v>10790</v>
      </c>
      <c r="Q3809" s="67">
        <f t="shared" si="2944"/>
        <v>7.4920149979169555</v>
      </c>
    </row>
    <row r="3810" spans="1:17" x14ac:dyDescent="0.25">
      <c r="A3810" s="12" t="s">
        <v>638</v>
      </c>
      <c r="B3810" s="12" t="s">
        <v>69</v>
      </c>
      <c r="C3810" s="12" t="s">
        <v>1318</v>
      </c>
      <c r="D3810" s="43" t="s">
        <v>1319</v>
      </c>
      <c r="E3810" s="48">
        <v>6112</v>
      </c>
      <c r="F3810" s="43" t="s">
        <v>1321</v>
      </c>
      <c r="G3810" s="56" t="s">
        <v>2919</v>
      </c>
      <c r="H3810" s="23" t="s">
        <v>73</v>
      </c>
      <c r="I3810" s="68">
        <v>21850</v>
      </c>
      <c r="J3810" s="68">
        <v>21850</v>
      </c>
      <c r="K3810" s="68"/>
      <c r="L3810" s="68">
        <f t="shared" si="2946"/>
        <v>0</v>
      </c>
      <c r="M3810" s="68"/>
      <c r="N3810" s="68"/>
      <c r="O3810" s="68">
        <v>0</v>
      </c>
      <c r="P3810" s="68">
        <f t="shared" si="2943"/>
        <v>0</v>
      </c>
      <c r="Q3810" s="68">
        <f t="shared" si="2944"/>
        <v>0</v>
      </c>
    </row>
    <row r="3811" spans="1:17" x14ac:dyDescent="0.25">
      <c r="A3811" s="12" t="s">
        <v>638</v>
      </c>
      <c r="B3811" s="12" t="s">
        <v>69</v>
      </c>
      <c r="C3811" s="12" t="s">
        <v>1318</v>
      </c>
      <c r="D3811" s="43" t="s">
        <v>1319</v>
      </c>
      <c r="E3811" s="48">
        <v>6112</v>
      </c>
      <c r="F3811" s="43" t="s">
        <v>1322</v>
      </c>
      <c r="G3811" s="56" t="s">
        <v>2919</v>
      </c>
      <c r="H3811" s="23" t="s">
        <v>22</v>
      </c>
      <c r="I3811" s="68">
        <v>82000</v>
      </c>
      <c r="J3811" s="68">
        <v>82000</v>
      </c>
      <c r="K3811" s="68"/>
      <c r="L3811" s="68">
        <f t="shared" si="2946"/>
        <v>6000</v>
      </c>
      <c r="M3811" s="68"/>
      <c r="N3811" s="68"/>
      <c r="O3811" s="68">
        <v>6000</v>
      </c>
      <c r="P3811" s="68">
        <f t="shared" si="2943"/>
        <v>6000</v>
      </c>
      <c r="Q3811" s="68">
        <f t="shared" si="2944"/>
        <v>7.3170731707317067</v>
      </c>
    </row>
    <row r="3812" spans="1:17" x14ac:dyDescent="0.25">
      <c r="A3812" s="12" t="s">
        <v>638</v>
      </c>
      <c r="B3812" s="12" t="s">
        <v>69</v>
      </c>
      <c r="C3812" s="12" t="s">
        <v>1318</v>
      </c>
      <c r="D3812" s="43" t="s">
        <v>1319</v>
      </c>
      <c r="E3812" s="48">
        <v>6112</v>
      </c>
      <c r="F3812" s="43" t="s">
        <v>1323</v>
      </c>
      <c r="G3812" s="56" t="s">
        <v>2919</v>
      </c>
      <c r="H3812" s="23" t="s">
        <v>24</v>
      </c>
      <c r="I3812" s="68">
        <v>20000</v>
      </c>
      <c r="J3812" s="68">
        <v>20000</v>
      </c>
      <c r="K3812" s="68"/>
      <c r="L3812" s="68">
        <f t="shared" si="2946"/>
        <v>0</v>
      </c>
      <c r="M3812" s="68"/>
      <c r="N3812" s="68"/>
      <c r="O3812" s="68"/>
      <c r="P3812" s="68">
        <f t="shared" si="2943"/>
        <v>0</v>
      </c>
      <c r="Q3812" s="68">
        <f t="shared" si="2944"/>
        <v>0</v>
      </c>
    </row>
    <row r="3813" spans="1:17" x14ac:dyDescent="0.25">
      <c r="A3813" s="12" t="s">
        <v>638</v>
      </c>
      <c r="B3813" s="12" t="s">
        <v>69</v>
      </c>
      <c r="C3813" s="12" t="s">
        <v>1318</v>
      </c>
      <c r="D3813" s="43" t="s">
        <v>1319</v>
      </c>
      <c r="E3813" s="48">
        <v>6112</v>
      </c>
      <c r="F3813" s="43" t="s">
        <v>1324</v>
      </c>
      <c r="G3813" s="56" t="s">
        <v>2919</v>
      </c>
      <c r="H3813" s="23" t="s">
        <v>76</v>
      </c>
      <c r="I3813" s="68">
        <v>5470</v>
      </c>
      <c r="J3813" s="68">
        <v>5470</v>
      </c>
      <c r="K3813" s="68"/>
      <c r="L3813" s="68">
        <f t="shared" si="2946"/>
        <v>4790</v>
      </c>
      <c r="M3813" s="68"/>
      <c r="N3813" s="68"/>
      <c r="O3813" s="68">
        <v>4790</v>
      </c>
      <c r="P3813" s="68">
        <f t="shared" si="2943"/>
        <v>4790</v>
      </c>
      <c r="Q3813" s="68">
        <f t="shared" si="2944"/>
        <v>87.568555758683729</v>
      </c>
    </row>
    <row r="3814" spans="1:17" x14ac:dyDescent="0.25">
      <c r="A3814" s="12" t="s">
        <v>638</v>
      </c>
      <c r="B3814" s="12" t="s">
        <v>69</v>
      </c>
      <c r="C3814" s="12" t="s">
        <v>1318</v>
      </c>
      <c r="D3814" s="43" t="s">
        <v>1319</v>
      </c>
      <c r="E3814" s="48">
        <v>6112</v>
      </c>
      <c r="F3814" s="43" t="s">
        <v>1325</v>
      </c>
      <c r="G3814" s="56" t="s">
        <v>2919</v>
      </c>
      <c r="H3814" s="23" t="s">
        <v>26</v>
      </c>
      <c r="I3814" s="68">
        <v>14700</v>
      </c>
      <c r="J3814" s="68">
        <v>14700</v>
      </c>
      <c r="K3814" s="68"/>
      <c r="L3814" s="68">
        <f t="shared" si="2946"/>
        <v>0</v>
      </c>
      <c r="M3814" s="68"/>
      <c r="N3814" s="68"/>
      <c r="O3814" s="68"/>
      <c r="P3814" s="68">
        <f t="shared" si="2943"/>
        <v>0</v>
      </c>
      <c r="Q3814" s="68">
        <f t="shared" si="2944"/>
        <v>0</v>
      </c>
    </row>
    <row r="3815" spans="1:17" x14ac:dyDescent="0.25">
      <c r="A3815" s="12" t="s">
        <v>638</v>
      </c>
      <c r="B3815" s="12" t="s">
        <v>69</v>
      </c>
      <c r="C3815" s="12" t="s">
        <v>1318</v>
      </c>
      <c r="D3815" s="43" t="s">
        <v>1319</v>
      </c>
      <c r="E3815" s="42" t="s">
        <v>2710</v>
      </c>
      <c r="F3815" s="42" t="s">
        <v>1</v>
      </c>
      <c r="G3815" s="42" t="s">
        <v>1</v>
      </c>
      <c r="H3815" s="11" t="s">
        <v>28</v>
      </c>
      <c r="I3815" s="67">
        <f t="shared" ref="I3815:O3815" si="2969">SUM(I3816)</f>
        <v>90383</v>
      </c>
      <c r="J3815" s="67">
        <f t="shared" si="2969"/>
        <v>90383</v>
      </c>
      <c r="K3815" s="67">
        <f t="shared" si="2969"/>
        <v>0</v>
      </c>
      <c r="L3815" s="67">
        <f t="shared" si="2946"/>
        <v>7000</v>
      </c>
      <c r="M3815" s="67">
        <f t="shared" si="2969"/>
        <v>0</v>
      </c>
      <c r="N3815" s="67">
        <f t="shared" si="2969"/>
        <v>0</v>
      </c>
      <c r="O3815" s="67">
        <f t="shared" si="2969"/>
        <v>7000</v>
      </c>
      <c r="P3815" s="67">
        <f t="shared" si="2943"/>
        <v>7000</v>
      </c>
      <c r="Q3815" s="67">
        <f t="shared" si="2944"/>
        <v>7.7448192691103408</v>
      </c>
    </row>
    <row r="3816" spans="1:17" x14ac:dyDescent="0.25">
      <c r="A3816" s="12" t="s">
        <v>638</v>
      </c>
      <c r="B3816" s="12" t="s">
        <v>69</v>
      </c>
      <c r="C3816" s="12" t="s">
        <v>1318</v>
      </c>
      <c r="D3816" s="43" t="s">
        <v>1319</v>
      </c>
      <c r="E3816" s="48">
        <v>6121</v>
      </c>
      <c r="F3816" s="43"/>
      <c r="G3816" s="56" t="s">
        <v>2919</v>
      </c>
      <c r="H3816" s="23" t="s">
        <v>29</v>
      </c>
      <c r="I3816" s="68">
        <v>90383</v>
      </c>
      <c r="J3816" s="68">
        <v>90383</v>
      </c>
      <c r="K3816" s="68"/>
      <c r="L3816" s="68">
        <f t="shared" si="2946"/>
        <v>7000</v>
      </c>
      <c r="M3816" s="68"/>
      <c r="N3816" s="68"/>
      <c r="O3816" s="68">
        <v>7000</v>
      </c>
      <c r="P3816" s="68">
        <f t="shared" si="2943"/>
        <v>7000</v>
      </c>
      <c r="Q3816" s="68">
        <f t="shared" si="2944"/>
        <v>7.7448192691103408</v>
      </c>
    </row>
    <row r="3817" spans="1:17" x14ac:dyDescent="0.25">
      <c r="A3817" s="12" t="s">
        <v>638</v>
      </c>
      <c r="B3817" s="12" t="s">
        <v>69</v>
      </c>
      <c r="C3817" s="12" t="s">
        <v>1318</v>
      </c>
      <c r="D3817" s="43" t="s">
        <v>1319</v>
      </c>
      <c r="E3817" s="42" t="s">
        <v>2711</v>
      </c>
      <c r="F3817" s="42" t="s">
        <v>1</v>
      </c>
      <c r="G3817" s="42" t="s">
        <v>1</v>
      </c>
      <c r="H3817" s="11" t="s">
        <v>32</v>
      </c>
      <c r="I3817" s="67">
        <f t="shared" ref="I3817:O3817" si="2970">SUM(I3818:I3824)</f>
        <v>81325</v>
      </c>
      <c r="J3817" s="67">
        <f t="shared" si="2970"/>
        <v>70325</v>
      </c>
      <c r="K3817" s="67">
        <f t="shared" si="2970"/>
        <v>0</v>
      </c>
      <c r="L3817" s="67">
        <f t="shared" si="2946"/>
        <v>5175</v>
      </c>
      <c r="M3817" s="67">
        <f t="shared" si="2970"/>
        <v>0</v>
      </c>
      <c r="N3817" s="67">
        <f t="shared" si="2970"/>
        <v>0</v>
      </c>
      <c r="O3817" s="67">
        <f t="shared" si="2970"/>
        <v>5175</v>
      </c>
      <c r="P3817" s="67">
        <f t="shared" si="2943"/>
        <v>5175</v>
      </c>
      <c r="Q3817" s="67">
        <f t="shared" si="2944"/>
        <v>7.3586917881265546</v>
      </c>
    </row>
    <row r="3818" spans="1:17" x14ac:dyDescent="0.25">
      <c r="A3818" s="12" t="s">
        <v>638</v>
      </c>
      <c r="B3818" s="12" t="s">
        <v>69</v>
      </c>
      <c r="C3818" s="12" t="s">
        <v>1318</v>
      </c>
      <c r="D3818" s="43" t="s">
        <v>1319</v>
      </c>
      <c r="E3818" s="48">
        <v>6131</v>
      </c>
      <c r="F3818" s="43"/>
      <c r="G3818" s="56" t="s">
        <v>2919</v>
      </c>
      <c r="H3818" s="23" t="s">
        <v>33</v>
      </c>
      <c r="I3818" s="68">
        <v>1800</v>
      </c>
      <c r="J3818" s="68">
        <v>1800</v>
      </c>
      <c r="K3818" s="68"/>
      <c r="L3818" s="68">
        <f t="shared" si="2946"/>
        <v>0</v>
      </c>
      <c r="M3818" s="68"/>
      <c r="N3818" s="68"/>
      <c r="O3818" s="68"/>
      <c r="P3818" s="68">
        <f t="shared" si="2943"/>
        <v>0</v>
      </c>
      <c r="Q3818" s="68">
        <f t="shared" si="2944"/>
        <v>0</v>
      </c>
    </row>
    <row r="3819" spans="1:17" x14ac:dyDescent="0.25">
      <c r="A3819" s="12" t="s">
        <v>638</v>
      </c>
      <c r="B3819" s="12" t="s">
        <v>69</v>
      </c>
      <c r="C3819" s="12" t="s">
        <v>1318</v>
      </c>
      <c r="D3819" s="43" t="s">
        <v>1319</v>
      </c>
      <c r="E3819" s="48">
        <v>6132</v>
      </c>
      <c r="F3819" s="43"/>
      <c r="G3819" s="56" t="s">
        <v>2919</v>
      </c>
      <c r="H3819" s="23" t="s">
        <v>227</v>
      </c>
      <c r="I3819" s="68">
        <v>31125</v>
      </c>
      <c r="J3819" s="68">
        <v>31125</v>
      </c>
      <c r="K3819" s="68"/>
      <c r="L3819" s="68">
        <f t="shared" si="2946"/>
        <v>4000</v>
      </c>
      <c r="M3819" s="68"/>
      <c r="N3819" s="68"/>
      <c r="O3819" s="68">
        <v>4000</v>
      </c>
      <c r="P3819" s="68">
        <f t="shared" si="2943"/>
        <v>4000</v>
      </c>
      <c r="Q3819" s="68">
        <f t="shared" si="2944"/>
        <v>12.851405622489958</v>
      </c>
    </row>
    <row r="3820" spans="1:17" x14ac:dyDescent="0.25">
      <c r="A3820" s="12" t="s">
        <v>638</v>
      </c>
      <c r="B3820" s="12" t="s">
        <v>69</v>
      </c>
      <c r="C3820" s="12" t="s">
        <v>1318</v>
      </c>
      <c r="D3820" s="43" t="s">
        <v>1319</v>
      </c>
      <c r="E3820" s="48">
        <v>6133</v>
      </c>
      <c r="F3820" s="43"/>
      <c r="G3820" s="56" t="s">
        <v>2919</v>
      </c>
      <c r="H3820" s="23" t="s">
        <v>229</v>
      </c>
      <c r="I3820" s="68">
        <v>9300</v>
      </c>
      <c r="J3820" s="68">
        <v>9300</v>
      </c>
      <c r="K3820" s="68"/>
      <c r="L3820" s="68">
        <f t="shared" si="2946"/>
        <v>675</v>
      </c>
      <c r="M3820" s="68"/>
      <c r="N3820" s="68"/>
      <c r="O3820" s="68">
        <v>675</v>
      </c>
      <c r="P3820" s="68">
        <f t="shared" si="2943"/>
        <v>675</v>
      </c>
      <c r="Q3820" s="68">
        <f t="shared" si="2944"/>
        <v>7.2580645161290329</v>
      </c>
    </row>
    <row r="3821" spans="1:17" x14ac:dyDescent="0.25">
      <c r="A3821" s="12" t="s">
        <v>638</v>
      </c>
      <c r="B3821" s="12" t="s">
        <v>69</v>
      </c>
      <c r="C3821" s="12" t="s">
        <v>1318</v>
      </c>
      <c r="D3821" s="43" t="s">
        <v>1319</v>
      </c>
      <c r="E3821" s="48">
        <v>6134</v>
      </c>
      <c r="F3821" s="43"/>
      <c r="G3821" s="56" t="s">
        <v>2919</v>
      </c>
      <c r="H3821" s="23" t="s">
        <v>169</v>
      </c>
      <c r="I3821" s="68">
        <v>13800</v>
      </c>
      <c r="J3821" s="68">
        <v>6000</v>
      </c>
      <c r="K3821" s="68"/>
      <c r="L3821" s="68">
        <f t="shared" si="2946"/>
        <v>200</v>
      </c>
      <c r="M3821" s="68"/>
      <c r="N3821" s="68"/>
      <c r="O3821" s="68">
        <v>200</v>
      </c>
      <c r="P3821" s="68">
        <f t="shared" si="2943"/>
        <v>200</v>
      </c>
      <c r="Q3821" s="68">
        <f t="shared" si="2944"/>
        <v>3.3333333333333335</v>
      </c>
    </row>
    <row r="3822" spans="1:17" x14ac:dyDescent="0.25">
      <c r="A3822" s="12" t="s">
        <v>638</v>
      </c>
      <c r="B3822" s="12" t="s">
        <v>69</v>
      </c>
      <c r="C3822" s="12" t="s">
        <v>1318</v>
      </c>
      <c r="D3822" s="43" t="s">
        <v>1319</v>
      </c>
      <c r="E3822" s="48">
        <v>6135</v>
      </c>
      <c r="F3822" s="43"/>
      <c r="G3822" s="56" t="s">
        <v>2919</v>
      </c>
      <c r="H3822" s="23" t="s">
        <v>231</v>
      </c>
      <c r="I3822" s="68">
        <v>200</v>
      </c>
      <c r="J3822" s="68">
        <v>200</v>
      </c>
      <c r="K3822" s="68"/>
      <c r="L3822" s="68">
        <f t="shared" si="2946"/>
        <v>50</v>
      </c>
      <c r="M3822" s="68"/>
      <c r="N3822" s="68"/>
      <c r="O3822" s="68">
        <v>50</v>
      </c>
      <c r="P3822" s="68">
        <f t="shared" si="2943"/>
        <v>50</v>
      </c>
      <c r="Q3822" s="68">
        <f t="shared" si="2944"/>
        <v>25</v>
      </c>
    </row>
    <row r="3823" spans="1:17" x14ac:dyDescent="0.25">
      <c r="A3823" s="12" t="s">
        <v>638</v>
      </c>
      <c r="B3823" s="12" t="s">
        <v>69</v>
      </c>
      <c r="C3823" s="12" t="s">
        <v>1318</v>
      </c>
      <c r="D3823" s="43" t="s">
        <v>1319</v>
      </c>
      <c r="E3823" s="48">
        <v>6137</v>
      </c>
      <c r="F3823" s="43"/>
      <c r="G3823" s="56" t="s">
        <v>2919</v>
      </c>
      <c r="H3823" s="23" t="s">
        <v>235</v>
      </c>
      <c r="I3823" s="68">
        <v>7800</v>
      </c>
      <c r="J3823" s="68">
        <v>6800</v>
      </c>
      <c r="K3823" s="68"/>
      <c r="L3823" s="68">
        <f t="shared" si="2946"/>
        <v>0</v>
      </c>
      <c r="M3823" s="68"/>
      <c r="N3823" s="68"/>
      <c r="O3823" s="68">
        <v>0</v>
      </c>
      <c r="P3823" s="68">
        <f t="shared" si="2943"/>
        <v>0</v>
      </c>
      <c r="Q3823" s="68">
        <f t="shared" si="2944"/>
        <v>0</v>
      </c>
    </row>
    <row r="3824" spans="1:17" x14ac:dyDescent="0.25">
      <c r="A3824" s="14" t="s">
        <v>638</v>
      </c>
      <c r="B3824" s="14" t="s">
        <v>69</v>
      </c>
      <c r="C3824" s="14" t="s">
        <v>1318</v>
      </c>
      <c r="D3824" s="50" t="s">
        <v>1319</v>
      </c>
      <c r="E3824" s="50" t="s">
        <v>2720</v>
      </c>
      <c r="F3824" s="43" t="s">
        <v>1</v>
      </c>
      <c r="G3824" s="49" t="s">
        <v>1</v>
      </c>
      <c r="H3824" s="11" t="s">
        <v>35</v>
      </c>
      <c r="I3824" s="67">
        <f t="shared" ref="I3824:O3824" si="2971">SUM(I3825:I3827)</f>
        <v>17300</v>
      </c>
      <c r="J3824" s="67">
        <f t="shared" si="2971"/>
        <v>15100</v>
      </c>
      <c r="K3824" s="67">
        <f t="shared" si="2971"/>
        <v>0</v>
      </c>
      <c r="L3824" s="67">
        <f t="shared" si="2946"/>
        <v>250</v>
      </c>
      <c r="M3824" s="67">
        <f t="shared" si="2971"/>
        <v>0</v>
      </c>
      <c r="N3824" s="67">
        <f t="shared" si="2971"/>
        <v>0</v>
      </c>
      <c r="O3824" s="67">
        <f t="shared" si="2971"/>
        <v>250</v>
      </c>
      <c r="P3824" s="67">
        <f t="shared" si="2943"/>
        <v>250</v>
      </c>
      <c r="Q3824" s="67">
        <f t="shared" si="2944"/>
        <v>1.6556291390728477</v>
      </c>
    </row>
    <row r="3825" spans="1:17" x14ac:dyDescent="0.25">
      <c r="A3825" s="12" t="s">
        <v>638</v>
      </c>
      <c r="B3825" s="12" t="s">
        <v>69</v>
      </c>
      <c r="C3825" s="12" t="s">
        <v>1318</v>
      </c>
      <c r="D3825" s="43" t="s">
        <v>1319</v>
      </c>
      <c r="E3825" s="48">
        <v>6139</v>
      </c>
      <c r="F3825" s="43"/>
      <c r="G3825" s="56" t="s">
        <v>2919</v>
      </c>
      <c r="H3825" s="23" t="s">
        <v>35</v>
      </c>
      <c r="I3825" s="68">
        <v>7000</v>
      </c>
      <c r="J3825" s="68">
        <v>4800</v>
      </c>
      <c r="K3825" s="68"/>
      <c r="L3825" s="68">
        <f t="shared" si="2946"/>
        <v>0</v>
      </c>
      <c r="M3825" s="68"/>
      <c r="N3825" s="68"/>
      <c r="O3825" s="68">
        <v>0</v>
      </c>
      <c r="P3825" s="68">
        <f t="shared" si="2943"/>
        <v>0</v>
      </c>
      <c r="Q3825" s="68">
        <f t="shared" si="2944"/>
        <v>0</v>
      </c>
    </row>
    <row r="3826" spans="1:17" x14ac:dyDescent="0.25">
      <c r="A3826" s="12" t="s">
        <v>638</v>
      </c>
      <c r="B3826" s="12" t="s">
        <v>69</v>
      </c>
      <c r="C3826" s="12" t="s">
        <v>1318</v>
      </c>
      <c r="D3826" s="43" t="s">
        <v>1319</v>
      </c>
      <c r="E3826" s="48">
        <v>6139</v>
      </c>
      <c r="F3826" s="43" t="s">
        <v>1326</v>
      </c>
      <c r="G3826" s="56" t="s">
        <v>2919</v>
      </c>
      <c r="H3826" s="23" t="s">
        <v>43</v>
      </c>
      <c r="I3826" s="68">
        <v>3300</v>
      </c>
      <c r="J3826" s="68">
        <v>3300</v>
      </c>
      <c r="K3826" s="68"/>
      <c r="L3826" s="68">
        <f t="shared" si="2946"/>
        <v>250</v>
      </c>
      <c r="M3826" s="68"/>
      <c r="N3826" s="68"/>
      <c r="O3826" s="68">
        <v>250</v>
      </c>
      <c r="P3826" s="68">
        <f t="shared" si="2943"/>
        <v>250</v>
      </c>
      <c r="Q3826" s="68">
        <f t="shared" si="2944"/>
        <v>7.5757575757575761</v>
      </c>
    </row>
    <row r="3827" spans="1:17" ht="22.5" x14ac:dyDescent="0.25">
      <c r="A3827" s="12" t="s">
        <v>638</v>
      </c>
      <c r="B3827" s="12" t="s">
        <v>69</v>
      </c>
      <c r="C3827" s="12" t="s">
        <v>1318</v>
      </c>
      <c r="D3827" s="43" t="s">
        <v>1319</v>
      </c>
      <c r="E3827" s="48">
        <v>6139</v>
      </c>
      <c r="F3827" s="43" t="s">
        <v>1327</v>
      </c>
      <c r="G3827" s="56" t="s">
        <v>2919</v>
      </c>
      <c r="H3827" s="23" t="s">
        <v>49</v>
      </c>
      <c r="I3827" s="68">
        <v>7000</v>
      </c>
      <c r="J3827" s="68">
        <v>7000</v>
      </c>
      <c r="K3827" s="68"/>
      <c r="L3827" s="68">
        <f t="shared" si="2946"/>
        <v>0</v>
      </c>
      <c r="M3827" s="68"/>
      <c r="N3827" s="68"/>
      <c r="O3827" s="68">
        <v>0</v>
      </c>
      <c r="P3827" s="68">
        <f t="shared" si="2943"/>
        <v>0</v>
      </c>
      <c r="Q3827" s="68">
        <f t="shared" si="2944"/>
        <v>0</v>
      </c>
    </row>
    <row r="3828" spans="1:17" ht="22.5" x14ac:dyDescent="0.25">
      <c r="A3828" s="14" t="s">
        <v>1</v>
      </c>
      <c r="B3828" s="14" t="s">
        <v>1</v>
      </c>
      <c r="C3828" s="14" t="s">
        <v>1</v>
      </c>
      <c r="D3828" s="42" t="s">
        <v>1</v>
      </c>
      <c r="E3828" s="42" t="s">
        <v>1</v>
      </c>
      <c r="F3828" s="42" t="s">
        <v>1</v>
      </c>
      <c r="G3828" s="42" t="s">
        <v>1</v>
      </c>
      <c r="H3828" s="17" t="s">
        <v>50</v>
      </c>
      <c r="I3828" s="66">
        <f t="shared" ref="I3828:O3829" si="2972">SUM(I3829)</f>
        <v>100</v>
      </c>
      <c r="J3828" s="66">
        <f t="shared" si="2972"/>
        <v>100</v>
      </c>
      <c r="K3828" s="66">
        <f t="shared" si="2972"/>
        <v>0</v>
      </c>
      <c r="L3828" s="66">
        <f t="shared" si="2946"/>
        <v>0</v>
      </c>
      <c r="M3828" s="66">
        <f t="shared" si="2972"/>
        <v>0</v>
      </c>
      <c r="N3828" s="66">
        <f t="shared" si="2972"/>
        <v>0</v>
      </c>
      <c r="O3828" s="66">
        <f t="shared" si="2972"/>
        <v>0</v>
      </c>
      <c r="P3828" s="66">
        <f t="shared" si="2943"/>
        <v>0</v>
      </c>
      <c r="Q3828" s="66">
        <f t="shared" si="2944"/>
        <v>0</v>
      </c>
    </row>
    <row r="3829" spans="1:17" x14ac:dyDescent="0.25">
      <c r="A3829" s="12" t="s">
        <v>638</v>
      </c>
      <c r="B3829" s="12" t="s">
        <v>69</v>
      </c>
      <c r="C3829" s="12" t="s">
        <v>1318</v>
      </c>
      <c r="D3829" s="43" t="s">
        <v>1319</v>
      </c>
      <c r="E3829" s="42" t="s">
        <v>2712</v>
      </c>
      <c r="F3829" s="42" t="s">
        <v>1</v>
      </c>
      <c r="G3829" s="42" t="s">
        <v>1</v>
      </c>
      <c r="H3829" s="11" t="s">
        <v>52</v>
      </c>
      <c r="I3829" s="67">
        <f t="shared" si="2972"/>
        <v>100</v>
      </c>
      <c r="J3829" s="67">
        <f t="shared" si="2972"/>
        <v>100</v>
      </c>
      <c r="K3829" s="67">
        <f t="shared" si="2972"/>
        <v>0</v>
      </c>
      <c r="L3829" s="67">
        <f t="shared" si="2946"/>
        <v>0</v>
      </c>
      <c r="M3829" s="67">
        <f t="shared" si="2972"/>
        <v>0</v>
      </c>
      <c r="N3829" s="67">
        <f t="shared" si="2972"/>
        <v>0</v>
      </c>
      <c r="O3829" s="67">
        <f t="shared" si="2972"/>
        <v>0</v>
      </c>
      <c r="P3829" s="67">
        <f t="shared" si="2943"/>
        <v>0</v>
      </c>
      <c r="Q3829" s="67">
        <f t="shared" si="2944"/>
        <v>0</v>
      </c>
    </row>
    <row r="3830" spans="1:17" x14ac:dyDescent="0.25">
      <c r="A3830" s="12" t="s">
        <v>638</v>
      </c>
      <c r="B3830" s="12" t="s">
        <v>69</v>
      </c>
      <c r="C3830" s="12" t="s">
        <v>1318</v>
      </c>
      <c r="D3830" s="43" t="s">
        <v>1319</v>
      </c>
      <c r="E3830" s="48">
        <v>6148</v>
      </c>
      <c r="F3830" s="43"/>
      <c r="G3830" s="56" t="s">
        <v>2919</v>
      </c>
      <c r="H3830" s="23" t="s">
        <v>58</v>
      </c>
      <c r="I3830" s="68">
        <v>100</v>
      </c>
      <c r="J3830" s="68">
        <v>100</v>
      </c>
      <c r="K3830" s="68"/>
      <c r="L3830" s="68">
        <f t="shared" si="2946"/>
        <v>0</v>
      </c>
      <c r="M3830" s="68"/>
      <c r="N3830" s="68"/>
      <c r="O3830" s="68"/>
      <c r="P3830" s="68">
        <f t="shared" si="2943"/>
        <v>0</v>
      </c>
      <c r="Q3830" s="68">
        <f t="shared" si="2944"/>
        <v>0</v>
      </c>
    </row>
    <row r="3831" spans="1:17" ht="22.5" x14ac:dyDescent="0.25">
      <c r="A3831" s="14" t="s">
        <v>1</v>
      </c>
      <c r="B3831" s="14" t="s">
        <v>1</v>
      </c>
      <c r="C3831" s="14" t="s">
        <v>1</v>
      </c>
      <c r="D3831" s="42" t="s">
        <v>1</v>
      </c>
      <c r="E3831" s="42" t="s">
        <v>1</v>
      </c>
      <c r="F3831" s="42" t="s">
        <v>1</v>
      </c>
      <c r="G3831" s="42" t="s">
        <v>1</v>
      </c>
      <c r="H3831" s="17" t="s">
        <v>59</v>
      </c>
      <c r="I3831" s="66">
        <f t="shared" ref="I3831:O3831" si="2973">SUM(I3832)</f>
        <v>3000</v>
      </c>
      <c r="J3831" s="66">
        <f t="shared" si="2973"/>
        <v>0</v>
      </c>
      <c r="K3831" s="66">
        <f t="shared" si="2973"/>
        <v>0</v>
      </c>
      <c r="L3831" s="66">
        <f t="shared" si="2946"/>
        <v>0</v>
      </c>
      <c r="M3831" s="66">
        <f t="shared" si="2973"/>
        <v>0</v>
      </c>
      <c r="N3831" s="66">
        <f t="shared" si="2973"/>
        <v>0</v>
      </c>
      <c r="O3831" s="66">
        <f t="shared" si="2973"/>
        <v>0</v>
      </c>
      <c r="P3831" s="66">
        <f t="shared" si="2943"/>
        <v>0</v>
      </c>
      <c r="Q3831" s="66" t="str">
        <f t="shared" si="2944"/>
        <v>-</v>
      </c>
    </row>
    <row r="3832" spans="1:17" x14ac:dyDescent="0.25">
      <c r="A3832" s="12" t="s">
        <v>638</v>
      </c>
      <c r="B3832" s="12" t="s">
        <v>69</v>
      </c>
      <c r="C3832" s="12" t="s">
        <v>1318</v>
      </c>
      <c r="D3832" s="43" t="s">
        <v>1319</v>
      </c>
      <c r="E3832" s="42" t="s">
        <v>2715</v>
      </c>
      <c r="F3832" s="42" t="s">
        <v>1</v>
      </c>
      <c r="G3832" s="42" t="s">
        <v>1</v>
      </c>
      <c r="H3832" s="11" t="s">
        <v>61</v>
      </c>
      <c r="I3832" s="67">
        <f t="shared" ref="I3832" si="2974">SUM(I3833:I3834)</f>
        <v>3000</v>
      </c>
      <c r="J3832" s="67">
        <f t="shared" ref="J3832:K3832" si="2975">SUM(J3833:J3834)</f>
        <v>0</v>
      </c>
      <c r="K3832" s="67">
        <f t="shared" si="2975"/>
        <v>0</v>
      </c>
      <c r="L3832" s="67">
        <f t="shared" si="2946"/>
        <v>0</v>
      </c>
      <c r="M3832" s="67">
        <f t="shared" ref="M3832" si="2976">SUM(M3833:M3834)</f>
        <v>0</v>
      </c>
      <c r="N3832" s="67">
        <f t="shared" ref="N3832:O3832" si="2977">SUM(N3833:N3834)</f>
        <v>0</v>
      </c>
      <c r="O3832" s="67">
        <f t="shared" si="2977"/>
        <v>0</v>
      </c>
      <c r="P3832" s="67">
        <f t="shared" si="2943"/>
        <v>0</v>
      </c>
      <c r="Q3832" s="67" t="str">
        <f t="shared" si="2944"/>
        <v>-</v>
      </c>
    </row>
    <row r="3833" spans="1:17" x14ac:dyDescent="0.25">
      <c r="A3833" s="12" t="s">
        <v>638</v>
      </c>
      <c r="B3833" s="12" t="s">
        <v>69</v>
      </c>
      <c r="C3833" s="12" t="s">
        <v>1318</v>
      </c>
      <c r="D3833" s="43" t="s">
        <v>1319</v>
      </c>
      <c r="E3833" s="48">
        <v>8213</v>
      </c>
      <c r="F3833" s="43"/>
      <c r="G3833" s="56" t="s">
        <v>2919</v>
      </c>
      <c r="H3833" s="23" t="s">
        <v>62</v>
      </c>
      <c r="I3833" s="68">
        <v>2000</v>
      </c>
      <c r="J3833" s="68">
        <v>0</v>
      </c>
      <c r="K3833" s="68"/>
      <c r="L3833" s="68">
        <f t="shared" si="2946"/>
        <v>0</v>
      </c>
      <c r="M3833" s="68"/>
      <c r="N3833" s="68"/>
      <c r="O3833" s="68"/>
      <c r="P3833" s="68">
        <f t="shared" si="2943"/>
        <v>0</v>
      </c>
      <c r="Q3833" s="68" t="str">
        <f t="shared" si="2944"/>
        <v>-</v>
      </c>
    </row>
    <row r="3834" spans="1:17" x14ac:dyDescent="0.25">
      <c r="A3834" s="12" t="s">
        <v>638</v>
      </c>
      <c r="B3834" s="12" t="s">
        <v>69</v>
      </c>
      <c r="C3834" s="12" t="s">
        <v>1318</v>
      </c>
      <c r="D3834" s="43" t="s">
        <v>1319</v>
      </c>
      <c r="E3834" s="48">
        <v>8216</v>
      </c>
      <c r="F3834" s="43"/>
      <c r="G3834" s="56" t="s">
        <v>2919</v>
      </c>
      <c r="H3834" s="23" t="s">
        <v>248</v>
      </c>
      <c r="I3834" s="68">
        <v>1000</v>
      </c>
      <c r="J3834" s="68">
        <v>0</v>
      </c>
      <c r="K3834" s="68"/>
      <c r="L3834" s="68">
        <f t="shared" si="2946"/>
        <v>0</v>
      </c>
      <c r="M3834" s="68"/>
      <c r="N3834" s="68"/>
      <c r="O3834" s="68"/>
      <c r="P3834" s="68">
        <f t="shared" si="2943"/>
        <v>0</v>
      </c>
      <c r="Q3834" s="68" t="str">
        <f t="shared" si="2944"/>
        <v>-</v>
      </c>
    </row>
    <row r="3835" spans="1:17" x14ac:dyDescent="0.25">
      <c r="A3835" s="23" t="s">
        <v>1</v>
      </c>
      <c r="B3835" s="23" t="s">
        <v>1</v>
      </c>
      <c r="C3835" s="23" t="s">
        <v>1</v>
      </c>
      <c r="D3835" s="49" t="s">
        <v>1</v>
      </c>
      <c r="E3835" s="49" t="s">
        <v>1</v>
      </c>
      <c r="F3835" s="49" t="s">
        <v>1</v>
      </c>
      <c r="G3835" s="49" t="s">
        <v>1</v>
      </c>
      <c r="H3835" s="17" t="s">
        <v>1328</v>
      </c>
      <c r="I3835" s="66">
        <f t="shared" ref="I3835:O3835" si="2978">SUM(I3806,I3828,I3831)</f>
        <v>1178999</v>
      </c>
      <c r="J3835" s="66">
        <f t="shared" si="2978"/>
        <v>1164999</v>
      </c>
      <c r="K3835" s="66">
        <f t="shared" si="2978"/>
        <v>0</v>
      </c>
      <c r="L3835" s="66">
        <f t="shared" si="2946"/>
        <v>102965</v>
      </c>
      <c r="M3835" s="66">
        <f t="shared" si="2978"/>
        <v>0</v>
      </c>
      <c r="N3835" s="66">
        <f t="shared" si="2978"/>
        <v>0</v>
      </c>
      <c r="O3835" s="66">
        <f t="shared" si="2978"/>
        <v>102965</v>
      </c>
      <c r="P3835" s="66">
        <f t="shared" si="2943"/>
        <v>102965</v>
      </c>
      <c r="Q3835" s="66">
        <f t="shared" si="2944"/>
        <v>8.8382050113347734</v>
      </c>
    </row>
    <row r="3836" spans="1:17" ht="15.75" thickBot="1" x14ac:dyDescent="0.3">
      <c r="A3836" s="23" t="s">
        <v>1</v>
      </c>
      <c r="B3836" s="23" t="s">
        <v>1</v>
      </c>
      <c r="C3836" s="23" t="s">
        <v>1</v>
      </c>
      <c r="D3836" s="49" t="s">
        <v>1</v>
      </c>
      <c r="E3836" s="49" t="s">
        <v>1</v>
      </c>
      <c r="F3836" s="49" t="s">
        <v>1</v>
      </c>
      <c r="G3836" s="49" t="s">
        <v>1</v>
      </c>
      <c r="H3836" s="11" t="s">
        <v>64</v>
      </c>
      <c r="I3836" s="67">
        <v>41</v>
      </c>
      <c r="J3836" s="67">
        <v>41</v>
      </c>
      <c r="K3836" s="67"/>
      <c r="L3836" s="67"/>
      <c r="M3836" s="67"/>
      <c r="N3836" s="67"/>
      <c r="O3836" s="67"/>
      <c r="P3836" s="67">
        <f t="shared" si="2943"/>
        <v>0</v>
      </c>
      <c r="Q3836" s="67">
        <f t="shared" si="2944"/>
        <v>0</v>
      </c>
    </row>
    <row r="3837" spans="1:17" ht="34.5" thickBot="1" x14ac:dyDescent="0.3">
      <c r="A3837" s="23" t="s">
        <v>1</v>
      </c>
      <c r="B3837" s="23" t="s">
        <v>1</v>
      </c>
      <c r="C3837" s="23" t="s">
        <v>1</v>
      </c>
      <c r="D3837" s="49" t="s">
        <v>1</v>
      </c>
      <c r="E3837" s="49" t="s">
        <v>1</v>
      </c>
      <c r="F3837" s="49" t="s">
        <v>1</v>
      </c>
      <c r="G3837" s="49" t="s">
        <v>1</v>
      </c>
      <c r="H3837" s="22" t="s">
        <v>65</v>
      </c>
      <c r="I3837" s="64" t="s">
        <v>2718</v>
      </c>
      <c r="J3837" s="64" t="s">
        <v>2879</v>
      </c>
      <c r="K3837" s="64" t="s">
        <v>2942</v>
      </c>
      <c r="L3837" s="64" t="s">
        <v>2942</v>
      </c>
      <c r="M3837" s="64" t="s">
        <v>2950</v>
      </c>
      <c r="N3837" s="64" t="s">
        <v>2949</v>
      </c>
      <c r="O3837" s="64" t="s">
        <v>2951</v>
      </c>
      <c r="P3837" s="64" t="s">
        <v>2942</v>
      </c>
      <c r="Q3837" s="64" t="s">
        <v>2944</v>
      </c>
    </row>
    <row r="3838" spans="1:17" x14ac:dyDescent="0.25">
      <c r="A3838" s="24"/>
      <c r="B3838" s="24"/>
      <c r="C3838" s="24"/>
      <c r="D3838" s="51"/>
      <c r="E3838" s="51"/>
      <c r="F3838" s="51"/>
      <c r="G3838" s="51"/>
      <c r="H3838" s="18" t="s">
        <v>1</v>
      </c>
      <c r="I3838" s="65">
        <v>1</v>
      </c>
      <c r="J3838" s="65" t="s">
        <v>2894</v>
      </c>
      <c r="K3838" s="65">
        <v>3</v>
      </c>
      <c r="L3838" s="65" t="s">
        <v>2945</v>
      </c>
      <c r="M3838" s="65">
        <v>5</v>
      </c>
      <c r="N3838" s="65">
        <v>6</v>
      </c>
      <c r="O3838" s="65">
        <v>7</v>
      </c>
      <c r="P3838" s="65" t="s">
        <v>2946</v>
      </c>
      <c r="Q3838" s="65">
        <v>9</v>
      </c>
    </row>
    <row r="3839" spans="1:17" x14ac:dyDescent="0.25">
      <c r="A3839" s="24"/>
      <c r="B3839" s="24"/>
      <c r="C3839" s="24"/>
      <c r="D3839" s="51"/>
      <c r="E3839" s="52"/>
      <c r="F3839" s="52"/>
      <c r="G3839" s="52"/>
      <c r="H3839" s="19" t="s">
        <v>697</v>
      </c>
      <c r="I3839" s="69">
        <f t="shared" ref="I3839" si="2979">SUM(I3835)</f>
        <v>1178999</v>
      </c>
      <c r="J3839" s="69">
        <f t="shared" ref="J3839:K3839" si="2980">SUM(J3835)</f>
        <v>1164999</v>
      </c>
      <c r="K3839" s="69">
        <f t="shared" si="2980"/>
        <v>0</v>
      </c>
      <c r="L3839" s="69">
        <f t="shared" si="2946"/>
        <v>102965</v>
      </c>
      <c r="M3839" s="69">
        <f t="shared" ref="M3839" si="2981">SUM(M3835)</f>
        <v>0</v>
      </c>
      <c r="N3839" s="69">
        <f t="shared" ref="N3839:O3839" si="2982">SUM(N3835)</f>
        <v>0</v>
      </c>
      <c r="O3839" s="69">
        <f t="shared" si="2982"/>
        <v>102965</v>
      </c>
      <c r="P3839" s="69">
        <f t="shared" si="2943"/>
        <v>102965</v>
      </c>
      <c r="Q3839" s="69">
        <f t="shared" si="2944"/>
        <v>8.8382050113347734</v>
      </c>
    </row>
    <row r="3840" spans="1:17" x14ac:dyDescent="0.25">
      <c r="A3840" s="24"/>
      <c r="B3840" s="24"/>
      <c r="C3840" s="24"/>
      <c r="D3840" s="51"/>
      <c r="E3840" s="51"/>
      <c r="F3840" s="51"/>
      <c r="G3840" s="51"/>
      <c r="H3840" s="20" t="s">
        <v>67</v>
      </c>
      <c r="I3840" s="69">
        <f t="shared" ref="I3840" si="2983">SUM(I3839)</f>
        <v>1178999</v>
      </c>
      <c r="J3840" s="69">
        <f t="shared" ref="J3840:K3840" si="2984">SUM(J3839)</f>
        <v>1164999</v>
      </c>
      <c r="K3840" s="69">
        <f t="shared" si="2984"/>
        <v>0</v>
      </c>
      <c r="L3840" s="69">
        <f t="shared" si="2946"/>
        <v>102965</v>
      </c>
      <c r="M3840" s="69">
        <f t="shared" ref="M3840" si="2985">SUM(M3839)</f>
        <v>0</v>
      </c>
      <c r="N3840" s="69">
        <f t="shared" ref="N3840:O3840" si="2986">SUM(N3839)</f>
        <v>0</v>
      </c>
      <c r="O3840" s="69">
        <f t="shared" si="2986"/>
        <v>102965</v>
      </c>
      <c r="P3840" s="69">
        <f t="shared" si="2943"/>
        <v>102965</v>
      </c>
      <c r="Q3840" s="69">
        <f t="shared" si="2944"/>
        <v>8.8382050113347734</v>
      </c>
    </row>
    <row r="3841" spans="1:17" x14ac:dyDescent="0.25">
      <c r="A3841" s="25"/>
      <c r="B3841" s="25"/>
      <c r="C3841" s="25"/>
      <c r="D3841" s="53"/>
      <c r="E3841" s="53"/>
      <c r="F3841" s="53"/>
      <c r="G3841" s="53"/>
    </row>
    <row r="3842" spans="1:17" ht="15.75" thickBot="1" x14ac:dyDescent="0.3">
      <c r="A3842" s="23" t="s">
        <v>1</v>
      </c>
      <c r="B3842" s="23" t="s">
        <v>1</v>
      </c>
      <c r="C3842" s="23" t="s">
        <v>1</v>
      </c>
      <c r="D3842" s="49" t="s">
        <v>1</v>
      </c>
      <c r="E3842" s="49" t="s">
        <v>1</v>
      </c>
      <c r="F3842" s="49" t="s">
        <v>1</v>
      </c>
      <c r="G3842" s="49" t="s">
        <v>1</v>
      </c>
      <c r="H3842" s="26" t="s">
        <v>1</v>
      </c>
      <c r="I3842" s="70"/>
      <c r="J3842" s="70"/>
      <c r="K3842" s="70"/>
      <c r="L3842" s="70"/>
      <c r="M3842" s="70"/>
      <c r="N3842" s="70"/>
      <c r="O3842" s="70"/>
      <c r="P3842" s="70"/>
      <c r="Q3842" s="70"/>
    </row>
    <row r="3843" spans="1:17" ht="34.5" thickBot="1" x14ac:dyDescent="0.3">
      <c r="A3843" s="22" t="s">
        <v>4</v>
      </c>
      <c r="B3843" s="22" t="s">
        <v>5</v>
      </c>
      <c r="C3843" s="22" t="s">
        <v>6</v>
      </c>
      <c r="D3843" s="44" t="s">
        <v>2891</v>
      </c>
      <c r="E3843" s="44" t="s">
        <v>2895</v>
      </c>
      <c r="F3843" s="44" t="s">
        <v>7</v>
      </c>
      <c r="G3843" s="44" t="s">
        <v>8</v>
      </c>
      <c r="H3843" s="22" t="s">
        <v>9</v>
      </c>
      <c r="I3843" s="64" t="s">
        <v>2718</v>
      </c>
      <c r="J3843" s="64" t="s">
        <v>2879</v>
      </c>
      <c r="K3843" s="64" t="s">
        <v>2942</v>
      </c>
      <c r="L3843" s="64" t="s">
        <v>2942</v>
      </c>
      <c r="M3843" s="64" t="s">
        <v>2950</v>
      </c>
      <c r="N3843" s="64" t="s">
        <v>2949</v>
      </c>
      <c r="O3843" s="64" t="s">
        <v>2951</v>
      </c>
      <c r="P3843" s="64" t="s">
        <v>2942</v>
      </c>
      <c r="Q3843" s="64" t="s">
        <v>2944</v>
      </c>
    </row>
    <row r="3844" spans="1:17" x14ac:dyDescent="0.25">
      <c r="A3844" s="15" t="s">
        <v>1</v>
      </c>
      <c r="B3844" s="15" t="s">
        <v>1</v>
      </c>
      <c r="C3844" s="15" t="s">
        <v>1</v>
      </c>
      <c r="D3844" s="45" t="s">
        <v>1</v>
      </c>
      <c r="E3844" s="45" t="s">
        <v>1</v>
      </c>
      <c r="F3844" s="46" t="s">
        <v>1</v>
      </c>
      <c r="G3844" s="47" t="s">
        <v>1</v>
      </c>
      <c r="H3844" s="16" t="s">
        <v>1</v>
      </c>
      <c r="I3844" s="65">
        <v>1</v>
      </c>
      <c r="J3844" s="65" t="s">
        <v>2894</v>
      </c>
      <c r="K3844" s="65">
        <v>3</v>
      </c>
      <c r="L3844" s="65" t="s">
        <v>2945</v>
      </c>
      <c r="M3844" s="65">
        <v>5</v>
      </c>
      <c r="N3844" s="65">
        <v>6</v>
      </c>
      <c r="O3844" s="65">
        <v>7</v>
      </c>
      <c r="P3844" s="65" t="s">
        <v>2946</v>
      </c>
      <c r="Q3844" s="65">
        <v>9</v>
      </c>
    </row>
    <row r="3845" spans="1:17" x14ac:dyDescent="0.25">
      <c r="A3845" s="14" t="s">
        <v>638</v>
      </c>
      <c r="B3845" s="14" t="s">
        <v>69</v>
      </c>
      <c r="C3845" s="12" t="s">
        <v>1329</v>
      </c>
      <c r="D3845" s="43" t="s">
        <v>1330</v>
      </c>
      <c r="E3845" s="42" t="s">
        <v>1</v>
      </c>
      <c r="F3845" s="42" t="s">
        <v>1</v>
      </c>
      <c r="G3845" s="42" t="s">
        <v>1</v>
      </c>
      <c r="H3845" s="11" t="s">
        <v>1331</v>
      </c>
      <c r="I3845" s="63"/>
      <c r="J3845" s="63"/>
      <c r="K3845" s="63"/>
      <c r="L3845" s="63"/>
      <c r="M3845" s="63"/>
      <c r="N3845" s="63"/>
      <c r="O3845" s="63"/>
      <c r="P3845" s="63">
        <f t="shared" si="2943"/>
        <v>0</v>
      </c>
      <c r="Q3845" s="63" t="str">
        <f t="shared" si="2944"/>
        <v>-</v>
      </c>
    </row>
    <row r="3846" spans="1:17" ht="22.5" x14ac:dyDescent="0.25">
      <c r="A3846" s="14" t="s">
        <v>1</v>
      </c>
      <c r="B3846" s="14" t="s">
        <v>1</v>
      </c>
      <c r="C3846" s="14" t="s">
        <v>1</v>
      </c>
      <c r="D3846" s="42" t="s">
        <v>1</v>
      </c>
      <c r="E3846" s="42" t="s">
        <v>1</v>
      </c>
      <c r="F3846" s="42" t="s">
        <v>1</v>
      </c>
      <c r="G3846" s="42" t="s">
        <v>1</v>
      </c>
      <c r="H3846" s="17" t="s">
        <v>13</v>
      </c>
      <c r="I3846" s="66">
        <f t="shared" ref="I3846" si="2987">SUM(I3847,I3854,I3856)</f>
        <v>1041609</v>
      </c>
      <c r="J3846" s="66">
        <f t="shared" ref="J3846:K3846" si="2988">SUM(J3847,J3854,J3856)</f>
        <v>1035409</v>
      </c>
      <c r="K3846" s="66">
        <f t="shared" si="2988"/>
        <v>0</v>
      </c>
      <c r="L3846" s="66">
        <f t="shared" si="2946"/>
        <v>95244</v>
      </c>
      <c r="M3846" s="66">
        <f t="shared" ref="M3846" si="2989">SUM(M3847,M3854,M3856)</f>
        <v>0</v>
      </c>
      <c r="N3846" s="66">
        <f t="shared" ref="N3846:O3846" si="2990">SUM(N3847,N3854,N3856)</f>
        <v>0</v>
      </c>
      <c r="O3846" s="66">
        <f t="shared" si="2990"/>
        <v>95244</v>
      </c>
      <c r="P3846" s="66">
        <f t="shared" si="2943"/>
        <v>95244</v>
      </c>
      <c r="Q3846" s="66">
        <f t="shared" si="2944"/>
        <v>9.1986838051436681</v>
      </c>
    </row>
    <row r="3847" spans="1:17" x14ac:dyDescent="0.25">
      <c r="A3847" s="12" t="s">
        <v>638</v>
      </c>
      <c r="B3847" s="12" t="s">
        <v>69</v>
      </c>
      <c r="C3847" s="12" t="s">
        <v>1329</v>
      </c>
      <c r="D3847" s="43" t="s">
        <v>1330</v>
      </c>
      <c r="E3847" s="42" t="s">
        <v>2709</v>
      </c>
      <c r="F3847" s="42" t="s">
        <v>1</v>
      </c>
      <c r="G3847" s="42" t="s">
        <v>1</v>
      </c>
      <c r="H3847" s="11" t="s">
        <v>15</v>
      </c>
      <c r="I3847" s="67">
        <f t="shared" ref="I3847" si="2991">SUM(I3848,I3849)</f>
        <v>895253</v>
      </c>
      <c r="J3847" s="67">
        <f t="shared" ref="J3847:K3847" si="2992">SUM(J3848,J3849)</f>
        <v>895253</v>
      </c>
      <c r="K3847" s="67">
        <f t="shared" si="2992"/>
        <v>0</v>
      </c>
      <c r="L3847" s="67">
        <f t="shared" si="2946"/>
        <v>82000</v>
      </c>
      <c r="M3847" s="67">
        <f t="shared" ref="M3847" si="2993">SUM(M3848,M3849)</f>
        <v>0</v>
      </c>
      <c r="N3847" s="67">
        <f t="shared" ref="N3847:O3847" si="2994">SUM(N3848,N3849)</f>
        <v>0</v>
      </c>
      <c r="O3847" s="67">
        <f t="shared" si="2994"/>
        <v>82000</v>
      </c>
      <c r="P3847" s="67">
        <f t="shared" si="2943"/>
        <v>82000</v>
      </c>
      <c r="Q3847" s="67">
        <f t="shared" si="2944"/>
        <v>9.1594219734533144</v>
      </c>
    </row>
    <row r="3848" spans="1:17" x14ac:dyDescent="0.25">
      <c r="A3848" s="12" t="s">
        <v>638</v>
      </c>
      <c r="B3848" s="12" t="s">
        <v>69</v>
      </c>
      <c r="C3848" s="12" t="s">
        <v>1329</v>
      </c>
      <c r="D3848" s="43" t="s">
        <v>1330</v>
      </c>
      <c r="E3848" s="48">
        <v>6111</v>
      </c>
      <c r="F3848" s="43"/>
      <c r="G3848" s="56" t="s">
        <v>2919</v>
      </c>
      <c r="H3848" s="23" t="s">
        <v>16</v>
      </c>
      <c r="I3848" s="68">
        <v>786061</v>
      </c>
      <c r="J3848" s="68">
        <v>786061</v>
      </c>
      <c r="K3848" s="68"/>
      <c r="L3848" s="68">
        <f t="shared" si="2946"/>
        <v>76000</v>
      </c>
      <c r="M3848" s="68"/>
      <c r="N3848" s="68"/>
      <c r="O3848" s="68">
        <v>76000</v>
      </c>
      <c r="P3848" s="68">
        <f t="shared" si="2943"/>
        <v>76000</v>
      </c>
      <c r="Q3848" s="68">
        <f t="shared" si="2944"/>
        <v>9.6684608446418281</v>
      </c>
    </row>
    <row r="3849" spans="1:17" x14ac:dyDescent="0.25">
      <c r="A3849" s="14" t="s">
        <v>638</v>
      </c>
      <c r="B3849" s="14" t="s">
        <v>69</v>
      </c>
      <c r="C3849" s="14" t="s">
        <v>1329</v>
      </c>
      <c r="D3849" s="50" t="s">
        <v>1330</v>
      </c>
      <c r="E3849" s="50" t="s">
        <v>2719</v>
      </c>
      <c r="F3849" s="43" t="s">
        <v>1</v>
      </c>
      <c r="G3849" s="49" t="s">
        <v>1</v>
      </c>
      <c r="H3849" s="11" t="s">
        <v>19</v>
      </c>
      <c r="I3849" s="67">
        <f t="shared" ref="I3849:O3849" si="2995">SUM(I3850:I3853)</f>
        <v>109192</v>
      </c>
      <c r="J3849" s="67">
        <f t="shared" si="2995"/>
        <v>109192</v>
      </c>
      <c r="K3849" s="67">
        <f t="shared" si="2995"/>
        <v>0</v>
      </c>
      <c r="L3849" s="67">
        <f t="shared" si="2946"/>
        <v>6000</v>
      </c>
      <c r="M3849" s="67">
        <f t="shared" si="2995"/>
        <v>0</v>
      </c>
      <c r="N3849" s="67">
        <f t="shared" si="2995"/>
        <v>0</v>
      </c>
      <c r="O3849" s="67">
        <f t="shared" si="2995"/>
        <v>6000</v>
      </c>
      <c r="P3849" s="67">
        <f t="shared" si="2943"/>
        <v>6000</v>
      </c>
      <c r="Q3849" s="67">
        <f t="shared" si="2944"/>
        <v>5.4949080518719322</v>
      </c>
    </row>
    <row r="3850" spans="1:17" x14ac:dyDescent="0.25">
      <c r="A3850" s="12" t="s">
        <v>638</v>
      </c>
      <c r="B3850" s="12" t="s">
        <v>69</v>
      </c>
      <c r="C3850" s="12" t="s">
        <v>1329</v>
      </c>
      <c r="D3850" s="43" t="s">
        <v>1330</v>
      </c>
      <c r="E3850" s="48">
        <v>6112</v>
      </c>
      <c r="F3850" s="43" t="s">
        <v>1332</v>
      </c>
      <c r="G3850" s="56" t="s">
        <v>2919</v>
      </c>
      <c r="H3850" s="23" t="s">
        <v>73</v>
      </c>
      <c r="I3850" s="68">
        <v>17900</v>
      </c>
      <c r="J3850" s="68">
        <v>17900</v>
      </c>
      <c r="K3850" s="68"/>
      <c r="L3850" s="68">
        <f t="shared" si="2946"/>
        <v>0</v>
      </c>
      <c r="M3850" s="68"/>
      <c r="N3850" s="68"/>
      <c r="O3850" s="68">
        <v>0</v>
      </c>
      <c r="P3850" s="68">
        <f t="shared" si="2943"/>
        <v>0</v>
      </c>
      <c r="Q3850" s="68">
        <f t="shared" si="2944"/>
        <v>0</v>
      </c>
    </row>
    <row r="3851" spans="1:17" x14ac:dyDescent="0.25">
      <c r="A3851" s="12" t="s">
        <v>638</v>
      </c>
      <c r="B3851" s="12" t="s">
        <v>69</v>
      </c>
      <c r="C3851" s="12" t="s">
        <v>1329</v>
      </c>
      <c r="D3851" s="43" t="s">
        <v>1330</v>
      </c>
      <c r="E3851" s="48">
        <v>6112</v>
      </c>
      <c r="F3851" s="43" t="s">
        <v>1333</v>
      </c>
      <c r="G3851" s="56" t="s">
        <v>2919</v>
      </c>
      <c r="H3851" s="23" t="s">
        <v>22</v>
      </c>
      <c r="I3851" s="68">
        <v>65220</v>
      </c>
      <c r="J3851" s="68">
        <v>65220</v>
      </c>
      <c r="K3851" s="68"/>
      <c r="L3851" s="68">
        <f t="shared" si="2946"/>
        <v>6000</v>
      </c>
      <c r="M3851" s="68"/>
      <c r="N3851" s="68"/>
      <c r="O3851" s="68">
        <v>6000</v>
      </c>
      <c r="P3851" s="68">
        <f t="shared" si="2943"/>
        <v>6000</v>
      </c>
      <c r="Q3851" s="68">
        <f t="shared" si="2944"/>
        <v>9.1996320147194108</v>
      </c>
    </row>
    <row r="3852" spans="1:17" x14ac:dyDescent="0.25">
      <c r="A3852" s="12" t="s">
        <v>638</v>
      </c>
      <c r="B3852" s="12" t="s">
        <v>69</v>
      </c>
      <c r="C3852" s="12" t="s">
        <v>1329</v>
      </c>
      <c r="D3852" s="43" t="s">
        <v>1330</v>
      </c>
      <c r="E3852" s="48">
        <v>6112</v>
      </c>
      <c r="F3852" s="43" t="s">
        <v>1334</v>
      </c>
      <c r="G3852" s="56" t="s">
        <v>2919</v>
      </c>
      <c r="H3852" s="23" t="s">
        <v>24</v>
      </c>
      <c r="I3852" s="68">
        <v>15572</v>
      </c>
      <c r="J3852" s="68">
        <v>15572</v>
      </c>
      <c r="K3852" s="68"/>
      <c r="L3852" s="68">
        <f t="shared" si="2946"/>
        <v>0</v>
      </c>
      <c r="M3852" s="68"/>
      <c r="N3852" s="68"/>
      <c r="O3852" s="68"/>
      <c r="P3852" s="68">
        <f t="shared" si="2943"/>
        <v>0</v>
      </c>
      <c r="Q3852" s="68">
        <f t="shared" si="2944"/>
        <v>0</v>
      </c>
    </row>
    <row r="3853" spans="1:17" x14ac:dyDescent="0.25">
      <c r="A3853" s="12" t="s">
        <v>638</v>
      </c>
      <c r="B3853" s="12" t="s">
        <v>69</v>
      </c>
      <c r="C3853" s="12" t="s">
        <v>1329</v>
      </c>
      <c r="D3853" s="43" t="s">
        <v>1330</v>
      </c>
      <c r="E3853" s="48">
        <v>6112</v>
      </c>
      <c r="F3853" s="43" t="s">
        <v>1335</v>
      </c>
      <c r="G3853" s="56" t="s">
        <v>2919</v>
      </c>
      <c r="H3853" s="23" t="s">
        <v>26</v>
      </c>
      <c r="I3853" s="68">
        <v>10500</v>
      </c>
      <c r="J3853" s="68">
        <v>10500</v>
      </c>
      <c r="K3853" s="68"/>
      <c r="L3853" s="68">
        <f t="shared" si="2946"/>
        <v>0</v>
      </c>
      <c r="M3853" s="68"/>
      <c r="N3853" s="68"/>
      <c r="O3853" s="68">
        <v>0</v>
      </c>
      <c r="P3853" s="68">
        <f t="shared" si="2943"/>
        <v>0</v>
      </c>
      <c r="Q3853" s="68">
        <f t="shared" si="2944"/>
        <v>0</v>
      </c>
    </row>
    <row r="3854" spans="1:17" x14ac:dyDescent="0.25">
      <c r="A3854" s="12" t="s">
        <v>638</v>
      </c>
      <c r="B3854" s="12" t="s">
        <v>69</v>
      </c>
      <c r="C3854" s="12" t="s">
        <v>1329</v>
      </c>
      <c r="D3854" s="43" t="s">
        <v>1330</v>
      </c>
      <c r="E3854" s="42" t="s">
        <v>2710</v>
      </c>
      <c r="F3854" s="42" t="s">
        <v>1</v>
      </c>
      <c r="G3854" s="42" t="s">
        <v>1</v>
      </c>
      <c r="H3854" s="11" t="s">
        <v>28</v>
      </c>
      <c r="I3854" s="67">
        <f t="shared" ref="I3854:O3854" si="2996">SUM(I3855)</f>
        <v>82559</v>
      </c>
      <c r="J3854" s="67">
        <f t="shared" si="2996"/>
        <v>82559</v>
      </c>
      <c r="K3854" s="67">
        <f t="shared" si="2996"/>
        <v>0</v>
      </c>
      <c r="L3854" s="67">
        <f t="shared" si="2946"/>
        <v>7800</v>
      </c>
      <c r="M3854" s="67">
        <f t="shared" si="2996"/>
        <v>0</v>
      </c>
      <c r="N3854" s="67">
        <f t="shared" si="2996"/>
        <v>0</v>
      </c>
      <c r="O3854" s="67">
        <f t="shared" si="2996"/>
        <v>7800</v>
      </c>
      <c r="P3854" s="67">
        <f t="shared" ref="P3854:P3914" si="2997">K3854+L3854</f>
        <v>7800</v>
      </c>
      <c r="Q3854" s="67">
        <f t="shared" ref="Q3854:Q3914" si="2998">IF(J3854=0,"-",P3854/J3854*100)</f>
        <v>9.4477888540316624</v>
      </c>
    </row>
    <row r="3855" spans="1:17" x14ac:dyDescent="0.25">
      <c r="A3855" s="12" t="s">
        <v>638</v>
      </c>
      <c r="B3855" s="12" t="s">
        <v>69</v>
      </c>
      <c r="C3855" s="12" t="s">
        <v>1329</v>
      </c>
      <c r="D3855" s="43" t="s">
        <v>1330</v>
      </c>
      <c r="E3855" s="48">
        <v>6121</v>
      </c>
      <c r="F3855" s="43"/>
      <c r="G3855" s="56" t="s">
        <v>2919</v>
      </c>
      <c r="H3855" s="23" t="s">
        <v>29</v>
      </c>
      <c r="I3855" s="68">
        <v>82559</v>
      </c>
      <c r="J3855" s="68">
        <v>82559</v>
      </c>
      <c r="K3855" s="68"/>
      <c r="L3855" s="68">
        <f t="shared" ref="L3855:L3913" si="2999">SUM(M3855:O3855)</f>
        <v>7800</v>
      </c>
      <c r="M3855" s="68"/>
      <c r="N3855" s="68"/>
      <c r="O3855" s="68">
        <v>7800</v>
      </c>
      <c r="P3855" s="68">
        <f t="shared" si="2997"/>
        <v>7800</v>
      </c>
      <c r="Q3855" s="68">
        <f t="shared" si="2998"/>
        <v>9.4477888540316624</v>
      </c>
    </row>
    <row r="3856" spans="1:17" x14ac:dyDescent="0.25">
      <c r="A3856" s="12" t="s">
        <v>638</v>
      </c>
      <c r="B3856" s="12" t="s">
        <v>69</v>
      </c>
      <c r="C3856" s="12" t="s">
        <v>1329</v>
      </c>
      <c r="D3856" s="43" t="s">
        <v>1330</v>
      </c>
      <c r="E3856" s="42" t="s">
        <v>2711</v>
      </c>
      <c r="F3856" s="42" t="s">
        <v>1</v>
      </c>
      <c r="G3856" s="42" t="s">
        <v>1</v>
      </c>
      <c r="H3856" s="11" t="s">
        <v>32</v>
      </c>
      <c r="I3856" s="67">
        <f t="shared" ref="I3856:O3856" si="3000">SUM(I3857:I3863)</f>
        <v>63797</v>
      </c>
      <c r="J3856" s="67">
        <f t="shared" si="3000"/>
        <v>57597</v>
      </c>
      <c r="K3856" s="67">
        <f t="shared" si="3000"/>
        <v>0</v>
      </c>
      <c r="L3856" s="67">
        <f t="shared" si="2999"/>
        <v>5444</v>
      </c>
      <c r="M3856" s="67">
        <f t="shared" si="3000"/>
        <v>0</v>
      </c>
      <c r="N3856" s="67">
        <f t="shared" si="3000"/>
        <v>0</v>
      </c>
      <c r="O3856" s="67">
        <f t="shared" si="3000"/>
        <v>5444</v>
      </c>
      <c r="P3856" s="67">
        <f t="shared" si="2997"/>
        <v>5444</v>
      </c>
      <c r="Q3856" s="67">
        <f t="shared" si="2998"/>
        <v>9.4518811743667204</v>
      </c>
    </row>
    <row r="3857" spans="1:17" x14ac:dyDescent="0.25">
      <c r="A3857" s="12" t="s">
        <v>638</v>
      </c>
      <c r="B3857" s="12" t="s">
        <v>69</v>
      </c>
      <c r="C3857" s="12" t="s">
        <v>1329</v>
      </c>
      <c r="D3857" s="43" t="s">
        <v>1330</v>
      </c>
      <c r="E3857" s="48">
        <v>6131</v>
      </c>
      <c r="F3857" s="43"/>
      <c r="G3857" s="56" t="s">
        <v>2919</v>
      </c>
      <c r="H3857" s="23" t="s">
        <v>33</v>
      </c>
      <c r="I3857" s="68">
        <v>500</v>
      </c>
      <c r="J3857" s="68">
        <v>500</v>
      </c>
      <c r="K3857" s="68"/>
      <c r="L3857" s="68">
        <f t="shared" si="2999"/>
        <v>100</v>
      </c>
      <c r="M3857" s="68"/>
      <c r="N3857" s="68"/>
      <c r="O3857" s="68">
        <v>100</v>
      </c>
      <c r="P3857" s="68">
        <f t="shared" si="2997"/>
        <v>100</v>
      </c>
      <c r="Q3857" s="68">
        <f t="shared" si="2998"/>
        <v>20</v>
      </c>
    </row>
    <row r="3858" spans="1:17" x14ac:dyDescent="0.25">
      <c r="A3858" s="12" t="s">
        <v>638</v>
      </c>
      <c r="B3858" s="12" t="s">
        <v>69</v>
      </c>
      <c r="C3858" s="12" t="s">
        <v>1329</v>
      </c>
      <c r="D3858" s="43" t="s">
        <v>1330</v>
      </c>
      <c r="E3858" s="48">
        <v>6132</v>
      </c>
      <c r="F3858" s="43"/>
      <c r="G3858" s="56" t="s">
        <v>2919</v>
      </c>
      <c r="H3858" s="23" t="s">
        <v>227</v>
      </c>
      <c r="I3858" s="68">
        <v>26938</v>
      </c>
      <c r="J3858" s="68">
        <v>26938</v>
      </c>
      <c r="K3858" s="68"/>
      <c r="L3858" s="68">
        <f t="shared" si="2999"/>
        <v>1000</v>
      </c>
      <c r="M3858" s="68"/>
      <c r="N3858" s="68"/>
      <c r="O3858" s="68">
        <v>1000</v>
      </c>
      <c r="P3858" s="68">
        <f t="shared" si="2997"/>
        <v>1000</v>
      </c>
      <c r="Q3858" s="68">
        <f t="shared" si="2998"/>
        <v>3.7122280792931917</v>
      </c>
    </row>
    <row r="3859" spans="1:17" x14ac:dyDescent="0.25">
      <c r="A3859" s="12" t="s">
        <v>638</v>
      </c>
      <c r="B3859" s="12" t="s">
        <v>69</v>
      </c>
      <c r="C3859" s="12" t="s">
        <v>1329</v>
      </c>
      <c r="D3859" s="43" t="s">
        <v>1330</v>
      </c>
      <c r="E3859" s="48">
        <v>6133</v>
      </c>
      <c r="F3859" s="43"/>
      <c r="G3859" s="56" t="s">
        <v>2919</v>
      </c>
      <c r="H3859" s="23" t="s">
        <v>229</v>
      </c>
      <c r="I3859" s="68">
        <v>7000</v>
      </c>
      <c r="J3859" s="68">
        <v>7000</v>
      </c>
      <c r="K3859" s="68"/>
      <c r="L3859" s="68">
        <f t="shared" si="2999"/>
        <v>800</v>
      </c>
      <c r="M3859" s="68"/>
      <c r="N3859" s="68"/>
      <c r="O3859" s="68">
        <v>800</v>
      </c>
      <c r="P3859" s="68">
        <f t="shared" si="2997"/>
        <v>800</v>
      </c>
      <c r="Q3859" s="68">
        <f t="shared" si="2998"/>
        <v>11.428571428571429</v>
      </c>
    </row>
    <row r="3860" spans="1:17" x14ac:dyDescent="0.25">
      <c r="A3860" s="12" t="s">
        <v>638</v>
      </c>
      <c r="B3860" s="12" t="s">
        <v>69</v>
      </c>
      <c r="C3860" s="12" t="s">
        <v>1329</v>
      </c>
      <c r="D3860" s="43" t="s">
        <v>1330</v>
      </c>
      <c r="E3860" s="48">
        <v>6134</v>
      </c>
      <c r="F3860" s="43"/>
      <c r="G3860" s="56" t="s">
        <v>2919</v>
      </c>
      <c r="H3860" s="23" t="s">
        <v>169</v>
      </c>
      <c r="I3860" s="68">
        <v>11233</v>
      </c>
      <c r="J3860" s="68">
        <v>5033</v>
      </c>
      <c r="K3860" s="68"/>
      <c r="L3860" s="68">
        <f t="shared" si="2999"/>
        <v>879</v>
      </c>
      <c r="M3860" s="68"/>
      <c r="N3860" s="68"/>
      <c r="O3860" s="68">
        <v>879</v>
      </c>
      <c r="P3860" s="68">
        <f t="shared" si="2997"/>
        <v>879</v>
      </c>
      <c r="Q3860" s="68">
        <f t="shared" si="2998"/>
        <v>17.464732763759187</v>
      </c>
    </row>
    <row r="3861" spans="1:17" x14ac:dyDescent="0.25">
      <c r="A3861" s="12" t="s">
        <v>638</v>
      </c>
      <c r="B3861" s="12" t="s">
        <v>69</v>
      </c>
      <c r="C3861" s="12" t="s">
        <v>1329</v>
      </c>
      <c r="D3861" s="43" t="s">
        <v>1330</v>
      </c>
      <c r="E3861" s="48">
        <v>6135</v>
      </c>
      <c r="F3861" s="43"/>
      <c r="G3861" s="56" t="s">
        <v>2919</v>
      </c>
      <c r="H3861" s="23" t="s">
        <v>231</v>
      </c>
      <c r="I3861" s="68">
        <v>100</v>
      </c>
      <c r="J3861" s="68">
        <v>100</v>
      </c>
      <c r="K3861" s="68"/>
      <c r="L3861" s="68">
        <f t="shared" si="2999"/>
        <v>0</v>
      </c>
      <c r="M3861" s="68"/>
      <c r="N3861" s="68"/>
      <c r="O3861" s="68">
        <v>0</v>
      </c>
      <c r="P3861" s="68">
        <f t="shared" si="2997"/>
        <v>0</v>
      </c>
      <c r="Q3861" s="68">
        <f t="shared" si="2998"/>
        <v>0</v>
      </c>
    </row>
    <row r="3862" spans="1:17" x14ac:dyDescent="0.25">
      <c r="A3862" s="12" t="s">
        <v>638</v>
      </c>
      <c r="B3862" s="12" t="s">
        <v>69</v>
      </c>
      <c r="C3862" s="12" t="s">
        <v>1329</v>
      </c>
      <c r="D3862" s="43" t="s">
        <v>1330</v>
      </c>
      <c r="E3862" s="48">
        <v>6137</v>
      </c>
      <c r="F3862" s="43"/>
      <c r="G3862" s="56" t="s">
        <v>2919</v>
      </c>
      <c r="H3862" s="23" t="s">
        <v>235</v>
      </c>
      <c r="I3862" s="68">
        <v>7000</v>
      </c>
      <c r="J3862" s="68">
        <v>7000</v>
      </c>
      <c r="K3862" s="68"/>
      <c r="L3862" s="68">
        <f t="shared" si="2999"/>
        <v>875</v>
      </c>
      <c r="M3862" s="68"/>
      <c r="N3862" s="68"/>
      <c r="O3862" s="68">
        <v>875</v>
      </c>
      <c r="P3862" s="68">
        <f t="shared" si="2997"/>
        <v>875</v>
      </c>
      <c r="Q3862" s="68">
        <f t="shared" si="2998"/>
        <v>12.5</v>
      </c>
    </row>
    <row r="3863" spans="1:17" x14ac:dyDescent="0.25">
      <c r="A3863" s="14" t="s">
        <v>638</v>
      </c>
      <c r="B3863" s="14" t="s">
        <v>69</v>
      </c>
      <c r="C3863" s="14" t="s">
        <v>1329</v>
      </c>
      <c r="D3863" s="50" t="s">
        <v>1330</v>
      </c>
      <c r="E3863" s="50" t="s">
        <v>2720</v>
      </c>
      <c r="F3863" s="43" t="s">
        <v>1</v>
      </c>
      <c r="G3863" s="49" t="s">
        <v>1</v>
      </c>
      <c r="H3863" s="11" t="s">
        <v>35</v>
      </c>
      <c r="I3863" s="67">
        <f t="shared" ref="I3863:O3863" si="3001">SUM(I3864:I3866)</f>
        <v>11026</v>
      </c>
      <c r="J3863" s="67">
        <f t="shared" si="3001"/>
        <v>11026</v>
      </c>
      <c r="K3863" s="67">
        <f t="shared" si="3001"/>
        <v>0</v>
      </c>
      <c r="L3863" s="67">
        <f t="shared" si="2999"/>
        <v>1790</v>
      </c>
      <c r="M3863" s="67">
        <f t="shared" si="3001"/>
        <v>0</v>
      </c>
      <c r="N3863" s="67">
        <f t="shared" si="3001"/>
        <v>0</v>
      </c>
      <c r="O3863" s="67">
        <f t="shared" si="3001"/>
        <v>1790</v>
      </c>
      <c r="P3863" s="67">
        <f t="shared" si="2997"/>
        <v>1790</v>
      </c>
      <c r="Q3863" s="67">
        <f t="shared" si="2998"/>
        <v>16.234355160529656</v>
      </c>
    </row>
    <row r="3864" spans="1:17" x14ac:dyDescent="0.25">
      <c r="A3864" s="12" t="s">
        <v>638</v>
      </c>
      <c r="B3864" s="12" t="s">
        <v>69</v>
      </c>
      <c r="C3864" s="12" t="s">
        <v>1329</v>
      </c>
      <c r="D3864" s="43" t="s">
        <v>1330</v>
      </c>
      <c r="E3864" s="48">
        <v>6139</v>
      </c>
      <c r="F3864" s="43"/>
      <c r="G3864" s="56" t="s">
        <v>2919</v>
      </c>
      <c r="H3864" s="23" t="s">
        <v>35</v>
      </c>
      <c r="I3864" s="68">
        <v>5420</v>
      </c>
      <c r="J3864" s="68">
        <v>5420</v>
      </c>
      <c r="K3864" s="68"/>
      <c r="L3864" s="68">
        <f t="shared" si="2999"/>
        <v>1000</v>
      </c>
      <c r="M3864" s="68"/>
      <c r="N3864" s="68"/>
      <c r="O3864" s="68">
        <v>1000</v>
      </c>
      <c r="P3864" s="68">
        <f t="shared" si="2997"/>
        <v>1000</v>
      </c>
      <c r="Q3864" s="68">
        <f t="shared" si="2998"/>
        <v>18.450184501845019</v>
      </c>
    </row>
    <row r="3865" spans="1:17" x14ac:dyDescent="0.25">
      <c r="A3865" s="12" t="s">
        <v>638</v>
      </c>
      <c r="B3865" s="12" t="s">
        <v>69</v>
      </c>
      <c r="C3865" s="12" t="s">
        <v>1329</v>
      </c>
      <c r="D3865" s="43" t="s">
        <v>1330</v>
      </c>
      <c r="E3865" s="48">
        <v>6139</v>
      </c>
      <c r="F3865" s="43" t="s">
        <v>1336</v>
      </c>
      <c r="G3865" s="56" t="s">
        <v>2919</v>
      </c>
      <c r="H3865" s="23" t="s">
        <v>43</v>
      </c>
      <c r="I3865" s="68">
        <v>2183</v>
      </c>
      <c r="J3865" s="68">
        <v>2183</v>
      </c>
      <c r="K3865" s="68"/>
      <c r="L3865" s="68">
        <f t="shared" si="2999"/>
        <v>350</v>
      </c>
      <c r="M3865" s="68"/>
      <c r="N3865" s="68"/>
      <c r="O3865" s="68">
        <v>350</v>
      </c>
      <c r="P3865" s="68">
        <f t="shared" si="2997"/>
        <v>350</v>
      </c>
      <c r="Q3865" s="68">
        <f t="shared" si="2998"/>
        <v>16.032982134677052</v>
      </c>
    </row>
    <row r="3866" spans="1:17" ht="22.5" x14ac:dyDescent="0.25">
      <c r="A3866" s="12" t="s">
        <v>638</v>
      </c>
      <c r="B3866" s="12" t="s">
        <v>69</v>
      </c>
      <c r="C3866" s="12" t="s">
        <v>1329</v>
      </c>
      <c r="D3866" s="43" t="s">
        <v>1330</v>
      </c>
      <c r="E3866" s="48">
        <v>6139</v>
      </c>
      <c r="F3866" s="43" t="s">
        <v>1337</v>
      </c>
      <c r="G3866" s="56" t="s">
        <v>2919</v>
      </c>
      <c r="H3866" s="23" t="s">
        <v>49</v>
      </c>
      <c r="I3866" s="68">
        <v>3423</v>
      </c>
      <c r="J3866" s="68">
        <v>3423</v>
      </c>
      <c r="K3866" s="68"/>
      <c r="L3866" s="68">
        <f t="shared" si="2999"/>
        <v>440</v>
      </c>
      <c r="M3866" s="68"/>
      <c r="N3866" s="68"/>
      <c r="O3866" s="68">
        <v>440</v>
      </c>
      <c r="P3866" s="68">
        <f t="shared" si="2997"/>
        <v>440</v>
      </c>
      <c r="Q3866" s="68">
        <f t="shared" si="2998"/>
        <v>12.854221443178499</v>
      </c>
    </row>
    <row r="3867" spans="1:17" ht="22.5" x14ac:dyDescent="0.25">
      <c r="A3867" s="14" t="s">
        <v>1</v>
      </c>
      <c r="B3867" s="14" t="s">
        <v>1</v>
      </c>
      <c r="C3867" s="14" t="s">
        <v>1</v>
      </c>
      <c r="D3867" s="42" t="s">
        <v>1</v>
      </c>
      <c r="E3867" s="42" t="s">
        <v>1</v>
      </c>
      <c r="F3867" s="42" t="s">
        <v>1</v>
      </c>
      <c r="G3867" s="42" t="s">
        <v>1</v>
      </c>
      <c r="H3867" s="17" t="s">
        <v>50</v>
      </c>
      <c r="I3867" s="66">
        <f t="shared" ref="I3867:O3868" si="3002">SUM(I3868)</f>
        <v>100</v>
      </c>
      <c r="J3867" s="66">
        <f t="shared" si="3002"/>
        <v>100</v>
      </c>
      <c r="K3867" s="66">
        <f t="shared" si="3002"/>
        <v>0</v>
      </c>
      <c r="L3867" s="66">
        <f t="shared" si="2999"/>
        <v>0</v>
      </c>
      <c r="M3867" s="66">
        <f t="shared" si="3002"/>
        <v>0</v>
      </c>
      <c r="N3867" s="66">
        <f t="shared" si="3002"/>
        <v>0</v>
      </c>
      <c r="O3867" s="66">
        <f t="shared" si="3002"/>
        <v>0</v>
      </c>
      <c r="P3867" s="66">
        <f t="shared" si="2997"/>
        <v>0</v>
      </c>
      <c r="Q3867" s="66">
        <f t="shared" si="2998"/>
        <v>0</v>
      </c>
    </row>
    <row r="3868" spans="1:17" x14ac:dyDescent="0.25">
      <c r="A3868" s="12" t="s">
        <v>638</v>
      </c>
      <c r="B3868" s="12" t="s">
        <v>69</v>
      </c>
      <c r="C3868" s="12" t="s">
        <v>1329</v>
      </c>
      <c r="D3868" s="43" t="s">
        <v>1330</v>
      </c>
      <c r="E3868" s="42" t="s">
        <v>2712</v>
      </c>
      <c r="F3868" s="42" t="s">
        <v>1</v>
      </c>
      <c r="G3868" s="42" t="s">
        <v>1</v>
      </c>
      <c r="H3868" s="11" t="s">
        <v>52</v>
      </c>
      <c r="I3868" s="67">
        <f t="shared" si="3002"/>
        <v>100</v>
      </c>
      <c r="J3868" s="67">
        <f t="shared" si="3002"/>
        <v>100</v>
      </c>
      <c r="K3868" s="67">
        <f t="shared" si="3002"/>
        <v>0</v>
      </c>
      <c r="L3868" s="67">
        <f t="shared" si="2999"/>
        <v>0</v>
      </c>
      <c r="M3868" s="67">
        <f t="shared" si="3002"/>
        <v>0</v>
      </c>
      <c r="N3868" s="67">
        <f t="shared" si="3002"/>
        <v>0</v>
      </c>
      <c r="O3868" s="67">
        <f t="shared" si="3002"/>
        <v>0</v>
      </c>
      <c r="P3868" s="67">
        <f t="shared" si="2997"/>
        <v>0</v>
      </c>
      <c r="Q3868" s="67">
        <f t="shared" si="2998"/>
        <v>0</v>
      </c>
    </row>
    <row r="3869" spans="1:17" x14ac:dyDescent="0.25">
      <c r="A3869" s="12" t="s">
        <v>638</v>
      </c>
      <c r="B3869" s="12" t="s">
        <v>69</v>
      </c>
      <c r="C3869" s="12" t="s">
        <v>1329</v>
      </c>
      <c r="D3869" s="43" t="s">
        <v>1330</v>
      </c>
      <c r="E3869" s="48">
        <v>6148</v>
      </c>
      <c r="F3869" s="43"/>
      <c r="G3869" s="56" t="s">
        <v>2919</v>
      </c>
      <c r="H3869" s="23" t="s">
        <v>58</v>
      </c>
      <c r="I3869" s="68">
        <v>100</v>
      </c>
      <c r="J3869" s="68">
        <v>100</v>
      </c>
      <c r="K3869" s="68"/>
      <c r="L3869" s="68">
        <f t="shared" si="2999"/>
        <v>0</v>
      </c>
      <c r="M3869" s="68"/>
      <c r="N3869" s="68"/>
      <c r="O3869" s="68"/>
      <c r="P3869" s="68">
        <f t="shared" si="2997"/>
        <v>0</v>
      </c>
      <c r="Q3869" s="68">
        <f t="shared" si="2998"/>
        <v>0</v>
      </c>
    </row>
    <row r="3870" spans="1:17" ht="22.5" x14ac:dyDescent="0.25">
      <c r="A3870" s="14" t="s">
        <v>1</v>
      </c>
      <c r="B3870" s="14" t="s">
        <v>1</v>
      </c>
      <c r="C3870" s="14" t="s">
        <v>1</v>
      </c>
      <c r="D3870" s="42" t="s">
        <v>1</v>
      </c>
      <c r="E3870" s="42" t="s">
        <v>1</v>
      </c>
      <c r="F3870" s="42" t="s">
        <v>1</v>
      </c>
      <c r="G3870" s="42" t="s">
        <v>1</v>
      </c>
      <c r="H3870" s="17" t="s">
        <v>59</v>
      </c>
      <c r="I3870" s="66">
        <f t="shared" ref="I3870:O3870" si="3003">SUM(I3871)</f>
        <v>1500</v>
      </c>
      <c r="J3870" s="66">
        <f t="shared" si="3003"/>
        <v>0</v>
      </c>
      <c r="K3870" s="66">
        <f t="shared" si="3003"/>
        <v>0</v>
      </c>
      <c r="L3870" s="66">
        <f t="shared" si="2999"/>
        <v>0</v>
      </c>
      <c r="M3870" s="66">
        <f t="shared" si="3003"/>
        <v>0</v>
      </c>
      <c r="N3870" s="66">
        <f t="shared" si="3003"/>
        <v>0</v>
      </c>
      <c r="O3870" s="66">
        <f t="shared" si="3003"/>
        <v>0</v>
      </c>
      <c r="P3870" s="66">
        <f t="shared" si="2997"/>
        <v>0</v>
      </c>
      <c r="Q3870" s="66" t="str">
        <f t="shared" si="2998"/>
        <v>-</v>
      </c>
    </row>
    <row r="3871" spans="1:17" x14ac:dyDescent="0.25">
      <c r="A3871" s="12" t="s">
        <v>638</v>
      </c>
      <c r="B3871" s="12" t="s">
        <v>69</v>
      </c>
      <c r="C3871" s="12" t="s">
        <v>1329</v>
      </c>
      <c r="D3871" s="43" t="s">
        <v>1330</v>
      </c>
      <c r="E3871" s="42" t="s">
        <v>2715</v>
      </c>
      <c r="F3871" s="42" t="s">
        <v>1</v>
      </c>
      <c r="G3871" s="42" t="s">
        <v>1</v>
      </c>
      <c r="H3871" s="11" t="s">
        <v>61</v>
      </c>
      <c r="I3871" s="67">
        <f t="shared" ref="I3871" si="3004">SUM(I3872:I3873)</f>
        <v>1500</v>
      </c>
      <c r="J3871" s="67">
        <f t="shared" ref="J3871:K3871" si="3005">SUM(J3872:J3873)</f>
        <v>0</v>
      </c>
      <c r="K3871" s="67">
        <f t="shared" si="3005"/>
        <v>0</v>
      </c>
      <c r="L3871" s="67">
        <f t="shared" si="2999"/>
        <v>0</v>
      </c>
      <c r="M3871" s="67">
        <f t="shared" ref="M3871" si="3006">SUM(M3872:M3873)</f>
        <v>0</v>
      </c>
      <c r="N3871" s="67">
        <f t="shared" ref="N3871:O3871" si="3007">SUM(N3872:N3873)</f>
        <v>0</v>
      </c>
      <c r="O3871" s="67">
        <f t="shared" si="3007"/>
        <v>0</v>
      </c>
      <c r="P3871" s="67">
        <f t="shared" si="2997"/>
        <v>0</v>
      </c>
      <c r="Q3871" s="67" t="str">
        <f t="shared" si="2998"/>
        <v>-</v>
      </c>
    </row>
    <row r="3872" spans="1:17" x14ac:dyDescent="0.25">
      <c r="A3872" s="12" t="s">
        <v>638</v>
      </c>
      <c r="B3872" s="12" t="s">
        <v>69</v>
      </c>
      <c r="C3872" s="12" t="s">
        <v>1329</v>
      </c>
      <c r="D3872" s="43" t="s">
        <v>1330</v>
      </c>
      <c r="E3872" s="48">
        <v>8213</v>
      </c>
      <c r="F3872" s="43"/>
      <c r="G3872" s="56" t="s">
        <v>2919</v>
      </c>
      <c r="H3872" s="23" t="s">
        <v>62</v>
      </c>
      <c r="I3872" s="68">
        <v>1000</v>
      </c>
      <c r="J3872" s="68">
        <v>0</v>
      </c>
      <c r="K3872" s="68"/>
      <c r="L3872" s="68">
        <f t="shared" si="2999"/>
        <v>0</v>
      </c>
      <c r="M3872" s="68"/>
      <c r="N3872" s="68"/>
      <c r="O3872" s="68"/>
      <c r="P3872" s="68">
        <f t="shared" si="2997"/>
        <v>0</v>
      </c>
      <c r="Q3872" s="68" t="str">
        <f t="shared" si="2998"/>
        <v>-</v>
      </c>
    </row>
    <row r="3873" spans="1:17" x14ac:dyDescent="0.25">
      <c r="A3873" s="12" t="s">
        <v>638</v>
      </c>
      <c r="B3873" s="12" t="s">
        <v>69</v>
      </c>
      <c r="C3873" s="12" t="s">
        <v>1329</v>
      </c>
      <c r="D3873" s="43" t="s">
        <v>1330</v>
      </c>
      <c r="E3873" s="48">
        <v>8216</v>
      </c>
      <c r="F3873" s="43"/>
      <c r="G3873" s="56" t="s">
        <v>2919</v>
      </c>
      <c r="H3873" s="23" t="s">
        <v>248</v>
      </c>
      <c r="I3873" s="68">
        <v>500</v>
      </c>
      <c r="J3873" s="68">
        <v>0</v>
      </c>
      <c r="K3873" s="68"/>
      <c r="L3873" s="68">
        <f t="shared" si="2999"/>
        <v>0</v>
      </c>
      <c r="M3873" s="68"/>
      <c r="N3873" s="68"/>
      <c r="O3873" s="68"/>
      <c r="P3873" s="68">
        <f t="shared" si="2997"/>
        <v>0</v>
      </c>
      <c r="Q3873" s="68" t="str">
        <f t="shared" si="2998"/>
        <v>-</v>
      </c>
    </row>
    <row r="3874" spans="1:17" x14ac:dyDescent="0.25">
      <c r="A3874" s="23" t="s">
        <v>1</v>
      </c>
      <c r="B3874" s="23" t="s">
        <v>1</v>
      </c>
      <c r="C3874" s="23" t="s">
        <v>1</v>
      </c>
      <c r="D3874" s="49" t="s">
        <v>1</v>
      </c>
      <c r="E3874" s="49" t="s">
        <v>1</v>
      </c>
      <c r="F3874" s="49" t="s">
        <v>1</v>
      </c>
      <c r="G3874" s="49" t="s">
        <v>1</v>
      </c>
      <c r="H3874" s="17" t="s">
        <v>1338</v>
      </c>
      <c r="I3874" s="66">
        <f t="shared" ref="I3874:O3874" si="3008">SUM(I3846,I3867,I3870)</f>
        <v>1043209</v>
      </c>
      <c r="J3874" s="66">
        <f t="shared" si="3008"/>
        <v>1035509</v>
      </c>
      <c r="K3874" s="66">
        <f t="shared" si="3008"/>
        <v>0</v>
      </c>
      <c r="L3874" s="66">
        <f t="shared" si="2999"/>
        <v>95244</v>
      </c>
      <c r="M3874" s="66">
        <f t="shared" si="3008"/>
        <v>0</v>
      </c>
      <c r="N3874" s="66">
        <f t="shared" si="3008"/>
        <v>0</v>
      </c>
      <c r="O3874" s="66">
        <f t="shared" si="3008"/>
        <v>95244</v>
      </c>
      <c r="P3874" s="66">
        <f t="shared" si="2997"/>
        <v>95244</v>
      </c>
      <c r="Q3874" s="66">
        <f t="shared" si="2998"/>
        <v>9.1977954802903685</v>
      </c>
    </row>
    <row r="3875" spans="1:17" ht="15.75" thickBot="1" x14ac:dyDescent="0.3">
      <c r="A3875" s="23" t="s">
        <v>1</v>
      </c>
      <c r="B3875" s="23" t="s">
        <v>1</v>
      </c>
      <c r="C3875" s="23" t="s">
        <v>1</v>
      </c>
      <c r="D3875" s="49" t="s">
        <v>1</v>
      </c>
      <c r="E3875" s="49" t="s">
        <v>1</v>
      </c>
      <c r="F3875" s="49" t="s">
        <v>1</v>
      </c>
      <c r="G3875" s="49" t="s">
        <v>1</v>
      </c>
      <c r="H3875" s="11" t="s">
        <v>64</v>
      </c>
      <c r="I3875" s="67">
        <v>34</v>
      </c>
      <c r="J3875" s="67">
        <v>34</v>
      </c>
      <c r="K3875" s="67"/>
      <c r="L3875" s="67"/>
      <c r="M3875" s="67"/>
      <c r="N3875" s="67"/>
      <c r="O3875" s="67"/>
      <c r="P3875" s="67">
        <f t="shared" si="2997"/>
        <v>0</v>
      </c>
      <c r="Q3875" s="67">
        <f t="shared" si="2998"/>
        <v>0</v>
      </c>
    </row>
    <row r="3876" spans="1:17" ht="34.5" thickBot="1" x14ac:dyDescent="0.3">
      <c r="A3876" s="23" t="s">
        <v>1</v>
      </c>
      <c r="B3876" s="23" t="s">
        <v>1</v>
      </c>
      <c r="C3876" s="23" t="s">
        <v>1</v>
      </c>
      <c r="D3876" s="49" t="s">
        <v>1</v>
      </c>
      <c r="E3876" s="49" t="s">
        <v>1</v>
      </c>
      <c r="F3876" s="49" t="s">
        <v>1</v>
      </c>
      <c r="G3876" s="49" t="s">
        <v>1</v>
      </c>
      <c r="H3876" s="22" t="s">
        <v>65</v>
      </c>
      <c r="I3876" s="64" t="s">
        <v>2718</v>
      </c>
      <c r="J3876" s="64" t="s">
        <v>2879</v>
      </c>
      <c r="K3876" s="64" t="s">
        <v>2942</v>
      </c>
      <c r="L3876" s="64" t="s">
        <v>2942</v>
      </c>
      <c r="M3876" s="64" t="s">
        <v>2950</v>
      </c>
      <c r="N3876" s="64" t="s">
        <v>2949</v>
      </c>
      <c r="O3876" s="64" t="s">
        <v>2951</v>
      </c>
      <c r="P3876" s="64" t="s">
        <v>2942</v>
      </c>
      <c r="Q3876" s="64" t="s">
        <v>2944</v>
      </c>
    </row>
    <row r="3877" spans="1:17" x14ac:dyDescent="0.25">
      <c r="A3877" s="24"/>
      <c r="B3877" s="24"/>
      <c r="C3877" s="24"/>
      <c r="D3877" s="51"/>
      <c r="E3877" s="51"/>
      <c r="F3877" s="51"/>
      <c r="G3877" s="51"/>
      <c r="H3877" s="18" t="s">
        <v>1</v>
      </c>
      <c r="I3877" s="65">
        <v>1</v>
      </c>
      <c r="J3877" s="65" t="s">
        <v>2894</v>
      </c>
      <c r="K3877" s="65">
        <v>3</v>
      </c>
      <c r="L3877" s="65" t="s">
        <v>2945</v>
      </c>
      <c r="M3877" s="65">
        <v>5</v>
      </c>
      <c r="N3877" s="65">
        <v>6</v>
      </c>
      <c r="O3877" s="65">
        <v>7</v>
      </c>
      <c r="P3877" s="65" t="s">
        <v>2946</v>
      </c>
      <c r="Q3877" s="65">
        <v>9</v>
      </c>
    </row>
    <row r="3878" spans="1:17" x14ac:dyDescent="0.25">
      <c r="A3878" s="24"/>
      <c r="B3878" s="24"/>
      <c r="C3878" s="24"/>
      <c r="D3878" s="51"/>
      <c r="E3878" s="52"/>
      <c r="F3878" s="52"/>
      <c r="G3878" s="52"/>
      <c r="H3878" s="19" t="s">
        <v>697</v>
      </c>
      <c r="I3878" s="69">
        <f t="shared" ref="I3878" si="3009">SUM(I3874)</f>
        <v>1043209</v>
      </c>
      <c r="J3878" s="69">
        <f t="shared" ref="J3878:K3878" si="3010">SUM(J3874)</f>
        <v>1035509</v>
      </c>
      <c r="K3878" s="69">
        <f t="shared" si="3010"/>
        <v>0</v>
      </c>
      <c r="L3878" s="69">
        <f t="shared" si="2999"/>
        <v>95244</v>
      </c>
      <c r="M3878" s="69">
        <f t="shared" ref="M3878" si="3011">SUM(M3874)</f>
        <v>0</v>
      </c>
      <c r="N3878" s="69">
        <f t="shared" ref="N3878:O3878" si="3012">SUM(N3874)</f>
        <v>0</v>
      </c>
      <c r="O3878" s="69">
        <f t="shared" si="3012"/>
        <v>95244</v>
      </c>
      <c r="P3878" s="69">
        <f t="shared" si="2997"/>
        <v>95244</v>
      </c>
      <c r="Q3878" s="69">
        <f t="shared" si="2998"/>
        <v>9.1977954802903685</v>
      </c>
    </row>
    <row r="3879" spans="1:17" x14ac:dyDescent="0.25">
      <c r="A3879" s="24"/>
      <c r="B3879" s="24"/>
      <c r="C3879" s="24"/>
      <c r="D3879" s="51"/>
      <c r="E3879" s="51"/>
      <c r="F3879" s="51"/>
      <c r="G3879" s="51"/>
      <c r="H3879" s="20" t="s">
        <v>67</v>
      </c>
      <c r="I3879" s="69">
        <f t="shared" ref="I3879" si="3013">SUM(I3878)</f>
        <v>1043209</v>
      </c>
      <c r="J3879" s="69">
        <f t="shared" ref="J3879:K3879" si="3014">SUM(J3878)</f>
        <v>1035509</v>
      </c>
      <c r="K3879" s="69">
        <f t="shared" si="3014"/>
        <v>0</v>
      </c>
      <c r="L3879" s="69">
        <f t="shared" si="2999"/>
        <v>95244</v>
      </c>
      <c r="M3879" s="69">
        <f t="shared" ref="M3879" si="3015">SUM(M3878)</f>
        <v>0</v>
      </c>
      <c r="N3879" s="69">
        <f t="shared" ref="N3879:O3879" si="3016">SUM(N3878)</f>
        <v>0</v>
      </c>
      <c r="O3879" s="69">
        <f t="shared" si="3016"/>
        <v>95244</v>
      </c>
      <c r="P3879" s="69">
        <f t="shared" si="2997"/>
        <v>95244</v>
      </c>
      <c r="Q3879" s="69">
        <f t="shared" si="2998"/>
        <v>9.1977954802903685</v>
      </c>
    </row>
    <row r="3880" spans="1:17" x14ac:dyDescent="0.25">
      <c r="A3880" s="25"/>
      <c r="B3880" s="25"/>
      <c r="C3880" s="25"/>
      <c r="D3880" s="53"/>
      <c r="E3880" s="53"/>
      <c r="F3880" s="53"/>
      <c r="G3880" s="53"/>
    </row>
    <row r="3881" spans="1:17" ht="15.75" thickBot="1" x14ac:dyDescent="0.3">
      <c r="A3881" s="23" t="s">
        <v>1</v>
      </c>
      <c r="B3881" s="23" t="s">
        <v>1</v>
      </c>
      <c r="C3881" s="23" t="s">
        <v>1</v>
      </c>
      <c r="D3881" s="49" t="s">
        <v>1</v>
      </c>
      <c r="E3881" s="49" t="s">
        <v>1</v>
      </c>
      <c r="F3881" s="49" t="s">
        <v>1</v>
      </c>
      <c r="G3881" s="49" t="s">
        <v>1</v>
      </c>
      <c r="H3881" s="26" t="s">
        <v>1</v>
      </c>
      <c r="I3881" s="70"/>
      <c r="J3881" s="70"/>
      <c r="K3881" s="70"/>
      <c r="L3881" s="70"/>
      <c r="M3881" s="70"/>
      <c r="N3881" s="70"/>
      <c r="O3881" s="70"/>
      <c r="P3881" s="70"/>
      <c r="Q3881" s="70"/>
    </row>
    <row r="3882" spans="1:17" ht="34.5" thickBot="1" x14ac:dyDescent="0.3">
      <c r="A3882" s="22" t="s">
        <v>4</v>
      </c>
      <c r="B3882" s="22" t="s">
        <v>5</v>
      </c>
      <c r="C3882" s="22" t="s">
        <v>6</v>
      </c>
      <c r="D3882" s="44" t="s">
        <v>2891</v>
      </c>
      <c r="E3882" s="44" t="s">
        <v>2895</v>
      </c>
      <c r="F3882" s="44" t="s">
        <v>7</v>
      </c>
      <c r="G3882" s="44" t="s">
        <v>8</v>
      </c>
      <c r="H3882" s="22" t="s">
        <v>9</v>
      </c>
      <c r="I3882" s="64" t="s">
        <v>2718</v>
      </c>
      <c r="J3882" s="64" t="s">
        <v>2879</v>
      </c>
      <c r="K3882" s="64" t="s">
        <v>2942</v>
      </c>
      <c r="L3882" s="64" t="s">
        <v>2942</v>
      </c>
      <c r="M3882" s="64" t="s">
        <v>2950</v>
      </c>
      <c r="N3882" s="64" t="s">
        <v>2949</v>
      </c>
      <c r="O3882" s="64" t="s">
        <v>2951</v>
      </c>
      <c r="P3882" s="64" t="s">
        <v>2942</v>
      </c>
      <c r="Q3882" s="64" t="s">
        <v>2944</v>
      </c>
    </row>
    <row r="3883" spans="1:17" x14ac:dyDescent="0.25">
      <c r="A3883" s="15" t="s">
        <v>1</v>
      </c>
      <c r="B3883" s="15" t="s">
        <v>1</v>
      </c>
      <c r="C3883" s="15" t="s">
        <v>1</v>
      </c>
      <c r="D3883" s="45" t="s">
        <v>1</v>
      </c>
      <c r="E3883" s="45" t="s">
        <v>1</v>
      </c>
      <c r="F3883" s="46" t="s">
        <v>1</v>
      </c>
      <c r="G3883" s="47" t="s">
        <v>1</v>
      </c>
      <c r="H3883" s="16" t="s">
        <v>1</v>
      </c>
      <c r="I3883" s="65">
        <v>1</v>
      </c>
      <c r="J3883" s="65" t="s">
        <v>2894</v>
      </c>
      <c r="K3883" s="65">
        <v>3</v>
      </c>
      <c r="L3883" s="65" t="s">
        <v>2945</v>
      </c>
      <c r="M3883" s="65">
        <v>5</v>
      </c>
      <c r="N3883" s="65">
        <v>6</v>
      </c>
      <c r="O3883" s="65">
        <v>7</v>
      </c>
      <c r="P3883" s="65" t="s">
        <v>2946</v>
      </c>
      <c r="Q3883" s="65">
        <v>9</v>
      </c>
    </row>
    <row r="3884" spans="1:17" x14ac:dyDescent="0.25">
      <c r="A3884" s="14" t="s">
        <v>638</v>
      </c>
      <c r="B3884" s="14" t="s">
        <v>69</v>
      </c>
      <c r="C3884" s="12" t="s">
        <v>1339</v>
      </c>
      <c r="D3884" s="43" t="s">
        <v>1340</v>
      </c>
      <c r="E3884" s="42" t="s">
        <v>1</v>
      </c>
      <c r="F3884" s="42" t="s">
        <v>1</v>
      </c>
      <c r="G3884" s="42" t="s">
        <v>1</v>
      </c>
      <c r="H3884" s="11" t="s">
        <v>1341</v>
      </c>
      <c r="I3884" s="63"/>
      <c r="J3884" s="63"/>
      <c r="K3884" s="63"/>
      <c r="L3884" s="63"/>
      <c r="M3884" s="63"/>
      <c r="N3884" s="63"/>
      <c r="O3884" s="63"/>
      <c r="P3884" s="63">
        <f t="shared" si="2997"/>
        <v>0</v>
      </c>
      <c r="Q3884" s="63" t="str">
        <f t="shared" si="2998"/>
        <v>-</v>
      </c>
    </row>
    <row r="3885" spans="1:17" ht="22.5" x14ac:dyDescent="0.25">
      <c r="A3885" s="14" t="s">
        <v>1</v>
      </c>
      <c r="B3885" s="14" t="s">
        <v>1</v>
      </c>
      <c r="C3885" s="14" t="s">
        <v>1</v>
      </c>
      <c r="D3885" s="42" t="s">
        <v>1</v>
      </c>
      <c r="E3885" s="42" t="s">
        <v>1</v>
      </c>
      <c r="F3885" s="42" t="s">
        <v>1</v>
      </c>
      <c r="G3885" s="42" t="s">
        <v>1</v>
      </c>
      <c r="H3885" s="17" t="s">
        <v>13</v>
      </c>
      <c r="I3885" s="66">
        <f t="shared" ref="I3885" si="3017">SUM(I3886,I3893,I3895)</f>
        <v>1455141</v>
      </c>
      <c r="J3885" s="66">
        <f t="shared" ref="J3885:K3885" si="3018">SUM(J3886,J3893,J3895)</f>
        <v>1455141</v>
      </c>
      <c r="K3885" s="66">
        <f t="shared" si="3018"/>
        <v>0</v>
      </c>
      <c r="L3885" s="66">
        <f t="shared" si="2999"/>
        <v>126777</v>
      </c>
      <c r="M3885" s="66">
        <f t="shared" ref="M3885" si="3019">SUM(M3886,M3893,M3895)</f>
        <v>0</v>
      </c>
      <c r="N3885" s="66">
        <f t="shared" ref="N3885:O3885" si="3020">SUM(N3886,N3893,N3895)</f>
        <v>0</v>
      </c>
      <c r="O3885" s="66">
        <f t="shared" si="3020"/>
        <v>126777</v>
      </c>
      <c r="P3885" s="66">
        <f t="shared" si="2997"/>
        <v>126777</v>
      </c>
      <c r="Q3885" s="66">
        <f t="shared" si="2998"/>
        <v>8.7123515865472836</v>
      </c>
    </row>
    <row r="3886" spans="1:17" x14ac:dyDescent="0.25">
      <c r="A3886" s="12" t="s">
        <v>638</v>
      </c>
      <c r="B3886" s="12" t="s">
        <v>69</v>
      </c>
      <c r="C3886" s="12" t="s">
        <v>1339</v>
      </c>
      <c r="D3886" s="43" t="s">
        <v>1340</v>
      </c>
      <c r="E3886" s="42" t="s">
        <v>2709</v>
      </c>
      <c r="F3886" s="42" t="s">
        <v>1</v>
      </c>
      <c r="G3886" s="42" t="s">
        <v>1</v>
      </c>
      <c r="H3886" s="11" t="s">
        <v>15</v>
      </c>
      <c r="I3886" s="67">
        <f t="shared" ref="I3886" si="3021">SUM(I3887,I3888)</f>
        <v>1278916</v>
      </c>
      <c r="J3886" s="67">
        <f t="shared" ref="J3886:K3886" si="3022">SUM(J3887,J3888)</f>
        <v>1278916</v>
      </c>
      <c r="K3886" s="67">
        <f t="shared" si="3022"/>
        <v>0</v>
      </c>
      <c r="L3886" s="67">
        <f t="shared" si="2999"/>
        <v>113358</v>
      </c>
      <c r="M3886" s="67">
        <f t="shared" ref="M3886" si="3023">SUM(M3887,M3888)</f>
        <v>0</v>
      </c>
      <c r="N3886" s="67">
        <f t="shared" ref="N3886:O3886" si="3024">SUM(N3887,N3888)</f>
        <v>0</v>
      </c>
      <c r="O3886" s="67">
        <f t="shared" si="3024"/>
        <v>113358</v>
      </c>
      <c r="P3886" s="67">
        <f t="shared" si="2997"/>
        <v>113358</v>
      </c>
      <c r="Q3886" s="67">
        <f t="shared" si="2998"/>
        <v>8.8636001113442937</v>
      </c>
    </row>
    <row r="3887" spans="1:17" x14ac:dyDescent="0.25">
      <c r="A3887" s="12" t="s">
        <v>638</v>
      </c>
      <c r="B3887" s="12" t="s">
        <v>69</v>
      </c>
      <c r="C3887" s="12" t="s">
        <v>1339</v>
      </c>
      <c r="D3887" s="43" t="s">
        <v>1340</v>
      </c>
      <c r="E3887" s="48">
        <v>6111</v>
      </c>
      <c r="F3887" s="43"/>
      <c r="G3887" s="56" t="s">
        <v>2919</v>
      </c>
      <c r="H3887" s="23" t="s">
        <v>16</v>
      </c>
      <c r="I3887" s="68">
        <v>1128300</v>
      </c>
      <c r="J3887" s="68">
        <v>1128300</v>
      </c>
      <c r="K3887" s="68"/>
      <c r="L3887" s="68">
        <f t="shared" si="2999"/>
        <v>95000</v>
      </c>
      <c r="M3887" s="68"/>
      <c r="N3887" s="68"/>
      <c r="O3887" s="68">
        <v>95000</v>
      </c>
      <c r="P3887" s="68">
        <f t="shared" si="2997"/>
        <v>95000</v>
      </c>
      <c r="Q3887" s="68">
        <f t="shared" si="2998"/>
        <v>8.419746521315254</v>
      </c>
    </row>
    <row r="3888" spans="1:17" x14ac:dyDescent="0.25">
      <c r="A3888" s="14" t="s">
        <v>638</v>
      </c>
      <c r="B3888" s="14" t="s">
        <v>69</v>
      </c>
      <c r="C3888" s="14" t="s">
        <v>1339</v>
      </c>
      <c r="D3888" s="50" t="s">
        <v>1340</v>
      </c>
      <c r="E3888" s="50" t="s">
        <v>2719</v>
      </c>
      <c r="F3888" s="43" t="s">
        <v>1</v>
      </c>
      <c r="G3888" s="49" t="s">
        <v>1</v>
      </c>
      <c r="H3888" s="11" t="s">
        <v>19</v>
      </c>
      <c r="I3888" s="67">
        <f t="shared" ref="I3888:O3888" si="3025">SUM(I3889:I3892)</f>
        <v>150616</v>
      </c>
      <c r="J3888" s="67">
        <f t="shared" si="3025"/>
        <v>150616</v>
      </c>
      <c r="K3888" s="67">
        <f t="shared" si="3025"/>
        <v>0</v>
      </c>
      <c r="L3888" s="67">
        <f t="shared" si="2999"/>
        <v>18358</v>
      </c>
      <c r="M3888" s="67">
        <f t="shared" si="3025"/>
        <v>0</v>
      </c>
      <c r="N3888" s="67">
        <f t="shared" si="3025"/>
        <v>0</v>
      </c>
      <c r="O3888" s="67">
        <f t="shared" si="3025"/>
        <v>18358</v>
      </c>
      <c r="P3888" s="67">
        <f t="shared" si="2997"/>
        <v>18358</v>
      </c>
      <c r="Q3888" s="67">
        <f t="shared" si="2998"/>
        <v>12.188612099644129</v>
      </c>
    </row>
    <row r="3889" spans="1:17" x14ac:dyDescent="0.25">
      <c r="A3889" s="12" t="s">
        <v>638</v>
      </c>
      <c r="B3889" s="12" t="s">
        <v>69</v>
      </c>
      <c r="C3889" s="12" t="s">
        <v>1339</v>
      </c>
      <c r="D3889" s="43" t="s">
        <v>1340</v>
      </c>
      <c r="E3889" s="48">
        <v>6112</v>
      </c>
      <c r="F3889" s="43" t="s">
        <v>1342</v>
      </c>
      <c r="G3889" s="56" t="s">
        <v>2919</v>
      </c>
      <c r="H3889" s="23" t="s">
        <v>73</v>
      </c>
      <c r="I3889" s="68">
        <v>24816</v>
      </c>
      <c r="J3889" s="68">
        <v>24816</v>
      </c>
      <c r="K3889" s="68"/>
      <c r="L3889" s="68">
        <f t="shared" si="2999"/>
        <v>6358</v>
      </c>
      <c r="M3889" s="68"/>
      <c r="N3889" s="68"/>
      <c r="O3889" s="68">
        <v>6358</v>
      </c>
      <c r="P3889" s="68">
        <f t="shared" si="2997"/>
        <v>6358</v>
      </c>
      <c r="Q3889" s="68">
        <f t="shared" si="2998"/>
        <v>25.620567375886527</v>
      </c>
    </row>
    <row r="3890" spans="1:17" x14ac:dyDescent="0.25">
      <c r="A3890" s="12" t="s">
        <v>638</v>
      </c>
      <c r="B3890" s="12" t="s">
        <v>69</v>
      </c>
      <c r="C3890" s="12" t="s">
        <v>1339</v>
      </c>
      <c r="D3890" s="43" t="s">
        <v>1340</v>
      </c>
      <c r="E3890" s="48">
        <v>6112</v>
      </c>
      <c r="F3890" s="43" t="s">
        <v>1343</v>
      </c>
      <c r="G3890" s="56" t="s">
        <v>2919</v>
      </c>
      <c r="H3890" s="23" t="s">
        <v>22</v>
      </c>
      <c r="I3890" s="68">
        <v>95000</v>
      </c>
      <c r="J3890" s="68">
        <v>95000</v>
      </c>
      <c r="K3890" s="68"/>
      <c r="L3890" s="68">
        <f t="shared" si="2999"/>
        <v>12000</v>
      </c>
      <c r="M3890" s="68"/>
      <c r="N3890" s="68"/>
      <c r="O3890" s="68">
        <v>12000</v>
      </c>
      <c r="P3890" s="68">
        <f t="shared" si="2997"/>
        <v>12000</v>
      </c>
      <c r="Q3890" s="68">
        <f t="shared" si="2998"/>
        <v>12.631578947368421</v>
      </c>
    </row>
    <row r="3891" spans="1:17" x14ac:dyDescent="0.25">
      <c r="A3891" s="12" t="s">
        <v>638</v>
      </c>
      <c r="B3891" s="12" t="s">
        <v>69</v>
      </c>
      <c r="C3891" s="12" t="s">
        <v>1339</v>
      </c>
      <c r="D3891" s="43" t="s">
        <v>1340</v>
      </c>
      <c r="E3891" s="48">
        <v>6112</v>
      </c>
      <c r="F3891" s="43" t="s">
        <v>1344</v>
      </c>
      <c r="G3891" s="56" t="s">
        <v>2919</v>
      </c>
      <c r="H3891" s="23" t="s">
        <v>24</v>
      </c>
      <c r="I3891" s="68">
        <v>23800</v>
      </c>
      <c r="J3891" s="68">
        <v>23800</v>
      </c>
      <c r="K3891" s="68"/>
      <c r="L3891" s="68">
        <f t="shared" si="2999"/>
        <v>0</v>
      </c>
      <c r="M3891" s="68"/>
      <c r="N3891" s="68"/>
      <c r="O3891" s="68"/>
      <c r="P3891" s="68">
        <f t="shared" si="2997"/>
        <v>0</v>
      </c>
      <c r="Q3891" s="68">
        <f t="shared" si="2998"/>
        <v>0</v>
      </c>
    </row>
    <row r="3892" spans="1:17" x14ac:dyDescent="0.25">
      <c r="A3892" s="12" t="s">
        <v>638</v>
      </c>
      <c r="B3892" s="12" t="s">
        <v>69</v>
      </c>
      <c r="C3892" s="12" t="s">
        <v>1339</v>
      </c>
      <c r="D3892" s="43" t="s">
        <v>1340</v>
      </c>
      <c r="E3892" s="48">
        <v>6112</v>
      </c>
      <c r="F3892" s="43" t="s">
        <v>1345</v>
      </c>
      <c r="G3892" s="56" t="s">
        <v>2919</v>
      </c>
      <c r="H3892" s="23" t="s">
        <v>26</v>
      </c>
      <c r="I3892" s="68">
        <v>7000</v>
      </c>
      <c r="J3892" s="68">
        <v>7000</v>
      </c>
      <c r="K3892" s="68"/>
      <c r="L3892" s="68">
        <f t="shared" si="2999"/>
        <v>0</v>
      </c>
      <c r="M3892" s="68"/>
      <c r="N3892" s="68"/>
      <c r="O3892" s="68">
        <v>0</v>
      </c>
      <c r="P3892" s="68">
        <f t="shared" si="2997"/>
        <v>0</v>
      </c>
      <c r="Q3892" s="68">
        <f t="shared" si="2998"/>
        <v>0</v>
      </c>
    </row>
    <row r="3893" spans="1:17" x14ac:dyDescent="0.25">
      <c r="A3893" s="12" t="s">
        <v>638</v>
      </c>
      <c r="B3893" s="12" t="s">
        <v>69</v>
      </c>
      <c r="C3893" s="12" t="s">
        <v>1339</v>
      </c>
      <c r="D3893" s="43" t="s">
        <v>1340</v>
      </c>
      <c r="E3893" s="42" t="s">
        <v>2710</v>
      </c>
      <c r="F3893" s="42" t="s">
        <v>1</v>
      </c>
      <c r="G3893" s="42" t="s">
        <v>1</v>
      </c>
      <c r="H3893" s="11" t="s">
        <v>28</v>
      </c>
      <c r="I3893" s="67">
        <f t="shared" ref="I3893:O3893" si="3026">SUM(I3894)</f>
        <v>119000</v>
      </c>
      <c r="J3893" s="67">
        <f t="shared" si="3026"/>
        <v>119000</v>
      </c>
      <c r="K3893" s="67">
        <f t="shared" si="3026"/>
        <v>0</v>
      </c>
      <c r="L3893" s="67">
        <f t="shared" si="2999"/>
        <v>10000</v>
      </c>
      <c r="M3893" s="67">
        <f t="shared" si="3026"/>
        <v>0</v>
      </c>
      <c r="N3893" s="67">
        <f t="shared" si="3026"/>
        <v>0</v>
      </c>
      <c r="O3893" s="67">
        <f t="shared" si="3026"/>
        <v>10000</v>
      </c>
      <c r="P3893" s="67">
        <f t="shared" si="2997"/>
        <v>10000</v>
      </c>
      <c r="Q3893" s="67">
        <f t="shared" si="2998"/>
        <v>8.4033613445378155</v>
      </c>
    </row>
    <row r="3894" spans="1:17" x14ac:dyDescent="0.25">
      <c r="A3894" s="12" t="s">
        <v>638</v>
      </c>
      <c r="B3894" s="12" t="s">
        <v>69</v>
      </c>
      <c r="C3894" s="12" t="s">
        <v>1339</v>
      </c>
      <c r="D3894" s="43" t="s">
        <v>1340</v>
      </c>
      <c r="E3894" s="48">
        <v>6121</v>
      </c>
      <c r="F3894" s="43"/>
      <c r="G3894" s="56" t="s">
        <v>2919</v>
      </c>
      <c r="H3894" s="23" t="s">
        <v>29</v>
      </c>
      <c r="I3894" s="68">
        <v>119000</v>
      </c>
      <c r="J3894" s="68">
        <v>119000</v>
      </c>
      <c r="K3894" s="68"/>
      <c r="L3894" s="68">
        <f t="shared" si="2999"/>
        <v>10000</v>
      </c>
      <c r="M3894" s="68"/>
      <c r="N3894" s="68"/>
      <c r="O3894" s="68">
        <v>10000</v>
      </c>
      <c r="P3894" s="68">
        <f t="shared" si="2997"/>
        <v>10000</v>
      </c>
      <c r="Q3894" s="68">
        <f t="shared" si="2998"/>
        <v>8.4033613445378155</v>
      </c>
    </row>
    <row r="3895" spans="1:17" x14ac:dyDescent="0.25">
      <c r="A3895" s="12" t="s">
        <v>638</v>
      </c>
      <c r="B3895" s="12" t="s">
        <v>69</v>
      </c>
      <c r="C3895" s="12" t="s">
        <v>1339</v>
      </c>
      <c r="D3895" s="43" t="s">
        <v>1340</v>
      </c>
      <c r="E3895" s="42" t="s">
        <v>2711</v>
      </c>
      <c r="F3895" s="42" t="s">
        <v>1</v>
      </c>
      <c r="G3895" s="42" t="s">
        <v>1</v>
      </c>
      <c r="H3895" s="11" t="s">
        <v>32</v>
      </c>
      <c r="I3895" s="67">
        <f t="shared" ref="I3895:O3895" si="3027">SUM(I3896:I3903)</f>
        <v>57225</v>
      </c>
      <c r="J3895" s="67">
        <f t="shared" si="3027"/>
        <v>57225</v>
      </c>
      <c r="K3895" s="67">
        <f t="shared" si="3027"/>
        <v>0</v>
      </c>
      <c r="L3895" s="67">
        <f t="shared" si="2999"/>
        <v>3419</v>
      </c>
      <c r="M3895" s="67">
        <f t="shared" si="3027"/>
        <v>0</v>
      </c>
      <c r="N3895" s="67">
        <f t="shared" si="3027"/>
        <v>0</v>
      </c>
      <c r="O3895" s="67">
        <f t="shared" si="3027"/>
        <v>3419</v>
      </c>
      <c r="P3895" s="67">
        <f t="shared" si="2997"/>
        <v>3419</v>
      </c>
      <c r="Q3895" s="67">
        <f t="shared" si="2998"/>
        <v>5.9746614242027087</v>
      </c>
    </row>
    <row r="3896" spans="1:17" x14ac:dyDescent="0.25">
      <c r="A3896" s="12" t="s">
        <v>638</v>
      </c>
      <c r="B3896" s="12" t="s">
        <v>69</v>
      </c>
      <c r="C3896" s="12" t="s">
        <v>1339</v>
      </c>
      <c r="D3896" s="43" t="s">
        <v>1340</v>
      </c>
      <c r="E3896" s="48">
        <v>6131</v>
      </c>
      <c r="F3896" s="43"/>
      <c r="G3896" s="56" t="s">
        <v>2919</v>
      </c>
      <c r="H3896" s="23" t="s">
        <v>33</v>
      </c>
      <c r="I3896" s="68">
        <v>1075</v>
      </c>
      <c r="J3896" s="68">
        <v>1075</v>
      </c>
      <c r="K3896" s="68"/>
      <c r="L3896" s="68">
        <f t="shared" si="2999"/>
        <v>270</v>
      </c>
      <c r="M3896" s="68"/>
      <c r="N3896" s="68"/>
      <c r="O3896" s="68">
        <v>270</v>
      </c>
      <c r="P3896" s="68">
        <f t="shared" si="2997"/>
        <v>270</v>
      </c>
      <c r="Q3896" s="68">
        <f t="shared" si="2998"/>
        <v>25.116279069767444</v>
      </c>
    </row>
    <row r="3897" spans="1:17" x14ac:dyDescent="0.25">
      <c r="A3897" s="12" t="s">
        <v>638</v>
      </c>
      <c r="B3897" s="12" t="s">
        <v>69</v>
      </c>
      <c r="C3897" s="12" t="s">
        <v>1339</v>
      </c>
      <c r="D3897" s="43" t="s">
        <v>1340</v>
      </c>
      <c r="E3897" s="48">
        <v>6132</v>
      </c>
      <c r="F3897" s="43"/>
      <c r="G3897" s="56" t="s">
        <v>2919</v>
      </c>
      <c r="H3897" s="23" t="s">
        <v>227</v>
      </c>
      <c r="I3897" s="68">
        <v>13600</v>
      </c>
      <c r="J3897" s="68">
        <v>13600</v>
      </c>
      <c r="K3897" s="68"/>
      <c r="L3897" s="68">
        <f t="shared" si="2999"/>
        <v>1133</v>
      </c>
      <c r="M3897" s="68"/>
      <c r="N3897" s="68"/>
      <c r="O3897" s="68">
        <v>1133</v>
      </c>
      <c r="P3897" s="68">
        <f t="shared" si="2997"/>
        <v>1133</v>
      </c>
      <c r="Q3897" s="68">
        <f t="shared" si="2998"/>
        <v>8.3308823529411775</v>
      </c>
    </row>
    <row r="3898" spans="1:17" x14ac:dyDescent="0.25">
      <c r="A3898" s="12" t="s">
        <v>638</v>
      </c>
      <c r="B3898" s="12" t="s">
        <v>69</v>
      </c>
      <c r="C3898" s="12" t="s">
        <v>1339</v>
      </c>
      <c r="D3898" s="43" t="s">
        <v>1340</v>
      </c>
      <c r="E3898" s="48">
        <v>6133</v>
      </c>
      <c r="F3898" s="43"/>
      <c r="G3898" s="56" t="s">
        <v>2919</v>
      </c>
      <c r="H3898" s="23" t="s">
        <v>229</v>
      </c>
      <c r="I3898" s="68">
        <v>5000</v>
      </c>
      <c r="J3898" s="68">
        <v>5000</v>
      </c>
      <c r="K3898" s="68"/>
      <c r="L3898" s="68">
        <f t="shared" si="2999"/>
        <v>416</v>
      </c>
      <c r="M3898" s="68"/>
      <c r="N3898" s="68"/>
      <c r="O3898" s="68">
        <v>416</v>
      </c>
      <c r="P3898" s="68">
        <f t="shared" si="2997"/>
        <v>416</v>
      </c>
      <c r="Q3898" s="68">
        <f t="shared" si="2998"/>
        <v>8.32</v>
      </c>
    </row>
    <row r="3899" spans="1:17" x14ac:dyDescent="0.25">
      <c r="A3899" s="12" t="s">
        <v>638</v>
      </c>
      <c r="B3899" s="12" t="s">
        <v>69</v>
      </c>
      <c r="C3899" s="12" t="s">
        <v>1339</v>
      </c>
      <c r="D3899" s="43" t="s">
        <v>1340</v>
      </c>
      <c r="E3899" s="48">
        <v>6134</v>
      </c>
      <c r="F3899" s="43"/>
      <c r="G3899" s="56" t="s">
        <v>2919</v>
      </c>
      <c r="H3899" s="23" t="s">
        <v>169</v>
      </c>
      <c r="I3899" s="68">
        <v>7800</v>
      </c>
      <c r="J3899" s="68">
        <v>7800</v>
      </c>
      <c r="K3899" s="68"/>
      <c r="L3899" s="68">
        <f t="shared" si="2999"/>
        <v>0</v>
      </c>
      <c r="M3899" s="68"/>
      <c r="N3899" s="68"/>
      <c r="O3899" s="68">
        <v>0</v>
      </c>
      <c r="P3899" s="68">
        <f t="shared" si="2997"/>
        <v>0</v>
      </c>
      <c r="Q3899" s="68">
        <f t="shared" si="2998"/>
        <v>0</v>
      </c>
    </row>
    <row r="3900" spans="1:17" x14ac:dyDescent="0.25">
      <c r="A3900" s="12" t="s">
        <v>638</v>
      </c>
      <c r="B3900" s="12" t="s">
        <v>69</v>
      </c>
      <c r="C3900" s="12" t="s">
        <v>1339</v>
      </c>
      <c r="D3900" s="43" t="s">
        <v>1340</v>
      </c>
      <c r="E3900" s="48">
        <v>6135</v>
      </c>
      <c r="F3900" s="43"/>
      <c r="G3900" s="56" t="s">
        <v>2919</v>
      </c>
      <c r="H3900" s="23" t="s">
        <v>231</v>
      </c>
      <c r="I3900" s="68">
        <v>200</v>
      </c>
      <c r="J3900" s="68">
        <v>200</v>
      </c>
      <c r="K3900" s="68"/>
      <c r="L3900" s="68">
        <f t="shared" si="2999"/>
        <v>50</v>
      </c>
      <c r="M3900" s="68"/>
      <c r="N3900" s="68"/>
      <c r="O3900" s="68">
        <v>50</v>
      </c>
      <c r="P3900" s="68">
        <f t="shared" si="2997"/>
        <v>50</v>
      </c>
      <c r="Q3900" s="68">
        <f t="shared" si="2998"/>
        <v>25</v>
      </c>
    </row>
    <row r="3901" spans="1:17" x14ac:dyDescent="0.25">
      <c r="A3901" s="12" t="s">
        <v>638</v>
      </c>
      <c r="B3901" s="12" t="s">
        <v>69</v>
      </c>
      <c r="C3901" s="12" t="s">
        <v>1339</v>
      </c>
      <c r="D3901" s="43" t="s">
        <v>1340</v>
      </c>
      <c r="E3901" s="48">
        <v>6136</v>
      </c>
      <c r="F3901" s="43"/>
      <c r="G3901" s="56" t="s">
        <v>2919</v>
      </c>
      <c r="H3901" s="23" t="s">
        <v>233</v>
      </c>
      <c r="I3901" s="68">
        <v>4950</v>
      </c>
      <c r="J3901" s="68">
        <v>4950</v>
      </c>
      <c r="K3901" s="68"/>
      <c r="L3901" s="68">
        <f t="shared" si="2999"/>
        <v>0</v>
      </c>
      <c r="M3901" s="68"/>
      <c r="N3901" s="68"/>
      <c r="O3901" s="68">
        <v>0</v>
      </c>
      <c r="P3901" s="68">
        <f t="shared" si="2997"/>
        <v>0</v>
      </c>
      <c r="Q3901" s="68">
        <f t="shared" si="2998"/>
        <v>0</v>
      </c>
    </row>
    <row r="3902" spans="1:17" x14ac:dyDescent="0.25">
      <c r="A3902" s="12" t="s">
        <v>638</v>
      </c>
      <c r="B3902" s="12" t="s">
        <v>69</v>
      </c>
      <c r="C3902" s="12" t="s">
        <v>1339</v>
      </c>
      <c r="D3902" s="43" t="s">
        <v>1340</v>
      </c>
      <c r="E3902" s="48">
        <v>6137</v>
      </c>
      <c r="F3902" s="43"/>
      <c r="G3902" s="56" t="s">
        <v>2919</v>
      </c>
      <c r="H3902" s="23" t="s">
        <v>235</v>
      </c>
      <c r="I3902" s="68">
        <v>9000</v>
      </c>
      <c r="J3902" s="68">
        <v>9000</v>
      </c>
      <c r="K3902" s="68"/>
      <c r="L3902" s="68">
        <f t="shared" si="2999"/>
        <v>0</v>
      </c>
      <c r="M3902" s="68"/>
      <c r="N3902" s="68"/>
      <c r="O3902" s="68">
        <v>0</v>
      </c>
      <c r="P3902" s="68">
        <f t="shared" si="2997"/>
        <v>0</v>
      </c>
      <c r="Q3902" s="68">
        <f t="shared" si="2998"/>
        <v>0</v>
      </c>
    </row>
    <row r="3903" spans="1:17" x14ac:dyDescent="0.25">
      <c r="A3903" s="14" t="s">
        <v>638</v>
      </c>
      <c r="B3903" s="14" t="s">
        <v>69</v>
      </c>
      <c r="C3903" s="14" t="s">
        <v>1339</v>
      </c>
      <c r="D3903" s="50" t="s">
        <v>1340</v>
      </c>
      <c r="E3903" s="50" t="s">
        <v>2720</v>
      </c>
      <c r="F3903" s="43" t="s">
        <v>1</v>
      </c>
      <c r="G3903" s="49" t="s">
        <v>1</v>
      </c>
      <c r="H3903" s="11" t="s">
        <v>35</v>
      </c>
      <c r="I3903" s="67">
        <f t="shared" ref="I3903:O3903" si="3028">SUM(I3904:I3906)</f>
        <v>15600</v>
      </c>
      <c r="J3903" s="67">
        <f t="shared" si="3028"/>
        <v>15600</v>
      </c>
      <c r="K3903" s="67">
        <f t="shared" si="3028"/>
        <v>0</v>
      </c>
      <c r="L3903" s="67">
        <f t="shared" si="2999"/>
        <v>1550</v>
      </c>
      <c r="M3903" s="67">
        <f t="shared" si="3028"/>
        <v>0</v>
      </c>
      <c r="N3903" s="67">
        <f t="shared" si="3028"/>
        <v>0</v>
      </c>
      <c r="O3903" s="67">
        <f t="shared" si="3028"/>
        <v>1550</v>
      </c>
      <c r="P3903" s="67">
        <f t="shared" si="2997"/>
        <v>1550</v>
      </c>
      <c r="Q3903" s="67">
        <f t="shared" si="2998"/>
        <v>9.9358974358974361</v>
      </c>
    </row>
    <row r="3904" spans="1:17" x14ac:dyDescent="0.25">
      <c r="A3904" s="12" t="s">
        <v>638</v>
      </c>
      <c r="B3904" s="12" t="s">
        <v>69</v>
      </c>
      <c r="C3904" s="12" t="s">
        <v>1339</v>
      </c>
      <c r="D3904" s="43" t="s">
        <v>1340</v>
      </c>
      <c r="E3904" s="48">
        <v>6139</v>
      </c>
      <c r="F3904" s="43"/>
      <c r="G3904" s="56" t="s">
        <v>2919</v>
      </c>
      <c r="H3904" s="23" t="s">
        <v>35</v>
      </c>
      <c r="I3904" s="68">
        <v>7000</v>
      </c>
      <c r="J3904" s="68">
        <v>7000</v>
      </c>
      <c r="K3904" s="68"/>
      <c r="L3904" s="68">
        <f t="shared" si="2999"/>
        <v>750</v>
      </c>
      <c r="M3904" s="68"/>
      <c r="N3904" s="68"/>
      <c r="O3904" s="68">
        <v>750</v>
      </c>
      <c r="P3904" s="68">
        <f t="shared" si="2997"/>
        <v>750</v>
      </c>
      <c r="Q3904" s="68">
        <f t="shared" si="2998"/>
        <v>10.714285714285714</v>
      </c>
    </row>
    <row r="3905" spans="1:17" x14ac:dyDescent="0.25">
      <c r="A3905" s="12" t="s">
        <v>638</v>
      </c>
      <c r="B3905" s="12" t="s">
        <v>69</v>
      </c>
      <c r="C3905" s="12" t="s">
        <v>1339</v>
      </c>
      <c r="D3905" s="43" t="s">
        <v>1340</v>
      </c>
      <c r="E3905" s="48">
        <v>6139</v>
      </c>
      <c r="F3905" s="43" t="s">
        <v>1346</v>
      </c>
      <c r="G3905" s="56" t="s">
        <v>2919</v>
      </c>
      <c r="H3905" s="23" t="s">
        <v>43</v>
      </c>
      <c r="I3905" s="68">
        <v>3400</v>
      </c>
      <c r="J3905" s="68">
        <v>3400</v>
      </c>
      <c r="K3905" s="68"/>
      <c r="L3905" s="68">
        <f t="shared" si="2999"/>
        <v>300</v>
      </c>
      <c r="M3905" s="68"/>
      <c r="N3905" s="68"/>
      <c r="O3905" s="68">
        <v>300</v>
      </c>
      <c r="P3905" s="68">
        <f t="shared" si="2997"/>
        <v>300</v>
      </c>
      <c r="Q3905" s="68">
        <f t="shared" si="2998"/>
        <v>8.8235294117647065</v>
      </c>
    </row>
    <row r="3906" spans="1:17" ht="22.5" x14ac:dyDescent="0.25">
      <c r="A3906" s="12" t="s">
        <v>638</v>
      </c>
      <c r="B3906" s="12" t="s">
        <v>69</v>
      </c>
      <c r="C3906" s="12" t="s">
        <v>1339</v>
      </c>
      <c r="D3906" s="43" t="s">
        <v>1340</v>
      </c>
      <c r="E3906" s="48">
        <v>6139</v>
      </c>
      <c r="F3906" s="43" t="s">
        <v>1347</v>
      </c>
      <c r="G3906" s="56" t="s">
        <v>2919</v>
      </c>
      <c r="H3906" s="23" t="s">
        <v>49</v>
      </c>
      <c r="I3906" s="68">
        <v>5200</v>
      </c>
      <c r="J3906" s="68">
        <v>5200</v>
      </c>
      <c r="K3906" s="68"/>
      <c r="L3906" s="68">
        <f t="shared" si="2999"/>
        <v>500</v>
      </c>
      <c r="M3906" s="68"/>
      <c r="N3906" s="68"/>
      <c r="O3906" s="68">
        <v>500</v>
      </c>
      <c r="P3906" s="68">
        <f t="shared" si="2997"/>
        <v>500</v>
      </c>
      <c r="Q3906" s="68">
        <f t="shared" si="2998"/>
        <v>9.6153846153846168</v>
      </c>
    </row>
    <row r="3907" spans="1:17" ht="22.5" x14ac:dyDescent="0.25">
      <c r="A3907" s="14" t="s">
        <v>1</v>
      </c>
      <c r="B3907" s="14" t="s">
        <v>1</v>
      </c>
      <c r="C3907" s="14" t="s">
        <v>1</v>
      </c>
      <c r="D3907" s="42" t="s">
        <v>1</v>
      </c>
      <c r="E3907" s="42" t="s">
        <v>1</v>
      </c>
      <c r="F3907" s="42" t="s">
        <v>1</v>
      </c>
      <c r="G3907" s="42" t="s">
        <v>1</v>
      </c>
      <c r="H3907" s="17" t="s">
        <v>50</v>
      </c>
      <c r="I3907" s="66">
        <f t="shared" ref="I3907:O3908" si="3029">SUM(I3908)</f>
        <v>100</v>
      </c>
      <c r="J3907" s="66">
        <f t="shared" si="3029"/>
        <v>100</v>
      </c>
      <c r="K3907" s="66">
        <f t="shared" si="3029"/>
        <v>0</v>
      </c>
      <c r="L3907" s="66">
        <f t="shared" si="2999"/>
        <v>0</v>
      </c>
      <c r="M3907" s="66">
        <f t="shared" si="3029"/>
        <v>0</v>
      </c>
      <c r="N3907" s="66">
        <f t="shared" si="3029"/>
        <v>0</v>
      </c>
      <c r="O3907" s="66">
        <f t="shared" si="3029"/>
        <v>0</v>
      </c>
      <c r="P3907" s="66">
        <f t="shared" si="2997"/>
        <v>0</v>
      </c>
      <c r="Q3907" s="66">
        <f t="shared" si="2998"/>
        <v>0</v>
      </c>
    </row>
    <row r="3908" spans="1:17" x14ac:dyDescent="0.25">
      <c r="A3908" s="12" t="s">
        <v>638</v>
      </c>
      <c r="B3908" s="12" t="s">
        <v>69</v>
      </c>
      <c r="C3908" s="12" t="s">
        <v>1339</v>
      </c>
      <c r="D3908" s="43" t="s">
        <v>1340</v>
      </c>
      <c r="E3908" s="42" t="s">
        <v>2712</v>
      </c>
      <c r="F3908" s="42" t="s">
        <v>1</v>
      </c>
      <c r="G3908" s="42" t="s">
        <v>1</v>
      </c>
      <c r="H3908" s="11" t="s">
        <v>52</v>
      </c>
      <c r="I3908" s="67">
        <f t="shared" si="3029"/>
        <v>100</v>
      </c>
      <c r="J3908" s="67">
        <f t="shared" si="3029"/>
        <v>100</v>
      </c>
      <c r="K3908" s="67">
        <f t="shared" si="3029"/>
        <v>0</v>
      </c>
      <c r="L3908" s="67">
        <f t="shared" si="2999"/>
        <v>0</v>
      </c>
      <c r="M3908" s="67">
        <f t="shared" si="3029"/>
        <v>0</v>
      </c>
      <c r="N3908" s="67">
        <f t="shared" si="3029"/>
        <v>0</v>
      </c>
      <c r="O3908" s="67">
        <f t="shared" si="3029"/>
        <v>0</v>
      </c>
      <c r="P3908" s="67">
        <f t="shared" si="2997"/>
        <v>0</v>
      </c>
      <c r="Q3908" s="67">
        <f t="shared" si="2998"/>
        <v>0</v>
      </c>
    </row>
    <row r="3909" spans="1:17" x14ac:dyDescent="0.25">
      <c r="A3909" s="12" t="s">
        <v>638</v>
      </c>
      <c r="B3909" s="12" t="s">
        <v>69</v>
      </c>
      <c r="C3909" s="12" t="s">
        <v>1339</v>
      </c>
      <c r="D3909" s="43" t="s">
        <v>1340</v>
      </c>
      <c r="E3909" s="48">
        <v>6148</v>
      </c>
      <c r="F3909" s="43"/>
      <c r="G3909" s="56" t="s">
        <v>2919</v>
      </c>
      <c r="H3909" s="23" t="s">
        <v>58</v>
      </c>
      <c r="I3909" s="68">
        <v>100</v>
      </c>
      <c r="J3909" s="68">
        <v>100</v>
      </c>
      <c r="K3909" s="68"/>
      <c r="L3909" s="68">
        <f t="shared" si="2999"/>
        <v>0</v>
      </c>
      <c r="M3909" s="68"/>
      <c r="N3909" s="68"/>
      <c r="O3909" s="68"/>
      <c r="P3909" s="68">
        <f t="shared" si="2997"/>
        <v>0</v>
      </c>
      <c r="Q3909" s="68">
        <f t="shared" si="2998"/>
        <v>0</v>
      </c>
    </row>
    <row r="3910" spans="1:17" ht="22.5" x14ac:dyDescent="0.25">
      <c r="A3910" s="14" t="s">
        <v>1</v>
      </c>
      <c r="B3910" s="14" t="s">
        <v>1</v>
      </c>
      <c r="C3910" s="14" t="s">
        <v>1</v>
      </c>
      <c r="D3910" s="42" t="s">
        <v>1</v>
      </c>
      <c r="E3910" s="42" t="s">
        <v>1</v>
      </c>
      <c r="F3910" s="42" t="s">
        <v>1</v>
      </c>
      <c r="G3910" s="42" t="s">
        <v>1</v>
      </c>
      <c r="H3910" s="17" t="s">
        <v>59</v>
      </c>
      <c r="I3910" s="66">
        <f t="shared" ref="I3910:O3911" si="3030">SUM(I3911)</f>
        <v>2000</v>
      </c>
      <c r="J3910" s="66">
        <f t="shared" si="3030"/>
        <v>0</v>
      </c>
      <c r="K3910" s="66">
        <f t="shared" si="3030"/>
        <v>0</v>
      </c>
      <c r="L3910" s="66">
        <f t="shared" si="2999"/>
        <v>0</v>
      </c>
      <c r="M3910" s="66">
        <f t="shared" si="3030"/>
        <v>0</v>
      </c>
      <c r="N3910" s="66">
        <f t="shared" si="3030"/>
        <v>0</v>
      </c>
      <c r="O3910" s="66">
        <f t="shared" si="3030"/>
        <v>0</v>
      </c>
      <c r="P3910" s="66">
        <f t="shared" si="2997"/>
        <v>0</v>
      </c>
      <c r="Q3910" s="66" t="str">
        <f t="shared" si="2998"/>
        <v>-</v>
      </c>
    </row>
    <row r="3911" spans="1:17" x14ac:dyDescent="0.25">
      <c r="A3911" s="12" t="s">
        <v>638</v>
      </c>
      <c r="B3911" s="12" t="s">
        <v>69</v>
      </c>
      <c r="C3911" s="12" t="s">
        <v>1339</v>
      </c>
      <c r="D3911" s="43" t="s">
        <v>1340</v>
      </c>
      <c r="E3911" s="42" t="s">
        <v>2715</v>
      </c>
      <c r="F3911" s="42" t="s">
        <v>1</v>
      </c>
      <c r="G3911" s="42" t="s">
        <v>1</v>
      </c>
      <c r="H3911" s="11" t="s">
        <v>61</v>
      </c>
      <c r="I3911" s="67">
        <f t="shared" si="3030"/>
        <v>2000</v>
      </c>
      <c r="J3911" s="67">
        <f t="shared" si="3030"/>
        <v>0</v>
      </c>
      <c r="K3911" s="67">
        <f t="shared" si="3030"/>
        <v>0</v>
      </c>
      <c r="L3911" s="67">
        <f t="shared" si="2999"/>
        <v>0</v>
      </c>
      <c r="M3911" s="67">
        <f t="shared" si="3030"/>
        <v>0</v>
      </c>
      <c r="N3911" s="67">
        <f t="shared" si="3030"/>
        <v>0</v>
      </c>
      <c r="O3911" s="67">
        <f t="shared" si="3030"/>
        <v>0</v>
      </c>
      <c r="P3911" s="67">
        <f t="shared" si="2997"/>
        <v>0</v>
      </c>
      <c r="Q3911" s="67" t="str">
        <f t="shared" si="2998"/>
        <v>-</v>
      </c>
    </row>
    <row r="3912" spans="1:17" x14ac:dyDescent="0.25">
      <c r="A3912" s="12" t="s">
        <v>638</v>
      </c>
      <c r="B3912" s="12" t="s">
        <v>69</v>
      </c>
      <c r="C3912" s="12" t="s">
        <v>1339</v>
      </c>
      <c r="D3912" s="43" t="s">
        <v>1340</v>
      </c>
      <c r="E3912" s="48">
        <v>8213</v>
      </c>
      <c r="F3912" s="43"/>
      <c r="G3912" s="56" t="s">
        <v>2919</v>
      </c>
      <c r="H3912" s="23" t="s">
        <v>62</v>
      </c>
      <c r="I3912" s="68">
        <v>2000</v>
      </c>
      <c r="J3912" s="68">
        <v>0</v>
      </c>
      <c r="K3912" s="68"/>
      <c r="L3912" s="68">
        <f t="shared" si="2999"/>
        <v>0</v>
      </c>
      <c r="M3912" s="68"/>
      <c r="N3912" s="68"/>
      <c r="O3912" s="68">
        <v>0</v>
      </c>
      <c r="P3912" s="68">
        <f t="shared" si="2997"/>
        <v>0</v>
      </c>
      <c r="Q3912" s="68" t="str">
        <f t="shared" si="2998"/>
        <v>-</v>
      </c>
    </row>
    <row r="3913" spans="1:17" x14ac:dyDescent="0.25">
      <c r="A3913" s="23" t="s">
        <v>1</v>
      </c>
      <c r="B3913" s="23" t="s">
        <v>1</v>
      </c>
      <c r="C3913" s="23" t="s">
        <v>1</v>
      </c>
      <c r="D3913" s="49" t="s">
        <v>1</v>
      </c>
      <c r="E3913" s="49" t="s">
        <v>1</v>
      </c>
      <c r="F3913" s="49" t="s">
        <v>1</v>
      </c>
      <c r="G3913" s="49" t="s">
        <v>1</v>
      </c>
      <c r="H3913" s="17" t="s">
        <v>1348</v>
      </c>
      <c r="I3913" s="66">
        <f t="shared" ref="I3913:O3913" si="3031">SUM(I3885,I3907,I3910)</f>
        <v>1457241</v>
      </c>
      <c r="J3913" s="66">
        <f t="shared" si="3031"/>
        <v>1455241</v>
      </c>
      <c r="K3913" s="66">
        <f t="shared" si="3031"/>
        <v>0</v>
      </c>
      <c r="L3913" s="66">
        <f t="shared" si="2999"/>
        <v>126777</v>
      </c>
      <c r="M3913" s="66">
        <f t="shared" si="3031"/>
        <v>0</v>
      </c>
      <c r="N3913" s="66">
        <f t="shared" si="3031"/>
        <v>0</v>
      </c>
      <c r="O3913" s="66">
        <f t="shared" si="3031"/>
        <v>126777</v>
      </c>
      <c r="P3913" s="66">
        <f t="shared" si="2997"/>
        <v>126777</v>
      </c>
      <c r="Q3913" s="66">
        <f t="shared" si="2998"/>
        <v>8.7117528986607713</v>
      </c>
    </row>
    <row r="3914" spans="1:17" ht="15.75" thickBot="1" x14ac:dyDescent="0.3">
      <c r="A3914" s="23" t="s">
        <v>1</v>
      </c>
      <c r="B3914" s="23" t="s">
        <v>1</v>
      </c>
      <c r="C3914" s="23" t="s">
        <v>1</v>
      </c>
      <c r="D3914" s="49" t="s">
        <v>1</v>
      </c>
      <c r="E3914" s="49" t="s">
        <v>1</v>
      </c>
      <c r="F3914" s="49" t="s">
        <v>1</v>
      </c>
      <c r="G3914" s="49" t="s">
        <v>1</v>
      </c>
      <c r="H3914" s="11" t="s">
        <v>64</v>
      </c>
      <c r="I3914" s="67">
        <v>49</v>
      </c>
      <c r="J3914" s="67">
        <v>49</v>
      </c>
      <c r="K3914" s="67"/>
      <c r="L3914" s="67"/>
      <c r="M3914" s="67"/>
      <c r="N3914" s="67"/>
      <c r="O3914" s="67"/>
      <c r="P3914" s="67">
        <f t="shared" si="2997"/>
        <v>0</v>
      </c>
      <c r="Q3914" s="67">
        <f t="shared" si="2998"/>
        <v>0</v>
      </c>
    </row>
    <row r="3915" spans="1:17" ht="34.5" thickBot="1" x14ac:dyDescent="0.3">
      <c r="A3915" s="23" t="s">
        <v>1</v>
      </c>
      <c r="B3915" s="23" t="s">
        <v>1</v>
      </c>
      <c r="C3915" s="23" t="s">
        <v>1</v>
      </c>
      <c r="D3915" s="49" t="s">
        <v>1</v>
      </c>
      <c r="E3915" s="49" t="s">
        <v>1</v>
      </c>
      <c r="F3915" s="49" t="s">
        <v>1</v>
      </c>
      <c r="G3915" s="49" t="s">
        <v>1</v>
      </c>
      <c r="H3915" s="22" t="s">
        <v>65</v>
      </c>
      <c r="I3915" s="64" t="s">
        <v>2718</v>
      </c>
      <c r="J3915" s="64" t="s">
        <v>2879</v>
      </c>
      <c r="K3915" s="64" t="s">
        <v>2942</v>
      </c>
      <c r="L3915" s="64" t="s">
        <v>2942</v>
      </c>
      <c r="M3915" s="64" t="s">
        <v>2950</v>
      </c>
      <c r="N3915" s="64" t="s">
        <v>2949</v>
      </c>
      <c r="O3915" s="64" t="s">
        <v>2951</v>
      </c>
      <c r="P3915" s="64" t="s">
        <v>2942</v>
      </c>
      <c r="Q3915" s="64" t="s">
        <v>2944</v>
      </c>
    </row>
    <row r="3916" spans="1:17" x14ac:dyDescent="0.25">
      <c r="A3916" s="24"/>
      <c r="B3916" s="24"/>
      <c r="C3916" s="24"/>
      <c r="D3916" s="51"/>
      <c r="E3916" s="51"/>
      <c r="F3916" s="51"/>
      <c r="G3916" s="51"/>
      <c r="H3916" s="18" t="s">
        <v>1</v>
      </c>
      <c r="I3916" s="65">
        <v>1</v>
      </c>
      <c r="J3916" s="65" t="s">
        <v>2894</v>
      </c>
      <c r="K3916" s="65">
        <v>3</v>
      </c>
      <c r="L3916" s="65" t="s">
        <v>2945</v>
      </c>
      <c r="M3916" s="65">
        <v>5</v>
      </c>
      <c r="N3916" s="65">
        <v>6</v>
      </c>
      <c r="O3916" s="65">
        <v>7</v>
      </c>
      <c r="P3916" s="65" t="s">
        <v>2946</v>
      </c>
      <c r="Q3916" s="65">
        <v>9</v>
      </c>
    </row>
    <row r="3917" spans="1:17" x14ac:dyDescent="0.25">
      <c r="A3917" s="24"/>
      <c r="B3917" s="24"/>
      <c r="C3917" s="24"/>
      <c r="D3917" s="51"/>
      <c r="E3917" s="52"/>
      <c r="F3917" s="52"/>
      <c r="G3917" s="52"/>
      <c r="H3917" s="19" t="s">
        <v>697</v>
      </c>
      <c r="I3917" s="69">
        <f t="shared" ref="I3917" si="3032">SUM(I3913)</f>
        <v>1457241</v>
      </c>
      <c r="J3917" s="69">
        <f t="shared" ref="J3917:K3917" si="3033">SUM(J3913)</f>
        <v>1455241</v>
      </c>
      <c r="K3917" s="69">
        <f t="shared" si="3033"/>
        <v>0</v>
      </c>
      <c r="L3917" s="69">
        <f t="shared" ref="L3917:L3979" si="3034">SUM(M3917:O3917)</f>
        <v>126777</v>
      </c>
      <c r="M3917" s="69">
        <f t="shared" ref="M3917" si="3035">SUM(M3913)</f>
        <v>0</v>
      </c>
      <c r="N3917" s="69">
        <f t="shared" ref="N3917:O3917" si="3036">SUM(N3913)</f>
        <v>0</v>
      </c>
      <c r="O3917" s="69">
        <f t="shared" si="3036"/>
        <v>126777</v>
      </c>
      <c r="P3917" s="69">
        <f t="shared" ref="P3917:P3980" si="3037">K3917+L3917</f>
        <v>126777</v>
      </c>
      <c r="Q3917" s="69">
        <f t="shared" ref="Q3917:Q3980" si="3038">IF(J3917=0,"-",P3917/J3917*100)</f>
        <v>8.7117528986607713</v>
      </c>
    </row>
    <row r="3918" spans="1:17" x14ac:dyDescent="0.25">
      <c r="A3918" s="24"/>
      <c r="B3918" s="24"/>
      <c r="C3918" s="24"/>
      <c r="D3918" s="51"/>
      <c r="E3918" s="51"/>
      <c r="F3918" s="51"/>
      <c r="G3918" s="51"/>
      <c r="H3918" s="20" t="s">
        <v>67</v>
      </c>
      <c r="I3918" s="69">
        <f t="shared" ref="I3918" si="3039">SUM(I3917)</f>
        <v>1457241</v>
      </c>
      <c r="J3918" s="69">
        <f t="shared" ref="J3918:K3918" si="3040">SUM(J3917)</f>
        <v>1455241</v>
      </c>
      <c r="K3918" s="69">
        <f t="shared" si="3040"/>
        <v>0</v>
      </c>
      <c r="L3918" s="69">
        <f t="shared" si="3034"/>
        <v>126777</v>
      </c>
      <c r="M3918" s="69">
        <f t="shared" ref="M3918" si="3041">SUM(M3917)</f>
        <v>0</v>
      </c>
      <c r="N3918" s="69">
        <f t="shared" ref="N3918:O3918" si="3042">SUM(N3917)</f>
        <v>0</v>
      </c>
      <c r="O3918" s="69">
        <f t="shared" si="3042"/>
        <v>126777</v>
      </c>
      <c r="P3918" s="69">
        <f t="shared" si="3037"/>
        <v>126777</v>
      </c>
      <c r="Q3918" s="69">
        <f t="shared" si="3038"/>
        <v>8.7117528986607713</v>
      </c>
    </row>
    <row r="3919" spans="1:17" x14ac:dyDescent="0.25">
      <c r="A3919" s="25"/>
      <c r="B3919" s="25"/>
      <c r="C3919" s="25"/>
      <c r="D3919" s="53"/>
      <c r="E3919" s="53"/>
      <c r="F3919" s="53"/>
      <c r="G3919" s="53"/>
    </row>
    <row r="3920" spans="1:17" ht="15.75" thickBot="1" x14ac:dyDescent="0.3">
      <c r="A3920" s="23" t="s">
        <v>1</v>
      </c>
      <c r="B3920" s="23" t="s">
        <v>1</v>
      </c>
      <c r="C3920" s="23" t="s">
        <v>1</v>
      </c>
      <c r="D3920" s="49" t="s">
        <v>1</v>
      </c>
      <c r="E3920" s="49" t="s">
        <v>1</v>
      </c>
      <c r="F3920" s="49" t="s">
        <v>1</v>
      </c>
      <c r="G3920" s="49" t="s">
        <v>1</v>
      </c>
      <c r="H3920" s="26" t="s">
        <v>1</v>
      </c>
      <c r="I3920" s="70"/>
      <c r="J3920" s="70"/>
      <c r="K3920" s="70"/>
      <c r="L3920" s="70"/>
      <c r="M3920" s="70"/>
      <c r="N3920" s="70"/>
      <c r="O3920" s="70"/>
      <c r="P3920" s="70"/>
      <c r="Q3920" s="70"/>
    </row>
    <row r="3921" spans="1:17" ht="34.5" thickBot="1" x14ac:dyDescent="0.3">
      <c r="A3921" s="22" t="s">
        <v>4</v>
      </c>
      <c r="B3921" s="22" t="s">
        <v>5</v>
      </c>
      <c r="C3921" s="22" t="s">
        <v>6</v>
      </c>
      <c r="D3921" s="44" t="s">
        <v>2891</v>
      </c>
      <c r="E3921" s="44" t="s">
        <v>2895</v>
      </c>
      <c r="F3921" s="44" t="s">
        <v>7</v>
      </c>
      <c r="G3921" s="44" t="s">
        <v>8</v>
      </c>
      <c r="H3921" s="22" t="s">
        <v>9</v>
      </c>
      <c r="I3921" s="64" t="s">
        <v>2718</v>
      </c>
      <c r="J3921" s="64" t="s">
        <v>2879</v>
      </c>
      <c r="K3921" s="64" t="s">
        <v>2942</v>
      </c>
      <c r="L3921" s="64" t="s">
        <v>2942</v>
      </c>
      <c r="M3921" s="64" t="s">
        <v>2950</v>
      </c>
      <c r="N3921" s="64" t="s">
        <v>2949</v>
      </c>
      <c r="O3921" s="64" t="s">
        <v>2951</v>
      </c>
      <c r="P3921" s="64" t="s">
        <v>2942</v>
      </c>
      <c r="Q3921" s="64" t="s">
        <v>2944</v>
      </c>
    </row>
    <row r="3922" spans="1:17" x14ac:dyDescent="0.25">
      <c r="A3922" s="15" t="s">
        <v>1</v>
      </c>
      <c r="B3922" s="15" t="s">
        <v>1</v>
      </c>
      <c r="C3922" s="15" t="s">
        <v>1</v>
      </c>
      <c r="D3922" s="45" t="s">
        <v>1</v>
      </c>
      <c r="E3922" s="45" t="s">
        <v>1</v>
      </c>
      <c r="F3922" s="46" t="s">
        <v>1</v>
      </c>
      <c r="G3922" s="47" t="s">
        <v>1</v>
      </c>
      <c r="H3922" s="16" t="s">
        <v>1</v>
      </c>
      <c r="I3922" s="65">
        <v>1</v>
      </c>
      <c r="J3922" s="65" t="s">
        <v>2894</v>
      </c>
      <c r="K3922" s="65">
        <v>3</v>
      </c>
      <c r="L3922" s="65" t="s">
        <v>2945</v>
      </c>
      <c r="M3922" s="65">
        <v>5</v>
      </c>
      <c r="N3922" s="65">
        <v>6</v>
      </c>
      <c r="O3922" s="65">
        <v>7</v>
      </c>
      <c r="P3922" s="65" t="s">
        <v>2946</v>
      </c>
      <c r="Q3922" s="65">
        <v>9</v>
      </c>
    </row>
    <row r="3923" spans="1:17" x14ac:dyDescent="0.25">
      <c r="A3923" s="14" t="s">
        <v>638</v>
      </c>
      <c r="B3923" s="14" t="s">
        <v>69</v>
      </c>
      <c r="C3923" s="12" t="s">
        <v>1349</v>
      </c>
      <c r="D3923" s="43" t="s">
        <v>1350</v>
      </c>
      <c r="E3923" s="42" t="s">
        <v>1</v>
      </c>
      <c r="F3923" s="42" t="s">
        <v>1</v>
      </c>
      <c r="G3923" s="42" t="s">
        <v>1</v>
      </c>
      <c r="H3923" s="11" t="s">
        <v>1351</v>
      </c>
      <c r="I3923" s="63"/>
      <c r="J3923" s="63"/>
      <c r="K3923" s="63"/>
      <c r="L3923" s="63"/>
      <c r="M3923" s="63"/>
      <c r="N3923" s="63"/>
      <c r="O3923" s="63"/>
      <c r="P3923" s="63">
        <f t="shared" si="3037"/>
        <v>0</v>
      </c>
      <c r="Q3923" s="63" t="str">
        <f t="shared" si="3038"/>
        <v>-</v>
      </c>
    </row>
    <row r="3924" spans="1:17" ht="22.5" x14ac:dyDescent="0.25">
      <c r="A3924" s="14" t="s">
        <v>1</v>
      </c>
      <c r="B3924" s="14" t="s">
        <v>1</v>
      </c>
      <c r="C3924" s="14" t="s">
        <v>1</v>
      </c>
      <c r="D3924" s="42" t="s">
        <v>1</v>
      </c>
      <c r="E3924" s="42" t="s">
        <v>1</v>
      </c>
      <c r="F3924" s="42" t="s">
        <v>1</v>
      </c>
      <c r="G3924" s="42" t="s">
        <v>1</v>
      </c>
      <c r="H3924" s="17" t="s">
        <v>13</v>
      </c>
      <c r="I3924" s="66">
        <f t="shared" ref="I3924" si="3043">SUM(I3925,I3933,I3935)</f>
        <v>2714937</v>
      </c>
      <c r="J3924" s="66">
        <f t="shared" ref="J3924:K3924" si="3044">SUM(J3925,J3933,J3935)</f>
        <v>2691037</v>
      </c>
      <c r="K3924" s="66">
        <f t="shared" si="3044"/>
        <v>0</v>
      </c>
      <c r="L3924" s="66">
        <f t="shared" si="3034"/>
        <v>225900</v>
      </c>
      <c r="M3924" s="66">
        <f t="shared" ref="M3924" si="3045">SUM(M3925,M3933,M3935)</f>
        <v>0</v>
      </c>
      <c r="N3924" s="66">
        <f t="shared" ref="N3924:O3924" si="3046">SUM(N3925,N3933,N3935)</f>
        <v>0</v>
      </c>
      <c r="O3924" s="66">
        <f t="shared" si="3046"/>
        <v>225900</v>
      </c>
      <c r="P3924" s="66">
        <f t="shared" si="3037"/>
        <v>225900</v>
      </c>
      <c r="Q3924" s="66">
        <f t="shared" si="3038"/>
        <v>8.3945334084964269</v>
      </c>
    </row>
    <row r="3925" spans="1:17" x14ac:dyDescent="0.25">
      <c r="A3925" s="12" t="s">
        <v>638</v>
      </c>
      <c r="B3925" s="12" t="s">
        <v>69</v>
      </c>
      <c r="C3925" s="12" t="s">
        <v>1349</v>
      </c>
      <c r="D3925" s="43" t="s">
        <v>1350</v>
      </c>
      <c r="E3925" s="42" t="s">
        <v>2709</v>
      </c>
      <c r="F3925" s="42" t="s">
        <v>1</v>
      </c>
      <c r="G3925" s="42" t="s">
        <v>1</v>
      </c>
      <c r="H3925" s="11" t="s">
        <v>15</v>
      </c>
      <c r="I3925" s="67">
        <f t="shared" ref="I3925" si="3047">SUM(I3926,I3927)</f>
        <v>2025917</v>
      </c>
      <c r="J3925" s="67">
        <f t="shared" ref="J3925:K3925" si="3048">SUM(J3926,J3927)</f>
        <v>2017417</v>
      </c>
      <c r="K3925" s="67">
        <f t="shared" si="3048"/>
        <v>0</v>
      </c>
      <c r="L3925" s="67">
        <f t="shared" si="3034"/>
        <v>191400</v>
      </c>
      <c r="M3925" s="67">
        <f t="shared" ref="M3925" si="3049">SUM(M3926,M3927)</f>
        <v>0</v>
      </c>
      <c r="N3925" s="67">
        <f t="shared" ref="N3925:O3925" si="3050">SUM(N3926,N3927)</f>
        <v>0</v>
      </c>
      <c r="O3925" s="67">
        <f t="shared" si="3050"/>
        <v>191400</v>
      </c>
      <c r="P3925" s="67">
        <f t="shared" si="3037"/>
        <v>191400</v>
      </c>
      <c r="Q3925" s="67">
        <f t="shared" si="3038"/>
        <v>9.4873791585973546</v>
      </c>
    </row>
    <row r="3926" spans="1:17" x14ac:dyDescent="0.25">
      <c r="A3926" s="12" t="s">
        <v>638</v>
      </c>
      <c r="B3926" s="12" t="s">
        <v>69</v>
      </c>
      <c r="C3926" s="12" t="s">
        <v>1349</v>
      </c>
      <c r="D3926" s="43" t="s">
        <v>1350</v>
      </c>
      <c r="E3926" s="48">
        <v>6111</v>
      </c>
      <c r="F3926" s="43"/>
      <c r="G3926" s="56" t="s">
        <v>2919</v>
      </c>
      <c r="H3926" s="23" t="s">
        <v>16</v>
      </c>
      <c r="I3926" s="68">
        <v>1749527</v>
      </c>
      <c r="J3926" s="68">
        <v>1743927</v>
      </c>
      <c r="K3926" s="68"/>
      <c r="L3926" s="68">
        <f t="shared" si="3034"/>
        <v>170000</v>
      </c>
      <c r="M3926" s="68"/>
      <c r="N3926" s="68"/>
      <c r="O3926" s="68">
        <v>170000</v>
      </c>
      <c r="P3926" s="68">
        <f t="shared" si="3037"/>
        <v>170000</v>
      </c>
      <c r="Q3926" s="68">
        <f t="shared" si="3038"/>
        <v>9.748114456625764</v>
      </c>
    </row>
    <row r="3927" spans="1:17" x14ac:dyDescent="0.25">
      <c r="A3927" s="14" t="s">
        <v>638</v>
      </c>
      <c r="B3927" s="14" t="s">
        <v>69</v>
      </c>
      <c r="C3927" s="14" t="s">
        <v>1349</v>
      </c>
      <c r="D3927" s="50" t="s">
        <v>1350</v>
      </c>
      <c r="E3927" s="50" t="s">
        <v>2719</v>
      </c>
      <c r="F3927" s="43" t="s">
        <v>1</v>
      </c>
      <c r="G3927" s="49" t="s">
        <v>1</v>
      </c>
      <c r="H3927" s="11" t="s">
        <v>19</v>
      </c>
      <c r="I3927" s="67">
        <f t="shared" ref="I3927:O3927" si="3051">SUM(I3928:I3932)</f>
        <v>276390</v>
      </c>
      <c r="J3927" s="67">
        <f t="shared" si="3051"/>
        <v>273490</v>
      </c>
      <c r="K3927" s="67">
        <f t="shared" si="3051"/>
        <v>0</v>
      </c>
      <c r="L3927" s="67">
        <f t="shared" si="3034"/>
        <v>21400</v>
      </c>
      <c r="M3927" s="67">
        <f t="shared" si="3051"/>
        <v>0</v>
      </c>
      <c r="N3927" s="67">
        <f t="shared" si="3051"/>
        <v>0</v>
      </c>
      <c r="O3927" s="67">
        <f t="shared" si="3051"/>
        <v>21400</v>
      </c>
      <c r="P3927" s="67">
        <f t="shared" si="3037"/>
        <v>21400</v>
      </c>
      <c r="Q3927" s="67">
        <f t="shared" si="3038"/>
        <v>7.8247833558813848</v>
      </c>
    </row>
    <row r="3928" spans="1:17" x14ac:dyDescent="0.25">
      <c r="A3928" s="12" t="s">
        <v>638</v>
      </c>
      <c r="B3928" s="12" t="s">
        <v>69</v>
      </c>
      <c r="C3928" s="12" t="s">
        <v>1349</v>
      </c>
      <c r="D3928" s="43" t="s">
        <v>1350</v>
      </c>
      <c r="E3928" s="48">
        <v>6112</v>
      </c>
      <c r="F3928" s="43" t="s">
        <v>1352</v>
      </c>
      <c r="G3928" s="56" t="s">
        <v>2919</v>
      </c>
      <c r="H3928" s="23" t="s">
        <v>26</v>
      </c>
      <c r="I3928" s="68">
        <v>21700</v>
      </c>
      <c r="J3928" s="68">
        <v>21700</v>
      </c>
      <c r="K3928" s="68"/>
      <c r="L3928" s="68">
        <f t="shared" si="3034"/>
        <v>6800</v>
      </c>
      <c r="M3928" s="68"/>
      <c r="N3928" s="68"/>
      <c r="O3928" s="68">
        <v>6800</v>
      </c>
      <c r="P3928" s="68">
        <f t="shared" si="3037"/>
        <v>6800</v>
      </c>
      <c r="Q3928" s="68">
        <f t="shared" si="3038"/>
        <v>31.336405529953915</v>
      </c>
    </row>
    <row r="3929" spans="1:17" x14ac:dyDescent="0.25">
      <c r="A3929" s="12" t="s">
        <v>638</v>
      </c>
      <c r="B3929" s="12" t="s">
        <v>69</v>
      </c>
      <c r="C3929" s="12" t="s">
        <v>1349</v>
      </c>
      <c r="D3929" s="43" t="s">
        <v>1350</v>
      </c>
      <c r="E3929" s="48">
        <v>6112</v>
      </c>
      <c r="F3929" s="43" t="s">
        <v>1353</v>
      </c>
      <c r="G3929" s="56" t="s">
        <v>2919</v>
      </c>
      <c r="H3929" s="23" t="s">
        <v>73</v>
      </c>
      <c r="I3929" s="68">
        <v>55200</v>
      </c>
      <c r="J3929" s="68">
        <v>52300</v>
      </c>
      <c r="K3929" s="68"/>
      <c r="L3929" s="68">
        <f t="shared" si="3034"/>
        <v>4600</v>
      </c>
      <c r="M3929" s="68"/>
      <c r="N3929" s="68"/>
      <c r="O3929" s="68">
        <v>4600</v>
      </c>
      <c r="P3929" s="68">
        <f t="shared" si="3037"/>
        <v>4600</v>
      </c>
      <c r="Q3929" s="68">
        <f t="shared" si="3038"/>
        <v>8.7954110898661568</v>
      </c>
    </row>
    <row r="3930" spans="1:17" x14ac:dyDescent="0.25">
      <c r="A3930" s="12" t="s">
        <v>638</v>
      </c>
      <c r="B3930" s="12" t="s">
        <v>69</v>
      </c>
      <c r="C3930" s="12" t="s">
        <v>1349</v>
      </c>
      <c r="D3930" s="43" t="s">
        <v>1350</v>
      </c>
      <c r="E3930" s="48">
        <v>6112</v>
      </c>
      <c r="F3930" s="43" t="s">
        <v>1354</v>
      </c>
      <c r="G3930" s="56" t="s">
        <v>2919</v>
      </c>
      <c r="H3930" s="23" t="s">
        <v>22</v>
      </c>
      <c r="I3930" s="68">
        <v>155210</v>
      </c>
      <c r="J3930" s="68">
        <v>155210</v>
      </c>
      <c r="K3930" s="68"/>
      <c r="L3930" s="68">
        <f t="shared" si="3034"/>
        <v>10000</v>
      </c>
      <c r="M3930" s="68"/>
      <c r="N3930" s="68"/>
      <c r="O3930" s="68">
        <v>10000</v>
      </c>
      <c r="P3930" s="68">
        <f t="shared" si="3037"/>
        <v>10000</v>
      </c>
      <c r="Q3930" s="68">
        <f t="shared" si="3038"/>
        <v>6.4428838348044586</v>
      </c>
    </row>
    <row r="3931" spans="1:17" x14ac:dyDescent="0.25">
      <c r="A3931" s="12" t="s">
        <v>638</v>
      </c>
      <c r="B3931" s="12" t="s">
        <v>69</v>
      </c>
      <c r="C3931" s="12" t="s">
        <v>1349</v>
      </c>
      <c r="D3931" s="43" t="s">
        <v>1350</v>
      </c>
      <c r="E3931" s="48">
        <v>6112</v>
      </c>
      <c r="F3931" s="43" t="s">
        <v>1355</v>
      </c>
      <c r="G3931" s="56" t="s">
        <v>2919</v>
      </c>
      <c r="H3931" s="23" t="s">
        <v>24</v>
      </c>
      <c r="I3931" s="68">
        <v>39480</v>
      </c>
      <c r="J3931" s="68">
        <v>39480</v>
      </c>
      <c r="K3931" s="68"/>
      <c r="L3931" s="68">
        <f t="shared" si="3034"/>
        <v>0</v>
      </c>
      <c r="M3931" s="68"/>
      <c r="N3931" s="68"/>
      <c r="O3931" s="68"/>
      <c r="P3931" s="68">
        <f t="shared" si="3037"/>
        <v>0</v>
      </c>
      <c r="Q3931" s="68">
        <f t="shared" si="3038"/>
        <v>0</v>
      </c>
    </row>
    <row r="3932" spans="1:17" x14ac:dyDescent="0.25">
      <c r="A3932" s="12" t="s">
        <v>638</v>
      </c>
      <c r="B3932" s="12" t="s">
        <v>69</v>
      </c>
      <c r="C3932" s="12" t="s">
        <v>1349</v>
      </c>
      <c r="D3932" s="43" t="s">
        <v>1350</v>
      </c>
      <c r="E3932" s="48">
        <v>6112</v>
      </c>
      <c r="F3932" s="43" t="s">
        <v>1356</v>
      </c>
      <c r="G3932" s="56" t="s">
        <v>2919</v>
      </c>
      <c r="H3932" s="23" t="s">
        <v>76</v>
      </c>
      <c r="I3932" s="68">
        <v>4800</v>
      </c>
      <c r="J3932" s="68">
        <v>4800</v>
      </c>
      <c r="K3932" s="68"/>
      <c r="L3932" s="68">
        <f t="shared" si="3034"/>
        <v>0</v>
      </c>
      <c r="M3932" s="68"/>
      <c r="N3932" s="68"/>
      <c r="O3932" s="68">
        <v>0</v>
      </c>
      <c r="P3932" s="68">
        <f t="shared" si="3037"/>
        <v>0</v>
      </c>
      <c r="Q3932" s="68">
        <f t="shared" si="3038"/>
        <v>0</v>
      </c>
    </row>
    <row r="3933" spans="1:17" x14ac:dyDescent="0.25">
      <c r="A3933" s="12" t="s">
        <v>638</v>
      </c>
      <c r="B3933" s="12" t="s">
        <v>69</v>
      </c>
      <c r="C3933" s="12" t="s">
        <v>1349</v>
      </c>
      <c r="D3933" s="43" t="s">
        <v>1350</v>
      </c>
      <c r="E3933" s="42" t="s">
        <v>2710</v>
      </c>
      <c r="F3933" s="42" t="s">
        <v>1</v>
      </c>
      <c r="G3933" s="42" t="s">
        <v>1</v>
      </c>
      <c r="H3933" s="11" t="s">
        <v>28</v>
      </c>
      <c r="I3933" s="67">
        <f t="shared" ref="I3933:O3933" si="3052">SUM(I3934)</f>
        <v>197800</v>
      </c>
      <c r="J3933" s="67">
        <f t="shared" si="3052"/>
        <v>197800</v>
      </c>
      <c r="K3933" s="67">
        <f t="shared" si="3052"/>
        <v>0</v>
      </c>
      <c r="L3933" s="67">
        <f t="shared" si="3034"/>
        <v>16000</v>
      </c>
      <c r="M3933" s="67">
        <f t="shared" si="3052"/>
        <v>0</v>
      </c>
      <c r="N3933" s="67">
        <f t="shared" si="3052"/>
        <v>0</v>
      </c>
      <c r="O3933" s="67">
        <f t="shared" si="3052"/>
        <v>16000</v>
      </c>
      <c r="P3933" s="67">
        <f t="shared" si="3037"/>
        <v>16000</v>
      </c>
      <c r="Q3933" s="67">
        <f t="shared" si="3038"/>
        <v>8.0889787664307384</v>
      </c>
    </row>
    <row r="3934" spans="1:17" x14ac:dyDescent="0.25">
      <c r="A3934" s="12" t="s">
        <v>638</v>
      </c>
      <c r="B3934" s="12" t="s">
        <v>69</v>
      </c>
      <c r="C3934" s="12" t="s">
        <v>1349</v>
      </c>
      <c r="D3934" s="43" t="s">
        <v>1350</v>
      </c>
      <c r="E3934" s="48">
        <v>6121</v>
      </c>
      <c r="F3934" s="43"/>
      <c r="G3934" s="56" t="s">
        <v>2919</v>
      </c>
      <c r="H3934" s="23" t="s">
        <v>29</v>
      </c>
      <c r="I3934" s="68">
        <v>197800</v>
      </c>
      <c r="J3934" s="68">
        <v>197800</v>
      </c>
      <c r="K3934" s="68"/>
      <c r="L3934" s="68">
        <f t="shared" si="3034"/>
        <v>16000</v>
      </c>
      <c r="M3934" s="68"/>
      <c r="N3934" s="68"/>
      <c r="O3934" s="68">
        <v>16000</v>
      </c>
      <c r="P3934" s="68">
        <f t="shared" si="3037"/>
        <v>16000</v>
      </c>
      <c r="Q3934" s="68">
        <f t="shared" si="3038"/>
        <v>8.0889787664307384</v>
      </c>
    </row>
    <row r="3935" spans="1:17" x14ac:dyDescent="0.25">
      <c r="A3935" s="12" t="s">
        <v>638</v>
      </c>
      <c r="B3935" s="12" t="s">
        <v>69</v>
      </c>
      <c r="C3935" s="12" t="s">
        <v>1349</v>
      </c>
      <c r="D3935" s="43" t="s">
        <v>1350</v>
      </c>
      <c r="E3935" s="42" t="s">
        <v>2711</v>
      </c>
      <c r="F3935" s="42" t="s">
        <v>1</v>
      </c>
      <c r="G3935" s="42" t="s">
        <v>1</v>
      </c>
      <c r="H3935" s="11" t="s">
        <v>32</v>
      </c>
      <c r="I3935" s="67">
        <f t="shared" ref="I3935:O3935" si="3053">SUM(I3936:I3943)</f>
        <v>491220</v>
      </c>
      <c r="J3935" s="67">
        <f t="shared" si="3053"/>
        <v>475820</v>
      </c>
      <c r="K3935" s="67">
        <f t="shared" si="3053"/>
        <v>0</v>
      </c>
      <c r="L3935" s="67">
        <f t="shared" si="3034"/>
        <v>18500</v>
      </c>
      <c r="M3935" s="67">
        <f t="shared" si="3053"/>
        <v>0</v>
      </c>
      <c r="N3935" s="67">
        <f t="shared" si="3053"/>
        <v>0</v>
      </c>
      <c r="O3935" s="67">
        <f t="shared" si="3053"/>
        <v>18500</v>
      </c>
      <c r="P3935" s="67">
        <f t="shared" si="3037"/>
        <v>18500</v>
      </c>
      <c r="Q3935" s="67">
        <f t="shared" si="3038"/>
        <v>3.8880248833592534</v>
      </c>
    </row>
    <row r="3936" spans="1:17" x14ac:dyDescent="0.25">
      <c r="A3936" s="12" t="s">
        <v>638</v>
      </c>
      <c r="B3936" s="12" t="s">
        <v>69</v>
      </c>
      <c r="C3936" s="12" t="s">
        <v>1349</v>
      </c>
      <c r="D3936" s="43" t="s">
        <v>1350</v>
      </c>
      <c r="E3936" s="48">
        <v>6131</v>
      </c>
      <c r="F3936" s="43"/>
      <c r="G3936" s="56" t="s">
        <v>2919</v>
      </c>
      <c r="H3936" s="23" t="s">
        <v>33</v>
      </c>
      <c r="I3936" s="68">
        <v>8000</v>
      </c>
      <c r="J3936" s="68">
        <v>8000</v>
      </c>
      <c r="K3936" s="68"/>
      <c r="L3936" s="68">
        <f t="shared" si="3034"/>
        <v>0</v>
      </c>
      <c r="M3936" s="68"/>
      <c r="N3936" s="68"/>
      <c r="O3936" s="68">
        <v>0</v>
      </c>
      <c r="P3936" s="68">
        <f t="shared" si="3037"/>
        <v>0</v>
      </c>
      <c r="Q3936" s="68">
        <f t="shared" si="3038"/>
        <v>0</v>
      </c>
    </row>
    <row r="3937" spans="1:17" x14ac:dyDescent="0.25">
      <c r="A3937" s="12" t="s">
        <v>638</v>
      </c>
      <c r="B3937" s="12" t="s">
        <v>69</v>
      </c>
      <c r="C3937" s="12" t="s">
        <v>1349</v>
      </c>
      <c r="D3937" s="43" t="s">
        <v>1350</v>
      </c>
      <c r="E3937" s="48">
        <v>6132</v>
      </c>
      <c r="F3937" s="43"/>
      <c r="G3937" s="56" t="s">
        <v>2919</v>
      </c>
      <c r="H3937" s="23" t="s">
        <v>227</v>
      </c>
      <c r="I3937" s="68">
        <v>57700</v>
      </c>
      <c r="J3937" s="68">
        <v>57700</v>
      </c>
      <c r="K3937" s="68"/>
      <c r="L3937" s="68">
        <f t="shared" si="3034"/>
        <v>8600</v>
      </c>
      <c r="M3937" s="68"/>
      <c r="N3937" s="68"/>
      <c r="O3937" s="68">
        <v>8600</v>
      </c>
      <c r="P3937" s="68">
        <f t="shared" si="3037"/>
        <v>8600</v>
      </c>
      <c r="Q3937" s="68">
        <f t="shared" si="3038"/>
        <v>14.904679376083187</v>
      </c>
    </row>
    <row r="3938" spans="1:17" x14ac:dyDescent="0.25">
      <c r="A3938" s="12" t="s">
        <v>638</v>
      </c>
      <c r="B3938" s="12" t="s">
        <v>69</v>
      </c>
      <c r="C3938" s="12" t="s">
        <v>1349</v>
      </c>
      <c r="D3938" s="43" t="s">
        <v>1350</v>
      </c>
      <c r="E3938" s="48">
        <v>6133</v>
      </c>
      <c r="F3938" s="43"/>
      <c r="G3938" s="56" t="s">
        <v>2919</v>
      </c>
      <c r="H3938" s="23" t="s">
        <v>229</v>
      </c>
      <c r="I3938" s="68">
        <v>17900</v>
      </c>
      <c r="J3938" s="68">
        <v>17900</v>
      </c>
      <c r="K3938" s="68"/>
      <c r="L3938" s="68">
        <f t="shared" si="3034"/>
        <v>700</v>
      </c>
      <c r="M3938" s="68"/>
      <c r="N3938" s="68"/>
      <c r="O3938" s="68">
        <v>700</v>
      </c>
      <c r="P3938" s="68">
        <f t="shared" si="3037"/>
        <v>700</v>
      </c>
      <c r="Q3938" s="68">
        <f t="shared" si="3038"/>
        <v>3.9106145251396649</v>
      </c>
    </row>
    <row r="3939" spans="1:17" x14ac:dyDescent="0.25">
      <c r="A3939" s="12" t="s">
        <v>638</v>
      </c>
      <c r="B3939" s="12" t="s">
        <v>69</v>
      </c>
      <c r="C3939" s="12" t="s">
        <v>1349</v>
      </c>
      <c r="D3939" s="43" t="s">
        <v>1350</v>
      </c>
      <c r="E3939" s="48">
        <v>6134</v>
      </c>
      <c r="F3939" s="43"/>
      <c r="G3939" s="56" t="s">
        <v>2919</v>
      </c>
      <c r="H3939" s="23" t="s">
        <v>169</v>
      </c>
      <c r="I3939" s="68">
        <v>182400</v>
      </c>
      <c r="J3939" s="68">
        <v>176400</v>
      </c>
      <c r="K3939" s="68"/>
      <c r="L3939" s="68">
        <f t="shared" si="3034"/>
        <v>5000</v>
      </c>
      <c r="M3939" s="68"/>
      <c r="N3939" s="68"/>
      <c r="O3939" s="68">
        <v>5000</v>
      </c>
      <c r="P3939" s="68">
        <f t="shared" si="3037"/>
        <v>5000</v>
      </c>
      <c r="Q3939" s="68">
        <f t="shared" si="3038"/>
        <v>2.8344671201814062</v>
      </c>
    </row>
    <row r="3940" spans="1:17" x14ac:dyDescent="0.25">
      <c r="A3940" s="12" t="s">
        <v>638</v>
      </c>
      <c r="B3940" s="12" t="s">
        <v>69</v>
      </c>
      <c r="C3940" s="12" t="s">
        <v>1349</v>
      </c>
      <c r="D3940" s="43" t="s">
        <v>1350</v>
      </c>
      <c r="E3940" s="48">
        <v>6135</v>
      </c>
      <c r="F3940" s="43"/>
      <c r="G3940" s="56" t="s">
        <v>2919</v>
      </c>
      <c r="H3940" s="23" t="s">
        <v>231</v>
      </c>
      <c r="I3940" s="68">
        <v>4900</v>
      </c>
      <c r="J3940" s="68">
        <v>4900</v>
      </c>
      <c r="K3940" s="68"/>
      <c r="L3940" s="68">
        <f t="shared" si="3034"/>
        <v>0</v>
      </c>
      <c r="M3940" s="68"/>
      <c r="N3940" s="68"/>
      <c r="O3940" s="68">
        <v>0</v>
      </c>
      <c r="P3940" s="68">
        <f t="shared" si="3037"/>
        <v>0</v>
      </c>
      <c r="Q3940" s="68">
        <f t="shared" si="3038"/>
        <v>0</v>
      </c>
    </row>
    <row r="3941" spans="1:17" x14ac:dyDescent="0.25">
      <c r="A3941" s="12" t="s">
        <v>638</v>
      </c>
      <c r="B3941" s="12" t="s">
        <v>69</v>
      </c>
      <c r="C3941" s="12" t="s">
        <v>1349</v>
      </c>
      <c r="D3941" s="43" t="s">
        <v>1350</v>
      </c>
      <c r="E3941" s="48">
        <v>6137</v>
      </c>
      <c r="F3941" s="43"/>
      <c r="G3941" s="56" t="s">
        <v>2919</v>
      </c>
      <c r="H3941" s="23" t="s">
        <v>235</v>
      </c>
      <c r="I3941" s="68">
        <v>41300</v>
      </c>
      <c r="J3941" s="68">
        <v>41300</v>
      </c>
      <c r="K3941" s="68"/>
      <c r="L3941" s="68">
        <f t="shared" si="3034"/>
        <v>0</v>
      </c>
      <c r="M3941" s="68"/>
      <c r="N3941" s="68"/>
      <c r="O3941" s="68">
        <v>0</v>
      </c>
      <c r="P3941" s="68">
        <f t="shared" si="3037"/>
        <v>0</v>
      </c>
      <c r="Q3941" s="68">
        <f t="shared" si="3038"/>
        <v>0</v>
      </c>
    </row>
    <row r="3942" spans="1:17" x14ac:dyDescent="0.25">
      <c r="A3942" s="12" t="s">
        <v>638</v>
      </c>
      <c r="B3942" s="12" t="s">
        <v>69</v>
      </c>
      <c r="C3942" s="12" t="s">
        <v>1349</v>
      </c>
      <c r="D3942" s="43" t="s">
        <v>1350</v>
      </c>
      <c r="E3942" s="48">
        <v>6138</v>
      </c>
      <c r="F3942" s="43"/>
      <c r="G3942" s="56" t="s">
        <v>2919</v>
      </c>
      <c r="H3942" s="23" t="s">
        <v>237</v>
      </c>
      <c r="I3942" s="68">
        <v>3500</v>
      </c>
      <c r="J3942" s="68">
        <v>3500</v>
      </c>
      <c r="K3942" s="68"/>
      <c r="L3942" s="68">
        <f t="shared" si="3034"/>
        <v>0</v>
      </c>
      <c r="M3942" s="68"/>
      <c r="N3942" s="68"/>
      <c r="O3942" s="68">
        <v>0</v>
      </c>
      <c r="P3942" s="68">
        <f t="shared" si="3037"/>
        <v>0</v>
      </c>
      <c r="Q3942" s="68">
        <f t="shared" si="3038"/>
        <v>0</v>
      </c>
    </row>
    <row r="3943" spans="1:17" x14ac:dyDescent="0.25">
      <c r="A3943" s="14" t="s">
        <v>638</v>
      </c>
      <c r="B3943" s="14" t="s">
        <v>69</v>
      </c>
      <c r="C3943" s="14" t="s">
        <v>1349</v>
      </c>
      <c r="D3943" s="50" t="s">
        <v>1350</v>
      </c>
      <c r="E3943" s="50" t="s">
        <v>2720</v>
      </c>
      <c r="F3943" s="43" t="s">
        <v>1</v>
      </c>
      <c r="G3943" s="49" t="s">
        <v>1</v>
      </c>
      <c r="H3943" s="11" t="s">
        <v>35</v>
      </c>
      <c r="I3943" s="67">
        <f t="shared" ref="I3943:O3943" si="3054">SUM(I3944:I3946)</f>
        <v>175520</v>
      </c>
      <c r="J3943" s="67">
        <f t="shared" si="3054"/>
        <v>166120</v>
      </c>
      <c r="K3943" s="67">
        <f t="shared" si="3054"/>
        <v>0</v>
      </c>
      <c r="L3943" s="67">
        <f t="shared" si="3034"/>
        <v>4200</v>
      </c>
      <c r="M3943" s="67">
        <f t="shared" si="3054"/>
        <v>0</v>
      </c>
      <c r="N3943" s="67">
        <f t="shared" si="3054"/>
        <v>0</v>
      </c>
      <c r="O3943" s="67">
        <f t="shared" si="3054"/>
        <v>4200</v>
      </c>
      <c r="P3943" s="67">
        <f t="shared" si="3037"/>
        <v>4200</v>
      </c>
      <c r="Q3943" s="67">
        <f t="shared" si="3038"/>
        <v>2.5282928003852638</v>
      </c>
    </row>
    <row r="3944" spans="1:17" x14ac:dyDescent="0.25">
      <c r="A3944" s="12" t="s">
        <v>638</v>
      </c>
      <c r="B3944" s="12" t="s">
        <v>69</v>
      </c>
      <c r="C3944" s="12" t="s">
        <v>1349</v>
      </c>
      <c r="D3944" s="43" t="s">
        <v>1350</v>
      </c>
      <c r="E3944" s="48">
        <v>6139</v>
      </c>
      <c r="F3944" s="43"/>
      <c r="G3944" s="56" t="s">
        <v>2919</v>
      </c>
      <c r="H3944" s="23" t="s">
        <v>35</v>
      </c>
      <c r="I3944" s="68">
        <v>156720</v>
      </c>
      <c r="J3944" s="68">
        <v>147320</v>
      </c>
      <c r="K3944" s="68"/>
      <c r="L3944" s="68">
        <f t="shared" si="3034"/>
        <v>3000</v>
      </c>
      <c r="M3944" s="68"/>
      <c r="N3944" s="68"/>
      <c r="O3944" s="68">
        <v>3000</v>
      </c>
      <c r="P3944" s="68">
        <f t="shared" si="3037"/>
        <v>3000</v>
      </c>
      <c r="Q3944" s="68">
        <f t="shared" si="3038"/>
        <v>2.0363833831115938</v>
      </c>
    </row>
    <row r="3945" spans="1:17" x14ac:dyDescent="0.25">
      <c r="A3945" s="12" t="s">
        <v>638</v>
      </c>
      <c r="B3945" s="12" t="s">
        <v>69</v>
      </c>
      <c r="C3945" s="12" t="s">
        <v>1349</v>
      </c>
      <c r="D3945" s="43" t="s">
        <v>1350</v>
      </c>
      <c r="E3945" s="48">
        <v>6139</v>
      </c>
      <c r="F3945" s="43" t="s">
        <v>1357</v>
      </c>
      <c r="G3945" s="56" t="s">
        <v>2919</v>
      </c>
      <c r="H3945" s="23" t="s">
        <v>43</v>
      </c>
      <c r="I3945" s="68">
        <v>6100</v>
      </c>
      <c r="J3945" s="68">
        <v>6100</v>
      </c>
      <c r="K3945" s="68"/>
      <c r="L3945" s="68">
        <f t="shared" si="3034"/>
        <v>500</v>
      </c>
      <c r="M3945" s="68"/>
      <c r="N3945" s="68"/>
      <c r="O3945" s="68">
        <v>500</v>
      </c>
      <c r="P3945" s="68">
        <f t="shared" si="3037"/>
        <v>500</v>
      </c>
      <c r="Q3945" s="68">
        <f t="shared" si="3038"/>
        <v>8.1967213114754092</v>
      </c>
    </row>
    <row r="3946" spans="1:17" ht="22.5" x14ac:dyDescent="0.25">
      <c r="A3946" s="12" t="s">
        <v>638</v>
      </c>
      <c r="B3946" s="12" t="s">
        <v>69</v>
      </c>
      <c r="C3946" s="12" t="s">
        <v>1349</v>
      </c>
      <c r="D3946" s="43" t="s">
        <v>1350</v>
      </c>
      <c r="E3946" s="48">
        <v>6139</v>
      </c>
      <c r="F3946" s="43" t="s">
        <v>1358</v>
      </c>
      <c r="G3946" s="56" t="s">
        <v>2919</v>
      </c>
      <c r="H3946" s="23" t="s">
        <v>49</v>
      </c>
      <c r="I3946" s="68">
        <v>12700</v>
      </c>
      <c r="J3946" s="68">
        <v>12700</v>
      </c>
      <c r="K3946" s="68"/>
      <c r="L3946" s="68">
        <f t="shared" si="3034"/>
        <v>700</v>
      </c>
      <c r="M3946" s="68"/>
      <c r="N3946" s="68"/>
      <c r="O3946" s="68">
        <v>700</v>
      </c>
      <c r="P3946" s="68">
        <f t="shared" si="3037"/>
        <v>700</v>
      </c>
      <c r="Q3946" s="68">
        <f t="shared" si="3038"/>
        <v>5.5118110236220472</v>
      </c>
    </row>
    <row r="3947" spans="1:17" ht="22.5" x14ac:dyDescent="0.25">
      <c r="A3947" s="14" t="s">
        <v>1</v>
      </c>
      <c r="B3947" s="14" t="s">
        <v>1</v>
      </c>
      <c r="C3947" s="14" t="s">
        <v>1</v>
      </c>
      <c r="D3947" s="42" t="s">
        <v>1</v>
      </c>
      <c r="E3947" s="42" t="s">
        <v>1</v>
      </c>
      <c r="F3947" s="42" t="s">
        <v>1</v>
      </c>
      <c r="G3947" s="42" t="s">
        <v>1</v>
      </c>
      <c r="H3947" s="17" t="s">
        <v>50</v>
      </c>
      <c r="I3947" s="66">
        <f t="shared" ref="I3947:O3948" si="3055">SUM(I3948)</f>
        <v>100</v>
      </c>
      <c r="J3947" s="66">
        <f t="shared" si="3055"/>
        <v>100</v>
      </c>
      <c r="K3947" s="66">
        <f t="shared" si="3055"/>
        <v>0</v>
      </c>
      <c r="L3947" s="66">
        <f t="shared" si="3034"/>
        <v>0</v>
      </c>
      <c r="M3947" s="66">
        <f t="shared" si="3055"/>
        <v>0</v>
      </c>
      <c r="N3947" s="66">
        <f t="shared" si="3055"/>
        <v>0</v>
      </c>
      <c r="O3947" s="66">
        <f t="shared" si="3055"/>
        <v>0</v>
      </c>
      <c r="P3947" s="66">
        <f t="shared" si="3037"/>
        <v>0</v>
      </c>
      <c r="Q3947" s="66">
        <f t="shared" si="3038"/>
        <v>0</v>
      </c>
    </row>
    <row r="3948" spans="1:17" x14ac:dyDescent="0.25">
      <c r="A3948" s="12" t="s">
        <v>638</v>
      </c>
      <c r="B3948" s="12" t="s">
        <v>69</v>
      </c>
      <c r="C3948" s="12" t="s">
        <v>1349</v>
      </c>
      <c r="D3948" s="43" t="s">
        <v>1350</v>
      </c>
      <c r="E3948" s="42" t="s">
        <v>2712</v>
      </c>
      <c r="F3948" s="42" t="s">
        <v>1</v>
      </c>
      <c r="G3948" s="42" t="s">
        <v>1</v>
      </c>
      <c r="H3948" s="11" t="s">
        <v>52</v>
      </c>
      <c r="I3948" s="67">
        <f t="shared" si="3055"/>
        <v>100</v>
      </c>
      <c r="J3948" s="67">
        <f t="shared" si="3055"/>
        <v>100</v>
      </c>
      <c r="K3948" s="67">
        <f t="shared" si="3055"/>
        <v>0</v>
      </c>
      <c r="L3948" s="67">
        <f t="shared" si="3034"/>
        <v>0</v>
      </c>
      <c r="M3948" s="67">
        <f t="shared" si="3055"/>
        <v>0</v>
      </c>
      <c r="N3948" s="67">
        <f t="shared" si="3055"/>
        <v>0</v>
      </c>
      <c r="O3948" s="67">
        <f t="shared" si="3055"/>
        <v>0</v>
      </c>
      <c r="P3948" s="67">
        <f t="shared" si="3037"/>
        <v>0</v>
      </c>
      <c r="Q3948" s="67">
        <f t="shared" si="3038"/>
        <v>0</v>
      </c>
    </row>
    <row r="3949" spans="1:17" x14ac:dyDescent="0.25">
      <c r="A3949" s="12" t="s">
        <v>638</v>
      </c>
      <c r="B3949" s="12" t="s">
        <v>69</v>
      </c>
      <c r="C3949" s="12" t="s">
        <v>1349</v>
      </c>
      <c r="D3949" s="43" t="s">
        <v>1350</v>
      </c>
      <c r="E3949" s="48">
        <v>6148</v>
      </c>
      <c r="F3949" s="43"/>
      <c r="G3949" s="56" t="s">
        <v>2919</v>
      </c>
      <c r="H3949" s="23" t="s">
        <v>58</v>
      </c>
      <c r="I3949" s="68">
        <v>100</v>
      </c>
      <c r="J3949" s="68">
        <v>100</v>
      </c>
      <c r="K3949" s="68"/>
      <c r="L3949" s="68">
        <f t="shared" si="3034"/>
        <v>0</v>
      </c>
      <c r="M3949" s="68"/>
      <c r="N3949" s="68"/>
      <c r="O3949" s="68"/>
      <c r="P3949" s="68">
        <f t="shared" si="3037"/>
        <v>0</v>
      </c>
      <c r="Q3949" s="68">
        <f t="shared" si="3038"/>
        <v>0</v>
      </c>
    </row>
    <row r="3950" spans="1:17" ht="22.5" x14ac:dyDescent="0.25">
      <c r="A3950" s="14" t="s">
        <v>1</v>
      </c>
      <c r="B3950" s="14" t="s">
        <v>1</v>
      </c>
      <c r="C3950" s="14" t="s">
        <v>1</v>
      </c>
      <c r="D3950" s="42" t="s">
        <v>1</v>
      </c>
      <c r="E3950" s="42" t="s">
        <v>1</v>
      </c>
      <c r="F3950" s="42" t="s">
        <v>1</v>
      </c>
      <c r="G3950" s="42" t="s">
        <v>1</v>
      </c>
      <c r="H3950" s="17" t="s">
        <v>59</v>
      </c>
      <c r="I3950" s="66">
        <f t="shared" ref="I3950:O3950" si="3056">SUM(I3951)</f>
        <v>23000</v>
      </c>
      <c r="J3950" s="66">
        <f t="shared" si="3056"/>
        <v>20000</v>
      </c>
      <c r="K3950" s="66">
        <f t="shared" si="3056"/>
        <v>0</v>
      </c>
      <c r="L3950" s="66">
        <f t="shared" si="3034"/>
        <v>2500</v>
      </c>
      <c r="M3950" s="66">
        <f t="shared" si="3056"/>
        <v>0</v>
      </c>
      <c r="N3950" s="66">
        <f t="shared" si="3056"/>
        <v>0</v>
      </c>
      <c r="O3950" s="66">
        <f t="shared" si="3056"/>
        <v>2500</v>
      </c>
      <c r="P3950" s="66">
        <f t="shared" si="3037"/>
        <v>2500</v>
      </c>
      <c r="Q3950" s="66">
        <f t="shared" si="3038"/>
        <v>12.5</v>
      </c>
    </row>
    <row r="3951" spans="1:17" x14ac:dyDescent="0.25">
      <c r="A3951" s="12" t="s">
        <v>638</v>
      </c>
      <c r="B3951" s="12" t="s">
        <v>69</v>
      </c>
      <c r="C3951" s="12" t="s">
        <v>1349</v>
      </c>
      <c r="D3951" s="43" t="s">
        <v>1350</v>
      </c>
      <c r="E3951" s="42" t="s">
        <v>2715</v>
      </c>
      <c r="F3951" s="42" t="s">
        <v>1</v>
      </c>
      <c r="G3951" s="42" t="s">
        <v>1</v>
      </c>
      <c r="H3951" s="11" t="s">
        <v>61</v>
      </c>
      <c r="I3951" s="67">
        <f t="shared" ref="I3951" si="3057">SUM(I3952:I3953)</f>
        <v>23000</v>
      </c>
      <c r="J3951" s="67">
        <f t="shared" ref="J3951:K3951" si="3058">SUM(J3952:J3953)</f>
        <v>20000</v>
      </c>
      <c r="K3951" s="67">
        <f t="shared" si="3058"/>
        <v>0</v>
      </c>
      <c r="L3951" s="67">
        <f t="shared" si="3034"/>
        <v>2500</v>
      </c>
      <c r="M3951" s="67">
        <f t="shared" ref="M3951" si="3059">SUM(M3952:M3953)</f>
        <v>0</v>
      </c>
      <c r="N3951" s="67">
        <f t="shared" ref="N3951:O3951" si="3060">SUM(N3952:N3953)</f>
        <v>0</v>
      </c>
      <c r="O3951" s="67">
        <f t="shared" si="3060"/>
        <v>2500</v>
      </c>
      <c r="P3951" s="67">
        <f t="shared" si="3037"/>
        <v>2500</v>
      </c>
      <c r="Q3951" s="67">
        <f t="shared" si="3038"/>
        <v>12.5</v>
      </c>
    </row>
    <row r="3952" spans="1:17" x14ac:dyDescent="0.25">
      <c r="A3952" s="12" t="s">
        <v>638</v>
      </c>
      <c r="B3952" s="12" t="s">
        <v>69</v>
      </c>
      <c r="C3952" s="12" t="s">
        <v>1349</v>
      </c>
      <c r="D3952" s="43" t="s">
        <v>1350</v>
      </c>
      <c r="E3952" s="48">
        <v>8213</v>
      </c>
      <c r="F3952" s="43"/>
      <c r="G3952" s="56" t="s">
        <v>2919</v>
      </c>
      <c r="H3952" s="23" t="s">
        <v>62</v>
      </c>
      <c r="I3952" s="68">
        <v>20000</v>
      </c>
      <c r="J3952" s="68">
        <v>20000</v>
      </c>
      <c r="K3952" s="68"/>
      <c r="L3952" s="68">
        <f t="shared" si="3034"/>
        <v>2500</v>
      </c>
      <c r="M3952" s="68"/>
      <c r="N3952" s="68"/>
      <c r="O3952" s="68">
        <v>2500</v>
      </c>
      <c r="P3952" s="68">
        <f t="shared" si="3037"/>
        <v>2500</v>
      </c>
      <c r="Q3952" s="68">
        <f t="shared" si="3038"/>
        <v>12.5</v>
      </c>
    </row>
    <row r="3953" spans="1:17" x14ac:dyDescent="0.25">
      <c r="A3953" s="12" t="s">
        <v>638</v>
      </c>
      <c r="B3953" s="12" t="s">
        <v>69</v>
      </c>
      <c r="C3953" s="12" t="s">
        <v>1349</v>
      </c>
      <c r="D3953" s="43" t="s">
        <v>1350</v>
      </c>
      <c r="E3953" s="48">
        <v>8216</v>
      </c>
      <c r="F3953" s="43"/>
      <c r="G3953" s="56" t="s">
        <v>2919</v>
      </c>
      <c r="H3953" s="23" t="s">
        <v>248</v>
      </c>
      <c r="I3953" s="68">
        <v>3000</v>
      </c>
      <c r="J3953" s="68">
        <v>0</v>
      </c>
      <c r="K3953" s="68"/>
      <c r="L3953" s="68">
        <f t="shared" si="3034"/>
        <v>0</v>
      </c>
      <c r="M3953" s="68"/>
      <c r="N3953" s="68"/>
      <c r="O3953" s="68"/>
      <c r="P3953" s="68">
        <f t="shared" si="3037"/>
        <v>0</v>
      </c>
      <c r="Q3953" s="68" t="str">
        <f t="shared" si="3038"/>
        <v>-</v>
      </c>
    </row>
    <row r="3954" spans="1:17" ht="22.5" x14ac:dyDescent="0.25">
      <c r="A3954" s="23" t="s">
        <v>1</v>
      </c>
      <c r="B3954" s="23" t="s">
        <v>1</v>
      </c>
      <c r="C3954" s="23" t="s">
        <v>1</v>
      </c>
      <c r="D3954" s="49" t="s">
        <v>1</v>
      </c>
      <c r="E3954" s="49" t="s">
        <v>1</v>
      </c>
      <c r="F3954" s="49" t="s">
        <v>1</v>
      </c>
      <c r="G3954" s="49" t="s">
        <v>1</v>
      </c>
      <c r="H3954" s="17" t="s">
        <v>1359</v>
      </c>
      <c r="I3954" s="66">
        <f t="shared" ref="I3954:O3954" si="3061">SUM(I3924,I3947,I3950)</f>
        <v>2738037</v>
      </c>
      <c r="J3954" s="66">
        <f t="shared" si="3061"/>
        <v>2711137</v>
      </c>
      <c r="K3954" s="66">
        <f t="shared" si="3061"/>
        <v>0</v>
      </c>
      <c r="L3954" s="66">
        <f t="shared" si="3034"/>
        <v>228400</v>
      </c>
      <c r="M3954" s="66">
        <f t="shared" si="3061"/>
        <v>0</v>
      </c>
      <c r="N3954" s="66">
        <f t="shared" si="3061"/>
        <v>0</v>
      </c>
      <c r="O3954" s="66">
        <f t="shared" si="3061"/>
        <v>228400</v>
      </c>
      <c r="P3954" s="66">
        <f t="shared" si="3037"/>
        <v>228400</v>
      </c>
      <c r="Q3954" s="66">
        <f t="shared" si="3038"/>
        <v>8.4245097167719667</v>
      </c>
    </row>
    <row r="3955" spans="1:17" ht="15.75" thickBot="1" x14ac:dyDescent="0.3">
      <c r="A3955" s="23" t="s">
        <v>1</v>
      </c>
      <c r="B3955" s="23" t="s">
        <v>1</v>
      </c>
      <c r="C3955" s="23" t="s">
        <v>1</v>
      </c>
      <c r="D3955" s="49" t="s">
        <v>1</v>
      </c>
      <c r="E3955" s="49" t="s">
        <v>1</v>
      </c>
      <c r="F3955" s="49" t="s">
        <v>1</v>
      </c>
      <c r="G3955" s="49" t="s">
        <v>1</v>
      </c>
      <c r="H3955" s="11" t="s">
        <v>64</v>
      </c>
      <c r="I3955" s="67">
        <v>76</v>
      </c>
      <c r="J3955" s="67">
        <v>76</v>
      </c>
      <c r="K3955" s="67"/>
      <c r="L3955" s="67"/>
      <c r="M3955" s="67"/>
      <c r="N3955" s="67"/>
      <c r="O3955" s="67"/>
      <c r="P3955" s="67">
        <f t="shared" si="3037"/>
        <v>0</v>
      </c>
      <c r="Q3955" s="67">
        <f t="shared" si="3038"/>
        <v>0</v>
      </c>
    </row>
    <row r="3956" spans="1:17" ht="34.5" thickBot="1" x14ac:dyDescent="0.3">
      <c r="A3956" s="23" t="s">
        <v>1</v>
      </c>
      <c r="B3956" s="23" t="s">
        <v>1</v>
      </c>
      <c r="C3956" s="23" t="s">
        <v>1</v>
      </c>
      <c r="D3956" s="49" t="s">
        <v>1</v>
      </c>
      <c r="E3956" s="49" t="s">
        <v>1</v>
      </c>
      <c r="F3956" s="49" t="s">
        <v>1</v>
      </c>
      <c r="G3956" s="49" t="s">
        <v>1</v>
      </c>
      <c r="H3956" s="22" t="s">
        <v>65</v>
      </c>
      <c r="I3956" s="64" t="s">
        <v>2718</v>
      </c>
      <c r="J3956" s="64" t="s">
        <v>2879</v>
      </c>
      <c r="K3956" s="64" t="s">
        <v>2942</v>
      </c>
      <c r="L3956" s="64" t="s">
        <v>2942</v>
      </c>
      <c r="M3956" s="64" t="s">
        <v>2950</v>
      </c>
      <c r="N3956" s="64" t="s">
        <v>2949</v>
      </c>
      <c r="O3956" s="64" t="s">
        <v>2951</v>
      </c>
      <c r="P3956" s="64" t="s">
        <v>2942</v>
      </c>
      <c r="Q3956" s="64" t="s">
        <v>2944</v>
      </c>
    </row>
    <row r="3957" spans="1:17" x14ac:dyDescent="0.25">
      <c r="A3957" s="24"/>
      <c r="B3957" s="24"/>
      <c r="C3957" s="24"/>
      <c r="D3957" s="51"/>
      <c r="E3957" s="51"/>
      <c r="F3957" s="51"/>
      <c r="G3957" s="51"/>
      <c r="H3957" s="18" t="s">
        <v>1</v>
      </c>
      <c r="I3957" s="65">
        <v>1</v>
      </c>
      <c r="J3957" s="65" t="s">
        <v>2894</v>
      </c>
      <c r="K3957" s="65">
        <v>3</v>
      </c>
      <c r="L3957" s="65" t="s">
        <v>2945</v>
      </c>
      <c r="M3957" s="65">
        <v>5</v>
      </c>
      <c r="N3957" s="65">
        <v>6</v>
      </c>
      <c r="O3957" s="65">
        <v>7</v>
      </c>
      <c r="P3957" s="65" t="s">
        <v>2946</v>
      </c>
      <c r="Q3957" s="65">
        <v>9</v>
      </c>
    </row>
    <row r="3958" spans="1:17" x14ac:dyDescent="0.25">
      <c r="A3958" s="24"/>
      <c r="B3958" s="24"/>
      <c r="C3958" s="24"/>
      <c r="D3958" s="51"/>
      <c r="E3958" s="52"/>
      <c r="F3958" s="52"/>
      <c r="G3958" s="52"/>
      <c r="H3958" s="19" t="s">
        <v>697</v>
      </c>
      <c r="I3958" s="69">
        <f t="shared" ref="I3958" si="3062">SUM(I3954)</f>
        <v>2738037</v>
      </c>
      <c r="J3958" s="69">
        <f t="shared" ref="J3958:K3958" si="3063">SUM(J3954)</f>
        <v>2711137</v>
      </c>
      <c r="K3958" s="69">
        <f t="shared" si="3063"/>
        <v>0</v>
      </c>
      <c r="L3958" s="69">
        <f t="shared" si="3034"/>
        <v>228400</v>
      </c>
      <c r="M3958" s="69">
        <f t="shared" ref="M3958" si="3064">SUM(M3954)</f>
        <v>0</v>
      </c>
      <c r="N3958" s="69">
        <f t="shared" ref="N3958:O3958" si="3065">SUM(N3954)</f>
        <v>0</v>
      </c>
      <c r="O3958" s="69">
        <f t="shared" si="3065"/>
        <v>228400</v>
      </c>
      <c r="P3958" s="69">
        <f t="shared" si="3037"/>
        <v>228400</v>
      </c>
      <c r="Q3958" s="69">
        <f t="shared" si="3038"/>
        <v>8.4245097167719667</v>
      </c>
    </row>
    <row r="3959" spans="1:17" x14ac:dyDescent="0.25">
      <c r="A3959" s="24"/>
      <c r="B3959" s="24"/>
      <c r="C3959" s="24"/>
      <c r="D3959" s="51"/>
      <c r="E3959" s="51"/>
      <c r="F3959" s="51"/>
      <c r="G3959" s="51"/>
      <c r="H3959" s="20" t="s">
        <v>67</v>
      </c>
      <c r="I3959" s="69">
        <f t="shared" ref="I3959" si="3066">SUM(I3958)</f>
        <v>2738037</v>
      </c>
      <c r="J3959" s="69">
        <f t="shared" ref="J3959:K3959" si="3067">SUM(J3958)</f>
        <v>2711137</v>
      </c>
      <c r="K3959" s="69">
        <f t="shared" si="3067"/>
        <v>0</v>
      </c>
      <c r="L3959" s="69">
        <f t="shared" si="3034"/>
        <v>228400</v>
      </c>
      <c r="M3959" s="69">
        <f t="shared" ref="M3959" si="3068">SUM(M3958)</f>
        <v>0</v>
      </c>
      <c r="N3959" s="69">
        <f t="shared" ref="N3959:O3959" si="3069">SUM(N3958)</f>
        <v>0</v>
      </c>
      <c r="O3959" s="69">
        <f t="shared" si="3069"/>
        <v>228400</v>
      </c>
      <c r="P3959" s="69">
        <f t="shared" si="3037"/>
        <v>228400</v>
      </c>
      <c r="Q3959" s="69">
        <f t="shared" si="3038"/>
        <v>8.4245097167719667</v>
      </c>
    </row>
    <row r="3960" spans="1:17" x14ac:dyDescent="0.25">
      <c r="A3960" s="25"/>
      <c r="B3960" s="25"/>
      <c r="C3960" s="25"/>
      <c r="D3960" s="53"/>
      <c r="E3960" s="53"/>
      <c r="F3960" s="53"/>
      <c r="G3960" s="53"/>
    </row>
    <row r="3961" spans="1:17" ht="15.75" thickBot="1" x14ac:dyDescent="0.3">
      <c r="A3961" s="23" t="s">
        <v>1</v>
      </c>
      <c r="B3961" s="23" t="s">
        <v>1</v>
      </c>
      <c r="C3961" s="23" t="s">
        <v>1</v>
      </c>
      <c r="D3961" s="49" t="s">
        <v>1</v>
      </c>
      <c r="E3961" s="49" t="s">
        <v>1</v>
      </c>
      <c r="F3961" s="49" t="s">
        <v>1</v>
      </c>
      <c r="G3961" s="49" t="s">
        <v>1</v>
      </c>
      <c r="H3961" s="26" t="s">
        <v>1</v>
      </c>
      <c r="I3961" s="70"/>
      <c r="J3961" s="70"/>
      <c r="K3961" s="70"/>
      <c r="L3961" s="70"/>
      <c r="M3961" s="70"/>
      <c r="N3961" s="70"/>
      <c r="O3961" s="70"/>
      <c r="P3961" s="70"/>
      <c r="Q3961" s="70"/>
    </row>
    <row r="3962" spans="1:17" ht="34.5" thickBot="1" x14ac:dyDescent="0.3">
      <c r="A3962" s="22" t="s">
        <v>4</v>
      </c>
      <c r="B3962" s="22" t="s">
        <v>5</v>
      </c>
      <c r="C3962" s="22" t="s">
        <v>6</v>
      </c>
      <c r="D3962" s="44" t="s">
        <v>2891</v>
      </c>
      <c r="E3962" s="44" t="s">
        <v>2895</v>
      </c>
      <c r="F3962" s="44" t="s">
        <v>7</v>
      </c>
      <c r="G3962" s="44" t="s">
        <v>8</v>
      </c>
      <c r="H3962" s="22" t="s">
        <v>9</v>
      </c>
      <c r="I3962" s="64" t="s">
        <v>2718</v>
      </c>
      <c r="J3962" s="64" t="s">
        <v>2879</v>
      </c>
      <c r="K3962" s="64" t="s">
        <v>2942</v>
      </c>
      <c r="L3962" s="64" t="s">
        <v>2942</v>
      </c>
      <c r="M3962" s="64" t="s">
        <v>2950</v>
      </c>
      <c r="N3962" s="64" t="s">
        <v>2949</v>
      </c>
      <c r="O3962" s="64" t="s">
        <v>2951</v>
      </c>
      <c r="P3962" s="64" t="s">
        <v>2942</v>
      </c>
      <c r="Q3962" s="64" t="s">
        <v>2944</v>
      </c>
    </row>
    <row r="3963" spans="1:17" x14ac:dyDescent="0.25">
      <c r="A3963" s="15" t="s">
        <v>1</v>
      </c>
      <c r="B3963" s="15" t="s">
        <v>1</v>
      </c>
      <c r="C3963" s="15" t="s">
        <v>1</v>
      </c>
      <c r="D3963" s="45" t="s">
        <v>1</v>
      </c>
      <c r="E3963" s="45" t="s">
        <v>1</v>
      </c>
      <c r="F3963" s="46" t="s">
        <v>1</v>
      </c>
      <c r="G3963" s="47" t="s">
        <v>1</v>
      </c>
      <c r="H3963" s="16" t="s">
        <v>1</v>
      </c>
      <c r="I3963" s="65">
        <v>1</v>
      </c>
      <c r="J3963" s="65" t="s">
        <v>2894</v>
      </c>
      <c r="K3963" s="65">
        <v>3</v>
      </c>
      <c r="L3963" s="65" t="s">
        <v>2945</v>
      </c>
      <c r="M3963" s="65">
        <v>5</v>
      </c>
      <c r="N3963" s="65">
        <v>6</v>
      </c>
      <c r="O3963" s="65">
        <v>7</v>
      </c>
      <c r="P3963" s="65" t="s">
        <v>2946</v>
      </c>
      <c r="Q3963" s="65">
        <v>9</v>
      </c>
    </row>
    <row r="3964" spans="1:17" x14ac:dyDescent="0.25">
      <c r="A3964" s="14" t="s">
        <v>638</v>
      </c>
      <c r="B3964" s="14" t="s">
        <v>69</v>
      </c>
      <c r="C3964" s="12" t="s">
        <v>1360</v>
      </c>
      <c r="D3964" s="43" t="s">
        <v>1361</v>
      </c>
      <c r="E3964" s="42" t="s">
        <v>1</v>
      </c>
      <c r="F3964" s="42" t="s">
        <v>1</v>
      </c>
      <c r="G3964" s="42" t="s">
        <v>1</v>
      </c>
      <c r="H3964" s="11" t="s">
        <v>1362</v>
      </c>
      <c r="I3964" s="63"/>
      <c r="J3964" s="63"/>
      <c r="K3964" s="63"/>
      <c r="L3964" s="63"/>
      <c r="M3964" s="63"/>
      <c r="N3964" s="63"/>
      <c r="O3964" s="63"/>
      <c r="P3964" s="63">
        <f t="shared" si="3037"/>
        <v>0</v>
      </c>
      <c r="Q3964" s="63" t="str">
        <f t="shared" si="3038"/>
        <v>-</v>
      </c>
    </row>
    <row r="3965" spans="1:17" ht="22.5" x14ac:dyDescent="0.25">
      <c r="A3965" s="14" t="s">
        <v>1</v>
      </c>
      <c r="B3965" s="14" t="s">
        <v>1</v>
      </c>
      <c r="C3965" s="14" t="s">
        <v>1</v>
      </c>
      <c r="D3965" s="42" t="s">
        <v>1</v>
      </c>
      <c r="E3965" s="42" t="s">
        <v>1</v>
      </c>
      <c r="F3965" s="42" t="s">
        <v>1</v>
      </c>
      <c r="G3965" s="42" t="s">
        <v>1</v>
      </c>
      <c r="H3965" s="17" t="s">
        <v>13</v>
      </c>
      <c r="I3965" s="66">
        <f t="shared" ref="I3965" si="3070">SUM(I3966,I3974,I3976)</f>
        <v>1189071</v>
      </c>
      <c r="J3965" s="66">
        <f t="shared" ref="J3965:K3965" si="3071">SUM(J3966,J3974,J3976)</f>
        <v>1179571</v>
      </c>
      <c r="K3965" s="66">
        <f t="shared" si="3071"/>
        <v>0</v>
      </c>
      <c r="L3965" s="66">
        <f t="shared" si="3034"/>
        <v>104330</v>
      </c>
      <c r="M3965" s="66">
        <f t="shared" ref="M3965" si="3072">SUM(M3966,M3974,M3976)</f>
        <v>0</v>
      </c>
      <c r="N3965" s="66">
        <f t="shared" ref="N3965:O3965" si="3073">SUM(N3966,N3974,N3976)</f>
        <v>0</v>
      </c>
      <c r="O3965" s="66">
        <f t="shared" si="3073"/>
        <v>104330</v>
      </c>
      <c r="P3965" s="66">
        <f t="shared" si="3037"/>
        <v>104330</v>
      </c>
      <c r="Q3965" s="66">
        <f t="shared" si="3038"/>
        <v>8.8447410117746195</v>
      </c>
    </row>
    <row r="3966" spans="1:17" x14ac:dyDescent="0.25">
      <c r="A3966" s="12" t="s">
        <v>638</v>
      </c>
      <c r="B3966" s="12" t="s">
        <v>69</v>
      </c>
      <c r="C3966" s="12" t="s">
        <v>1360</v>
      </c>
      <c r="D3966" s="43" t="s">
        <v>1361</v>
      </c>
      <c r="E3966" s="42" t="s">
        <v>2709</v>
      </c>
      <c r="F3966" s="42" t="s">
        <v>1</v>
      </c>
      <c r="G3966" s="42" t="s">
        <v>1</v>
      </c>
      <c r="H3966" s="11" t="s">
        <v>15</v>
      </c>
      <c r="I3966" s="67">
        <f t="shared" ref="I3966" si="3074">SUM(I3967,I3968)</f>
        <v>971952</v>
      </c>
      <c r="J3966" s="67">
        <f t="shared" ref="J3966:K3966" si="3075">SUM(J3967,J3968)</f>
        <v>971952</v>
      </c>
      <c r="K3966" s="67">
        <f t="shared" si="3075"/>
        <v>0</v>
      </c>
      <c r="L3966" s="67">
        <f t="shared" si="3034"/>
        <v>87100</v>
      </c>
      <c r="M3966" s="67">
        <f t="shared" ref="M3966" si="3076">SUM(M3967,M3968)</f>
        <v>0</v>
      </c>
      <c r="N3966" s="67">
        <f t="shared" ref="N3966:O3966" si="3077">SUM(N3967,N3968)</f>
        <v>0</v>
      </c>
      <c r="O3966" s="67">
        <f t="shared" si="3077"/>
        <v>87100</v>
      </c>
      <c r="P3966" s="67">
        <f t="shared" si="3037"/>
        <v>87100</v>
      </c>
      <c r="Q3966" s="67">
        <f t="shared" si="3038"/>
        <v>8.9613478854922874</v>
      </c>
    </row>
    <row r="3967" spans="1:17" x14ac:dyDescent="0.25">
      <c r="A3967" s="12" t="s">
        <v>638</v>
      </c>
      <c r="B3967" s="12" t="s">
        <v>69</v>
      </c>
      <c r="C3967" s="12" t="s">
        <v>1360</v>
      </c>
      <c r="D3967" s="43" t="s">
        <v>1361</v>
      </c>
      <c r="E3967" s="48">
        <v>6111</v>
      </c>
      <c r="F3967" s="43"/>
      <c r="G3967" s="56" t="s">
        <v>2919</v>
      </c>
      <c r="H3967" s="23" t="s">
        <v>16</v>
      </c>
      <c r="I3967" s="68">
        <v>837352</v>
      </c>
      <c r="J3967" s="68">
        <v>837352</v>
      </c>
      <c r="K3967" s="68"/>
      <c r="L3967" s="68">
        <f t="shared" si="3034"/>
        <v>74000</v>
      </c>
      <c r="M3967" s="68"/>
      <c r="N3967" s="68"/>
      <c r="O3967" s="68">
        <v>74000</v>
      </c>
      <c r="P3967" s="68">
        <f t="shared" si="3037"/>
        <v>74000</v>
      </c>
      <c r="Q3967" s="68">
        <f t="shared" si="3038"/>
        <v>8.8373826061202454</v>
      </c>
    </row>
    <row r="3968" spans="1:17" x14ac:dyDescent="0.25">
      <c r="A3968" s="14" t="s">
        <v>638</v>
      </c>
      <c r="B3968" s="14" t="s">
        <v>69</v>
      </c>
      <c r="C3968" s="14" t="s">
        <v>1360</v>
      </c>
      <c r="D3968" s="50" t="s">
        <v>1361</v>
      </c>
      <c r="E3968" s="50" t="s">
        <v>2719</v>
      </c>
      <c r="F3968" s="43" t="s">
        <v>1</v>
      </c>
      <c r="G3968" s="49" t="s">
        <v>1</v>
      </c>
      <c r="H3968" s="11" t="s">
        <v>19</v>
      </c>
      <c r="I3968" s="67">
        <f t="shared" ref="I3968:O3968" si="3078">SUM(I3969:I3973)</f>
        <v>134600</v>
      </c>
      <c r="J3968" s="67">
        <f t="shared" si="3078"/>
        <v>134600</v>
      </c>
      <c r="K3968" s="67">
        <f t="shared" si="3078"/>
        <v>0</v>
      </c>
      <c r="L3968" s="67">
        <f t="shared" si="3034"/>
        <v>13100</v>
      </c>
      <c r="M3968" s="67">
        <f t="shared" si="3078"/>
        <v>0</v>
      </c>
      <c r="N3968" s="67">
        <f t="shared" si="3078"/>
        <v>0</v>
      </c>
      <c r="O3968" s="67">
        <f t="shared" si="3078"/>
        <v>13100</v>
      </c>
      <c r="P3968" s="67">
        <f t="shared" si="3037"/>
        <v>13100</v>
      </c>
      <c r="Q3968" s="67">
        <f t="shared" si="3038"/>
        <v>9.7325408618127796</v>
      </c>
    </row>
    <row r="3969" spans="1:17" x14ac:dyDescent="0.25">
      <c r="A3969" s="12" t="s">
        <v>638</v>
      </c>
      <c r="B3969" s="12" t="s">
        <v>69</v>
      </c>
      <c r="C3969" s="12" t="s">
        <v>1360</v>
      </c>
      <c r="D3969" s="43" t="s">
        <v>1361</v>
      </c>
      <c r="E3969" s="48">
        <v>6112</v>
      </c>
      <c r="F3969" s="43" t="s">
        <v>1363</v>
      </c>
      <c r="G3969" s="56" t="s">
        <v>2919</v>
      </c>
      <c r="H3969" s="23" t="s">
        <v>73</v>
      </c>
      <c r="I3969" s="68">
        <v>26000</v>
      </c>
      <c r="J3969" s="68">
        <v>26000</v>
      </c>
      <c r="K3969" s="68"/>
      <c r="L3969" s="68">
        <f t="shared" si="3034"/>
        <v>2200</v>
      </c>
      <c r="M3969" s="68"/>
      <c r="N3969" s="68"/>
      <c r="O3969" s="68">
        <v>2200</v>
      </c>
      <c r="P3969" s="68">
        <f t="shared" si="3037"/>
        <v>2200</v>
      </c>
      <c r="Q3969" s="68">
        <f t="shared" si="3038"/>
        <v>8.4615384615384617</v>
      </c>
    </row>
    <row r="3970" spans="1:17" x14ac:dyDescent="0.25">
      <c r="A3970" s="12" t="s">
        <v>638</v>
      </c>
      <c r="B3970" s="12" t="s">
        <v>69</v>
      </c>
      <c r="C3970" s="12" t="s">
        <v>1360</v>
      </c>
      <c r="D3970" s="43" t="s">
        <v>1361</v>
      </c>
      <c r="E3970" s="48">
        <v>6112</v>
      </c>
      <c r="F3970" s="43" t="s">
        <v>1364</v>
      </c>
      <c r="G3970" s="56" t="s">
        <v>2919</v>
      </c>
      <c r="H3970" s="23" t="s">
        <v>22</v>
      </c>
      <c r="I3970" s="68">
        <v>76000</v>
      </c>
      <c r="J3970" s="68">
        <v>76000</v>
      </c>
      <c r="K3970" s="68"/>
      <c r="L3970" s="68">
        <f t="shared" si="3034"/>
        <v>8000</v>
      </c>
      <c r="M3970" s="68"/>
      <c r="N3970" s="68"/>
      <c r="O3970" s="68">
        <v>8000</v>
      </c>
      <c r="P3970" s="68">
        <f t="shared" si="3037"/>
        <v>8000</v>
      </c>
      <c r="Q3970" s="68">
        <f t="shared" si="3038"/>
        <v>10.526315789473683</v>
      </c>
    </row>
    <row r="3971" spans="1:17" x14ac:dyDescent="0.25">
      <c r="A3971" s="12" t="s">
        <v>638</v>
      </c>
      <c r="B3971" s="12" t="s">
        <v>69</v>
      </c>
      <c r="C3971" s="12" t="s">
        <v>1360</v>
      </c>
      <c r="D3971" s="43" t="s">
        <v>1361</v>
      </c>
      <c r="E3971" s="48">
        <v>6112</v>
      </c>
      <c r="F3971" s="43" t="s">
        <v>1365</v>
      </c>
      <c r="G3971" s="56" t="s">
        <v>2919</v>
      </c>
      <c r="H3971" s="23" t="s">
        <v>24</v>
      </c>
      <c r="I3971" s="68">
        <v>17500</v>
      </c>
      <c r="J3971" s="68">
        <v>17500</v>
      </c>
      <c r="K3971" s="68"/>
      <c r="L3971" s="68">
        <f t="shared" si="3034"/>
        <v>0</v>
      </c>
      <c r="M3971" s="68"/>
      <c r="N3971" s="68"/>
      <c r="O3971" s="68"/>
      <c r="P3971" s="68">
        <f t="shared" si="3037"/>
        <v>0</v>
      </c>
      <c r="Q3971" s="68">
        <f t="shared" si="3038"/>
        <v>0</v>
      </c>
    </row>
    <row r="3972" spans="1:17" x14ac:dyDescent="0.25">
      <c r="A3972" s="12" t="s">
        <v>638</v>
      </c>
      <c r="B3972" s="12" t="s">
        <v>69</v>
      </c>
      <c r="C3972" s="12" t="s">
        <v>1360</v>
      </c>
      <c r="D3972" s="43" t="s">
        <v>1361</v>
      </c>
      <c r="E3972" s="48">
        <v>6112</v>
      </c>
      <c r="F3972" s="43" t="s">
        <v>1366</v>
      </c>
      <c r="G3972" s="56" t="s">
        <v>2919</v>
      </c>
      <c r="H3972" s="23" t="s">
        <v>76</v>
      </c>
      <c r="I3972" s="68">
        <v>0</v>
      </c>
      <c r="J3972" s="68">
        <v>0</v>
      </c>
      <c r="K3972" s="68"/>
      <c r="L3972" s="68">
        <f t="shared" si="3034"/>
        <v>0</v>
      </c>
      <c r="M3972" s="68"/>
      <c r="N3972" s="68"/>
      <c r="O3972" s="68">
        <v>0</v>
      </c>
      <c r="P3972" s="68">
        <f t="shared" si="3037"/>
        <v>0</v>
      </c>
      <c r="Q3972" s="68" t="str">
        <f t="shared" si="3038"/>
        <v>-</v>
      </c>
    </row>
    <row r="3973" spans="1:17" x14ac:dyDescent="0.25">
      <c r="A3973" s="12" t="s">
        <v>638</v>
      </c>
      <c r="B3973" s="12" t="s">
        <v>69</v>
      </c>
      <c r="C3973" s="12" t="s">
        <v>1360</v>
      </c>
      <c r="D3973" s="43" t="s">
        <v>1361</v>
      </c>
      <c r="E3973" s="48">
        <v>6112</v>
      </c>
      <c r="F3973" s="43" t="s">
        <v>1367</v>
      </c>
      <c r="G3973" s="56" t="s">
        <v>2919</v>
      </c>
      <c r="H3973" s="23" t="s">
        <v>26</v>
      </c>
      <c r="I3973" s="68">
        <v>15100</v>
      </c>
      <c r="J3973" s="68">
        <v>15100</v>
      </c>
      <c r="K3973" s="68"/>
      <c r="L3973" s="68">
        <f t="shared" si="3034"/>
        <v>2900</v>
      </c>
      <c r="M3973" s="68"/>
      <c r="N3973" s="68"/>
      <c r="O3973" s="68">
        <v>2900</v>
      </c>
      <c r="P3973" s="68">
        <f t="shared" si="3037"/>
        <v>2900</v>
      </c>
      <c r="Q3973" s="68">
        <f t="shared" si="3038"/>
        <v>19.205298013245034</v>
      </c>
    </row>
    <row r="3974" spans="1:17" x14ac:dyDescent="0.25">
      <c r="A3974" s="12" t="s">
        <v>638</v>
      </c>
      <c r="B3974" s="12" t="s">
        <v>69</v>
      </c>
      <c r="C3974" s="12" t="s">
        <v>1360</v>
      </c>
      <c r="D3974" s="43" t="s">
        <v>1361</v>
      </c>
      <c r="E3974" s="42" t="s">
        <v>2710</v>
      </c>
      <c r="F3974" s="42" t="s">
        <v>1</v>
      </c>
      <c r="G3974" s="42" t="s">
        <v>1</v>
      </c>
      <c r="H3974" s="11" t="s">
        <v>28</v>
      </c>
      <c r="I3974" s="67">
        <f t="shared" ref="I3974:O3974" si="3079">SUM(I3975)</f>
        <v>91419</v>
      </c>
      <c r="J3974" s="67">
        <f t="shared" si="3079"/>
        <v>91419</v>
      </c>
      <c r="K3974" s="67">
        <f t="shared" si="3079"/>
        <v>0</v>
      </c>
      <c r="L3974" s="67">
        <f t="shared" si="3034"/>
        <v>7800</v>
      </c>
      <c r="M3974" s="67">
        <f t="shared" si="3079"/>
        <v>0</v>
      </c>
      <c r="N3974" s="67">
        <f t="shared" si="3079"/>
        <v>0</v>
      </c>
      <c r="O3974" s="67">
        <f t="shared" si="3079"/>
        <v>7800</v>
      </c>
      <c r="P3974" s="67">
        <f t="shared" si="3037"/>
        <v>7800</v>
      </c>
      <c r="Q3974" s="67">
        <f t="shared" si="3038"/>
        <v>8.5321432087421663</v>
      </c>
    </row>
    <row r="3975" spans="1:17" x14ac:dyDescent="0.25">
      <c r="A3975" s="12" t="s">
        <v>638</v>
      </c>
      <c r="B3975" s="12" t="s">
        <v>69</v>
      </c>
      <c r="C3975" s="12" t="s">
        <v>1360</v>
      </c>
      <c r="D3975" s="43" t="s">
        <v>1361</v>
      </c>
      <c r="E3975" s="48">
        <v>6121</v>
      </c>
      <c r="F3975" s="43"/>
      <c r="G3975" s="56" t="s">
        <v>2919</v>
      </c>
      <c r="H3975" s="23" t="s">
        <v>29</v>
      </c>
      <c r="I3975" s="68">
        <v>91419</v>
      </c>
      <c r="J3975" s="68">
        <v>91419</v>
      </c>
      <c r="K3975" s="68"/>
      <c r="L3975" s="68">
        <f t="shared" si="3034"/>
        <v>7800</v>
      </c>
      <c r="M3975" s="68"/>
      <c r="N3975" s="68"/>
      <c r="O3975" s="68">
        <v>7800</v>
      </c>
      <c r="P3975" s="68">
        <f t="shared" si="3037"/>
        <v>7800</v>
      </c>
      <c r="Q3975" s="68">
        <f t="shared" si="3038"/>
        <v>8.5321432087421663</v>
      </c>
    </row>
    <row r="3976" spans="1:17" x14ac:dyDescent="0.25">
      <c r="A3976" s="12" t="s">
        <v>638</v>
      </c>
      <c r="B3976" s="12" t="s">
        <v>69</v>
      </c>
      <c r="C3976" s="12" t="s">
        <v>1360</v>
      </c>
      <c r="D3976" s="43" t="s">
        <v>1361</v>
      </c>
      <c r="E3976" s="42" t="s">
        <v>2711</v>
      </c>
      <c r="F3976" s="42" t="s">
        <v>1</v>
      </c>
      <c r="G3976" s="42" t="s">
        <v>1</v>
      </c>
      <c r="H3976" s="11" t="s">
        <v>32</v>
      </c>
      <c r="I3976" s="67">
        <f t="shared" ref="I3976:O3976" si="3080">SUM(I3977:I3984)</f>
        <v>125700</v>
      </c>
      <c r="J3976" s="67">
        <f t="shared" si="3080"/>
        <v>116200</v>
      </c>
      <c r="K3976" s="67">
        <f t="shared" si="3080"/>
        <v>0</v>
      </c>
      <c r="L3976" s="67">
        <f t="shared" si="3034"/>
        <v>9430</v>
      </c>
      <c r="M3976" s="67">
        <f t="shared" si="3080"/>
        <v>0</v>
      </c>
      <c r="N3976" s="67">
        <f t="shared" si="3080"/>
        <v>0</v>
      </c>
      <c r="O3976" s="67">
        <f t="shared" si="3080"/>
        <v>9430</v>
      </c>
      <c r="P3976" s="67">
        <f t="shared" si="3037"/>
        <v>9430</v>
      </c>
      <c r="Q3976" s="67">
        <f t="shared" si="3038"/>
        <v>8.1153184165232357</v>
      </c>
    </row>
    <row r="3977" spans="1:17" x14ac:dyDescent="0.25">
      <c r="A3977" s="12" t="s">
        <v>638</v>
      </c>
      <c r="B3977" s="12" t="s">
        <v>69</v>
      </c>
      <c r="C3977" s="12" t="s">
        <v>1360</v>
      </c>
      <c r="D3977" s="43" t="s">
        <v>1361</v>
      </c>
      <c r="E3977" s="48">
        <v>6131</v>
      </c>
      <c r="F3977" s="43"/>
      <c r="G3977" s="56" t="s">
        <v>2919</v>
      </c>
      <c r="H3977" s="23" t="s">
        <v>33</v>
      </c>
      <c r="I3977" s="68">
        <v>2700</v>
      </c>
      <c r="J3977" s="68">
        <v>2200</v>
      </c>
      <c r="K3977" s="68"/>
      <c r="L3977" s="68">
        <f t="shared" si="3034"/>
        <v>180</v>
      </c>
      <c r="M3977" s="68"/>
      <c r="N3977" s="68"/>
      <c r="O3977" s="68">
        <v>180</v>
      </c>
      <c r="P3977" s="68">
        <f t="shared" si="3037"/>
        <v>180</v>
      </c>
      <c r="Q3977" s="68">
        <f t="shared" si="3038"/>
        <v>8.1818181818181817</v>
      </c>
    </row>
    <row r="3978" spans="1:17" x14ac:dyDescent="0.25">
      <c r="A3978" s="12" t="s">
        <v>638</v>
      </c>
      <c r="B3978" s="12" t="s">
        <v>69</v>
      </c>
      <c r="C3978" s="12" t="s">
        <v>1360</v>
      </c>
      <c r="D3978" s="43" t="s">
        <v>1361</v>
      </c>
      <c r="E3978" s="48">
        <v>6132</v>
      </c>
      <c r="F3978" s="43"/>
      <c r="G3978" s="56" t="s">
        <v>2919</v>
      </c>
      <c r="H3978" s="23" t="s">
        <v>227</v>
      </c>
      <c r="I3978" s="68">
        <v>45000</v>
      </c>
      <c r="J3978" s="68">
        <v>45000</v>
      </c>
      <c r="K3978" s="68"/>
      <c r="L3978" s="68">
        <f t="shared" si="3034"/>
        <v>3750</v>
      </c>
      <c r="M3978" s="68"/>
      <c r="N3978" s="68"/>
      <c r="O3978" s="68">
        <v>3750</v>
      </c>
      <c r="P3978" s="68">
        <f t="shared" si="3037"/>
        <v>3750</v>
      </c>
      <c r="Q3978" s="68">
        <f t="shared" si="3038"/>
        <v>8.3333333333333321</v>
      </c>
    </row>
    <row r="3979" spans="1:17" x14ac:dyDescent="0.25">
      <c r="A3979" s="12" t="s">
        <v>638</v>
      </c>
      <c r="B3979" s="12" t="s">
        <v>69</v>
      </c>
      <c r="C3979" s="12" t="s">
        <v>1360</v>
      </c>
      <c r="D3979" s="43" t="s">
        <v>1361</v>
      </c>
      <c r="E3979" s="48">
        <v>6133</v>
      </c>
      <c r="F3979" s="43"/>
      <c r="G3979" s="56" t="s">
        <v>2919</v>
      </c>
      <c r="H3979" s="23" t="s">
        <v>229</v>
      </c>
      <c r="I3979" s="68">
        <v>8500</v>
      </c>
      <c r="J3979" s="68">
        <v>8500</v>
      </c>
      <c r="K3979" s="68"/>
      <c r="L3979" s="68">
        <f t="shared" si="3034"/>
        <v>700</v>
      </c>
      <c r="M3979" s="68"/>
      <c r="N3979" s="68"/>
      <c r="O3979" s="68">
        <v>700</v>
      </c>
      <c r="P3979" s="68">
        <f t="shared" si="3037"/>
        <v>700</v>
      </c>
      <c r="Q3979" s="68">
        <f t="shared" si="3038"/>
        <v>8.235294117647058</v>
      </c>
    </row>
    <row r="3980" spans="1:17" x14ac:dyDescent="0.25">
      <c r="A3980" s="12" t="s">
        <v>638</v>
      </c>
      <c r="B3980" s="12" t="s">
        <v>69</v>
      </c>
      <c r="C3980" s="12" t="s">
        <v>1360</v>
      </c>
      <c r="D3980" s="43" t="s">
        <v>1361</v>
      </c>
      <c r="E3980" s="48">
        <v>6134</v>
      </c>
      <c r="F3980" s="43"/>
      <c r="G3980" s="56" t="s">
        <v>2919</v>
      </c>
      <c r="H3980" s="23" t="s">
        <v>169</v>
      </c>
      <c r="I3980" s="68">
        <v>14900</v>
      </c>
      <c r="J3980" s="68">
        <v>9900</v>
      </c>
      <c r="K3980" s="68"/>
      <c r="L3980" s="68">
        <f t="shared" ref="L3980:L4038" si="3081">SUM(M3980:O3980)</f>
        <v>825</v>
      </c>
      <c r="M3980" s="68"/>
      <c r="N3980" s="68"/>
      <c r="O3980" s="68">
        <v>825</v>
      </c>
      <c r="P3980" s="68">
        <f t="shared" si="3037"/>
        <v>825</v>
      </c>
      <c r="Q3980" s="68">
        <f t="shared" si="3038"/>
        <v>8.3333333333333321</v>
      </c>
    </row>
    <row r="3981" spans="1:17" x14ac:dyDescent="0.25">
      <c r="A3981" s="12" t="s">
        <v>638</v>
      </c>
      <c r="B3981" s="12" t="s">
        <v>69</v>
      </c>
      <c r="C3981" s="12" t="s">
        <v>1360</v>
      </c>
      <c r="D3981" s="43" t="s">
        <v>1361</v>
      </c>
      <c r="E3981" s="48">
        <v>6135</v>
      </c>
      <c r="F3981" s="43"/>
      <c r="G3981" s="56" t="s">
        <v>2919</v>
      </c>
      <c r="H3981" s="23" t="s">
        <v>231</v>
      </c>
      <c r="I3981" s="68">
        <v>2000</v>
      </c>
      <c r="J3981" s="68">
        <v>1000</v>
      </c>
      <c r="K3981" s="68"/>
      <c r="L3981" s="68">
        <f t="shared" si="3081"/>
        <v>100</v>
      </c>
      <c r="M3981" s="68"/>
      <c r="N3981" s="68"/>
      <c r="O3981" s="68">
        <v>100</v>
      </c>
      <c r="P3981" s="68">
        <f t="shared" ref="P3981:P4044" si="3082">K3981+L3981</f>
        <v>100</v>
      </c>
      <c r="Q3981" s="68">
        <f t="shared" ref="Q3981:Q4044" si="3083">IF(J3981=0,"-",P3981/J3981*100)</f>
        <v>10</v>
      </c>
    </row>
    <row r="3982" spans="1:17" x14ac:dyDescent="0.25">
      <c r="A3982" s="12" t="s">
        <v>638</v>
      </c>
      <c r="B3982" s="12" t="s">
        <v>69</v>
      </c>
      <c r="C3982" s="12" t="s">
        <v>1360</v>
      </c>
      <c r="D3982" s="43" t="s">
        <v>1361</v>
      </c>
      <c r="E3982" s="48">
        <v>6137</v>
      </c>
      <c r="F3982" s="43"/>
      <c r="G3982" s="56" t="s">
        <v>2919</v>
      </c>
      <c r="H3982" s="23" t="s">
        <v>235</v>
      </c>
      <c r="I3982" s="68">
        <v>17900</v>
      </c>
      <c r="J3982" s="68">
        <v>15900</v>
      </c>
      <c r="K3982" s="68"/>
      <c r="L3982" s="68">
        <f t="shared" si="3081"/>
        <v>1325</v>
      </c>
      <c r="M3982" s="68"/>
      <c r="N3982" s="68"/>
      <c r="O3982" s="68">
        <v>1325</v>
      </c>
      <c r="P3982" s="68">
        <f t="shared" si="3082"/>
        <v>1325</v>
      </c>
      <c r="Q3982" s="68">
        <f t="shared" si="3083"/>
        <v>8.3333333333333321</v>
      </c>
    </row>
    <row r="3983" spans="1:17" x14ac:dyDescent="0.25">
      <c r="A3983" s="12" t="s">
        <v>638</v>
      </c>
      <c r="B3983" s="12" t="s">
        <v>69</v>
      </c>
      <c r="C3983" s="12" t="s">
        <v>1360</v>
      </c>
      <c r="D3983" s="43" t="s">
        <v>1361</v>
      </c>
      <c r="E3983" s="48">
        <v>6138</v>
      </c>
      <c r="F3983" s="43"/>
      <c r="G3983" s="56" t="s">
        <v>2919</v>
      </c>
      <c r="H3983" s="23" t="s">
        <v>237</v>
      </c>
      <c r="I3983" s="68">
        <v>2500</v>
      </c>
      <c r="J3983" s="68">
        <v>2500</v>
      </c>
      <c r="K3983" s="68"/>
      <c r="L3983" s="68">
        <f t="shared" si="3081"/>
        <v>0</v>
      </c>
      <c r="M3983" s="68"/>
      <c r="N3983" s="68"/>
      <c r="O3983" s="68">
        <v>0</v>
      </c>
      <c r="P3983" s="68">
        <f t="shared" si="3082"/>
        <v>0</v>
      </c>
      <c r="Q3983" s="68">
        <f t="shared" si="3083"/>
        <v>0</v>
      </c>
    </row>
    <row r="3984" spans="1:17" x14ac:dyDescent="0.25">
      <c r="A3984" s="14" t="s">
        <v>638</v>
      </c>
      <c r="B3984" s="14" t="s">
        <v>69</v>
      </c>
      <c r="C3984" s="14" t="s">
        <v>1360</v>
      </c>
      <c r="D3984" s="50" t="s">
        <v>1361</v>
      </c>
      <c r="E3984" s="50" t="s">
        <v>2720</v>
      </c>
      <c r="F3984" s="43" t="s">
        <v>1</v>
      </c>
      <c r="G3984" s="49" t="s">
        <v>1</v>
      </c>
      <c r="H3984" s="11" t="s">
        <v>35</v>
      </c>
      <c r="I3984" s="67">
        <f t="shared" ref="I3984:O3984" si="3084">SUM(I3985:I3987)</f>
        <v>32200</v>
      </c>
      <c r="J3984" s="67">
        <f t="shared" si="3084"/>
        <v>31200</v>
      </c>
      <c r="K3984" s="67">
        <f t="shared" si="3084"/>
        <v>0</v>
      </c>
      <c r="L3984" s="67">
        <f t="shared" si="3081"/>
        <v>2550</v>
      </c>
      <c r="M3984" s="67">
        <f t="shared" si="3084"/>
        <v>0</v>
      </c>
      <c r="N3984" s="67">
        <f t="shared" si="3084"/>
        <v>0</v>
      </c>
      <c r="O3984" s="67">
        <f t="shared" si="3084"/>
        <v>2550</v>
      </c>
      <c r="P3984" s="67">
        <f t="shared" si="3082"/>
        <v>2550</v>
      </c>
      <c r="Q3984" s="67">
        <f t="shared" si="3083"/>
        <v>8.1730769230769234</v>
      </c>
    </row>
    <row r="3985" spans="1:17" x14ac:dyDescent="0.25">
      <c r="A3985" s="12" t="s">
        <v>638</v>
      </c>
      <c r="B3985" s="12" t="s">
        <v>69</v>
      </c>
      <c r="C3985" s="12" t="s">
        <v>1360</v>
      </c>
      <c r="D3985" s="43" t="s">
        <v>1361</v>
      </c>
      <c r="E3985" s="48">
        <v>6139</v>
      </c>
      <c r="F3985" s="43"/>
      <c r="G3985" s="56" t="s">
        <v>2919</v>
      </c>
      <c r="H3985" s="23" t="s">
        <v>35</v>
      </c>
      <c r="I3985" s="68">
        <v>24900</v>
      </c>
      <c r="J3985" s="68">
        <v>23900</v>
      </c>
      <c r="K3985" s="68"/>
      <c r="L3985" s="68">
        <f t="shared" si="3081"/>
        <v>1900</v>
      </c>
      <c r="M3985" s="68"/>
      <c r="N3985" s="68"/>
      <c r="O3985" s="68">
        <v>1900</v>
      </c>
      <c r="P3985" s="68">
        <f t="shared" si="3082"/>
        <v>1900</v>
      </c>
      <c r="Q3985" s="68">
        <f t="shared" si="3083"/>
        <v>7.9497907949790791</v>
      </c>
    </row>
    <row r="3986" spans="1:17" x14ac:dyDescent="0.25">
      <c r="A3986" s="12" t="s">
        <v>638</v>
      </c>
      <c r="B3986" s="12" t="s">
        <v>69</v>
      </c>
      <c r="C3986" s="12" t="s">
        <v>1360</v>
      </c>
      <c r="D3986" s="43" t="s">
        <v>1361</v>
      </c>
      <c r="E3986" s="48">
        <v>6139</v>
      </c>
      <c r="F3986" s="43" t="s">
        <v>1368</v>
      </c>
      <c r="G3986" s="56" t="s">
        <v>2919</v>
      </c>
      <c r="H3986" s="23" t="s">
        <v>43</v>
      </c>
      <c r="I3986" s="68">
        <v>2300</v>
      </c>
      <c r="J3986" s="68">
        <v>2300</v>
      </c>
      <c r="K3986" s="68"/>
      <c r="L3986" s="68">
        <f t="shared" si="3081"/>
        <v>230</v>
      </c>
      <c r="M3986" s="68"/>
      <c r="N3986" s="68"/>
      <c r="O3986" s="68">
        <v>230</v>
      </c>
      <c r="P3986" s="68">
        <f t="shared" si="3082"/>
        <v>230</v>
      </c>
      <c r="Q3986" s="68">
        <f t="shared" si="3083"/>
        <v>10</v>
      </c>
    </row>
    <row r="3987" spans="1:17" ht="22.5" x14ac:dyDescent="0.25">
      <c r="A3987" s="12" t="s">
        <v>638</v>
      </c>
      <c r="B3987" s="12" t="s">
        <v>69</v>
      </c>
      <c r="C3987" s="12" t="s">
        <v>1360</v>
      </c>
      <c r="D3987" s="43" t="s">
        <v>1361</v>
      </c>
      <c r="E3987" s="48">
        <v>6139</v>
      </c>
      <c r="F3987" s="43" t="s">
        <v>1369</v>
      </c>
      <c r="G3987" s="56" t="s">
        <v>2919</v>
      </c>
      <c r="H3987" s="23" t="s">
        <v>49</v>
      </c>
      <c r="I3987" s="68">
        <v>5000</v>
      </c>
      <c r="J3987" s="68">
        <v>5000</v>
      </c>
      <c r="K3987" s="68"/>
      <c r="L3987" s="68">
        <f t="shared" si="3081"/>
        <v>420</v>
      </c>
      <c r="M3987" s="68"/>
      <c r="N3987" s="68"/>
      <c r="O3987" s="68">
        <v>420</v>
      </c>
      <c r="P3987" s="68">
        <f t="shared" si="3082"/>
        <v>420</v>
      </c>
      <c r="Q3987" s="68">
        <f t="shared" si="3083"/>
        <v>8.4</v>
      </c>
    </row>
    <row r="3988" spans="1:17" ht="22.5" x14ac:dyDescent="0.25">
      <c r="A3988" s="14" t="s">
        <v>1</v>
      </c>
      <c r="B3988" s="14" t="s">
        <v>1</v>
      </c>
      <c r="C3988" s="14" t="s">
        <v>1</v>
      </c>
      <c r="D3988" s="42" t="s">
        <v>1</v>
      </c>
      <c r="E3988" s="42" t="s">
        <v>1</v>
      </c>
      <c r="F3988" s="42" t="s">
        <v>1</v>
      </c>
      <c r="G3988" s="42" t="s">
        <v>1</v>
      </c>
      <c r="H3988" s="17" t="s">
        <v>50</v>
      </c>
      <c r="I3988" s="66">
        <f t="shared" ref="I3988:O3989" si="3085">SUM(I3989)</f>
        <v>100</v>
      </c>
      <c r="J3988" s="66">
        <f t="shared" si="3085"/>
        <v>100</v>
      </c>
      <c r="K3988" s="66">
        <f t="shared" si="3085"/>
        <v>0</v>
      </c>
      <c r="L3988" s="66">
        <f t="shared" si="3081"/>
        <v>0</v>
      </c>
      <c r="M3988" s="66">
        <f t="shared" si="3085"/>
        <v>0</v>
      </c>
      <c r="N3988" s="66">
        <f t="shared" si="3085"/>
        <v>0</v>
      </c>
      <c r="O3988" s="66">
        <f t="shared" si="3085"/>
        <v>0</v>
      </c>
      <c r="P3988" s="66">
        <f t="shared" si="3082"/>
        <v>0</v>
      </c>
      <c r="Q3988" s="66">
        <f t="shared" si="3083"/>
        <v>0</v>
      </c>
    </row>
    <row r="3989" spans="1:17" x14ac:dyDescent="0.25">
      <c r="A3989" s="12" t="s">
        <v>638</v>
      </c>
      <c r="B3989" s="12" t="s">
        <v>69</v>
      </c>
      <c r="C3989" s="12" t="s">
        <v>1360</v>
      </c>
      <c r="D3989" s="43" t="s">
        <v>1361</v>
      </c>
      <c r="E3989" s="42" t="s">
        <v>2712</v>
      </c>
      <c r="F3989" s="42" t="s">
        <v>1</v>
      </c>
      <c r="G3989" s="42" t="s">
        <v>1</v>
      </c>
      <c r="H3989" s="11" t="s">
        <v>52</v>
      </c>
      <c r="I3989" s="67">
        <f t="shared" si="3085"/>
        <v>100</v>
      </c>
      <c r="J3989" s="67">
        <f t="shared" si="3085"/>
        <v>100</v>
      </c>
      <c r="K3989" s="67">
        <f t="shared" si="3085"/>
        <v>0</v>
      </c>
      <c r="L3989" s="67">
        <f t="shared" si="3081"/>
        <v>0</v>
      </c>
      <c r="M3989" s="67">
        <f t="shared" si="3085"/>
        <v>0</v>
      </c>
      <c r="N3989" s="67">
        <f t="shared" si="3085"/>
        <v>0</v>
      </c>
      <c r="O3989" s="67">
        <f t="shared" si="3085"/>
        <v>0</v>
      </c>
      <c r="P3989" s="67">
        <f t="shared" si="3082"/>
        <v>0</v>
      </c>
      <c r="Q3989" s="67">
        <f t="shared" si="3083"/>
        <v>0</v>
      </c>
    </row>
    <row r="3990" spans="1:17" x14ac:dyDescent="0.25">
      <c r="A3990" s="12" t="s">
        <v>638</v>
      </c>
      <c r="B3990" s="12" t="s">
        <v>69</v>
      </c>
      <c r="C3990" s="12" t="s">
        <v>1360</v>
      </c>
      <c r="D3990" s="43" t="s">
        <v>1361</v>
      </c>
      <c r="E3990" s="48">
        <v>6148</v>
      </c>
      <c r="F3990" s="43"/>
      <c r="G3990" s="56" t="s">
        <v>2919</v>
      </c>
      <c r="H3990" s="23" t="s">
        <v>58</v>
      </c>
      <c r="I3990" s="68">
        <v>100</v>
      </c>
      <c r="J3990" s="68">
        <v>100</v>
      </c>
      <c r="K3990" s="68"/>
      <c r="L3990" s="68">
        <f t="shared" si="3081"/>
        <v>0</v>
      </c>
      <c r="M3990" s="68"/>
      <c r="N3990" s="68"/>
      <c r="O3990" s="68"/>
      <c r="P3990" s="68">
        <f t="shared" si="3082"/>
        <v>0</v>
      </c>
      <c r="Q3990" s="68">
        <f t="shared" si="3083"/>
        <v>0</v>
      </c>
    </row>
    <row r="3991" spans="1:17" ht="22.5" x14ac:dyDescent="0.25">
      <c r="A3991" s="14" t="s">
        <v>1</v>
      </c>
      <c r="B3991" s="14" t="s">
        <v>1</v>
      </c>
      <c r="C3991" s="14" t="s">
        <v>1</v>
      </c>
      <c r="D3991" s="42" t="s">
        <v>1</v>
      </c>
      <c r="E3991" s="42" t="s">
        <v>1</v>
      </c>
      <c r="F3991" s="42" t="s">
        <v>1</v>
      </c>
      <c r="G3991" s="42" t="s">
        <v>1</v>
      </c>
      <c r="H3991" s="17" t="s">
        <v>59</v>
      </c>
      <c r="I3991" s="66">
        <f t="shared" ref="I3991:O3992" si="3086">SUM(I3992)</f>
        <v>5000</v>
      </c>
      <c r="J3991" s="66">
        <f t="shared" si="3086"/>
        <v>0</v>
      </c>
      <c r="K3991" s="66">
        <f t="shared" si="3086"/>
        <v>0</v>
      </c>
      <c r="L3991" s="66">
        <f t="shared" si="3081"/>
        <v>0</v>
      </c>
      <c r="M3991" s="66">
        <f t="shared" si="3086"/>
        <v>0</v>
      </c>
      <c r="N3991" s="66">
        <f t="shared" si="3086"/>
        <v>0</v>
      </c>
      <c r="O3991" s="66">
        <f t="shared" si="3086"/>
        <v>0</v>
      </c>
      <c r="P3991" s="66">
        <f t="shared" si="3082"/>
        <v>0</v>
      </c>
      <c r="Q3991" s="66" t="str">
        <f t="shared" si="3083"/>
        <v>-</v>
      </c>
    </row>
    <row r="3992" spans="1:17" x14ac:dyDescent="0.25">
      <c r="A3992" s="12" t="s">
        <v>638</v>
      </c>
      <c r="B3992" s="12" t="s">
        <v>69</v>
      </c>
      <c r="C3992" s="12" t="s">
        <v>1360</v>
      </c>
      <c r="D3992" s="43" t="s">
        <v>1361</v>
      </c>
      <c r="E3992" s="42" t="s">
        <v>2715</v>
      </c>
      <c r="F3992" s="42" t="s">
        <v>1</v>
      </c>
      <c r="G3992" s="42" t="s">
        <v>1</v>
      </c>
      <c r="H3992" s="11" t="s">
        <v>61</v>
      </c>
      <c r="I3992" s="67">
        <f t="shared" si="3086"/>
        <v>5000</v>
      </c>
      <c r="J3992" s="67">
        <f t="shared" si="3086"/>
        <v>0</v>
      </c>
      <c r="K3992" s="67">
        <f t="shared" si="3086"/>
        <v>0</v>
      </c>
      <c r="L3992" s="67">
        <f t="shared" si="3081"/>
        <v>0</v>
      </c>
      <c r="M3992" s="67">
        <f t="shared" si="3086"/>
        <v>0</v>
      </c>
      <c r="N3992" s="67">
        <f t="shared" si="3086"/>
        <v>0</v>
      </c>
      <c r="O3992" s="67">
        <f t="shared" si="3086"/>
        <v>0</v>
      </c>
      <c r="P3992" s="67">
        <f t="shared" si="3082"/>
        <v>0</v>
      </c>
      <c r="Q3992" s="67" t="str">
        <f t="shared" si="3083"/>
        <v>-</v>
      </c>
    </row>
    <row r="3993" spans="1:17" x14ac:dyDescent="0.25">
      <c r="A3993" s="12" t="s">
        <v>638</v>
      </c>
      <c r="B3993" s="12" t="s">
        <v>69</v>
      </c>
      <c r="C3993" s="12" t="s">
        <v>1360</v>
      </c>
      <c r="D3993" s="43" t="s">
        <v>1361</v>
      </c>
      <c r="E3993" s="48">
        <v>8213</v>
      </c>
      <c r="F3993" s="43"/>
      <c r="G3993" s="56" t="s">
        <v>2919</v>
      </c>
      <c r="H3993" s="23" t="s">
        <v>62</v>
      </c>
      <c r="I3993" s="68">
        <v>5000</v>
      </c>
      <c r="J3993" s="68">
        <v>0</v>
      </c>
      <c r="K3993" s="68"/>
      <c r="L3993" s="68">
        <f t="shared" si="3081"/>
        <v>0</v>
      </c>
      <c r="M3993" s="68"/>
      <c r="N3993" s="68"/>
      <c r="O3993" s="68"/>
      <c r="P3993" s="68">
        <f t="shared" si="3082"/>
        <v>0</v>
      </c>
      <c r="Q3993" s="68" t="str">
        <f t="shared" si="3083"/>
        <v>-</v>
      </c>
    </row>
    <row r="3994" spans="1:17" x14ac:dyDescent="0.25">
      <c r="A3994" s="23" t="s">
        <v>1</v>
      </c>
      <c r="B3994" s="23" t="s">
        <v>1</v>
      </c>
      <c r="C3994" s="23" t="s">
        <v>1</v>
      </c>
      <c r="D3994" s="49" t="s">
        <v>1</v>
      </c>
      <c r="E3994" s="49" t="s">
        <v>1</v>
      </c>
      <c r="F3994" s="49" t="s">
        <v>1</v>
      </c>
      <c r="G3994" s="49" t="s">
        <v>1</v>
      </c>
      <c r="H3994" s="17" t="s">
        <v>1370</v>
      </c>
      <c r="I3994" s="66">
        <f t="shared" ref="I3994:O3994" si="3087">SUM(I3965,I3988,I3991)</f>
        <v>1194171</v>
      </c>
      <c r="J3994" s="66">
        <f t="shared" si="3087"/>
        <v>1179671</v>
      </c>
      <c r="K3994" s="66">
        <f t="shared" si="3087"/>
        <v>0</v>
      </c>
      <c r="L3994" s="66">
        <f t="shared" si="3081"/>
        <v>104330</v>
      </c>
      <c r="M3994" s="66">
        <f t="shared" si="3087"/>
        <v>0</v>
      </c>
      <c r="N3994" s="66">
        <f t="shared" si="3087"/>
        <v>0</v>
      </c>
      <c r="O3994" s="66">
        <f t="shared" si="3087"/>
        <v>104330</v>
      </c>
      <c r="P3994" s="66">
        <f t="shared" si="3082"/>
        <v>104330</v>
      </c>
      <c r="Q3994" s="66">
        <f t="shared" si="3083"/>
        <v>8.843991248407395</v>
      </c>
    </row>
    <row r="3995" spans="1:17" ht="15.75" thickBot="1" x14ac:dyDescent="0.3">
      <c r="A3995" s="23" t="s">
        <v>1</v>
      </c>
      <c r="B3995" s="23" t="s">
        <v>1</v>
      </c>
      <c r="C3995" s="23" t="s">
        <v>1</v>
      </c>
      <c r="D3995" s="49" t="s">
        <v>1</v>
      </c>
      <c r="E3995" s="49" t="s">
        <v>1</v>
      </c>
      <c r="F3995" s="49" t="s">
        <v>1</v>
      </c>
      <c r="G3995" s="49" t="s">
        <v>1</v>
      </c>
      <c r="H3995" s="11" t="s">
        <v>64</v>
      </c>
      <c r="I3995" s="67">
        <v>39</v>
      </c>
      <c r="J3995" s="67">
        <v>39</v>
      </c>
      <c r="K3995" s="67"/>
      <c r="L3995" s="67"/>
      <c r="M3995" s="67"/>
      <c r="N3995" s="67"/>
      <c r="O3995" s="67"/>
      <c r="P3995" s="67">
        <f t="shared" si="3082"/>
        <v>0</v>
      </c>
      <c r="Q3995" s="67">
        <f t="shared" si="3083"/>
        <v>0</v>
      </c>
    </row>
    <row r="3996" spans="1:17" ht="34.5" thickBot="1" x14ac:dyDescent="0.3">
      <c r="A3996" s="23" t="s">
        <v>1</v>
      </c>
      <c r="B3996" s="23" t="s">
        <v>1</v>
      </c>
      <c r="C3996" s="23" t="s">
        <v>1</v>
      </c>
      <c r="D3996" s="49" t="s">
        <v>1</v>
      </c>
      <c r="E3996" s="49" t="s">
        <v>1</v>
      </c>
      <c r="F3996" s="49" t="s">
        <v>1</v>
      </c>
      <c r="G3996" s="49" t="s">
        <v>1</v>
      </c>
      <c r="H3996" s="22" t="s">
        <v>65</v>
      </c>
      <c r="I3996" s="64" t="s">
        <v>2718</v>
      </c>
      <c r="J3996" s="64" t="s">
        <v>2879</v>
      </c>
      <c r="K3996" s="64" t="s">
        <v>2942</v>
      </c>
      <c r="L3996" s="64" t="s">
        <v>2942</v>
      </c>
      <c r="M3996" s="64" t="s">
        <v>2950</v>
      </c>
      <c r="N3996" s="64" t="s">
        <v>2949</v>
      </c>
      <c r="O3996" s="64" t="s">
        <v>2951</v>
      </c>
      <c r="P3996" s="64" t="s">
        <v>2942</v>
      </c>
      <c r="Q3996" s="64" t="s">
        <v>2944</v>
      </c>
    </row>
    <row r="3997" spans="1:17" x14ac:dyDescent="0.25">
      <c r="A3997" s="24"/>
      <c r="B3997" s="24"/>
      <c r="C3997" s="24"/>
      <c r="D3997" s="51"/>
      <c r="E3997" s="51"/>
      <c r="F3997" s="51"/>
      <c r="G3997" s="51"/>
      <c r="H3997" s="18" t="s">
        <v>1</v>
      </c>
      <c r="I3997" s="65">
        <v>1</v>
      </c>
      <c r="J3997" s="65" t="s">
        <v>2894</v>
      </c>
      <c r="K3997" s="65">
        <v>3</v>
      </c>
      <c r="L3997" s="65" t="s">
        <v>2945</v>
      </c>
      <c r="M3997" s="65">
        <v>5</v>
      </c>
      <c r="N3997" s="65">
        <v>6</v>
      </c>
      <c r="O3997" s="65">
        <v>7</v>
      </c>
      <c r="P3997" s="65" t="s">
        <v>2946</v>
      </c>
      <c r="Q3997" s="65">
        <v>9</v>
      </c>
    </row>
    <row r="3998" spans="1:17" x14ac:dyDescent="0.25">
      <c r="A3998" s="24"/>
      <c r="B3998" s="24"/>
      <c r="C3998" s="24"/>
      <c r="D3998" s="51"/>
      <c r="E3998" s="52"/>
      <c r="F3998" s="52"/>
      <c r="G3998" s="52"/>
      <c r="H3998" s="19" t="s">
        <v>697</v>
      </c>
      <c r="I3998" s="69">
        <f t="shared" ref="I3998" si="3088">SUM(I3994)</f>
        <v>1194171</v>
      </c>
      <c r="J3998" s="69">
        <f t="shared" ref="J3998:K3998" si="3089">SUM(J3994)</f>
        <v>1179671</v>
      </c>
      <c r="K3998" s="69">
        <f t="shared" si="3089"/>
        <v>0</v>
      </c>
      <c r="L3998" s="69">
        <f t="shared" si="3081"/>
        <v>104330</v>
      </c>
      <c r="M3998" s="69">
        <f t="shared" ref="M3998" si="3090">SUM(M3994)</f>
        <v>0</v>
      </c>
      <c r="N3998" s="69">
        <f t="shared" ref="N3998:O3998" si="3091">SUM(N3994)</f>
        <v>0</v>
      </c>
      <c r="O3998" s="69">
        <f t="shared" si="3091"/>
        <v>104330</v>
      </c>
      <c r="P3998" s="69">
        <f t="shared" si="3082"/>
        <v>104330</v>
      </c>
      <c r="Q3998" s="69">
        <f t="shared" si="3083"/>
        <v>8.843991248407395</v>
      </c>
    </row>
    <row r="3999" spans="1:17" x14ac:dyDescent="0.25">
      <c r="A3999" s="24"/>
      <c r="B3999" s="24"/>
      <c r="C3999" s="24"/>
      <c r="D3999" s="51"/>
      <c r="E3999" s="51"/>
      <c r="F3999" s="51"/>
      <c r="G3999" s="51"/>
      <c r="H3999" s="20" t="s">
        <v>67</v>
      </c>
      <c r="I3999" s="69">
        <f t="shared" ref="I3999" si="3092">SUM(I3998)</f>
        <v>1194171</v>
      </c>
      <c r="J3999" s="69">
        <f t="shared" ref="J3999:K3999" si="3093">SUM(J3998)</f>
        <v>1179671</v>
      </c>
      <c r="K3999" s="69">
        <f t="shared" si="3093"/>
        <v>0</v>
      </c>
      <c r="L3999" s="69">
        <f t="shared" si="3081"/>
        <v>104330</v>
      </c>
      <c r="M3999" s="69">
        <f t="shared" ref="M3999" si="3094">SUM(M3998)</f>
        <v>0</v>
      </c>
      <c r="N3999" s="69">
        <f t="shared" ref="N3999:O3999" si="3095">SUM(N3998)</f>
        <v>0</v>
      </c>
      <c r="O3999" s="69">
        <f t="shared" si="3095"/>
        <v>104330</v>
      </c>
      <c r="P3999" s="69">
        <f t="shared" si="3082"/>
        <v>104330</v>
      </c>
      <c r="Q3999" s="69">
        <f t="shared" si="3083"/>
        <v>8.843991248407395</v>
      </c>
    </row>
    <row r="4000" spans="1:17" x14ac:dyDescent="0.25">
      <c r="A4000" s="25"/>
      <c r="B4000" s="25"/>
      <c r="C4000" s="25"/>
      <c r="D4000" s="53"/>
      <c r="E4000" s="53"/>
      <c r="F4000" s="53"/>
      <c r="G4000" s="53"/>
    </row>
    <row r="4001" spans="1:17" ht="15.75" thickBot="1" x14ac:dyDescent="0.3">
      <c r="A4001" s="23" t="s">
        <v>1</v>
      </c>
      <c r="B4001" s="23" t="s">
        <v>1</v>
      </c>
      <c r="C4001" s="23" t="s">
        <v>1</v>
      </c>
      <c r="D4001" s="49" t="s">
        <v>1</v>
      </c>
      <c r="E4001" s="49" t="s">
        <v>1</v>
      </c>
      <c r="F4001" s="49" t="s">
        <v>1</v>
      </c>
      <c r="G4001" s="49" t="s">
        <v>1</v>
      </c>
      <c r="H4001" s="26" t="s">
        <v>1</v>
      </c>
      <c r="I4001" s="70"/>
      <c r="J4001" s="70"/>
      <c r="K4001" s="70"/>
      <c r="L4001" s="70"/>
      <c r="M4001" s="70"/>
      <c r="N4001" s="70"/>
      <c r="O4001" s="70"/>
      <c r="P4001" s="70"/>
      <c r="Q4001" s="70"/>
    </row>
    <row r="4002" spans="1:17" ht="34.5" thickBot="1" x14ac:dyDescent="0.3">
      <c r="A4002" s="22" t="s">
        <v>4</v>
      </c>
      <c r="B4002" s="22" t="s">
        <v>5</v>
      </c>
      <c r="C4002" s="22" t="s">
        <v>6</v>
      </c>
      <c r="D4002" s="44" t="s">
        <v>2891</v>
      </c>
      <c r="E4002" s="44" t="s">
        <v>2895</v>
      </c>
      <c r="F4002" s="44" t="s">
        <v>7</v>
      </c>
      <c r="G4002" s="44" t="s">
        <v>8</v>
      </c>
      <c r="H4002" s="22" t="s">
        <v>9</v>
      </c>
      <c r="I4002" s="64" t="s">
        <v>2718</v>
      </c>
      <c r="J4002" s="64" t="s">
        <v>2879</v>
      </c>
      <c r="K4002" s="64" t="s">
        <v>2942</v>
      </c>
      <c r="L4002" s="64" t="s">
        <v>2942</v>
      </c>
      <c r="M4002" s="64" t="s">
        <v>2950</v>
      </c>
      <c r="N4002" s="64" t="s">
        <v>2949</v>
      </c>
      <c r="O4002" s="64" t="s">
        <v>2951</v>
      </c>
      <c r="P4002" s="64" t="s">
        <v>2942</v>
      </c>
      <c r="Q4002" s="64" t="s">
        <v>2944</v>
      </c>
    </row>
    <row r="4003" spans="1:17" x14ac:dyDescent="0.25">
      <c r="A4003" s="15" t="s">
        <v>1</v>
      </c>
      <c r="B4003" s="15" t="s">
        <v>1</v>
      </c>
      <c r="C4003" s="15" t="s">
        <v>1</v>
      </c>
      <c r="D4003" s="45" t="s">
        <v>1</v>
      </c>
      <c r="E4003" s="45" t="s">
        <v>1</v>
      </c>
      <c r="F4003" s="46" t="s">
        <v>1</v>
      </c>
      <c r="G4003" s="47" t="s">
        <v>1</v>
      </c>
      <c r="H4003" s="16" t="s">
        <v>1</v>
      </c>
      <c r="I4003" s="65">
        <v>1</v>
      </c>
      <c r="J4003" s="65" t="s">
        <v>2894</v>
      </c>
      <c r="K4003" s="65">
        <v>3</v>
      </c>
      <c r="L4003" s="65" t="s">
        <v>2945</v>
      </c>
      <c r="M4003" s="65">
        <v>5</v>
      </c>
      <c r="N4003" s="65">
        <v>6</v>
      </c>
      <c r="O4003" s="65">
        <v>7</v>
      </c>
      <c r="P4003" s="65" t="s">
        <v>2946</v>
      </c>
      <c r="Q4003" s="65">
        <v>9</v>
      </c>
    </row>
    <row r="4004" spans="1:17" x14ac:dyDescent="0.25">
      <c r="A4004" s="14" t="s">
        <v>638</v>
      </c>
      <c r="B4004" s="14" t="s">
        <v>69</v>
      </c>
      <c r="C4004" s="12" t="s">
        <v>1371</v>
      </c>
      <c r="D4004" s="43" t="s">
        <v>1372</v>
      </c>
      <c r="E4004" s="42" t="s">
        <v>1</v>
      </c>
      <c r="F4004" s="42" t="s">
        <v>1</v>
      </c>
      <c r="G4004" s="42" t="s">
        <v>1</v>
      </c>
      <c r="H4004" s="11" t="s">
        <v>1373</v>
      </c>
      <c r="I4004" s="63"/>
      <c r="J4004" s="63"/>
      <c r="K4004" s="63"/>
      <c r="L4004" s="63"/>
      <c r="M4004" s="63"/>
      <c r="N4004" s="63"/>
      <c r="O4004" s="63"/>
      <c r="P4004" s="63">
        <f t="shared" si="3082"/>
        <v>0</v>
      </c>
      <c r="Q4004" s="63" t="str">
        <f t="shared" si="3083"/>
        <v>-</v>
      </c>
    </row>
    <row r="4005" spans="1:17" ht="22.5" x14ac:dyDescent="0.25">
      <c r="A4005" s="14" t="s">
        <v>1</v>
      </c>
      <c r="B4005" s="14" t="s">
        <v>1</v>
      </c>
      <c r="C4005" s="14" t="s">
        <v>1</v>
      </c>
      <c r="D4005" s="42" t="s">
        <v>1</v>
      </c>
      <c r="E4005" s="42" t="s">
        <v>1</v>
      </c>
      <c r="F4005" s="42" t="s">
        <v>1</v>
      </c>
      <c r="G4005" s="42" t="s">
        <v>1</v>
      </c>
      <c r="H4005" s="17" t="s">
        <v>13</v>
      </c>
      <c r="I4005" s="66">
        <f t="shared" ref="I4005" si="3096">SUM(I4006,I4013,I4015)</f>
        <v>1345168</v>
      </c>
      <c r="J4005" s="66">
        <f t="shared" ref="J4005:K4005" si="3097">SUM(J4006,J4013,J4015)</f>
        <v>1335168</v>
      </c>
      <c r="K4005" s="66">
        <f t="shared" si="3097"/>
        <v>0</v>
      </c>
      <c r="L4005" s="66">
        <f t="shared" si="3081"/>
        <v>122660</v>
      </c>
      <c r="M4005" s="66">
        <f t="shared" ref="M4005" si="3098">SUM(M4006,M4013,M4015)</f>
        <v>0</v>
      </c>
      <c r="N4005" s="66">
        <f t="shared" ref="N4005:O4005" si="3099">SUM(N4006,N4013,N4015)</f>
        <v>0</v>
      </c>
      <c r="O4005" s="66">
        <f t="shared" si="3099"/>
        <v>122660</v>
      </c>
      <c r="P4005" s="66">
        <f t="shared" si="3082"/>
        <v>122660</v>
      </c>
      <c r="Q4005" s="66">
        <f t="shared" si="3083"/>
        <v>9.1868588821781234</v>
      </c>
    </row>
    <row r="4006" spans="1:17" x14ac:dyDescent="0.25">
      <c r="A4006" s="12" t="s">
        <v>638</v>
      </c>
      <c r="B4006" s="12" t="s">
        <v>69</v>
      </c>
      <c r="C4006" s="12" t="s">
        <v>1371</v>
      </c>
      <c r="D4006" s="43" t="s">
        <v>1372</v>
      </c>
      <c r="E4006" s="42" t="s">
        <v>2709</v>
      </c>
      <c r="F4006" s="42" t="s">
        <v>1</v>
      </c>
      <c r="G4006" s="42" t="s">
        <v>1</v>
      </c>
      <c r="H4006" s="11" t="s">
        <v>15</v>
      </c>
      <c r="I4006" s="67">
        <f t="shared" ref="I4006" si="3100">SUM(I4007,I4008)</f>
        <v>1079132</v>
      </c>
      <c r="J4006" s="67">
        <f t="shared" ref="J4006:K4006" si="3101">SUM(J4007,J4008)</f>
        <v>1079132</v>
      </c>
      <c r="K4006" s="67">
        <f t="shared" si="3101"/>
        <v>0</v>
      </c>
      <c r="L4006" s="67">
        <f t="shared" si="3081"/>
        <v>101200</v>
      </c>
      <c r="M4006" s="67">
        <f t="shared" ref="M4006" si="3102">SUM(M4007,M4008)</f>
        <v>0</v>
      </c>
      <c r="N4006" s="67">
        <f t="shared" ref="N4006:O4006" si="3103">SUM(N4007,N4008)</f>
        <v>0</v>
      </c>
      <c r="O4006" s="67">
        <f t="shared" si="3103"/>
        <v>101200</v>
      </c>
      <c r="P4006" s="67">
        <f t="shared" si="3082"/>
        <v>101200</v>
      </c>
      <c r="Q4006" s="67">
        <f t="shared" si="3083"/>
        <v>9.3779074293042921</v>
      </c>
    </row>
    <row r="4007" spans="1:17" x14ac:dyDescent="0.25">
      <c r="A4007" s="12" t="s">
        <v>638</v>
      </c>
      <c r="B4007" s="12" t="s">
        <v>69</v>
      </c>
      <c r="C4007" s="12" t="s">
        <v>1371</v>
      </c>
      <c r="D4007" s="43" t="s">
        <v>1372</v>
      </c>
      <c r="E4007" s="48">
        <v>6111</v>
      </c>
      <c r="F4007" s="43"/>
      <c r="G4007" s="56" t="s">
        <v>2919</v>
      </c>
      <c r="H4007" s="23" t="s">
        <v>16</v>
      </c>
      <c r="I4007" s="68">
        <v>935532</v>
      </c>
      <c r="J4007" s="68">
        <v>935532</v>
      </c>
      <c r="K4007" s="68"/>
      <c r="L4007" s="68">
        <f t="shared" si="3081"/>
        <v>88000</v>
      </c>
      <c r="M4007" s="68"/>
      <c r="N4007" s="68"/>
      <c r="O4007" s="68">
        <v>88000</v>
      </c>
      <c r="P4007" s="68">
        <f t="shared" si="3082"/>
        <v>88000</v>
      </c>
      <c r="Q4007" s="68">
        <f t="shared" si="3083"/>
        <v>9.4064126080134081</v>
      </c>
    </row>
    <row r="4008" spans="1:17" x14ac:dyDescent="0.25">
      <c r="A4008" s="14" t="s">
        <v>638</v>
      </c>
      <c r="B4008" s="14" t="s">
        <v>69</v>
      </c>
      <c r="C4008" s="14" t="s">
        <v>1371</v>
      </c>
      <c r="D4008" s="50" t="s">
        <v>1372</v>
      </c>
      <c r="E4008" s="50" t="s">
        <v>2719</v>
      </c>
      <c r="F4008" s="43" t="s">
        <v>1</v>
      </c>
      <c r="G4008" s="49" t="s">
        <v>1</v>
      </c>
      <c r="H4008" s="11" t="s">
        <v>19</v>
      </c>
      <c r="I4008" s="67">
        <f t="shared" ref="I4008:O4008" si="3104">SUM(I4009:I4012)</f>
        <v>143600</v>
      </c>
      <c r="J4008" s="67">
        <f t="shared" si="3104"/>
        <v>143600</v>
      </c>
      <c r="K4008" s="67">
        <f t="shared" si="3104"/>
        <v>0</v>
      </c>
      <c r="L4008" s="67">
        <f t="shared" si="3081"/>
        <v>13200</v>
      </c>
      <c r="M4008" s="67">
        <f t="shared" si="3104"/>
        <v>0</v>
      </c>
      <c r="N4008" s="67">
        <f t="shared" si="3104"/>
        <v>0</v>
      </c>
      <c r="O4008" s="67">
        <f t="shared" si="3104"/>
        <v>13200</v>
      </c>
      <c r="P4008" s="67">
        <f t="shared" si="3082"/>
        <v>13200</v>
      </c>
      <c r="Q4008" s="67">
        <f t="shared" si="3083"/>
        <v>9.1922005571030638</v>
      </c>
    </row>
    <row r="4009" spans="1:17" x14ac:dyDescent="0.25">
      <c r="A4009" s="12" t="s">
        <v>638</v>
      </c>
      <c r="B4009" s="12" t="s">
        <v>69</v>
      </c>
      <c r="C4009" s="12" t="s">
        <v>1371</v>
      </c>
      <c r="D4009" s="43" t="s">
        <v>1372</v>
      </c>
      <c r="E4009" s="48">
        <v>6112</v>
      </c>
      <c r="F4009" s="43" t="s">
        <v>1374</v>
      </c>
      <c r="G4009" s="56" t="s">
        <v>2919</v>
      </c>
      <c r="H4009" s="23" t="s">
        <v>73</v>
      </c>
      <c r="I4009" s="68">
        <v>23000</v>
      </c>
      <c r="J4009" s="68">
        <v>23000</v>
      </c>
      <c r="K4009" s="68"/>
      <c r="L4009" s="68">
        <f t="shared" si="3081"/>
        <v>2000</v>
      </c>
      <c r="M4009" s="68"/>
      <c r="N4009" s="68"/>
      <c r="O4009" s="68">
        <v>2000</v>
      </c>
      <c r="P4009" s="68">
        <f t="shared" si="3082"/>
        <v>2000</v>
      </c>
      <c r="Q4009" s="68">
        <f t="shared" si="3083"/>
        <v>8.695652173913043</v>
      </c>
    </row>
    <row r="4010" spans="1:17" x14ac:dyDescent="0.25">
      <c r="A4010" s="12" t="s">
        <v>638</v>
      </c>
      <c r="B4010" s="12" t="s">
        <v>69</v>
      </c>
      <c r="C4010" s="12" t="s">
        <v>1371</v>
      </c>
      <c r="D4010" s="43" t="s">
        <v>1372</v>
      </c>
      <c r="E4010" s="48">
        <v>6112</v>
      </c>
      <c r="F4010" s="43" t="s">
        <v>1375</v>
      </c>
      <c r="G4010" s="56" t="s">
        <v>2919</v>
      </c>
      <c r="H4010" s="23" t="s">
        <v>22</v>
      </c>
      <c r="I4010" s="68">
        <v>85600</v>
      </c>
      <c r="J4010" s="68">
        <v>85600</v>
      </c>
      <c r="K4010" s="68"/>
      <c r="L4010" s="68">
        <f t="shared" si="3081"/>
        <v>9200</v>
      </c>
      <c r="M4010" s="68"/>
      <c r="N4010" s="68"/>
      <c r="O4010" s="68">
        <v>9200</v>
      </c>
      <c r="P4010" s="68">
        <f t="shared" si="3082"/>
        <v>9200</v>
      </c>
      <c r="Q4010" s="68">
        <f t="shared" si="3083"/>
        <v>10.747663551401869</v>
      </c>
    </row>
    <row r="4011" spans="1:17" x14ac:dyDescent="0.25">
      <c r="A4011" s="12" t="s">
        <v>638</v>
      </c>
      <c r="B4011" s="12" t="s">
        <v>69</v>
      </c>
      <c r="C4011" s="12" t="s">
        <v>1371</v>
      </c>
      <c r="D4011" s="43" t="s">
        <v>1372</v>
      </c>
      <c r="E4011" s="48">
        <v>6112</v>
      </c>
      <c r="F4011" s="43" t="s">
        <v>1376</v>
      </c>
      <c r="G4011" s="56" t="s">
        <v>2919</v>
      </c>
      <c r="H4011" s="23" t="s">
        <v>24</v>
      </c>
      <c r="I4011" s="68">
        <v>21100</v>
      </c>
      <c r="J4011" s="68">
        <v>21100</v>
      </c>
      <c r="K4011" s="68"/>
      <c r="L4011" s="68">
        <f t="shared" si="3081"/>
        <v>0</v>
      </c>
      <c r="M4011" s="68"/>
      <c r="N4011" s="68"/>
      <c r="O4011" s="68"/>
      <c r="P4011" s="68">
        <f t="shared" si="3082"/>
        <v>0</v>
      </c>
      <c r="Q4011" s="68">
        <f t="shared" si="3083"/>
        <v>0</v>
      </c>
    </row>
    <row r="4012" spans="1:17" x14ac:dyDescent="0.25">
      <c r="A4012" s="12" t="s">
        <v>638</v>
      </c>
      <c r="B4012" s="12" t="s">
        <v>69</v>
      </c>
      <c r="C4012" s="12" t="s">
        <v>1371</v>
      </c>
      <c r="D4012" s="43" t="s">
        <v>1372</v>
      </c>
      <c r="E4012" s="48">
        <v>6112</v>
      </c>
      <c r="F4012" s="43" t="s">
        <v>1377</v>
      </c>
      <c r="G4012" s="56" t="s">
        <v>2919</v>
      </c>
      <c r="H4012" s="23" t="s">
        <v>26</v>
      </c>
      <c r="I4012" s="68">
        <v>13900</v>
      </c>
      <c r="J4012" s="68">
        <v>13900</v>
      </c>
      <c r="K4012" s="68"/>
      <c r="L4012" s="68">
        <f t="shared" si="3081"/>
        <v>2000</v>
      </c>
      <c r="M4012" s="68"/>
      <c r="N4012" s="68"/>
      <c r="O4012" s="68">
        <v>2000</v>
      </c>
      <c r="P4012" s="68">
        <f t="shared" si="3082"/>
        <v>2000</v>
      </c>
      <c r="Q4012" s="68">
        <f t="shared" si="3083"/>
        <v>14.388489208633093</v>
      </c>
    </row>
    <row r="4013" spans="1:17" x14ac:dyDescent="0.25">
      <c r="A4013" s="12" t="s">
        <v>638</v>
      </c>
      <c r="B4013" s="12" t="s">
        <v>69</v>
      </c>
      <c r="C4013" s="12" t="s">
        <v>1371</v>
      </c>
      <c r="D4013" s="43" t="s">
        <v>1372</v>
      </c>
      <c r="E4013" s="42" t="s">
        <v>2710</v>
      </c>
      <c r="F4013" s="42" t="s">
        <v>1</v>
      </c>
      <c r="G4013" s="42" t="s">
        <v>1</v>
      </c>
      <c r="H4013" s="11" t="s">
        <v>28</v>
      </c>
      <c r="I4013" s="67">
        <f t="shared" ref="I4013:O4013" si="3105">SUM(I4014)</f>
        <v>106436</v>
      </c>
      <c r="J4013" s="67">
        <f t="shared" si="3105"/>
        <v>106436</v>
      </c>
      <c r="K4013" s="67">
        <f t="shared" si="3105"/>
        <v>0</v>
      </c>
      <c r="L4013" s="67">
        <f t="shared" si="3081"/>
        <v>9300</v>
      </c>
      <c r="M4013" s="67">
        <f t="shared" si="3105"/>
        <v>0</v>
      </c>
      <c r="N4013" s="67">
        <f t="shared" si="3105"/>
        <v>0</v>
      </c>
      <c r="O4013" s="67">
        <f t="shared" si="3105"/>
        <v>9300</v>
      </c>
      <c r="P4013" s="67">
        <f t="shared" si="3082"/>
        <v>9300</v>
      </c>
      <c r="Q4013" s="67">
        <f t="shared" si="3083"/>
        <v>8.7376451576534251</v>
      </c>
    </row>
    <row r="4014" spans="1:17" x14ac:dyDescent="0.25">
      <c r="A4014" s="12" t="s">
        <v>638</v>
      </c>
      <c r="B4014" s="12" t="s">
        <v>69</v>
      </c>
      <c r="C4014" s="12" t="s">
        <v>1371</v>
      </c>
      <c r="D4014" s="43" t="s">
        <v>1372</v>
      </c>
      <c r="E4014" s="48">
        <v>6121</v>
      </c>
      <c r="F4014" s="43"/>
      <c r="G4014" s="56" t="s">
        <v>2919</v>
      </c>
      <c r="H4014" s="23" t="s">
        <v>29</v>
      </c>
      <c r="I4014" s="68">
        <v>106436</v>
      </c>
      <c r="J4014" s="68">
        <v>106436</v>
      </c>
      <c r="K4014" s="68"/>
      <c r="L4014" s="68">
        <f t="shared" si="3081"/>
        <v>9300</v>
      </c>
      <c r="M4014" s="68"/>
      <c r="N4014" s="68"/>
      <c r="O4014" s="68">
        <v>9300</v>
      </c>
      <c r="P4014" s="68">
        <f t="shared" si="3082"/>
        <v>9300</v>
      </c>
      <c r="Q4014" s="68">
        <f t="shared" si="3083"/>
        <v>8.7376451576534251</v>
      </c>
    </row>
    <row r="4015" spans="1:17" x14ac:dyDescent="0.25">
      <c r="A4015" s="12" t="s">
        <v>638</v>
      </c>
      <c r="B4015" s="12" t="s">
        <v>69</v>
      </c>
      <c r="C4015" s="12" t="s">
        <v>1371</v>
      </c>
      <c r="D4015" s="43" t="s">
        <v>1372</v>
      </c>
      <c r="E4015" s="42" t="s">
        <v>2711</v>
      </c>
      <c r="F4015" s="42" t="s">
        <v>1</v>
      </c>
      <c r="G4015" s="42" t="s">
        <v>1</v>
      </c>
      <c r="H4015" s="11" t="s">
        <v>32</v>
      </c>
      <c r="I4015" s="67">
        <f t="shared" ref="I4015:O4015" si="3106">SUM(I4016:I4023)</f>
        <v>159600</v>
      </c>
      <c r="J4015" s="67">
        <f t="shared" si="3106"/>
        <v>149600</v>
      </c>
      <c r="K4015" s="67">
        <f t="shared" si="3106"/>
        <v>0</v>
      </c>
      <c r="L4015" s="67">
        <f t="shared" si="3081"/>
        <v>12160</v>
      </c>
      <c r="M4015" s="67">
        <f t="shared" si="3106"/>
        <v>0</v>
      </c>
      <c r="N4015" s="67">
        <f t="shared" si="3106"/>
        <v>0</v>
      </c>
      <c r="O4015" s="67">
        <f t="shared" si="3106"/>
        <v>12160</v>
      </c>
      <c r="P4015" s="67">
        <f t="shared" si="3082"/>
        <v>12160</v>
      </c>
      <c r="Q4015" s="67">
        <f t="shared" si="3083"/>
        <v>8.1283422459893053</v>
      </c>
    </row>
    <row r="4016" spans="1:17" x14ac:dyDescent="0.25">
      <c r="A4016" s="12" t="s">
        <v>638</v>
      </c>
      <c r="B4016" s="12" t="s">
        <v>69</v>
      </c>
      <c r="C4016" s="12" t="s">
        <v>1371</v>
      </c>
      <c r="D4016" s="43" t="s">
        <v>1372</v>
      </c>
      <c r="E4016" s="48">
        <v>6131</v>
      </c>
      <c r="F4016" s="43"/>
      <c r="G4016" s="56" t="s">
        <v>2919</v>
      </c>
      <c r="H4016" s="23" t="s">
        <v>33</v>
      </c>
      <c r="I4016" s="68">
        <v>2500</v>
      </c>
      <c r="J4016" s="68">
        <v>1500</v>
      </c>
      <c r="K4016" s="68"/>
      <c r="L4016" s="68">
        <f t="shared" si="3081"/>
        <v>125</v>
      </c>
      <c r="M4016" s="68"/>
      <c r="N4016" s="68"/>
      <c r="O4016" s="68">
        <v>125</v>
      </c>
      <c r="P4016" s="68">
        <f t="shared" si="3082"/>
        <v>125</v>
      </c>
      <c r="Q4016" s="68">
        <f t="shared" si="3083"/>
        <v>8.3333333333333321</v>
      </c>
    </row>
    <row r="4017" spans="1:17" x14ac:dyDescent="0.25">
      <c r="A4017" s="12" t="s">
        <v>638</v>
      </c>
      <c r="B4017" s="12" t="s">
        <v>69</v>
      </c>
      <c r="C4017" s="12" t="s">
        <v>1371</v>
      </c>
      <c r="D4017" s="43" t="s">
        <v>1372</v>
      </c>
      <c r="E4017" s="48">
        <v>6132</v>
      </c>
      <c r="F4017" s="43"/>
      <c r="G4017" s="56" t="s">
        <v>2919</v>
      </c>
      <c r="H4017" s="23" t="s">
        <v>227</v>
      </c>
      <c r="I4017" s="68">
        <v>70000</v>
      </c>
      <c r="J4017" s="68">
        <v>70000</v>
      </c>
      <c r="K4017" s="68"/>
      <c r="L4017" s="68">
        <f t="shared" si="3081"/>
        <v>5000</v>
      </c>
      <c r="M4017" s="68"/>
      <c r="N4017" s="68"/>
      <c r="O4017" s="68">
        <v>5000</v>
      </c>
      <c r="P4017" s="68">
        <f t="shared" si="3082"/>
        <v>5000</v>
      </c>
      <c r="Q4017" s="68">
        <f t="shared" si="3083"/>
        <v>7.1428571428571423</v>
      </c>
    </row>
    <row r="4018" spans="1:17" x14ac:dyDescent="0.25">
      <c r="A4018" s="12" t="s">
        <v>638</v>
      </c>
      <c r="B4018" s="12" t="s">
        <v>69</v>
      </c>
      <c r="C4018" s="12" t="s">
        <v>1371</v>
      </c>
      <c r="D4018" s="43" t="s">
        <v>1372</v>
      </c>
      <c r="E4018" s="48">
        <v>6133</v>
      </c>
      <c r="F4018" s="43"/>
      <c r="G4018" s="56" t="s">
        <v>2919</v>
      </c>
      <c r="H4018" s="23" t="s">
        <v>229</v>
      </c>
      <c r="I4018" s="68">
        <v>9000</v>
      </c>
      <c r="J4018" s="68">
        <v>9000</v>
      </c>
      <c r="K4018" s="68"/>
      <c r="L4018" s="68">
        <f t="shared" si="3081"/>
        <v>750</v>
      </c>
      <c r="M4018" s="68"/>
      <c r="N4018" s="68"/>
      <c r="O4018" s="68">
        <v>750</v>
      </c>
      <c r="P4018" s="68">
        <f t="shared" si="3082"/>
        <v>750</v>
      </c>
      <c r="Q4018" s="68">
        <f t="shared" si="3083"/>
        <v>8.3333333333333321</v>
      </c>
    </row>
    <row r="4019" spans="1:17" x14ac:dyDescent="0.25">
      <c r="A4019" s="12" t="s">
        <v>638</v>
      </c>
      <c r="B4019" s="12" t="s">
        <v>69</v>
      </c>
      <c r="C4019" s="12" t="s">
        <v>1371</v>
      </c>
      <c r="D4019" s="43" t="s">
        <v>1372</v>
      </c>
      <c r="E4019" s="48">
        <v>6134</v>
      </c>
      <c r="F4019" s="43"/>
      <c r="G4019" s="56" t="s">
        <v>2919</v>
      </c>
      <c r="H4019" s="23" t="s">
        <v>169</v>
      </c>
      <c r="I4019" s="68">
        <v>16500</v>
      </c>
      <c r="J4019" s="68">
        <v>15000</v>
      </c>
      <c r="K4019" s="68"/>
      <c r="L4019" s="68">
        <f t="shared" si="3081"/>
        <v>2000</v>
      </c>
      <c r="M4019" s="68"/>
      <c r="N4019" s="68"/>
      <c r="O4019" s="68">
        <v>2000</v>
      </c>
      <c r="P4019" s="68">
        <f t="shared" si="3082"/>
        <v>2000</v>
      </c>
      <c r="Q4019" s="68">
        <f t="shared" si="3083"/>
        <v>13.333333333333334</v>
      </c>
    </row>
    <row r="4020" spans="1:17" x14ac:dyDescent="0.25">
      <c r="A4020" s="12" t="s">
        <v>638</v>
      </c>
      <c r="B4020" s="12" t="s">
        <v>69</v>
      </c>
      <c r="C4020" s="12" t="s">
        <v>1371</v>
      </c>
      <c r="D4020" s="43" t="s">
        <v>1372</v>
      </c>
      <c r="E4020" s="48">
        <v>6135</v>
      </c>
      <c r="F4020" s="43"/>
      <c r="G4020" s="56" t="s">
        <v>2919</v>
      </c>
      <c r="H4020" s="23" t="s">
        <v>231</v>
      </c>
      <c r="I4020" s="68">
        <v>3000</v>
      </c>
      <c r="J4020" s="68">
        <v>2000</v>
      </c>
      <c r="K4020" s="68"/>
      <c r="L4020" s="68">
        <f t="shared" si="3081"/>
        <v>200</v>
      </c>
      <c r="M4020" s="68"/>
      <c r="N4020" s="68"/>
      <c r="O4020" s="68">
        <v>200</v>
      </c>
      <c r="P4020" s="68">
        <f t="shared" si="3082"/>
        <v>200</v>
      </c>
      <c r="Q4020" s="68">
        <f t="shared" si="3083"/>
        <v>10</v>
      </c>
    </row>
    <row r="4021" spans="1:17" x14ac:dyDescent="0.25">
      <c r="A4021" s="12" t="s">
        <v>638</v>
      </c>
      <c r="B4021" s="12" t="s">
        <v>69</v>
      </c>
      <c r="C4021" s="12" t="s">
        <v>1371</v>
      </c>
      <c r="D4021" s="43" t="s">
        <v>1372</v>
      </c>
      <c r="E4021" s="48">
        <v>6137</v>
      </c>
      <c r="F4021" s="43"/>
      <c r="G4021" s="56" t="s">
        <v>2919</v>
      </c>
      <c r="H4021" s="23" t="s">
        <v>235</v>
      </c>
      <c r="I4021" s="68">
        <v>16900</v>
      </c>
      <c r="J4021" s="68">
        <v>12900</v>
      </c>
      <c r="K4021" s="68"/>
      <c r="L4021" s="68">
        <f t="shared" si="3081"/>
        <v>1075</v>
      </c>
      <c r="M4021" s="68"/>
      <c r="N4021" s="68"/>
      <c r="O4021" s="68">
        <v>1075</v>
      </c>
      <c r="P4021" s="68">
        <f t="shared" si="3082"/>
        <v>1075</v>
      </c>
      <c r="Q4021" s="68">
        <f t="shared" si="3083"/>
        <v>8.3333333333333321</v>
      </c>
    </row>
    <row r="4022" spans="1:17" x14ac:dyDescent="0.25">
      <c r="A4022" s="12" t="s">
        <v>638</v>
      </c>
      <c r="B4022" s="12" t="s">
        <v>69</v>
      </c>
      <c r="C4022" s="12" t="s">
        <v>1371</v>
      </c>
      <c r="D4022" s="43" t="s">
        <v>1372</v>
      </c>
      <c r="E4022" s="48">
        <v>6138</v>
      </c>
      <c r="F4022" s="43"/>
      <c r="G4022" s="56" t="s">
        <v>2919</v>
      </c>
      <c r="H4022" s="23" t="s">
        <v>237</v>
      </c>
      <c r="I4022" s="68">
        <v>3000</v>
      </c>
      <c r="J4022" s="68">
        <v>3000</v>
      </c>
      <c r="K4022" s="68"/>
      <c r="L4022" s="68">
        <f t="shared" si="3081"/>
        <v>0</v>
      </c>
      <c r="M4022" s="68"/>
      <c r="N4022" s="68"/>
      <c r="O4022" s="68">
        <v>0</v>
      </c>
      <c r="P4022" s="68">
        <f t="shared" si="3082"/>
        <v>0</v>
      </c>
      <c r="Q4022" s="68">
        <f t="shared" si="3083"/>
        <v>0</v>
      </c>
    </row>
    <row r="4023" spans="1:17" x14ac:dyDescent="0.25">
      <c r="A4023" s="14" t="s">
        <v>638</v>
      </c>
      <c r="B4023" s="14" t="s">
        <v>69</v>
      </c>
      <c r="C4023" s="14" t="s">
        <v>1371</v>
      </c>
      <c r="D4023" s="50" t="s">
        <v>1372</v>
      </c>
      <c r="E4023" s="50" t="s">
        <v>2720</v>
      </c>
      <c r="F4023" s="43" t="s">
        <v>1</v>
      </c>
      <c r="G4023" s="49" t="s">
        <v>1</v>
      </c>
      <c r="H4023" s="11" t="s">
        <v>35</v>
      </c>
      <c r="I4023" s="67">
        <f t="shared" ref="I4023:O4023" si="3107">SUM(I4024:I4026)</f>
        <v>38700</v>
      </c>
      <c r="J4023" s="67">
        <f t="shared" si="3107"/>
        <v>36200</v>
      </c>
      <c r="K4023" s="67">
        <f t="shared" si="3107"/>
        <v>0</v>
      </c>
      <c r="L4023" s="67">
        <f t="shared" si="3081"/>
        <v>3010</v>
      </c>
      <c r="M4023" s="67">
        <f t="shared" si="3107"/>
        <v>0</v>
      </c>
      <c r="N4023" s="67">
        <f t="shared" si="3107"/>
        <v>0</v>
      </c>
      <c r="O4023" s="67">
        <f t="shared" si="3107"/>
        <v>3010</v>
      </c>
      <c r="P4023" s="67">
        <f t="shared" si="3082"/>
        <v>3010</v>
      </c>
      <c r="Q4023" s="67">
        <f t="shared" si="3083"/>
        <v>8.3149171270718227</v>
      </c>
    </row>
    <row r="4024" spans="1:17" x14ac:dyDescent="0.25">
      <c r="A4024" s="12" t="s">
        <v>638</v>
      </c>
      <c r="B4024" s="12" t="s">
        <v>69</v>
      </c>
      <c r="C4024" s="12" t="s">
        <v>1371</v>
      </c>
      <c r="D4024" s="43" t="s">
        <v>1372</v>
      </c>
      <c r="E4024" s="48">
        <v>6139</v>
      </c>
      <c r="F4024" s="43"/>
      <c r="G4024" s="56" t="s">
        <v>2919</v>
      </c>
      <c r="H4024" s="23" t="s">
        <v>35</v>
      </c>
      <c r="I4024" s="68">
        <v>28400</v>
      </c>
      <c r="J4024" s="68">
        <v>25900</v>
      </c>
      <c r="K4024" s="68"/>
      <c r="L4024" s="68">
        <f t="shared" si="3081"/>
        <v>2100</v>
      </c>
      <c r="M4024" s="68"/>
      <c r="N4024" s="68"/>
      <c r="O4024" s="68">
        <v>2100</v>
      </c>
      <c r="P4024" s="68">
        <f t="shared" si="3082"/>
        <v>2100</v>
      </c>
      <c r="Q4024" s="68">
        <f t="shared" si="3083"/>
        <v>8.1081081081081088</v>
      </c>
    </row>
    <row r="4025" spans="1:17" x14ac:dyDescent="0.25">
      <c r="A4025" s="12" t="s">
        <v>638</v>
      </c>
      <c r="B4025" s="12" t="s">
        <v>69</v>
      </c>
      <c r="C4025" s="12" t="s">
        <v>1371</v>
      </c>
      <c r="D4025" s="43" t="s">
        <v>1372</v>
      </c>
      <c r="E4025" s="48">
        <v>6139</v>
      </c>
      <c r="F4025" s="43" t="s">
        <v>1378</v>
      </c>
      <c r="G4025" s="56" t="s">
        <v>2919</v>
      </c>
      <c r="H4025" s="23" t="s">
        <v>43</v>
      </c>
      <c r="I4025" s="68">
        <v>2700</v>
      </c>
      <c r="J4025" s="68">
        <v>2700</v>
      </c>
      <c r="K4025" s="68"/>
      <c r="L4025" s="68">
        <f t="shared" si="3081"/>
        <v>280</v>
      </c>
      <c r="M4025" s="68"/>
      <c r="N4025" s="68"/>
      <c r="O4025" s="68">
        <v>280</v>
      </c>
      <c r="P4025" s="68">
        <f t="shared" si="3082"/>
        <v>280</v>
      </c>
      <c r="Q4025" s="68">
        <f t="shared" si="3083"/>
        <v>10.37037037037037</v>
      </c>
    </row>
    <row r="4026" spans="1:17" ht="22.5" x14ac:dyDescent="0.25">
      <c r="A4026" s="12" t="s">
        <v>638</v>
      </c>
      <c r="B4026" s="12" t="s">
        <v>69</v>
      </c>
      <c r="C4026" s="12" t="s">
        <v>1371</v>
      </c>
      <c r="D4026" s="43" t="s">
        <v>1372</v>
      </c>
      <c r="E4026" s="48">
        <v>6139</v>
      </c>
      <c r="F4026" s="43" t="s">
        <v>1379</v>
      </c>
      <c r="G4026" s="56" t="s">
        <v>2919</v>
      </c>
      <c r="H4026" s="23" t="s">
        <v>49</v>
      </c>
      <c r="I4026" s="68">
        <v>7600</v>
      </c>
      <c r="J4026" s="68">
        <v>7600</v>
      </c>
      <c r="K4026" s="68"/>
      <c r="L4026" s="68">
        <f t="shared" si="3081"/>
        <v>630</v>
      </c>
      <c r="M4026" s="68"/>
      <c r="N4026" s="68"/>
      <c r="O4026" s="68">
        <v>630</v>
      </c>
      <c r="P4026" s="68">
        <f t="shared" si="3082"/>
        <v>630</v>
      </c>
      <c r="Q4026" s="68">
        <f t="shared" si="3083"/>
        <v>8.2894736842105257</v>
      </c>
    </row>
    <row r="4027" spans="1:17" ht="22.5" x14ac:dyDescent="0.25">
      <c r="A4027" s="14" t="s">
        <v>1</v>
      </c>
      <c r="B4027" s="14" t="s">
        <v>1</v>
      </c>
      <c r="C4027" s="14" t="s">
        <v>1</v>
      </c>
      <c r="D4027" s="42" t="s">
        <v>1</v>
      </c>
      <c r="E4027" s="42" t="s">
        <v>1</v>
      </c>
      <c r="F4027" s="42" t="s">
        <v>1</v>
      </c>
      <c r="G4027" s="42" t="s">
        <v>1</v>
      </c>
      <c r="H4027" s="17" t="s">
        <v>50</v>
      </c>
      <c r="I4027" s="66">
        <f t="shared" ref="I4027:O4028" si="3108">SUM(I4028)</f>
        <v>100</v>
      </c>
      <c r="J4027" s="66">
        <f t="shared" si="3108"/>
        <v>100</v>
      </c>
      <c r="K4027" s="66">
        <f t="shared" si="3108"/>
        <v>0</v>
      </c>
      <c r="L4027" s="66">
        <f t="shared" si="3081"/>
        <v>0</v>
      </c>
      <c r="M4027" s="66">
        <f t="shared" si="3108"/>
        <v>0</v>
      </c>
      <c r="N4027" s="66">
        <f t="shared" si="3108"/>
        <v>0</v>
      </c>
      <c r="O4027" s="66">
        <f t="shared" si="3108"/>
        <v>0</v>
      </c>
      <c r="P4027" s="66">
        <f t="shared" si="3082"/>
        <v>0</v>
      </c>
      <c r="Q4027" s="66">
        <f t="shared" si="3083"/>
        <v>0</v>
      </c>
    </row>
    <row r="4028" spans="1:17" x14ac:dyDescent="0.25">
      <c r="A4028" s="12" t="s">
        <v>638</v>
      </c>
      <c r="B4028" s="12" t="s">
        <v>69</v>
      </c>
      <c r="C4028" s="12" t="s">
        <v>1371</v>
      </c>
      <c r="D4028" s="43" t="s">
        <v>1372</v>
      </c>
      <c r="E4028" s="42" t="s">
        <v>2712</v>
      </c>
      <c r="F4028" s="42" t="s">
        <v>1</v>
      </c>
      <c r="G4028" s="42" t="s">
        <v>1</v>
      </c>
      <c r="H4028" s="11" t="s">
        <v>52</v>
      </c>
      <c r="I4028" s="67">
        <f t="shared" si="3108"/>
        <v>100</v>
      </c>
      <c r="J4028" s="67">
        <f t="shared" si="3108"/>
        <v>100</v>
      </c>
      <c r="K4028" s="67">
        <f t="shared" si="3108"/>
        <v>0</v>
      </c>
      <c r="L4028" s="67">
        <f t="shared" si="3081"/>
        <v>0</v>
      </c>
      <c r="M4028" s="67">
        <f t="shared" si="3108"/>
        <v>0</v>
      </c>
      <c r="N4028" s="67">
        <f t="shared" si="3108"/>
        <v>0</v>
      </c>
      <c r="O4028" s="67">
        <f t="shared" si="3108"/>
        <v>0</v>
      </c>
      <c r="P4028" s="67">
        <f t="shared" si="3082"/>
        <v>0</v>
      </c>
      <c r="Q4028" s="67">
        <f t="shared" si="3083"/>
        <v>0</v>
      </c>
    </row>
    <row r="4029" spans="1:17" x14ac:dyDescent="0.25">
      <c r="A4029" s="12" t="s">
        <v>638</v>
      </c>
      <c r="B4029" s="12" t="s">
        <v>69</v>
      </c>
      <c r="C4029" s="12" t="s">
        <v>1371</v>
      </c>
      <c r="D4029" s="43" t="s">
        <v>1372</v>
      </c>
      <c r="E4029" s="48">
        <v>6148</v>
      </c>
      <c r="F4029" s="43"/>
      <c r="G4029" s="56" t="s">
        <v>2919</v>
      </c>
      <c r="H4029" s="23" t="s">
        <v>58</v>
      </c>
      <c r="I4029" s="68">
        <v>100</v>
      </c>
      <c r="J4029" s="68">
        <v>100</v>
      </c>
      <c r="K4029" s="68"/>
      <c r="L4029" s="68">
        <f t="shared" si="3081"/>
        <v>0</v>
      </c>
      <c r="M4029" s="68"/>
      <c r="N4029" s="68"/>
      <c r="O4029" s="68"/>
      <c r="P4029" s="68">
        <f t="shared" si="3082"/>
        <v>0</v>
      </c>
      <c r="Q4029" s="68">
        <f t="shared" si="3083"/>
        <v>0</v>
      </c>
    </row>
    <row r="4030" spans="1:17" ht="22.5" x14ac:dyDescent="0.25">
      <c r="A4030" s="14" t="s">
        <v>1</v>
      </c>
      <c r="B4030" s="14" t="s">
        <v>1</v>
      </c>
      <c r="C4030" s="14" t="s">
        <v>1</v>
      </c>
      <c r="D4030" s="42" t="s">
        <v>1</v>
      </c>
      <c r="E4030" s="42" t="s">
        <v>1</v>
      </c>
      <c r="F4030" s="42" t="s">
        <v>1</v>
      </c>
      <c r="G4030" s="42" t="s">
        <v>1</v>
      </c>
      <c r="H4030" s="17" t="s">
        <v>59</v>
      </c>
      <c r="I4030" s="66">
        <f t="shared" ref="I4030:O4031" si="3109">SUM(I4031)</f>
        <v>5000</v>
      </c>
      <c r="J4030" s="66">
        <f t="shared" si="3109"/>
        <v>0</v>
      </c>
      <c r="K4030" s="66">
        <f t="shared" si="3109"/>
        <v>0</v>
      </c>
      <c r="L4030" s="66">
        <f t="shared" si="3081"/>
        <v>0</v>
      </c>
      <c r="M4030" s="66">
        <f t="shared" si="3109"/>
        <v>0</v>
      </c>
      <c r="N4030" s="66">
        <f t="shared" si="3109"/>
        <v>0</v>
      </c>
      <c r="O4030" s="66">
        <f t="shared" si="3109"/>
        <v>0</v>
      </c>
      <c r="P4030" s="66">
        <f t="shared" si="3082"/>
        <v>0</v>
      </c>
      <c r="Q4030" s="66" t="str">
        <f t="shared" si="3083"/>
        <v>-</v>
      </c>
    </row>
    <row r="4031" spans="1:17" x14ac:dyDescent="0.25">
      <c r="A4031" s="12" t="s">
        <v>638</v>
      </c>
      <c r="B4031" s="12" t="s">
        <v>69</v>
      </c>
      <c r="C4031" s="12" t="s">
        <v>1371</v>
      </c>
      <c r="D4031" s="43" t="s">
        <v>1372</v>
      </c>
      <c r="E4031" s="42" t="s">
        <v>2715</v>
      </c>
      <c r="F4031" s="42" t="s">
        <v>1</v>
      </c>
      <c r="G4031" s="42" t="s">
        <v>1</v>
      </c>
      <c r="H4031" s="11" t="s">
        <v>61</v>
      </c>
      <c r="I4031" s="67">
        <f t="shared" si="3109"/>
        <v>5000</v>
      </c>
      <c r="J4031" s="67">
        <f t="shared" si="3109"/>
        <v>0</v>
      </c>
      <c r="K4031" s="67">
        <f t="shared" si="3109"/>
        <v>0</v>
      </c>
      <c r="L4031" s="67">
        <f t="shared" si="3081"/>
        <v>0</v>
      </c>
      <c r="M4031" s="67">
        <f t="shared" si="3109"/>
        <v>0</v>
      </c>
      <c r="N4031" s="67">
        <f t="shared" si="3109"/>
        <v>0</v>
      </c>
      <c r="O4031" s="67">
        <f t="shared" si="3109"/>
        <v>0</v>
      </c>
      <c r="P4031" s="67">
        <f t="shared" si="3082"/>
        <v>0</v>
      </c>
      <c r="Q4031" s="67" t="str">
        <f t="shared" si="3083"/>
        <v>-</v>
      </c>
    </row>
    <row r="4032" spans="1:17" x14ac:dyDescent="0.25">
      <c r="A4032" s="12" t="s">
        <v>638</v>
      </c>
      <c r="B4032" s="12" t="s">
        <v>69</v>
      </c>
      <c r="C4032" s="12" t="s">
        <v>1371</v>
      </c>
      <c r="D4032" s="43" t="s">
        <v>1372</v>
      </c>
      <c r="E4032" s="48">
        <v>8213</v>
      </c>
      <c r="F4032" s="43"/>
      <c r="G4032" s="56" t="s">
        <v>2919</v>
      </c>
      <c r="H4032" s="23" t="s">
        <v>62</v>
      </c>
      <c r="I4032" s="68">
        <v>5000</v>
      </c>
      <c r="J4032" s="68">
        <v>0</v>
      </c>
      <c r="K4032" s="68"/>
      <c r="L4032" s="68">
        <f t="shared" si="3081"/>
        <v>0</v>
      </c>
      <c r="M4032" s="68"/>
      <c r="N4032" s="68"/>
      <c r="O4032" s="68"/>
      <c r="P4032" s="68">
        <f t="shared" si="3082"/>
        <v>0</v>
      </c>
      <c r="Q4032" s="68" t="str">
        <f t="shared" si="3083"/>
        <v>-</v>
      </c>
    </row>
    <row r="4033" spans="1:17" x14ac:dyDescent="0.25">
      <c r="A4033" s="23" t="s">
        <v>1</v>
      </c>
      <c r="B4033" s="23" t="s">
        <v>1</v>
      </c>
      <c r="C4033" s="23" t="s">
        <v>1</v>
      </c>
      <c r="D4033" s="49" t="s">
        <v>1</v>
      </c>
      <c r="E4033" s="49" t="s">
        <v>1</v>
      </c>
      <c r="F4033" s="49" t="s">
        <v>1</v>
      </c>
      <c r="G4033" s="49" t="s">
        <v>1</v>
      </c>
      <c r="H4033" s="17" t="s">
        <v>1380</v>
      </c>
      <c r="I4033" s="66">
        <f t="shared" ref="I4033:O4033" si="3110">SUM(I4005,I4027,I4030)</f>
        <v>1350268</v>
      </c>
      <c r="J4033" s="66">
        <f t="shared" si="3110"/>
        <v>1335268</v>
      </c>
      <c r="K4033" s="66">
        <f t="shared" si="3110"/>
        <v>0</v>
      </c>
      <c r="L4033" s="66">
        <f t="shared" si="3081"/>
        <v>122660</v>
      </c>
      <c r="M4033" s="66">
        <f t="shared" si="3110"/>
        <v>0</v>
      </c>
      <c r="N4033" s="66">
        <f t="shared" si="3110"/>
        <v>0</v>
      </c>
      <c r="O4033" s="66">
        <f t="shared" si="3110"/>
        <v>122660</v>
      </c>
      <c r="P4033" s="66">
        <f t="shared" si="3082"/>
        <v>122660</v>
      </c>
      <c r="Q4033" s="66">
        <f t="shared" si="3083"/>
        <v>9.1861708660733274</v>
      </c>
    </row>
    <row r="4034" spans="1:17" ht="15.75" thickBot="1" x14ac:dyDescent="0.3">
      <c r="A4034" s="23" t="s">
        <v>1</v>
      </c>
      <c r="B4034" s="23" t="s">
        <v>1</v>
      </c>
      <c r="C4034" s="23" t="s">
        <v>1</v>
      </c>
      <c r="D4034" s="49" t="s">
        <v>1</v>
      </c>
      <c r="E4034" s="49" t="s">
        <v>1</v>
      </c>
      <c r="F4034" s="49" t="s">
        <v>1</v>
      </c>
      <c r="G4034" s="49" t="s">
        <v>1</v>
      </c>
      <c r="H4034" s="11" t="s">
        <v>64</v>
      </c>
      <c r="I4034" s="67">
        <v>45</v>
      </c>
      <c r="J4034" s="67">
        <v>45</v>
      </c>
      <c r="K4034" s="67"/>
      <c r="L4034" s="67"/>
      <c r="M4034" s="67"/>
      <c r="N4034" s="67"/>
      <c r="O4034" s="67"/>
      <c r="P4034" s="67">
        <f t="shared" si="3082"/>
        <v>0</v>
      </c>
      <c r="Q4034" s="67">
        <f t="shared" si="3083"/>
        <v>0</v>
      </c>
    </row>
    <row r="4035" spans="1:17" ht="34.5" thickBot="1" x14ac:dyDescent="0.3">
      <c r="A4035" s="23" t="s">
        <v>1</v>
      </c>
      <c r="B4035" s="23" t="s">
        <v>1</v>
      </c>
      <c r="C4035" s="23" t="s">
        <v>1</v>
      </c>
      <c r="D4035" s="49" t="s">
        <v>1</v>
      </c>
      <c r="E4035" s="49" t="s">
        <v>1</v>
      </c>
      <c r="F4035" s="49" t="s">
        <v>1</v>
      </c>
      <c r="G4035" s="49" t="s">
        <v>1</v>
      </c>
      <c r="H4035" s="22" t="s">
        <v>65</v>
      </c>
      <c r="I4035" s="64" t="s">
        <v>2718</v>
      </c>
      <c r="J4035" s="64" t="s">
        <v>2879</v>
      </c>
      <c r="K4035" s="64" t="s">
        <v>2942</v>
      </c>
      <c r="L4035" s="64" t="s">
        <v>2942</v>
      </c>
      <c r="M4035" s="64" t="s">
        <v>2950</v>
      </c>
      <c r="N4035" s="64" t="s">
        <v>2949</v>
      </c>
      <c r="O4035" s="64" t="s">
        <v>2951</v>
      </c>
      <c r="P4035" s="64" t="s">
        <v>2942</v>
      </c>
      <c r="Q4035" s="64" t="s">
        <v>2944</v>
      </c>
    </row>
    <row r="4036" spans="1:17" x14ac:dyDescent="0.25">
      <c r="A4036" s="24"/>
      <c r="B4036" s="24"/>
      <c r="C4036" s="24"/>
      <c r="D4036" s="51"/>
      <c r="E4036" s="51"/>
      <c r="F4036" s="51"/>
      <c r="G4036" s="51"/>
      <c r="H4036" s="18" t="s">
        <v>1</v>
      </c>
      <c r="I4036" s="65">
        <v>1</v>
      </c>
      <c r="J4036" s="65" t="s">
        <v>2894</v>
      </c>
      <c r="K4036" s="65">
        <v>3</v>
      </c>
      <c r="L4036" s="65" t="s">
        <v>2945</v>
      </c>
      <c r="M4036" s="65">
        <v>5</v>
      </c>
      <c r="N4036" s="65">
        <v>6</v>
      </c>
      <c r="O4036" s="65">
        <v>7</v>
      </c>
      <c r="P4036" s="65" t="s">
        <v>2946</v>
      </c>
      <c r="Q4036" s="65">
        <v>9</v>
      </c>
    </row>
    <row r="4037" spans="1:17" x14ac:dyDescent="0.25">
      <c r="A4037" s="24"/>
      <c r="B4037" s="24"/>
      <c r="C4037" s="24"/>
      <c r="D4037" s="51"/>
      <c r="E4037" s="52"/>
      <c r="F4037" s="52"/>
      <c r="G4037" s="52"/>
      <c r="H4037" s="19" t="s">
        <v>697</v>
      </c>
      <c r="I4037" s="69">
        <f t="shared" ref="I4037" si="3111">SUM(I4033)</f>
        <v>1350268</v>
      </c>
      <c r="J4037" s="69">
        <f t="shared" ref="J4037:K4037" si="3112">SUM(J4033)</f>
        <v>1335268</v>
      </c>
      <c r="K4037" s="69">
        <f t="shared" si="3112"/>
        <v>0</v>
      </c>
      <c r="L4037" s="69">
        <f t="shared" si="3081"/>
        <v>122660</v>
      </c>
      <c r="M4037" s="69">
        <f t="shared" ref="M4037" si="3113">SUM(M4033)</f>
        <v>0</v>
      </c>
      <c r="N4037" s="69">
        <f t="shared" ref="N4037:O4037" si="3114">SUM(N4033)</f>
        <v>0</v>
      </c>
      <c r="O4037" s="69">
        <f t="shared" si="3114"/>
        <v>122660</v>
      </c>
      <c r="P4037" s="69">
        <f t="shared" si="3082"/>
        <v>122660</v>
      </c>
      <c r="Q4037" s="69">
        <f t="shared" si="3083"/>
        <v>9.1861708660733274</v>
      </c>
    </row>
    <row r="4038" spans="1:17" x14ac:dyDescent="0.25">
      <c r="A4038" s="24"/>
      <c r="B4038" s="24"/>
      <c r="C4038" s="24"/>
      <c r="D4038" s="51"/>
      <c r="E4038" s="51"/>
      <c r="F4038" s="51"/>
      <c r="G4038" s="51"/>
      <c r="H4038" s="20" t="s">
        <v>67</v>
      </c>
      <c r="I4038" s="69">
        <f t="shared" ref="I4038" si="3115">SUM(I4037)</f>
        <v>1350268</v>
      </c>
      <c r="J4038" s="69">
        <f t="shared" ref="J4038:K4038" si="3116">SUM(J4037)</f>
        <v>1335268</v>
      </c>
      <c r="K4038" s="69">
        <f t="shared" si="3116"/>
        <v>0</v>
      </c>
      <c r="L4038" s="69">
        <f t="shared" si="3081"/>
        <v>122660</v>
      </c>
      <c r="M4038" s="69">
        <f t="shared" ref="M4038" si="3117">SUM(M4037)</f>
        <v>0</v>
      </c>
      <c r="N4038" s="69">
        <f t="shared" ref="N4038:O4038" si="3118">SUM(N4037)</f>
        <v>0</v>
      </c>
      <c r="O4038" s="69">
        <f t="shared" si="3118"/>
        <v>122660</v>
      </c>
      <c r="P4038" s="69">
        <f t="shared" si="3082"/>
        <v>122660</v>
      </c>
      <c r="Q4038" s="69">
        <f t="shared" si="3083"/>
        <v>9.1861708660733274</v>
      </c>
    </row>
    <row r="4039" spans="1:17" x14ac:dyDescent="0.25">
      <c r="A4039" s="25"/>
      <c r="B4039" s="25"/>
      <c r="C4039" s="25"/>
      <c r="D4039" s="53"/>
      <c r="E4039" s="53"/>
      <c r="F4039" s="53"/>
      <c r="G4039" s="53"/>
    </row>
    <row r="4040" spans="1:17" ht="15.75" thickBot="1" x14ac:dyDescent="0.3">
      <c r="A4040" s="23" t="s">
        <v>1</v>
      </c>
      <c r="B4040" s="23" t="s">
        <v>1</v>
      </c>
      <c r="C4040" s="23" t="s">
        <v>1</v>
      </c>
      <c r="D4040" s="49" t="s">
        <v>1</v>
      </c>
      <c r="E4040" s="49" t="s">
        <v>1</v>
      </c>
      <c r="F4040" s="49" t="s">
        <v>1</v>
      </c>
      <c r="G4040" s="49" t="s">
        <v>1</v>
      </c>
      <c r="H4040" s="26" t="s">
        <v>1</v>
      </c>
      <c r="I4040" s="70"/>
      <c r="J4040" s="70"/>
      <c r="K4040" s="70"/>
      <c r="L4040" s="70"/>
      <c r="M4040" s="70"/>
      <c r="N4040" s="70"/>
      <c r="O4040" s="70"/>
      <c r="P4040" s="70"/>
      <c r="Q4040" s="70"/>
    </row>
    <row r="4041" spans="1:17" ht="34.5" thickBot="1" x14ac:dyDescent="0.3">
      <c r="A4041" s="22" t="s">
        <v>4</v>
      </c>
      <c r="B4041" s="22" t="s">
        <v>5</v>
      </c>
      <c r="C4041" s="22" t="s">
        <v>6</v>
      </c>
      <c r="D4041" s="44" t="s">
        <v>2891</v>
      </c>
      <c r="E4041" s="44" t="s">
        <v>2895</v>
      </c>
      <c r="F4041" s="44" t="s">
        <v>7</v>
      </c>
      <c r="G4041" s="44" t="s">
        <v>8</v>
      </c>
      <c r="H4041" s="22" t="s">
        <v>9</v>
      </c>
      <c r="I4041" s="64" t="s">
        <v>2718</v>
      </c>
      <c r="J4041" s="64" t="s">
        <v>2879</v>
      </c>
      <c r="K4041" s="64" t="s">
        <v>2942</v>
      </c>
      <c r="L4041" s="64" t="s">
        <v>2942</v>
      </c>
      <c r="M4041" s="64" t="s">
        <v>2950</v>
      </c>
      <c r="N4041" s="64" t="s">
        <v>2949</v>
      </c>
      <c r="O4041" s="64" t="s">
        <v>2951</v>
      </c>
      <c r="P4041" s="64" t="s">
        <v>2942</v>
      </c>
      <c r="Q4041" s="64" t="s">
        <v>2944</v>
      </c>
    </row>
    <row r="4042" spans="1:17" x14ac:dyDescent="0.25">
      <c r="A4042" s="15" t="s">
        <v>1</v>
      </c>
      <c r="B4042" s="15" t="s">
        <v>1</v>
      </c>
      <c r="C4042" s="15" t="s">
        <v>1</v>
      </c>
      <c r="D4042" s="45" t="s">
        <v>1</v>
      </c>
      <c r="E4042" s="45" t="s">
        <v>1</v>
      </c>
      <c r="F4042" s="46" t="s">
        <v>1</v>
      </c>
      <c r="G4042" s="47" t="s">
        <v>1</v>
      </c>
      <c r="H4042" s="16" t="s">
        <v>1</v>
      </c>
      <c r="I4042" s="65">
        <v>1</v>
      </c>
      <c r="J4042" s="65" t="s">
        <v>2894</v>
      </c>
      <c r="K4042" s="65">
        <v>3</v>
      </c>
      <c r="L4042" s="65" t="s">
        <v>2945</v>
      </c>
      <c r="M4042" s="65">
        <v>5</v>
      </c>
      <c r="N4042" s="65">
        <v>6</v>
      </c>
      <c r="O4042" s="65">
        <v>7</v>
      </c>
      <c r="P4042" s="65" t="s">
        <v>2946</v>
      </c>
      <c r="Q4042" s="65">
        <v>9</v>
      </c>
    </row>
    <row r="4043" spans="1:17" x14ac:dyDescent="0.25">
      <c r="A4043" s="14" t="s">
        <v>638</v>
      </c>
      <c r="B4043" s="14" t="s">
        <v>69</v>
      </c>
      <c r="C4043" s="12" t="s">
        <v>1381</v>
      </c>
      <c r="D4043" s="43" t="s">
        <v>1382</v>
      </c>
      <c r="E4043" s="42" t="s">
        <v>1</v>
      </c>
      <c r="F4043" s="42" t="s">
        <v>1</v>
      </c>
      <c r="G4043" s="42" t="s">
        <v>1</v>
      </c>
      <c r="H4043" s="11" t="s">
        <v>1383</v>
      </c>
      <c r="I4043" s="63"/>
      <c r="J4043" s="63"/>
      <c r="K4043" s="63"/>
      <c r="L4043" s="63"/>
      <c r="M4043" s="63"/>
      <c r="N4043" s="63"/>
      <c r="O4043" s="63"/>
      <c r="P4043" s="63">
        <f t="shared" si="3082"/>
        <v>0</v>
      </c>
      <c r="Q4043" s="63" t="str">
        <f t="shared" si="3083"/>
        <v>-</v>
      </c>
    </row>
    <row r="4044" spans="1:17" ht="22.5" x14ac:dyDescent="0.25">
      <c r="A4044" s="14" t="s">
        <v>1</v>
      </c>
      <c r="B4044" s="14" t="s">
        <v>1</v>
      </c>
      <c r="C4044" s="14" t="s">
        <v>1</v>
      </c>
      <c r="D4044" s="42" t="s">
        <v>1</v>
      </c>
      <c r="E4044" s="42" t="s">
        <v>1</v>
      </c>
      <c r="F4044" s="42" t="s">
        <v>1</v>
      </c>
      <c r="G4044" s="42" t="s">
        <v>1</v>
      </c>
      <c r="H4044" s="17" t="s">
        <v>13</v>
      </c>
      <c r="I4044" s="66">
        <f t="shared" ref="I4044" si="3119">SUM(I4045,I4052,I4054)</f>
        <v>1797157</v>
      </c>
      <c r="J4044" s="66">
        <f t="shared" ref="J4044:K4044" si="3120">SUM(J4045,J4052,J4054)</f>
        <v>1788657</v>
      </c>
      <c r="K4044" s="66">
        <f t="shared" si="3120"/>
        <v>0</v>
      </c>
      <c r="L4044" s="66">
        <f t="shared" ref="L4044:L4107" si="3121">SUM(M4044:O4044)</f>
        <v>169365</v>
      </c>
      <c r="M4044" s="66">
        <f t="shared" ref="M4044" si="3122">SUM(M4045,M4052,M4054)</f>
        <v>0</v>
      </c>
      <c r="N4044" s="66">
        <f t="shared" ref="N4044:O4044" si="3123">SUM(N4045,N4052,N4054)</f>
        <v>0</v>
      </c>
      <c r="O4044" s="66">
        <f t="shared" si="3123"/>
        <v>169365</v>
      </c>
      <c r="P4044" s="66">
        <f t="shared" si="3082"/>
        <v>169365</v>
      </c>
      <c r="Q4044" s="66">
        <f t="shared" si="3083"/>
        <v>9.4688361155884007</v>
      </c>
    </row>
    <row r="4045" spans="1:17" x14ac:dyDescent="0.25">
      <c r="A4045" s="12" t="s">
        <v>638</v>
      </c>
      <c r="B4045" s="12" t="s">
        <v>69</v>
      </c>
      <c r="C4045" s="12" t="s">
        <v>1381</v>
      </c>
      <c r="D4045" s="43" t="s">
        <v>1382</v>
      </c>
      <c r="E4045" s="42" t="s">
        <v>2709</v>
      </c>
      <c r="F4045" s="42" t="s">
        <v>1</v>
      </c>
      <c r="G4045" s="42" t="s">
        <v>1</v>
      </c>
      <c r="H4045" s="11" t="s">
        <v>15</v>
      </c>
      <c r="I4045" s="67">
        <f t="shared" ref="I4045" si="3124">SUM(I4046,I4047)</f>
        <v>1528957</v>
      </c>
      <c r="J4045" s="67">
        <f t="shared" ref="J4045:K4045" si="3125">SUM(J4046,J4047)</f>
        <v>1528957</v>
      </c>
      <c r="K4045" s="67">
        <f t="shared" si="3125"/>
        <v>0</v>
      </c>
      <c r="L4045" s="67">
        <f t="shared" si="3121"/>
        <v>144800</v>
      </c>
      <c r="M4045" s="67">
        <f t="shared" ref="M4045" si="3126">SUM(M4046,M4047)</f>
        <v>0</v>
      </c>
      <c r="N4045" s="67">
        <f t="shared" ref="N4045:O4045" si="3127">SUM(N4046,N4047)</f>
        <v>0</v>
      </c>
      <c r="O4045" s="67">
        <f t="shared" si="3127"/>
        <v>144800</v>
      </c>
      <c r="P4045" s="67">
        <f t="shared" ref="P4045:P4108" si="3128">K4045+L4045</f>
        <v>144800</v>
      </c>
      <c r="Q4045" s="67">
        <f t="shared" ref="Q4045:Q4108" si="3129">IF(J4045=0,"-",P4045/J4045*100)</f>
        <v>9.470508326918285</v>
      </c>
    </row>
    <row r="4046" spans="1:17" x14ac:dyDescent="0.25">
      <c r="A4046" s="12" t="s">
        <v>638</v>
      </c>
      <c r="B4046" s="12" t="s">
        <v>69</v>
      </c>
      <c r="C4046" s="12" t="s">
        <v>1381</v>
      </c>
      <c r="D4046" s="43" t="s">
        <v>1382</v>
      </c>
      <c r="E4046" s="48">
        <v>6111</v>
      </c>
      <c r="F4046" s="43"/>
      <c r="G4046" s="56" t="s">
        <v>2919</v>
      </c>
      <c r="H4046" s="23" t="s">
        <v>16</v>
      </c>
      <c r="I4046" s="68">
        <v>1342377</v>
      </c>
      <c r="J4046" s="68">
        <v>1342377</v>
      </c>
      <c r="K4046" s="68"/>
      <c r="L4046" s="68">
        <f t="shared" si="3121"/>
        <v>120000</v>
      </c>
      <c r="M4046" s="68"/>
      <c r="N4046" s="68"/>
      <c r="O4046" s="68">
        <v>120000</v>
      </c>
      <c r="P4046" s="68">
        <f t="shared" si="3128"/>
        <v>120000</v>
      </c>
      <c r="Q4046" s="68">
        <f t="shared" si="3129"/>
        <v>8.9393665117921426</v>
      </c>
    </row>
    <row r="4047" spans="1:17" x14ac:dyDescent="0.25">
      <c r="A4047" s="14" t="s">
        <v>638</v>
      </c>
      <c r="B4047" s="14" t="s">
        <v>69</v>
      </c>
      <c r="C4047" s="14" t="s">
        <v>1381</v>
      </c>
      <c r="D4047" s="50" t="s">
        <v>1382</v>
      </c>
      <c r="E4047" s="50" t="s">
        <v>2719</v>
      </c>
      <c r="F4047" s="43" t="s">
        <v>1</v>
      </c>
      <c r="G4047" s="49" t="s">
        <v>1</v>
      </c>
      <c r="H4047" s="11" t="s">
        <v>19</v>
      </c>
      <c r="I4047" s="67">
        <f t="shared" ref="I4047:O4047" si="3130">SUM(I4048:I4051)</f>
        <v>186580</v>
      </c>
      <c r="J4047" s="67">
        <f t="shared" si="3130"/>
        <v>186580</v>
      </c>
      <c r="K4047" s="67">
        <f t="shared" si="3130"/>
        <v>0</v>
      </c>
      <c r="L4047" s="67">
        <f t="shared" si="3121"/>
        <v>24800</v>
      </c>
      <c r="M4047" s="67">
        <f t="shared" si="3130"/>
        <v>0</v>
      </c>
      <c r="N4047" s="67">
        <f t="shared" si="3130"/>
        <v>0</v>
      </c>
      <c r="O4047" s="67">
        <f t="shared" si="3130"/>
        <v>24800</v>
      </c>
      <c r="P4047" s="67">
        <f t="shared" si="3128"/>
        <v>24800</v>
      </c>
      <c r="Q4047" s="67">
        <f t="shared" si="3129"/>
        <v>13.291885518276342</v>
      </c>
    </row>
    <row r="4048" spans="1:17" x14ac:dyDescent="0.25">
      <c r="A4048" s="12" t="s">
        <v>638</v>
      </c>
      <c r="B4048" s="12" t="s">
        <v>69</v>
      </c>
      <c r="C4048" s="12" t="s">
        <v>1381</v>
      </c>
      <c r="D4048" s="43" t="s">
        <v>1382</v>
      </c>
      <c r="E4048" s="48">
        <v>6112</v>
      </c>
      <c r="F4048" s="43" t="s">
        <v>1384</v>
      </c>
      <c r="G4048" s="56" t="s">
        <v>2919</v>
      </c>
      <c r="H4048" s="23" t="s">
        <v>73</v>
      </c>
      <c r="I4048" s="68">
        <v>32000</v>
      </c>
      <c r="J4048" s="68">
        <v>32000</v>
      </c>
      <c r="K4048" s="68"/>
      <c r="L4048" s="68">
        <f t="shared" si="3121"/>
        <v>3000</v>
      </c>
      <c r="M4048" s="68"/>
      <c r="N4048" s="68"/>
      <c r="O4048" s="68">
        <v>3000</v>
      </c>
      <c r="P4048" s="68">
        <f t="shared" si="3128"/>
        <v>3000</v>
      </c>
      <c r="Q4048" s="68">
        <f t="shared" si="3129"/>
        <v>9.375</v>
      </c>
    </row>
    <row r="4049" spans="1:17" x14ac:dyDescent="0.25">
      <c r="A4049" s="12" t="s">
        <v>638</v>
      </c>
      <c r="B4049" s="12" t="s">
        <v>69</v>
      </c>
      <c r="C4049" s="12" t="s">
        <v>1381</v>
      </c>
      <c r="D4049" s="43" t="s">
        <v>1382</v>
      </c>
      <c r="E4049" s="48">
        <v>6112</v>
      </c>
      <c r="F4049" s="43" t="s">
        <v>1385</v>
      </c>
      <c r="G4049" s="56" t="s">
        <v>2919</v>
      </c>
      <c r="H4049" s="23" t="s">
        <v>22</v>
      </c>
      <c r="I4049" s="68">
        <v>112000</v>
      </c>
      <c r="J4049" s="68">
        <v>112000</v>
      </c>
      <c r="K4049" s="68"/>
      <c r="L4049" s="68">
        <f t="shared" si="3121"/>
        <v>12800</v>
      </c>
      <c r="M4049" s="68"/>
      <c r="N4049" s="68"/>
      <c r="O4049" s="68">
        <v>12800</v>
      </c>
      <c r="P4049" s="68">
        <f t="shared" si="3128"/>
        <v>12800</v>
      </c>
      <c r="Q4049" s="68">
        <f t="shared" si="3129"/>
        <v>11.428571428571429</v>
      </c>
    </row>
    <row r="4050" spans="1:17" x14ac:dyDescent="0.25">
      <c r="A4050" s="12" t="s">
        <v>638</v>
      </c>
      <c r="B4050" s="12" t="s">
        <v>69</v>
      </c>
      <c r="C4050" s="12" t="s">
        <v>1381</v>
      </c>
      <c r="D4050" s="43" t="s">
        <v>1382</v>
      </c>
      <c r="E4050" s="48">
        <v>6112</v>
      </c>
      <c r="F4050" s="43" t="s">
        <v>1386</v>
      </c>
      <c r="G4050" s="56" t="s">
        <v>2919</v>
      </c>
      <c r="H4050" s="23" t="s">
        <v>24</v>
      </c>
      <c r="I4050" s="68">
        <v>27480</v>
      </c>
      <c r="J4050" s="68">
        <v>27480</v>
      </c>
      <c r="K4050" s="68"/>
      <c r="L4050" s="68">
        <f t="shared" si="3121"/>
        <v>0</v>
      </c>
      <c r="M4050" s="68"/>
      <c r="N4050" s="68"/>
      <c r="O4050" s="68"/>
      <c r="P4050" s="68">
        <f t="shared" si="3128"/>
        <v>0</v>
      </c>
      <c r="Q4050" s="68">
        <f t="shared" si="3129"/>
        <v>0</v>
      </c>
    </row>
    <row r="4051" spans="1:17" x14ac:dyDescent="0.25">
      <c r="A4051" s="12" t="s">
        <v>638</v>
      </c>
      <c r="B4051" s="12" t="s">
        <v>69</v>
      </c>
      <c r="C4051" s="12" t="s">
        <v>1381</v>
      </c>
      <c r="D4051" s="43" t="s">
        <v>1382</v>
      </c>
      <c r="E4051" s="48">
        <v>6112</v>
      </c>
      <c r="F4051" s="43" t="s">
        <v>1387</v>
      </c>
      <c r="G4051" s="56" t="s">
        <v>2919</v>
      </c>
      <c r="H4051" s="23" t="s">
        <v>26</v>
      </c>
      <c r="I4051" s="68">
        <v>15100</v>
      </c>
      <c r="J4051" s="68">
        <v>15100</v>
      </c>
      <c r="K4051" s="68"/>
      <c r="L4051" s="68">
        <f t="shared" si="3121"/>
        <v>9000</v>
      </c>
      <c r="M4051" s="68"/>
      <c r="N4051" s="68"/>
      <c r="O4051" s="68">
        <v>9000</v>
      </c>
      <c r="P4051" s="68">
        <f t="shared" si="3128"/>
        <v>9000</v>
      </c>
      <c r="Q4051" s="68">
        <f t="shared" si="3129"/>
        <v>59.602649006622521</v>
      </c>
    </row>
    <row r="4052" spans="1:17" x14ac:dyDescent="0.25">
      <c r="A4052" s="12" t="s">
        <v>638</v>
      </c>
      <c r="B4052" s="12" t="s">
        <v>69</v>
      </c>
      <c r="C4052" s="12" t="s">
        <v>1381</v>
      </c>
      <c r="D4052" s="43" t="s">
        <v>1382</v>
      </c>
      <c r="E4052" s="42" t="s">
        <v>2710</v>
      </c>
      <c r="F4052" s="42" t="s">
        <v>1</v>
      </c>
      <c r="G4052" s="42" t="s">
        <v>1</v>
      </c>
      <c r="H4052" s="11" t="s">
        <v>28</v>
      </c>
      <c r="I4052" s="67">
        <f t="shared" ref="I4052:O4052" si="3131">SUM(I4053)</f>
        <v>141505</v>
      </c>
      <c r="J4052" s="67">
        <f t="shared" si="3131"/>
        <v>141505</v>
      </c>
      <c r="K4052" s="67">
        <f t="shared" si="3131"/>
        <v>0</v>
      </c>
      <c r="L4052" s="67">
        <f t="shared" si="3121"/>
        <v>12600</v>
      </c>
      <c r="M4052" s="67">
        <f t="shared" si="3131"/>
        <v>0</v>
      </c>
      <c r="N4052" s="67">
        <f t="shared" si="3131"/>
        <v>0</v>
      </c>
      <c r="O4052" s="67">
        <f t="shared" si="3131"/>
        <v>12600</v>
      </c>
      <c r="P4052" s="67">
        <f t="shared" si="3128"/>
        <v>12600</v>
      </c>
      <c r="Q4052" s="67">
        <f t="shared" si="3129"/>
        <v>8.9042790007420223</v>
      </c>
    </row>
    <row r="4053" spans="1:17" x14ac:dyDescent="0.25">
      <c r="A4053" s="12" t="s">
        <v>638</v>
      </c>
      <c r="B4053" s="12" t="s">
        <v>69</v>
      </c>
      <c r="C4053" s="12" t="s">
        <v>1381</v>
      </c>
      <c r="D4053" s="43" t="s">
        <v>1382</v>
      </c>
      <c r="E4053" s="48">
        <v>6121</v>
      </c>
      <c r="F4053" s="43"/>
      <c r="G4053" s="56" t="s">
        <v>2919</v>
      </c>
      <c r="H4053" s="23" t="s">
        <v>29</v>
      </c>
      <c r="I4053" s="68">
        <v>141505</v>
      </c>
      <c r="J4053" s="68">
        <v>141505</v>
      </c>
      <c r="K4053" s="68"/>
      <c r="L4053" s="68">
        <f t="shared" si="3121"/>
        <v>12600</v>
      </c>
      <c r="M4053" s="68"/>
      <c r="N4053" s="68"/>
      <c r="O4053" s="68">
        <v>12600</v>
      </c>
      <c r="P4053" s="68">
        <f t="shared" si="3128"/>
        <v>12600</v>
      </c>
      <c r="Q4053" s="68">
        <f t="shared" si="3129"/>
        <v>8.9042790007420223</v>
      </c>
    </row>
    <row r="4054" spans="1:17" x14ac:dyDescent="0.25">
      <c r="A4054" s="12" t="s">
        <v>638</v>
      </c>
      <c r="B4054" s="12" t="s">
        <v>69</v>
      </c>
      <c r="C4054" s="12" t="s">
        <v>1381</v>
      </c>
      <c r="D4054" s="43" t="s">
        <v>1382</v>
      </c>
      <c r="E4054" s="42" t="s">
        <v>2711</v>
      </c>
      <c r="F4054" s="42" t="s">
        <v>1</v>
      </c>
      <c r="G4054" s="42" t="s">
        <v>1</v>
      </c>
      <c r="H4054" s="11" t="s">
        <v>32</v>
      </c>
      <c r="I4054" s="67">
        <f t="shared" ref="I4054:O4054" si="3132">SUM(I4055:I4062)</f>
        <v>126695</v>
      </c>
      <c r="J4054" s="67">
        <f t="shared" si="3132"/>
        <v>118195</v>
      </c>
      <c r="K4054" s="67">
        <f t="shared" si="3132"/>
        <v>0</v>
      </c>
      <c r="L4054" s="67">
        <f t="shared" si="3121"/>
        <v>11965</v>
      </c>
      <c r="M4054" s="67">
        <f t="shared" si="3132"/>
        <v>0</v>
      </c>
      <c r="N4054" s="67">
        <f t="shared" si="3132"/>
        <v>0</v>
      </c>
      <c r="O4054" s="67">
        <f t="shared" si="3132"/>
        <v>11965</v>
      </c>
      <c r="P4054" s="67">
        <f t="shared" si="3128"/>
        <v>11965</v>
      </c>
      <c r="Q4054" s="67">
        <f t="shared" si="3129"/>
        <v>10.123101654046279</v>
      </c>
    </row>
    <row r="4055" spans="1:17" x14ac:dyDescent="0.25">
      <c r="A4055" s="12" t="s">
        <v>638</v>
      </c>
      <c r="B4055" s="12" t="s">
        <v>69</v>
      </c>
      <c r="C4055" s="12" t="s">
        <v>1381</v>
      </c>
      <c r="D4055" s="43" t="s">
        <v>1382</v>
      </c>
      <c r="E4055" s="48">
        <v>6131</v>
      </c>
      <c r="F4055" s="43"/>
      <c r="G4055" s="56" t="s">
        <v>2919</v>
      </c>
      <c r="H4055" s="23" t="s">
        <v>33</v>
      </c>
      <c r="I4055" s="68">
        <v>2000</v>
      </c>
      <c r="J4055" s="68">
        <v>1000</v>
      </c>
      <c r="K4055" s="68"/>
      <c r="L4055" s="68">
        <f t="shared" si="3121"/>
        <v>100</v>
      </c>
      <c r="M4055" s="68"/>
      <c r="N4055" s="68"/>
      <c r="O4055" s="68">
        <v>100</v>
      </c>
      <c r="P4055" s="68">
        <f t="shared" si="3128"/>
        <v>100</v>
      </c>
      <c r="Q4055" s="68">
        <f t="shared" si="3129"/>
        <v>10</v>
      </c>
    </row>
    <row r="4056" spans="1:17" x14ac:dyDescent="0.25">
      <c r="A4056" s="12" t="s">
        <v>638</v>
      </c>
      <c r="B4056" s="12" t="s">
        <v>69</v>
      </c>
      <c r="C4056" s="12" t="s">
        <v>1381</v>
      </c>
      <c r="D4056" s="43" t="s">
        <v>1382</v>
      </c>
      <c r="E4056" s="48">
        <v>6132</v>
      </c>
      <c r="F4056" s="43"/>
      <c r="G4056" s="56" t="s">
        <v>2919</v>
      </c>
      <c r="H4056" s="23" t="s">
        <v>227</v>
      </c>
      <c r="I4056" s="68">
        <v>42900</v>
      </c>
      <c r="J4056" s="68">
        <v>42900</v>
      </c>
      <c r="K4056" s="68"/>
      <c r="L4056" s="68">
        <f t="shared" si="3121"/>
        <v>6000</v>
      </c>
      <c r="M4056" s="68"/>
      <c r="N4056" s="68"/>
      <c r="O4056" s="68">
        <v>6000</v>
      </c>
      <c r="P4056" s="68">
        <f t="shared" si="3128"/>
        <v>6000</v>
      </c>
      <c r="Q4056" s="68">
        <f t="shared" si="3129"/>
        <v>13.986013986013987</v>
      </c>
    </row>
    <row r="4057" spans="1:17" x14ac:dyDescent="0.25">
      <c r="A4057" s="12" t="s">
        <v>638</v>
      </c>
      <c r="B4057" s="12" t="s">
        <v>69</v>
      </c>
      <c r="C4057" s="12" t="s">
        <v>1381</v>
      </c>
      <c r="D4057" s="43" t="s">
        <v>1382</v>
      </c>
      <c r="E4057" s="48">
        <v>6133</v>
      </c>
      <c r="F4057" s="43"/>
      <c r="G4057" s="56" t="s">
        <v>2919</v>
      </c>
      <c r="H4057" s="23" t="s">
        <v>229</v>
      </c>
      <c r="I4057" s="68">
        <v>14200</v>
      </c>
      <c r="J4057" s="68">
        <v>14200</v>
      </c>
      <c r="K4057" s="68"/>
      <c r="L4057" s="68">
        <f t="shared" si="3121"/>
        <v>1100</v>
      </c>
      <c r="M4057" s="68"/>
      <c r="N4057" s="68"/>
      <c r="O4057" s="68">
        <v>1100</v>
      </c>
      <c r="P4057" s="68">
        <f t="shared" si="3128"/>
        <v>1100</v>
      </c>
      <c r="Q4057" s="68">
        <f t="shared" si="3129"/>
        <v>7.7464788732394361</v>
      </c>
    </row>
    <row r="4058" spans="1:17" x14ac:dyDescent="0.25">
      <c r="A4058" s="12" t="s">
        <v>638</v>
      </c>
      <c r="B4058" s="12" t="s">
        <v>69</v>
      </c>
      <c r="C4058" s="12" t="s">
        <v>1381</v>
      </c>
      <c r="D4058" s="43" t="s">
        <v>1382</v>
      </c>
      <c r="E4058" s="48">
        <v>6134</v>
      </c>
      <c r="F4058" s="43"/>
      <c r="G4058" s="56" t="s">
        <v>2919</v>
      </c>
      <c r="H4058" s="23" t="s">
        <v>169</v>
      </c>
      <c r="I4058" s="68">
        <v>11900</v>
      </c>
      <c r="J4058" s="68">
        <v>9900</v>
      </c>
      <c r="K4058" s="68"/>
      <c r="L4058" s="68">
        <f t="shared" si="3121"/>
        <v>825</v>
      </c>
      <c r="M4058" s="68"/>
      <c r="N4058" s="68"/>
      <c r="O4058" s="68">
        <v>825</v>
      </c>
      <c r="P4058" s="68">
        <f t="shared" si="3128"/>
        <v>825</v>
      </c>
      <c r="Q4058" s="68">
        <f t="shared" si="3129"/>
        <v>8.3333333333333321</v>
      </c>
    </row>
    <row r="4059" spans="1:17" x14ac:dyDescent="0.25">
      <c r="A4059" s="12" t="s">
        <v>638</v>
      </c>
      <c r="B4059" s="12" t="s">
        <v>69</v>
      </c>
      <c r="C4059" s="12" t="s">
        <v>1381</v>
      </c>
      <c r="D4059" s="43" t="s">
        <v>1382</v>
      </c>
      <c r="E4059" s="48">
        <v>6135</v>
      </c>
      <c r="F4059" s="43"/>
      <c r="G4059" s="56" t="s">
        <v>2919</v>
      </c>
      <c r="H4059" s="23" t="s">
        <v>231</v>
      </c>
      <c r="I4059" s="68">
        <v>2500</v>
      </c>
      <c r="J4059" s="68">
        <v>1000</v>
      </c>
      <c r="K4059" s="68"/>
      <c r="L4059" s="68">
        <f t="shared" si="3121"/>
        <v>100</v>
      </c>
      <c r="M4059" s="68"/>
      <c r="N4059" s="68"/>
      <c r="O4059" s="68">
        <v>100</v>
      </c>
      <c r="P4059" s="68">
        <f t="shared" si="3128"/>
        <v>100</v>
      </c>
      <c r="Q4059" s="68">
        <f t="shared" si="3129"/>
        <v>10</v>
      </c>
    </row>
    <row r="4060" spans="1:17" x14ac:dyDescent="0.25">
      <c r="A4060" s="12" t="s">
        <v>638</v>
      </c>
      <c r="B4060" s="12" t="s">
        <v>69</v>
      </c>
      <c r="C4060" s="12" t="s">
        <v>1381</v>
      </c>
      <c r="D4060" s="43" t="s">
        <v>1382</v>
      </c>
      <c r="E4060" s="48">
        <v>6137</v>
      </c>
      <c r="F4060" s="43"/>
      <c r="G4060" s="56" t="s">
        <v>2919</v>
      </c>
      <c r="H4060" s="23" t="s">
        <v>235</v>
      </c>
      <c r="I4060" s="68">
        <v>12700</v>
      </c>
      <c r="J4060" s="68">
        <v>11200</v>
      </c>
      <c r="K4060" s="68"/>
      <c r="L4060" s="68">
        <f t="shared" si="3121"/>
        <v>930</v>
      </c>
      <c r="M4060" s="68"/>
      <c r="N4060" s="68"/>
      <c r="O4060" s="68">
        <v>930</v>
      </c>
      <c r="P4060" s="68">
        <f t="shared" si="3128"/>
        <v>930</v>
      </c>
      <c r="Q4060" s="68">
        <f t="shared" si="3129"/>
        <v>8.3035714285714288</v>
      </c>
    </row>
    <row r="4061" spans="1:17" x14ac:dyDescent="0.25">
      <c r="A4061" s="12" t="s">
        <v>638</v>
      </c>
      <c r="B4061" s="12" t="s">
        <v>69</v>
      </c>
      <c r="C4061" s="12" t="s">
        <v>1381</v>
      </c>
      <c r="D4061" s="43" t="s">
        <v>1382</v>
      </c>
      <c r="E4061" s="48">
        <v>6138</v>
      </c>
      <c r="F4061" s="43"/>
      <c r="G4061" s="56" t="s">
        <v>2919</v>
      </c>
      <c r="H4061" s="23" t="s">
        <v>237</v>
      </c>
      <c r="I4061" s="68">
        <v>2995</v>
      </c>
      <c r="J4061" s="68">
        <v>2995</v>
      </c>
      <c r="K4061" s="68"/>
      <c r="L4061" s="68">
        <f t="shared" si="3121"/>
        <v>0</v>
      </c>
      <c r="M4061" s="68"/>
      <c r="N4061" s="68"/>
      <c r="O4061" s="68">
        <v>0</v>
      </c>
      <c r="P4061" s="68">
        <f t="shared" si="3128"/>
        <v>0</v>
      </c>
      <c r="Q4061" s="68">
        <f t="shared" si="3129"/>
        <v>0</v>
      </c>
    </row>
    <row r="4062" spans="1:17" x14ac:dyDescent="0.25">
      <c r="A4062" s="14" t="s">
        <v>638</v>
      </c>
      <c r="B4062" s="14" t="s">
        <v>69</v>
      </c>
      <c r="C4062" s="14" t="s">
        <v>1381</v>
      </c>
      <c r="D4062" s="50" t="s">
        <v>1382</v>
      </c>
      <c r="E4062" s="50" t="s">
        <v>2720</v>
      </c>
      <c r="F4062" s="43" t="s">
        <v>1</v>
      </c>
      <c r="G4062" s="49" t="s">
        <v>1</v>
      </c>
      <c r="H4062" s="11" t="s">
        <v>35</v>
      </c>
      <c r="I4062" s="67">
        <f t="shared" ref="I4062:O4062" si="3133">SUM(I4063:I4065)</f>
        <v>37500</v>
      </c>
      <c r="J4062" s="67">
        <f t="shared" si="3133"/>
        <v>35000</v>
      </c>
      <c r="K4062" s="67">
        <f t="shared" si="3133"/>
        <v>0</v>
      </c>
      <c r="L4062" s="67">
        <f t="shared" si="3121"/>
        <v>2910</v>
      </c>
      <c r="M4062" s="67">
        <f t="shared" si="3133"/>
        <v>0</v>
      </c>
      <c r="N4062" s="67">
        <f t="shared" si="3133"/>
        <v>0</v>
      </c>
      <c r="O4062" s="67">
        <f t="shared" si="3133"/>
        <v>2910</v>
      </c>
      <c r="P4062" s="67">
        <f t="shared" si="3128"/>
        <v>2910</v>
      </c>
      <c r="Q4062" s="67">
        <f t="shared" si="3129"/>
        <v>8.3142857142857149</v>
      </c>
    </row>
    <row r="4063" spans="1:17" x14ac:dyDescent="0.25">
      <c r="A4063" s="12" t="s">
        <v>638</v>
      </c>
      <c r="B4063" s="12" t="s">
        <v>69</v>
      </c>
      <c r="C4063" s="12" t="s">
        <v>1381</v>
      </c>
      <c r="D4063" s="43" t="s">
        <v>1382</v>
      </c>
      <c r="E4063" s="48">
        <v>6139</v>
      </c>
      <c r="F4063" s="43"/>
      <c r="G4063" s="56" t="s">
        <v>2919</v>
      </c>
      <c r="H4063" s="23" t="s">
        <v>35</v>
      </c>
      <c r="I4063" s="68">
        <v>26400</v>
      </c>
      <c r="J4063" s="68">
        <v>23900</v>
      </c>
      <c r="K4063" s="68"/>
      <c r="L4063" s="68">
        <f t="shared" si="3121"/>
        <v>1900</v>
      </c>
      <c r="M4063" s="68"/>
      <c r="N4063" s="68"/>
      <c r="O4063" s="68">
        <v>1900</v>
      </c>
      <c r="P4063" s="68">
        <f t="shared" si="3128"/>
        <v>1900</v>
      </c>
      <c r="Q4063" s="68">
        <f t="shared" si="3129"/>
        <v>7.9497907949790791</v>
      </c>
    </row>
    <row r="4064" spans="1:17" x14ac:dyDescent="0.25">
      <c r="A4064" s="12" t="s">
        <v>638</v>
      </c>
      <c r="B4064" s="12" t="s">
        <v>69</v>
      </c>
      <c r="C4064" s="12" t="s">
        <v>1381</v>
      </c>
      <c r="D4064" s="43" t="s">
        <v>1382</v>
      </c>
      <c r="E4064" s="48">
        <v>6139</v>
      </c>
      <c r="F4064" s="43" t="s">
        <v>1388</v>
      </c>
      <c r="G4064" s="56" t="s">
        <v>2919</v>
      </c>
      <c r="H4064" s="23" t="s">
        <v>43</v>
      </c>
      <c r="I4064" s="68">
        <v>3500</v>
      </c>
      <c r="J4064" s="68">
        <v>3500</v>
      </c>
      <c r="K4064" s="68"/>
      <c r="L4064" s="68">
        <f t="shared" si="3121"/>
        <v>380</v>
      </c>
      <c r="M4064" s="68"/>
      <c r="N4064" s="68"/>
      <c r="O4064" s="68">
        <v>380</v>
      </c>
      <c r="P4064" s="68">
        <f t="shared" si="3128"/>
        <v>380</v>
      </c>
      <c r="Q4064" s="68">
        <f t="shared" si="3129"/>
        <v>10.857142857142858</v>
      </c>
    </row>
    <row r="4065" spans="1:17" ht="22.5" x14ac:dyDescent="0.25">
      <c r="A4065" s="12" t="s">
        <v>638</v>
      </c>
      <c r="B4065" s="12" t="s">
        <v>69</v>
      </c>
      <c r="C4065" s="12" t="s">
        <v>1381</v>
      </c>
      <c r="D4065" s="43" t="s">
        <v>1382</v>
      </c>
      <c r="E4065" s="48">
        <v>6139</v>
      </c>
      <c r="F4065" s="43" t="s">
        <v>1389</v>
      </c>
      <c r="G4065" s="56" t="s">
        <v>2919</v>
      </c>
      <c r="H4065" s="23" t="s">
        <v>49</v>
      </c>
      <c r="I4065" s="68">
        <v>7600</v>
      </c>
      <c r="J4065" s="68">
        <v>7600</v>
      </c>
      <c r="K4065" s="68"/>
      <c r="L4065" s="68">
        <f t="shared" si="3121"/>
        <v>630</v>
      </c>
      <c r="M4065" s="68"/>
      <c r="N4065" s="68"/>
      <c r="O4065" s="68">
        <v>630</v>
      </c>
      <c r="P4065" s="68">
        <f t="shared" si="3128"/>
        <v>630</v>
      </c>
      <c r="Q4065" s="68">
        <f t="shared" si="3129"/>
        <v>8.2894736842105257</v>
      </c>
    </row>
    <row r="4066" spans="1:17" ht="22.5" x14ac:dyDescent="0.25">
      <c r="A4066" s="14" t="s">
        <v>1</v>
      </c>
      <c r="B4066" s="14" t="s">
        <v>1</v>
      </c>
      <c r="C4066" s="14" t="s">
        <v>1</v>
      </c>
      <c r="D4066" s="42" t="s">
        <v>1</v>
      </c>
      <c r="E4066" s="42" t="s">
        <v>1</v>
      </c>
      <c r="F4066" s="42" t="s">
        <v>1</v>
      </c>
      <c r="G4066" s="42" t="s">
        <v>1</v>
      </c>
      <c r="H4066" s="17" t="s">
        <v>50</v>
      </c>
      <c r="I4066" s="66">
        <f t="shared" ref="I4066:O4067" si="3134">SUM(I4067)</f>
        <v>100</v>
      </c>
      <c r="J4066" s="66">
        <f t="shared" si="3134"/>
        <v>100</v>
      </c>
      <c r="K4066" s="66">
        <f t="shared" si="3134"/>
        <v>0</v>
      </c>
      <c r="L4066" s="66">
        <f t="shared" si="3121"/>
        <v>0</v>
      </c>
      <c r="M4066" s="66">
        <f t="shared" si="3134"/>
        <v>0</v>
      </c>
      <c r="N4066" s="66">
        <f t="shared" si="3134"/>
        <v>0</v>
      </c>
      <c r="O4066" s="66">
        <f t="shared" si="3134"/>
        <v>0</v>
      </c>
      <c r="P4066" s="66">
        <f t="shared" si="3128"/>
        <v>0</v>
      </c>
      <c r="Q4066" s="66">
        <f t="shared" si="3129"/>
        <v>0</v>
      </c>
    </row>
    <row r="4067" spans="1:17" x14ac:dyDescent="0.25">
      <c r="A4067" s="12" t="s">
        <v>638</v>
      </c>
      <c r="B4067" s="12" t="s">
        <v>69</v>
      </c>
      <c r="C4067" s="12" t="s">
        <v>1381</v>
      </c>
      <c r="D4067" s="43" t="s">
        <v>1382</v>
      </c>
      <c r="E4067" s="42" t="s">
        <v>2712</v>
      </c>
      <c r="F4067" s="42" t="s">
        <v>1</v>
      </c>
      <c r="G4067" s="42" t="s">
        <v>1</v>
      </c>
      <c r="H4067" s="11" t="s">
        <v>52</v>
      </c>
      <c r="I4067" s="67">
        <f t="shared" si="3134"/>
        <v>100</v>
      </c>
      <c r="J4067" s="67">
        <f t="shared" si="3134"/>
        <v>100</v>
      </c>
      <c r="K4067" s="67">
        <f t="shared" si="3134"/>
        <v>0</v>
      </c>
      <c r="L4067" s="67">
        <f t="shared" si="3121"/>
        <v>0</v>
      </c>
      <c r="M4067" s="67">
        <f t="shared" si="3134"/>
        <v>0</v>
      </c>
      <c r="N4067" s="67">
        <f t="shared" si="3134"/>
        <v>0</v>
      </c>
      <c r="O4067" s="67">
        <f t="shared" si="3134"/>
        <v>0</v>
      </c>
      <c r="P4067" s="67">
        <f t="shared" si="3128"/>
        <v>0</v>
      </c>
      <c r="Q4067" s="67">
        <f t="shared" si="3129"/>
        <v>0</v>
      </c>
    </row>
    <row r="4068" spans="1:17" x14ac:dyDescent="0.25">
      <c r="A4068" s="12" t="s">
        <v>638</v>
      </c>
      <c r="B4068" s="12" t="s">
        <v>69</v>
      </c>
      <c r="C4068" s="12" t="s">
        <v>1381</v>
      </c>
      <c r="D4068" s="43" t="s">
        <v>1382</v>
      </c>
      <c r="E4068" s="48">
        <v>6148</v>
      </c>
      <c r="F4068" s="43"/>
      <c r="G4068" s="56" t="s">
        <v>2919</v>
      </c>
      <c r="H4068" s="23" t="s">
        <v>58</v>
      </c>
      <c r="I4068" s="68">
        <v>100</v>
      </c>
      <c r="J4068" s="68">
        <v>100</v>
      </c>
      <c r="K4068" s="68"/>
      <c r="L4068" s="68">
        <f t="shared" si="3121"/>
        <v>0</v>
      </c>
      <c r="M4068" s="68"/>
      <c r="N4068" s="68"/>
      <c r="O4068" s="68"/>
      <c r="P4068" s="68">
        <f t="shared" si="3128"/>
        <v>0</v>
      </c>
      <c r="Q4068" s="68">
        <f t="shared" si="3129"/>
        <v>0</v>
      </c>
    </row>
    <row r="4069" spans="1:17" ht="22.5" x14ac:dyDescent="0.25">
      <c r="A4069" s="14" t="s">
        <v>1</v>
      </c>
      <c r="B4069" s="14" t="s">
        <v>1</v>
      </c>
      <c r="C4069" s="14" t="s">
        <v>1</v>
      </c>
      <c r="D4069" s="42" t="s">
        <v>1</v>
      </c>
      <c r="E4069" s="42" t="s">
        <v>1</v>
      </c>
      <c r="F4069" s="42" t="s">
        <v>1</v>
      </c>
      <c r="G4069" s="42" t="s">
        <v>1</v>
      </c>
      <c r="H4069" s="17" t="s">
        <v>59</v>
      </c>
      <c r="I4069" s="66">
        <f t="shared" ref="I4069:O4070" si="3135">SUM(I4070)</f>
        <v>12000</v>
      </c>
      <c r="J4069" s="66">
        <f t="shared" si="3135"/>
        <v>0</v>
      </c>
      <c r="K4069" s="66">
        <f t="shared" si="3135"/>
        <v>0</v>
      </c>
      <c r="L4069" s="66">
        <f t="shared" si="3121"/>
        <v>0</v>
      </c>
      <c r="M4069" s="66">
        <f t="shared" si="3135"/>
        <v>0</v>
      </c>
      <c r="N4069" s="66">
        <f t="shared" si="3135"/>
        <v>0</v>
      </c>
      <c r="O4069" s="66">
        <f t="shared" si="3135"/>
        <v>0</v>
      </c>
      <c r="P4069" s="66">
        <f t="shared" si="3128"/>
        <v>0</v>
      </c>
      <c r="Q4069" s="66" t="str">
        <f t="shared" si="3129"/>
        <v>-</v>
      </c>
    </row>
    <row r="4070" spans="1:17" x14ac:dyDescent="0.25">
      <c r="A4070" s="12" t="s">
        <v>638</v>
      </c>
      <c r="B4070" s="12" t="s">
        <v>69</v>
      </c>
      <c r="C4070" s="12" t="s">
        <v>1381</v>
      </c>
      <c r="D4070" s="43" t="s">
        <v>1382</v>
      </c>
      <c r="E4070" s="42" t="s">
        <v>2715</v>
      </c>
      <c r="F4070" s="42" t="s">
        <v>1</v>
      </c>
      <c r="G4070" s="42" t="s">
        <v>1</v>
      </c>
      <c r="H4070" s="11" t="s">
        <v>61</v>
      </c>
      <c r="I4070" s="67">
        <f t="shared" si="3135"/>
        <v>12000</v>
      </c>
      <c r="J4070" s="67">
        <f t="shared" si="3135"/>
        <v>0</v>
      </c>
      <c r="K4070" s="67">
        <f t="shared" si="3135"/>
        <v>0</v>
      </c>
      <c r="L4070" s="67">
        <f t="shared" si="3121"/>
        <v>0</v>
      </c>
      <c r="M4070" s="67">
        <f t="shared" si="3135"/>
        <v>0</v>
      </c>
      <c r="N4070" s="67">
        <f t="shared" si="3135"/>
        <v>0</v>
      </c>
      <c r="O4070" s="67">
        <f t="shared" si="3135"/>
        <v>0</v>
      </c>
      <c r="P4070" s="67">
        <f t="shared" si="3128"/>
        <v>0</v>
      </c>
      <c r="Q4070" s="67" t="str">
        <f t="shared" si="3129"/>
        <v>-</v>
      </c>
    </row>
    <row r="4071" spans="1:17" x14ac:dyDescent="0.25">
      <c r="A4071" s="12" t="s">
        <v>638</v>
      </c>
      <c r="B4071" s="12" t="s">
        <v>69</v>
      </c>
      <c r="C4071" s="12" t="s">
        <v>1381</v>
      </c>
      <c r="D4071" s="43" t="s">
        <v>1382</v>
      </c>
      <c r="E4071" s="48">
        <v>8213</v>
      </c>
      <c r="F4071" s="43"/>
      <c r="G4071" s="56" t="s">
        <v>2919</v>
      </c>
      <c r="H4071" s="23" t="s">
        <v>62</v>
      </c>
      <c r="I4071" s="68">
        <v>12000</v>
      </c>
      <c r="J4071" s="68">
        <v>0</v>
      </c>
      <c r="K4071" s="68"/>
      <c r="L4071" s="68">
        <f t="shared" si="3121"/>
        <v>0</v>
      </c>
      <c r="M4071" s="68"/>
      <c r="N4071" s="68"/>
      <c r="O4071" s="68"/>
      <c r="P4071" s="68">
        <f t="shared" si="3128"/>
        <v>0</v>
      </c>
      <c r="Q4071" s="68" t="str">
        <f t="shared" si="3129"/>
        <v>-</v>
      </c>
    </row>
    <row r="4072" spans="1:17" x14ac:dyDescent="0.25">
      <c r="A4072" s="23" t="s">
        <v>1</v>
      </c>
      <c r="B4072" s="23" t="s">
        <v>1</v>
      </c>
      <c r="C4072" s="23" t="s">
        <v>1</v>
      </c>
      <c r="D4072" s="49" t="s">
        <v>1</v>
      </c>
      <c r="E4072" s="49" t="s">
        <v>1</v>
      </c>
      <c r="F4072" s="49" t="s">
        <v>1</v>
      </c>
      <c r="G4072" s="49" t="s">
        <v>1</v>
      </c>
      <c r="H4072" s="17" t="s">
        <v>1390</v>
      </c>
      <c r="I4072" s="66">
        <f t="shared" ref="I4072:O4072" si="3136">SUM(I4044,I4066,I4069)</f>
        <v>1809257</v>
      </c>
      <c r="J4072" s="66">
        <f t="shared" si="3136"/>
        <v>1788757</v>
      </c>
      <c r="K4072" s="66">
        <f t="shared" si="3136"/>
        <v>0</v>
      </c>
      <c r="L4072" s="66">
        <f t="shared" si="3121"/>
        <v>169365</v>
      </c>
      <c r="M4072" s="66">
        <f t="shared" si="3136"/>
        <v>0</v>
      </c>
      <c r="N4072" s="66">
        <f t="shared" si="3136"/>
        <v>0</v>
      </c>
      <c r="O4072" s="66">
        <f t="shared" si="3136"/>
        <v>169365</v>
      </c>
      <c r="P4072" s="66">
        <f t="shared" si="3128"/>
        <v>169365</v>
      </c>
      <c r="Q4072" s="66">
        <f t="shared" si="3129"/>
        <v>9.4683067627408306</v>
      </c>
    </row>
    <row r="4073" spans="1:17" ht="15.75" thickBot="1" x14ac:dyDescent="0.3">
      <c r="A4073" s="23" t="s">
        <v>1</v>
      </c>
      <c r="B4073" s="23" t="s">
        <v>1</v>
      </c>
      <c r="C4073" s="23" t="s">
        <v>1</v>
      </c>
      <c r="D4073" s="49" t="s">
        <v>1</v>
      </c>
      <c r="E4073" s="49" t="s">
        <v>1</v>
      </c>
      <c r="F4073" s="49" t="s">
        <v>1</v>
      </c>
      <c r="G4073" s="49" t="s">
        <v>1</v>
      </c>
      <c r="H4073" s="11" t="s">
        <v>64</v>
      </c>
      <c r="I4073" s="67">
        <v>57</v>
      </c>
      <c r="J4073" s="67">
        <v>57</v>
      </c>
      <c r="K4073" s="67"/>
      <c r="L4073" s="67"/>
      <c r="M4073" s="67"/>
      <c r="N4073" s="67"/>
      <c r="O4073" s="67"/>
      <c r="P4073" s="67">
        <f t="shared" si="3128"/>
        <v>0</v>
      </c>
      <c r="Q4073" s="67">
        <f t="shared" si="3129"/>
        <v>0</v>
      </c>
    </row>
    <row r="4074" spans="1:17" ht="34.5" thickBot="1" x14ac:dyDescent="0.3">
      <c r="A4074" s="23" t="s">
        <v>1</v>
      </c>
      <c r="B4074" s="23" t="s">
        <v>1</v>
      </c>
      <c r="C4074" s="23" t="s">
        <v>1</v>
      </c>
      <c r="D4074" s="49" t="s">
        <v>1</v>
      </c>
      <c r="E4074" s="49" t="s">
        <v>1</v>
      </c>
      <c r="F4074" s="49" t="s">
        <v>1</v>
      </c>
      <c r="G4074" s="49" t="s">
        <v>1</v>
      </c>
      <c r="H4074" s="22" t="s">
        <v>65</v>
      </c>
      <c r="I4074" s="64" t="s">
        <v>2718</v>
      </c>
      <c r="J4074" s="64" t="s">
        <v>2879</v>
      </c>
      <c r="K4074" s="64" t="s">
        <v>2942</v>
      </c>
      <c r="L4074" s="64" t="s">
        <v>2942</v>
      </c>
      <c r="M4074" s="64" t="s">
        <v>2950</v>
      </c>
      <c r="N4074" s="64" t="s">
        <v>2949</v>
      </c>
      <c r="O4074" s="64" t="s">
        <v>2951</v>
      </c>
      <c r="P4074" s="64" t="s">
        <v>2942</v>
      </c>
      <c r="Q4074" s="64" t="s">
        <v>2944</v>
      </c>
    </row>
    <row r="4075" spans="1:17" x14ac:dyDescent="0.25">
      <c r="A4075" s="24"/>
      <c r="B4075" s="24"/>
      <c r="C4075" s="24"/>
      <c r="D4075" s="51"/>
      <c r="E4075" s="51"/>
      <c r="F4075" s="51"/>
      <c r="G4075" s="51"/>
      <c r="H4075" s="18" t="s">
        <v>1</v>
      </c>
      <c r="I4075" s="65">
        <v>1</v>
      </c>
      <c r="J4075" s="65" t="s">
        <v>2894</v>
      </c>
      <c r="K4075" s="65">
        <v>3</v>
      </c>
      <c r="L4075" s="65" t="s">
        <v>2945</v>
      </c>
      <c r="M4075" s="65">
        <v>5</v>
      </c>
      <c r="N4075" s="65">
        <v>6</v>
      </c>
      <c r="O4075" s="65">
        <v>7</v>
      </c>
      <c r="P4075" s="65" t="s">
        <v>2946</v>
      </c>
      <c r="Q4075" s="65">
        <v>9</v>
      </c>
    </row>
    <row r="4076" spans="1:17" x14ac:dyDescent="0.25">
      <c r="A4076" s="24"/>
      <c r="B4076" s="24"/>
      <c r="C4076" s="24"/>
      <c r="D4076" s="51"/>
      <c r="E4076" s="52"/>
      <c r="F4076" s="52"/>
      <c r="G4076" s="52"/>
      <c r="H4076" s="19" t="s">
        <v>697</v>
      </c>
      <c r="I4076" s="69">
        <f t="shared" ref="I4076" si="3137">SUM(I4072)</f>
        <v>1809257</v>
      </c>
      <c r="J4076" s="69">
        <f t="shared" ref="J4076:K4076" si="3138">SUM(J4072)</f>
        <v>1788757</v>
      </c>
      <c r="K4076" s="69">
        <f t="shared" si="3138"/>
        <v>0</v>
      </c>
      <c r="L4076" s="69">
        <f t="shared" si="3121"/>
        <v>169365</v>
      </c>
      <c r="M4076" s="69">
        <f t="shared" ref="M4076" si="3139">SUM(M4072)</f>
        <v>0</v>
      </c>
      <c r="N4076" s="69">
        <f t="shared" ref="N4076:O4076" si="3140">SUM(N4072)</f>
        <v>0</v>
      </c>
      <c r="O4076" s="69">
        <f t="shared" si="3140"/>
        <v>169365</v>
      </c>
      <c r="P4076" s="69">
        <f t="shared" si="3128"/>
        <v>169365</v>
      </c>
      <c r="Q4076" s="69">
        <f t="shared" si="3129"/>
        <v>9.4683067627408306</v>
      </c>
    </row>
    <row r="4077" spans="1:17" x14ac:dyDescent="0.25">
      <c r="A4077" s="24"/>
      <c r="B4077" s="24"/>
      <c r="C4077" s="24"/>
      <c r="D4077" s="51"/>
      <c r="E4077" s="51"/>
      <c r="F4077" s="51"/>
      <c r="G4077" s="51"/>
      <c r="H4077" s="20" t="s">
        <v>67</v>
      </c>
      <c r="I4077" s="69">
        <f t="shared" ref="I4077" si="3141">SUM(I4076)</f>
        <v>1809257</v>
      </c>
      <c r="J4077" s="69">
        <f t="shared" ref="J4077:K4077" si="3142">SUM(J4076)</f>
        <v>1788757</v>
      </c>
      <c r="K4077" s="69">
        <f t="shared" si="3142"/>
        <v>0</v>
      </c>
      <c r="L4077" s="69">
        <f t="shared" si="3121"/>
        <v>169365</v>
      </c>
      <c r="M4077" s="69">
        <f t="shared" ref="M4077" si="3143">SUM(M4076)</f>
        <v>0</v>
      </c>
      <c r="N4077" s="69">
        <f t="shared" ref="N4077:O4077" si="3144">SUM(N4076)</f>
        <v>0</v>
      </c>
      <c r="O4077" s="69">
        <f t="shared" si="3144"/>
        <v>169365</v>
      </c>
      <c r="P4077" s="69">
        <f t="shared" si="3128"/>
        <v>169365</v>
      </c>
      <c r="Q4077" s="69">
        <f t="shared" si="3129"/>
        <v>9.4683067627408306</v>
      </c>
    </row>
    <row r="4078" spans="1:17" x14ac:dyDescent="0.25">
      <c r="A4078" s="25"/>
      <c r="B4078" s="25"/>
      <c r="C4078" s="25"/>
      <c r="D4078" s="53"/>
      <c r="E4078" s="53"/>
      <c r="F4078" s="53"/>
      <c r="G4078" s="53"/>
    </row>
    <row r="4079" spans="1:17" ht="15.75" thickBot="1" x14ac:dyDescent="0.3">
      <c r="A4079" s="23" t="s">
        <v>1</v>
      </c>
      <c r="B4079" s="23" t="s">
        <v>1</v>
      </c>
      <c r="C4079" s="23" t="s">
        <v>1</v>
      </c>
      <c r="D4079" s="49" t="s">
        <v>1</v>
      </c>
      <c r="E4079" s="49" t="s">
        <v>1</v>
      </c>
      <c r="F4079" s="49" t="s">
        <v>1</v>
      </c>
      <c r="G4079" s="49" t="s">
        <v>1</v>
      </c>
      <c r="H4079" s="26" t="s">
        <v>1</v>
      </c>
      <c r="I4079" s="70"/>
      <c r="J4079" s="70"/>
      <c r="K4079" s="70"/>
      <c r="L4079" s="70"/>
      <c r="M4079" s="70"/>
      <c r="N4079" s="70"/>
      <c r="O4079" s="70"/>
      <c r="P4079" s="70"/>
      <c r="Q4079" s="70"/>
    </row>
    <row r="4080" spans="1:17" ht="34.5" thickBot="1" x14ac:dyDescent="0.3">
      <c r="A4080" s="22" t="s">
        <v>4</v>
      </c>
      <c r="B4080" s="22" t="s">
        <v>5</v>
      </c>
      <c r="C4080" s="22" t="s">
        <v>6</v>
      </c>
      <c r="D4080" s="44" t="s">
        <v>2891</v>
      </c>
      <c r="E4080" s="44" t="s">
        <v>2895</v>
      </c>
      <c r="F4080" s="44" t="s">
        <v>7</v>
      </c>
      <c r="G4080" s="44" t="s">
        <v>8</v>
      </c>
      <c r="H4080" s="22" t="s">
        <v>9</v>
      </c>
      <c r="I4080" s="64" t="s">
        <v>2718</v>
      </c>
      <c r="J4080" s="64" t="s">
        <v>2879</v>
      </c>
      <c r="K4080" s="64" t="s">
        <v>2942</v>
      </c>
      <c r="L4080" s="64" t="s">
        <v>2942</v>
      </c>
      <c r="M4080" s="64" t="s">
        <v>2950</v>
      </c>
      <c r="N4080" s="64" t="s">
        <v>2949</v>
      </c>
      <c r="O4080" s="64" t="s">
        <v>2951</v>
      </c>
      <c r="P4080" s="64" t="s">
        <v>2942</v>
      </c>
      <c r="Q4080" s="64" t="s">
        <v>2944</v>
      </c>
    </row>
    <row r="4081" spans="1:17" x14ac:dyDescent="0.25">
      <c r="A4081" s="15" t="s">
        <v>1</v>
      </c>
      <c r="B4081" s="15" t="s">
        <v>1</v>
      </c>
      <c r="C4081" s="15" t="s">
        <v>1</v>
      </c>
      <c r="D4081" s="45" t="s">
        <v>1</v>
      </c>
      <c r="E4081" s="45" t="s">
        <v>1</v>
      </c>
      <c r="F4081" s="46" t="s">
        <v>1</v>
      </c>
      <c r="G4081" s="47" t="s">
        <v>1</v>
      </c>
      <c r="H4081" s="16" t="s">
        <v>1</v>
      </c>
      <c r="I4081" s="65">
        <v>1</v>
      </c>
      <c r="J4081" s="65" t="s">
        <v>2894</v>
      </c>
      <c r="K4081" s="65">
        <v>3</v>
      </c>
      <c r="L4081" s="65" t="s">
        <v>2945</v>
      </c>
      <c r="M4081" s="65">
        <v>5</v>
      </c>
      <c r="N4081" s="65">
        <v>6</v>
      </c>
      <c r="O4081" s="65">
        <v>7</v>
      </c>
      <c r="P4081" s="65" t="s">
        <v>2946</v>
      </c>
      <c r="Q4081" s="65">
        <v>9</v>
      </c>
    </row>
    <row r="4082" spans="1:17" x14ac:dyDescent="0.25">
      <c r="A4082" s="14" t="s">
        <v>638</v>
      </c>
      <c r="B4082" s="14" t="s">
        <v>69</v>
      </c>
      <c r="C4082" s="12" t="s">
        <v>1391</v>
      </c>
      <c r="D4082" s="43" t="s">
        <v>1392</v>
      </c>
      <c r="E4082" s="42" t="s">
        <v>1</v>
      </c>
      <c r="F4082" s="42" t="s">
        <v>1</v>
      </c>
      <c r="G4082" s="42" t="s">
        <v>1</v>
      </c>
      <c r="H4082" s="11" t="s">
        <v>1393</v>
      </c>
      <c r="I4082" s="63"/>
      <c r="J4082" s="63"/>
      <c r="K4082" s="63"/>
      <c r="L4082" s="63"/>
      <c r="M4082" s="63"/>
      <c r="N4082" s="63"/>
      <c r="O4082" s="63"/>
      <c r="P4082" s="63">
        <f t="shared" si="3128"/>
        <v>0</v>
      </c>
      <c r="Q4082" s="63" t="str">
        <f t="shared" si="3129"/>
        <v>-</v>
      </c>
    </row>
    <row r="4083" spans="1:17" ht="22.5" x14ac:dyDescent="0.25">
      <c r="A4083" s="14" t="s">
        <v>1</v>
      </c>
      <c r="B4083" s="14" t="s">
        <v>1</v>
      </c>
      <c r="C4083" s="14" t="s">
        <v>1</v>
      </c>
      <c r="D4083" s="42" t="s">
        <v>1</v>
      </c>
      <c r="E4083" s="42" t="s">
        <v>1</v>
      </c>
      <c r="F4083" s="42" t="s">
        <v>1</v>
      </c>
      <c r="G4083" s="42" t="s">
        <v>1</v>
      </c>
      <c r="H4083" s="17" t="s">
        <v>13</v>
      </c>
      <c r="I4083" s="66">
        <f t="shared" ref="I4083" si="3145">SUM(I4084,I4092,I4094)</f>
        <v>1507864</v>
      </c>
      <c r="J4083" s="66">
        <f t="shared" ref="J4083:K4083" si="3146">SUM(J4084,J4092,J4094)</f>
        <v>1491664</v>
      </c>
      <c r="K4083" s="66">
        <f t="shared" si="3146"/>
        <v>0</v>
      </c>
      <c r="L4083" s="66">
        <f t="shared" si="3121"/>
        <v>142450</v>
      </c>
      <c r="M4083" s="66">
        <f t="shared" ref="M4083" si="3147">SUM(M4084,M4092,M4094)</f>
        <v>0</v>
      </c>
      <c r="N4083" s="66">
        <f t="shared" ref="N4083:O4083" si="3148">SUM(N4084,N4092,N4094)</f>
        <v>0</v>
      </c>
      <c r="O4083" s="66">
        <f t="shared" si="3148"/>
        <v>142450</v>
      </c>
      <c r="P4083" s="66">
        <f t="shared" si="3128"/>
        <v>142450</v>
      </c>
      <c r="Q4083" s="66">
        <f t="shared" si="3129"/>
        <v>9.5497377425479204</v>
      </c>
    </row>
    <row r="4084" spans="1:17" x14ac:dyDescent="0.25">
      <c r="A4084" s="12" t="s">
        <v>638</v>
      </c>
      <c r="B4084" s="12" t="s">
        <v>69</v>
      </c>
      <c r="C4084" s="12" t="s">
        <v>1391</v>
      </c>
      <c r="D4084" s="43" t="s">
        <v>1392</v>
      </c>
      <c r="E4084" s="42" t="s">
        <v>2709</v>
      </c>
      <c r="F4084" s="42" t="s">
        <v>1</v>
      </c>
      <c r="G4084" s="42" t="s">
        <v>1</v>
      </c>
      <c r="H4084" s="11" t="s">
        <v>15</v>
      </c>
      <c r="I4084" s="67">
        <f t="shared" ref="I4084" si="3149">SUM(I4085,I4086)</f>
        <v>1300126</v>
      </c>
      <c r="J4084" s="67">
        <f t="shared" ref="J4084:K4084" si="3150">SUM(J4085,J4086)</f>
        <v>1300126</v>
      </c>
      <c r="K4084" s="67">
        <f t="shared" si="3150"/>
        <v>0</v>
      </c>
      <c r="L4084" s="67">
        <f t="shared" si="3121"/>
        <v>123100</v>
      </c>
      <c r="M4084" s="67">
        <f t="shared" ref="M4084" si="3151">SUM(M4085,M4086)</f>
        <v>0</v>
      </c>
      <c r="N4084" s="67">
        <f t="shared" ref="N4084:O4084" si="3152">SUM(N4085,N4086)</f>
        <v>0</v>
      </c>
      <c r="O4084" s="67">
        <f t="shared" si="3152"/>
        <v>123100</v>
      </c>
      <c r="P4084" s="67">
        <f t="shared" si="3128"/>
        <v>123100</v>
      </c>
      <c r="Q4084" s="67">
        <f t="shared" si="3129"/>
        <v>9.4683130711946379</v>
      </c>
    </row>
    <row r="4085" spans="1:17" x14ac:dyDescent="0.25">
      <c r="A4085" s="12" t="s">
        <v>638</v>
      </c>
      <c r="B4085" s="12" t="s">
        <v>69</v>
      </c>
      <c r="C4085" s="12" t="s">
        <v>1391</v>
      </c>
      <c r="D4085" s="43" t="s">
        <v>1392</v>
      </c>
      <c r="E4085" s="48">
        <v>6111</v>
      </c>
      <c r="F4085" s="43"/>
      <c r="G4085" s="56" t="s">
        <v>2919</v>
      </c>
      <c r="H4085" s="23" t="s">
        <v>16</v>
      </c>
      <c r="I4085" s="68">
        <v>1142142</v>
      </c>
      <c r="J4085" s="68">
        <v>1142142</v>
      </c>
      <c r="K4085" s="68"/>
      <c r="L4085" s="68">
        <f t="shared" si="3121"/>
        <v>100000</v>
      </c>
      <c r="M4085" s="68"/>
      <c r="N4085" s="68"/>
      <c r="O4085" s="68">
        <v>100000</v>
      </c>
      <c r="P4085" s="68">
        <f t="shared" si="3128"/>
        <v>100000</v>
      </c>
      <c r="Q4085" s="68">
        <f t="shared" si="3129"/>
        <v>8.7554787408220687</v>
      </c>
    </row>
    <row r="4086" spans="1:17" x14ac:dyDescent="0.25">
      <c r="A4086" s="14" t="s">
        <v>638</v>
      </c>
      <c r="B4086" s="14" t="s">
        <v>69</v>
      </c>
      <c r="C4086" s="14" t="s">
        <v>1391</v>
      </c>
      <c r="D4086" s="50" t="s">
        <v>1392</v>
      </c>
      <c r="E4086" s="50" t="s">
        <v>2719</v>
      </c>
      <c r="F4086" s="43" t="s">
        <v>1</v>
      </c>
      <c r="G4086" s="49" t="s">
        <v>1</v>
      </c>
      <c r="H4086" s="11" t="s">
        <v>19</v>
      </c>
      <c r="I4086" s="67">
        <f t="shared" ref="I4086:O4086" si="3153">SUM(I4087:I4091)</f>
        <v>157984</v>
      </c>
      <c r="J4086" s="67">
        <f t="shared" si="3153"/>
        <v>157984</v>
      </c>
      <c r="K4086" s="67">
        <f t="shared" si="3153"/>
        <v>0</v>
      </c>
      <c r="L4086" s="67">
        <f t="shared" si="3121"/>
        <v>23100</v>
      </c>
      <c r="M4086" s="67">
        <f t="shared" si="3153"/>
        <v>0</v>
      </c>
      <c r="N4086" s="67">
        <f t="shared" si="3153"/>
        <v>0</v>
      </c>
      <c r="O4086" s="67">
        <f t="shared" si="3153"/>
        <v>23100</v>
      </c>
      <c r="P4086" s="67">
        <f t="shared" si="3128"/>
        <v>23100</v>
      </c>
      <c r="Q4086" s="67">
        <f t="shared" si="3129"/>
        <v>14.621733846465466</v>
      </c>
    </row>
    <row r="4087" spans="1:17" x14ac:dyDescent="0.25">
      <c r="A4087" s="12" t="s">
        <v>638</v>
      </c>
      <c r="B4087" s="12" t="s">
        <v>69</v>
      </c>
      <c r="C4087" s="12" t="s">
        <v>1391</v>
      </c>
      <c r="D4087" s="43" t="s">
        <v>1392</v>
      </c>
      <c r="E4087" s="48">
        <v>6112</v>
      </c>
      <c r="F4087" s="43" t="s">
        <v>1394</v>
      </c>
      <c r="G4087" s="56" t="s">
        <v>2919</v>
      </c>
      <c r="H4087" s="23" t="s">
        <v>26</v>
      </c>
      <c r="I4087" s="68">
        <v>10000</v>
      </c>
      <c r="J4087" s="68">
        <v>10000</v>
      </c>
      <c r="K4087" s="68"/>
      <c r="L4087" s="68">
        <f t="shared" si="3121"/>
        <v>10000</v>
      </c>
      <c r="M4087" s="68"/>
      <c r="N4087" s="68"/>
      <c r="O4087" s="68">
        <v>10000</v>
      </c>
      <c r="P4087" s="68">
        <f t="shared" si="3128"/>
        <v>10000</v>
      </c>
      <c r="Q4087" s="68">
        <f t="shared" si="3129"/>
        <v>100</v>
      </c>
    </row>
    <row r="4088" spans="1:17" x14ac:dyDescent="0.25">
      <c r="A4088" s="12" t="s">
        <v>638</v>
      </c>
      <c r="B4088" s="12" t="s">
        <v>69</v>
      </c>
      <c r="C4088" s="12" t="s">
        <v>1391</v>
      </c>
      <c r="D4088" s="43" t="s">
        <v>1392</v>
      </c>
      <c r="E4088" s="48">
        <v>6112</v>
      </c>
      <c r="F4088" s="43" t="s">
        <v>1395</v>
      </c>
      <c r="G4088" s="56" t="s">
        <v>2919</v>
      </c>
      <c r="H4088" s="23" t="s">
        <v>73</v>
      </c>
      <c r="I4088" s="68">
        <v>27000</v>
      </c>
      <c r="J4088" s="68">
        <v>27000</v>
      </c>
      <c r="K4088" s="68"/>
      <c r="L4088" s="68">
        <f t="shared" si="3121"/>
        <v>3100</v>
      </c>
      <c r="M4088" s="68"/>
      <c r="N4088" s="68"/>
      <c r="O4088" s="68">
        <v>3100</v>
      </c>
      <c r="P4088" s="68">
        <f t="shared" si="3128"/>
        <v>3100</v>
      </c>
      <c r="Q4088" s="68">
        <f t="shared" si="3129"/>
        <v>11.481481481481481</v>
      </c>
    </row>
    <row r="4089" spans="1:17" x14ac:dyDescent="0.25">
      <c r="A4089" s="12" t="s">
        <v>638</v>
      </c>
      <c r="B4089" s="12" t="s">
        <v>69</v>
      </c>
      <c r="C4089" s="12" t="s">
        <v>1391</v>
      </c>
      <c r="D4089" s="43" t="s">
        <v>1392</v>
      </c>
      <c r="E4089" s="48">
        <v>6112</v>
      </c>
      <c r="F4089" s="43" t="s">
        <v>1396</v>
      </c>
      <c r="G4089" s="56" t="s">
        <v>2919</v>
      </c>
      <c r="H4089" s="23" t="s">
        <v>22</v>
      </c>
      <c r="I4089" s="68">
        <v>89000</v>
      </c>
      <c r="J4089" s="68">
        <v>89000</v>
      </c>
      <c r="K4089" s="68"/>
      <c r="L4089" s="68">
        <f t="shared" si="3121"/>
        <v>10000</v>
      </c>
      <c r="M4089" s="68"/>
      <c r="N4089" s="68"/>
      <c r="O4089" s="68">
        <v>10000</v>
      </c>
      <c r="P4089" s="68">
        <f t="shared" si="3128"/>
        <v>10000</v>
      </c>
      <c r="Q4089" s="68">
        <f t="shared" si="3129"/>
        <v>11.235955056179774</v>
      </c>
    </row>
    <row r="4090" spans="1:17" x14ac:dyDescent="0.25">
      <c r="A4090" s="12" t="s">
        <v>638</v>
      </c>
      <c r="B4090" s="12" t="s">
        <v>69</v>
      </c>
      <c r="C4090" s="12" t="s">
        <v>1391</v>
      </c>
      <c r="D4090" s="43" t="s">
        <v>1392</v>
      </c>
      <c r="E4090" s="48">
        <v>6112</v>
      </c>
      <c r="F4090" s="43" t="s">
        <v>1397</v>
      </c>
      <c r="G4090" s="56" t="s">
        <v>2919</v>
      </c>
      <c r="H4090" s="23" t="s">
        <v>24</v>
      </c>
      <c r="I4090" s="68">
        <v>21984</v>
      </c>
      <c r="J4090" s="68">
        <v>21984</v>
      </c>
      <c r="K4090" s="68"/>
      <c r="L4090" s="68">
        <f t="shared" si="3121"/>
        <v>0</v>
      </c>
      <c r="M4090" s="68"/>
      <c r="N4090" s="68"/>
      <c r="O4090" s="68"/>
      <c r="P4090" s="68">
        <f t="shared" si="3128"/>
        <v>0</v>
      </c>
      <c r="Q4090" s="68">
        <f t="shared" si="3129"/>
        <v>0</v>
      </c>
    </row>
    <row r="4091" spans="1:17" x14ac:dyDescent="0.25">
      <c r="A4091" s="12" t="s">
        <v>638</v>
      </c>
      <c r="B4091" s="12" t="s">
        <v>69</v>
      </c>
      <c r="C4091" s="12" t="s">
        <v>1391</v>
      </c>
      <c r="D4091" s="43" t="s">
        <v>1392</v>
      </c>
      <c r="E4091" s="48">
        <v>6112</v>
      </c>
      <c r="F4091" s="43" t="s">
        <v>1398</v>
      </c>
      <c r="G4091" s="56" t="s">
        <v>2919</v>
      </c>
      <c r="H4091" s="23" t="s">
        <v>76</v>
      </c>
      <c r="I4091" s="68">
        <v>10000</v>
      </c>
      <c r="J4091" s="68">
        <v>10000</v>
      </c>
      <c r="K4091" s="68"/>
      <c r="L4091" s="68">
        <f t="shared" si="3121"/>
        <v>0</v>
      </c>
      <c r="M4091" s="68"/>
      <c r="N4091" s="68"/>
      <c r="O4091" s="68">
        <v>0</v>
      </c>
      <c r="P4091" s="68">
        <f t="shared" si="3128"/>
        <v>0</v>
      </c>
      <c r="Q4091" s="68">
        <f t="shared" si="3129"/>
        <v>0</v>
      </c>
    </row>
    <row r="4092" spans="1:17" x14ac:dyDescent="0.25">
      <c r="A4092" s="12" t="s">
        <v>638</v>
      </c>
      <c r="B4092" s="12" t="s">
        <v>69</v>
      </c>
      <c r="C4092" s="12" t="s">
        <v>1391</v>
      </c>
      <c r="D4092" s="43" t="s">
        <v>1392</v>
      </c>
      <c r="E4092" s="42" t="s">
        <v>2710</v>
      </c>
      <c r="F4092" s="42" t="s">
        <v>1</v>
      </c>
      <c r="G4092" s="42" t="s">
        <v>1</v>
      </c>
      <c r="H4092" s="11" t="s">
        <v>28</v>
      </c>
      <c r="I4092" s="67">
        <f t="shared" ref="I4092:O4092" si="3154">SUM(I4093)</f>
        <v>121666</v>
      </c>
      <c r="J4092" s="67">
        <f t="shared" si="3154"/>
        <v>121666</v>
      </c>
      <c r="K4092" s="67">
        <f t="shared" si="3154"/>
        <v>0</v>
      </c>
      <c r="L4092" s="67">
        <f t="shared" si="3121"/>
        <v>10000</v>
      </c>
      <c r="M4092" s="67">
        <f t="shared" si="3154"/>
        <v>0</v>
      </c>
      <c r="N4092" s="67">
        <f t="shared" si="3154"/>
        <v>0</v>
      </c>
      <c r="O4092" s="67">
        <f t="shared" si="3154"/>
        <v>10000</v>
      </c>
      <c r="P4092" s="67">
        <f t="shared" si="3128"/>
        <v>10000</v>
      </c>
      <c r="Q4092" s="67">
        <f t="shared" si="3129"/>
        <v>8.2192231190307901</v>
      </c>
    </row>
    <row r="4093" spans="1:17" x14ac:dyDescent="0.25">
      <c r="A4093" s="12" t="s">
        <v>638</v>
      </c>
      <c r="B4093" s="12" t="s">
        <v>69</v>
      </c>
      <c r="C4093" s="12" t="s">
        <v>1391</v>
      </c>
      <c r="D4093" s="43" t="s">
        <v>1392</v>
      </c>
      <c r="E4093" s="48">
        <v>6121</v>
      </c>
      <c r="F4093" s="43"/>
      <c r="G4093" s="56" t="s">
        <v>2919</v>
      </c>
      <c r="H4093" s="23" t="s">
        <v>29</v>
      </c>
      <c r="I4093" s="68">
        <v>121666</v>
      </c>
      <c r="J4093" s="68">
        <v>121666</v>
      </c>
      <c r="K4093" s="68"/>
      <c r="L4093" s="68">
        <f t="shared" si="3121"/>
        <v>10000</v>
      </c>
      <c r="M4093" s="68"/>
      <c r="N4093" s="68"/>
      <c r="O4093" s="68">
        <v>10000</v>
      </c>
      <c r="P4093" s="68">
        <f t="shared" si="3128"/>
        <v>10000</v>
      </c>
      <c r="Q4093" s="68">
        <f t="shared" si="3129"/>
        <v>8.2192231190307901</v>
      </c>
    </row>
    <row r="4094" spans="1:17" x14ac:dyDescent="0.25">
      <c r="A4094" s="12" t="s">
        <v>638</v>
      </c>
      <c r="B4094" s="12" t="s">
        <v>69</v>
      </c>
      <c r="C4094" s="12" t="s">
        <v>1391</v>
      </c>
      <c r="D4094" s="43" t="s">
        <v>1392</v>
      </c>
      <c r="E4094" s="42" t="s">
        <v>2711</v>
      </c>
      <c r="F4094" s="42" t="s">
        <v>1</v>
      </c>
      <c r="G4094" s="42" t="s">
        <v>1</v>
      </c>
      <c r="H4094" s="11" t="s">
        <v>32</v>
      </c>
      <c r="I4094" s="67">
        <f t="shared" ref="I4094:O4094" si="3155">SUM(I4095:I4102)</f>
        <v>86072</v>
      </c>
      <c r="J4094" s="67">
        <f t="shared" si="3155"/>
        <v>69872</v>
      </c>
      <c r="K4094" s="67">
        <f t="shared" si="3155"/>
        <v>0</v>
      </c>
      <c r="L4094" s="67">
        <f t="shared" si="3121"/>
        <v>9350</v>
      </c>
      <c r="M4094" s="67">
        <f t="shared" si="3155"/>
        <v>0</v>
      </c>
      <c r="N4094" s="67">
        <f t="shared" si="3155"/>
        <v>0</v>
      </c>
      <c r="O4094" s="67">
        <f t="shared" si="3155"/>
        <v>9350</v>
      </c>
      <c r="P4094" s="67">
        <f t="shared" si="3128"/>
        <v>9350</v>
      </c>
      <c r="Q4094" s="67">
        <f t="shared" si="3129"/>
        <v>13.3816120906801</v>
      </c>
    </row>
    <row r="4095" spans="1:17" x14ac:dyDescent="0.25">
      <c r="A4095" s="12" t="s">
        <v>638</v>
      </c>
      <c r="B4095" s="12" t="s">
        <v>69</v>
      </c>
      <c r="C4095" s="12" t="s">
        <v>1391</v>
      </c>
      <c r="D4095" s="43" t="s">
        <v>1392</v>
      </c>
      <c r="E4095" s="48">
        <v>6131</v>
      </c>
      <c r="F4095" s="43"/>
      <c r="G4095" s="56" t="s">
        <v>2919</v>
      </c>
      <c r="H4095" s="23" t="s">
        <v>33</v>
      </c>
      <c r="I4095" s="68">
        <v>585</v>
      </c>
      <c r="J4095" s="68">
        <v>585</v>
      </c>
      <c r="K4095" s="68"/>
      <c r="L4095" s="68">
        <f t="shared" si="3121"/>
        <v>0</v>
      </c>
      <c r="M4095" s="68"/>
      <c r="N4095" s="68"/>
      <c r="O4095" s="68">
        <v>0</v>
      </c>
      <c r="P4095" s="68">
        <f t="shared" si="3128"/>
        <v>0</v>
      </c>
      <c r="Q4095" s="68">
        <f t="shared" si="3129"/>
        <v>0</v>
      </c>
    </row>
    <row r="4096" spans="1:17" x14ac:dyDescent="0.25">
      <c r="A4096" s="12" t="s">
        <v>638</v>
      </c>
      <c r="B4096" s="12" t="s">
        <v>69</v>
      </c>
      <c r="C4096" s="12" t="s">
        <v>1391</v>
      </c>
      <c r="D4096" s="43" t="s">
        <v>1392</v>
      </c>
      <c r="E4096" s="48">
        <v>6132</v>
      </c>
      <c r="F4096" s="43"/>
      <c r="G4096" s="56" t="s">
        <v>2919</v>
      </c>
      <c r="H4096" s="23" t="s">
        <v>227</v>
      </c>
      <c r="I4096" s="68">
        <v>32000</v>
      </c>
      <c r="J4096" s="68">
        <v>32000</v>
      </c>
      <c r="K4096" s="68"/>
      <c r="L4096" s="68">
        <f t="shared" si="3121"/>
        <v>6000</v>
      </c>
      <c r="M4096" s="68"/>
      <c r="N4096" s="68"/>
      <c r="O4096" s="68">
        <v>6000</v>
      </c>
      <c r="P4096" s="68">
        <f t="shared" si="3128"/>
        <v>6000</v>
      </c>
      <c r="Q4096" s="68">
        <f t="shared" si="3129"/>
        <v>18.75</v>
      </c>
    </row>
    <row r="4097" spans="1:17" x14ac:dyDescent="0.25">
      <c r="A4097" s="12" t="s">
        <v>638</v>
      </c>
      <c r="B4097" s="12" t="s">
        <v>69</v>
      </c>
      <c r="C4097" s="12" t="s">
        <v>1391</v>
      </c>
      <c r="D4097" s="43" t="s">
        <v>1392</v>
      </c>
      <c r="E4097" s="48">
        <v>6133</v>
      </c>
      <c r="F4097" s="43"/>
      <c r="G4097" s="56" t="s">
        <v>2919</v>
      </c>
      <c r="H4097" s="23" t="s">
        <v>229</v>
      </c>
      <c r="I4097" s="68">
        <v>10639</v>
      </c>
      <c r="J4097" s="68">
        <v>10639</v>
      </c>
      <c r="K4097" s="68"/>
      <c r="L4097" s="68">
        <f t="shared" si="3121"/>
        <v>900</v>
      </c>
      <c r="M4097" s="68"/>
      <c r="N4097" s="68"/>
      <c r="O4097" s="68">
        <v>900</v>
      </c>
      <c r="P4097" s="68">
        <f t="shared" si="3128"/>
        <v>900</v>
      </c>
      <c r="Q4097" s="68">
        <f t="shared" si="3129"/>
        <v>8.4594416768493268</v>
      </c>
    </row>
    <row r="4098" spans="1:17" x14ac:dyDescent="0.25">
      <c r="A4098" s="12" t="s">
        <v>638</v>
      </c>
      <c r="B4098" s="12" t="s">
        <v>69</v>
      </c>
      <c r="C4098" s="12" t="s">
        <v>1391</v>
      </c>
      <c r="D4098" s="43" t="s">
        <v>1392</v>
      </c>
      <c r="E4098" s="48">
        <v>6134</v>
      </c>
      <c r="F4098" s="43"/>
      <c r="G4098" s="56" t="s">
        <v>2919</v>
      </c>
      <c r="H4098" s="23" t="s">
        <v>169</v>
      </c>
      <c r="I4098" s="68">
        <v>13627</v>
      </c>
      <c r="J4098" s="68">
        <v>5127</v>
      </c>
      <c r="K4098" s="68"/>
      <c r="L4098" s="68">
        <f t="shared" si="3121"/>
        <v>500</v>
      </c>
      <c r="M4098" s="68"/>
      <c r="N4098" s="68"/>
      <c r="O4098" s="68">
        <v>500</v>
      </c>
      <c r="P4098" s="68">
        <f t="shared" si="3128"/>
        <v>500</v>
      </c>
      <c r="Q4098" s="68">
        <f t="shared" si="3129"/>
        <v>9.7522917885703144</v>
      </c>
    </row>
    <row r="4099" spans="1:17" x14ac:dyDescent="0.25">
      <c r="A4099" s="12" t="s">
        <v>638</v>
      </c>
      <c r="B4099" s="12" t="s">
        <v>69</v>
      </c>
      <c r="C4099" s="12" t="s">
        <v>1391</v>
      </c>
      <c r="D4099" s="43" t="s">
        <v>1392</v>
      </c>
      <c r="E4099" s="48">
        <v>6135</v>
      </c>
      <c r="F4099" s="43"/>
      <c r="G4099" s="56" t="s">
        <v>2919</v>
      </c>
      <c r="H4099" s="23" t="s">
        <v>231</v>
      </c>
      <c r="I4099" s="68">
        <v>500</v>
      </c>
      <c r="J4099" s="68">
        <v>200</v>
      </c>
      <c r="K4099" s="68"/>
      <c r="L4099" s="68">
        <f t="shared" si="3121"/>
        <v>0</v>
      </c>
      <c r="M4099" s="68"/>
      <c r="N4099" s="68"/>
      <c r="O4099" s="68">
        <v>0</v>
      </c>
      <c r="P4099" s="68">
        <f t="shared" si="3128"/>
        <v>0</v>
      </c>
      <c r="Q4099" s="68">
        <f t="shared" si="3129"/>
        <v>0</v>
      </c>
    </row>
    <row r="4100" spans="1:17" x14ac:dyDescent="0.25">
      <c r="A4100" s="12" t="s">
        <v>638</v>
      </c>
      <c r="B4100" s="12" t="s">
        <v>69</v>
      </c>
      <c r="C4100" s="12" t="s">
        <v>1391</v>
      </c>
      <c r="D4100" s="43" t="s">
        <v>1392</v>
      </c>
      <c r="E4100" s="48">
        <v>6137</v>
      </c>
      <c r="F4100" s="43"/>
      <c r="G4100" s="56" t="s">
        <v>2919</v>
      </c>
      <c r="H4100" s="23" t="s">
        <v>235</v>
      </c>
      <c r="I4100" s="68">
        <v>5500</v>
      </c>
      <c r="J4100" s="68">
        <v>4000</v>
      </c>
      <c r="K4100" s="68"/>
      <c r="L4100" s="68">
        <f t="shared" si="3121"/>
        <v>350</v>
      </c>
      <c r="M4100" s="68"/>
      <c r="N4100" s="68"/>
      <c r="O4100" s="68">
        <v>350</v>
      </c>
      <c r="P4100" s="68">
        <f t="shared" si="3128"/>
        <v>350</v>
      </c>
      <c r="Q4100" s="68">
        <f t="shared" si="3129"/>
        <v>8.75</v>
      </c>
    </row>
    <row r="4101" spans="1:17" x14ac:dyDescent="0.25">
      <c r="A4101" s="12" t="s">
        <v>638</v>
      </c>
      <c r="B4101" s="12" t="s">
        <v>69</v>
      </c>
      <c r="C4101" s="12" t="s">
        <v>1391</v>
      </c>
      <c r="D4101" s="43" t="s">
        <v>1392</v>
      </c>
      <c r="E4101" s="48">
        <v>6138</v>
      </c>
      <c r="F4101" s="43"/>
      <c r="G4101" s="56" t="s">
        <v>2919</v>
      </c>
      <c r="H4101" s="23" t="s">
        <v>237</v>
      </c>
      <c r="I4101" s="68">
        <v>2400</v>
      </c>
      <c r="J4101" s="68">
        <v>0</v>
      </c>
      <c r="K4101" s="68"/>
      <c r="L4101" s="68">
        <f t="shared" si="3121"/>
        <v>0</v>
      </c>
      <c r="M4101" s="68"/>
      <c r="N4101" s="68"/>
      <c r="O4101" s="68">
        <v>0</v>
      </c>
      <c r="P4101" s="68">
        <f t="shared" si="3128"/>
        <v>0</v>
      </c>
      <c r="Q4101" s="68" t="str">
        <f t="shared" si="3129"/>
        <v>-</v>
      </c>
    </row>
    <row r="4102" spans="1:17" x14ac:dyDescent="0.25">
      <c r="A4102" s="14" t="s">
        <v>638</v>
      </c>
      <c r="B4102" s="14" t="s">
        <v>69</v>
      </c>
      <c r="C4102" s="14" t="s">
        <v>1391</v>
      </c>
      <c r="D4102" s="50" t="s">
        <v>1392</v>
      </c>
      <c r="E4102" s="50" t="s">
        <v>2720</v>
      </c>
      <c r="F4102" s="43" t="s">
        <v>1</v>
      </c>
      <c r="G4102" s="49" t="s">
        <v>1</v>
      </c>
      <c r="H4102" s="11" t="s">
        <v>35</v>
      </c>
      <c r="I4102" s="67">
        <f t="shared" ref="I4102:O4102" si="3156">SUM(I4103:I4105)</f>
        <v>20821</v>
      </c>
      <c r="J4102" s="67">
        <f t="shared" si="3156"/>
        <v>17321</v>
      </c>
      <c r="K4102" s="67">
        <f t="shared" si="3156"/>
        <v>0</v>
      </c>
      <c r="L4102" s="67">
        <f t="shared" si="3121"/>
        <v>1600</v>
      </c>
      <c r="M4102" s="67">
        <f t="shared" si="3156"/>
        <v>0</v>
      </c>
      <c r="N4102" s="67">
        <f t="shared" si="3156"/>
        <v>0</v>
      </c>
      <c r="O4102" s="67">
        <f t="shared" si="3156"/>
        <v>1600</v>
      </c>
      <c r="P4102" s="67">
        <f t="shared" si="3128"/>
        <v>1600</v>
      </c>
      <c r="Q4102" s="67">
        <f t="shared" si="3129"/>
        <v>9.2373419548524911</v>
      </c>
    </row>
    <row r="4103" spans="1:17" x14ac:dyDescent="0.25">
      <c r="A4103" s="12" t="s">
        <v>638</v>
      </c>
      <c r="B4103" s="12" t="s">
        <v>69</v>
      </c>
      <c r="C4103" s="12" t="s">
        <v>1391</v>
      </c>
      <c r="D4103" s="43" t="s">
        <v>1392</v>
      </c>
      <c r="E4103" s="48">
        <v>6139</v>
      </c>
      <c r="F4103" s="43"/>
      <c r="G4103" s="56" t="s">
        <v>2919</v>
      </c>
      <c r="H4103" s="23" t="s">
        <v>35</v>
      </c>
      <c r="I4103" s="68">
        <v>8470</v>
      </c>
      <c r="J4103" s="68">
        <v>4970</v>
      </c>
      <c r="K4103" s="68"/>
      <c r="L4103" s="68">
        <f t="shared" si="3121"/>
        <v>450</v>
      </c>
      <c r="M4103" s="68"/>
      <c r="N4103" s="68"/>
      <c r="O4103" s="68">
        <v>450</v>
      </c>
      <c r="P4103" s="68">
        <f t="shared" si="3128"/>
        <v>450</v>
      </c>
      <c r="Q4103" s="68">
        <f t="shared" si="3129"/>
        <v>9.0543259557344058</v>
      </c>
    </row>
    <row r="4104" spans="1:17" x14ac:dyDescent="0.25">
      <c r="A4104" s="12" t="s">
        <v>638</v>
      </c>
      <c r="B4104" s="12" t="s">
        <v>69</v>
      </c>
      <c r="C4104" s="12" t="s">
        <v>1391</v>
      </c>
      <c r="D4104" s="43" t="s">
        <v>1392</v>
      </c>
      <c r="E4104" s="48">
        <v>6139</v>
      </c>
      <c r="F4104" s="43" t="s">
        <v>1399</v>
      </c>
      <c r="G4104" s="56" t="s">
        <v>2919</v>
      </c>
      <c r="H4104" s="23" t="s">
        <v>43</v>
      </c>
      <c r="I4104" s="68">
        <v>3351</v>
      </c>
      <c r="J4104" s="68">
        <v>3351</v>
      </c>
      <c r="K4104" s="68"/>
      <c r="L4104" s="68">
        <f t="shared" si="3121"/>
        <v>350</v>
      </c>
      <c r="M4104" s="68"/>
      <c r="N4104" s="68"/>
      <c r="O4104" s="68">
        <v>350</v>
      </c>
      <c r="P4104" s="68">
        <f t="shared" si="3128"/>
        <v>350</v>
      </c>
      <c r="Q4104" s="68">
        <f t="shared" si="3129"/>
        <v>10.444643390032827</v>
      </c>
    </row>
    <row r="4105" spans="1:17" ht="22.5" x14ac:dyDescent="0.25">
      <c r="A4105" s="12" t="s">
        <v>638</v>
      </c>
      <c r="B4105" s="12" t="s">
        <v>69</v>
      </c>
      <c r="C4105" s="12" t="s">
        <v>1391</v>
      </c>
      <c r="D4105" s="43" t="s">
        <v>1392</v>
      </c>
      <c r="E4105" s="48">
        <v>6139</v>
      </c>
      <c r="F4105" s="43" t="s">
        <v>1400</v>
      </c>
      <c r="G4105" s="56" t="s">
        <v>2919</v>
      </c>
      <c r="H4105" s="23" t="s">
        <v>49</v>
      </c>
      <c r="I4105" s="68">
        <v>9000</v>
      </c>
      <c r="J4105" s="68">
        <v>9000</v>
      </c>
      <c r="K4105" s="68"/>
      <c r="L4105" s="68">
        <f t="shared" si="3121"/>
        <v>800</v>
      </c>
      <c r="M4105" s="68"/>
      <c r="N4105" s="68"/>
      <c r="O4105" s="68">
        <v>800</v>
      </c>
      <c r="P4105" s="68">
        <f t="shared" si="3128"/>
        <v>800</v>
      </c>
      <c r="Q4105" s="68">
        <f t="shared" si="3129"/>
        <v>8.8888888888888893</v>
      </c>
    </row>
    <row r="4106" spans="1:17" ht="22.5" x14ac:dyDescent="0.25">
      <c r="A4106" s="14" t="s">
        <v>1</v>
      </c>
      <c r="B4106" s="14" t="s">
        <v>1</v>
      </c>
      <c r="C4106" s="14" t="s">
        <v>1</v>
      </c>
      <c r="D4106" s="42" t="s">
        <v>1</v>
      </c>
      <c r="E4106" s="42" t="s">
        <v>1</v>
      </c>
      <c r="F4106" s="42" t="s">
        <v>1</v>
      </c>
      <c r="G4106" s="42" t="s">
        <v>1</v>
      </c>
      <c r="H4106" s="17" t="s">
        <v>50</v>
      </c>
      <c r="I4106" s="66">
        <f t="shared" ref="I4106:O4107" si="3157">SUM(I4107)</f>
        <v>100</v>
      </c>
      <c r="J4106" s="66">
        <f t="shared" si="3157"/>
        <v>100</v>
      </c>
      <c r="K4106" s="66">
        <f t="shared" si="3157"/>
        <v>0</v>
      </c>
      <c r="L4106" s="66">
        <f t="shared" si="3121"/>
        <v>0</v>
      </c>
      <c r="M4106" s="66">
        <f t="shared" si="3157"/>
        <v>0</v>
      </c>
      <c r="N4106" s="66">
        <f t="shared" si="3157"/>
        <v>0</v>
      </c>
      <c r="O4106" s="66">
        <f t="shared" si="3157"/>
        <v>0</v>
      </c>
      <c r="P4106" s="66">
        <f t="shared" si="3128"/>
        <v>0</v>
      </c>
      <c r="Q4106" s="66">
        <f t="shared" si="3129"/>
        <v>0</v>
      </c>
    </row>
    <row r="4107" spans="1:17" x14ac:dyDescent="0.25">
      <c r="A4107" s="12" t="s">
        <v>638</v>
      </c>
      <c r="B4107" s="12" t="s">
        <v>69</v>
      </c>
      <c r="C4107" s="12" t="s">
        <v>1391</v>
      </c>
      <c r="D4107" s="43" t="s">
        <v>1392</v>
      </c>
      <c r="E4107" s="42" t="s">
        <v>2712</v>
      </c>
      <c r="F4107" s="42" t="s">
        <v>1</v>
      </c>
      <c r="G4107" s="42" t="s">
        <v>1</v>
      </c>
      <c r="H4107" s="11" t="s">
        <v>52</v>
      </c>
      <c r="I4107" s="67">
        <f t="shared" si="3157"/>
        <v>100</v>
      </c>
      <c r="J4107" s="67">
        <f t="shared" si="3157"/>
        <v>100</v>
      </c>
      <c r="K4107" s="67">
        <f t="shared" si="3157"/>
        <v>0</v>
      </c>
      <c r="L4107" s="67">
        <f t="shared" si="3121"/>
        <v>0</v>
      </c>
      <c r="M4107" s="67">
        <f t="shared" si="3157"/>
        <v>0</v>
      </c>
      <c r="N4107" s="67">
        <f t="shared" si="3157"/>
        <v>0</v>
      </c>
      <c r="O4107" s="67">
        <f t="shared" si="3157"/>
        <v>0</v>
      </c>
      <c r="P4107" s="67">
        <f t="shared" si="3128"/>
        <v>0</v>
      </c>
      <c r="Q4107" s="67">
        <f t="shared" si="3129"/>
        <v>0</v>
      </c>
    </row>
    <row r="4108" spans="1:17" x14ac:dyDescent="0.25">
      <c r="A4108" s="12" t="s">
        <v>638</v>
      </c>
      <c r="B4108" s="12" t="s">
        <v>69</v>
      </c>
      <c r="C4108" s="12" t="s">
        <v>1391</v>
      </c>
      <c r="D4108" s="43" t="s">
        <v>1392</v>
      </c>
      <c r="E4108" s="48">
        <v>6148</v>
      </c>
      <c r="F4108" s="43"/>
      <c r="G4108" s="56" t="s">
        <v>2919</v>
      </c>
      <c r="H4108" s="23" t="s">
        <v>58</v>
      </c>
      <c r="I4108" s="68">
        <v>100</v>
      </c>
      <c r="J4108" s="68">
        <v>100</v>
      </c>
      <c r="K4108" s="68"/>
      <c r="L4108" s="68">
        <f t="shared" ref="L4108:L4171" si="3158">SUM(M4108:O4108)</f>
        <v>0</v>
      </c>
      <c r="M4108" s="68"/>
      <c r="N4108" s="68"/>
      <c r="O4108" s="68"/>
      <c r="P4108" s="68">
        <f t="shared" si="3128"/>
        <v>0</v>
      </c>
      <c r="Q4108" s="68">
        <f t="shared" si="3129"/>
        <v>0</v>
      </c>
    </row>
    <row r="4109" spans="1:17" ht="22.5" x14ac:dyDescent="0.25">
      <c r="A4109" s="14" t="s">
        <v>1</v>
      </c>
      <c r="B4109" s="14" t="s">
        <v>1</v>
      </c>
      <c r="C4109" s="14" t="s">
        <v>1</v>
      </c>
      <c r="D4109" s="42" t="s">
        <v>1</v>
      </c>
      <c r="E4109" s="42" t="s">
        <v>1</v>
      </c>
      <c r="F4109" s="42" t="s">
        <v>1</v>
      </c>
      <c r="G4109" s="42" t="s">
        <v>1</v>
      </c>
      <c r="H4109" s="17" t="s">
        <v>59</v>
      </c>
      <c r="I4109" s="66">
        <f t="shared" ref="I4109:O4110" si="3159">SUM(I4110)</f>
        <v>6000</v>
      </c>
      <c r="J4109" s="66">
        <f t="shared" si="3159"/>
        <v>0</v>
      </c>
      <c r="K4109" s="66">
        <f t="shared" si="3159"/>
        <v>0</v>
      </c>
      <c r="L4109" s="66">
        <f t="shared" si="3158"/>
        <v>0</v>
      </c>
      <c r="M4109" s="66">
        <f t="shared" si="3159"/>
        <v>0</v>
      </c>
      <c r="N4109" s="66">
        <f t="shared" si="3159"/>
        <v>0</v>
      </c>
      <c r="O4109" s="66">
        <f t="shared" si="3159"/>
        <v>0</v>
      </c>
      <c r="P4109" s="66">
        <f t="shared" ref="P4109:P4172" si="3160">K4109+L4109</f>
        <v>0</v>
      </c>
      <c r="Q4109" s="66" t="str">
        <f t="shared" ref="Q4109:Q4172" si="3161">IF(J4109=0,"-",P4109/J4109*100)</f>
        <v>-</v>
      </c>
    </row>
    <row r="4110" spans="1:17" x14ac:dyDescent="0.25">
      <c r="A4110" s="12" t="s">
        <v>638</v>
      </c>
      <c r="B4110" s="12" t="s">
        <v>69</v>
      </c>
      <c r="C4110" s="12" t="s">
        <v>1391</v>
      </c>
      <c r="D4110" s="43" t="s">
        <v>1392</v>
      </c>
      <c r="E4110" s="42" t="s">
        <v>2715</v>
      </c>
      <c r="F4110" s="42" t="s">
        <v>1</v>
      </c>
      <c r="G4110" s="42" t="s">
        <v>1</v>
      </c>
      <c r="H4110" s="11" t="s">
        <v>61</v>
      </c>
      <c r="I4110" s="67">
        <f t="shared" si="3159"/>
        <v>6000</v>
      </c>
      <c r="J4110" s="67">
        <f t="shared" si="3159"/>
        <v>0</v>
      </c>
      <c r="K4110" s="67">
        <f t="shared" si="3159"/>
        <v>0</v>
      </c>
      <c r="L4110" s="67">
        <f t="shared" si="3158"/>
        <v>0</v>
      </c>
      <c r="M4110" s="67">
        <f t="shared" si="3159"/>
        <v>0</v>
      </c>
      <c r="N4110" s="67">
        <f t="shared" si="3159"/>
        <v>0</v>
      </c>
      <c r="O4110" s="67">
        <f t="shared" si="3159"/>
        <v>0</v>
      </c>
      <c r="P4110" s="67">
        <f t="shared" si="3160"/>
        <v>0</v>
      </c>
      <c r="Q4110" s="67" t="str">
        <f t="shared" si="3161"/>
        <v>-</v>
      </c>
    </row>
    <row r="4111" spans="1:17" x14ac:dyDescent="0.25">
      <c r="A4111" s="12" t="s">
        <v>638</v>
      </c>
      <c r="B4111" s="12" t="s">
        <v>69</v>
      </c>
      <c r="C4111" s="12" t="s">
        <v>1391</v>
      </c>
      <c r="D4111" s="43" t="s">
        <v>1392</v>
      </c>
      <c r="E4111" s="48">
        <v>8213</v>
      </c>
      <c r="F4111" s="43"/>
      <c r="G4111" s="56" t="s">
        <v>2919</v>
      </c>
      <c r="H4111" s="23" t="s">
        <v>62</v>
      </c>
      <c r="I4111" s="68">
        <v>6000</v>
      </c>
      <c r="J4111" s="68">
        <v>0</v>
      </c>
      <c r="K4111" s="68"/>
      <c r="L4111" s="68">
        <f t="shared" si="3158"/>
        <v>0</v>
      </c>
      <c r="M4111" s="68"/>
      <c r="N4111" s="68"/>
      <c r="O4111" s="68"/>
      <c r="P4111" s="68">
        <f t="shared" si="3160"/>
        <v>0</v>
      </c>
      <c r="Q4111" s="68" t="str">
        <f t="shared" si="3161"/>
        <v>-</v>
      </c>
    </row>
    <row r="4112" spans="1:17" x14ac:dyDescent="0.25">
      <c r="A4112" s="23" t="s">
        <v>1</v>
      </c>
      <c r="B4112" s="23" t="s">
        <v>1</v>
      </c>
      <c r="C4112" s="23" t="s">
        <v>1</v>
      </c>
      <c r="D4112" s="49" t="s">
        <v>1</v>
      </c>
      <c r="E4112" s="49" t="s">
        <v>1</v>
      </c>
      <c r="F4112" s="49" t="s">
        <v>1</v>
      </c>
      <c r="G4112" s="49" t="s">
        <v>1</v>
      </c>
      <c r="H4112" s="17" t="s">
        <v>1401</v>
      </c>
      <c r="I4112" s="66">
        <f t="shared" ref="I4112:O4112" si="3162">SUM(I4083,I4106,I4109)</f>
        <v>1513964</v>
      </c>
      <c r="J4112" s="66">
        <f t="shared" si="3162"/>
        <v>1491764</v>
      </c>
      <c r="K4112" s="66">
        <f t="shared" si="3162"/>
        <v>0</v>
      </c>
      <c r="L4112" s="66">
        <f t="shared" si="3158"/>
        <v>142450</v>
      </c>
      <c r="M4112" s="66">
        <f t="shared" si="3162"/>
        <v>0</v>
      </c>
      <c r="N4112" s="66">
        <f t="shared" si="3162"/>
        <v>0</v>
      </c>
      <c r="O4112" s="66">
        <f t="shared" si="3162"/>
        <v>142450</v>
      </c>
      <c r="P4112" s="66">
        <f t="shared" si="3160"/>
        <v>142450</v>
      </c>
      <c r="Q4112" s="66">
        <f t="shared" si="3161"/>
        <v>9.5490975784373404</v>
      </c>
    </row>
    <row r="4113" spans="1:17" ht="15.75" thickBot="1" x14ac:dyDescent="0.3">
      <c r="A4113" s="23" t="s">
        <v>1</v>
      </c>
      <c r="B4113" s="23" t="s">
        <v>1</v>
      </c>
      <c r="C4113" s="23" t="s">
        <v>1</v>
      </c>
      <c r="D4113" s="49" t="s">
        <v>1</v>
      </c>
      <c r="E4113" s="49" t="s">
        <v>1</v>
      </c>
      <c r="F4113" s="49" t="s">
        <v>1</v>
      </c>
      <c r="G4113" s="49" t="s">
        <v>1</v>
      </c>
      <c r="H4113" s="11" t="s">
        <v>64</v>
      </c>
      <c r="I4113" s="67">
        <v>49</v>
      </c>
      <c r="J4113" s="67">
        <v>49</v>
      </c>
      <c r="K4113" s="67"/>
      <c r="L4113" s="67"/>
      <c r="M4113" s="67"/>
      <c r="N4113" s="67"/>
      <c r="O4113" s="67"/>
      <c r="P4113" s="67">
        <f t="shared" si="3160"/>
        <v>0</v>
      </c>
      <c r="Q4113" s="67">
        <f t="shared" si="3161"/>
        <v>0</v>
      </c>
    </row>
    <row r="4114" spans="1:17" ht="34.5" thickBot="1" x14ac:dyDescent="0.3">
      <c r="A4114" s="23" t="s">
        <v>1</v>
      </c>
      <c r="B4114" s="23" t="s">
        <v>1</v>
      </c>
      <c r="C4114" s="23" t="s">
        <v>1</v>
      </c>
      <c r="D4114" s="49" t="s">
        <v>1</v>
      </c>
      <c r="E4114" s="49" t="s">
        <v>1</v>
      </c>
      <c r="F4114" s="49" t="s">
        <v>1</v>
      </c>
      <c r="G4114" s="49" t="s">
        <v>1</v>
      </c>
      <c r="H4114" s="22" t="s">
        <v>65</v>
      </c>
      <c r="I4114" s="64" t="s">
        <v>2718</v>
      </c>
      <c r="J4114" s="64" t="s">
        <v>2879</v>
      </c>
      <c r="K4114" s="64" t="s">
        <v>2942</v>
      </c>
      <c r="L4114" s="64" t="s">
        <v>2942</v>
      </c>
      <c r="M4114" s="64" t="s">
        <v>2950</v>
      </c>
      <c r="N4114" s="64" t="s">
        <v>2949</v>
      </c>
      <c r="O4114" s="64" t="s">
        <v>2951</v>
      </c>
      <c r="P4114" s="64" t="s">
        <v>2942</v>
      </c>
      <c r="Q4114" s="64" t="s">
        <v>2944</v>
      </c>
    </row>
    <row r="4115" spans="1:17" x14ac:dyDescent="0.25">
      <c r="A4115" s="24"/>
      <c r="B4115" s="24"/>
      <c r="C4115" s="24"/>
      <c r="D4115" s="51"/>
      <c r="E4115" s="51"/>
      <c r="F4115" s="51"/>
      <c r="G4115" s="51"/>
      <c r="H4115" s="18" t="s">
        <v>1</v>
      </c>
      <c r="I4115" s="65">
        <v>1</v>
      </c>
      <c r="J4115" s="65" t="s">
        <v>2894</v>
      </c>
      <c r="K4115" s="65">
        <v>3</v>
      </c>
      <c r="L4115" s="65" t="s">
        <v>2945</v>
      </c>
      <c r="M4115" s="65">
        <v>5</v>
      </c>
      <c r="N4115" s="65">
        <v>6</v>
      </c>
      <c r="O4115" s="65">
        <v>7</v>
      </c>
      <c r="P4115" s="65" t="s">
        <v>2946</v>
      </c>
      <c r="Q4115" s="65">
        <v>9</v>
      </c>
    </row>
    <row r="4116" spans="1:17" x14ac:dyDescent="0.25">
      <c r="A4116" s="24"/>
      <c r="B4116" s="24"/>
      <c r="C4116" s="24"/>
      <c r="D4116" s="51"/>
      <c r="E4116" s="52"/>
      <c r="F4116" s="52"/>
      <c r="G4116" s="52"/>
      <c r="H4116" s="19" t="s">
        <v>697</v>
      </c>
      <c r="I4116" s="69">
        <f t="shared" ref="I4116" si="3163">SUM(I4112)</f>
        <v>1513964</v>
      </c>
      <c r="J4116" s="69">
        <f t="shared" ref="J4116:K4116" si="3164">SUM(J4112)</f>
        <v>1491764</v>
      </c>
      <c r="K4116" s="69">
        <f t="shared" si="3164"/>
        <v>0</v>
      </c>
      <c r="L4116" s="69">
        <f t="shared" si="3158"/>
        <v>142450</v>
      </c>
      <c r="M4116" s="69">
        <f t="shared" ref="M4116" si="3165">SUM(M4112)</f>
        <v>0</v>
      </c>
      <c r="N4116" s="69">
        <f t="shared" ref="N4116:O4116" si="3166">SUM(N4112)</f>
        <v>0</v>
      </c>
      <c r="O4116" s="69">
        <f t="shared" si="3166"/>
        <v>142450</v>
      </c>
      <c r="P4116" s="69">
        <f t="shared" si="3160"/>
        <v>142450</v>
      </c>
      <c r="Q4116" s="69">
        <f t="shared" si="3161"/>
        <v>9.5490975784373404</v>
      </c>
    </row>
    <row r="4117" spans="1:17" x14ac:dyDescent="0.25">
      <c r="A4117" s="24"/>
      <c r="B4117" s="24"/>
      <c r="C4117" s="24"/>
      <c r="D4117" s="51"/>
      <c r="E4117" s="51"/>
      <c r="F4117" s="51"/>
      <c r="G4117" s="51"/>
      <c r="H4117" s="20" t="s">
        <v>67</v>
      </c>
      <c r="I4117" s="69">
        <f t="shared" ref="I4117" si="3167">SUM(I4116)</f>
        <v>1513964</v>
      </c>
      <c r="J4117" s="69">
        <f t="shared" ref="J4117:K4117" si="3168">SUM(J4116)</f>
        <v>1491764</v>
      </c>
      <c r="K4117" s="69">
        <f t="shared" si="3168"/>
        <v>0</v>
      </c>
      <c r="L4117" s="69">
        <f t="shared" si="3158"/>
        <v>142450</v>
      </c>
      <c r="M4117" s="69">
        <f t="shared" ref="M4117" si="3169">SUM(M4116)</f>
        <v>0</v>
      </c>
      <c r="N4117" s="69">
        <f t="shared" ref="N4117:O4117" si="3170">SUM(N4116)</f>
        <v>0</v>
      </c>
      <c r="O4117" s="69">
        <f t="shared" si="3170"/>
        <v>142450</v>
      </c>
      <c r="P4117" s="69">
        <f t="shared" si="3160"/>
        <v>142450</v>
      </c>
      <c r="Q4117" s="69">
        <f t="shared" si="3161"/>
        <v>9.5490975784373404</v>
      </c>
    </row>
    <row r="4118" spans="1:17" x14ac:dyDescent="0.25">
      <c r="A4118" s="25"/>
      <c r="B4118" s="25"/>
      <c r="C4118" s="25"/>
      <c r="D4118" s="53"/>
      <c r="E4118" s="53"/>
      <c r="F4118" s="53"/>
      <c r="G4118" s="53"/>
    </row>
    <row r="4119" spans="1:17" ht="15.75" thickBot="1" x14ac:dyDescent="0.3">
      <c r="A4119" s="23" t="s">
        <v>1</v>
      </c>
      <c r="B4119" s="23" t="s">
        <v>1</v>
      </c>
      <c r="C4119" s="23" t="s">
        <v>1</v>
      </c>
      <c r="D4119" s="49" t="s">
        <v>1</v>
      </c>
      <c r="E4119" s="49" t="s">
        <v>1</v>
      </c>
      <c r="F4119" s="49" t="s">
        <v>1</v>
      </c>
      <c r="G4119" s="49" t="s">
        <v>1</v>
      </c>
      <c r="H4119" s="26" t="s">
        <v>1</v>
      </c>
      <c r="I4119" s="70"/>
      <c r="J4119" s="70"/>
      <c r="K4119" s="70"/>
      <c r="L4119" s="70"/>
      <c r="M4119" s="70"/>
      <c r="N4119" s="70"/>
      <c r="O4119" s="70"/>
      <c r="P4119" s="70"/>
      <c r="Q4119" s="70"/>
    </row>
    <row r="4120" spans="1:17" ht="34.5" thickBot="1" x14ac:dyDescent="0.3">
      <c r="A4120" s="22" t="s">
        <v>4</v>
      </c>
      <c r="B4120" s="22" t="s">
        <v>5</v>
      </c>
      <c r="C4120" s="22" t="s">
        <v>6</v>
      </c>
      <c r="D4120" s="44" t="s">
        <v>2891</v>
      </c>
      <c r="E4120" s="44" t="s">
        <v>2895</v>
      </c>
      <c r="F4120" s="44" t="s">
        <v>7</v>
      </c>
      <c r="G4120" s="44" t="s">
        <v>8</v>
      </c>
      <c r="H4120" s="22" t="s">
        <v>9</v>
      </c>
      <c r="I4120" s="64" t="s">
        <v>2718</v>
      </c>
      <c r="J4120" s="64" t="s">
        <v>2879</v>
      </c>
      <c r="K4120" s="64" t="s">
        <v>2942</v>
      </c>
      <c r="L4120" s="64" t="s">
        <v>2942</v>
      </c>
      <c r="M4120" s="64" t="s">
        <v>2950</v>
      </c>
      <c r="N4120" s="64" t="s">
        <v>2949</v>
      </c>
      <c r="O4120" s="64" t="s">
        <v>2951</v>
      </c>
      <c r="P4120" s="64" t="s">
        <v>2942</v>
      </c>
      <c r="Q4120" s="64" t="s">
        <v>2944</v>
      </c>
    </row>
    <row r="4121" spans="1:17" x14ac:dyDescent="0.25">
      <c r="A4121" s="15" t="s">
        <v>1</v>
      </c>
      <c r="B4121" s="15" t="s">
        <v>1</v>
      </c>
      <c r="C4121" s="15" t="s">
        <v>1</v>
      </c>
      <c r="D4121" s="45" t="s">
        <v>1</v>
      </c>
      <c r="E4121" s="45" t="s">
        <v>1</v>
      </c>
      <c r="F4121" s="46" t="s">
        <v>1</v>
      </c>
      <c r="G4121" s="47" t="s">
        <v>1</v>
      </c>
      <c r="H4121" s="16" t="s">
        <v>1</v>
      </c>
      <c r="I4121" s="65">
        <v>1</v>
      </c>
      <c r="J4121" s="65" t="s">
        <v>2894</v>
      </c>
      <c r="K4121" s="65">
        <v>3</v>
      </c>
      <c r="L4121" s="65" t="s">
        <v>2945</v>
      </c>
      <c r="M4121" s="65">
        <v>5</v>
      </c>
      <c r="N4121" s="65">
        <v>6</v>
      </c>
      <c r="O4121" s="65">
        <v>7</v>
      </c>
      <c r="P4121" s="65" t="s">
        <v>2946</v>
      </c>
      <c r="Q4121" s="65">
        <v>9</v>
      </c>
    </row>
    <row r="4122" spans="1:17" x14ac:dyDescent="0.25">
      <c r="A4122" s="14" t="s">
        <v>638</v>
      </c>
      <c r="B4122" s="14" t="s">
        <v>69</v>
      </c>
      <c r="C4122" s="12" t="s">
        <v>1402</v>
      </c>
      <c r="D4122" s="43" t="s">
        <v>1403</v>
      </c>
      <c r="E4122" s="42" t="s">
        <v>1</v>
      </c>
      <c r="F4122" s="42" t="s">
        <v>1</v>
      </c>
      <c r="G4122" s="42" t="s">
        <v>1</v>
      </c>
      <c r="H4122" s="11" t="s">
        <v>1404</v>
      </c>
      <c r="I4122" s="63"/>
      <c r="J4122" s="63"/>
      <c r="K4122" s="63"/>
      <c r="L4122" s="63"/>
      <c r="M4122" s="63"/>
      <c r="N4122" s="63"/>
      <c r="O4122" s="63"/>
      <c r="P4122" s="63">
        <f t="shared" si="3160"/>
        <v>0</v>
      </c>
      <c r="Q4122" s="63" t="str">
        <f t="shared" si="3161"/>
        <v>-</v>
      </c>
    </row>
    <row r="4123" spans="1:17" ht="22.5" x14ac:dyDescent="0.25">
      <c r="A4123" s="14" t="s">
        <v>1</v>
      </c>
      <c r="B4123" s="14" t="s">
        <v>1</v>
      </c>
      <c r="C4123" s="14" t="s">
        <v>1</v>
      </c>
      <c r="D4123" s="42" t="s">
        <v>1</v>
      </c>
      <c r="E4123" s="42" t="s">
        <v>1</v>
      </c>
      <c r="F4123" s="42" t="s">
        <v>1</v>
      </c>
      <c r="G4123" s="42" t="s">
        <v>1</v>
      </c>
      <c r="H4123" s="17" t="s">
        <v>13</v>
      </c>
      <c r="I4123" s="66">
        <f t="shared" ref="I4123" si="3171">SUM(I4124,I4132,I4134)</f>
        <v>1761283</v>
      </c>
      <c r="J4123" s="66">
        <f t="shared" ref="J4123:K4123" si="3172">SUM(J4124,J4132,J4134)</f>
        <v>1715983</v>
      </c>
      <c r="K4123" s="66">
        <f t="shared" si="3172"/>
        <v>0</v>
      </c>
      <c r="L4123" s="66">
        <f t="shared" si="3158"/>
        <v>167708</v>
      </c>
      <c r="M4123" s="66">
        <f t="shared" ref="M4123" si="3173">SUM(M4124,M4132,M4134)</f>
        <v>0</v>
      </c>
      <c r="N4123" s="66">
        <f t="shared" ref="N4123:O4123" si="3174">SUM(N4124,N4132,N4134)</f>
        <v>0</v>
      </c>
      <c r="O4123" s="66">
        <f t="shared" si="3174"/>
        <v>167708</v>
      </c>
      <c r="P4123" s="66">
        <f t="shared" si="3160"/>
        <v>167708</v>
      </c>
      <c r="Q4123" s="66">
        <f t="shared" si="3161"/>
        <v>9.7732902948339238</v>
      </c>
    </row>
    <row r="4124" spans="1:17" x14ac:dyDescent="0.25">
      <c r="A4124" s="12" t="s">
        <v>638</v>
      </c>
      <c r="B4124" s="12" t="s">
        <v>69</v>
      </c>
      <c r="C4124" s="12" t="s">
        <v>1402</v>
      </c>
      <c r="D4124" s="43" t="s">
        <v>1403</v>
      </c>
      <c r="E4124" s="42" t="s">
        <v>2709</v>
      </c>
      <c r="F4124" s="42" t="s">
        <v>1</v>
      </c>
      <c r="G4124" s="42" t="s">
        <v>1</v>
      </c>
      <c r="H4124" s="11" t="s">
        <v>15</v>
      </c>
      <c r="I4124" s="67">
        <f t="shared" ref="I4124" si="3175">SUM(I4125,I4126)</f>
        <v>1480528</v>
      </c>
      <c r="J4124" s="67">
        <f t="shared" ref="J4124:K4124" si="3176">SUM(J4125,J4126)</f>
        <v>1459028</v>
      </c>
      <c r="K4124" s="67">
        <f t="shared" si="3176"/>
        <v>0</v>
      </c>
      <c r="L4124" s="67">
        <f t="shared" si="3158"/>
        <v>142032</v>
      </c>
      <c r="M4124" s="67">
        <f t="shared" ref="M4124" si="3177">SUM(M4125,M4126)</f>
        <v>0</v>
      </c>
      <c r="N4124" s="67">
        <f t="shared" ref="N4124:O4124" si="3178">SUM(N4125,N4126)</f>
        <v>0</v>
      </c>
      <c r="O4124" s="67">
        <f t="shared" si="3178"/>
        <v>142032</v>
      </c>
      <c r="P4124" s="67">
        <f t="shared" si="3160"/>
        <v>142032</v>
      </c>
      <c r="Q4124" s="67">
        <f t="shared" si="3161"/>
        <v>9.7347000880037946</v>
      </c>
    </row>
    <row r="4125" spans="1:17" x14ac:dyDescent="0.25">
      <c r="A4125" s="12" t="s">
        <v>638</v>
      </c>
      <c r="B4125" s="12" t="s">
        <v>69</v>
      </c>
      <c r="C4125" s="12" t="s">
        <v>1402</v>
      </c>
      <c r="D4125" s="43" t="s">
        <v>1403</v>
      </c>
      <c r="E4125" s="48">
        <v>6111</v>
      </c>
      <c r="F4125" s="43"/>
      <c r="G4125" s="56" t="s">
        <v>2919</v>
      </c>
      <c r="H4125" s="23" t="s">
        <v>16</v>
      </c>
      <c r="I4125" s="68">
        <v>1294428</v>
      </c>
      <c r="J4125" s="68">
        <v>1276428</v>
      </c>
      <c r="K4125" s="68"/>
      <c r="L4125" s="68">
        <f t="shared" si="3158"/>
        <v>122000</v>
      </c>
      <c r="M4125" s="68"/>
      <c r="N4125" s="68"/>
      <c r="O4125" s="68">
        <v>122000</v>
      </c>
      <c r="P4125" s="68">
        <f t="shared" si="3160"/>
        <v>122000</v>
      </c>
      <c r="Q4125" s="68">
        <f t="shared" si="3161"/>
        <v>9.5579225776933754</v>
      </c>
    </row>
    <row r="4126" spans="1:17" x14ac:dyDescent="0.25">
      <c r="A4126" s="14" t="s">
        <v>638</v>
      </c>
      <c r="B4126" s="14" t="s">
        <v>69</v>
      </c>
      <c r="C4126" s="14" t="s">
        <v>1402</v>
      </c>
      <c r="D4126" s="50" t="s">
        <v>1403</v>
      </c>
      <c r="E4126" s="50" t="s">
        <v>2719</v>
      </c>
      <c r="F4126" s="43" t="s">
        <v>1</v>
      </c>
      <c r="G4126" s="49" t="s">
        <v>1</v>
      </c>
      <c r="H4126" s="11" t="s">
        <v>19</v>
      </c>
      <c r="I4126" s="67">
        <f t="shared" ref="I4126:O4126" si="3179">SUM(I4127:I4131)</f>
        <v>186100</v>
      </c>
      <c r="J4126" s="67">
        <f t="shared" si="3179"/>
        <v>182600</v>
      </c>
      <c r="K4126" s="67">
        <f t="shared" si="3179"/>
        <v>0</v>
      </c>
      <c r="L4126" s="67">
        <f t="shared" si="3158"/>
        <v>20032</v>
      </c>
      <c r="M4126" s="67">
        <f t="shared" si="3179"/>
        <v>0</v>
      </c>
      <c r="N4126" s="67">
        <f t="shared" si="3179"/>
        <v>0</v>
      </c>
      <c r="O4126" s="67">
        <f t="shared" si="3179"/>
        <v>20032</v>
      </c>
      <c r="P4126" s="67">
        <f t="shared" si="3160"/>
        <v>20032</v>
      </c>
      <c r="Q4126" s="67">
        <f t="shared" si="3161"/>
        <v>10.970427163198247</v>
      </c>
    </row>
    <row r="4127" spans="1:17" x14ac:dyDescent="0.25">
      <c r="A4127" s="12" t="s">
        <v>638</v>
      </c>
      <c r="B4127" s="12" t="s">
        <v>69</v>
      </c>
      <c r="C4127" s="12" t="s">
        <v>1402</v>
      </c>
      <c r="D4127" s="43" t="s">
        <v>1403</v>
      </c>
      <c r="E4127" s="48">
        <v>6112</v>
      </c>
      <c r="F4127" s="43" t="s">
        <v>1405</v>
      </c>
      <c r="G4127" s="56" t="s">
        <v>2919</v>
      </c>
      <c r="H4127" s="23" t="s">
        <v>73</v>
      </c>
      <c r="I4127" s="68">
        <v>46300</v>
      </c>
      <c r="J4127" s="68">
        <v>45500</v>
      </c>
      <c r="K4127" s="68"/>
      <c r="L4127" s="68">
        <f t="shared" si="3158"/>
        <v>4820</v>
      </c>
      <c r="M4127" s="68"/>
      <c r="N4127" s="68"/>
      <c r="O4127" s="68">
        <v>4820</v>
      </c>
      <c r="P4127" s="68">
        <f t="shared" si="3160"/>
        <v>4820</v>
      </c>
      <c r="Q4127" s="68">
        <f t="shared" si="3161"/>
        <v>10.593406593406593</v>
      </c>
    </row>
    <row r="4128" spans="1:17" x14ac:dyDescent="0.25">
      <c r="A4128" s="12" t="s">
        <v>638</v>
      </c>
      <c r="B4128" s="12" t="s">
        <v>69</v>
      </c>
      <c r="C4128" s="12" t="s">
        <v>1402</v>
      </c>
      <c r="D4128" s="43" t="s">
        <v>1403</v>
      </c>
      <c r="E4128" s="48">
        <v>6112</v>
      </c>
      <c r="F4128" s="43" t="s">
        <v>1406</v>
      </c>
      <c r="G4128" s="56" t="s">
        <v>2919</v>
      </c>
      <c r="H4128" s="23" t="s">
        <v>22</v>
      </c>
      <c r="I4128" s="68">
        <v>106200</v>
      </c>
      <c r="J4128" s="68">
        <v>104400</v>
      </c>
      <c r="K4128" s="68"/>
      <c r="L4128" s="68">
        <f t="shared" si="3158"/>
        <v>12212</v>
      </c>
      <c r="M4128" s="68"/>
      <c r="N4128" s="68"/>
      <c r="O4128" s="68">
        <v>12212</v>
      </c>
      <c r="P4128" s="68">
        <f t="shared" si="3160"/>
        <v>12212</v>
      </c>
      <c r="Q4128" s="68">
        <f t="shared" si="3161"/>
        <v>11.697318007662835</v>
      </c>
    </row>
    <row r="4129" spans="1:17" x14ac:dyDescent="0.25">
      <c r="A4129" s="12" t="s">
        <v>638</v>
      </c>
      <c r="B4129" s="12" t="s">
        <v>69</v>
      </c>
      <c r="C4129" s="12" t="s">
        <v>1402</v>
      </c>
      <c r="D4129" s="43" t="s">
        <v>1403</v>
      </c>
      <c r="E4129" s="48">
        <v>6112</v>
      </c>
      <c r="F4129" s="43" t="s">
        <v>1407</v>
      </c>
      <c r="G4129" s="56" t="s">
        <v>2919</v>
      </c>
      <c r="H4129" s="23" t="s">
        <v>24</v>
      </c>
      <c r="I4129" s="68">
        <v>26100</v>
      </c>
      <c r="J4129" s="68">
        <v>25200</v>
      </c>
      <c r="K4129" s="68"/>
      <c r="L4129" s="68">
        <f t="shared" si="3158"/>
        <v>0</v>
      </c>
      <c r="M4129" s="68"/>
      <c r="N4129" s="68"/>
      <c r="O4129" s="68"/>
      <c r="P4129" s="68">
        <f t="shared" si="3160"/>
        <v>0</v>
      </c>
      <c r="Q4129" s="68">
        <f t="shared" si="3161"/>
        <v>0</v>
      </c>
    </row>
    <row r="4130" spans="1:17" x14ac:dyDescent="0.25">
      <c r="A4130" s="12" t="s">
        <v>638</v>
      </c>
      <c r="B4130" s="12" t="s">
        <v>69</v>
      </c>
      <c r="C4130" s="12" t="s">
        <v>1402</v>
      </c>
      <c r="D4130" s="43" t="s">
        <v>1403</v>
      </c>
      <c r="E4130" s="48">
        <v>6112</v>
      </c>
      <c r="F4130" s="43" t="s">
        <v>1408</v>
      </c>
      <c r="G4130" s="56" t="s">
        <v>2919</v>
      </c>
      <c r="H4130" s="23" t="s">
        <v>76</v>
      </c>
      <c r="I4130" s="68">
        <v>0</v>
      </c>
      <c r="J4130" s="68">
        <v>0</v>
      </c>
      <c r="K4130" s="68"/>
      <c r="L4130" s="68">
        <f t="shared" si="3158"/>
        <v>0</v>
      </c>
      <c r="M4130" s="68"/>
      <c r="N4130" s="68"/>
      <c r="O4130" s="68">
        <v>0</v>
      </c>
      <c r="P4130" s="68">
        <f t="shared" si="3160"/>
        <v>0</v>
      </c>
      <c r="Q4130" s="68" t="str">
        <f t="shared" si="3161"/>
        <v>-</v>
      </c>
    </row>
    <row r="4131" spans="1:17" x14ac:dyDescent="0.25">
      <c r="A4131" s="12" t="s">
        <v>638</v>
      </c>
      <c r="B4131" s="12" t="s">
        <v>69</v>
      </c>
      <c r="C4131" s="12" t="s">
        <v>1402</v>
      </c>
      <c r="D4131" s="43" t="s">
        <v>1403</v>
      </c>
      <c r="E4131" s="48">
        <v>6112</v>
      </c>
      <c r="F4131" s="43" t="s">
        <v>1409</v>
      </c>
      <c r="G4131" s="56" t="s">
        <v>2919</v>
      </c>
      <c r="H4131" s="23" t="s">
        <v>26</v>
      </c>
      <c r="I4131" s="68">
        <v>7500</v>
      </c>
      <c r="J4131" s="68">
        <v>7500</v>
      </c>
      <c r="K4131" s="68"/>
      <c r="L4131" s="68">
        <f t="shared" si="3158"/>
        <v>3000</v>
      </c>
      <c r="M4131" s="68"/>
      <c r="N4131" s="68"/>
      <c r="O4131" s="68">
        <v>3000</v>
      </c>
      <c r="P4131" s="68">
        <f t="shared" si="3160"/>
        <v>3000</v>
      </c>
      <c r="Q4131" s="68">
        <f t="shared" si="3161"/>
        <v>40</v>
      </c>
    </row>
    <row r="4132" spans="1:17" x14ac:dyDescent="0.25">
      <c r="A4132" s="12" t="s">
        <v>638</v>
      </c>
      <c r="B4132" s="12" t="s">
        <v>69</v>
      </c>
      <c r="C4132" s="12" t="s">
        <v>1402</v>
      </c>
      <c r="D4132" s="43" t="s">
        <v>1403</v>
      </c>
      <c r="E4132" s="42" t="s">
        <v>2710</v>
      </c>
      <c r="F4132" s="42" t="s">
        <v>1</v>
      </c>
      <c r="G4132" s="42" t="s">
        <v>1</v>
      </c>
      <c r="H4132" s="11" t="s">
        <v>28</v>
      </c>
      <c r="I4132" s="67">
        <f t="shared" ref="I4132:O4132" si="3180">SUM(I4133)</f>
        <v>136255</v>
      </c>
      <c r="J4132" s="67">
        <f t="shared" si="3180"/>
        <v>134455</v>
      </c>
      <c r="K4132" s="67">
        <f t="shared" si="3180"/>
        <v>0</v>
      </c>
      <c r="L4132" s="67">
        <f t="shared" si="3158"/>
        <v>12000</v>
      </c>
      <c r="M4132" s="67">
        <f t="shared" si="3180"/>
        <v>0</v>
      </c>
      <c r="N4132" s="67">
        <f t="shared" si="3180"/>
        <v>0</v>
      </c>
      <c r="O4132" s="67">
        <f t="shared" si="3180"/>
        <v>12000</v>
      </c>
      <c r="P4132" s="67">
        <f t="shared" si="3160"/>
        <v>12000</v>
      </c>
      <c r="Q4132" s="67">
        <f t="shared" si="3161"/>
        <v>8.9249191179204939</v>
      </c>
    </row>
    <row r="4133" spans="1:17" x14ac:dyDescent="0.25">
      <c r="A4133" s="12" t="s">
        <v>638</v>
      </c>
      <c r="B4133" s="12" t="s">
        <v>69</v>
      </c>
      <c r="C4133" s="12" t="s">
        <v>1402</v>
      </c>
      <c r="D4133" s="43" t="s">
        <v>1403</v>
      </c>
      <c r="E4133" s="48">
        <v>6121</v>
      </c>
      <c r="F4133" s="43"/>
      <c r="G4133" s="56" t="s">
        <v>2919</v>
      </c>
      <c r="H4133" s="23" t="s">
        <v>29</v>
      </c>
      <c r="I4133" s="68">
        <v>136255</v>
      </c>
      <c r="J4133" s="68">
        <v>134455</v>
      </c>
      <c r="K4133" s="68"/>
      <c r="L4133" s="68">
        <f t="shared" si="3158"/>
        <v>12000</v>
      </c>
      <c r="M4133" s="68"/>
      <c r="N4133" s="68"/>
      <c r="O4133" s="68">
        <v>12000</v>
      </c>
      <c r="P4133" s="68">
        <f t="shared" si="3160"/>
        <v>12000</v>
      </c>
      <c r="Q4133" s="68">
        <f t="shared" si="3161"/>
        <v>8.9249191179204939</v>
      </c>
    </row>
    <row r="4134" spans="1:17" x14ac:dyDescent="0.25">
      <c r="A4134" s="12" t="s">
        <v>638</v>
      </c>
      <c r="B4134" s="12" t="s">
        <v>69</v>
      </c>
      <c r="C4134" s="12" t="s">
        <v>1402</v>
      </c>
      <c r="D4134" s="43" t="s">
        <v>1403</v>
      </c>
      <c r="E4134" s="42" t="s">
        <v>2711</v>
      </c>
      <c r="F4134" s="42" t="s">
        <v>1</v>
      </c>
      <c r="G4134" s="42" t="s">
        <v>1</v>
      </c>
      <c r="H4134" s="11" t="s">
        <v>32</v>
      </c>
      <c r="I4134" s="67">
        <f t="shared" ref="I4134:O4134" si="3181">SUM(I4135:I4143)</f>
        <v>144500</v>
      </c>
      <c r="J4134" s="67">
        <f t="shared" si="3181"/>
        <v>122500</v>
      </c>
      <c r="K4134" s="67">
        <f t="shared" si="3181"/>
        <v>0</v>
      </c>
      <c r="L4134" s="67">
        <f t="shared" si="3158"/>
        <v>13676</v>
      </c>
      <c r="M4134" s="67">
        <f t="shared" si="3181"/>
        <v>0</v>
      </c>
      <c r="N4134" s="67">
        <f t="shared" si="3181"/>
        <v>0</v>
      </c>
      <c r="O4134" s="67">
        <f t="shared" si="3181"/>
        <v>13676</v>
      </c>
      <c r="P4134" s="67">
        <f t="shared" si="3160"/>
        <v>13676</v>
      </c>
      <c r="Q4134" s="67">
        <f t="shared" si="3161"/>
        <v>11.164081632653062</v>
      </c>
    </row>
    <row r="4135" spans="1:17" x14ac:dyDescent="0.25">
      <c r="A4135" s="12" t="s">
        <v>638</v>
      </c>
      <c r="B4135" s="12" t="s">
        <v>69</v>
      </c>
      <c r="C4135" s="12" t="s">
        <v>1402</v>
      </c>
      <c r="D4135" s="43" t="s">
        <v>1403</v>
      </c>
      <c r="E4135" s="48">
        <v>6131</v>
      </c>
      <c r="F4135" s="43"/>
      <c r="G4135" s="56" t="s">
        <v>2919</v>
      </c>
      <c r="H4135" s="23" t="s">
        <v>33</v>
      </c>
      <c r="I4135" s="68">
        <v>800</v>
      </c>
      <c r="J4135" s="68">
        <v>800</v>
      </c>
      <c r="K4135" s="68"/>
      <c r="L4135" s="68">
        <f t="shared" si="3158"/>
        <v>300</v>
      </c>
      <c r="M4135" s="68"/>
      <c r="N4135" s="68"/>
      <c r="O4135" s="68">
        <v>300</v>
      </c>
      <c r="P4135" s="68">
        <f t="shared" si="3160"/>
        <v>300</v>
      </c>
      <c r="Q4135" s="68">
        <f t="shared" si="3161"/>
        <v>37.5</v>
      </c>
    </row>
    <row r="4136" spans="1:17" x14ac:dyDescent="0.25">
      <c r="A4136" s="12" t="s">
        <v>638</v>
      </c>
      <c r="B4136" s="12" t="s">
        <v>69</v>
      </c>
      <c r="C4136" s="12" t="s">
        <v>1402</v>
      </c>
      <c r="D4136" s="43" t="s">
        <v>1403</v>
      </c>
      <c r="E4136" s="48">
        <v>6132</v>
      </c>
      <c r="F4136" s="43"/>
      <c r="G4136" s="56" t="s">
        <v>2919</v>
      </c>
      <c r="H4136" s="23" t="s">
        <v>227</v>
      </c>
      <c r="I4136" s="68">
        <v>69000</v>
      </c>
      <c r="J4136" s="68">
        <v>69000</v>
      </c>
      <c r="K4136" s="68"/>
      <c r="L4136" s="68">
        <f t="shared" si="3158"/>
        <v>7750</v>
      </c>
      <c r="M4136" s="68"/>
      <c r="N4136" s="68"/>
      <c r="O4136" s="68">
        <v>7750</v>
      </c>
      <c r="P4136" s="68">
        <f t="shared" si="3160"/>
        <v>7750</v>
      </c>
      <c r="Q4136" s="68">
        <f t="shared" si="3161"/>
        <v>11.231884057971014</v>
      </c>
    </row>
    <row r="4137" spans="1:17" x14ac:dyDescent="0.25">
      <c r="A4137" s="12" t="s">
        <v>638</v>
      </c>
      <c r="B4137" s="12" t="s">
        <v>69</v>
      </c>
      <c r="C4137" s="12" t="s">
        <v>1402</v>
      </c>
      <c r="D4137" s="43" t="s">
        <v>1403</v>
      </c>
      <c r="E4137" s="48">
        <v>6133</v>
      </c>
      <c r="F4137" s="43"/>
      <c r="G4137" s="56" t="s">
        <v>2919</v>
      </c>
      <c r="H4137" s="23" t="s">
        <v>229</v>
      </c>
      <c r="I4137" s="68">
        <v>11500</v>
      </c>
      <c r="J4137" s="68">
        <v>11500</v>
      </c>
      <c r="K4137" s="68"/>
      <c r="L4137" s="68">
        <f t="shared" si="3158"/>
        <v>1175</v>
      </c>
      <c r="M4137" s="68"/>
      <c r="N4137" s="68"/>
      <c r="O4137" s="68">
        <v>1175</v>
      </c>
      <c r="P4137" s="68">
        <f t="shared" si="3160"/>
        <v>1175</v>
      </c>
      <c r="Q4137" s="68">
        <f t="shared" si="3161"/>
        <v>10.217391304347826</v>
      </c>
    </row>
    <row r="4138" spans="1:17" x14ac:dyDescent="0.25">
      <c r="A4138" s="12" t="s">
        <v>638</v>
      </c>
      <c r="B4138" s="12" t="s">
        <v>69</v>
      </c>
      <c r="C4138" s="12" t="s">
        <v>1402</v>
      </c>
      <c r="D4138" s="43" t="s">
        <v>1403</v>
      </c>
      <c r="E4138" s="48">
        <v>6134</v>
      </c>
      <c r="F4138" s="43"/>
      <c r="G4138" s="56" t="s">
        <v>2919</v>
      </c>
      <c r="H4138" s="23" t="s">
        <v>169</v>
      </c>
      <c r="I4138" s="68">
        <v>31040</v>
      </c>
      <c r="J4138" s="68">
        <v>9040</v>
      </c>
      <c r="K4138" s="68"/>
      <c r="L4138" s="68">
        <f t="shared" si="3158"/>
        <v>990</v>
      </c>
      <c r="M4138" s="68"/>
      <c r="N4138" s="68"/>
      <c r="O4138" s="68">
        <v>990</v>
      </c>
      <c r="P4138" s="68">
        <f t="shared" si="3160"/>
        <v>990</v>
      </c>
      <c r="Q4138" s="68">
        <f t="shared" si="3161"/>
        <v>10.951327433628318</v>
      </c>
    </row>
    <row r="4139" spans="1:17" x14ac:dyDescent="0.25">
      <c r="A4139" s="12" t="s">
        <v>638</v>
      </c>
      <c r="B4139" s="12" t="s">
        <v>69</v>
      </c>
      <c r="C4139" s="12" t="s">
        <v>1402</v>
      </c>
      <c r="D4139" s="43" t="s">
        <v>1403</v>
      </c>
      <c r="E4139" s="48">
        <v>6135</v>
      </c>
      <c r="F4139" s="43"/>
      <c r="G4139" s="56" t="s">
        <v>2919</v>
      </c>
      <c r="H4139" s="23" t="s">
        <v>231</v>
      </c>
      <c r="I4139" s="68">
        <v>1860</v>
      </c>
      <c r="J4139" s="68">
        <v>1860</v>
      </c>
      <c r="K4139" s="68"/>
      <c r="L4139" s="68">
        <f t="shared" si="3158"/>
        <v>185</v>
      </c>
      <c r="M4139" s="68"/>
      <c r="N4139" s="68"/>
      <c r="O4139" s="68">
        <v>185</v>
      </c>
      <c r="P4139" s="68">
        <f t="shared" si="3160"/>
        <v>185</v>
      </c>
      <c r="Q4139" s="68">
        <f t="shared" si="3161"/>
        <v>9.9462365591397841</v>
      </c>
    </row>
    <row r="4140" spans="1:17" x14ac:dyDescent="0.25">
      <c r="A4140" s="12" t="s">
        <v>638</v>
      </c>
      <c r="B4140" s="12" t="s">
        <v>69</v>
      </c>
      <c r="C4140" s="12" t="s">
        <v>1402</v>
      </c>
      <c r="D4140" s="43" t="s">
        <v>1403</v>
      </c>
      <c r="E4140" s="48">
        <v>6136</v>
      </c>
      <c r="F4140" s="43"/>
      <c r="G4140" s="56" t="s">
        <v>2919</v>
      </c>
      <c r="H4140" s="23" t="s">
        <v>233</v>
      </c>
      <c r="I4140" s="68">
        <v>500</v>
      </c>
      <c r="J4140" s="68">
        <v>500</v>
      </c>
      <c r="K4140" s="68"/>
      <c r="L4140" s="68">
        <f t="shared" si="3158"/>
        <v>0</v>
      </c>
      <c r="M4140" s="68"/>
      <c r="N4140" s="68"/>
      <c r="O4140" s="68">
        <v>0</v>
      </c>
      <c r="P4140" s="68">
        <f t="shared" si="3160"/>
        <v>0</v>
      </c>
      <c r="Q4140" s="68">
        <f t="shared" si="3161"/>
        <v>0</v>
      </c>
    </row>
    <row r="4141" spans="1:17" x14ac:dyDescent="0.25">
      <c r="A4141" s="12" t="s">
        <v>638</v>
      </c>
      <c r="B4141" s="12" t="s">
        <v>69</v>
      </c>
      <c r="C4141" s="12" t="s">
        <v>1402</v>
      </c>
      <c r="D4141" s="43" t="s">
        <v>1403</v>
      </c>
      <c r="E4141" s="48">
        <v>6137</v>
      </c>
      <c r="F4141" s="43"/>
      <c r="G4141" s="56" t="s">
        <v>2919</v>
      </c>
      <c r="H4141" s="23" t="s">
        <v>235</v>
      </c>
      <c r="I4141" s="68">
        <v>6000</v>
      </c>
      <c r="J4141" s="68">
        <v>6000</v>
      </c>
      <c r="K4141" s="68"/>
      <c r="L4141" s="68">
        <f t="shared" si="3158"/>
        <v>700</v>
      </c>
      <c r="M4141" s="68"/>
      <c r="N4141" s="68"/>
      <c r="O4141" s="68">
        <v>700</v>
      </c>
      <c r="P4141" s="68">
        <f t="shared" si="3160"/>
        <v>700</v>
      </c>
      <c r="Q4141" s="68">
        <f t="shared" si="3161"/>
        <v>11.666666666666666</v>
      </c>
    </row>
    <row r="4142" spans="1:17" x14ac:dyDescent="0.25">
      <c r="A4142" s="12" t="s">
        <v>638</v>
      </c>
      <c r="B4142" s="12" t="s">
        <v>69</v>
      </c>
      <c r="C4142" s="12" t="s">
        <v>1402</v>
      </c>
      <c r="D4142" s="43" t="s">
        <v>1403</v>
      </c>
      <c r="E4142" s="48">
        <v>6138</v>
      </c>
      <c r="F4142" s="43"/>
      <c r="G4142" s="56" t="s">
        <v>2919</v>
      </c>
      <c r="H4142" s="23" t="s">
        <v>237</v>
      </c>
      <c r="I4142" s="68">
        <v>3000</v>
      </c>
      <c r="J4142" s="68">
        <v>3000</v>
      </c>
      <c r="K4142" s="68"/>
      <c r="L4142" s="68">
        <f t="shared" si="3158"/>
        <v>0</v>
      </c>
      <c r="M4142" s="68"/>
      <c r="N4142" s="68"/>
      <c r="O4142" s="68">
        <v>0</v>
      </c>
      <c r="P4142" s="68">
        <f t="shared" si="3160"/>
        <v>0</v>
      </c>
      <c r="Q4142" s="68">
        <f t="shared" si="3161"/>
        <v>0</v>
      </c>
    </row>
    <row r="4143" spans="1:17" x14ac:dyDescent="0.25">
      <c r="A4143" s="14" t="s">
        <v>638</v>
      </c>
      <c r="B4143" s="14" t="s">
        <v>69</v>
      </c>
      <c r="C4143" s="14" t="s">
        <v>1402</v>
      </c>
      <c r="D4143" s="50" t="s">
        <v>1403</v>
      </c>
      <c r="E4143" s="50" t="s">
        <v>2720</v>
      </c>
      <c r="F4143" s="43" t="s">
        <v>1</v>
      </c>
      <c r="G4143" s="49" t="s">
        <v>1</v>
      </c>
      <c r="H4143" s="11" t="s">
        <v>35</v>
      </c>
      <c r="I4143" s="67">
        <f t="shared" ref="I4143:O4143" si="3182">SUM(I4144:I4146)</f>
        <v>20800</v>
      </c>
      <c r="J4143" s="67">
        <f t="shared" si="3182"/>
        <v>20800</v>
      </c>
      <c r="K4143" s="67">
        <f t="shared" si="3182"/>
        <v>0</v>
      </c>
      <c r="L4143" s="67">
        <f t="shared" si="3158"/>
        <v>2576</v>
      </c>
      <c r="M4143" s="67">
        <f t="shared" si="3182"/>
        <v>0</v>
      </c>
      <c r="N4143" s="67">
        <f t="shared" si="3182"/>
        <v>0</v>
      </c>
      <c r="O4143" s="67">
        <f t="shared" si="3182"/>
        <v>2576</v>
      </c>
      <c r="P4143" s="67">
        <f t="shared" si="3160"/>
        <v>2576</v>
      </c>
      <c r="Q4143" s="67">
        <f t="shared" si="3161"/>
        <v>12.384615384615385</v>
      </c>
    </row>
    <row r="4144" spans="1:17" x14ac:dyDescent="0.25">
      <c r="A4144" s="12" t="s">
        <v>638</v>
      </c>
      <c r="B4144" s="12" t="s">
        <v>69</v>
      </c>
      <c r="C4144" s="12" t="s">
        <v>1402</v>
      </c>
      <c r="D4144" s="43" t="s">
        <v>1403</v>
      </c>
      <c r="E4144" s="48">
        <v>6139</v>
      </c>
      <c r="F4144" s="43"/>
      <c r="G4144" s="56" t="s">
        <v>2919</v>
      </c>
      <c r="H4144" s="23" t="s">
        <v>35</v>
      </c>
      <c r="I4144" s="68">
        <v>7000</v>
      </c>
      <c r="J4144" s="68">
        <v>7000</v>
      </c>
      <c r="K4144" s="68"/>
      <c r="L4144" s="68">
        <f t="shared" si="3158"/>
        <v>1005</v>
      </c>
      <c r="M4144" s="68"/>
      <c r="N4144" s="68"/>
      <c r="O4144" s="68">
        <v>1005</v>
      </c>
      <c r="P4144" s="68">
        <f t="shared" si="3160"/>
        <v>1005</v>
      </c>
      <c r="Q4144" s="68">
        <f t="shared" si="3161"/>
        <v>14.357142857142858</v>
      </c>
    </row>
    <row r="4145" spans="1:17" x14ac:dyDescent="0.25">
      <c r="A4145" s="12" t="s">
        <v>638</v>
      </c>
      <c r="B4145" s="12" t="s">
        <v>69</v>
      </c>
      <c r="C4145" s="12" t="s">
        <v>1402</v>
      </c>
      <c r="D4145" s="43" t="s">
        <v>1403</v>
      </c>
      <c r="E4145" s="48">
        <v>6139</v>
      </c>
      <c r="F4145" s="43" t="s">
        <v>1410</v>
      </c>
      <c r="G4145" s="56" t="s">
        <v>2919</v>
      </c>
      <c r="H4145" s="23" t="s">
        <v>43</v>
      </c>
      <c r="I4145" s="68">
        <v>3800</v>
      </c>
      <c r="J4145" s="68">
        <v>3800</v>
      </c>
      <c r="K4145" s="68"/>
      <c r="L4145" s="68">
        <f t="shared" si="3158"/>
        <v>556</v>
      </c>
      <c r="M4145" s="68"/>
      <c r="N4145" s="68"/>
      <c r="O4145" s="68">
        <v>556</v>
      </c>
      <c r="P4145" s="68">
        <f t="shared" si="3160"/>
        <v>556</v>
      </c>
      <c r="Q4145" s="68">
        <f t="shared" si="3161"/>
        <v>14.631578947368421</v>
      </c>
    </row>
    <row r="4146" spans="1:17" ht="22.5" x14ac:dyDescent="0.25">
      <c r="A4146" s="12" t="s">
        <v>638</v>
      </c>
      <c r="B4146" s="12" t="s">
        <v>69</v>
      </c>
      <c r="C4146" s="12" t="s">
        <v>1402</v>
      </c>
      <c r="D4146" s="43" t="s">
        <v>1403</v>
      </c>
      <c r="E4146" s="48">
        <v>6139</v>
      </c>
      <c r="F4146" s="43" t="s">
        <v>1411</v>
      </c>
      <c r="G4146" s="56" t="s">
        <v>2919</v>
      </c>
      <c r="H4146" s="23" t="s">
        <v>49</v>
      </c>
      <c r="I4146" s="68">
        <v>10000</v>
      </c>
      <c r="J4146" s="68">
        <v>10000</v>
      </c>
      <c r="K4146" s="68"/>
      <c r="L4146" s="68">
        <f t="shared" si="3158"/>
        <v>1015</v>
      </c>
      <c r="M4146" s="68"/>
      <c r="N4146" s="68"/>
      <c r="O4146" s="68">
        <v>1015</v>
      </c>
      <c r="P4146" s="68">
        <f t="shared" si="3160"/>
        <v>1015</v>
      </c>
      <c r="Q4146" s="68">
        <f t="shared" si="3161"/>
        <v>10.15</v>
      </c>
    </row>
    <row r="4147" spans="1:17" ht="22.5" x14ac:dyDescent="0.25">
      <c r="A4147" s="14" t="s">
        <v>1</v>
      </c>
      <c r="B4147" s="14" t="s">
        <v>1</v>
      </c>
      <c r="C4147" s="14" t="s">
        <v>1</v>
      </c>
      <c r="D4147" s="42" t="s">
        <v>1</v>
      </c>
      <c r="E4147" s="42" t="s">
        <v>1</v>
      </c>
      <c r="F4147" s="42" t="s">
        <v>1</v>
      </c>
      <c r="G4147" s="42" t="s">
        <v>1</v>
      </c>
      <c r="H4147" s="17" t="s">
        <v>50</v>
      </c>
      <c r="I4147" s="66">
        <f t="shared" ref="I4147:O4148" si="3183">SUM(I4148)</f>
        <v>100</v>
      </c>
      <c r="J4147" s="66">
        <f t="shared" si="3183"/>
        <v>100</v>
      </c>
      <c r="K4147" s="66">
        <f t="shared" si="3183"/>
        <v>0</v>
      </c>
      <c r="L4147" s="66">
        <f t="shared" si="3158"/>
        <v>0</v>
      </c>
      <c r="M4147" s="66">
        <f t="shared" si="3183"/>
        <v>0</v>
      </c>
      <c r="N4147" s="66">
        <f t="shared" si="3183"/>
        <v>0</v>
      </c>
      <c r="O4147" s="66">
        <f t="shared" si="3183"/>
        <v>0</v>
      </c>
      <c r="P4147" s="66">
        <f t="shared" si="3160"/>
        <v>0</v>
      </c>
      <c r="Q4147" s="66">
        <f t="shared" si="3161"/>
        <v>0</v>
      </c>
    </row>
    <row r="4148" spans="1:17" x14ac:dyDescent="0.25">
      <c r="A4148" s="12" t="s">
        <v>638</v>
      </c>
      <c r="B4148" s="12" t="s">
        <v>69</v>
      </c>
      <c r="C4148" s="12" t="s">
        <v>1402</v>
      </c>
      <c r="D4148" s="43" t="s">
        <v>1403</v>
      </c>
      <c r="E4148" s="42" t="s">
        <v>2712</v>
      </c>
      <c r="F4148" s="42" t="s">
        <v>1</v>
      </c>
      <c r="G4148" s="42" t="s">
        <v>1</v>
      </c>
      <c r="H4148" s="11" t="s">
        <v>52</v>
      </c>
      <c r="I4148" s="67">
        <f t="shared" si="3183"/>
        <v>100</v>
      </c>
      <c r="J4148" s="67">
        <f t="shared" si="3183"/>
        <v>100</v>
      </c>
      <c r="K4148" s="67">
        <f t="shared" si="3183"/>
        <v>0</v>
      </c>
      <c r="L4148" s="67">
        <f t="shared" si="3158"/>
        <v>0</v>
      </c>
      <c r="M4148" s="67">
        <f t="shared" si="3183"/>
        <v>0</v>
      </c>
      <c r="N4148" s="67">
        <f t="shared" si="3183"/>
        <v>0</v>
      </c>
      <c r="O4148" s="67">
        <f t="shared" si="3183"/>
        <v>0</v>
      </c>
      <c r="P4148" s="67">
        <f t="shared" si="3160"/>
        <v>0</v>
      </c>
      <c r="Q4148" s="67">
        <f t="shared" si="3161"/>
        <v>0</v>
      </c>
    </row>
    <row r="4149" spans="1:17" x14ac:dyDescent="0.25">
      <c r="A4149" s="12" t="s">
        <v>638</v>
      </c>
      <c r="B4149" s="12" t="s">
        <v>69</v>
      </c>
      <c r="C4149" s="12" t="s">
        <v>1402</v>
      </c>
      <c r="D4149" s="43" t="s">
        <v>1403</v>
      </c>
      <c r="E4149" s="48">
        <v>6148</v>
      </c>
      <c r="F4149" s="43"/>
      <c r="G4149" s="56" t="s">
        <v>2919</v>
      </c>
      <c r="H4149" s="23" t="s">
        <v>58</v>
      </c>
      <c r="I4149" s="68">
        <v>100</v>
      </c>
      <c r="J4149" s="68">
        <v>100</v>
      </c>
      <c r="K4149" s="68"/>
      <c r="L4149" s="68">
        <f t="shared" si="3158"/>
        <v>0</v>
      </c>
      <c r="M4149" s="68"/>
      <c r="N4149" s="68"/>
      <c r="O4149" s="68"/>
      <c r="P4149" s="68">
        <f t="shared" si="3160"/>
        <v>0</v>
      </c>
      <c r="Q4149" s="68">
        <f t="shared" si="3161"/>
        <v>0</v>
      </c>
    </row>
    <row r="4150" spans="1:17" ht="22.5" x14ac:dyDescent="0.25">
      <c r="A4150" s="14" t="s">
        <v>1</v>
      </c>
      <c r="B4150" s="14" t="s">
        <v>1</v>
      </c>
      <c r="C4150" s="14" t="s">
        <v>1</v>
      </c>
      <c r="D4150" s="42" t="s">
        <v>1</v>
      </c>
      <c r="E4150" s="42" t="s">
        <v>1</v>
      </c>
      <c r="F4150" s="42" t="s">
        <v>1</v>
      </c>
      <c r="G4150" s="42" t="s">
        <v>1</v>
      </c>
      <c r="H4150" s="17" t="s">
        <v>59</v>
      </c>
      <c r="I4150" s="66">
        <f t="shared" ref="I4150:O4150" si="3184">SUM(I4151)</f>
        <v>3500</v>
      </c>
      <c r="J4150" s="66">
        <f t="shared" si="3184"/>
        <v>0</v>
      </c>
      <c r="K4150" s="66">
        <f t="shared" si="3184"/>
        <v>0</v>
      </c>
      <c r="L4150" s="66">
        <f t="shared" si="3158"/>
        <v>0</v>
      </c>
      <c r="M4150" s="66">
        <f t="shared" si="3184"/>
        <v>0</v>
      </c>
      <c r="N4150" s="66">
        <f t="shared" si="3184"/>
        <v>0</v>
      </c>
      <c r="O4150" s="66">
        <f t="shared" si="3184"/>
        <v>0</v>
      </c>
      <c r="P4150" s="66">
        <f t="shared" si="3160"/>
        <v>0</v>
      </c>
      <c r="Q4150" s="66" t="str">
        <f t="shared" si="3161"/>
        <v>-</v>
      </c>
    </row>
    <row r="4151" spans="1:17" x14ac:dyDescent="0.25">
      <c r="A4151" s="12" t="s">
        <v>638</v>
      </c>
      <c r="B4151" s="12" t="s">
        <v>69</v>
      </c>
      <c r="C4151" s="12" t="s">
        <v>1402</v>
      </c>
      <c r="D4151" s="43" t="s">
        <v>1403</v>
      </c>
      <c r="E4151" s="42" t="s">
        <v>2715</v>
      </c>
      <c r="F4151" s="42" t="s">
        <v>1</v>
      </c>
      <c r="G4151" s="42" t="s">
        <v>1</v>
      </c>
      <c r="H4151" s="11" t="s">
        <v>61</v>
      </c>
      <c r="I4151" s="67">
        <f t="shared" ref="I4151" si="3185">SUM(I4152:I4153)</f>
        <v>3500</v>
      </c>
      <c r="J4151" s="67">
        <f t="shared" ref="J4151:K4151" si="3186">SUM(J4152:J4153)</f>
        <v>0</v>
      </c>
      <c r="K4151" s="67">
        <f t="shared" si="3186"/>
        <v>0</v>
      </c>
      <c r="L4151" s="67">
        <f t="shared" si="3158"/>
        <v>0</v>
      </c>
      <c r="M4151" s="67">
        <f t="shared" ref="M4151" si="3187">SUM(M4152:M4153)</f>
        <v>0</v>
      </c>
      <c r="N4151" s="67">
        <f t="shared" ref="N4151:O4151" si="3188">SUM(N4152:N4153)</f>
        <v>0</v>
      </c>
      <c r="O4151" s="67">
        <f t="shared" si="3188"/>
        <v>0</v>
      </c>
      <c r="P4151" s="67">
        <f t="shared" si="3160"/>
        <v>0</v>
      </c>
      <c r="Q4151" s="67" t="str">
        <f t="shared" si="3161"/>
        <v>-</v>
      </c>
    </row>
    <row r="4152" spans="1:17" x14ac:dyDescent="0.25">
      <c r="A4152" s="12" t="s">
        <v>638</v>
      </c>
      <c r="B4152" s="12" t="s">
        <v>69</v>
      </c>
      <c r="C4152" s="12" t="s">
        <v>1402</v>
      </c>
      <c r="D4152" s="43" t="s">
        <v>1403</v>
      </c>
      <c r="E4152" s="48">
        <v>8213</v>
      </c>
      <c r="F4152" s="43"/>
      <c r="G4152" s="56" t="s">
        <v>2919</v>
      </c>
      <c r="H4152" s="23" t="s">
        <v>62</v>
      </c>
      <c r="I4152" s="68">
        <v>3000</v>
      </c>
      <c r="J4152" s="68">
        <v>0</v>
      </c>
      <c r="K4152" s="68"/>
      <c r="L4152" s="68">
        <f t="shared" si="3158"/>
        <v>0</v>
      </c>
      <c r="M4152" s="68"/>
      <c r="N4152" s="68"/>
      <c r="O4152" s="68"/>
      <c r="P4152" s="68">
        <f t="shared" si="3160"/>
        <v>0</v>
      </c>
      <c r="Q4152" s="68" t="str">
        <f t="shared" si="3161"/>
        <v>-</v>
      </c>
    </row>
    <row r="4153" spans="1:17" x14ac:dyDescent="0.25">
      <c r="A4153" s="12" t="s">
        <v>638</v>
      </c>
      <c r="B4153" s="12" t="s">
        <v>69</v>
      </c>
      <c r="C4153" s="12" t="s">
        <v>1402</v>
      </c>
      <c r="D4153" s="43" t="s">
        <v>1403</v>
      </c>
      <c r="E4153" s="48">
        <v>8216</v>
      </c>
      <c r="F4153" s="43"/>
      <c r="G4153" s="56" t="s">
        <v>2919</v>
      </c>
      <c r="H4153" s="23" t="s">
        <v>248</v>
      </c>
      <c r="I4153" s="68">
        <v>500</v>
      </c>
      <c r="J4153" s="68">
        <v>0</v>
      </c>
      <c r="K4153" s="68"/>
      <c r="L4153" s="68">
        <f t="shared" si="3158"/>
        <v>0</v>
      </c>
      <c r="M4153" s="68"/>
      <c r="N4153" s="68"/>
      <c r="O4153" s="68"/>
      <c r="P4153" s="68">
        <f t="shared" si="3160"/>
        <v>0</v>
      </c>
      <c r="Q4153" s="68" t="str">
        <f t="shared" si="3161"/>
        <v>-</v>
      </c>
    </row>
    <row r="4154" spans="1:17" x14ac:dyDescent="0.25">
      <c r="A4154" s="23" t="s">
        <v>1</v>
      </c>
      <c r="B4154" s="23" t="s">
        <v>1</v>
      </c>
      <c r="C4154" s="23" t="s">
        <v>1</v>
      </c>
      <c r="D4154" s="49" t="s">
        <v>1</v>
      </c>
      <c r="E4154" s="49" t="s">
        <v>1</v>
      </c>
      <c r="F4154" s="49" t="s">
        <v>1</v>
      </c>
      <c r="G4154" s="49" t="s">
        <v>1</v>
      </c>
      <c r="H4154" s="17" t="s">
        <v>1412</v>
      </c>
      <c r="I4154" s="66">
        <f t="shared" ref="I4154:O4154" si="3189">SUM(I4123,I4147,I4150)</f>
        <v>1764883</v>
      </c>
      <c r="J4154" s="66">
        <f t="shared" si="3189"/>
        <v>1716083</v>
      </c>
      <c r="K4154" s="66">
        <f t="shared" si="3189"/>
        <v>0</v>
      </c>
      <c r="L4154" s="66">
        <f t="shared" si="3158"/>
        <v>167708</v>
      </c>
      <c r="M4154" s="66">
        <f t="shared" si="3189"/>
        <v>0</v>
      </c>
      <c r="N4154" s="66">
        <f t="shared" si="3189"/>
        <v>0</v>
      </c>
      <c r="O4154" s="66">
        <f t="shared" si="3189"/>
        <v>167708</v>
      </c>
      <c r="P4154" s="66">
        <f t="shared" si="3160"/>
        <v>167708</v>
      </c>
      <c r="Q4154" s="66">
        <f t="shared" si="3161"/>
        <v>9.7727207833187553</v>
      </c>
    </row>
    <row r="4155" spans="1:17" ht="15.75" thickBot="1" x14ac:dyDescent="0.3">
      <c r="A4155" s="23" t="s">
        <v>1</v>
      </c>
      <c r="B4155" s="23" t="s">
        <v>1</v>
      </c>
      <c r="C4155" s="23" t="s">
        <v>1</v>
      </c>
      <c r="D4155" s="49" t="s">
        <v>1</v>
      </c>
      <c r="E4155" s="49" t="s">
        <v>1</v>
      </c>
      <c r="F4155" s="49" t="s">
        <v>1</v>
      </c>
      <c r="G4155" s="49" t="s">
        <v>1</v>
      </c>
      <c r="H4155" s="11" t="s">
        <v>64</v>
      </c>
      <c r="I4155" s="67">
        <v>57</v>
      </c>
      <c r="J4155" s="67">
        <v>57</v>
      </c>
      <c r="K4155" s="67"/>
      <c r="L4155" s="67"/>
      <c r="M4155" s="67"/>
      <c r="N4155" s="67"/>
      <c r="O4155" s="67"/>
      <c r="P4155" s="67">
        <f t="shared" si="3160"/>
        <v>0</v>
      </c>
      <c r="Q4155" s="67">
        <f t="shared" si="3161"/>
        <v>0</v>
      </c>
    </row>
    <row r="4156" spans="1:17" ht="34.5" thickBot="1" x14ac:dyDescent="0.3">
      <c r="A4156" s="23" t="s">
        <v>1</v>
      </c>
      <c r="B4156" s="23" t="s">
        <v>1</v>
      </c>
      <c r="C4156" s="23" t="s">
        <v>1</v>
      </c>
      <c r="D4156" s="49" t="s">
        <v>1</v>
      </c>
      <c r="E4156" s="49" t="s">
        <v>1</v>
      </c>
      <c r="F4156" s="49" t="s">
        <v>1</v>
      </c>
      <c r="G4156" s="49" t="s">
        <v>1</v>
      </c>
      <c r="H4156" s="22" t="s">
        <v>65</v>
      </c>
      <c r="I4156" s="64" t="s">
        <v>2718</v>
      </c>
      <c r="J4156" s="64" t="s">
        <v>2879</v>
      </c>
      <c r="K4156" s="64" t="s">
        <v>2942</v>
      </c>
      <c r="L4156" s="64" t="s">
        <v>2942</v>
      </c>
      <c r="M4156" s="64" t="s">
        <v>2950</v>
      </c>
      <c r="N4156" s="64" t="s">
        <v>2949</v>
      </c>
      <c r="O4156" s="64" t="s">
        <v>2951</v>
      </c>
      <c r="P4156" s="64" t="s">
        <v>2942</v>
      </c>
      <c r="Q4156" s="64" t="s">
        <v>2944</v>
      </c>
    </row>
    <row r="4157" spans="1:17" x14ac:dyDescent="0.25">
      <c r="A4157" s="24"/>
      <c r="B4157" s="24"/>
      <c r="C4157" s="24"/>
      <c r="D4157" s="51"/>
      <c r="E4157" s="51"/>
      <c r="F4157" s="51"/>
      <c r="G4157" s="51"/>
      <c r="H4157" s="18" t="s">
        <v>1</v>
      </c>
      <c r="I4157" s="65">
        <v>1</v>
      </c>
      <c r="J4157" s="65" t="s">
        <v>2894</v>
      </c>
      <c r="K4157" s="65">
        <v>3</v>
      </c>
      <c r="L4157" s="65" t="s">
        <v>2945</v>
      </c>
      <c r="M4157" s="65">
        <v>5</v>
      </c>
      <c r="N4157" s="65">
        <v>6</v>
      </c>
      <c r="O4157" s="65">
        <v>7</v>
      </c>
      <c r="P4157" s="65" t="s">
        <v>2946</v>
      </c>
      <c r="Q4157" s="65">
        <v>9</v>
      </c>
    </row>
    <row r="4158" spans="1:17" x14ac:dyDescent="0.25">
      <c r="A4158" s="24"/>
      <c r="B4158" s="24"/>
      <c r="C4158" s="24"/>
      <c r="D4158" s="51"/>
      <c r="E4158" s="52"/>
      <c r="F4158" s="52"/>
      <c r="G4158" s="52"/>
      <c r="H4158" s="19" t="s">
        <v>697</v>
      </c>
      <c r="I4158" s="69">
        <f t="shared" ref="I4158" si="3190">SUM(I4154)</f>
        <v>1764883</v>
      </c>
      <c r="J4158" s="69">
        <f t="shared" ref="J4158:K4158" si="3191">SUM(J4154)</f>
        <v>1716083</v>
      </c>
      <c r="K4158" s="69">
        <f t="shared" si="3191"/>
        <v>0</v>
      </c>
      <c r="L4158" s="69">
        <f t="shared" si="3158"/>
        <v>167708</v>
      </c>
      <c r="M4158" s="69">
        <f t="shared" ref="M4158" si="3192">SUM(M4154)</f>
        <v>0</v>
      </c>
      <c r="N4158" s="69">
        <f t="shared" ref="N4158:O4158" si="3193">SUM(N4154)</f>
        <v>0</v>
      </c>
      <c r="O4158" s="69">
        <f t="shared" si="3193"/>
        <v>167708</v>
      </c>
      <c r="P4158" s="69">
        <f t="shared" si="3160"/>
        <v>167708</v>
      </c>
      <c r="Q4158" s="69">
        <f t="shared" si="3161"/>
        <v>9.7727207833187553</v>
      </c>
    </row>
    <row r="4159" spans="1:17" x14ac:dyDescent="0.25">
      <c r="A4159" s="24"/>
      <c r="B4159" s="24"/>
      <c r="C4159" s="24"/>
      <c r="D4159" s="51"/>
      <c r="E4159" s="51"/>
      <c r="F4159" s="51"/>
      <c r="G4159" s="51"/>
      <c r="H4159" s="20" t="s">
        <v>67</v>
      </c>
      <c r="I4159" s="69">
        <f t="shared" ref="I4159" si="3194">SUM(I4158)</f>
        <v>1764883</v>
      </c>
      <c r="J4159" s="69">
        <f t="shared" ref="J4159:K4159" si="3195">SUM(J4158)</f>
        <v>1716083</v>
      </c>
      <c r="K4159" s="69">
        <f t="shared" si="3195"/>
        <v>0</v>
      </c>
      <c r="L4159" s="69">
        <f t="shared" si="3158"/>
        <v>167708</v>
      </c>
      <c r="M4159" s="69">
        <f t="shared" ref="M4159" si="3196">SUM(M4158)</f>
        <v>0</v>
      </c>
      <c r="N4159" s="69">
        <f t="shared" ref="N4159:O4159" si="3197">SUM(N4158)</f>
        <v>0</v>
      </c>
      <c r="O4159" s="69">
        <f t="shared" si="3197"/>
        <v>167708</v>
      </c>
      <c r="P4159" s="69">
        <f t="shared" si="3160"/>
        <v>167708</v>
      </c>
      <c r="Q4159" s="69">
        <f t="shared" si="3161"/>
        <v>9.7727207833187553</v>
      </c>
    </row>
    <row r="4160" spans="1:17" x14ac:dyDescent="0.25">
      <c r="A4160" s="25"/>
      <c r="B4160" s="25"/>
      <c r="C4160" s="25"/>
      <c r="D4160" s="53"/>
      <c r="E4160" s="53"/>
      <c r="F4160" s="53"/>
      <c r="G4160" s="53"/>
    </row>
    <row r="4161" spans="1:17" ht="15.75" thickBot="1" x14ac:dyDescent="0.3">
      <c r="A4161" s="23" t="s">
        <v>1</v>
      </c>
      <c r="B4161" s="23" t="s">
        <v>1</v>
      </c>
      <c r="C4161" s="23" t="s">
        <v>1</v>
      </c>
      <c r="D4161" s="49" t="s">
        <v>1</v>
      </c>
      <c r="E4161" s="49" t="s">
        <v>1</v>
      </c>
      <c r="F4161" s="49" t="s">
        <v>1</v>
      </c>
      <c r="G4161" s="49" t="s">
        <v>1</v>
      </c>
      <c r="H4161" s="26" t="s">
        <v>1</v>
      </c>
      <c r="I4161" s="70"/>
      <c r="J4161" s="70"/>
      <c r="K4161" s="70"/>
      <c r="L4161" s="70"/>
      <c r="M4161" s="70"/>
      <c r="N4161" s="70"/>
      <c r="O4161" s="70"/>
      <c r="P4161" s="70"/>
      <c r="Q4161" s="70"/>
    </row>
    <row r="4162" spans="1:17" ht="34.5" thickBot="1" x14ac:dyDescent="0.3">
      <c r="A4162" s="22" t="s">
        <v>4</v>
      </c>
      <c r="B4162" s="22" t="s">
        <v>5</v>
      </c>
      <c r="C4162" s="22" t="s">
        <v>6</v>
      </c>
      <c r="D4162" s="44" t="s">
        <v>2891</v>
      </c>
      <c r="E4162" s="44" t="s">
        <v>2895</v>
      </c>
      <c r="F4162" s="44" t="s">
        <v>7</v>
      </c>
      <c r="G4162" s="44" t="s">
        <v>8</v>
      </c>
      <c r="H4162" s="22" t="s">
        <v>9</v>
      </c>
      <c r="I4162" s="64" t="s">
        <v>2718</v>
      </c>
      <c r="J4162" s="64" t="s">
        <v>2879</v>
      </c>
      <c r="K4162" s="64" t="s">
        <v>2942</v>
      </c>
      <c r="L4162" s="64" t="s">
        <v>2942</v>
      </c>
      <c r="M4162" s="64" t="s">
        <v>2950</v>
      </c>
      <c r="N4162" s="64" t="s">
        <v>2949</v>
      </c>
      <c r="O4162" s="64" t="s">
        <v>2951</v>
      </c>
      <c r="P4162" s="64" t="s">
        <v>2942</v>
      </c>
      <c r="Q4162" s="64" t="s">
        <v>2944</v>
      </c>
    </row>
    <row r="4163" spans="1:17" x14ac:dyDescent="0.25">
      <c r="A4163" s="15" t="s">
        <v>1</v>
      </c>
      <c r="B4163" s="15" t="s">
        <v>1</v>
      </c>
      <c r="C4163" s="15" t="s">
        <v>1</v>
      </c>
      <c r="D4163" s="45" t="s">
        <v>1</v>
      </c>
      <c r="E4163" s="45" t="s">
        <v>1</v>
      </c>
      <c r="F4163" s="46" t="s">
        <v>1</v>
      </c>
      <c r="G4163" s="47" t="s">
        <v>1</v>
      </c>
      <c r="H4163" s="16" t="s">
        <v>1</v>
      </c>
      <c r="I4163" s="65">
        <v>1</v>
      </c>
      <c r="J4163" s="65" t="s">
        <v>2894</v>
      </c>
      <c r="K4163" s="65">
        <v>3</v>
      </c>
      <c r="L4163" s="65" t="s">
        <v>2945</v>
      </c>
      <c r="M4163" s="65">
        <v>5</v>
      </c>
      <c r="N4163" s="65">
        <v>6</v>
      </c>
      <c r="O4163" s="65">
        <v>7</v>
      </c>
      <c r="P4163" s="65" t="s">
        <v>2946</v>
      </c>
      <c r="Q4163" s="65">
        <v>9</v>
      </c>
    </row>
    <row r="4164" spans="1:17" x14ac:dyDescent="0.25">
      <c r="A4164" s="14" t="s">
        <v>638</v>
      </c>
      <c r="B4164" s="14" t="s">
        <v>69</v>
      </c>
      <c r="C4164" s="12" t="s">
        <v>1413</v>
      </c>
      <c r="D4164" s="43" t="s">
        <v>1414</v>
      </c>
      <c r="E4164" s="42" t="s">
        <v>1</v>
      </c>
      <c r="F4164" s="42" t="s">
        <v>1</v>
      </c>
      <c r="G4164" s="42" t="s">
        <v>1</v>
      </c>
      <c r="H4164" s="11" t="s">
        <v>1415</v>
      </c>
      <c r="I4164" s="63"/>
      <c r="J4164" s="63"/>
      <c r="K4164" s="63"/>
      <c r="L4164" s="63"/>
      <c r="M4164" s="63"/>
      <c r="N4164" s="63"/>
      <c r="O4164" s="63"/>
      <c r="P4164" s="63">
        <f t="shared" si="3160"/>
        <v>0</v>
      </c>
      <c r="Q4164" s="63" t="str">
        <f t="shared" si="3161"/>
        <v>-</v>
      </c>
    </row>
    <row r="4165" spans="1:17" ht="22.5" x14ac:dyDescent="0.25">
      <c r="A4165" s="14" t="s">
        <v>1</v>
      </c>
      <c r="B4165" s="14" t="s">
        <v>1</v>
      </c>
      <c r="C4165" s="14" t="s">
        <v>1</v>
      </c>
      <c r="D4165" s="42" t="s">
        <v>1</v>
      </c>
      <c r="E4165" s="42" t="s">
        <v>1</v>
      </c>
      <c r="F4165" s="42" t="s">
        <v>1</v>
      </c>
      <c r="G4165" s="42" t="s">
        <v>1</v>
      </c>
      <c r="H4165" s="17" t="s">
        <v>13</v>
      </c>
      <c r="I4165" s="66">
        <f t="shared" ref="I4165" si="3198">SUM(I4166,I4173,I4175)</f>
        <v>1491939</v>
      </c>
      <c r="J4165" s="66">
        <f t="shared" ref="J4165:K4165" si="3199">SUM(J4166,J4173,J4175)</f>
        <v>1491939</v>
      </c>
      <c r="K4165" s="66">
        <f t="shared" si="3199"/>
        <v>0</v>
      </c>
      <c r="L4165" s="66">
        <f t="shared" si="3158"/>
        <v>137390</v>
      </c>
      <c r="M4165" s="66">
        <f t="shared" ref="M4165" si="3200">SUM(M4166,M4173,M4175)</f>
        <v>0</v>
      </c>
      <c r="N4165" s="66">
        <f t="shared" ref="N4165:O4165" si="3201">SUM(N4166,N4173,N4175)</f>
        <v>0</v>
      </c>
      <c r="O4165" s="66">
        <f t="shared" si="3201"/>
        <v>137390</v>
      </c>
      <c r="P4165" s="66">
        <f t="shared" si="3160"/>
        <v>137390</v>
      </c>
      <c r="Q4165" s="66">
        <f t="shared" si="3161"/>
        <v>9.208821540290856</v>
      </c>
    </row>
    <row r="4166" spans="1:17" x14ac:dyDescent="0.25">
      <c r="A4166" s="12" t="s">
        <v>638</v>
      </c>
      <c r="B4166" s="12" t="s">
        <v>69</v>
      </c>
      <c r="C4166" s="12" t="s">
        <v>1413</v>
      </c>
      <c r="D4166" s="43" t="s">
        <v>1414</v>
      </c>
      <c r="E4166" s="42" t="s">
        <v>2709</v>
      </c>
      <c r="F4166" s="42" t="s">
        <v>1</v>
      </c>
      <c r="G4166" s="42" t="s">
        <v>1</v>
      </c>
      <c r="H4166" s="11" t="s">
        <v>15</v>
      </c>
      <c r="I4166" s="67">
        <f t="shared" ref="I4166" si="3202">SUM(I4167,I4168)</f>
        <v>1273474</v>
      </c>
      <c r="J4166" s="67">
        <f t="shared" ref="J4166:K4166" si="3203">SUM(J4167,J4168)</f>
        <v>1273474</v>
      </c>
      <c r="K4166" s="67">
        <f t="shared" si="3203"/>
        <v>0</v>
      </c>
      <c r="L4166" s="67">
        <f t="shared" si="3158"/>
        <v>114200</v>
      </c>
      <c r="M4166" s="67">
        <f t="shared" ref="M4166" si="3204">SUM(M4167,M4168)</f>
        <v>0</v>
      </c>
      <c r="N4166" s="67">
        <f t="shared" ref="N4166:O4166" si="3205">SUM(N4167,N4168)</f>
        <v>0</v>
      </c>
      <c r="O4166" s="67">
        <f t="shared" si="3205"/>
        <v>114200</v>
      </c>
      <c r="P4166" s="67">
        <f t="shared" si="3160"/>
        <v>114200</v>
      </c>
      <c r="Q4166" s="67">
        <f t="shared" si="3161"/>
        <v>8.9675957263359916</v>
      </c>
    </row>
    <row r="4167" spans="1:17" x14ac:dyDescent="0.25">
      <c r="A4167" s="12" t="s">
        <v>638</v>
      </c>
      <c r="B4167" s="12" t="s">
        <v>69</v>
      </c>
      <c r="C4167" s="12" t="s">
        <v>1413</v>
      </c>
      <c r="D4167" s="43" t="s">
        <v>1414</v>
      </c>
      <c r="E4167" s="48">
        <v>6111</v>
      </c>
      <c r="F4167" s="43"/>
      <c r="G4167" s="56" t="s">
        <v>2919</v>
      </c>
      <c r="H4167" s="23" t="s">
        <v>16</v>
      </c>
      <c r="I4167" s="68">
        <v>1123474</v>
      </c>
      <c r="J4167" s="68">
        <v>1123474</v>
      </c>
      <c r="K4167" s="68"/>
      <c r="L4167" s="68">
        <f t="shared" si="3158"/>
        <v>100000</v>
      </c>
      <c r="M4167" s="68"/>
      <c r="N4167" s="68"/>
      <c r="O4167" s="68">
        <v>100000</v>
      </c>
      <c r="P4167" s="68">
        <f t="shared" si="3160"/>
        <v>100000</v>
      </c>
      <c r="Q4167" s="68">
        <f t="shared" si="3161"/>
        <v>8.900962550090167</v>
      </c>
    </row>
    <row r="4168" spans="1:17" x14ac:dyDescent="0.25">
      <c r="A4168" s="14" t="s">
        <v>638</v>
      </c>
      <c r="B4168" s="14" t="s">
        <v>69</v>
      </c>
      <c r="C4168" s="14" t="s">
        <v>1413</v>
      </c>
      <c r="D4168" s="50" t="s">
        <v>1414</v>
      </c>
      <c r="E4168" s="50" t="s">
        <v>2719</v>
      </c>
      <c r="F4168" s="43" t="s">
        <v>1</v>
      </c>
      <c r="G4168" s="49" t="s">
        <v>1</v>
      </c>
      <c r="H4168" s="11" t="s">
        <v>19</v>
      </c>
      <c r="I4168" s="67">
        <f t="shared" ref="I4168:O4168" si="3206">SUM(I4169:I4172)</f>
        <v>150000</v>
      </c>
      <c r="J4168" s="67">
        <f t="shared" si="3206"/>
        <v>150000</v>
      </c>
      <c r="K4168" s="67">
        <f t="shared" si="3206"/>
        <v>0</v>
      </c>
      <c r="L4168" s="67">
        <f t="shared" si="3158"/>
        <v>14200</v>
      </c>
      <c r="M4168" s="67">
        <f t="shared" si="3206"/>
        <v>0</v>
      </c>
      <c r="N4168" s="67">
        <f t="shared" si="3206"/>
        <v>0</v>
      </c>
      <c r="O4168" s="67">
        <f t="shared" si="3206"/>
        <v>14200</v>
      </c>
      <c r="P4168" s="67">
        <f t="shared" si="3160"/>
        <v>14200</v>
      </c>
      <c r="Q4168" s="67">
        <f t="shared" si="3161"/>
        <v>9.4666666666666668</v>
      </c>
    </row>
    <row r="4169" spans="1:17" x14ac:dyDescent="0.25">
      <c r="A4169" s="12" t="s">
        <v>638</v>
      </c>
      <c r="B4169" s="12" t="s">
        <v>69</v>
      </c>
      <c r="C4169" s="12" t="s">
        <v>1413</v>
      </c>
      <c r="D4169" s="43" t="s">
        <v>1414</v>
      </c>
      <c r="E4169" s="48">
        <v>6112</v>
      </c>
      <c r="F4169" s="43" t="s">
        <v>1416</v>
      </c>
      <c r="G4169" s="56" t="s">
        <v>2919</v>
      </c>
      <c r="H4169" s="23" t="s">
        <v>26</v>
      </c>
      <c r="I4169" s="68">
        <v>15000</v>
      </c>
      <c r="J4169" s="68">
        <v>15000</v>
      </c>
      <c r="K4169" s="68"/>
      <c r="L4169" s="68">
        <f t="shared" si="3158"/>
        <v>4200</v>
      </c>
      <c r="M4169" s="68"/>
      <c r="N4169" s="68"/>
      <c r="O4169" s="68">
        <v>4200</v>
      </c>
      <c r="P4169" s="68">
        <f t="shared" si="3160"/>
        <v>4200</v>
      </c>
      <c r="Q4169" s="68">
        <f t="shared" si="3161"/>
        <v>28.000000000000004</v>
      </c>
    </row>
    <row r="4170" spans="1:17" x14ac:dyDescent="0.25">
      <c r="A4170" s="12" t="s">
        <v>638</v>
      </c>
      <c r="B4170" s="12" t="s">
        <v>69</v>
      </c>
      <c r="C4170" s="12" t="s">
        <v>1413</v>
      </c>
      <c r="D4170" s="43" t="s">
        <v>1414</v>
      </c>
      <c r="E4170" s="48">
        <v>6112</v>
      </c>
      <c r="F4170" s="43" t="s">
        <v>1417</v>
      </c>
      <c r="G4170" s="56" t="s">
        <v>2919</v>
      </c>
      <c r="H4170" s="23" t="s">
        <v>73</v>
      </c>
      <c r="I4170" s="68">
        <v>24500</v>
      </c>
      <c r="J4170" s="68">
        <v>24500</v>
      </c>
      <c r="K4170" s="68"/>
      <c r="L4170" s="68">
        <f t="shared" si="3158"/>
        <v>0</v>
      </c>
      <c r="M4170" s="68"/>
      <c r="N4170" s="68"/>
      <c r="O4170" s="68">
        <v>0</v>
      </c>
      <c r="P4170" s="68">
        <f t="shared" si="3160"/>
        <v>0</v>
      </c>
      <c r="Q4170" s="68">
        <f t="shared" si="3161"/>
        <v>0</v>
      </c>
    </row>
    <row r="4171" spans="1:17" x14ac:dyDescent="0.25">
      <c r="A4171" s="12" t="s">
        <v>638</v>
      </c>
      <c r="B4171" s="12" t="s">
        <v>69</v>
      </c>
      <c r="C4171" s="12" t="s">
        <v>1413</v>
      </c>
      <c r="D4171" s="43" t="s">
        <v>1414</v>
      </c>
      <c r="E4171" s="48">
        <v>6112</v>
      </c>
      <c r="F4171" s="43" t="s">
        <v>1418</v>
      </c>
      <c r="G4171" s="56" t="s">
        <v>2919</v>
      </c>
      <c r="H4171" s="23" t="s">
        <v>22</v>
      </c>
      <c r="I4171" s="68">
        <v>88000</v>
      </c>
      <c r="J4171" s="68">
        <v>88000</v>
      </c>
      <c r="K4171" s="68"/>
      <c r="L4171" s="68">
        <f t="shared" si="3158"/>
        <v>10000</v>
      </c>
      <c r="M4171" s="68"/>
      <c r="N4171" s="68"/>
      <c r="O4171" s="68">
        <v>10000</v>
      </c>
      <c r="P4171" s="68">
        <f t="shared" si="3160"/>
        <v>10000</v>
      </c>
      <c r="Q4171" s="68">
        <f t="shared" si="3161"/>
        <v>11.363636363636363</v>
      </c>
    </row>
    <row r="4172" spans="1:17" x14ac:dyDescent="0.25">
      <c r="A4172" s="12" t="s">
        <v>638</v>
      </c>
      <c r="B4172" s="12" t="s">
        <v>69</v>
      </c>
      <c r="C4172" s="12" t="s">
        <v>1413</v>
      </c>
      <c r="D4172" s="43" t="s">
        <v>1414</v>
      </c>
      <c r="E4172" s="48">
        <v>6112</v>
      </c>
      <c r="F4172" s="43" t="s">
        <v>1419</v>
      </c>
      <c r="G4172" s="56" t="s">
        <v>2919</v>
      </c>
      <c r="H4172" s="23" t="s">
        <v>24</v>
      </c>
      <c r="I4172" s="68">
        <v>22500</v>
      </c>
      <c r="J4172" s="68">
        <v>22500</v>
      </c>
      <c r="K4172" s="68"/>
      <c r="L4172" s="68">
        <f t="shared" ref="L4172:L4232" si="3207">SUM(M4172:O4172)</f>
        <v>0</v>
      </c>
      <c r="M4172" s="68"/>
      <c r="N4172" s="68"/>
      <c r="O4172" s="68"/>
      <c r="P4172" s="68">
        <f t="shared" si="3160"/>
        <v>0</v>
      </c>
      <c r="Q4172" s="68">
        <f t="shared" si="3161"/>
        <v>0</v>
      </c>
    </row>
    <row r="4173" spans="1:17" x14ac:dyDescent="0.25">
      <c r="A4173" s="12" t="s">
        <v>638</v>
      </c>
      <c r="B4173" s="12" t="s">
        <v>69</v>
      </c>
      <c r="C4173" s="12" t="s">
        <v>1413</v>
      </c>
      <c r="D4173" s="43" t="s">
        <v>1414</v>
      </c>
      <c r="E4173" s="42" t="s">
        <v>2710</v>
      </c>
      <c r="F4173" s="42" t="s">
        <v>1</v>
      </c>
      <c r="G4173" s="42" t="s">
        <v>1</v>
      </c>
      <c r="H4173" s="11" t="s">
        <v>28</v>
      </c>
      <c r="I4173" s="67">
        <f t="shared" ref="I4173:O4173" si="3208">SUM(I4174)</f>
        <v>117965</v>
      </c>
      <c r="J4173" s="67">
        <f t="shared" si="3208"/>
        <v>117965</v>
      </c>
      <c r="K4173" s="67">
        <f t="shared" si="3208"/>
        <v>0</v>
      </c>
      <c r="L4173" s="67">
        <f t="shared" si="3207"/>
        <v>10000</v>
      </c>
      <c r="M4173" s="67">
        <f t="shared" si="3208"/>
        <v>0</v>
      </c>
      <c r="N4173" s="67">
        <f t="shared" si="3208"/>
        <v>0</v>
      </c>
      <c r="O4173" s="67">
        <f t="shared" si="3208"/>
        <v>10000</v>
      </c>
      <c r="P4173" s="67">
        <f t="shared" ref="P4173:P4233" si="3209">K4173+L4173</f>
        <v>10000</v>
      </c>
      <c r="Q4173" s="67">
        <f t="shared" ref="Q4173:Q4233" si="3210">IF(J4173=0,"-",P4173/J4173*100)</f>
        <v>8.4770906624846347</v>
      </c>
    </row>
    <row r="4174" spans="1:17" x14ac:dyDescent="0.25">
      <c r="A4174" s="12" t="s">
        <v>638</v>
      </c>
      <c r="B4174" s="12" t="s">
        <v>69</v>
      </c>
      <c r="C4174" s="12" t="s">
        <v>1413</v>
      </c>
      <c r="D4174" s="43" t="s">
        <v>1414</v>
      </c>
      <c r="E4174" s="48">
        <v>6121</v>
      </c>
      <c r="F4174" s="43"/>
      <c r="G4174" s="56" t="s">
        <v>2919</v>
      </c>
      <c r="H4174" s="23" t="s">
        <v>29</v>
      </c>
      <c r="I4174" s="68">
        <v>117965</v>
      </c>
      <c r="J4174" s="68">
        <v>117965</v>
      </c>
      <c r="K4174" s="68"/>
      <c r="L4174" s="68">
        <f t="shared" si="3207"/>
        <v>10000</v>
      </c>
      <c r="M4174" s="68"/>
      <c r="N4174" s="68"/>
      <c r="O4174" s="68">
        <v>10000</v>
      </c>
      <c r="P4174" s="68">
        <f t="shared" si="3209"/>
        <v>10000</v>
      </c>
      <c r="Q4174" s="68">
        <f t="shared" si="3210"/>
        <v>8.4770906624846347</v>
      </c>
    </row>
    <row r="4175" spans="1:17" x14ac:dyDescent="0.25">
      <c r="A4175" s="12" t="s">
        <v>638</v>
      </c>
      <c r="B4175" s="12" t="s">
        <v>69</v>
      </c>
      <c r="C4175" s="12" t="s">
        <v>1413</v>
      </c>
      <c r="D4175" s="43" t="s">
        <v>1414</v>
      </c>
      <c r="E4175" s="42" t="s">
        <v>2711</v>
      </c>
      <c r="F4175" s="42" t="s">
        <v>1</v>
      </c>
      <c r="G4175" s="42" t="s">
        <v>1</v>
      </c>
      <c r="H4175" s="11" t="s">
        <v>32</v>
      </c>
      <c r="I4175" s="67">
        <f t="shared" ref="I4175:O4175" si="3211">SUM(I4176:I4183)</f>
        <v>100500</v>
      </c>
      <c r="J4175" s="67">
        <f t="shared" si="3211"/>
        <v>100500</v>
      </c>
      <c r="K4175" s="67">
        <f t="shared" si="3211"/>
        <v>0</v>
      </c>
      <c r="L4175" s="67">
        <f t="shared" si="3207"/>
        <v>13190</v>
      </c>
      <c r="M4175" s="67">
        <f t="shared" si="3211"/>
        <v>0</v>
      </c>
      <c r="N4175" s="67">
        <f t="shared" si="3211"/>
        <v>0</v>
      </c>
      <c r="O4175" s="67">
        <f t="shared" si="3211"/>
        <v>13190</v>
      </c>
      <c r="P4175" s="67">
        <f t="shared" si="3209"/>
        <v>13190</v>
      </c>
      <c r="Q4175" s="67">
        <f t="shared" si="3210"/>
        <v>13.124378109452737</v>
      </c>
    </row>
    <row r="4176" spans="1:17" x14ac:dyDescent="0.25">
      <c r="A4176" s="12" t="s">
        <v>638</v>
      </c>
      <c r="B4176" s="12" t="s">
        <v>69</v>
      </c>
      <c r="C4176" s="12" t="s">
        <v>1413</v>
      </c>
      <c r="D4176" s="43" t="s">
        <v>1414</v>
      </c>
      <c r="E4176" s="48">
        <v>6131</v>
      </c>
      <c r="F4176" s="43"/>
      <c r="G4176" s="56" t="s">
        <v>2919</v>
      </c>
      <c r="H4176" s="23" t="s">
        <v>33</v>
      </c>
      <c r="I4176" s="68">
        <v>500</v>
      </c>
      <c r="J4176" s="68">
        <v>500</v>
      </c>
      <c r="K4176" s="68"/>
      <c r="L4176" s="68">
        <f t="shared" si="3207"/>
        <v>0</v>
      </c>
      <c r="M4176" s="68"/>
      <c r="N4176" s="68"/>
      <c r="O4176" s="68"/>
      <c r="P4176" s="68">
        <f t="shared" si="3209"/>
        <v>0</v>
      </c>
      <c r="Q4176" s="68">
        <f t="shared" si="3210"/>
        <v>0</v>
      </c>
    </row>
    <row r="4177" spans="1:17" x14ac:dyDescent="0.25">
      <c r="A4177" s="12" t="s">
        <v>638</v>
      </c>
      <c r="B4177" s="12" t="s">
        <v>69</v>
      </c>
      <c r="C4177" s="12" t="s">
        <v>1413</v>
      </c>
      <c r="D4177" s="43" t="s">
        <v>1414</v>
      </c>
      <c r="E4177" s="48">
        <v>6132</v>
      </c>
      <c r="F4177" s="43"/>
      <c r="G4177" s="56" t="s">
        <v>2919</v>
      </c>
      <c r="H4177" s="23" t="s">
        <v>227</v>
      </c>
      <c r="I4177" s="68">
        <v>47500</v>
      </c>
      <c r="J4177" s="68">
        <v>47500</v>
      </c>
      <c r="K4177" s="68"/>
      <c r="L4177" s="68">
        <f t="shared" si="3207"/>
        <v>7700</v>
      </c>
      <c r="M4177" s="68"/>
      <c r="N4177" s="68"/>
      <c r="O4177" s="68">
        <v>7700</v>
      </c>
      <c r="P4177" s="68">
        <f t="shared" si="3209"/>
        <v>7700</v>
      </c>
      <c r="Q4177" s="68">
        <f t="shared" si="3210"/>
        <v>16.210526315789473</v>
      </c>
    </row>
    <row r="4178" spans="1:17" x14ac:dyDescent="0.25">
      <c r="A4178" s="12" t="s">
        <v>638</v>
      </c>
      <c r="B4178" s="12" t="s">
        <v>69</v>
      </c>
      <c r="C4178" s="12" t="s">
        <v>1413</v>
      </c>
      <c r="D4178" s="43" t="s">
        <v>1414</v>
      </c>
      <c r="E4178" s="48">
        <v>6133</v>
      </c>
      <c r="F4178" s="43"/>
      <c r="G4178" s="56" t="s">
        <v>2919</v>
      </c>
      <c r="H4178" s="23" t="s">
        <v>229</v>
      </c>
      <c r="I4178" s="68">
        <v>14000</v>
      </c>
      <c r="J4178" s="68">
        <v>14000</v>
      </c>
      <c r="K4178" s="68"/>
      <c r="L4178" s="68">
        <f t="shared" si="3207"/>
        <v>1400</v>
      </c>
      <c r="M4178" s="68"/>
      <c r="N4178" s="68"/>
      <c r="O4178" s="68">
        <v>1400</v>
      </c>
      <c r="P4178" s="68">
        <f t="shared" si="3209"/>
        <v>1400</v>
      </c>
      <c r="Q4178" s="68">
        <f t="shared" si="3210"/>
        <v>10</v>
      </c>
    </row>
    <row r="4179" spans="1:17" x14ac:dyDescent="0.25">
      <c r="A4179" s="12" t="s">
        <v>638</v>
      </c>
      <c r="B4179" s="12" t="s">
        <v>69</v>
      </c>
      <c r="C4179" s="12" t="s">
        <v>1413</v>
      </c>
      <c r="D4179" s="43" t="s">
        <v>1414</v>
      </c>
      <c r="E4179" s="48">
        <v>6134</v>
      </c>
      <c r="F4179" s="43"/>
      <c r="G4179" s="56" t="s">
        <v>2919</v>
      </c>
      <c r="H4179" s="23" t="s">
        <v>169</v>
      </c>
      <c r="I4179" s="68">
        <v>8600</v>
      </c>
      <c r="J4179" s="68">
        <v>8600</v>
      </c>
      <c r="K4179" s="68"/>
      <c r="L4179" s="68">
        <f t="shared" si="3207"/>
        <v>700</v>
      </c>
      <c r="M4179" s="68"/>
      <c r="N4179" s="68"/>
      <c r="O4179" s="68">
        <v>700</v>
      </c>
      <c r="P4179" s="68">
        <f t="shared" si="3209"/>
        <v>700</v>
      </c>
      <c r="Q4179" s="68">
        <f t="shared" si="3210"/>
        <v>8.1395348837209305</v>
      </c>
    </row>
    <row r="4180" spans="1:17" x14ac:dyDescent="0.25">
      <c r="A4180" s="12" t="s">
        <v>638</v>
      </c>
      <c r="B4180" s="12" t="s">
        <v>69</v>
      </c>
      <c r="C4180" s="12" t="s">
        <v>1413</v>
      </c>
      <c r="D4180" s="43" t="s">
        <v>1414</v>
      </c>
      <c r="E4180" s="48">
        <v>6135</v>
      </c>
      <c r="F4180" s="43"/>
      <c r="G4180" s="56" t="s">
        <v>2919</v>
      </c>
      <c r="H4180" s="23" t="s">
        <v>231</v>
      </c>
      <c r="I4180" s="68">
        <v>1400</v>
      </c>
      <c r="J4180" s="68">
        <v>1400</v>
      </c>
      <c r="K4180" s="68"/>
      <c r="L4180" s="68">
        <f t="shared" si="3207"/>
        <v>110</v>
      </c>
      <c r="M4180" s="68"/>
      <c r="N4180" s="68"/>
      <c r="O4180" s="68">
        <v>110</v>
      </c>
      <c r="P4180" s="68">
        <f t="shared" si="3209"/>
        <v>110</v>
      </c>
      <c r="Q4180" s="68">
        <f t="shared" si="3210"/>
        <v>7.8571428571428568</v>
      </c>
    </row>
    <row r="4181" spans="1:17" x14ac:dyDescent="0.25">
      <c r="A4181" s="12" t="s">
        <v>638</v>
      </c>
      <c r="B4181" s="12" t="s">
        <v>69</v>
      </c>
      <c r="C4181" s="12" t="s">
        <v>1413</v>
      </c>
      <c r="D4181" s="43" t="s">
        <v>1414</v>
      </c>
      <c r="E4181" s="48">
        <v>6137</v>
      </c>
      <c r="F4181" s="43"/>
      <c r="G4181" s="56" t="s">
        <v>2919</v>
      </c>
      <c r="H4181" s="23" t="s">
        <v>235</v>
      </c>
      <c r="I4181" s="68">
        <v>8200</v>
      </c>
      <c r="J4181" s="68">
        <v>8200</v>
      </c>
      <c r="K4181" s="68"/>
      <c r="L4181" s="68">
        <f t="shared" si="3207"/>
        <v>700</v>
      </c>
      <c r="M4181" s="68"/>
      <c r="N4181" s="68"/>
      <c r="O4181" s="68">
        <v>700</v>
      </c>
      <c r="P4181" s="68">
        <f t="shared" si="3209"/>
        <v>700</v>
      </c>
      <c r="Q4181" s="68">
        <f t="shared" si="3210"/>
        <v>8.536585365853659</v>
      </c>
    </row>
    <row r="4182" spans="1:17" x14ac:dyDescent="0.25">
      <c r="A4182" s="12" t="s">
        <v>638</v>
      </c>
      <c r="B4182" s="12" t="s">
        <v>69</v>
      </c>
      <c r="C4182" s="12" t="s">
        <v>1413</v>
      </c>
      <c r="D4182" s="43" t="s">
        <v>1414</v>
      </c>
      <c r="E4182" s="48">
        <v>6138</v>
      </c>
      <c r="F4182" s="43"/>
      <c r="G4182" s="56" t="s">
        <v>2919</v>
      </c>
      <c r="H4182" s="23" t="s">
        <v>237</v>
      </c>
      <c r="I4182" s="68">
        <v>1300</v>
      </c>
      <c r="J4182" s="68">
        <v>1300</v>
      </c>
      <c r="K4182" s="68"/>
      <c r="L4182" s="68">
        <f t="shared" si="3207"/>
        <v>0</v>
      </c>
      <c r="M4182" s="68"/>
      <c r="N4182" s="68"/>
      <c r="O4182" s="68"/>
      <c r="P4182" s="68">
        <f t="shared" si="3209"/>
        <v>0</v>
      </c>
      <c r="Q4182" s="68">
        <f t="shared" si="3210"/>
        <v>0</v>
      </c>
    </row>
    <row r="4183" spans="1:17" x14ac:dyDescent="0.25">
      <c r="A4183" s="14" t="s">
        <v>638</v>
      </c>
      <c r="B4183" s="14" t="s">
        <v>69</v>
      </c>
      <c r="C4183" s="14" t="s">
        <v>1413</v>
      </c>
      <c r="D4183" s="50" t="s">
        <v>1414</v>
      </c>
      <c r="E4183" s="50" t="s">
        <v>2720</v>
      </c>
      <c r="F4183" s="43" t="s">
        <v>1</v>
      </c>
      <c r="G4183" s="49" t="s">
        <v>1</v>
      </c>
      <c r="H4183" s="11" t="s">
        <v>35</v>
      </c>
      <c r="I4183" s="67">
        <f t="shared" ref="I4183:O4183" si="3212">SUM(I4184:I4186)</f>
        <v>19000</v>
      </c>
      <c r="J4183" s="67">
        <f t="shared" si="3212"/>
        <v>19000</v>
      </c>
      <c r="K4183" s="67">
        <f t="shared" si="3212"/>
        <v>0</v>
      </c>
      <c r="L4183" s="67">
        <f t="shared" si="3207"/>
        <v>2580</v>
      </c>
      <c r="M4183" s="67">
        <f t="shared" si="3212"/>
        <v>0</v>
      </c>
      <c r="N4183" s="67">
        <f t="shared" si="3212"/>
        <v>0</v>
      </c>
      <c r="O4183" s="67">
        <f t="shared" si="3212"/>
        <v>2580</v>
      </c>
      <c r="P4183" s="67">
        <f t="shared" si="3209"/>
        <v>2580</v>
      </c>
      <c r="Q4183" s="67">
        <f t="shared" si="3210"/>
        <v>13.578947368421051</v>
      </c>
    </row>
    <row r="4184" spans="1:17" x14ac:dyDescent="0.25">
      <c r="A4184" s="12" t="s">
        <v>638</v>
      </c>
      <c r="B4184" s="12" t="s">
        <v>69</v>
      </c>
      <c r="C4184" s="12" t="s">
        <v>1413</v>
      </c>
      <c r="D4184" s="43" t="s">
        <v>1414</v>
      </c>
      <c r="E4184" s="48">
        <v>6139</v>
      </c>
      <c r="F4184" s="43"/>
      <c r="G4184" s="56" t="s">
        <v>2919</v>
      </c>
      <c r="H4184" s="23" t="s">
        <v>35</v>
      </c>
      <c r="I4184" s="68">
        <v>10200</v>
      </c>
      <c r="J4184" s="68">
        <v>10200</v>
      </c>
      <c r="K4184" s="68"/>
      <c r="L4184" s="68">
        <f t="shared" si="3207"/>
        <v>850</v>
      </c>
      <c r="M4184" s="68"/>
      <c r="N4184" s="68"/>
      <c r="O4184" s="68">
        <v>850</v>
      </c>
      <c r="P4184" s="68">
        <f t="shared" si="3209"/>
        <v>850</v>
      </c>
      <c r="Q4184" s="68">
        <f t="shared" si="3210"/>
        <v>8.3333333333333321</v>
      </c>
    </row>
    <row r="4185" spans="1:17" x14ac:dyDescent="0.25">
      <c r="A4185" s="12" t="s">
        <v>638</v>
      </c>
      <c r="B4185" s="12" t="s">
        <v>69</v>
      </c>
      <c r="C4185" s="12" t="s">
        <v>1413</v>
      </c>
      <c r="D4185" s="43" t="s">
        <v>1414</v>
      </c>
      <c r="E4185" s="48">
        <v>6139</v>
      </c>
      <c r="F4185" s="43" t="s">
        <v>1420</v>
      </c>
      <c r="G4185" s="56" t="s">
        <v>2919</v>
      </c>
      <c r="H4185" s="23" t="s">
        <v>43</v>
      </c>
      <c r="I4185" s="68">
        <v>3300</v>
      </c>
      <c r="J4185" s="68">
        <v>3300</v>
      </c>
      <c r="K4185" s="68"/>
      <c r="L4185" s="68">
        <f t="shared" si="3207"/>
        <v>350</v>
      </c>
      <c r="M4185" s="68"/>
      <c r="N4185" s="68"/>
      <c r="O4185" s="68">
        <v>350</v>
      </c>
      <c r="P4185" s="68">
        <f t="shared" si="3209"/>
        <v>350</v>
      </c>
      <c r="Q4185" s="68">
        <f t="shared" si="3210"/>
        <v>10.606060606060606</v>
      </c>
    </row>
    <row r="4186" spans="1:17" ht="22.5" x14ac:dyDescent="0.25">
      <c r="A4186" s="12" t="s">
        <v>638</v>
      </c>
      <c r="B4186" s="12" t="s">
        <v>69</v>
      </c>
      <c r="C4186" s="12" t="s">
        <v>1413</v>
      </c>
      <c r="D4186" s="43" t="s">
        <v>1414</v>
      </c>
      <c r="E4186" s="48">
        <v>6139</v>
      </c>
      <c r="F4186" s="43" t="s">
        <v>1421</v>
      </c>
      <c r="G4186" s="56" t="s">
        <v>2919</v>
      </c>
      <c r="H4186" s="23" t="s">
        <v>49</v>
      </c>
      <c r="I4186" s="68">
        <v>5500</v>
      </c>
      <c r="J4186" s="68">
        <v>5500</v>
      </c>
      <c r="K4186" s="68"/>
      <c r="L4186" s="68">
        <f t="shared" si="3207"/>
        <v>1380</v>
      </c>
      <c r="M4186" s="68"/>
      <c r="N4186" s="68"/>
      <c r="O4186" s="68">
        <v>1380</v>
      </c>
      <c r="P4186" s="68">
        <f t="shared" si="3209"/>
        <v>1380</v>
      </c>
      <c r="Q4186" s="68">
        <f t="shared" si="3210"/>
        <v>25.09090909090909</v>
      </c>
    </row>
    <row r="4187" spans="1:17" ht="22.5" x14ac:dyDescent="0.25">
      <c r="A4187" s="14" t="s">
        <v>1</v>
      </c>
      <c r="B4187" s="14" t="s">
        <v>1</v>
      </c>
      <c r="C4187" s="14" t="s">
        <v>1</v>
      </c>
      <c r="D4187" s="42" t="s">
        <v>1</v>
      </c>
      <c r="E4187" s="42" t="s">
        <v>1</v>
      </c>
      <c r="F4187" s="42" t="s">
        <v>1</v>
      </c>
      <c r="G4187" s="42" t="s">
        <v>1</v>
      </c>
      <c r="H4187" s="17" t="s">
        <v>50</v>
      </c>
      <c r="I4187" s="66">
        <f t="shared" ref="I4187:O4188" si="3213">SUM(I4188)</f>
        <v>100</v>
      </c>
      <c r="J4187" s="66">
        <f t="shared" si="3213"/>
        <v>100</v>
      </c>
      <c r="K4187" s="66">
        <f t="shared" si="3213"/>
        <v>0</v>
      </c>
      <c r="L4187" s="66">
        <f t="shared" si="3207"/>
        <v>0</v>
      </c>
      <c r="M4187" s="66">
        <f t="shared" si="3213"/>
        <v>0</v>
      </c>
      <c r="N4187" s="66">
        <f t="shared" si="3213"/>
        <v>0</v>
      </c>
      <c r="O4187" s="66">
        <f t="shared" si="3213"/>
        <v>0</v>
      </c>
      <c r="P4187" s="66">
        <f t="shared" si="3209"/>
        <v>0</v>
      </c>
      <c r="Q4187" s="66">
        <f t="shared" si="3210"/>
        <v>0</v>
      </c>
    </row>
    <row r="4188" spans="1:17" x14ac:dyDescent="0.25">
      <c r="A4188" s="12" t="s">
        <v>638</v>
      </c>
      <c r="B4188" s="12" t="s">
        <v>69</v>
      </c>
      <c r="C4188" s="12" t="s">
        <v>1413</v>
      </c>
      <c r="D4188" s="43" t="s">
        <v>1414</v>
      </c>
      <c r="E4188" s="42" t="s">
        <v>2712</v>
      </c>
      <c r="F4188" s="42" t="s">
        <v>1</v>
      </c>
      <c r="G4188" s="42" t="s">
        <v>1</v>
      </c>
      <c r="H4188" s="11" t="s">
        <v>52</v>
      </c>
      <c r="I4188" s="67">
        <f t="shared" si="3213"/>
        <v>100</v>
      </c>
      <c r="J4188" s="67">
        <f t="shared" si="3213"/>
        <v>100</v>
      </c>
      <c r="K4188" s="67">
        <f t="shared" si="3213"/>
        <v>0</v>
      </c>
      <c r="L4188" s="67">
        <f t="shared" si="3207"/>
        <v>0</v>
      </c>
      <c r="M4188" s="67">
        <f t="shared" si="3213"/>
        <v>0</v>
      </c>
      <c r="N4188" s="67">
        <f t="shared" si="3213"/>
        <v>0</v>
      </c>
      <c r="O4188" s="67">
        <f t="shared" si="3213"/>
        <v>0</v>
      </c>
      <c r="P4188" s="67">
        <f t="shared" si="3209"/>
        <v>0</v>
      </c>
      <c r="Q4188" s="67">
        <f t="shared" si="3210"/>
        <v>0</v>
      </c>
    </row>
    <row r="4189" spans="1:17" x14ac:dyDescent="0.25">
      <c r="A4189" s="12" t="s">
        <v>638</v>
      </c>
      <c r="B4189" s="12" t="s">
        <v>69</v>
      </c>
      <c r="C4189" s="12" t="s">
        <v>1413</v>
      </c>
      <c r="D4189" s="43" t="s">
        <v>1414</v>
      </c>
      <c r="E4189" s="48">
        <v>6148</v>
      </c>
      <c r="F4189" s="43"/>
      <c r="G4189" s="56" t="s">
        <v>2919</v>
      </c>
      <c r="H4189" s="23" t="s">
        <v>58</v>
      </c>
      <c r="I4189" s="68">
        <v>100</v>
      </c>
      <c r="J4189" s="68">
        <v>100</v>
      </c>
      <c r="K4189" s="68"/>
      <c r="L4189" s="68">
        <f t="shared" si="3207"/>
        <v>0</v>
      </c>
      <c r="M4189" s="68"/>
      <c r="N4189" s="68"/>
      <c r="O4189" s="68"/>
      <c r="P4189" s="68">
        <f t="shared" si="3209"/>
        <v>0</v>
      </c>
      <c r="Q4189" s="68">
        <f t="shared" si="3210"/>
        <v>0</v>
      </c>
    </row>
    <row r="4190" spans="1:17" ht="22.5" x14ac:dyDescent="0.25">
      <c r="A4190" s="14" t="s">
        <v>1</v>
      </c>
      <c r="B4190" s="14" t="s">
        <v>1</v>
      </c>
      <c r="C4190" s="14" t="s">
        <v>1</v>
      </c>
      <c r="D4190" s="42" t="s">
        <v>1</v>
      </c>
      <c r="E4190" s="42" t="s">
        <v>1</v>
      </c>
      <c r="F4190" s="42" t="s">
        <v>1</v>
      </c>
      <c r="G4190" s="42" t="s">
        <v>1</v>
      </c>
      <c r="H4190" s="17" t="s">
        <v>59</v>
      </c>
      <c r="I4190" s="66">
        <f t="shared" ref="I4190:O4191" si="3214">SUM(I4191)</f>
        <v>6000</v>
      </c>
      <c r="J4190" s="66">
        <f t="shared" si="3214"/>
        <v>0</v>
      </c>
      <c r="K4190" s="66">
        <f t="shared" si="3214"/>
        <v>0</v>
      </c>
      <c r="L4190" s="66">
        <f t="shared" si="3207"/>
        <v>0</v>
      </c>
      <c r="M4190" s="66">
        <f t="shared" si="3214"/>
        <v>0</v>
      </c>
      <c r="N4190" s="66">
        <f t="shared" si="3214"/>
        <v>0</v>
      </c>
      <c r="O4190" s="66">
        <f t="shared" si="3214"/>
        <v>0</v>
      </c>
      <c r="P4190" s="66">
        <f t="shared" si="3209"/>
        <v>0</v>
      </c>
      <c r="Q4190" s="66" t="str">
        <f t="shared" si="3210"/>
        <v>-</v>
      </c>
    </row>
    <row r="4191" spans="1:17" x14ac:dyDescent="0.25">
      <c r="A4191" s="12" t="s">
        <v>638</v>
      </c>
      <c r="B4191" s="12" t="s">
        <v>69</v>
      </c>
      <c r="C4191" s="12" t="s">
        <v>1413</v>
      </c>
      <c r="D4191" s="43" t="s">
        <v>1414</v>
      </c>
      <c r="E4191" s="42" t="s">
        <v>2715</v>
      </c>
      <c r="F4191" s="42" t="s">
        <v>1</v>
      </c>
      <c r="G4191" s="42" t="s">
        <v>1</v>
      </c>
      <c r="H4191" s="11" t="s">
        <v>61</v>
      </c>
      <c r="I4191" s="67">
        <f t="shared" si="3214"/>
        <v>6000</v>
      </c>
      <c r="J4191" s="67">
        <f t="shared" si="3214"/>
        <v>0</v>
      </c>
      <c r="K4191" s="67">
        <f t="shared" si="3214"/>
        <v>0</v>
      </c>
      <c r="L4191" s="67">
        <f t="shared" si="3207"/>
        <v>0</v>
      </c>
      <c r="M4191" s="67">
        <f t="shared" si="3214"/>
        <v>0</v>
      </c>
      <c r="N4191" s="67">
        <f t="shared" si="3214"/>
        <v>0</v>
      </c>
      <c r="O4191" s="67">
        <f t="shared" si="3214"/>
        <v>0</v>
      </c>
      <c r="P4191" s="67">
        <f t="shared" si="3209"/>
        <v>0</v>
      </c>
      <c r="Q4191" s="67" t="str">
        <f t="shared" si="3210"/>
        <v>-</v>
      </c>
    </row>
    <row r="4192" spans="1:17" x14ac:dyDescent="0.25">
      <c r="A4192" s="12" t="s">
        <v>638</v>
      </c>
      <c r="B4192" s="12" t="s">
        <v>69</v>
      </c>
      <c r="C4192" s="12" t="s">
        <v>1413</v>
      </c>
      <c r="D4192" s="43" t="s">
        <v>1414</v>
      </c>
      <c r="E4192" s="48">
        <v>8213</v>
      </c>
      <c r="F4192" s="43"/>
      <c r="G4192" s="56" t="s">
        <v>2919</v>
      </c>
      <c r="H4192" s="23" t="s">
        <v>62</v>
      </c>
      <c r="I4192" s="68">
        <v>6000</v>
      </c>
      <c r="J4192" s="68">
        <v>0</v>
      </c>
      <c r="K4192" s="68"/>
      <c r="L4192" s="68">
        <f t="shared" si="3207"/>
        <v>0</v>
      </c>
      <c r="M4192" s="68"/>
      <c r="N4192" s="68"/>
      <c r="O4192" s="68"/>
      <c r="P4192" s="68">
        <f t="shared" si="3209"/>
        <v>0</v>
      </c>
      <c r="Q4192" s="68" t="str">
        <f t="shared" si="3210"/>
        <v>-</v>
      </c>
    </row>
    <row r="4193" spans="1:17" x14ac:dyDescent="0.25">
      <c r="A4193" s="23" t="s">
        <v>1</v>
      </c>
      <c r="B4193" s="23" t="s">
        <v>1</v>
      </c>
      <c r="C4193" s="23" t="s">
        <v>1</v>
      </c>
      <c r="D4193" s="49" t="s">
        <v>1</v>
      </c>
      <c r="E4193" s="49" t="s">
        <v>1</v>
      </c>
      <c r="F4193" s="49" t="s">
        <v>1</v>
      </c>
      <c r="G4193" s="49" t="s">
        <v>1</v>
      </c>
      <c r="H4193" s="17" t="s">
        <v>1422</v>
      </c>
      <c r="I4193" s="66">
        <f t="shared" ref="I4193:O4193" si="3215">SUM(I4165,I4187,I4190)</f>
        <v>1498039</v>
      </c>
      <c r="J4193" s="66">
        <f t="shared" si="3215"/>
        <v>1492039</v>
      </c>
      <c r="K4193" s="66">
        <f t="shared" si="3215"/>
        <v>0</v>
      </c>
      <c r="L4193" s="66">
        <f t="shared" si="3207"/>
        <v>137390</v>
      </c>
      <c r="M4193" s="66">
        <f t="shared" si="3215"/>
        <v>0</v>
      </c>
      <c r="N4193" s="66">
        <f t="shared" si="3215"/>
        <v>0</v>
      </c>
      <c r="O4193" s="66">
        <f t="shared" si="3215"/>
        <v>137390</v>
      </c>
      <c r="P4193" s="66">
        <f t="shared" si="3209"/>
        <v>137390</v>
      </c>
      <c r="Q4193" s="66">
        <f t="shared" si="3210"/>
        <v>9.2082043431840592</v>
      </c>
    </row>
    <row r="4194" spans="1:17" ht="15.75" thickBot="1" x14ac:dyDescent="0.3">
      <c r="A4194" s="23" t="s">
        <v>1</v>
      </c>
      <c r="B4194" s="23" t="s">
        <v>1</v>
      </c>
      <c r="C4194" s="23" t="s">
        <v>1</v>
      </c>
      <c r="D4194" s="49" t="s">
        <v>1</v>
      </c>
      <c r="E4194" s="49" t="s">
        <v>1</v>
      </c>
      <c r="F4194" s="49" t="s">
        <v>1</v>
      </c>
      <c r="G4194" s="49" t="s">
        <v>1</v>
      </c>
      <c r="H4194" s="11" t="s">
        <v>64</v>
      </c>
      <c r="I4194" s="67">
        <v>52</v>
      </c>
      <c r="J4194" s="67">
        <v>52</v>
      </c>
      <c r="K4194" s="67"/>
      <c r="L4194" s="67"/>
      <c r="M4194" s="67"/>
      <c r="N4194" s="67"/>
      <c r="O4194" s="67"/>
      <c r="P4194" s="67">
        <f t="shared" si="3209"/>
        <v>0</v>
      </c>
      <c r="Q4194" s="67">
        <f t="shared" si="3210"/>
        <v>0</v>
      </c>
    </row>
    <row r="4195" spans="1:17" ht="34.5" thickBot="1" x14ac:dyDescent="0.3">
      <c r="A4195" s="23" t="s">
        <v>1</v>
      </c>
      <c r="B4195" s="23" t="s">
        <v>1</v>
      </c>
      <c r="C4195" s="23" t="s">
        <v>1</v>
      </c>
      <c r="D4195" s="49" t="s">
        <v>1</v>
      </c>
      <c r="E4195" s="49" t="s">
        <v>1</v>
      </c>
      <c r="F4195" s="49" t="s">
        <v>1</v>
      </c>
      <c r="G4195" s="49" t="s">
        <v>1</v>
      </c>
      <c r="H4195" s="22" t="s">
        <v>65</v>
      </c>
      <c r="I4195" s="64" t="s">
        <v>2718</v>
      </c>
      <c r="J4195" s="64" t="s">
        <v>2879</v>
      </c>
      <c r="K4195" s="64" t="s">
        <v>2942</v>
      </c>
      <c r="L4195" s="64" t="s">
        <v>2942</v>
      </c>
      <c r="M4195" s="64" t="s">
        <v>2950</v>
      </c>
      <c r="N4195" s="64" t="s">
        <v>2949</v>
      </c>
      <c r="O4195" s="64" t="s">
        <v>2951</v>
      </c>
      <c r="P4195" s="64" t="s">
        <v>2942</v>
      </c>
      <c r="Q4195" s="64" t="s">
        <v>2944</v>
      </c>
    </row>
    <row r="4196" spans="1:17" x14ac:dyDescent="0.25">
      <c r="A4196" s="24"/>
      <c r="B4196" s="24"/>
      <c r="C4196" s="24"/>
      <c r="D4196" s="51"/>
      <c r="E4196" s="51"/>
      <c r="F4196" s="51"/>
      <c r="G4196" s="51"/>
      <c r="H4196" s="18" t="s">
        <v>1</v>
      </c>
      <c r="I4196" s="65">
        <v>1</v>
      </c>
      <c r="J4196" s="65" t="s">
        <v>2894</v>
      </c>
      <c r="K4196" s="65">
        <v>3</v>
      </c>
      <c r="L4196" s="65" t="s">
        <v>2945</v>
      </c>
      <c r="M4196" s="65">
        <v>5</v>
      </c>
      <c r="N4196" s="65">
        <v>6</v>
      </c>
      <c r="O4196" s="65">
        <v>7</v>
      </c>
      <c r="P4196" s="65" t="s">
        <v>2946</v>
      </c>
      <c r="Q4196" s="65">
        <v>9</v>
      </c>
    </row>
    <row r="4197" spans="1:17" x14ac:dyDescent="0.25">
      <c r="A4197" s="24"/>
      <c r="B4197" s="24"/>
      <c r="C4197" s="24"/>
      <c r="D4197" s="51"/>
      <c r="E4197" s="52"/>
      <c r="F4197" s="52"/>
      <c r="G4197" s="52"/>
      <c r="H4197" s="19" t="s">
        <v>697</v>
      </c>
      <c r="I4197" s="69">
        <f t="shared" ref="I4197" si="3216">SUM(I4193)</f>
        <v>1498039</v>
      </c>
      <c r="J4197" s="69">
        <f t="shared" ref="J4197:K4197" si="3217">SUM(J4193)</f>
        <v>1492039</v>
      </c>
      <c r="K4197" s="69">
        <f t="shared" si="3217"/>
        <v>0</v>
      </c>
      <c r="L4197" s="69">
        <f t="shared" si="3207"/>
        <v>137390</v>
      </c>
      <c r="M4197" s="69">
        <f t="shared" ref="M4197" si="3218">SUM(M4193)</f>
        <v>0</v>
      </c>
      <c r="N4197" s="69">
        <f t="shared" ref="N4197:O4197" si="3219">SUM(N4193)</f>
        <v>0</v>
      </c>
      <c r="O4197" s="69">
        <f t="shared" si="3219"/>
        <v>137390</v>
      </c>
      <c r="P4197" s="69">
        <f t="shared" si="3209"/>
        <v>137390</v>
      </c>
      <c r="Q4197" s="69">
        <f t="shared" si="3210"/>
        <v>9.2082043431840592</v>
      </c>
    </row>
    <row r="4198" spans="1:17" x14ac:dyDescent="0.25">
      <c r="A4198" s="24"/>
      <c r="B4198" s="24"/>
      <c r="C4198" s="24"/>
      <c r="D4198" s="51"/>
      <c r="E4198" s="51"/>
      <c r="F4198" s="51"/>
      <c r="G4198" s="51"/>
      <c r="H4198" s="20" t="s">
        <v>67</v>
      </c>
      <c r="I4198" s="69">
        <f t="shared" ref="I4198" si="3220">SUM(I4197)</f>
        <v>1498039</v>
      </c>
      <c r="J4198" s="69">
        <f t="shared" ref="J4198:K4198" si="3221">SUM(J4197)</f>
        <v>1492039</v>
      </c>
      <c r="K4198" s="69">
        <f t="shared" si="3221"/>
        <v>0</v>
      </c>
      <c r="L4198" s="69">
        <f t="shared" si="3207"/>
        <v>137390</v>
      </c>
      <c r="M4198" s="69">
        <f t="shared" ref="M4198" si="3222">SUM(M4197)</f>
        <v>0</v>
      </c>
      <c r="N4198" s="69">
        <f t="shared" ref="N4198:O4198" si="3223">SUM(N4197)</f>
        <v>0</v>
      </c>
      <c r="O4198" s="69">
        <f t="shared" si="3223"/>
        <v>137390</v>
      </c>
      <c r="P4198" s="69">
        <f t="shared" si="3209"/>
        <v>137390</v>
      </c>
      <c r="Q4198" s="69">
        <f t="shared" si="3210"/>
        <v>9.2082043431840592</v>
      </c>
    </row>
    <row r="4199" spans="1:17" x14ac:dyDescent="0.25">
      <c r="A4199" s="25"/>
      <c r="B4199" s="25"/>
      <c r="C4199" s="25"/>
      <c r="D4199" s="53"/>
      <c r="E4199" s="53"/>
      <c r="F4199" s="53"/>
      <c r="G4199" s="53"/>
    </row>
    <row r="4200" spans="1:17" ht="15.75" thickBot="1" x14ac:dyDescent="0.3">
      <c r="A4200" s="23" t="s">
        <v>1</v>
      </c>
      <c r="B4200" s="23" t="s">
        <v>1</v>
      </c>
      <c r="C4200" s="23" t="s">
        <v>1</v>
      </c>
      <c r="D4200" s="49" t="s">
        <v>1</v>
      </c>
      <c r="E4200" s="49" t="s">
        <v>1</v>
      </c>
      <c r="F4200" s="49" t="s">
        <v>1</v>
      </c>
      <c r="G4200" s="49" t="s">
        <v>1</v>
      </c>
      <c r="H4200" s="26" t="s">
        <v>1</v>
      </c>
      <c r="I4200" s="70"/>
      <c r="J4200" s="70"/>
      <c r="K4200" s="70"/>
      <c r="L4200" s="70"/>
      <c r="M4200" s="70"/>
      <c r="N4200" s="70"/>
      <c r="O4200" s="70"/>
      <c r="P4200" s="70"/>
      <c r="Q4200" s="70"/>
    </row>
    <row r="4201" spans="1:17" ht="34.5" thickBot="1" x14ac:dyDescent="0.3">
      <c r="A4201" s="22" t="s">
        <v>4</v>
      </c>
      <c r="B4201" s="22" t="s">
        <v>5</v>
      </c>
      <c r="C4201" s="22" t="s">
        <v>6</v>
      </c>
      <c r="D4201" s="44" t="s">
        <v>2891</v>
      </c>
      <c r="E4201" s="44" t="s">
        <v>2895</v>
      </c>
      <c r="F4201" s="44" t="s">
        <v>7</v>
      </c>
      <c r="G4201" s="44" t="s">
        <v>8</v>
      </c>
      <c r="H4201" s="22" t="s">
        <v>9</v>
      </c>
      <c r="I4201" s="64" t="s">
        <v>2718</v>
      </c>
      <c r="J4201" s="64" t="s">
        <v>2879</v>
      </c>
      <c r="K4201" s="64" t="s">
        <v>2942</v>
      </c>
      <c r="L4201" s="64" t="s">
        <v>2942</v>
      </c>
      <c r="M4201" s="64" t="s">
        <v>2950</v>
      </c>
      <c r="N4201" s="64" t="s">
        <v>2949</v>
      </c>
      <c r="O4201" s="64" t="s">
        <v>2951</v>
      </c>
      <c r="P4201" s="64" t="s">
        <v>2942</v>
      </c>
      <c r="Q4201" s="64" t="s">
        <v>2944</v>
      </c>
    </row>
    <row r="4202" spans="1:17" x14ac:dyDescent="0.25">
      <c r="A4202" s="15" t="s">
        <v>1</v>
      </c>
      <c r="B4202" s="15" t="s">
        <v>1</v>
      </c>
      <c r="C4202" s="15" t="s">
        <v>1</v>
      </c>
      <c r="D4202" s="45" t="s">
        <v>1</v>
      </c>
      <c r="E4202" s="45" t="s">
        <v>1</v>
      </c>
      <c r="F4202" s="46" t="s">
        <v>1</v>
      </c>
      <c r="G4202" s="47" t="s">
        <v>1</v>
      </c>
      <c r="H4202" s="16" t="s">
        <v>1</v>
      </c>
      <c r="I4202" s="65">
        <v>1</v>
      </c>
      <c r="J4202" s="65" t="s">
        <v>2894</v>
      </c>
      <c r="K4202" s="65">
        <v>3</v>
      </c>
      <c r="L4202" s="65" t="s">
        <v>2945</v>
      </c>
      <c r="M4202" s="65">
        <v>5</v>
      </c>
      <c r="N4202" s="65">
        <v>6</v>
      </c>
      <c r="O4202" s="65">
        <v>7</v>
      </c>
      <c r="P4202" s="65" t="s">
        <v>2946</v>
      </c>
      <c r="Q4202" s="65">
        <v>9</v>
      </c>
    </row>
    <row r="4203" spans="1:17" x14ac:dyDescent="0.25">
      <c r="A4203" s="14" t="s">
        <v>638</v>
      </c>
      <c r="B4203" s="14" t="s">
        <v>69</v>
      </c>
      <c r="C4203" s="12" t="s">
        <v>1423</v>
      </c>
      <c r="D4203" s="43" t="s">
        <v>1424</v>
      </c>
      <c r="E4203" s="42" t="s">
        <v>1</v>
      </c>
      <c r="F4203" s="42" t="s">
        <v>1</v>
      </c>
      <c r="G4203" s="42" t="s">
        <v>1</v>
      </c>
      <c r="H4203" s="11" t="s">
        <v>1425</v>
      </c>
      <c r="I4203" s="63"/>
      <c r="J4203" s="63"/>
      <c r="K4203" s="63"/>
      <c r="L4203" s="63"/>
      <c r="M4203" s="63"/>
      <c r="N4203" s="63"/>
      <c r="O4203" s="63"/>
      <c r="P4203" s="63">
        <f t="shared" si="3209"/>
        <v>0</v>
      </c>
      <c r="Q4203" s="63" t="str">
        <f t="shared" si="3210"/>
        <v>-</v>
      </c>
    </row>
    <row r="4204" spans="1:17" ht="22.5" x14ac:dyDescent="0.25">
      <c r="A4204" s="14" t="s">
        <v>1</v>
      </c>
      <c r="B4204" s="14" t="s">
        <v>1</v>
      </c>
      <c r="C4204" s="14" t="s">
        <v>1</v>
      </c>
      <c r="D4204" s="42" t="s">
        <v>1</v>
      </c>
      <c r="E4204" s="42" t="s">
        <v>1</v>
      </c>
      <c r="F4204" s="42" t="s">
        <v>1</v>
      </c>
      <c r="G4204" s="42" t="s">
        <v>1</v>
      </c>
      <c r="H4204" s="17" t="s">
        <v>13</v>
      </c>
      <c r="I4204" s="66">
        <f t="shared" ref="I4204" si="3224">SUM(I4205,I4212,I4214)</f>
        <v>1058217</v>
      </c>
      <c r="J4204" s="66">
        <f t="shared" ref="J4204:K4204" si="3225">SUM(J4205,J4212,J4214)</f>
        <v>1012617</v>
      </c>
      <c r="K4204" s="66">
        <f t="shared" si="3225"/>
        <v>0</v>
      </c>
      <c r="L4204" s="66">
        <f t="shared" si="3207"/>
        <v>94660</v>
      </c>
      <c r="M4204" s="66">
        <f t="shared" ref="M4204" si="3226">SUM(M4205,M4212,M4214)</f>
        <v>0</v>
      </c>
      <c r="N4204" s="66">
        <f t="shared" ref="N4204:O4204" si="3227">SUM(N4205,N4212,N4214)</f>
        <v>0</v>
      </c>
      <c r="O4204" s="66">
        <f t="shared" si="3227"/>
        <v>94660</v>
      </c>
      <c r="P4204" s="66">
        <f t="shared" si="3209"/>
        <v>94660</v>
      </c>
      <c r="Q4204" s="66">
        <f t="shared" si="3210"/>
        <v>9.3480555827129113</v>
      </c>
    </row>
    <row r="4205" spans="1:17" x14ac:dyDescent="0.25">
      <c r="A4205" s="12" t="s">
        <v>638</v>
      </c>
      <c r="B4205" s="12" t="s">
        <v>69</v>
      </c>
      <c r="C4205" s="12" t="s">
        <v>1423</v>
      </c>
      <c r="D4205" s="43" t="s">
        <v>1424</v>
      </c>
      <c r="E4205" s="42" t="s">
        <v>2709</v>
      </c>
      <c r="F4205" s="42" t="s">
        <v>1</v>
      </c>
      <c r="G4205" s="42" t="s">
        <v>1</v>
      </c>
      <c r="H4205" s="11" t="s">
        <v>15</v>
      </c>
      <c r="I4205" s="67">
        <f t="shared" ref="I4205" si="3228">SUM(I4206,I4207)</f>
        <v>828617</v>
      </c>
      <c r="J4205" s="67">
        <f t="shared" ref="J4205:K4205" si="3229">SUM(J4206,J4207)</f>
        <v>810617</v>
      </c>
      <c r="K4205" s="67">
        <f t="shared" si="3229"/>
        <v>0</v>
      </c>
      <c r="L4205" s="67">
        <f t="shared" si="3207"/>
        <v>75900</v>
      </c>
      <c r="M4205" s="67">
        <f t="shared" ref="M4205" si="3230">SUM(M4206,M4207)</f>
        <v>0</v>
      </c>
      <c r="N4205" s="67">
        <f t="shared" ref="N4205:O4205" si="3231">SUM(N4206,N4207)</f>
        <v>0</v>
      </c>
      <c r="O4205" s="67">
        <f t="shared" si="3231"/>
        <v>75900</v>
      </c>
      <c r="P4205" s="67">
        <f t="shared" si="3209"/>
        <v>75900</v>
      </c>
      <c r="Q4205" s="67">
        <f t="shared" si="3210"/>
        <v>9.3632381260200575</v>
      </c>
    </row>
    <row r="4206" spans="1:17" x14ac:dyDescent="0.25">
      <c r="A4206" s="12" t="s">
        <v>638</v>
      </c>
      <c r="B4206" s="12" t="s">
        <v>69</v>
      </c>
      <c r="C4206" s="12" t="s">
        <v>1423</v>
      </c>
      <c r="D4206" s="43" t="s">
        <v>1424</v>
      </c>
      <c r="E4206" s="48">
        <v>6111</v>
      </c>
      <c r="F4206" s="43"/>
      <c r="G4206" s="56" t="s">
        <v>2919</v>
      </c>
      <c r="H4206" s="23" t="s">
        <v>16</v>
      </c>
      <c r="I4206" s="68">
        <v>685817</v>
      </c>
      <c r="J4206" s="68">
        <v>669817</v>
      </c>
      <c r="K4206" s="68"/>
      <c r="L4206" s="68">
        <f t="shared" si="3207"/>
        <v>67000</v>
      </c>
      <c r="M4206" s="68"/>
      <c r="N4206" s="68"/>
      <c r="O4206" s="68">
        <v>67000</v>
      </c>
      <c r="P4206" s="68">
        <f t="shared" si="3209"/>
        <v>67000</v>
      </c>
      <c r="Q4206" s="68">
        <f t="shared" si="3210"/>
        <v>10.002732089511015</v>
      </c>
    </row>
    <row r="4207" spans="1:17" x14ac:dyDescent="0.25">
      <c r="A4207" s="14" t="s">
        <v>638</v>
      </c>
      <c r="B4207" s="14" t="s">
        <v>69</v>
      </c>
      <c r="C4207" s="14" t="s">
        <v>1423</v>
      </c>
      <c r="D4207" s="50" t="s">
        <v>1424</v>
      </c>
      <c r="E4207" s="50" t="s">
        <v>2719</v>
      </c>
      <c r="F4207" s="43" t="s">
        <v>1</v>
      </c>
      <c r="G4207" s="49" t="s">
        <v>1</v>
      </c>
      <c r="H4207" s="11" t="s">
        <v>19</v>
      </c>
      <c r="I4207" s="67">
        <f t="shared" ref="I4207:O4207" si="3232">SUM(I4208:I4211)</f>
        <v>142800</v>
      </c>
      <c r="J4207" s="67">
        <f t="shared" si="3232"/>
        <v>140800</v>
      </c>
      <c r="K4207" s="67">
        <f t="shared" si="3232"/>
        <v>0</v>
      </c>
      <c r="L4207" s="67">
        <f t="shared" si="3207"/>
        <v>8900</v>
      </c>
      <c r="M4207" s="67">
        <f t="shared" si="3232"/>
        <v>0</v>
      </c>
      <c r="N4207" s="67">
        <f t="shared" si="3232"/>
        <v>0</v>
      </c>
      <c r="O4207" s="67">
        <f t="shared" si="3232"/>
        <v>8900</v>
      </c>
      <c r="P4207" s="67">
        <f t="shared" si="3209"/>
        <v>8900</v>
      </c>
      <c r="Q4207" s="67">
        <f t="shared" si="3210"/>
        <v>6.3210227272727275</v>
      </c>
    </row>
    <row r="4208" spans="1:17" x14ac:dyDescent="0.25">
      <c r="A4208" s="12" t="s">
        <v>638</v>
      </c>
      <c r="B4208" s="12" t="s">
        <v>69</v>
      </c>
      <c r="C4208" s="12" t="s">
        <v>1423</v>
      </c>
      <c r="D4208" s="43" t="s">
        <v>1424</v>
      </c>
      <c r="E4208" s="48">
        <v>6112</v>
      </c>
      <c r="F4208" s="43" t="s">
        <v>1426</v>
      </c>
      <c r="G4208" s="56" t="s">
        <v>2919</v>
      </c>
      <c r="H4208" s="23" t="s">
        <v>73</v>
      </c>
      <c r="I4208" s="68">
        <v>23900</v>
      </c>
      <c r="J4208" s="68">
        <v>23400</v>
      </c>
      <c r="K4208" s="68"/>
      <c r="L4208" s="68">
        <f t="shared" si="3207"/>
        <v>1600</v>
      </c>
      <c r="M4208" s="68"/>
      <c r="N4208" s="68"/>
      <c r="O4208" s="68">
        <v>1600</v>
      </c>
      <c r="P4208" s="68">
        <f t="shared" si="3209"/>
        <v>1600</v>
      </c>
      <c r="Q4208" s="68">
        <f t="shared" si="3210"/>
        <v>6.8376068376068382</v>
      </c>
    </row>
    <row r="4209" spans="1:17" x14ac:dyDescent="0.25">
      <c r="A4209" s="12" t="s">
        <v>638</v>
      </c>
      <c r="B4209" s="12" t="s">
        <v>69</v>
      </c>
      <c r="C4209" s="12" t="s">
        <v>1423</v>
      </c>
      <c r="D4209" s="43" t="s">
        <v>1424</v>
      </c>
      <c r="E4209" s="48">
        <v>6112</v>
      </c>
      <c r="F4209" s="43" t="s">
        <v>1427</v>
      </c>
      <c r="G4209" s="56" t="s">
        <v>2919</v>
      </c>
      <c r="H4209" s="23" t="s">
        <v>22</v>
      </c>
      <c r="I4209" s="68">
        <v>89500</v>
      </c>
      <c r="J4209" s="68">
        <v>88000</v>
      </c>
      <c r="K4209" s="68"/>
      <c r="L4209" s="68">
        <f t="shared" si="3207"/>
        <v>7300</v>
      </c>
      <c r="M4209" s="68"/>
      <c r="N4209" s="68"/>
      <c r="O4209" s="68">
        <v>7300</v>
      </c>
      <c r="P4209" s="68">
        <f t="shared" si="3209"/>
        <v>7300</v>
      </c>
      <c r="Q4209" s="68">
        <f t="shared" si="3210"/>
        <v>8.2954545454545467</v>
      </c>
    </row>
    <row r="4210" spans="1:17" x14ac:dyDescent="0.25">
      <c r="A4210" s="12" t="s">
        <v>638</v>
      </c>
      <c r="B4210" s="12" t="s">
        <v>69</v>
      </c>
      <c r="C4210" s="12" t="s">
        <v>1423</v>
      </c>
      <c r="D4210" s="43" t="s">
        <v>1424</v>
      </c>
      <c r="E4210" s="48">
        <v>6112</v>
      </c>
      <c r="F4210" s="43" t="s">
        <v>1428</v>
      </c>
      <c r="G4210" s="56" t="s">
        <v>2919</v>
      </c>
      <c r="H4210" s="23" t="s">
        <v>24</v>
      </c>
      <c r="I4210" s="68">
        <v>18400</v>
      </c>
      <c r="J4210" s="68">
        <v>18400</v>
      </c>
      <c r="K4210" s="68"/>
      <c r="L4210" s="68">
        <f t="shared" si="3207"/>
        <v>0</v>
      </c>
      <c r="M4210" s="68"/>
      <c r="N4210" s="68"/>
      <c r="O4210" s="68"/>
      <c r="P4210" s="68">
        <f t="shared" si="3209"/>
        <v>0</v>
      </c>
      <c r="Q4210" s="68">
        <f t="shared" si="3210"/>
        <v>0</v>
      </c>
    </row>
    <row r="4211" spans="1:17" x14ac:dyDescent="0.25">
      <c r="A4211" s="12" t="s">
        <v>638</v>
      </c>
      <c r="B4211" s="12" t="s">
        <v>69</v>
      </c>
      <c r="C4211" s="12" t="s">
        <v>1423</v>
      </c>
      <c r="D4211" s="43" t="s">
        <v>1424</v>
      </c>
      <c r="E4211" s="48">
        <v>6112</v>
      </c>
      <c r="F4211" s="43" t="s">
        <v>1429</v>
      </c>
      <c r="G4211" s="56" t="s">
        <v>2919</v>
      </c>
      <c r="H4211" s="23" t="s">
        <v>26</v>
      </c>
      <c r="I4211" s="68">
        <v>11000</v>
      </c>
      <c r="J4211" s="68">
        <v>11000</v>
      </c>
      <c r="K4211" s="68"/>
      <c r="L4211" s="68">
        <f t="shared" si="3207"/>
        <v>0</v>
      </c>
      <c r="M4211" s="68"/>
      <c r="N4211" s="68"/>
      <c r="O4211" s="68">
        <v>0</v>
      </c>
      <c r="P4211" s="68">
        <f t="shared" si="3209"/>
        <v>0</v>
      </c>
      <c r="Q4211" s="68">
        <f t="shared" si="3210"/>
        <v>0</v>
      </c>
    </row>
    <row r="4212" spans="1:17" x14ac:dyDescent="0.25">
      <c r="A4212" s="12" t="s">
        <v>638</v>
      </c>
      <c r="B4212" s="12" t="s">
        <v>69</v>
      </c>
      <c r="C4212" s="12" t="s">
        <v>1423</v>
      </c>
      <c r="D4212" s="43" t="s">
        <v>1424</v>
      </c>
      <c r="E4212" s="42" t="s">
        <v>2710</v>
      </c>
      <c r="F4212" s="42" t="s">
        <v>1</v>
      </c>
      <c r="G4212" s="42" t="s">
        <v>1</v>
      </c>
      <c r="H4212" s="11" t="s">
        <v>28</v>
      </c>
      <c r="I4212" s="67">
        <f t="shared" ref="I4212:O4212" si="3233">SUM(I4213)</f>
        <v>66600</v>
      </c>
      <c r="J4212" s="67">
        <f t="shared" si="3233"/>
        <v>65000</v>
      </c>
      <c r="K4212" s="67">
        <f t="shared" si="3233"/>
        <v>0</v>
      </c>
      <c r="L4212" s="67">
        <f t="shared" si="3207"/>
        <v>7500</v>
      </c>
      <c r="M4212" s="67">
        <f t="shared" si="3233"/>
        <v>0</v>
      </c>
      <c r="N4212" s="67">
        <f t="shared" si="3233"/>
        <v>0</v>
      </c>
      <c r="O4212" s="67">
        <f t="shared" si="3233"/>
        <v>7500</v>
      </c>
      <c r="P4212" s="67">
        <f t="shared" si="3209"/>
        <v>7500</v>
      </c>
      <c r="Q4212" s="67">
        <f t="shared" si="3210"/>
        <v>11.538461538461538</v>
      </c>
    </row>
    <row r="4213" spans="1:17" x14ac:dyDescent="0.25">
      <c r="A4213" s="12" t="s">
        <v>638</v>
      </c>
      <c r="B4213" s="12" t="s">
        <v>69</v>
      </c>
      <c r="C4213" s="12" t="s">
        <v>1423</v>
      </c>
      <c r="D4213" s="43" t="s">
        <v>1424</v>
      </c>
      <c r="E4213" s="48">
        <v>6121</v>
      </c>
      <c r="F4213" s="43"/>
      <c r="G4213" s="56" t="s">
        <v>2919</v>
      </c>
      <c r="H4213" s="23" t="s">
        <v>29</v>
      </c>
      <c r="I4213" s="68">
        <v>66600</v>
      </c>
      <c r="J4213" s="68">
        <v>65000</v>
      </c>
      <c r="K4213" s="68"/>
      <c r="L4213" s="68">
        <f t="shared" si="3207"/>
        <v>7500</v>
      </c>
      <c r="M4213" s="68"/>
      <c r="N4213" s="68"/>
      <c r="O4213" s="68">
        <v>7500</v>
      </c>
      <c r="P4213" s="68">
        <f t="shared" si="3209"/>
        <v>7500</v>
      </c>
      <c r="Q4213" s="68">
        <f t="shared" si="3210"/>
        <v>11.538461538461538</v>
      </c>
    </row>
    <row r="4214" spans="1:17" x14ac:dyDescent="0.25">
      <c r="A4214" s="12" t="s">
        <v>638</v>
      </c>
      <c r="B4214" s="12" t="s">
        <v>69</v>
      </c>
      <c r="C4214" s="12" t="s">
        <v>1423</v>
      </c>
      <c r="D4214" s="43" t="s">
        <v>1424</v>
      </c>
      <c r="E4214" s="42" t="s">
        <v>2711</v>
      </c>
      <c r="F4214" s="42" t="s">
        <v>1</v>
      </c>
      <c r="G4214" s="42" t="s">
        <v>1</v>
      </c>
      <c r="H4214" s="11" t="s">
        <v>32</v>
      </c>
      <c r="I4214" s="67">
        <f t="shared" ref="I4214:O4214" si="3234">SUM(I4215:I4222)</f>
        <v>163000</v>
      </c>
      <c r="J4214" s="67">
        <f t="shared" si="3234"/>
        <v>137000</v>
      </c>
      <c r="K4214" s="67">
        <f t="shared" si="3234"/>
        <v>0</v>
      </c>
      <c r="L4214" s="67">
        <f t="shared" si="3207"/>
        <v>11260</v>
      </c>
      <c r="M4214" s="67">
        <f t="shared" si="3234"/>
        <v>0</v>
      </c>
      <c r="N4214" s="67">
        <f t="shared" si="3234"/>
        <v>0</v>
      </c>
      <c r="O4214" s="67">
        <f t="shared" si="3234"/>
        <v>11260</v>
      </c>
      <c r="P4214" s="67">
        <f t="shared" si="3209"/>
        <v>11260</v>
      </c>
      <c r="Q4214" s="67">
        <f t="shared" si="3210"/>
        <v>8.2189781021897801</v>
      </c>
    </row>
    <row r="4215" spans="1:17" x14ac:dyDescent="0.25">
      <c r="A4215" s="12" t="s">
        <v>638</v>
      </c>
      <c r="B4215" s="12" t="s">
        <v>69</v>
      </c>
      <c r="C4215" s="12" t="s">
        <v>1423</v>
      </c>
      <c r="D4215" s="43" t="s">
        <v>1424</v>
      </c>
      <c r="E4215" s="48">
        <v>6131</v>
      </c>
      <c r="F4215" s="43"/>
      <c r="G4215" s="56" t="s">
        <v>2919</v>
      </c>
      <c r="H4215" s="23" t="s">
        <v>33</v>
      </c>
      <c r="I4215" s="68">
        <v>2000</v>
      </c>
      <c r="J4215" s="68">
        <v>1000</v>
      </c>
      <c r="K4215" s="68"/>
      <c r="L4215" s="68">
        <f t="shared" si="3207"/>
        <v>200</v>
      </c>
      <c r="M4215" s="68"/>
      <c r="N4215" s="68"/>
      <c r="O4215" s="68">
        <v>200</v>
      </c>
      <c r="P4215" s="68">
        <f t="shared" si="3209"/>
        <v>200</v>
      </c>
      <c r="Q4215" s="68">
        <f t="shared" si="3210"/>
        <v>20</v>
      </c>
    </row>
    <row r="4216" spans="1:17" x14ac:dyDescent="0.25">
      <c r="A4216" s="12" t="s">
        <v>638</v>
      </c>
      <c r="B4216" s="12" t="s">
        <v>69</v>
      </c>
      <c r="C4216" s="12" t="s">
        <v>1423</v>
      </c>
      <c r="D4216" s="43" t="s">
        <v>1424</v>
      </c>
      <c r="E4216" s="48">
        <v>6132</v>
      </c>
      <c r="F4216" s="43"/>
      <c r="G4216" s="56" t="s">
        <v>2919</v>
      </c>
      <c r="H4216" s="23" t="s">
        <v>227</v>
      </c>
      <c r="I4216" s="68">
        <v>71000</v>
      </c>
      <c r="J4216" s="68">
        <v>71000</v>
      </c>
      <c r="K4216" s="68"/>
      <c r="L4216" s="68">
        <f t="shared" si="3207"/>
        <v>6000</v>
      </c>
      <c r="M4216" s="68"/>
      <c r="N4216" s="68"/>
      <c r="O4216" s="68">
        <v>6000</v>
      </c>
      <c r="P4216" s="68">
        <f t="shared" si="3209"/>
        <v>6000</v>
      </c>
      <c r="Q4216" s="68">
        <f t="shared" si="3210"/>
        <v>8.4507042253521121</v>
      </c>
    </row>
    <row r="4217" spans="1:17" x14ac:dyDescent="0.25">
      <c r="A4217" s="12" t="s">
        <v>638</v>
      </c>
      <c r="B4217" s="12" t="s">
        <v>69</v>
      </c>
      <c r="C4217" s="12" t="s">
        <v>1423</v>
      </c>
      <c r="D4217" s="43" t="s">
        <v>1424</v>
      </c>
      <c r="E4217" s="48">
        <v>6133</v>
      </c>
      <c r="F4217" s="43"/>
      <c r="G4217" s="56" t="s">
        <v>2919</v>
      </c>
      <c r="H4217" s="23" t="s">
        <v>229</v>
      </c>
      <c r="I4217" s="68">
        <v>10500</v>
      </c>
      <c r="J4217" s="68">
        <v>10500</v>
      </c>
      <c r="K4217" s="68"/>
      <c r="L4217" s="68">
        <f t="shared" si="3207"/>
        <v>875</v>
      </c>
      <c r="M4217" s="68"/>
      <c r="N4217" s="68"/>
      <c r="O4217" s="68">
        <v>875</v>
      </c>
      <c r="P4217" s="68">
        <f t="shared" si="3209"/>
        <v>875</v>
      </c>
      <c r="Q4217" s="68">
        <f t="shared" si="3210"/>
        <v>8.3333333333333321</v>
      </c>
    </row>
    <row r="4218" spans="1:17" x14ac:dyDescent="0.25">
      <c r="A4218" s="12" t="s">
        <v>638</v>
      </c>
      <c r="B4218" s="12" t="s">
        <v>69</v>
      </c>
      <c r="C4218" s="12" t="s">
        <v>1423</v>
      </c>
      <c r="D4218" s="43" t="s">
        <v>1424</v>
      </c>
      <c r="E4218" s="48">
        <v>6134</v>
      </c>
      <c r="F4218" s="43"/>
      <c r="G4218" s="56" t="s">
        <v>2919</v>
      </c>
      <c r="H4218" s="23" t="s">
        <v>169</v>
      </c>
      <c r="I4218" s="68">
        <v>32000</v>
      </c>
      <c r="J4218" s="68">
        <v>10000</v>
      </c>
      <c r="K4218" s="68"/>
      <c r="L4218" s="68">
        <f t="shared" si="3207"/>
        <v>850</v>
      </c>
      <c r="M4218" s="68"/>
      <c r="N4218" s="68"/>
      <c r="O4218" s="68">
        <v>850</v>
      </c>
      <c r="P4218" s="68">
        <f t="shared" si="3209"/>
        <v>850</v>
      </c>
      <c r="Q4218" s="68">
        <f t="shared" si="3210"/>
        <v>8.5</v>
      </c>
    </row>
    <row r="4219" spans="1:17" x14ac:dyDescent="0.25">
      <c r="A4219" s="12" t="s">
        <v>638</v>
      </c>
      <c r="B4219" s="12" t="s">
        <v>69</v>
      </c>
      <c r="C4219" s="12" t="s">
        <v>1423</v>
      </c>
      <c r="D4219" s="43" t="s">
        <v>1424</v>
      </c>
      <c r="E4219" s="48">
        <v>6135</v>
      </c>
      <c r="F4219" s="43"/>
      <c r="G4219" s="56" t="s">
        <v>2919</v>
      </c>
      <c r="H4219" s="23" t="s">
        <v>231</v>
      </c>
      <c r="I4219" s="68">
        <v>2000</v>
      </c>
      <c r="J4219" s="68">
        <v>1000</v>
      </c>
      <c r="K4219" s="68"/>
      <c r="L4219" s="68">
        <f t="shared" si="3207"/>
        <v>100</v>
      </c>
      <c r="M4219" s="68"/>
      <c r="N4219" s="68"/>
      <c r="O4219" s="68">
        <v>100</v>
      </c>
      <c r="P4219" s="68">
        <f t="shared" si="3209"/>
        <v>100</v>
      </c>
      <c r="Q4219" s="68">
        <f t="shared" si="3210"/>
        <v>10</v>
      </c>
    </row>
    <row r="4220" spans="1:17" x14ac:dyDescent="0.25">
      <c r="A4220" s="12" t="s">
        <v>638</v>
      </c>
      <c r="B4220" s="12" t="s">
        <v>69</v>
      </c>
      <c r="C4220" s="12" t="s">
        <v>1423</v>
      </c>
      <c r="D4220" s="43" t="s">
        <v>1424</v>
      </c>
      <c r="E4220" s="48">
        <v>6137</v>
      </c>
      <c r="F4220" s="43"/>
      <c r="G4220" s="56" t="s">
        <v>2919</v>
      </c>
      <c r="H4220" s="23" t="s">
        <v>235</v>
      </c>
      <c r="I4220" s="68">
        <v>8500</v>
      </c>
      <c r="J4220" s="68">
        <v>8000</v>
      </c>
      <c r="K4220" s="68"/>
      <c r="L4220" s="68">
        <f t="shared" si="3207"/>
        <v>660</v>
      </c>
      <c r="M4220" s="68"/>
      <c r="N4220" s="68"/>
      <c r="O4220" s="68">
        <v>660</v>
      </c>
      <c r="P4220" s="68">
        <f t="shared" si="3209"/>
        <v>660</v>
      </c>
      <c r="Q4220" s="68">
        <f t="shared" si="3210"/>
        <v>8.25</v>
      </c>
    </row>
    <row r="4221" spans="1:17" x14ac:dyDescent="0.25">
      <c r="A4221" s="12" t="s">
        <v>638</v>
      </c>
      <c r="B4221" s="12" t="s">
        <v>69</v>
      </c>
      <c r="C4221" s="12" t="s">
        <v>1423</v>
      </c>
      <c r="D4221" s="43" t="s">
        <v>1424</v>
      </c>
      <c r="E4221" s="48">
        <v>6138</v>
      </c>
      <c r="F4221" s="43"/>
      <c r="G4221" s="56" t="s">
        <v>2919</v>
      </c>
      <c r="H4221" s="23" t="s">
        <v>237</v>
      </c>
      <c r="I4221" s="68">
        <v>3000</v>
      </c>
      <c r="J4221" s="68">
        <v>3000</v>
      </c>
      <c r="K4221" s="68"/>
      <c r="L4221" s="68">
        <f t="shared" si="3207"/>
        <v>0</v>
      </c>
      <c r="M4221" s="68"/>
      <c r="N4221" s="68"/>
      <c r="O4221" s="68">
        <v>0</v>
      </c>
      <c r="P4221" s="68">
        <f t="shared" si="3209"/>
        <v>0</v>
      </c>
      <c r="Q4221" s="68">
        <f t="shared" si="3210"/>
        <v>0</v>
      </c>
    </row>
    <row r="4222" spans="1:17" x14ac:dyDescent="0.25">
      <c r="A4222" s="14" t="s">
        <v>638</v>
      </c>
      <c r="B4222" s="14" t="s">
        <v>69</v>
      </c>
      <c r="C4222" s="14" t="s">
        <v>1423</v>
      </c>
      <c r="D4222" s="50" t="s">
        <v>1424</v>
      </c>
      <c r="E4222" s="50" t="s">
        <v>2720</v>
      </c>
      <c r="F4222" s="43" t="s">
        <v>1</v>
      </c>
      <c r="G4222" s="49" t="s">
        <v>1</v>
      </c>
      <c r="H4222" s="11" t="s">
        <v>35</v>
      </c>
      <c r="I4222" s="67">
        <f t="shared" ref="I4222:O4222" si="3235">SUM(I4223:I4225)</f>
        <v>34000</v>
      </c>
      <c r="J4222" s="67">
        <f t="shared" si="3235"/>
        <v>32500</v>
      </c>
      <c r="K4222" s="67">
        <f t="shared" si="3235"/>
        <v>0</v>
      </c>
      <c r="L4222" s="67">
        <f t="shared" si="3207"/>
        <v>2575</v>
      </c>
      <c r="M4222" s="67">
        <f t="shared" si="3235"/>
        <v>0</v>
      </c>
      <c r="N4222" s="67">
        <f t="shared" si="3235"/>
        <v>0</v>
      </c>
      <c r="O4222" s="67">
        <f t="shared" si="3235"/>
        <v>2575</v>
      </c>
      <c r="P4222" s="67">
        <f t="shared" si="3209"/>
        <v>2575</v>
      </c>
      <c r="Q4222" s="67">
        <f t="shared" si="3210"/>
        <v>7.9230769230769234</v>
      </c>
    </row>
    <row r="4223" spans="1:17" x14ac:dyDescent="0.25">
      <c r="A4223" s="12" t="s">
        <v>638</v>
      </c>
      <c r="B4223" s="12" t="s">
        <v>69</v>
      </c>
      <c r="C4223" s="12" t="s">
        <v>1423</v>
      </c>
      <c r="D4223" s="43" t="s">
        <v>1424</v>
      </c>
      <c r="E4223" s="48">
        <v>6139</v>
      </c>
      <c r="F4223" s="43"/>
      <c r="G4223" s="56" t="s">
        <v>2919</v>
      </c>
      <c r="H4223" s="23" t="s">
        <v>35</v>
      </c>
      <c r="I4223" s="68">
        <v>25400</v>
      </c>
      <c r="J4223" s="68">
        <v>23900</v>
      </c>
      <c r="K4223" s="68"/>
      <c r="L4223" s="68">
        <f t="shared" si="3207"/>
        <v>1900</v>
      </c>
      <c r="M4223" s="68"/>
      <c r="N4223" s="68"/>
      <c r="O4223" s="68">
        <v>1900</v>
      </c>
      <c r="P4223" s="68">
        <f t="shared" si="3209"/>
        <v>1900</v>
      </c>
      <c r="Q4223" s="68">
        <f t="shared" si="3210"/>
        <v>7.9497907949790791</v>
      </c>
    </row>
    <row r="4224" spans="1:17" x14ac:dyDescent="0.25">
      <c r="A4224" s="12" t="s">
        <v>638</v>
      </c>
      <c r="B4224" s="12" t="s">
        <v>69</v>
      </c>
      <c r="C4224" s="12" t="s">
        <v>1423</v>
      </c>
      <c r="D4224" s="43" t="s">
        <v>1424</v>
      </c>
      <c r="E4224" s="48">
        <v>6139</v>
      </c>
      <c r="F4224" s="43" t="s">
        <v>1430</v>
      </c>
      <c r="G4224" s="56" t="s">
        <v>2919</v>
      </c>
      <c r="H4224" s="23" t="s">
        <v>43</v>
      </c>
      <c r="I4224" s="68">
        <v>3500</v>
      </c>
      <c r="J4224" s="68">
        <v>3500</v>
      </c>
      <c r="K4224" s="68"/>
      <c r="L4224" s="68">
        <f t="shared" si="3207"/>
        <v>250</v>
      </c>
      <c r="M4224" s="68"/>
      <c r="N4224" s="68"/>
      <c r="O4224" s="68">
        <v>250</v>
      </c>
      <c r="P4224" s="68">
        <f t="shared" si="3209"/>
        <v>250</v>
      </c>
      <c r="Q4224" s="68">
        <f t="shared" si="3210"/>
        <v>7.1428571428571423</v>
      </c>
    </row>
    <row r="4225" spans="1:17" ht="22.5" x14ac:dyDescent="0.25">
      <c r="A4225" s="12" t="s">
        <v>638</v>
      </c>
      <c r="B4225" s="12" t="s">
        <v>69</v>
      </c>
      <c r="C4225" s="12" t="s">
        <v>1423</v>
      </c>
      <c r="D4225" s="43" t="s">
        <v>1424</v>
      </c>
      <c r="E4225" s="48">
        <v>6139</v>
      </c>
      <c r="F4225" s="43" t="s">
        <v>1431</v>
      </c>
      <c r="G4225" s="56" t="s">
        <v>2919</v>
      </c>
      <c r="H4225" s="23" t="s">
        <v>49</v>
      </c>
      <c r="I4225" s="68">
        <v>5100</v>
      </c>
      <c r="J4225" s="68">
        <v>5100</v>
      </c>
      <c r="K4225" s="68"/>
      <c r="L4225" s="68">
        <f t="shared" si="3207"/>
        <v>425</v>
      </c>
      <c r="M4225" s="68"/>
      <c r="N4225" s="68"/>
      <c r="O4225" s="68">
        <v>425</v>
      </c>
      <c r="P4225" s="68">
        <f t="shared" si="3209"/>
        <v>425</v>
      </c>
      <c r="Q4225" s="68">
        <f t="shared" si="3210"/>
        <v>8.3333333333333321</v>
      </c>
    </row>
    <row r="4226" spans="1:17" ht="22.5" x14ac:dyDescent="0.25">
      <c r="A4226" s="14" t="s">
        <v>1</v>
      </c>
      <c r="B4226" s="14" t="s">
        <v>1</v>
      </c>
      <c r="C4226" s="14" t="s">
        <v>1</v>
      </c>
      <c r="D4226" s="42" t="s">
        <v>1</v>
      </c>
      <c r="E4226" s="42" t="s">
        <v>1</v>
      </c>
      <c r="F4226" s="42" t="s">
        <v>1</v>
      </c>
      <c r="G4226" s="42" t="s">
        <v>1</v>
      </c>
      <c r="H4226" s="17" t="s">
        <v>50</v>
      </c>
      <c r="I4226" s="66">
        <f t="shared" ref="I4226:O4227" si="3236">SUM(I4227)</f>
        <v>100</v>
      </c>
      <c r="J4226" s="66">
        <f t="shared" si="3236"/>
        <v>100</v>
      </c>
      <c r="K4226" s="66">
        <f t="shared" si="3236"/>
        <v>0</v>
      </c>
      <c r="L4226" s="66">
        <f t="shared" si="3207"/>
        <v>0</v>
      </c>
      <c r="M4226" s="66">
        <f t="shared" si="3236"/>
        <v>0</v>
      </c>
      <c r="N4226" s="66">
        <f t="shared" si="3236"/>
        <v>0</v>
      </c>
      <c r="O4226" s="66">
        <f t="shared" si="3236"/>
        <v>0</v>
      </c>
      <c r="P4226" s="66">
        <f t="shared" si="3209"/>
        <v>0</v>
      </c>
      <c r="Q4226" s="66">
        <f t="shared" si="3210"/>
        <v>0</v>
      </c>
    </row>
    <row r="4227" spans="1:17" x14ac:dyDescent="0.25">
      <c r="A4227" s="12" t="s">
        <v>638</v>
      </c>
      <c r="B4227" s="12" t="s">
        <v>69</v>
      </c>
      <c r="C4227" s="12" t="s">
        <v>1423</v>
      </c>
      <c r="D4227" s="43" t="s">
        <v>1424</v>
      </c>
      <c r="E4227" s="42" t="s">
        <v>2712</v>
      </c>
      <c r="F4227" s="42" t="s">
        <v>1</v>
      </c>
      <c r="G4227" s="42" t="s">
        <v>1</v>
      </c>
      <c r="H4227" s="11" t="s">
        <v>52</v>
      </c>
      <c r="I4227" s="67">
        <f t="shared" si="3236"/>
        <v>100</v>
      </c>
      <c r="J4227" s="67">
        <f t="shared" si="3236"/>
        <v>100</v>
      </c>
      <c r="K4227" s="67">
        <f t="shared" si="3236"/>
        <v>0</v>
      </c>
      <c r="L4227" s="67">
        <f t="shared" si="3207"/>
        <v>0</v>
      </c>
      <c r="M4227" s="67">
        <f t="shared" si="3236"/>
        <v>0</v>
      </c>
      <c r="N4227" s="67">
        <f t="shared" si="3236"/>
        <v>0</v>
      </c>
      <c r="O4227" s="67">
        <f t="shared" si="3236"/>
        <v>0</v>
      </c>
      <c r="P4227" s="67">
        <f t="shared" si="3209"/>
        <v>0</v>
      </c>
      <c r="Q4227" s="67">
        <f t="shared" si="3210"/>
        <v>0</v>
      </c>
    </row>
    <row r="4228" spans="1:17" x14ac:dyDescent="0.25">
      <c r="A4228" s="12" t="s">
        <v>638</v>
      </c>
      <c r="B4228" s="12" t="s">
        <v>69</v>
      </c>
      <c r="C4228" s="12" t="s">
        <v>1423</v>
      </c>
      <c r="D4228" s="43" t="s">
        <v>1424</v>
      </c>
      <c r="E4228" s="48">
        <v>6148</v>
      </c>
      <c r="F4228" s="43"/>
      <c r="G4228" s="56" t="s">
        <v>2919</v>
      </c>
      <c r="H4228" s="23" t="s">
        <v>58</v>
      </c>
      <c r="I4228" s="68">
        <v>100</v>
      </c>
      <c r="J4228" s="68">
        <v>100</v>
      </c>
      <c r="K4228" s="68"/>
      <c r="L4228" s="68">
        <f t="shared" si="3207"/>
        <v>0</v>
      </c>
      <c r="M4228" s="68"/>
      <c r="N4228" s="68"/>
      <c r="O4228" s="68"/>
      <c r="P4228" s="68">
        <f t="shared" si="3209"/>
        <v>0</v>
      </c>
      <c r="Q4228" s="68">
        <f t="shared" si="3210"/>
        <v>0</v>
      </c>
    </row>
    <row r="4229" spans="1:17" ht="22.5" x14ac:dyDescent="0.25">
      <c r="A4229" s="14" t="s">
        <v>1</v>
      </c>
      <c r="B4229" s="14" t="s">
        <v>1</v>
      </c>
      <c r="C4229" s="14" t="s">
        <v>1</v>
      </c>
      <c r="D4229" s="42" t="s">
        <v>1</v>
      </c>
      <c r="E4229" s="42" t="s">
        <v>1</v>
      </c>
      <c r="F4229" s="42" t="s">
        <v>1</v>
      </c>
      <c r="G4229" s="42" t="s">
        <v>1</v>
      </c>
      <c r="H4229" s="17" t="s">
        <v>59</v>
      </c>
      <c r="I4229" s="66">
        <f t="shared" ref="I4229:O4230" si="3237">SUM(I4230)</f>
        <v>60000</v>
      </c>
      <c r="J4229" s="66">
        <f t="shared" si="3237"/>
        <v>50000</v>
      </c>
      <c r="K4229" s="66">
        <f t="shared" si="3237"/>
        <v>0</v>
      </c>
      <c r="L4229" s="66">
        <f t="shared" si="3207"/>
        <v>0</v>
      </c>
      <c r="M4229" s="66">
        <f t="shared" si="3237"/>
        <v>0</v>
      </c>
      <c r="N4229" s="66">
        <f t="shared" si="3237"/>
        <v>0</v>
      </c>
      <c r="O4229" s="66">
        <f t="shared" si="3237"/>
        <v>0</v>
      </c>
      <c r="P4229" s="66">
        <f t="shared" si="3209"/>
        <v>0</v>
      </c>
      <c r="Q4229" s="66">
        <f t="shared" si="3210"/>
        <v>0</v>
      </c>
    </row>
    <row r="4230" spans="1:17" x14ac:dyDescent="0.25">
      <c r="A4230" s="12" t="s">
        <v>638</v>
      </c>
      <c r="B4230" s="12" t="s">
        <v>69</v>
      </c>
      <c r="C4230" s="12" t="s">
        <v>1423</v>
      </c>
      <c r="D4230" s="43" t="s">
        <v>1424</v>
      </c>
      <c r="E4230" s="42" t="s">
        <v>2715</v>
      </c>
      <c r="F4230" s="42" t="s">
        <v>1</v>
      </c>
      <c r="G4230" s="42" t="s">
        <v>1</v>
      </c>
      <c r="H4230" s="11" t="s">
        <v>61</v>
      </c>
      <c r="I4230" s="67">
        <f t="shared" si="3237"/>
        <v>60000</v>
      </c>
      <c r="J4230" s="67">
        <f t="shared" si="3237"/>
        <v>50000</v>
      </c>
      <c r="K4230" s="67">
        <f t="shared" si="3237"/>
        <v>0</v>
      </c>
      <c r="L4230" s="67">
        <f t="shared" si="3207"/>
        <v>0</v>
      </c>
      <c r="M4230" s="67">
        <f t="shared" si="3237"/>
        <v>0</v>
      </c>
      <c r="N4230" s="67">
        <f t="shared" si="3237"/>
        <v>0</v>
      </c>
      <c r="O4230" s="67">
        <f t="shared" si="3237"/>
        <v>0</v>
      </c>
      <c r="P4230" s="67">
        <f t="shared" si="3209"/>
        <v>0</v>
      </c>
      <c r="Q4230" s="67">
        <f t="shared" si="3210"/>
        <v>0</v>
      </c>
    </row>
    <row r="4231" spans="1:17" x14ac:dyDescent="0.25">
      <c r="A4231" s="12" t="s">
        <v>638</v>
      </c>
      <c r="B4231" s="12" t="s">
        <v>69</v>
      </c>
      <c r="C4231" s="12" t="s">
        <v>1423</v>
      </c>
      <c r="D4231" s="43" t="s">
        <v>1424</v>
      </c>
      <c r="E4231" s="48">
        <v>8213</v>
      </c>
      <c r="F4231" s="43"/>
      <c r="G4231" s="56" t="s">
        <v>2919</v>
      </c>
      <c r="H4231" s="23" t="s">
        <v>62</v>
      </c>
      <c r="I4231" s="68">
        <v>60000</v>
      </c>
      <c r="J4231" s="68">
        <v>50000</v>
      </c>
      <c r="K4231" s="68"/>
      <c r="L4231" s="68">
        <f t="shared" si="3207"/>
        <v>0</v>
      </c>
      <c r="M4231" s="68"/>
      <c r="N4231" s="68"/>
      <c r="O4231" s="68"/>
      <c r="P4231" s="68">
        <f t="shared" si="3209"/>
        <v>0</v>
      </c>
      <c r="Q4231" s="68">
        <f t="shared" si="3210"/>
        <v>0</v>
      </c>
    </row>
    <row r="4232" spans="1:17" x14ac:dyDescent="0.25">
      <c r="A4232" s="23" t="s">
        <v>1</v>
      </c>
      <c r="B4232" s="23" t="s">
        <v>1</v>
      </c>
      <c r="C4232" s="23" t="s">
        <v>1</v>
      </c>
      <c r="D4232" s="49" t="s">
        <v>1</v>
      </c>
      <c r="E4232" s="49" t="s">
        <v>1</v>
      </c>
      <c r="F4232" s="49" t="s">
        <v>1</v>
      </c>
      <c r="G4232" s="49" t="s">
        <v>1</v>
      </c>
      <c r="H4232" s="17" t="s">
        <v>1432</v>
      </c>
      <c r="I4232" s="66">
        <f t="shared" ref="I4232:O4232" si="3238">SUM(I4204,I4226,I4229)</f>
        <v>1118317</v>
      </c>
      <c r="J4232" s="66">
        <f t="shared" si="3238"/>
        <v>1062717</v>
      </c>
      <c r="K4232" s="66">
        <f t="shared" si="3238"/>
        <v>0</v>
      </c>
      <c r="L4232" s="66">
        <f t="shared" si="3207"/>
        <v>94660</v>
      </c>
      <c r="M4232" s="66">
        <f t="shared" si="3238"/>
        <v>0</v>
      </c>
      <c r="N4232" s="66">
        <f t="shared" si="3238"/>
        <v>0</v>
      </c>
      <c r="O4232" s="66">
        <f t="shared" si="3238"/>
        <v>94660</v>
      </c>
      <c r="P4232" s="66">
        <f t="shared" si="3209"/>
        <v>94660</v>
      </c>
      <c r="Q4232" s="66">
        <f t="shared" si="3210"/>
        <v>8.9073572738555988</v>
      </c>
    </row>
    <row r="4233" spans="1:17" ht="15.75" thickBot="1" x14ac:dyDescent="0.3">
      <c r="A4233" s="23" t="s">
        <v>1</v>
      </c>
      <c r="B4233" s="23" t="s">
        <v>1</v>
      </c>
      <c r="C4233" s="23" t="s">
        <v>1</v>
      </c>
      <c r="D4233" s="49" t="s">
        <v>1</v>
      </c>
      <c r="E4233" s="49" t="s">
        <v>1</v>
      </c>
      <c r="F4233" s="49" t="s">
        <v>1</v>
      </c>
      <c r="G4233" s="49" t="s">
        <v>1</v>
      </c>
      <c r="H4233" s="11" t="s">
        <v>64</v>
      </c>
      <c r="I4233" s="67">
        <v>40</v>
      </c>
      <c r="J4233" s="67">
        <v>40</v>
      </c>
      <c r="K4233" s="67"/>
      <c r="L4233" s="67"/>
      <c r="M4233" s="67"/>
      <c r="N4233" s="67"/>
      <c r="O4233" s="67"/>
      <c r="P4233" s="67">
        <f t="shared" si="3209"/>
        <v>0</v>
      </c>
      <c r="Q4233" s="67">
        <f t="shared" si="3210"/>
        <v>0</v>
      </c>
    </row>
    <row r="4234" spans="1:17" ht="34.5" thickBot="1" x14ac:dyDescent="0.3">
      <c r="A4234" s="23" t="s">
        <v>1</v>
      </c>
      <c r="B4234" s="23" t="s">
        <v>1</v>
      </c>
      <c r="C4234" s="23" t="s">
        <v>1</v>
      </c>
      <c r="D4234" s="49" t="s">
        <v>1</v>
      </c>
      <c r="E4234" s="49" t="s">
        <v>1</v>
      </c>
      <c r="F4234" s="49" t="s">
        <v>1</v>
      </c>
      <c r="G4234" s="49" t="s">
        <v>1</v>
      </c>
      <c r="H4234" s="22" t="s">
        <v>65</v>
      </c>
      <c r="I4234" s="64" t="s">
        <v>2718</v>
      </c>
      <c r="J4234" s="64" t="s">
        <v>2879</v>
      </c>
      <c r="K4234" s="64" t="s">
        <v>2942</v>
      </c>
      <c r="L4234" s="64" t="s">
        <v>2942</v>
      </c>
      <c r="M4234" s="64" t="s">
        <v>2950</v>
      </c>
      <c r="N4234" s="64" t="s">
        <v>2949</v>
      </c>
      <c r="O4234" s="64" t="s">
        <v>2951</v>
      </c>
      <c r="P4234" s="64" t="s">
        <v>2942</v>
      </c>
      <c r="Q4234" s="64" t="s">
        <v>2944</v>
      </c>
    </row>
    <row r="4235" spans="1:17" x14ac:dyDescent="0.25">
      <c r="A4235" s="24"/>
      <c r="B4235" s="24"/>
      <c r="C4235" s="24"/>
      <c r="D4235" s="51"/>
      <c r="E4235" s="51"/>
      <c r="F4235" s="51"/>
      <c r="G4235" s="51"/>
      <c r="H4235" s="18" t="s">
        <v>1</v>
      </c>
      <c r="I4235" s="65">
        <v>1</v>
      </c>
      <c r="J4235" s="65" t="s">
        <v>2894</v>
      </c>
      <c r="K4235" s="65">
        <v>3</v>
      </c>
      <c r="L4235" s="65" t="s">
        <v>2945</v>
      </c>
      <c r="M4235" s="65">
        <v>5</v>
      </c>
      <c r="N4235" s="65">
        <v>6</v>
      </c>
      <c r="O4235" s="65">
        <v>7</v>
      </c>
      <c r="P4235" s="65" t="s">
        <v>2946</v>
      </c>
      <c r="Q4235" s="65">
        <v>9</v>
      </c>
    </row>
    <row r="4236" spans="1:17" x14ac:dyDescent="0.25">
      <c r="A4236" s="24"/>
      <c r="B4236" s="24"/>
      <c r="C4236" s="24"/>
      <c r="D4236" s="51"/>
      <c r="E4236" s="52"/>
      <c r="F4236" s="52"/>
      <c r="G4236" s="52"/>
      <c r="H4236" s="19" t="s">
        <v>697</v>
      </c>
      <c r="I4236" s="69">
        <f t="shared" ref="I4236" si="3239">SUM(I4232)</f>
        <v>1118317</v>
      </c>
      <c r="J4236" s="69">
        <f t="shared" ref="J4236:K4236" si="3240">SUM(J4232)</f>
        <v>1062717</v>
      </c>
      <c r="K4236" s="69">
        <f t="shared" si="3240"/>
        <v>0</v>
      </c>
      <c r="L4236" s="69">
        <f t="shared" ref="L4236:L4299" si="3241">SUM(M4236:O4236)</f>
        <v>94660</v>
      </c>
      <c r="M4236" s="69">
        <f t="shared" ref="M4236" si="3242">SUM(M4232)</f>
        <v>0</v>
      </c>
      <c r="N4236" s="69">
        <f t="shared" ref="N4236:O4236" si="3243">SUM(N4232)</f>
        <v>0</v>
      </c>
      <c r="O4236" s="69">
        <f t="shared" si="3243"/>
        <v>94660</v>
      </c>
      <c r="P4236" s="69">
        <f t="shared" ref="P4236:P4299" si="3244">K4236+L4236</f>
        <v>94660</v>
      </c>
      <c r="Q4236" s="69">
        <f t="shared" ref="Q4236:Q4299" si="3245">IF(J4236=0,"-",P4236/J4236*100)</f>
        <v>8.9073572738555988</v>
      </c>
    </row>
    <row r="4237" spans="1:17" x14ac:dyDescent="0.25">
      <c r="A4237" s="24"/>
      <c r="B4237" s="24"/>
      <c r="C4237" s="24"/>
      <c r="D4237" s="51"/>
      <c r="E4237" s="51"/>
      <c r="F4237" s="51"/>
      <c r="G4237" s="51"/>
      <c r="H4237" s="20" t="s">
        <v>67</v>
      </c>
      <c r="I4237" s="69">
        <f t="shared" ref="I4237" si="3246">SUM(I4236)</f>
        <v>1118317</v>
      </c>
      <c r="J4237" s="69">
        <f t="shared" ref="J4237:K4237" si="3247">SUM(J4236)</f>
        <v>1062717</v>
      </c>
      <c r="K4237" s="69">
        <f t="shared" si="3247"/>
        <v>0</v>
      </c>
      <c r="L4237" s="69">
        <f t="shared" si="3241"/>
        <v>94660</v>
      </c>
      <c r="M4237" s="69">
        <f t="shared" ref="M4237" si="3248">SUM(M4236)</f>
        <v>0</v>
      </c>
      <c r="N4237" s="69">
        <f t="shared" ref="N4237:O4237" si="3249">SUM(N4236)</f>
        <v>0</v>
      </c>
      <c r="O4237" s="69">
        <f t="shared" si="3249"/>
        <v>94660</v>
      </c>
      <c r="P4237" s="69">
        <f t="shared" si="3244"/>
        <v>94660</v>
      </c>
      <c r="Q4237" s="69">
        <f t="shared" si="3245"/>
        <v>8.9073572738555988</v>
      </c>
    </row>
    <row r="4238" spans="1:17" x14ac:dyDescent="0.25">
      <c r="A4238" s="25"/>
      <c r="B4238" s="25"/>
      <c r="C4238" s="25"/>
      <c r="D4238" s="53"/>
      <c r="E4238" s="53"/>
      <c r="F4238" s="53"/>
      <c r="G4238" s="53"/>
    </row>
    <row r="4239" spans="1:17" x14ac:dyDescent="0.25">
      <c r="A4239" s="23" t="s">
        <v>1</v>
      </c>
      <c r="B4239" s="23" t="s">
        <v>1</v>
      </c>
      <c r="C4239" s="23" t="s">
        <v>1</v>
      </c>
      <c r="D4239" s="49" t="s">
        <v>1</v>
      </c>
      <c r="E4239" s="49" t="s">
        <v>1</v>
      </c>
      <c r="F4239" s="49" t="s">
        <v>1</v>
      </c>
      <c r="G4239" s="49" t="s">
        <v>1</v>
      </c>
      <c r="H4239" s="26" t="s">
        <v>1</v>
      </c>
      <c r="I4239" s="70"/>
      <c r="J4239" s="70"/>
      <c r="K4239" s="70"/>
      <c r="L4239" s="70"/>
      <c r="M4239" s="70"/>
      <c r="N4239" s="70"/>
      <c r="O4239" s="70"/>
      <c r="P4239" s="70"/>
      <c r="Q4239" s="70"/>
    </row>
    <row r="4240" spans="1:17" x14ac:dyDescent="0.25">
      <c r="A4240" s="23" t="s">
        <v>1</v>
      </c>
      <c r="B4240" s="23" t="s">
        <v>1</v>
      </c>
      <c r="C4240" s="23" t="s">
        <v>1</v>
      </c>
      <c r="D4240" s="49" t="s">
        <v>1</v>
      </c>
      <c r="E4240" s="49" t="s">
        <v>1</v>
      </c>
      <c r="F4240" s="49" t="s">
        <v>1</v>
      </c>
      <c r="G4240" s="49" t="s">
        <v>1</v>
      </c>
      <c r="H4240" s="17" t="s">
        <v>1433</v>
      </c>
      <c r="I4240" s="66">
        <f t="shared" ref="I4240" si="3250">SUM(I4232,I4193,I4154,I4112,I4072,I4033,I3994,I3954,I3913,I3874,I3835,I3795,I3755,I3716,I3676,I3637,I3596,I3556,I3515,I3474,I3433,I3393,I3353,I3313,I3273,I3232,I3192,I3151,I3110,I3071,I3031,I2991,I2950,I2911,I2870,I2829,I2789,I2748,I2707,I2667,I2627,I2588,I2548,I2508,I2467,I2429,I2390,I2351,I2311,I2272,I2235,I2195,I2158,I2117,I2076,I2036,I1996,I1955,I1914,I1872,I1833,I1794,I1754,I1714,I1674,I1638,I1602,I1563,I1526,I1489)</f>
        <v>112889208</v>
      </c>
      <c r="J4240" s="66">
        <f t="shared" ref="J4240:K4240" si="3251">SUM(J4232,J4193,J4154,J4112,J4072,J4033,J3994,J3954,J3913,J3874,J3835,J3795,J3755,J3716,J3676,J3637,J3596,J3556,J3515,J3474,J3433,J3393,J3353,J3313,J3273,J3232,J3192,J3151,J3110,J3071,J3031,J2991,J2950,J2911,J2870,J2829,J2789,J2748,J2707,J2667,J2627,J2588,J2548,J2508,J2467,J2429,J2390,J2351,J2311,J2272,J2235,J2195,J2158,J2117,J2076,J2036,J1996,J1955,J1914,J1872,J1833,J1794,J1754,J1714,J1674,J1638,J1602,J1563,J1526,J1489)</f>
        <v>108266483</v>
      </c>
      <c r="K4240" s="66">
        <f t="shared" si="3251"/>
        <v>0</v>
      </c>
      <c r="L4240" s="66">
        <f t="shared" si="3241"/>
        <v>10074802.449999999</v>
      </c>
      <c r="M4240" s="66">
        <f t="shared" ref="M4240" si="3252">SUM(M4232,M4193,M4154,M4112,M4072,M4033,M3994,M3954,M3913,M3874,M3835,M3795,M3755,M3716,M3676,M3637,M3596,M3556,M3515,M3474,M3433,M3393,M3353,M3313,M3273,M3232,M3192,M3151,M3110,M3071,M3031,M2991,M2950,M2911,M2870,M2829,M2789,M2748,M2707,M2667,M2627,M2588,M2548,M2508,M2467,M2429,M2390,M2351,M2311,M2272,M2235,M2195,M2158,M2117,M2076,M2036,M1996,M1955,M1914,M1872,M1833,M1794,M1754,M1714,M1674,M1638,M1602,M1563,M1526,M1489)</f>
        <v>0</v>
      </c>
      <c r="N4240" s="66">
        <f t="shared" ref="N4240:O4240" si="3253">SUM(N4232,N4193,N4154,N4112,N4072,N4033,N3994,N3954,N3913,N3874,N3835,N3795,N3755,N3716,N3676,N3637,N3596,N3556,N3515,N3474,N3433,N3393,N3353,N3313,N3273,N3232,N3192,N3151,N3110,N3071,N3031,N2991,N2950,N2911,N2870,N2829,N2789,N2748,N2707,N2667,N2627,N2588,N2548,N2508,N2467,N2429,N2390,N2351,N2311,N2272,N2235,N2195,N2158,N2117,N2076,N2036,N1996,N1955,N1914,N1872,N1833,N1794,N1754,N1714,N1674,N1638,N1602,N1563,N1526,N1489)</f>
        <v>0</v>
      </c>
      <c r="O4240" s="66">
        <f t="shared" si="3253"/>
        <v>10074802.449999999</v>
      </c>
      <c r="P4240" s="66">
        <f t="shared" si="3244"/>
        <v>10074802.449999999</v>
      </c>
      <c r="Q4240" s="66">
        <f t="shared" si="3245"/>
        <v>9.3055599210699391</v>
      </c>
    </row>
    <row r="4241" spans="1:17" x14ac:dyDescent="0.25">
      <c r="A4241" s="23" t="s">
        <v>1</v>
      </c>
      <c r="B4241" s="23" t="s">
        <v>1</v>
      </c>
      <c r="C4241" s="23" t="s">
        <v>1</v>
      </c>
      <c r="D4241" s="49" t="s">
        <v>1</v>
      </c>
      <c r="E4241" s="49" t="s">
        <v>1</v>
      </c>
      <c r="F4241" s="49" t="s">
        <v>1</v>
      </c>
      <c r="G4241" s="49" t="s">
        <v>1</v>
      </c>
      <c r="H4241" s="11" t="s">
        <v>64</v>
      </c>
      <c r="I4241" s="67">
        <f t="shared" ref="I4241" si="3254">I4233+I4194+I4155+I4113+I4073+I4034+I3995+I3955+I3914+I3875+I3836+I3796+I3756+I3717+I3677+I3638+I3597+I3557+I3516+I3475+I3434+I3394+I3354+I3314+I3274+I3233+I3193+I3152+I3111+I3072+I3032+I2992+I2951+I2912+I2871+I2830+I2790+I2749+I2708+I2668+I2628+I2589+I2549+I2509+I2468+I2430+I2391+I2352+I2312+I2273+I2236+I2196+I2159+I2118+I2077+I2037+I1997+I1956+I1915+I1873+I1834+I1795+I1755+I1715+I1675+I1639+I1603+I1564+I1527+I1490</f>
        <v>3533</v>
      </c>
      <c r="J4241" s="67">
        <f t="shared" ref="J4241:K4241" si="3255">J4233+J4194+J4155+J4113+J4073+J4034+J3995+J3955+J3914+J3875+J3836+J3796+J3756+J3717+J3677+J3638+J3597+J3557+J3516+J3475+J3434+J3394+J3354+J3314+J3274+J3233+J3193+J3152+J3111+J3072+J3032+J2992+J2951+J2912+J2871+J2830+J2790+J2749+J2708+J2668+J2628+J2589+J2549+J2509+J2468+J2430+J2391+J2352+J2312+J2273+J2236+J2196+J2159+J2118+J2077+J2037+J1997+J1956+J1915+J1873+J1834+J1795+J1755+J1715+J1675+J1639+J1603+J1564+J1527+J1490</f>
        <v>3533</v>
      </c>
      <c r="K4241" s="67">
        <f t="shared" si="3255"/>
        <v>0</v>
      </c>
      <c r="L4241" s="67"/>
      <c r="M4241" s="67">
        <f t="shared" ref="M4241" si="3256">M4233+M4194+M4155+M4113+M4073+M4034+M3995+M3955+M3914+M3875+M3836+M3796+M3756+M3717+M3677+M3638+M3597+M3557+M3516+M3475+M3434+M3394+M3354+M3314+M3274+M3233+M3193+M3152+M3111+M3072+M3032+M2992+M2951+M2912+M2871+M2830+M2790+M2749+M2708+M2668+M2628+M2589+M2549+M2509+M2468+M2430+M2391+M2352+M2312+M2273+M2236+M2196+M2159+M2118+M2077+M2037+M1997+M1956+M1915+M1873+M1834+M1795+M1755+M1715+M1675+M1639+M1603+M1564+M1527+M1490</f>
        <v>0</v>
      </c>
      <c r="N4241" s="67">
        <f t="shared" ref="N4241:O4241" si="3257">N4233+N4194+N4155+N4113+N4073+N4034+N3995+N3955+N3914+N3875+N3836+N3796+N3756+N3717+N3677+N3638+N3597+N3557+N3516+N3475+N3434+N3394+N3354+N3314+N3274+N3233+N3193+N3152+N3111+N3072+N3032+N2992+N2951+N2912+N2871+N2830+N2790+N2749+N2708+N2668+N2628+N2589+N2549+N2509+N2468+N2430+N2391+N2352+N2312+N2273+N2236+N2196+N2159+N2118+N2077+N2037+N1997+N1956+N1915+N1873+N1834+N1795+N1755+N1715+N1675+N1639+N1603+N1564+N1527+N1490</f>
        <v>0</v>
      </c>
      <c r="O4241" s="67">
        <f t="shared" si="3257"/>
        <v>0</v>
      </c>
      <c r="P4241" s="67">
        <f t="shared" si="3244"/>
        <v>0</v>
      </c>
      <c r="Q4241" s="67">
        <f t="shared" si="3245"/>
        <v>0</v>
      </c>
    </row>
    <row r="4242" spans="1:17" x14ac:dyDescent="0.25">
      <c r="A4242" s="23" t="s">
        <v>1</v>
      </c>
      <c r="B4242" s="23" t="s">
        <v>1</v>
      </c>
      <c r="C4242" s="23" t="s">
        <v>1</v>
      </c>
      <c r="D4242" s="49" t="s">
        <v>1</v>
      </c>
      <c r="E4242" s="49" t="s">
        <v>1</v>
      </c>
      <c r="F4242" s="49" t="s">
        <v>1</v>
      </c>
      <c r="G4242" s="49" t="s">
        <v>1</v>
      </c>
      <c r="H4242" s="13" t="s">
        <v>1</v>
      </c>
      <c r="I4242" s="71"/>
      <c r="J4242" s="71"/>
      <c r="K4242" s="71"/>
      <c r="L4242" s="71"/>
      <c r="M4242" s="71"/>
      <c r="N4242" s="71"/>
      <c r="O4242" s="71"/>
      <c r="P4242" s="71"/>
      <c r="Q4242" s="71"/>
    </row>
    <row r="4243" spans="1:17" ht="15.75" thickBot="1" x14ac:dyDescent="0.3">
      <c r="A4243" s="14" t="s">
        <v>638</v>
      </c>
      <c r="B4243" s="14" t="s">
        <v>82</v>
      </c>
      <c r="C4243" s="12" t="s">
        <v>1</v>
      </c>
      <c r="D4243" s="43" t="s">
        <v>1</v>
      </c>
      <c r="E4243" s="42" t="s">
        <v>1</v>
      </c>
      <c r="F4243" s="42" t="s">
        <v>1</v>
      </c>
      <c r="G4243" s="42" t="s">
        <v>1</v>
      </c>
      <c r="H4243" s="11" t="s">
        <v>1</v>
      </c>
      <c r="I4243" s="63"/>
      <c r="J4243" s="63"/>
      <c r="K4243" s="63"/>
      <c r="L4243" s="63"/>
      <c r="M4243" s="63"/>
      <c r="N4243" s="63"/>
      <c r="O4243" s="63"/>
      <c r="P4243" s="63"/>
      <c r="Q4243" s="63"/>
    </row>
    <row r="4244" spans="1:17" ht="34.5" thickBot="1" x14ac:dyDescent="0.3">
      <c r="A4244" s="22" t="s">
        <v>4</v>
      </c>
      <c r="B4244" s="22" t="s">
        <v>5</v>
      </c>
      <c r="C4244" s="22" t="s">
        <v>6</v>
      </c>
      <c r="D4244" s="44" t="s">
        <v>2891</v>
      </c>
      <c r="E4244" s="44" t="s">
        <v>2895</v>
      </c>
      <c r="F4244" s="44" t="s">
        <v>7</v>
      </c>
      <c r="G4244" s="44" t="s">
        <v>8</v>
      </c>
      <c r="H4244" s="22" t="s">
        <v>9</v>
      </c>
      <c r="I4244" s="64" t="s">
        <v>2718</v>
      </c>
      <c r="J4244" s="64" t="s">
        <v>2879</v>
      </c>
      <c r="K4244" s="64" t="s">
        <v>2942</v>
      </c>
      <c r="L4244" s="64" t="s">
        <v>2942</v>
      </c>
      <c r="M4244" s="64" t="s">
        <v>2950</v>
      </c>
      <c r="N4244" s="64" t="s">
        <v>2949</v>
      </c>
      <c r="O4244" s="64" t="s">
        <v>2951</v>
      </c>
      <c r="P4244" s="64" t="s">
        <v>2942</v>
      </c>
      <c r="Q4244" s="64" t="s">
        <v>2944</v>
      </c>
    </row>
    <row r="4245" spans="1:17" x14ac:dyDescent="0.25">
      <c r="A4245" s="15" t="s">
        <v>1</v>
      </c>
      <c r="B4245" s="15" t="s">
        <v>1</v>
      </c>
      <c r="C4245" s="15" t="s">
        <v>1</v>
      </c>
      <c r="D4245" s="45" t="s">
        <v>1</v>
      </c>
      <c r="E4245" s="45" t="s">
        <v>1</v>
      </c>
      <c r="F4245" s="46" t="s">
        <v>1</v>
      </c>
      <c r="G4245" s="47" t="s">
        <v>1</v>
      </c>
      <c r="H4245" s="16" t="s">
        <v>1</v>
      </c>
      <c r="I4245" s="65">
        <v>1</v>
      </c>
      <c r="J4245" s="65" t="s">
        <v>2894</v>
      </c>
      <c r="K4245" s="65">
        <v>3</v>
      </c>
      <c r="L4245" s="65" t="s">
        <v>2945</v>
      </c>
      <c r="M4245" s="65">
        <v>5</v>
      </c>
      <c r="N4245" s="65">
        <v>6</v>
      </c>
      <c r="O4245" s="65">
        <v>7</v>
      </c>
      <c r="P4245" s="65" t="s">
        <v>2946</v>
      </c>
      <c r="Q4245" s="65">
        <v>9</v>
      </c>
    </row>
    <row r="4246" spans="1:17" s="8" customFormat="1" x14ac:dyDescent="0.25">
      <c r="A4246" s="1" t="s">
        <v>638</v>
      </c>
      <c r="B4246" s="1" t="s">
        <v>82</v>
      </c>
      <c r="C4246" s="2" t="s">
        <v>2628</v>
      </c>
      <c r="D4246" s="54" t="s">
        <v>2629</v>
      </c>
      <c r="E4246" s="55" t="s">
        <v>1</v>
      </c>
      <c r="F4246" s="55" t="s">
        <v>1</v>
      </c>
      <c r="G4246" s="55" t="s">
        <v>1</v>
      </c>
      <c r="H4246" s="10" t="s">
        <v>2632</v>
      </c>
      <c r="I4246" s="75"/>
      <c r="J4246" s="75"/>
      <c r="K4246" s="75"/>
      <c r="L4246" s="75"/>
      <c r="M4246" s="75"/>
      <c r="N4246" s="75"/>
      <c r="O4246" s="75"/>
      <c r="P4246" s="75">
        <f t="shared" si="3244"/>
        <v>0</v>
      </c>
      <c r="Q4246" s="75" t="str">
        <f t="shared" si="3245"/>
        <v>-</v>
      </c>
    </row>
    <row r="4247" spans="1:17" s="8" customFormat="1" ht="22.5" x14ac:dyDescent="0.25">
      <c r="A4247" s="1" t="s">
        <v>1</v>
      </c>
      <c r="B4247" s="1" t="s">
        <v>1</v>
      </c>
      <c r="C4247" s="1" t="s">
        <v>1</v>
      </c>
      <c r="D4247" s="55" t="s">
        <v>1</v>
      </c>
      <c r="E4247" s="55" t="s">
        <v>1</v>
      </c>
      <c r="F4247" s="55" t="s">
        <v>1</v>
      </c>
      <c r="G4247" s="55" t="s">
        <v>1</v>
      </c>
      <c r="H4247" s="3" t="s">
        <v>13</v>
      </c>
      <c r="I4247" s="38">
        <f t="shared" ref="I4247" si="3258">SUM(I4248,I4256,I4258)</f>
        <v>61275934</v>
      </c>
      <c r="J4247" s="38">
        <f t="shared" ref="J4247:K4247" si="3259">SUM(J4248,J4256,J4258)</f>
        <v>58731374</v>
      </c>
      <c r="K4247" s="38">
        <f t="shared" si="3259"/>
        <v>0</v>
      </c>
      <c r="L4247" s="38">
        <f t="shared" si="3241"/>
        <v>5312774</v>
      </c>
      <c r="M4247" s="38">
        <f t="shared" ref="M4247" si="3260">SUM(M4248,M4256,M4258)</f>
        <v>0</v>
      </c>
      <c r="N4247" s="38">
        <f t="shared" ref="N4247:O4247" si="3261">SUM(N4248,N4256,N4258)</f>
        <v>0</v>
      </c>
      <c r="O4247" s="38">
        <f t="shared" si="3261"/>
        <v>5312774</v>
      </c>
      <c r="P4247" s="38">
        <f t="shared" si="3244"/>
        <v>5312774</v>
      </c>
      <c r="Q4247" s="38">
        <f t="shared" si="3245"/>
        <v>9.0458874672334417</v>
      </c>
    </row>
    <row r="4248" spans="1:17" s="8" customFormat="1" x14ac:dyDescent="0.25">
      <c r="A4248" s="2" t="s">
        <v>638</v>
      </c>
      <c r="B4248" s="2" t="s">
        <v>82</v>
      </c>
      <c r="C4248" s="2" t="s">
        <v>2628</v>
      </c>
      <c r="D4248" s="54" t="s">
        <v>2629</v>
      </c>
      <c r="E4248" s="55" t="s">
        <v>14</v>
      </c>
      <c r="F4248" s="55" t="s">
        <v>1</v>
      </c>
      <c r="G4248" s="55" t="s">
        <v>1</v>
      </c>
      <c r="H4248" s="10" t="s">
        <v>15</v>
      </c>
      <c r="I4248" s="81">
        <f t="shared" ref="I4248" si="3262">SUM(I4249,I4250)</f>
        <v>49597952</v>
      </c>
      <c r="J4248" s="81">
        <f t="shared" ref="J4248:K4248" si="3263">SUM(J4249,J4250)</f>
        <v>49430402</v>
      </c>
      <c r="K4248" s="81">
        <f t="shared" si="3263"/>
        <v>0</v>
      </c>
      <c r="L4248" s="81">
        <f t="shared" si="3241"/>
        <v>4281176</v>
      </c>
      <c r="M4248" s="81">
        <f t="shared" ref="M4248" si="3264">SUM(M4249,M4250)</f>
        <v>0</v>
      </c>
      <c r="N4248" s="81">
        <f t="shared" ref="N4248:O4248" si="3265">SUM(N4249,N4250)</f>
        <v>0</v>
      </c>
      <c r="O4248" s="81">
        <f t="shared" si="3265"/>
        <v>4281176</v>
      </c>
      <c r="P4248" s="81">
        <f t="shared" si="3244"/>
        <v>4281176</v>
      </c>
      <c r="Q4248" s="81">
        <f t="shared" si="3245"/>
        <v>8.6610179702766725</v>
      </c>
    </row>
    <row r="4249" spans="1:17" s="8" customFormat="1" x14ac:dyDescent="0.25">
      <c r="A4249" s="2" t="s">
        <v>638</v>
      </c>
      <c r="B4249" s="2" t="s">
        <v>82</v>
      </c>
      <c r="C4249" s="2" t="s">
        <v>2628</v>
      </c>
      <c r="D4249" s="54" t="s">
        <v>2629</v>
      </c>
      <c r="E4249" s="48">
        <v>6111</v>
      </c>
      <c r="F4249" s="54" t="s">
        <v>1</v>
      </c>
      <c r="G4249" s="56" t="s">
        <v>2920</v>
      </c>
      <c r="H4249" s="31" t="s">
        <v>16</v>
      </c>
      <c r="I4249" s="82">
        <f t="shared" ref="I4249" si="3266">SUM(I4291,I4331,I4372,I4413,I4454,I4492,I4531,I4573,I4614,I4653,I4690,I4733,I4773,I4813,I4854,I4894,I4933,I4974,I5013,I5054,I5092,I5132,I5170,I5210,I5252,I5293,I5333,I5374,I5416,I5457,I5498,I5540,I5582,I5621,I5662)</f>
        <v>42907386</v>
      </c>
      <c r="J4249" s="82">
        <f t="shared" ref="J4249:K4249" si="3267">SUM(J4291,J4331,J4372,J4413,J4454,J4492,J4531,J4573,J4614,J4653,J4690,J4733,J4773,J4813,J4854,J4894,J4933,J4974,J5013,J5054,J5092,J5132,J5170,J5210,J5252,J5293,J5333,J5374,J5416,J5457,J5498,J5540,J5582,J5621,J5662)</f>
        <v>42762986</v>
      </c>
      <c r="K4249" s="82">
        <f t="shared" si="3267"/>
        <v>0</v>
      </c>
      <c r="L4249" s="82">
        <f t="shared" si="3241"/>
        <v>3628700</v>
      </c>
      <c r="M4249" s="82">
        <f t="shared" ref="M4249" si="3268">SUM(M4291,M4331,M4372,M4413,M4454,M4492,M4531,M4573,M4614,M4653,M4690,M4733,M4773,M4813,M4854,M4894,M4933,M4974,M5013,M5054,M5092,M5132,M5170,M5210,M5252,M5293,M5333,M5374,M5416,M5457,M5498,M5540,M5582,M5621,M5662)</f>
        <v>0</v>
      </c>
      <c r="N4249" s="82">
        <f t="shared" ref="N4249:O4249" si="3269">SUM(N4291,N4331,N4372,N4413,N4454,N4492,N4531,N4573,N4614,N4653,N4690,N4733,N4773,N4813,N4854,N4894,N4933,N4974,N5013,N5054,N5092,N5132,N5170,N5210,N5252,N5293,N5333,N5374,N5416,N5457,N5498,N5540,N5582,N5621,N5662)</f>
        <v>0</v>
      </c>
      <c r="O4249" s="82">
        <f t="shared" si="3269"/>
        <v>3628700</v>
      </c>
      <c r="P4249" s="82">
        <f t="shared" si="3244"/>
        <v>3628700</v>
      </c>
      <c r="Q4249" s="82">
        <f t="shared" si="3245"/>
        <v>8.4856094941545948</v>
      </c>
    </row>
    <row r="4250" spans="1:17" s="8" customFormat="1" x14ac:dyDescent="0.25">
      <c r="A4250" s="1" t="s">
        <v>638</v>
      </c>
      <c r="B4250" s="1" t="s">
        <v>82</v>
      </c>
      <c r="C4250" s="1" t="s">
        <v>2628</v>
      </c>
      <c r="D4250" s="57" t="s">
        <v>2629</v>
      </c>
      <c r="E4250" s="57" t="s">
        <v>18</v>
      </c>
      <c r="F4250" s="54" t="s">
        <v>1</v>
      </c>
      <c r="G4250" s="56" t="s">
        <v>1</v>
      </c>
      <c r="H4250" s="10" t="s">
        <v>19</v>
      </c>
      <c r="I4250" s="81">
        <f t="shared" ref="I4250" si="3270">SUM(I4251:I4255)</f>
        <v>6690566</v>
      </c>
      <c r="J4250" s="81">
        <f t="shared" ref="J4250:K4250" si="3271">SUM(J4251:J4255)</f>
        <v>6667416</v>
      </c>
      <c r="K4250" s="81">
        <f t="shared" si="3271"/>
        <v>0</v>
      </c>
      <c r="L4250" s="81">
        <f t="shared" si="3241"/>
        <v>652476</v>
      </c>
      <c r="M4250" s="81">
        <f t="shared" ref="M4250" si="3272">SUM(M4251:M4255)</f>
        <v>0</v>
      </c>
      <c r="N4250" s="81">
        <f t="shared" ref="N4250:O4250" si="3273">SUM(N4251:N4255)</f>
        <v>0</v>
      </c>
      <c r="O4250" s="81">
        <f t="shared" si="3273"/>
        <v>652476</v>
      </c>
      <c r="P4250" s="81">
        <f t="shared" si="3244"/>
        <v>652476</v>
      </c>
      <c r="Q4250" s="81">
        <f t="shared" si="3245"/>
        <v>9.7860400490984816</v>
      </c>
    </row>
    <row r="4251" spans="1:17" s="8" customFormat="1" x14ac:dyDescent="0.25">
      <c r="A4251" s="2" t="s">
        <v>638</v>
      </c>
      <c r="B4251" s="2" t="s">
        <v>82</v>
      </c>
      <c r="C4251" s="2" t="s">
        <v>2628</v>
      </c>
      <c r="D4251" s="54" t="s">
        <v>2629</v>
      </c>
      <c r="E4251" s="48">
        <v>6112</v>
      </c>
      <c r="F4251" s="54" t="s">
        <v>1</v>
      </c>
      <c r="G4251" s="56" t="s">
        <v>2920</v>
      </c>
      <c r="H4251" s="31" t="s">
        <v>73</v>
      </c>
      <c r="I4251" s="82">
        <f t="shared" ref="I4251" si="3274">SUM(I4293,I4333,I4374,I4415,I4456,I4494,I4533,I4575,I4616,I4655,I4692,I4735,I4775,I4815,I4856,I4896,I4935,I4976,I5015,I5056,I5094,I5134,I5172,I5212,I5254,I5295,I5335,I5376,I5418,I5459,I5500,I5542,I5584,I5623,I5664)</f>
        <v>1150350</v>
      </c>
      <c r="J4251" s="82">
        <f t="shared" ref="J4251:K4251" si="3275">SUM(J4293,J4333,J4374,J4415,J4456,J4494,J4533,J4575,J4616,J4655,J4692,J4735,J4775,J4815,J4856,J4896,J4935,J4976,J5015,J5056,J5094,J5134,J5172,J5212,J5254,J5295,J5335,J5376,J5418,J5459,J5500,J5542,J5584,J5623,J5664)</f>
        <v>1144800</v>
      </c>
      <c r="K4251" s="82">
        <f t="shared" si="3275"/>
        <v>0</v>
      </c>
      <c r="L4251" s="82">
        <f t="shared" si="3241"/>
        <v>93615</v>
      </c>
      <c r="M4251" s="82">
        <f t="shared" ref="M4251" si="3276">SUM(M4293,M4333,M4374,M4415,M4456,M4494,M4533,M4575,M4616,M4655,M4692,M4735,M4775,M4815,M4856,M4896,M4935,M4976,M5015,M5056,M5094,M5134,M5172,M5212,M5254,M5295,M5335,M5376,M5418,M5459,M5500,M5542,M5584,M5623,M5664)</f>
        <v>0</v>
      </c>
      <c r="N4251" s="82">
        <f t="shared" ref="N4251:O4251" si="3277">SUM(N4293,N4333,N4374,N4415,N4456,N4494,N4533,N4575,N4616,N4655,N4692,N4735,N4775,N4815,N4856,N4896,N4935,N4976,N5015,N5056,N5094,N5134,N5172,N5212,N5254,N5295,N5335,N5376,N5418,N5459,N5500,N5542,N5584,N5623,N5664)</f>
        <v>0</v>
      </c>
      <c r="O4251" s="82">
        <f t="shared" si="3277"/>
        <v>93615</v>
      </c>
      <c r="P4251" s="82">
        <f t="shared" si="3244"/>
        <v>93615</v>
      </c>
      <c r="Q4251" s="82">
        <f t="shared" si="3245"/>
        <v>8.1774109014675052</v>
      </c>
    </row>
    <row r="4252" spans="1:17" s="8" customFormat="1" x14ac:dyDescent="0.25">
      <c r="A4252" s="2" t="s">
        <v>638</v>
      </c>
      <c r="B4252" s="2" t="s">
        <v>82</v>
      </c>
      <c r="C4252" s="2" t="s">
        <v>2628</v>
      </c>
      <c r="D4252" s="54" t="s">
        <v>2629</v>
      </c>
      <c r="E4252" s="48">
        <v>6112</v>
      </c>
      <c r="F4252" s="54" t="s">
        <v>1</v>
      </c>
      <c r="G4252" s="56" t="s">
        <v>2920</v>
      </c>
      <c r="H4252" s="31" t="s">
        <v>26</v>
      </c>
      <c r="I4252" s="82">
        <f t="shared" ref="I4252" si="3278">SUM(I4297,I4337,I4378,I4419,I4460,I4498,I4537,I4579,I4620,I4659,I4696,I4739,I4779,I4819,I4860,I4900,I4939,I4980,I5019,I5060,I5098,I5138,I5176,I5216,I5258,I5299,I5339,I5380,I5422,I5463,I5504,I5546,I5587,I5627,I5667)</f>
        <v>475500</v>
      </c>
      <c r="J4252" s="82">
        <f t="shared" ref="J4252:K4252" si="3279">SUM(J4297,J4337,J4378,J4419,J4460,J4498,J4537,J4579,J4620,J4659,J4696,J4739,J4779,J4819,J4860,J4900,J4939,J4980,J5019,J5060,J5098,J5138,J5176,J5216,J5258,J5299,J5339,J5380,J5422,J5463,J5504,J5546,J5587,J5627,J5667)</f>
        <v>475500</v>
      </c>
      <c r="K4252" s="82">
        <f t="shared" si="3279"/>
        <v>0</v>
      </c>
      <c r="L4252" s="82">
        <f t="shared" si="3241"/>
        <v>138981</v>
      </c>
      <c r="M4252" s="82">
        <f t="shared" ref="M4252" si="3280">SUM(M4297,M4337,M4378,M4419,M4460,M4498,M4537,M4579,M4620,M4659,M4696,M4739,M4779,M4819,M4860,M4900,M4939,M4980,M5019,M5060,M5098,M5138,M5176,M5216,M5258,M5299,M5339,M5380,M5422,M5463,M5504,M5546,M5587,M5627,M5667)</f>
        <v>0</v>
      </c>
      <c r="N4252" s="82">
        <f t="shared" ref="N4252:O4252" si="3281">SUM(N4297,N4337,N4378,N4419,N4460,N4498,N4537,N4579,N4620,N4659,N4696,N4739,N4779,N4819,N4860,N4900,N4939,N4980,N5019,N5060,N5098,N5138,N5176,N5216,N5258,N5299,N5339,N5380,N5422,N5463,N5504,N5546,N5587,N5627,N5667)</f>
        <v>0</v>
      </c>
      <c r="O4252" s="82">
        <f t="shared" si="3281"/>
        <v>138981</v>
      </c>
      <c r="P4252" s="82">
        <f t="shared" si="3244"/>
        <v>138981</v>
      </c>
      <c r="Q4252" s="82">
        <f t="shared" si="3245"/>
        <v>29.228391167192431</v>
      </c>
    </row>
    <row r="4253" spans="1:17" s="8" customFormat="1" x14ac:dyDescent="0.25">
      <c r="A4253" s="2" t="s">
        <v>638</v>
      </c>
      <c r="B4253" s="2" t="s">
        <v>82</v>
      </c>
      <c r="C4253" s="2" t="s">
        <v>2628</v>
      </c>
      <c r="D4253" s="54" t="s">
        <v>2629</v>
      </c>
      <c r="E4253" s="48">
        <v>6112</v>
      </c>
      <c r="F4253" s="54" t="s">
        <v>1</v>
      </c>
      <c r="G4253" s="56" t="s">
        <v>2920</v>
      </c>
      <c r="H4253" s="31" t="s">
        <v>24</v>
      </c>
      <c r="I4253" s="82">
        <f t="shared" ref="I4253" si="3282">SUM(I4295,I4335,I4376,I4417,I4458,I4496,I4535,I4577,I4618,I4657,I4694,I4737,I4777,I4817,I4858,I4898,I4937,I4978,I5017,I5058,I5096,I5136,I5174,I5214,I5256,I5297,I5337,I5378,I5420,I5461,I5502,I5544,I5586,I5625,I5666)</f>
        <v>928943</v>
      </c>
      <c r="J4253" s="82">
        <f t="shared" ref="J4253:K4253" si="3283">SUM(J4295,J4335,J4376,J4417,J4458,J4496,J4535,J4577,J4618,J4657,J4694,J4737,J4777,J4817,J4858,J4898,J4937,J4978,J5017,J5058,J5096,J5136,J5174,J5214,J5256,J5297,J5337,J5378,J5420,J5461,J5502,J5544,J5586,J5625,J5666)</f>
        <v>924943</v>
      </c>
      <c r="K4253" s="82">
        <f t="shared" si="3283"/>
        <v>0</v>
      </c>
      <c r="L4253" s="82">
        <f t="shared" si="3241"/>
        <v>0</v>
      </c>
      <c r="M4253" s="82">
        <f t="shared" ref="M4253" si="3284">SUM(M4295,M4335,M4376,M4417,M4458,M4496,M4535,M4577,M4618,M4657,M4694,M4737,M4777,M4817,M4858,M4898,M4937,M4978,M5017,M5058,M5096,M5136,M5174,M5214,M5256,M5297,M5337,M5378,M5420,M5461,M5502,M5544,M5586,M5625,M5666)</f>
        <v>0</v>
      </c>
      <c r="N4253" s="82">
        <f t="shared" ref="N4253:O4253" si="3285">SUM(N4295,N4335,N4376,N4417,N4458,N4496,N4535,N4577,N4618,N4657,N4694,N4737,N4777,N4817,N4858,N4898,N4937,N4978,N5017,N5058,N5096,N5136,N5174,N5214,N5256,N5297,N5337,N5378,N5420,N5461,N5502,N5544,N5586,N5625,N5666)</f>
        <v>0</v>
      </c>
      <c r="O4253" s="82">
        <f t="shared" si="3285"/>
        <v>0</v>
      </c>
      <c r="P4253" s="82">
        <f t="shared" si="3244"/>
        <v>0</v>
      </c>
      <c r="Q4253" s="82">
        <f t="shared" si="3245"/>
        <v>0</v>
      </c>
    </row>
    <row r="4254" spans="1:17" s="8" customFormat="1" x14ac:dyDescent="0.25">
      <c r="A4254" s="2" t="s">
        <v>638</v>
      </c>
      <c r="B4254" s="2" t="s">
        <v>82</v>
      </c>
      <c r="C4254" s="2" t="s">
        <v>2628</v>
      </c>
      <c r="D4254" s="54" t="s">
        <v>2629</v>
      </c>
      <c r="E4254" s="48">
        <v>6112</v>
      </c>
      <c r="F4254" s="54" t="s">
        <v>1</v>
      </c>
      <c r="G4254" s="56" t="s">
        <v>2920</v>
      </c>
      <c r="H4254" s="31" t="s">
        <v>22</v>
      </c>
      <c r="I4254" s="82">
        <f t="shared" ref="I4254" si="3286">SUM(I4294,I4334,I4375,I4416,I4457,I4495,I4534,I4576,I4617,I4656,I4693,I4736,I4776,I4816,I4857,I4897,I4936,I4977,I5016,I5057,I5095,I5135,I5173,I5213,I5255,I5296,I5336,I5377,I5419,I5460,I5501,I5543,I5585,I5624,I5665)</f>
        <v>3682507</v>
      </c>
      <c r="J4254" s="82">
        <f t="shared" ref="J4254:K4254" si="3287">SUM(J4294,J4334,J4375,J4416,J4457,J4495,J4534,J4576,J4617,J4656,J4693,J4736,J4776,J4816,J4857,J4897,J4936,J4977,J5016,J5057,J5095,J5135,J5173,J5213,J5255,J5296,J5336,J5377,J5419,J5460,J5501,J5543,J5585,J5624,J5665)</f>
        <v>3668907</v>
      </c>
      <c r="K4254" s="82">
        <f t="shared" si="3287"/>
        <v>0</v>
      </c>
      <c r="L4254" s="82">
        <f t="shared" si="3241"/>
        <v>359280</v>
      </c>
      <c r="M4254" s="82">
        <f t="shared" ref="M4254" si="3288">SUM(M4294,M4334,M4375,M4416,M4457,M4495,M4534,M4576,M4617,M4656,M4693,M4736,M4776,M4816,M4857,M4897,M4936,M4977,M5016,M5057,M5095,M5135,M5173,M5213,M5255,M5296,M5336,M5377,M5419,M5460,M5501,M5543,M5585,M5624,M5665)</f>
        <v>0</v>
      </c>
      <c r="N4254" s="82">
        <f t="shared" ref="N4254:O4254" si="3289">SUM(N4294,N4334,N4375,N4416,N4457,N4495,N4534,N4576,N4617,N4656,N4693,N4736,N4776,N4816,N4857,N4897,N4936,N4977,N5016,N5057,N5095,N5135,N5173,N5213,N5255,N5296,N5336,N5377,N5419,N5460,N5501,N5543,N5585,N5624,N5665)</f>
        <v>0</v>
      </c>
      <c r="O4254" s="82">
        <f t="shared" si="3289"/>
        <v>359280</v>
      </c>
      <c r="P4254" s="82">
        <f t="shared" si="3244"/>
        <v>359280</v>
      </c>
      <c r="Q4254" s="82">
        <f t="shared" si="3245"/>
        <v>9.792562199041841</v>
      </c>
    </row>
    <row r="4255" spans="1:17" s="8" customFormat="1" x14ac:dyDescent="0.25">
      <c r="A4255" s="2" t="s">
        <v>638</v>
      </c>
      <c r="B4255" s="2" t="s">
        <v>82</v>
      </c>
      <c r="C4255" s="2" t="s">
        <v>2628</v>
      </c>
      <c r="D4255" s="54" t="s">
        <v>2629</v>
      </c>
      <c r="E4255" s="48">
        <v>6112</v>
      </c>
      <c r="F4255" s="54" t="s">
        <v>1</v>
      </c>
      <c r="G4255" s="56" t="s">
        <v>2920</v>
      </c>
      <c r="H4255" s="31" t="s">
        <v>76</v>
      </c>
      <c r="I4255" s="82">
        <f t="shared" ref="I4255" si="3290">SUM(I4296,I4336,I4377,I4418,I4459,I4497,I4536,I4578,I4619,I4658,I4695,I4738,I4778,I4818,I4859,I4899,I4938,I4979,I5018,I5059,I5097,I5137,I5175,I5215,I5257,I5298,I5338,I5379,I5421,I5462,I5503,I5545,I5626)</f>
        <v>453266</v>
      </c>
      <c r="J4255" s="82">
        <f t="shared" ref="J4255:K4255" si="3291">SUM(J4296,J4336,J4377,J4418,J4459,J4497,J4536,J4578,J4619,J4658,J4695,J4738,J4778,J4818,J4859,J4899,J4938,J4979,J5018,J5059,J5097,J5137,J5175,J5215,J5257,J5298,J5338,J5379,J5421,J5462,J5503,J5545,J5626)</f>
        <v>453266</v>
      </c>
      <c r="K4255" s="82">
        <f t="shared" si="3291"/>
        <v>0</v>
      </c>
      <c r="L4255" s="82">
        <f t="shared" si="3241"/>
        <v>60600</v>
      </c>
      <c r="M4255" s="82">
        <f t="shared" ref="M4255" si="3292">SUM(M4296,M4336,M4377,M4418,M4459,M4497,M4536,M4578,M4619,M4658,M4695,M4738,M4778,M4818,M4859,M4899,M4938,M4979,M5018,M5059,M5097,M5137,M5175,M5215,M5257,M5298,M5338,M5379,M5421,M5462,M5503,M5545,M5626)</f>
        <v>0</v>
      </c>
      <c r="N4255" s="82">
        <f t="shared" ref="N4255:O4255" si="3293">SUM(N4296,N4336,N4377,N4418,N4459,N4497,N4536,N4578,N4619,N4658,N4695,N4738,N4778,N4818,N4859,N4899,N4938,N4979,N5018,N5059,N5097,N5137,N5175,N5215,N5257,N5298,N5338,N5379,N5421,N5462,N5503,N5545,N5626)</f>
        <v>0</v>
      </c>
      <c r="O4255" s="82">
        <f t="shared" si="3293"/>
        <v>60600</v>
      </c>
      <c r="P4255" s="82">
        <f t="shared" si="3244"/>
        <v>60600</v>
      </c>
      <c r="Q4255" s="82">
        <f t="shared" si="3245"/>
        <v>13.369632842525139</v>
      </c>
    </row>
    <row r="4256" spans="1:17" s="8" customFormat="1" x14ac:dyDescent="0.25">
      <c r="A4256" s="2" t="s">
        <v>638</v>
      </c>
      <c r="B4256" s="2" t="s">
        <v>82</v>
      </c>
      <c r="C4256" s="2" t="s">
        <v>2628</v>
      </c>
      <c r="D4256" s="54" t="s">
        <v>2629</v>
      </c>
      <c r="E4256" s="55" t="s">
        <v>27</v>
      </c>
      <c r="F4256" s="55" t="s">
        <v>1</v>
      </c>
      <c r="G4256" s="55" t="s">
        <v>1</v>
      </c>
      <c r="H4256" s="10" t="s">
        <v>28</v>
      </c>
      <c r="I4256" s="81">
        <f t="shared" ref="I4256:O4256" si="3294">SUM(I4257)</f>
        <v>4561480</v>
      </c>
      <c r="J4256" s="81">
        <f t="shared" si="3294"/>
        <v>4544880</v>
      </c>
      <c r="K4256" s="81">
        <f t="shared" si="3294"/>
        <v>0</v>
      </c>
      <c r="L4256" s="81">
        <f t="shared" si="3241"/>
        <v>370400</v>
      </c>
      <c r="M4256" s="81">
        <f t="shared" si="3294"/>
        <v>0</v>
      </c>
      <c r="N4256" s="81">
        <f t="shared" si="3294"/>
        <v>0</v>
      </c>
      <c r="O4256" s="81">
        <f t="shared" si="3294"/>
        <v>370400</v>
      </c>
      <c r="P4256" s="81">
        <f t="shared" si="3244"/>
        <v>370400</v>
      </c>
      <c r="Q4256" s="81">
        <f t="shared" si="3245"/>
        <v>8.1498301385295093</v>
      </c>
    </row>
    <row r="4257" spans="1:17" s="8" customFormat="1" x14ac:dyDescent="0.25">
      <c r="A4257" s="2" t="s">
        <v>638</v>
      </c>
      <c r="B4257" s="2" t="s">
        <v>82</v>
      </c>
      <c r="C4257" s="2" t="s">
        <v>2628</v>
      </c>
      <c r="D4257" s="54" t="s">
        <v>2629</v>
      </c>
      <c r="E4257" s="48">
        <v>6121</v>
      </c>
      <c r="F4257" s="54" t="s">
        <v>1</v>
      </c>
      <c r="G4257" s="56" t="s">
        <v>2920</v>
      </c>
      <c r="H4257" s="31" t="s">
        <v>29</v>
      </c>
      <c r="I4257" s="82">
        <f t="shared" ref="I4257" si="3295">SUM(I4299,I4339,I4380,I4421,I4462,I4500,I4539,I4581,I4622,I4661,I4698,I4741,I4781,I4821,I4862,I4902,I4941,I4982,I5021,I5062,I5100,I5140,I5178,I5218,I5260,I5301,I5341,I5382,I5424,I5465,I5506,I5548,I5589,I5629,I5669)</f>
        <v>4561480</v>
      </c>
      <c r="J4257" s="82">
        <f t="shared" ref="J4257:K4257" si="3296">SUM(J4299,J4339,J4380,J4421,J4462,J4500,J4539,J4581,J4622,J4661,J4698,J4741,J4781,J4821,J4862,J4902,J4941,J4982,J5021,J5062,J5100,J5140,J5178,J5218,J5260,J5301,J5341,J5382,J5424,J5465,J5506,J5548,J5589,J5629,J5669)</f>
        <v>4544880</v>
      </c>
      <c r="K4257" s="82">
        <f t="shared" si="3296"/>
        <v>0</v>
      </c>
      <c r="L4257" s="82">
        <f t="shared" si="3241"/>
        <v>370400</v>
      </c>
      <c r="M4257" s="82">
        <f t="shared" ref="M4257" si="3297">SUM(M4299,M4339,M4380,M4421,M4462,M4500,M4539,M4581,M4622,M4661,M4698,M4741,M4781,M4821,M4862,M4902,M4941,M4982,M5021,M5062,M5100,M5140,M5178,M5218,M5260,M5301,M5341,M5382,M5424,M5465,M5506,M5548,M5589,M5629,M5669)</f>
        <v>0</v>
      </c>
      <c r="N4257" s="82">
        <f t="shared" ref="N4257:O4257" si="3298">SUM(N4299,N4339,N4380,N4421,N4462,N4500,N4539,N4581,N4622,N4661,N4698,N4741,N4781,N4821,N4862,N4902,N4941,N4982,N5021,N5062,N5100,N5140,N5178,N5218,N5260,N5301,N5341,N5382,N5424,N5465,N5506,N5548,N5589,N5629,N5669)</f>
        <v>0</v>
      </c>
      <c r="O4257" s="82">
        <f t="shared" si="3298"/>
        <v>370400</v>
      </c>
      <c r="P4257" s="82">
        <f t="shared" si="3244"/>
        <v>370400</v>
      </c>
      <c r="Q4257" s="82">
        <f t="shared" si="3245"/>
        <v>8.1498301385295093</v>
      </c>
    </row>
    <row r="4258" spans="1:17" s="8" customFormat="1" x14ac:dyDescent="0.25">
      <c r="A4258" s="2" t="s">
        <v>638</v>
      </c>
      <c r="B4258" s="2" t="s">
        <v>82</v>
      </c>
      <c r="C4258" s="2" t="s">
        <v>2628</v>
      </c>
      <c r="D4258" s="54" t="s">
        <v>2629</v>
      </c>
      <c r="E4258" s="55" t="s">
        <v>31</v>
      </c>
      <c r="F4258" s="55" t="s">
        <v>1</v>
      </c>
      <c r="G4258" s="55" t="s">
        <v>1</v>
      </c>
      <c r="H4258" s="10" t="s">
        <v>32</v>
      </c>
      <c r="I4258" s="81">
        <f t="shared" ref="I4258" si="3299">SUM(I4259:I4267)</f>
        <v>7116502</v>
      </c>
      <c r="J4258" s="81">
        <f t="shared" ref="J4258:K4258" si="3300">SUM(J4259:J4267)</f>
        <v>4756092</v>
      </c>
      <c r="K4258" s="81">
        <f t="shared" si="3300"/>
        <v>0</v>
      </c>
      <c r="L4258" s="81">
        <f t="shared" si="3241"/>
        <v>661198</v>
      </c>
      <c r="M4258" s="81">
        <f t="shared" ref="M4258" si="3301">SUM(M4259:M4267)</f>
        <v>0</v>
      </c>
      <c r="N4258" s="81">
        <f t="shared" ref="N4258:O4258" si="3302">SUM(N4259:N4267)</f>
        <v>0</v>
      </c>
      <c r="O4258" s="81">
        <f t="shared" si="3302"/>
        <v>661198</v>
      </c>
      <c r="P4258" s="81">
        <f t="shared" si="3244"/>
        <v>661198</v>
      </c>
      <c r="Q4258" s="81">
        <f t="shared" si="3245"/>
        <v>13.90212804966767</v>
      </c>
    </row>
    <row r="4259" spans="1:17" s="8" customFormat="1" x14ac:dyDescent="0.25">
      <c r="A4259" s="2" t="s">
        <v>638</v>
      </c>
      <c r="B4259" s="2" t="s">
        <v>82</v>
      </c>
      <c r="C4259" s="2" t="s">
        <v>2628</v>
      </c>
      <c r="D4259" s="54" t="s">
        <v>2629</v>
      </c>
      <c r="E4259" s="48">
        <v>6131</v>
      </c>
      <c r="F4259" s="54" t="s">
        <v>1</v>
      </c>
      <c r="G4259" s="56" t="s">
        <v>2920</v>
      </c>
      <c r="H4259" s="31" t="s">
        <v>33</v>
      </c>
      <c r="I4259" s="82">
        <f t="shared" ref="I4259" si="3303">SUM(I4301,I4341,I4382,I4423,I4464,I4502,I4541,I4583,I4624,I4663,I4700,I4743,I4783,I4823,I4864,I4904,I4943,I4984,I5023,I5064,I5102,I5142,I5180,I5220,I5262,I5303,I5343,I5384,I5426,I5467,I5508,I5550,I5591,I5631,I5671)</f>
        <v>293627</v>
      </c>
      <c r="J4259" s="82">
        <f t="shared" ref="J4259:K4259" si="3304">SUM(J4301,J4341,J4382,J4423,J4464,J4502,J4541,J4583,J4624,J4663,J4700,J4743,J4783,J4823,J4864,J4904,J4943,J4984,J5023,J5064,J5102,J5142,J5180,J5220,J5262,J5303,J5343,J5384,J5426,J5467,J5508,J5550,J5591,J5631,J5671)</f>
        <v>54300</v>
      </c>
      <c r="K4259" s="82">
        <f t="shared" si="3304"/>
        <v>0</v>
      </c>
      <c r="L4259" s="82">
        <f t="shared" si="3241"/>
        <v>6444</v>
      </c>
      <c r="M4259" s="82">
        <f t="shared" ref="M4259" si="3305">SUM(M4301,M4341,M4382,M4423,M4464,M4502,M4541,M4583,M4624,M4663,M4700,M4743,M4783,M4823,M4864,M4904,M4943,M4984,M5023,M5064,M5102,M5142,M5180,M5220,M5262,M5303,M5343,M5384,M5426,M5467,M5508,M5550,M5591,M5631,M5671)</f>
        <v>0</v>
      </c>
      <c r="N4259" s="82">
        <f t="shared" ref="N4259:O4259" si="3306">SUM(N4301,N4341,N4382,N4423,N4464,N4502,N4541,N4583,N4624,N4663,N4700,N4743,N4783,N4823,N4864,N4904,N4943,N4984,N5023,N5064,N5102,N5142,N5180,N5220,N5262,N5303,N5343,N5384,N5426,N5467,N5508,N5550,N5591,N5631,N5671)</f>
        <v>0</v>
      </c>
      <c r="O4259" s="82">
        <f t="shared" si="3306"/>
        <v>6444</v>
      </c>
      <c r="P4259" s="82">
        <f t="shared" si="3244"/>
        <v>6444</v>
      </c>
      <c r="Q4259" s="82">
        <f t="shared" si="3245"/>
        <v>11.867403314917127</v>
      </c>
    </row>
    <row r="4260" spans="1:17" s="8" customFormat="1" x14ac:dyDescent="0.25">
      <c r="A4260" s="2" t="s">
        <v>638</v>
      </c>
      <c r="B4260" s="2" t="s">
        <v>82</v>
      </c>
      <c r="C4260" s="2" t="s">
        <v>2628</v>
      </c>
      <c r="D4260" s="54" t="s">
        <v>2629</v>
      </c>
      <c r="E4260" s="48">
        <v>6132</v>
      </c>
      <c r="F4260" s="54" t="s">
        <v>1</v>
      </c>
      <c r="G4260" s="56" t="s">
        <v>2920</v>
      </c>
      <c r="H4260" s="31" t="s">
        <v>227</v>
      </c>
      <c r="I4260" s="82">
        <f t="shared" ref="I4260" si="3307">SUM(I4302,I4342,I4383,I4424,I4465,I4503,I4542,I4584,I4625,I4664,I4701,I4744,I4784,I4824,I4865,I4905,I4944,I4985,I5024,I5065,I5103,I5143,I5181,I5221,I5263,I5304,I5344,I5385,I5427,I5468,I5509,I5551,I5592,I5632,I5672)</f>
        <v>2472354</v>
      </c>
      <c r="J4260" s="82">
        <f t="shared" ref="J4260:K4260" si="3308">SUM(J4302,J4342,J4383,J4424,J4465,J4503,J4542,J4584,J4625,J4664,J4701,J4744,J4784,J4824,J4865,J4905,J4944,J4985,J5024,J5065,J5103,J5143,J5181,J5221,J5263,J5304,J5344,J5385,J5427,J5468,J5509,J5551,J5592,J5632,J5672)</f>
        <v>2439354</v>
      </c>
      <c r="K4260" s="82">
        <f t="shared" si="3308"/>
        <v>0</v>
      </c>
      <c r="L4260" s="82">
        <f t="shared" si="3241"/>
        <v>378156</v>
      </c>
      <c r="M4260" s="82">
        <f t="shared" ref="M4260" si="3309">SUM(M4302,M4342,M4383,M4424,M4465,M4503,M4542,M4584,M4625,M4664,M4701,M4744,M4784,M4824,M4865,M4905,M4944,M4985,M5024,M5065,M5103,M5143,M5181,M5221,M5263,M5304,M5344,M5385,M5427,M5468,M5509,M5551,M5592,M5632,M5672)</f>
        <v>0</v>
      </c>
      <c r="N4260" s="82">
        <f t="shared" ref="N4260:O4260" si="3310">SUM(N4302,N4342,N4383,N4424,N4465,N4503,N4542,N4584,N4625,N4664,N4701,N4744,N4784,N4824,N4865,N4905,N4944,N4985,N5024,N5065,N5103,N5143,N5181,N5221,N5263,N5304,N5344,N5385,N5427,N5468,N5509,N5551,N5592,N5632,N5672)</f>
        <v>0</v>
      </c>
      <c r="O4260" s="82">
        <f t="shared" si="3310"/>
        <v>378156</v>
      </c>
      <c r="P4260" s="82">
        <f t="shared" si="3244"/>
        <v>378156</v>
      </c>
      <c r="Q4260" s="82">
        <f t="shared" si="3245"/>
        <v>15.502301019040289</v>
      </c>
    </row>
    <row r="4261" spans="1:17" s="8" customFormat="1" x14ac:dyDescent="0.25">
      <c r="A4261" s="2" t="s">
        <v>638</v>
      </c>
      <c r="B4261" s="2" t="s">
        <v>82</v>
      </c>
      <c r="C4261" s="2" t="s">
        <v>2628</v>
      </c>
      <c r="D4261" s="54" t="s">
        <v>2629</v>
      </c>
      <c r="E4261" s="48">
        <v>6133</v>
      </c>
      <c r="F4261" s="54" t="s">
        <v>1</v>
      </c>
      <c r="G4261" s="56" t="s">
        <v>2920</v>
      </c>
      <c r="H4261" s="31" t="s">
        <v>229</v>
      </c>
      <c r="I4261" s="82">
        <f t="shared" ref="I4261" si="3311">SUM(I4303,I4343,I4384,I4425,I4466,I4504,I4543,I4585,I4626,I4665,I4702,I4745,I4785,I4825,I4866,I4906,I4945,I4986,I5025,I5066,I5104,I5144,I5182,I5222,I5264,I5305,I5345,I5386,I5428,I5469,I5510,I5552,I5593,I5633,I5673)</f>
        <v>515303</v>
      </c>
      <c r="J4261" s="82">
        <f t="shared" ref="J4261:K4261" si="3312">SUM(J4303,J4343,J4384,J4425,J4466,J4504,J4543,J4585,J4626,J4665,J4702,J4745,J4785,J4825,J4866,J4906,J4945,J4986,J5025,J5066,J5104,J5144,J5182,J5222,J5264,J5305,J5345,J5386,J5428,J5469,J5510,J5552,J5593,J5633,J5673)</f>
        <v>478654</v>
      </c>
      <c r="K4261" s="82">
        <f t="shared" si="3312"/>
        <v>0</v>
      </c>
      <c r="L4261" s="82">
        <f t="shared" si="3241"/>
        <v>39728</v>
      </c>
      <c r="M4261" s="82">
        <f t="shared" ref="M4261" si="3313">SUM(M4303,M4343,M4384,M4425,M4466,M4504,M4543,M4585,M4626,M4665,M4702,M4745,M4785,M4825,M4866,M4906,M4945,M4986,M5025,M5066,M5104,M5144,M5182,M5222,M5264,M5305,M5345,M5386,M5428,M5469,M5510,M5552,M5593,M5633,M5673)</f>
        <v>0</v>
      </c>
      <c r="N4261" s="82">
        <f t="shared" ref="N4261:O4261" si="3314">SUM(N4303,N4343,N4384,N4425,N4466,N4504,N4543,N4585,N4626,N4665,N4702,N4745,N4785,N4825,N4866,N4906,N4945,N4986,N5025,N5066,N5104,N5144,N5182,N5222,N5264,N5305,N5345,N5386,N5428,N5469,N5510,N5552,N5593,N5633,N5673)</f>
        <v>0</v>
      </c>
      <c r="O4261" s="82">
        <f t="shared" si="3314"/>
        <v>39728</v>
      </c>
      <c r="P4261" s="82">
        <f t="shared" si="3244"/>
        <v>39728</v>
      </c>
      <c r="Q4261" s="82">
        <f t="shared" si="3245"/>
        <v>8.2999410847919375</v>
      </c>
    </row>
    <row r="4262" spans="1:17" s="8" customFormat="1" x14ac:dyDescent="0.25">
      <c r="A4262" s="2" t="s">
        <v>638</v>
      </c>
      <c r="B4262" s="2" t="s">
        <v>82</v>
      </c>
      <c r="C4262" s="2" t="s">
        <v>2628</v>
      </c>
      <c r="D4262" s="54" t="s">
        <v>2629</v>
      </c>
      <c r="E4262" s="48">
        <v>6134</v>
      </c>
      <c r="F4262" s="54" t="s">
        <v>1</v>
      </c>
      <c r="G4262" s="56" t="s">
        <v>2920</v>
      </c>
      <c r="H4262" s="31" t="s">
        <v>169</v>
      </c>
      <c r="I4262" s="82">
        <f t="shared" ref="I4262" si="3315">SUM(I4304,I4344,I4385,I4426,I4467,I4505,I4544,I4586,I4627,I4666,I4703,I4746,I4786,I4826,I4867,I4907,I4946,I4987,I5026,I5067,I5105,I5145,I5183,I5223,I5265,I5306,I5346,I5387,I5429,I5470,I5511,I5553,I5594,I5634,I5674)</f>
        <v>794649</v>
      </c>
      <c r="J4262" s="82">
        <f t="shared" ref="J4262:K4262" si="3316">SUM(J4304,J4344,J4385,J4426,J4467,J4505,J4544,J4586,J4627,J4666,J4703,J4746,J4786,J4826,J4867,J4907,J4946,J4987,J5026,J5067,J5105,J5145,J5183,J5223,J5265,J5306,J5346,J5387,J5429,J5470,J5511,J5553,J5594,J5634,J5674)</f>
        <v>399650</v>
      </c>
      <c r="K4262" s="82">
        <f t="shared" si="3316"/>
        <v>0</v>
      </c>
      <c r="L4262" s="82">
        <f t="shared" si="3241"/>
        <v>65326</v>
      </c>
      <c r="M4262" s="82">
        <f t="shared" ref="M4262" si="3317">SUM(M4304,M4344,M4385,M4426,M4467,M4505,M4544,M4586,M4627,M4666,M4703,M4746,M4786,M4826,M4867,M4907,M4946,M4987,M5026,M5067,M5105,M5145,M5183,M5223,M5265,M5306,M5346,M5387,M5429,M5470,M5511,M5553,M5594,M5634,M5674)</f>
        <v>0</v>
      </c>
      <c r="N4262" s="82">
        <f t="shared" ref="N4262:O4262" si="3318">SUM(N4304,N4344,N4385,N4426,N4467,N4505,N4544,N4586,N4627,N4666,N4703,N4746,N4786,N4826,N4867,N4907,N4946,N4987,N5026,N5067,N5105,N5145,N5183,N5223,N5265,N5306,N5346,N5387,N5429,N5470,N5511,N5553,N5594,N5634,N5674)</f>
        <v>0</v>
      </c>
      <c r="O4262" s="82">
        <f t="shared" si="3318"/>
        <v>65326</v>
      </c>
      <c r="P4262" s="82">
        <f t="shared" si="3244"/>
        <v>65326</v>
      </c>
      <c r="Q4262" s="82">
        <f t="shared" si="3245"/>
        <v>16.345802577255096</v>
      </c>
    </row>
    <row r="4263" spans="1:17" s="8" customFormat="1" x14ac:dyDescent="0.25">
      <c r="A4263" s="2" t="s">
        <v>638</v>
      </c>
      <c r="B4263" s="2" t="s">
        <v>82</v>
      </c>
      <c r="C4263" s="2" t="s">
        <v>2628</v>
      </c>
      <c r="D4263" s="54" t="s">
        <v>2629</v>
      </c>
      <c r="E4263" s="48">
        <v>6135</v>
      </c>
      <c r="F4263" s="54" t="s">
        <v>1</v>
      </c>
      <c r="G4263" s="56" t="s">
        <v>2920</v>
      </c>
      <c r="H4263" s="31" t="s">
        <v>231</v>
      </c>
      <c r="I4263" s="82">
        <f t="shared" ref="I4263" si="3319">SUM(I4305,I4345,I4386,I4468,I4506,I4587,I4628,I4704,I4747,I4787,I4827,I4868,I4908,I4947,I5027,I5068,I5106,I5146,I5184,I5224,I5266,I5307,I5347,I5388,I5430,I5471,I5512,I5554,I5595,I5635)</f>
        <v>73625</v>
      </c>
      <c r="J4263" s="82">
        <f t="shared" ref="J4263:K4263" si="3320">SUM(J4305,J4345,J4386,J4468,J4506,J4587,J4628,J4704,J4747,J4787,J4827,J4868,J4908,J4947,J5027,J5068,J5106,J5146,J5184,J5224,J5266,J5307,J5347,J5388,J5430,J5471,J5512,J5554,J5595,J5635)</f>
        <v>26107</v>
      </c>
      <c r="K4263" s="82">
        <f t="shared" si="3320"/>
        <v>0</v>
      </c>
      <c r="L4263" s="82">
        <f t="shared" si="3241"/>
        <v>3026</v>
      </c>
      <c r="M4263" s="82">
        <f t="shared" ref="M4263" si="3321">SUM(M4305,M4345,M4386,M4468,M4506,M4587,M4628,M4704,M4747,M4787,M4827,M4868,M4908,M4947,M5027,M5068,M5106,M5146,M5184,M5224,M5266,M5307,M5347,M5388,M5430,M5471,M5512,M5554,M5595,M5635)</f>
        <v>0</v>
      </c>
      <c r="N4263" s="82">
        <f t="shared" ref="N4263:O4263" si="3322">SUM(N4305,N4345,N4386,N4468,N4506,N4587,N4628,N4704,N4747,N4787,N4827,N4868,N4908,N4947,N5027,N5068,N5106,N5146,N5184,N5224,N5266,N5307,N5347,N5388,N5430,N5471,N5512,N5554,N5595,N5635)</f>
        <v>0</v>
      </c>
      <c r="O4263" s="82">
        <f t="shared" si="3322"/>
        <v>3026</v>
      </c>
      <c r="P4263" s="82">
        <f t="shared" si="3244"/>
        <v>3026</v>
      </c>
      <c r="Q4263" s="82">
        <f t="shared" si="3245"/>
        <v>11.590761098555943</v>
      </c>
    </row>
    <row r="4264" spans="1:17" s="8" customFormat="1" x14ac:dyDescent="0.25">
      <c r="A4264" s="2" t="s">
        <v>638</v>
      </c>
      <c r="B4264" s="2" t="s">
        <v>82</v>
      </c>
      <c r="C4264" s="2" t="s">
        <v>2628</v>
      </c>
      <c r="D4264" s="54" t="s">
        <v>2629</v>
      </c>
      <c r="E4264" s="48">
        <v>6136</v>
      </c>
      <c r="F4264" s="54" t="s">
        <v>1</v>
      </c>
      <c r="G4264" s="56" t="s">
        <v>2920</v>
      </c>
      <c r="H4264" s="31" t="s">
        <v>233</v>
      </c>
      <c r="I4264" s="82">
        <f t="shared" ref="I4264" si="3323">SUM(I4427,I4469,I4545,I4588,I4629,I4667,I4705,I4828,I5225,I5389,I5513,I5555)</f>
        <v>141793</v>
      </c>
      <c r="J4264" s="82">
        <f t="shared" ref="J4264:K4264" si="3324">SUM(J4427,J4469,J4545,J4588,J4629,J4667,J4705,J4828,J5225,J5389,J5513,J5555)</f>
        <v>132793</v>
      </c>
      <c r="K4264" s="82">
        <f t="shared" si="3324"/>
        <v>0</v>
      </c>
      <c r="L4264" s="82">
        <f t="shared" si="3241"/>
        <v>10829</v>
      </c>
      <c r="M4264" s="82">
        <f t="shared" ref="M4264" si="3325">SUM(M4427,M4469,M4545,M4588,M4629,M4667,M4705,M4828,M5225,M5389,M5513,M5555)</f>
        <v>0</v>
      </c>
      <c r="N4264" s="82">
        <f t="shared" ref="N4264:O4264" si="3326">SUM(N4427,N4469,N4545,N4588,N4629,N4667,N4705,N4828,N5225,N5389,N5513,N5555)</f>
        <v>0</v>
      </c>
      <c r="O4264" s="82">
        <f t="shared" si="3326"/>
        <v>10829</v>
      </c>
      <c r="P4264" s="82">
        <f t="shared" si="3244"/>
        <v>10829</v>
      </c>
      <c r="Q4264" s="82">
        <f t="shared" si="3245"/>
        <v>8.1547973161235916</v>
      </c>
    </row>
    <row r="4265" spans="1:17" s="8" customFormat="1" x14ac:dyDescent="0.25">
      <c r="A4265" s="2" t="s">
        <v>638</v>
      </c>
      <c r="B4265" s="2" t="s">
        <v>82</v>
      </c>
      <c r="C4265" s="2" t="s">
        <v>2628</v>
      </c>
      <c r="D4265" s="54" t="s">
        <v>2629</v>
      </c>
      <c r="E4265" s="48">
        <v>6137</v>
      </c>
      <c r="F4265" s="54" t="s">
        <v>1</v>
      </c>
      <c r="G4265" s="56" t="s">
        <v>2920</v>
      </c>
      <c r="H4265" s="31" t="s">
        <v>235</v>
      </c>
      <c r="I4265" s="82">
        <f t="shared" ref="I4265" si="3327">SUM(I4306,I4346,I4387,I4428,I4470,I4507,I4546,I4589,I4630,I4668,I4706,I4748,I4788,I4829,I4869,I4909,I4948,I4988,I5028,I5069,I5107,I5147,I5185,I5226,I5267,I5308,I5348,I5390,I5431,I5472,I5514,I5556,I5596,I5636,I5675)</f>
        <v>518401</v>
      </c>
      <c r="J4265" s="82">
        <f t="shared" ref="J4265:K4265" si="3328">SUM(J4306,J4346,J4387,J4428,J4470,J4507,J4546,J4589,J4630,J4668,J4706,J4748,J4788,J4829,J4869,J4909,J4948,J4988,J5028,J5069,J5107,J5147,J5185,J5226,J5267,J5308,J5348,J5390,J5431,J5472,J5514,J5556,J5596,J5636,J5675)</f>
        <v>308301</v>
      </c>
      <c r="K4265" s="82">
        <f t="shared" si="3328"/>
        <v>0</v>
      </c>
      <c r="L4265" s="82">
        <f t="shared" si="3241"/>
        <v>48851</v>
      </c>
      <c r="M4265" s="82">
        <f t="shared" ref="M4265" si="3329">SUM(M4306,M4346,M4387,M4428,M4470,M4507,M4546,M4589,M4630,M4668,M4706,M4748,M4788,M4829,M4869,M4909,M4948,M4988,M5028,M5069,M5107,M5147,M5185,M5226,M5267,M5308,M5348,M5390,M5431,M5472,M5514,M5556,M5596,M5636,M5675)</f>
        <v>0</v>
      </c>
      <c r="N4265" s="82">
        <f t="shared" ref="N4265:O4265" si="3330">SUM(N4306,N4346,N4387,N4428,N4470,N4507,N4546,N4589,N4630,N4668,N4706,N4748,N4788,N4829,N4869,N4909,N4948,N4988,N5028,N5069,N5107,N5147,N5185,N5226,N5267,N5308,N5348,N5390,N5431,N5472,N5514,N5556,N5596,N5636,N5675)</f>
        <v>0</v>
      </c>
      <c r="O4265" s="82">
        <f t="shared" si="3330"/>
        <v>48851</v>
      </c>
      <c r="P4265" s="82">
        <f t="shared" si="3244"/>
        <v>48851</v>
      </c>
      <c r="Q4265" s="82">
        <f t="shared" si="3245"/>
        <v>15.845229175383796</v>
      </c>
    </row>
    <row r="4266" spans="1:17" s="8" customFormat="1" x14ac:dyDescent="0.25">
      <c r="A4266" s="2" t="s">
        <v>638</v>
      </c>
      <c r="B4266" s="2" t="s">
        <v>82</v>
      </c>
      <c r="C4266" s="2" t="s">
        <v>2628</v>
      </c>
      <c r="D4266" s="54" t="s">
        <v>2629</v>
      </c>
      <c r="E4266" s="48">
        <v>6138</v>
      </c>
      <c r="F4266" s="54" t="s">
        <v>1</v>
      </c>
      <c r="G4266" s="56" t="s">
        <v>2920</v>
      </c>
      <c r="H4266" s="31" t="s">
        <v>237</v>
      </c>
      <c r="I4266" s="82">
        <f t="shared" ref="I4266" si="3331">SUM(I4307,I4347,I4388,I4429,I4471,I4508,I4547,I4590,I4631,I4669,I4707,I4749,I4789,I4830,I4870,I4949,I4989,I5029,I5070,I5108,I5148,I5186,I5227,I5268,I5349,I5391,I5432,I5473,I5515,I5557,I5597,I5637,I5676)</f>
        <v>101209</v>
      </c>
      <c r="J4266" s="82">
        <f t="shared" ref="J4266:K4266" si="3332">SUM(J4307,J4347,J4388,J4429,J4471,J4508,J4547,J4590,J4631,J4669,J4707,J4749,J4789,J4830,J4870,J4949,J4989,J5029,J5070,J5108,J5148,J5186,J5227,J5268,J5349,J5391,J5432,J5473,J5515,J5557,J5597,J5637,J5676)</f>
        <v>42459</v>
      </c>
      <c r="K4266" s="82">
        <f t="shared" si="3332"/>
        <v>0</v>
      </c>
      <c r="L4266" s="82">
        <f t="shared" si="3241"/>
        <v>1473</v>
      </c>
      <c r="M4266" s="82">
        <f t="shared" ref="M4266" si="3333">SUM(M4307,M4347,M4388,M4429,M4471,M4508,M4547,M4590,M4631,M4669,M4707,M4749,M4789,M4830,M4870,M4949,M4989,M5029,M5070,M5108,M5148,M5186,M5227,M5268,M5349,M5391,M5432,M5473,M5515,M5557,M5597,M5637,M5676)</f>
        <v>0</v>
      </c>
      <c r="N4266" s="82">
        <f t="shared" ref="N4266:O4266" si="3334">SUM(N4307,N4347,N4388,N4429,N4471,N4508,N4547,N4590,N4631,N4669,N4707,N4749,N4789,N4830,N4870,N4949,N4989,N5029,N5070,N5108,N5148,N5186,N5227,N5268,N5349,N5391,N5432,N5473,N5515,N5557,N5597,N5637,N5676)</f>
        <v>0</v>
      </c>
      <c r="O4266" s="82">
        <f t="shared" si="3334"/>
        <v>1473</v>
      </c>
      <c r="P4266" s="82">
        <f t="shared" si="3244"/>
        <v>1473</v>
      </c>
      <c r="Q4266" s="82">
        <f t="shared" si="3245"/>
        <v>3.469229138698509</v>
      </c>
    </row>
    <row r="4267" spans="1:17" s="8" customFormat="1" x14ac:dyDescent="0.25">
      <c r="A4267" s="2" t="s">
        <v>638</v>
      </c>
      <c r="B4267" s="2" t="s">
        <v>82</v>
      </c>
      <c r="C4267" s="2" t="s">
        <v>2628</v>
      </c>
      <c r="D4267" s="54" t="s">
        <v>2629</v>
      </c>
      <c r="E4267" s="48" t="s">
        <v>2882</v>
      </c>
      <c r="F4267" s="54" t="s">
        <v>1</v>
      </c>
      <c r="G4267" s="56" t="s">
        <v>2920</v>
      </c>
      <c r="H4267" s="31" t="s">
        <v>35</v>
      </c>
      <c r="I4267" s="82">
        <f t="shared" ref="I4267" si="3335">SUM(I4308,I4348,I4389,I4430,I4472,I4509,I4548,I4591,I4632,I4670,I4708,I4750,I4790,I4831,I4871,I4910,I4950,I4990,I5030,I5071,I5109,I5149,I5187,I5228,I5269,I5309,I5350,I5392,I5433,I5474,I5516,I5558,I5598,I5638,I5677)</f>
        <v>2205541</v>
      </c>
      <c r="J4267" s="82">
        <f t="shared" ref="J4267:K4267" si="3336">SUM(J4308,J4348,J4389,J4430,J4472,J4509,J4548,J4591,J4632,J4670,J4708,J4750,J4790,J4831,J4871,J4910,J4950,J4990,J5030,J5071,J5109,J5149,J5187,J5228,J5269,J5309,J5350,J5392,J5433,J5474,J5516,J5558,J5598,J5638,J5677)</f>
        <v>874474</v>
      </c>
      <c r="K4267" s="82">
        <f t="shared" si="3336"/>
        <v>0</v>
      </c>
      <c r="L4267" s="82">
        <f t="shared" si="3241"/>
        <v>107365</v>
      </c>
      <c r="M4267" s="82">
        <f t="shared" ref="M4267" si="3337">SUM(M4308,M4348,M4389,M4430,M4472,M4509,M4548,M4591,M4632,M4670,M4708,M4750,M4790,M4831,M4871,M4910,M4950,M4990,M5030,M5071,M5109,M5149,M5187,M5228,M5269,M5309,M5350,M5392,M5433,M5474,M5516,M5558,M5598,M5638,M5677)</f>
        <v>0</v>
      </c>
      <c r="N4267" s="82">
        <f t="shared" ref="N4267:O4267" si="3338">SUM(N4308,N4348,N4389,N4430,N4472,N4509,N4548,N4591,N4632,N4670,N4708,N4750,N4790,N4831,N4871,N4910,N4950,N4990,N5030,N5071,N5109,N5149,N5187,N5228,N5269,N5309,N5350,N5392,N5433,N5474,N5516,N5558,N5598,N5638,N5677)</f>
        <v>0</v>
      </c>
      <c r="O4267" s="82">
        <f t="shared" si="3338"/>
        <v>107365</v>
      </c>
      <c r="P4267" s="82">
        <f t="shared" si="3244"/>
        <v>107365</v>
      </c>
      <c r="Q4267" s="82">
        <f t="shared" si="3245"/>
        <v>12.277666345711822</v>
      </c>
    </row>
    <row r="4268" spans="1:17" s="8" customFormat="1" ht="22.5" x14ac:dyDescent="0.25">
      <c r="A4268" s="1" t="s">
        <v>1</v>
      </c>
      <c r="B4268" s="1" t="s">
        <v>1</v>
      </c>
      <c r="C4268" s="1" t="s">
        <v>1</v>
      </c>
      <c r="D4268" s="55" t="s">
        <v>1</v>
      </c>
      <c r="E4268" s="55" t="s">
        <v>1</v>
      </c>
      <c r="F4268" s="55" t="s">
        <v>1</v>
      </c>
      <c r="G4268" s="55" t="s">
        <v>1</v>
      </c>
      <c r="H4268" s="3" t="s">
        <v>50</v>
      </c>
      <c r="I4268" s="38">
        <f t="shared" ref="I4268:O4268" si="3339">SUM(I4269)</f>
        <v>49400</v>
      </c>
      <c r="J4268" s="38">
        <f t="shared" si="3339"/>
        <v>42400</v>
      </c>
      <c r="K4268" s="38">
        <f t="shared" si="3339"/>
        <v>0</v>
      </c>
      <c r="L4268" s="38">
        <f t="shared" si="3241"/>
        <v>5875</v>
      </c>
      <c r="M4268" s="38">
        <f t="shared" si="3339"/>
        <v>0</v>
      </c>
      <c r="N4268" s="38">
        <f t="shared" si="3339"/>
        <v>0</v>
      </c>
      <c r="O4268" s="38">
        <f t="shared" si="3339"/>
        <v>5875</v>
      </c>
      <c r="P4268" s="38">
        <f t="shared" si="3244"/>
        <v>5875</v>
      </c>
      <c r="Q4268" s="38">
        <f t="shared" si="3245"/>
        <v>13.856132075471697</v>
      </c>
    </row>
    <row r="4269" spans="1:17" s="8" customFormat="1" x14ac:dyDescent="0.25">
      <c r="A4269" s="2" t="s">
        <v>638</v>
      </c>
      <c r="B4269" s="2" t="s">
        <v>82</v>
      </c>
      <c r="C4269" s="2" t="s">
        <v>2628</v>
      </c>
      <c r="D4269" s="54" t="s">
        <v>2629</v>
      </c>
      <c r="E4269" s="55" t="s">
        <v>51</v>
      </c>
      <c r="F4269" s="55" t="s">
        <v>1</v>
      </c>
      <c r="G4269" s="55" t="s">
        <v>1</v>
      </c>
      <c r="H4269" s="10" t="s">
        <v>52</v>
      </c>
      <c r="I4269" s="81">
        <f t="shared" ref="I4269" si="3340">SUM(I4270:I4271)</f>
        <v>49400</v>
      </c>
      <c r="J4269" s="81">
        <f t="shared" ref="J4269:K4269" si="3341">SUM(J4270:J4271)</f>
        <v>42400</v>
      </c>
      <c r="K4269" s="81">
        <f t="shared" si="3341"/>
        <v>0</v>
      </c>
      <c r="L4269" s="81">
        <f t="shared" si="3241"/>
        <v>5875</v>
      </c>
      <c r="M4269" s="81">
        <f t="shared" ref="M4269" si="3342">SUM(M4270:M4271)</f>
        <v>0</v>
      </c>
      <c r="N4269" s="81">
        <f t="shared" ref="N4269:O4269" si="3343">SUM(N4270:N4271)</f>
        <v>0</v>
      </c>
      <c r="O4269" s="81">
        <f t="shared" si="3343"/>
        <v>5875</v>
      </c>
      <c r="P4269" s="81">
        <f t="shared" si="3244"/>
        <v>5875</v>
      </c>
      <c r="Q4269" s="81">
        <f t="shared" si="3245"/>
        <v>13.856132075471697</v>
      </c>
    </row>
    <row r="4270" spans="1:17" s="8" customFormat="1" x14ac:dyDescent="0.25">
      <c r="A4270" s="2" t="s">
        <v>638</v>
      </c>
      <c r="B4270" s="2" t="s">
        <v>82</v>
      </c>
      <c r="C4270" s="2" t="s">
        <v>2628</v>
      </c>
      <c r="D4270" s="54" t="s">
        <v>2629</v>
      </c>
      <c r="E4270" s="48">
        <v>6142</v>
      </c>
      <c r="F4270" s="54" t="s">
        <v>1</v>
      </c>
      <c r="G4270" s="56" t="s">
        <v>2920</v>
      </c>
      <c r="H4270" s="31" t="s">
        <v>91</v>
      </c>
      <c r="I4270" s="82">
        <f t="shared" ref="I4270" si="3344">SUM(I4554,I5036)</f>
        <v>20500</v>
      </c>
      <c r="J4270" s="82">
        <f t="shared" ref="J4270:K4270" si="3345">SUM(J4554,J5036)</f>
        <v>13500</v>
      </c>
      <c r="K4270" s="82">
        <f t="shared" si="3345"/>
        <v>0</v>
      </c>
      <c r="L4270" s="82">
        <f t="shared" si="3241"/>
        <v>3375</v>
      </c>
      <c r="M4270" s="82">
        <f t="shared" ref="M4270" si="3346">SUM(M4554,M5036)</f>
        <v>0</v>
      </c>
      <c r="N4270" s="82">
        <f t="shared" ref="N4270:O4270" si="3347">SUM(N4554,N5036)</f>
        <v>0</v>
      </c>
      <c r="O4270" s="82">
        <f t="shared" si="3347"/>
        <v>3375</v>
      </c>
      <c r="P4270" s="82">
        <f t="shared" si="3244"/>
        <v>3375</v>
      </c>
      <c r="Q4270" s="82">
        <f t="shared" si="3245"/>
        <v>25</v>
      </c>
    </row>
    <row r="4271" spans="1:17" s="30" customFormat="1" x14ac:dyDescent="0.25">
      <c r="A4271" s="2" t="s">
        <v>638</v>
      </c>
      <c r="B4271" s="2" t="s">
        <v>82</v>
      </c>
      <c r="C4271" s="2" t="s">
        <v>2628</v>
      </c>
      <c r="D4271" s="54" t="s">
        <v>2629</v>
      </c>
      <c r="E4271" s="48" t="s">
        <v>2888</v>
      </c>
      <c r="F4271" s="54" t="s">
        <v>1</v>
      </c>
      <c r="G4271" s="56" t="s">
        <v>2920</v>
      </c>
      <c r="H4271" s="31" t="s">
        <v>58</v>
      </c>
      <c r="I4271" s="82">
        <f t="shared" ref="I4271" si="3348">SUM(I4314,I4354,I4395,I4436,I4514,I4555,I4597,I4714,I4756,I4796,I4837,I4877,I4916,I4956,I4996,I5037,I5115,I5193,I5234,I5275,I5315,I5356,I5398,I5439,I5480,I5522,I5564,I5604,I5644,I5683)</f>
        <v>28900</v>
      </c>
      <c r="J4271" s="82">
        <f t="shared" ref="J4271:K4271" si="3349">SUM(J4314,J4354,J4395,J4436,J4514,J4555,J4597,J4714,J4756,J4796,J4837,J4877,J4916,J4956,J4996,J5037,J5115,J5193,J5234,J5275,J5315,J5356,J5398,J5439,J5480,J5522,J5564,J5604,J5644,J5683)</f>
        <v>28900</v>
      </c>
      <c r="K4271" s="82">
        <f t="shared" si="3349"/>
        <v>0</v>
      </c>
      <c r="L4271" s="82">
        <f t="shared" si="3241"/>
        <v>2500</v>
      </c>
      <c r="M4271" s="82">
        <f t="shared" ref="M4271" si="3350">SUM(M4314,M4354,M4395,M4436,M4514,M4555,M4597,M4714,M4756,M4796,M4837,M4877,M4916,M4956,M4996,M5037,M5115,M5193,M5234,M5275,M5315,M5356,M5398,M5439,M5480,M5522,M5564,M5604,M5644,M5683)</f>
        <v>0</v>
      </c>
      <c r="N4271" s="82">
        <f t="shared" ref="N4271:O4271" si="3351">SUM(N4314,N4354,N4395,N4436,N4514,N4555,N4597,N4714,N4756,N4796,N4837,N4877,N4916,N4956,N4996,N5037,N5115,N5193,N5234,N5275,N5315,N5356,N5398,N5439,N5480,N5522,N5564,N5604,N5644,N5683)</f>
        <v>0</v>
      </c>
      <c r="O4271" s="82">
        <f t="shared" si="3351"/>
        <v>2500</v>
      </c>
      <c r="P4271" s="82">
        <f t="shared" si="3244"/>
        <v>2500</v>
      </c>
      <c r="Q4271" s="82">
        <f t="shared" si="3245"/>
        <v>8.6505190311418687</v>
      </c>
    </row>
    <row r="4272" spans="1:17" s="8" customFormat="1" ht="22.5" x14ac:dyDescent="0.25">
      <c r="A4272" s="1" t="s">
        <v>1</v>
      </c>
      <c r="B4272" s="1" t="s">
        <v>1</v>
      </c>
      <c r="C4272" s="1" t="s">
        <v>1</v>
      </c>
      <c r="D4272" s="55" t="s">
        <v>1</v>
      </c>
      <c r="E4272" s="55" t="s">
        <v>1</v>
      </c>
      <c r="F4272" s="55" t="s">
        <v>1</v>
      </c>
      <c r="G4272" s="55" t="s">
        <v>1</v>
      </c>
      <c r="H4272" s="3" t="s">
        <v>59</v>
      </c>
      <c r="I4272" s="38">
        <f t="shared" ref="I4272:O4272" si="3352">SUM(I4273)</f>
        <v>732856</v>
      </c>
      <c r="J4272" s="38">
        <f t="shared" si="3352"/>
        <v>42200</v>
      </c>
      <c r="K4272" s="38">
        <f t="shared" si="3352"/>
        <v>0</v>
      </c>
      <c r="L4272" s="38">
        <f t="shared" si="3241"/>
        <v>16700</v>
      </c>
      <c r="M4272" s="38">
        <f t="shared" si="3352"/>
        <v>0</v>
      </c>
      <c r="N4272" s="38">
        <f t="shared" si="3352"/>
        <v>0</v>
      </c>
      <c r="O4272" s="38">
        <f t="shared" si="3352"/>
        <v>16700</v>
      </c>
      <c r="P4272" s="38">
        <f t="shared" si="3244"/>
        <v>16700</v>
      </c>
      <c r="Q4272" s="38">
        <f t="shared" si="3245"/>
        <v>39.573459715639807</v>
      </c>
    </row>
    <row r="4273" spans="1:17" s="8" customFormat="1" x14ac:dyDescent="0.25">
      <c r="A4273" s="2" t="s">
        <v>638</v>
      </c>
      <c r="B4273" s="2" t="s">
        <v>82</v>
      </c>
      <c r="C4273" s="2" t="s">
        <v>2628</v>
      </c>
      <c r="D4273" s="54" t="s">
        <v>2629</v>
      </c>
      <c r="E4273" s="55" t="s">
        <v>60</v>
      </c>
      <c r="F4273" s="55" t="s">
        <v>1</v>
      </c>
      <c r="G4273" s="55" t="s">
        <v>1</v>
      </c>
      <c r="H4273" s="10" t="s">
        <v>61</v>
      </c>
      <c r="I4273" s="81">
        <f t="shared" ref="I4273" si="3353">SUM(I4274:I4275)</f>
        <v>732856</v>
      </c>
      <c r="J4273" s="81">
        <f t="shared" ref="J4273:K4273" si="3354">SUM(J4274:J4275)</f>
        <v>42200</v>
      </c>
      <c r="K4273" s="81">
        <f t="shared" si="3354"/>
        <v>0</v>
      </c>
      <c r="L4273" s="81">
        <f t="shared" si="3241"/>
        <v>16700</v>
      </c>
      <c r="M4273" s="81">
        <f t="shared" ref="M4273" si="3355">SUM(M4274:M4275)</f>
        <v>0</v>
      </c>
      <c r="N4273" s="81">
        <f t="shared" ref="N4273:O4273" si="3356">SUM(N4274:N4275)</f>
        <v>0</v>
      </c>
      <c r="O4273" s="81">
        <f t="shared" si="3356"/>
        <v>16700</v>
      </c>
      <c r="P4273" s="81">
        <f t="shared" si="3244"/>
        <v>16700</v>
      </c>
      <c r="Q4273" s="81">
        <f t="shared" si="3245"/>
        <v>39.573459715639807</v>
      </c>
    </row>
    <row r="4274" spans="1:17" s="8" customFormat="1" x14ac:dyDescent="0.25">
      <c r="A4274" s="2" t="s">
        <v>638</v>
      </c>
      <c r="B4274" s="2" t="s">
        <v>82</v>
      </c>
      <c r="C4274" s="2" t="s">
        <v>2628</v>
      </c>
      <c r="D4274" s="54" t="s">
        <v>2629</v>
      </c>
      <c r="E4274" s="48">
        <v>8213</v>
      </c>
      <c r="F4274" s="54" t="s">
        <v>1</v>
      </c>
      <c r="G4274" s="56" t="s">
        <v>2920</v>
      </c>
      <c r="H4274" s="31" t="s">
        <v>62</v>
      </c>
      <c r="I4274" s="82">
        <f t="shared" ref="I4274" si="3357">SUM(I4317,I4357,I4398,I4439,I4478,I4517,I4558,I4600,I4638,I4676,I4719,I4759,I4799,I4840,I4880,I4919,I4959,I4999,I5040,I5077,I5118,I5155,I5196,I5237,I5278,I5318,I5359,I5401,I5442,I5483,I5525,I5567,I5607,I5647)</f>
        <v>452000</v>
      </c>
      <c r="J4274" s="82">
        <f t="shared" ref="J4274:K4274" si="3358">SUM(J4317,J4357,J4398,J4439,J4478,J4517,J4558,J4600,J4638,J4676,J4719,J4759,J4799,J4840,J4880,J4919,J4959,J4999,J5040,J5077,J5118,J5155,J5196,J5237,J5278,J5318,J5359,J5401,J5442,J5483,J5525,J5567,J5607,J5647)</f>
        <v>35200</v>
      </c>
      <c r="K4274" s="82">
        <f t="shared" si="3358"/>
        <v>0</v>
      </c>
      <c r="L4274" s="82">
        <f t="shared" si="3241"/>
        <v>16700</v>
      </c>
      <c r="M4274" s="82">
        <f t="shared" ref="M4274" si="3359">SUM(M4317,M4357,M4398,M4439,M4478,M4517,M4558,M4600,M4638,M4676,M4719,M4759,M4799,M4840,M4880,M4919,M4959,M4999,M5040,M5077,M5118,M5155,M5196,M5237,M5278,M5318,M5359,M5401,M5442,M5483,M5525,M5567,M5607,M5647)</f>
        <v>0</v>
      </c>
      <c r="N4274" s="82">
        <f t="shared" ref="N4274:O4274" si="3360">SUM(N4317,N4357,N4398,N4439,N4478,N4517,N4558,N4600,N4638,N4676,N4719,N4759,N4799,N4840,N4880,N4919,N4959,N4999,N5040,N5077,N5118,N5155,N5196,N5237,N5278,N5318,N5359,N5401,N5442,N5483,N5525,N5567,N5607,N5647)</f>
        <v>0</v>
      </c>
      <c r="O4274" s="82">
        <f t="shared" si="3360"/>
        <v>16700</v>
      </c>
      <c r="P4274" s="82">
        <f t="shared" si="3244"/>
        <v>16700</v>
      </c>
      <c r="Q4274" s="82">
        <f t="shared" si="3245"/>
        <v>47.44318181818182</v>
      </c>
    </row>
    <row r="4275" spans="1:17" s="8" customFormat="1" x14ac:dyDescent="0.25">
      <c r="A4275" s="2" t="s">
        <v>638</v>
      </c>
      <c r="B4275" s="2" t="s">
        <v>82</v>
      </c>
      <c r="C4275" s="2" t="s">
        <v>2628</v>
      </c>
      <c r="D4275" s="54" t="s">
        <v>2629</v>
      </c>
      <c r="E4275" s="48">
        <v>8216</v>
      </c>
      <c r="F4275" s="54" t="s">
        <v>1</v>
      </c>
      <c r="G4275" s="56" t="s">
        <v>2920</v>
      </c>
      <c r="H4275" s="31" t="s">
        <v>248</v>
      </c>
      <c r="I4275" s="82">
        <f t="shared" ref="I4275" si="3361">SUM(I4358,I4399,I4440,I4559,I4639,I4960,I5078,I5156,I5238,I5279,I5319,I5360,I5402,I5443,I5484,I5526,I5568,I5648)</f>
        <v>280856</v>
      </c>
      <c r="J4275" s="82">
        <f t="shared" ref="J4275:K4275" si="3362">SUM(J4358,J4399,J4440,J4559,J4639,J4960,J5078,J5156,J5238,J5279,J5319,J5360,J5402,J5443,J5484,J5526,J5568,J5648)</f>
        <v>7000</v>
      </c>
      <c r="K4275" s="82">
        <f t="shared" si="3362"/>
        <v>0</v>
      </c>
      <c r="L4275" s="82">
        <f t="shared" si="3241"/>
        <v>0</v>
      </c>
      <c r="M4275" s="82">
        <f t="shared" ref="M4275" si="3363">SUM(M4358,M4399,M4440,M4559,M4639,M4960,M5078,M5156,M5238,M5279,M5319,M5360,M5402,M5443,M5484,M5526,M5568,M5648)</f>
        <v>0</v>
      </c>
      <c r="N4275" s="82">
        <f t="shared" ref="N4275:O4275" si="3364">SUM(N4358,N4399,N4440,N4559,N4639,N4960,N5078,N5156,N5238,N5279,N5319,N5360,N5402,N5443,N5484,N5526,N5568,N5648)</f>
        <v>0</v>
      </c>
      <c r="O4275" s="82">
        <f t="shared" si="3364"/>
        <v>0</v>
      </c>
      <c r="P4275" s="82">
        <f t="shared" si="3244"/>
        <v>0</v>
      </c>
      <c r="Q4275" s="82">
        <f t="shared" si="3245"/>
        <v>0</v>
      </c>
    </row>
    <row r="4276" spans="1:17" s="8" customFormat="1" x14ac:dyDescent="0.25">
      <c r="A4276" s="31" t="s">
        <v>1</v>
      </c>
      <c r="B4276" s="31" t="s">
        <v>1</v>
      </c>
      <c r="C4276" s="31" t="s">
        <v>1</v>
      </c>
      <c r="D4276" s="56" t="s">
        <v>1</v>
      </c>
      <c r="E4276" s="56" t="s">
        <v>1</v>
      </c>
      <c r="F4276" s="56" t="s">
        <v>1</v>
      </c>
      <c r="G4276" s="56" t="s">
        <v>1</v>
      </c>
      <c r="H4276" s="3" t="s">
        <v>2631</v>
      </c>
      <c r="I4276" s="38">
        <f t="shared" ref="I4276" si="3365">SUM(I4247,I4268,I4272)</f>
        <v>62058190</v>
      </c>
      <c r="J4276" s="38">
        <f t="shared" ref="J4276:K4276" si="3366">SUM(J4247,J4268,J4272)</f>
        <v>58815974</v>
      </c>
      <c r="K4276" s="38">
        <f t="shared" si="3366"/>
        <v>0</v>
      </c>
      <c r="L4276" s="38">
        <f t="shared" si="3241"/>
        <v>5335349</v>
      </c>
      <c r="M4276" s="38">
        <f t="shared" ref="M4276" si="3367">SUM(M4247,M4268,M4272)</f>
        <v>0</v>
      </c>
      <c r="N4276" s="38">
        <f t="shared" ref="N4276:O4276" si="3368">SUM(N4247,N4268,N4272)</f>
        <v>0</v>
      </c>
      <c r="O4276" s="38">
        <f t="shared" si="3368"/>
        <v>5335349</v>
      </c>
      <c r="P4276" s="38">
        <f t="shared" si="3244"/>
        <v>5335349</v>
      </c>
      <c r="Q4276" s="38">
        <f t="shared" si="3245"/>
        <v>9.0712584305753392</v>
      </c>
    </row>
    <row r="4277" spans="1:17" s="8" customFormat="1" ht="15.75" thickBot="1" x14ac:dyDescent="0.3">
      <c r="A4277" s="31" t="s">
        <v>1</v>
      </c>
      <c r="B4277" s="31" t="s">
        <v>1</v>
      </c>
      <c r="C4277" s="31" t="s">
        <v>1</v>
      </c>
      <c r="D4277" s="56" t="s">
        <v>1</v>
      </c>
      <c r="E4277" s="56" t="s">
        <v>1</v>
      </c>
      <c r="F4277" s="56" t="s">
        <v>1</v>
      </c>
      <c r="G4277" s="56" t="s">
        <v>1</v>
      </c>
      <c r="H4277" s="10" t="s">
        <v>64</v>
      </c>
      <c r="I4277" s="81">
        <f t="shared" ref="I4277" si="3369">I5693</f>
        <v>1992</v>
      </c>
      <c r="J4277" s="81">
        <f t="shared" ref="J4277:K4277" si="3370">J5693</f>
        <v>1992</v>
      </c>
      <c r="K4277" s="81">
        <f t="shared" si="3370"/>
        <v>0</v>
      </c>
      <c r="L4277" s="81"/>
      <c r="M4277" s="81">
        <f t="shared" ref="M4277" si="3371">M5693</f>
        <v>0</v>
      </c>
      <c r="N4277" s="81">
        <f t="shared" ref="N4277:O4277" si="3372">N5693</f>
        <v>0</v>
      </c>
      <c r="O4277" s="81">
        <f t="shared" si="3372"/>
        <v>0</v>
      </c>
      <c r="P4277" s="81">
        <f t="shared" si="3244"/>
        <v>0</v>
      </c>
      <c r="Q4277" s="81">
        <f t="shared" si="3245"/>
        <v>0</v>
      </c>
    </row>
    <row r="4278" spans="1:17" s="8" customFormat="1" ht="34.5" thickBot="1" x14ac:dyDescent="0.3">
      <c r="A4278" s="31" t="s">
        <v>1</v>
      </c>
      <c r="B4278" s="31" t="s">
        <v>1</v>
      </c>
      <c r="C4278" s="31" t="s">
        <v>1</v>
      </c>
      <c r="D4278" s="56" t="s">
        <v>1</v>
      </c>
      <c r="E4278" s="56" t="s">
        <v>1</v>
      </c>
      <c r="F4278" s="56" t="s">
        <v>1</v>
      </c>
      <c r="G4278" s="56" t="s">
        <v>1</v>
      </c>
      <c r="H4278" s="7" t="s">
        <v>65</v>
      </c>
      <c r="I4278" s="64" t="s">
        <v>2718</v>
      </c>
      <c r="J4278" s="64" t="s">
        <v>2879</v>
      </c>
      <c r="K4278" s="64" t="s">
        <v>2942</v>
      </c>
      <c r="L4278" s="64" t="s">
        <v>2942</v>
      </c>
      <c r="M4278" s="64" t="s">
        <v>2950</v>
      </c>
      <c r="N4278" s="64" t="s">
        <v>2949</v>
      </c>
      <c r="O4278" s="64" t="s">
        <v>2951</v>
      </c>
      <c r="P4278" s="64" t="s">
        <v>2942</v>
      </c>
      <c r="Q4278" s="64" t="s">
        <v>2944</v>
      </c>
    </row>
    <row r="4279" spans="1:17" s="8" customFormat="1" x14ac:dyDescent="0.25">
      <c r="A4279" s="32"/>
      <c r="B4279" s="32"/>
      <c r="C4279" s="32"/>
      <c r="D4279" s="52"/>
      <c r="E4279" s="52"/>
      <c r="F4279" s="52"/>
      <c r="G4279" s="52"/>
      <c r="H4279" s="4" t="s">
        <v>1</v>
      </c>
      <c r="I4279" s="65">
        <v>1</v>
      </c>
      <c r="J4279" s="65" t="s">
        <v>2894</v>
      </c>
      <c r="K4279" s="65">
        <v>3</v>
      </c>
      <c r="L4279" s="65" t="s">
        <v>2945</v>
      </c>
      <c r="M4279" s="65">
        <v>5</v>
      </c>
      <c r="N4279" s="65">
        <v>6</v>
      </c>
      <c r="O4279" s="65">
        <v>7</v>
      </c>
      <c r="P4279" s="65" t="s">
        <v>2946</v>
      </c>
      <c r="Q4279" s="65">
        <v>9</v>
      </c>
    </row>
    <row r="4280" spans="1:17" s="8" customFormat="1" x14ac:dyDescent="0.25">
      <c r="A4280" s="32"/>
      <c r="B4280" s="32"/>
      <c r="C4280" s="32"/>
      <c r="D4280" s="52"/>
      <c r="E4280" s="52"/>
      <c r="F4280" s="52"/>
      <c r="G4280" s="52"/>
      <c r="H4280" s="5" t="s">
        <v>332</v>
      </c>
      <c r="I4280" s="83">
        <f t="shared" ref="I4280" si="3373">SUM(I4276)</f>
        <v>62058190</v>
      </c>
      <c r="J4280" s="83">
        <f t="shared" ref="J4280:K4280" si="3374">SUM(J4276)</f>
        <v>58815974</v>
      </c>
      <c r="K4280" s="83">
        <f t="shared" si="3374"/>
        <v>0</v>
      </c>
      <c r="L4280" s="83">
        <f t="shared" si="3241"/>
        <v>5335349</v>
      </c>
      <c r="M4280" s="83">
        <f t="shared" ref="M4280" si="3375">SUM(M4276)</f>
        <v>0</v>
      </c>
      <c r="N4280" s="83">
        <f t="shared" ref="N4280:O4280" si="3376">SUM(N4276)</f>
        <v>0</v>
      </c>
      <c r="O4280" s="83">
        <f t="shared" si="3376"/>
        <v>5335349</v>
      </c>
      <c r="P4280" s="83">
        <f t="shared" si="3244"/>
        <v>5335349</v>
      </c>
      <c r="Q4280" s="83">
        <f t="shared" si="3245"/>
        <v>9.0712584305753392</v>
      </c>
    </row>
    <row r="4281" spans="1:17" s="8" customFormat="1" x14ac:dyDescent="0.25">
      <c r="A4281" s="32"/>
      <c r="B4281" s="32"/>
      <c r="C4281" s="32"/>
      <c r="D4281" s="52"/>
      <c r="E4281" s="52"/>
      <c r="F4281" s="52"/>
      <c r="G4281" s="52"/>
      <c r="H4281" s="6" t="s">
        <v>67</v>
      </c>
      <c r="I4281" s="83">
        <f t="shared" ref="I4281" si="3377">SUM(I4280)</f>
        <v>62058190</v>
      </c>
      <c r="J4281" s="83">
        <f t="shared" ref="J4281:K4281" si="3378">SUM(J4280)</f>
        <v>58815974</v>
      </c>
      <c r="K4281" s="83">
        <f t="shared" si="3378"/>
        <v>0</v>
      </c>
      <c r="L4281" s="83">
        <f t="shared" si="3241"/>
        <v>5335349</v>
      </c>
      <c r="M4281" s="83">
        <f t="shared" ref="M4281" si="3379">SUM(M4280)</f>
        <v>0</v>
      </c>
      <c r="N4281" s="83">
        <f t="shared" ref="N4281:O4281" si="3380">SUM(N4280)</f>
        <v>0</v>
      </c>
      <c r="O4281" s="83">
        <f t="shared" si="3380"/>
        <v>5335349</v>
      </c>
      <c r="P4281" s="83">
        <f t="shared" si="3244"/>
        <v>5335349</v>
      </c>
      <c r="Q4281" s="83">
        <f t="shared" si="3245"/>
        <v>9.0712584305753392</v>
      </c>
    </row>
    <row r="4282" spans="1:17" s="8" customFormat="1" x14ac:dyDescent="0.25">
      <c r="A4282" s="33"/>
      <c r="B4282" s="33"/>
      <c r="C4282" s="33"/>
      <c r="D4282" s="58"/>
      <c r="E4282" s="58"/>
      <c r="F4282" s="58"/>
      <c r="G4282" s="58"/>
      <c r="H4282" s="30"/>
      <c r="I4282" s="79"/>
      <c r="J4282" s="79"/>
      <c r="K4282" s="79"/>
      <c r="L4282" s="79"/>
      <c r="M4282" s="79"/>
      <c r="N4282" s="79"/>
      <c r="O4282" s="79"/>
      <c r="P4282" s="79"/>
      <c r="Q4282" s="79"/>
    </row>
    <row r="4283" spans="1:17" s="8" customFormat="1" x14ac:dyDescent="0.25">
      <c r="A4283" s="31" t="s">
        <v>1</v>
      </c>
      <c r="B4283" s="31" t="s">
        <v>1</v>
      </c>
      <c r="C4283" s="31" t="s">
        <v>1</v>
      </c>
      <c r="D4283" s="56" t="s">
        <v>1</v>
      </c>
      <c r="E4283" s="56" t="s">
        <v>1</v>
      </c>
      <c r="F4283" s="56" t="s">
        <v>1</v>
      </c>
      <c r="G4283" s="56" t="s">
        <v>1</v>
      </c>
      <c r="H4283" s="29" t="s">
        <v>1</v>
      </c>
      <c r="I4283" s="80"/>
      <c r="J4283" s="80"/>
      <c r="K4283" s="80"/>
      <c r="L4283" s="80"/>
      <c r="M4283" s="80"/>
      <c r="N4283" s="80"/>
      <c r="O4283" s="80"/>
      <c r="P4283" s="80"/>
      <c r="Q4283" s="80"/>
    </row>
    <row r="4284" spans="1:17" s="8" customFormat="1" x14ac:dyDescent="0.25">
      <c r="A4284" s="31" t="s">
        <v>1</v>
      </c>
      <c r="B4284" s="31" t="s">
        <v>1</v>
      </c>
      <c r="C4284" s="31" t="s">
        <v>1</v>
      </c>
      <c r="D4284" s="56" t="s">
        <v>1</v>
      </c>
      <c r="E4284" s="56" t="s">
        <v>1</v>
      </c>
      <c r="F4284" s="56" t="s">
        <v>1</v>
      </c>
      <c r="G4284" s="56" t="s">
        <v>1</v>
      </c>
      <c r="H4284" s="3" t="s">
        <v>1782</v>
      </c>
      <c r="I4284" s="38">
        <f t="shared" ref="I4284" si="3381">SUM(I4276)</f>
        <v>62058190</v>
      </c>
      <c r="J4284" s="38">
        <f t="shared" ref="J4284:K4284" si="3382">SUM(J4276)</f>
        <v>58815974</v>
      </c>
      <c r="K4284" s="38">
        <f t="shared" si="3382"/>
        <v>0</v>
      </c>
      <c r="L4284" s="38">
        <f t="shared" si="3241"/>
        <v>5335349</v>
      </c>
      <c r="M4284" s="38">
        <f t="shared" ref="M4284" si="3383">SUM(M4276)</f>
        <v>0</v>
      </c>
      <c r="N4284" s="38">
        <f t="shared" ref="N4284:O4284" si="3384">SUM(N4276)</f>
        <v>0</v>
      </c>
      <c r="O4284" s="38">
        <f t="shared" si="3384"/>
        <v>5335349</v>
      </c>
      <c r="P4284" s="38">
        <f t="shared" si="3244"/>
        <v>5335349</v>
      </c>
      <c r="Q4284" s="38">
        <f t="shared" si="3245"/>
        <v>9.0712584305753392</v>
      </c>
    </row>
    <row r="4285" spans="1:17" s="8" customFormat="1" ht="15.75" thickBot="1" x14ac:dyDescent="0.3">
      <c r="A4285" s="31" t="s">
        <v>1</v>
      </c>
      <c r="B4285" s="31" t="s">
        <v>1</v>
      </c>
      <c r="C4285" s="31" t="s">
        <v>1</v>
      </c>
      <c r="D4285" s="56" t="s">
        <v>1</v>
      </c>
      <c r="E4285" s="56" t="s">
        <v>1</v>
      </c>
      <c r="F4285" s="56" t="s">
        <v>1</v>
      </c>
      <c r="G4285" s="56" t="s">
        <v>1</v>
      </c>
      <c r="H4285" s="10" t="s">
        <v>64</v>
      </c>
      <c r="I4285" s="81">
        <f t="shared" ref="I4285" si="3385">I4277</f>
        <v>1992</v>
      </c>
      <c r="J4285" s="81">
        <f t="shared" ref="J4285:K4285" si="3386">J4277</f>
        <v>1992</v>
      </c>
      <c r="K4285" s="81">
        <f t="shared" si="3386"/>
        <v>0</v>
      </c>
      <c r="L4285" s="81"/>
      <c r="M4285" s="81">
        <f t="shared" ref="M4285" si="3387">M4277</f>
        <v>0</v>
      </c>
      <c r="N4285" s="81">
        <f t="shared" ref="N4285:O4285" si="3388">N4277</f>
        <v>0</v>
      </c>
      <c r="O4285" s="81">
        <f t="shared" si="3388"/>
        <v>0</v>
      </c>
      <c r="P4285" s="81">
        <f t="shared" si="3244"/>
        <v>0</v>
      </c>
      <c r="Q4285" s="81">
        <f t="shared" si="3245"/>
        <v>0</v>
      </c>
    </row>
    <row r="4286" spans="1:17" ht="34.5" thickBot="1" x14ac:dyDescent="0.3">
      <c r="A4286" s="22" t="s">
        <v>4</v>
      </c>
      <c r="B4286" s="22" t="s">
        <v>5</v>
      </c>
      <c r="C4286" s="22" t="s">
        <v>6</v>
      </c>
      <c r="D4286" s="44" t="s">
        <v>2891</v>
      </c>
      <c r="E4286" s="44" t="s">
        <v>2895</v>
      </c>
      <c r="F4286" s="44" t="s">
        <v>7</v>
      </c>
      <c r="G4286" s="44" t="s">
        <v>8</v>
      </c>
      <c r="H4286" s="22" t="s">
        <v>9</v>
      </c>
      <c r="I4286" s="64" t="s">
        <v>2718</v>
      </c>
      <c r="J4286" s="64" t="s">
        <v>2879</v>
      </c>
      <c r="K4286" s="64" t="s">
        <v>2942</v>
      </c>
      <c r="L4286" s="64" t="s">
        <v>2942</v>
      </c>
      <c r="M4286" s="64" t="s">
        <v>2950</v>
      </c>
      <c r="N4286" s="64" t="s">
        <v>2949</v>
      </c>
      <c r="O4286" s="64" t="s">
        <v>2951</v>
      </c>
      <c r="P4286" s="64" t="s">
        <v>2942</v>
      </c>
      <c r="Q4286" s="64" t="s">
        <v>2944</v>
      </c>
    </row>
    <row r="4287" spans="1:17" x14ac:dyDescent="0.25">
      <c r="A4287" s="15" t="s">
        <v>1</v>
      </c>
      <c r="B4287" s="15" t="s">
        <v>1</v>
      </c>
      <c r="C4287" s="15" t="s">
        <v>1</v>
      </c>
      <c r="D4287" s="45" t="s">
        <v>1</v>
      </c>
      <c r="E4287" s="45" t="s">
        <v>1</v>
      </c>
      <c r="F4287" s="46" t="s">
        <v>1</v>
      </c>
      <c r="G4287" s="47" t="s">
        <v>1</v>
      </c>
      <c r="H4287" s="16" t="s">
        <v>1</v>
      </c>
      <c r="I4287" s="65">
        <v>1</v>
      </c>
      <c r="J4287" s="65" t="s">
        <v>2894</v>
      </c>
      <c r="K4287" s="65">
        <v>3</v>
      </c>
      <c r="L4287" s="65" t="s">
        <v>2945</v>
      </c>
      <c r="M4287" s="65">
        <v>5</v>
      </c>
      <c r="N4287" s="65">
        <v>6</v>
      </c>
      <c r="O4287" s="65">
        <v>7</v>
      </c>
      <c r="P4287" s="65" t="s">
        <v>2946</v>
      </c>
      <c r="Q4287" s="65">
        <v>9</v>
      </c>
    </row>
    <row r="4288" spans="1:17" x14ac:dyDescent="0.25">
      <c r="A4288" s="14" t="s">
        <v>638</v>
      </c>
      <c r="B4288" s="14" t="s">
        <v>82</v>
      </c>
      <c r="C4288" s="12" t="s">
        <v>11</v>
      </c>
      <c r="D4288" s="43" t="s">
        <v>1434</v>
      </c>
      <c r="E4288" s="42" t="s">
        <v>1</v>
      </c>
      <c r="F4288" s="42" t="s">
        <v>1</v>
      </c>
      <c r="G4288" s="42" t="s">
        <v>1</v>
      </c>
      <c r="H4288" s="11" t="s">
        <v>1435</v>
      </c>
      <c r="I4288" s="63"/>
      <c r="J4288" s="63"/>
      <c r="K4288" s="63"/>
      <c r="L4288" s="63"/>
      <c r="M4288" s="63"/>
      <c r="N4288" s="63"/>
      <c r="O4288" s="63"/>
      <c r="P4288" s="63">
        <f t="shared" si="3244"/>
        <v>0</v>
      </c>
      <c r="Q4288" s="63" t="str">
        <f t="shared" si="3245"/>
        <v>-</v>
      </c>
    </row>
    <row r="4289" spans="1:17" ht="22.5" x14ac:dyDescent="0.25">
      <c r="A4289" s="14" t="s">
        <v>1</v>
      </c>
      <c r="B4289" s="14" t="s">
        <v>1</v>
      </c>
      <c r="C4289" s="14" t="s">
        <v>1</v>
      </c>
      <c r="D4289" s="42" t="s">
        <v>1</v>
      </c>
      <c r="E4289" s="42" t="s">
        <v>1</v>
      </c>
      <c r="F4289" s="42" t="s">
        <v>1</v>
      </c>
      <c r="G4289" s="42" t="s">
        <v>1</v>
      </c>
      <c r="H4289" s="17" t="s">
        <v>13</v>
      </c>
      <c r="I4289" s="66">
        <f t="shared" ref="I4289" si="3389">SUM(I4290,I4298,I4300)</f>
        <v>1578144</v>
      </c>
      <c r="J4289" s="66">
        <f t="shared" ref="J4289:K4289" si="3390">SUM(J4290,J4298,J4300)</f>
        <v>1562944</v>
      </c>
      <c r="K4289" s="66">
        <f t="shared" si="3390"/>
        <v>0</v>
      </c>
      <c r="L4289" s="66">
        <f t="shared" si="3241"/>
        <v>146050</v>
      </c>
      <c r="M4289" s="66">
        <f t="shared" ref="M4289" si="3391">SUM(M4290,M4298,M4300)</f>
        <v>0</v>
      </c>
      <c r="N4289" s="66">
        <f t="shared" ref="N4289:O4289" si="3392">SUM(N4290,N4298,N4300)</f>
        <v>0</v>
      </c>
      <c r="O4289" s="66">
        <f t="shared" si="3392"/>
        <v>146050</v>
      </c>
      <c r="P4289" s="66">
        <f t="shared" si="3244"/>
        <v>146050</v>
      </c>
      <c r="Q4289" s="66">
        <f t="shared" si="3245"/>
        <v>9.3445446541910648</v>
      </c>
    </row>
    <row r="4290" spans="1:17" x14ac:dyDescent="0.25">
      <c r="A4290" s="12" t="s">
        <v>638</v>
      </c>
      <c r="B4290" s="12" t="s">
        <v>82</v>
      </c>
      <c r="C4290" s="12" t="s">
        <v>11</v>
      </c>
      <c r="D4290" s="43" t="s">
        <v>1434</v>
      </c>
      <c r="E4290" s="42" t="s">
        <v>2709</v>
      </c>
      <c r="F4290" s="42" t="s">
        <v>1</v>
      </c>
      <c r="G4290" s="42" t="s">
        <v>1</v>
      </c>
      <c r="H4290" s="11" t="s">
        <v>15</v>
      </c>
      <c r="I4290" s="67">
        <f t="shared" ref="I4290" si="3393">SUM(I4291,I4292)</f>
        <v>1306512</v>
      </c>
      <c r="J4290" s="67">
        <f t="shared" ref="J4290:K4290" si="3394">SUM(J4291,J4292)</f>
        <v>1306512</v>
      </c>
      <c r="K4290" s="67">
        <f t="shared" si="3394"/>
        <v>0</v>
      </c>
      <c r="L4290" s="67">
        <f t="shared" si="3241"/>
        <v>118400</v>
      </c>
      <c r="M4290" s="67">
        <f t="shared" ref="M4290" si="3395">SUM(M4291,M4292)</f>
        <v>0</v>
      </c>
      <c r="N4290" s="67">
        <f t="shared" ref="N4290:O4290" si="3396">SUM(N4291,N4292)</f>
        <v>0</v>
      </c>
      <c r="O4290" s="67">
        <f t="shared" si="3396"/>
        <v>118400</v>
      </c>
      <c r="P4290" s="67">
        <f t="shared" si="3244"/>
        <v>118400</v>
      </c>
      <c r="Q4290" s="67">
        <f t="shared" si="3245"/>
        <v>9.0622971698690868</v>
      </c>
    </row>
    <row r="4291" spans="1:17" x14ac:dyDescent="0.25">
      <c r="A4291" s="12" t="s">
        <v>638</v>
      </c>
      <c r="B4291" s="12" t="s">
        <v>82</v>
      </c>
      <c r="C4291" s="12" t="s">
        <v>11</v>
      </c>
      <c r="D4291" s="43" t="s">
        <v>1434</v>
      </c>
      <c r="E4291" s="48">
        <v>6111</v>
      </c>
      <c r="F4291" s="43"/>
      <c r="G4291" s="56" t="s">
        <v>2920</v>
      </c>
      <c r="H4291" s="23" t="s">
        <v>16</v>
      </c>
      <c r="I4291" s="68">
        <v>1126212</v>
      </c>
      <c r="J4291" s="68">
        <v>1126212</v>
      </c>
      <c r="K4291" s="68"/>
      <c r="L4291" s="68">
        <f t="shared" si="3241"/>
        <v>105000</v>
      </c>
      <c r="M4291" s="68"/>
      <c r="N4291" s="68"/>
      <c r="O4291" s="68">
        <v>105000</v>
      </c>
      <c r="P4291" s="68">
        <f t="shared" si="3244"/>
        <v>105000</v>
      </c>
      <c r="Q4291" s="68">
        <f t="shared" si="3245"/>
        <v>9.3232890432707158</v>
      </c>
    </row>
    <row r="4292" spans="1:17" x14ac:dyDescent="0.25">
      <c r="A4292" s="14" t="s">
        <v>638</v>
      </c>
      <c r="B4292" s="14" t="s">
        <v>82</v>
      </c>
      <c r="C4292" s="14" t="s">
        <v>11</v>
      </c>
      <c r="D4292" s="50" t="s">
        <v>1434</v>
      </c>
      <c r="E4292" s="50" t="s">
        <v>2719</v>
      </c>
      <c r="F4292" s="43" t="s">
        <v>1</v>
      </c>
      <c r="G4292" s="49" t="s">
        <v>1</v>
      </c>
      <c r="H4292" s="11" t="s">
        <v>19</v>
      </c>
      <c r="I4292" s="67">
        <f t="shared" ref="I4292:O4292" si="3397">SUM(I4293:I4297)</f>
        <v>180300</v>
      </c>
      <c r="J4292" s="67">
        <f t="shared" si="3397"/>
        <v>180300</v>
      </c>
      <c r="K4292" s="67">
        <f t="shared" si="3397"/>
        <v>0</v>
      </c>
      <c r="L4292" s="67">
        <f t="shared" si="3241"/>
        <v>13400</v>
      </c>
      <c r="M4292" s="67">
        <f t="shared" si="3397"/>
        <v>0</v>
      </c>
      <c r="N4292" s="67">
        <f t="shared" si="3397"/>
        <v>0</v>
      </c>
      <c r="O4292" s="67">
        <f t="shared" si="3397"/>
        <v>13400</v>
      </c>
      <c r="P4292" s="67">
        <f t="shared" si="3244"/>
        <v>13400</v>
      </c>
      <c r="Q4292" s="67">
        <f t="shared" si="3245"/>
        <v>7.4320576816417088</v>
      </c>
    </row>
    <row r="4293" spans="1:17" x14ac:dyDescent="0.25">
      <c r="A4293" s="12" t="s">
        <v>638</v>
      </c>
      <c r="B4293" s="12" t="s">
        <v>82</v>
      </c>
      <c r="C4293" s="12" t="s">
        <v>11</v>
      </c>
      <c r="D4293" s="43" t="s">
        <v>1434</v>
      </c>
      <c r="E4293" s="48">
        <v>6112</v>
      </c>
      <c r="F4293" s="43" t="s">
        <v>1436</v>
      </c>
      <c r="G4293" s="56" t="s">
        <v>2920</v>
      </c>
      <c r="H4293" s="23" t="s">
        <v>73</v>
      </c>
      <c r="I4293" s="68">
        <v>30700</v>
      </c>
      <c r="J4293" s="68">
        <v>30700</v>
      </c>
      <c r="K4293" s="68"/>
      <c r="L4293" s="68">
        <f t="shared" si="3241"/>
        <v>2500</v>
      </c>
      <c r="M4293" s="68"/>
      <c r="N4293" s="68"/>
      <c r="O4293" s="68">
        <v>2500</v>
      </c>
      <c r="P4293" s="68">
        <f t="shared" si="3244"/>
        <v>2500</v>
      </c>
      <c r="Q4293" s="68">
        <f t="shared" si="3245"/>
        <v>8.1433224755700326</v>
      </c>
    </row>
    <row r="4294" spans="1:17" x14ac:dyDescent="0.25">
      <c r="A4294" s="12" t="s">
        <v>638</v>
      </c>
      <c r="B4294" s="12" t="s">
        <v>82</v>
      </c>
      <c r="C4294" s="12" t="s">
        <v>11</v>
      </c>
      <c r="D4294" s="43" t="s">
        <v>1434</v>
      </c>
      <c r="E4294" s="48">
        <v>6112</v>
      </c>
      <c r="F4294" s="43" t="s">
        <v>1437</v>
      </c>
      <c r="G4294" s="56" t="s">
        <v>2920</v>
      </c>
      <c r="H4294" s="23" t="s">
        <v>22</v>
      </c>
      <c r="I4294" s="68">
        <v>102900</v>
      </c>
      <c r="J4294" s="68">
        <v>102900</v>
      </c>
      <c r="K4294" s="68"/>
      <c r="L4294" s="68">
        <f t="shared" si="3241"/>
        <v>10900</v>
      </c>
      <c r="M4294" s="68"/>
      <c r="N4294" s="68"/>
      <c r="O4294" s="68">
        <v>10900</v>
      </c>
      <c r="P4294" s="68">
        <f t="shared" si="3244"/>
        <v>10900</v>
      </c>
      <c r="Q4294" s="68">
        <f t="shared" si="3245"/>
        <v>10.592808551992224</v>
      </c>
    </row>
    <row r="4295" spans="1:17" x14ac:dyDescent="0.25">
      <c r="A4295" s="12" t="s">
        <v>638</v>
      </c>
      <c r="B4295" s="12" t="s">
        <v>82</v>
      </c>
      <c r="C4295" s="12" t="s">
        <v>11</v>
      </c>
      <c r="D4295" s="43" t="s">
        <v>1434</v>
      </c>
      <c r="E4295" s="48">
        <v>6112</v>
      </c>
      <c r="F4295" s="43" t="s">
        <v>1438</v>
      </c>
      <c r="G4295" s="56" t="s">
        <v>2920</v>
      </c>
      <c r="H4295" s="23" t="s">
        <v>24</v>
      </c>
      <c r="I4295" s="68">
        <v>26700</v>
      </c>
      <c r="J4295" s="68">
        <v>26700</v>
      </c>
      <c r="K4295" s="68"/>
      <c r="L4295" s="68">
        <f t="shared" si="3241"/>
        <v>0</v>
      </c>
      <c r="M4295" s="68"/>
      <c r="N4295" s="68"/>
      <c r="O4295" s="68"/>
      <c r="P4295" s="68">
        <f t="shared" si="3244"/>
        <v>0</v>
      </c>
      <c r="Q4295" s="68">
        <f t="shared" si="3245"/>
        <v>0</v>
      </c>
    </row>
    <row r="4296" spans="1:17" x14ac:dyDescent="0.25">
      <c r="A4296" s="12" t="s">
        <v>638</v>
      </c>
      <c r="B4296" s="12" t="s">
        <v>82</v>
      </c>
      <c r="C4296" s="12" t="s">
        <v>11</v>
      </c>
      <c r="D4296" s="43" t="s">
        <v>1434</v>
      </c>
      <c r="E4296" s="48">
        <v>6112</v>
      </c>
      <c r="F4296" s="43" t="s">
        <v>1439</v>
      </c>
      <c r="G4296" s="56" t="s">
        <v>2920</v>
      </c>
      <c r="H4296" s="23" t="s">
        <v>76</v>
      </c>
      <c r="I4296" s="68">
        <v>5000</v>
      </c>
      <c r="J4296" s="68">
        <v>5000</v>
      </c>
      <c r="K4296" s="68"/>
      <c r="L4296" s="68">
        <f t="shared" si="3241"/>
        <v>0</v>
      </c>
      <c r="M4296" s="68"/>
      <c r="N4296" s="68"/>
      <c r="O4296" s="68">
        <v>0</v>
      </c>
      <c r="P4296" s="68">
        <f t="shared" si="3244"/>
        <v>0</v>
      </c>
      <c r="Q4296" s="68">
        <f t="shared" si="3245"/>
        <v>0</v>
      </c>
    </row>
    <row r="4297" spans="1:17" x14ac:dyDescent="0.25">
      <c r="A4297" s="12" t="s">
        <v>638</v>
      </c>
      <c r="B4297" s="12" t="s">
        <v>82</v>
      </c>
      <c r="C4297" s="12" t="s">
        <v>11</v>
      </c>
      <c r="D4297" s="43" t="s">
        <v>1434</v>
      </c>
      <c r="E4297" s="48">
        <v>6112</v>
      </c>
      <c r="F4297" s="43" t="s">
        <v>1440</v>
      </c>
      <c r="G4297" s="56" t="s">
        <v>2920</v>
      </c>
      <c r="H4297" s="23" t="s">
        <v>26</v>
      </c>
      <c r="I4297" s="68">
        <v>15000</v>
      </c>
      <c r="J4297" s="68">
        <v>15000</v>
      </c>
      <c r="K4297" s="68"/>
      <c r="L4297" s="68">
        <f t="shared" si="3241"/>
        <v>0</v>
      </c>
      <c r="M4297" s="68"/>
      <c r="N4297" s="68"/>
      <c r="O4297" s="68">
        <v>0</v>
      </c>
      <c r="P4297" s="68">
        <f t="shared" si="3244"/>
        <v>0</v>
      </c>
      <c r="Q4297" s="68">
        <f t="shared" si="3245"/>
        <v>0</v>
      </c>
    </row>
    <row r="4298" spans="1:17" x14ac:dyDescent="0.25">
      <c r="A4298" s="12" t="s">
        <v>638</v>
      </c>
      <c r="B4298" s="12" t="s">
        <v>82</v>
      </c>
      <c r="C4298" s="12" t="s">
        <v>11</v>
      </c>
      <c r="D4298" s="43" t="s">
        <v>1434</v>
      </c>
      <c r="E4298" s="42" t="s">
        <v>2710</v>
      </c>
      <c r="F4298" s="42" t="s">
        <v>1</v>
      </c>
      <c r="G4298" s="42" t="s">
        <v>1</v>
      </c>
      <c r="H4298" s="11" t="s">
        <v>28</v>
      </c>
      <c r="I4298" s="67">
        <f t="shared" ref="I4298:O4298" si="3398">SUM(I4299)</f>
        <v>120132</v>
      </c>
      <c r="J4298" s="67">
        <f t="shared" si="3398"/>
        <v>120132</v>
      </c>
      <c r="K4298" s="67">
        <f t="shared" si="3398"/>
        <v>0</v>
      </c>
      <c r="L4298" s="67">
        <f t="shared" si="3241"/>
        <v>11100</v>
      </c>
      <c r="M4298" s="67">
        <f t="shared" si="3398"/>
        <v>0</v>
      </c>
      <c r="N4298" s="67">
        <f t="shared" si="3398"/>
        <v>0</v>
      </c>
      <c r="O4298" s="67">
        <f t="shared" si="3398"/>
        <v>11100</v>
      </c>
      <c r="P4298" s="67">
        <f t="shared" si="3244"/>
        <v>11100</v>
      </c>
      <c r="Q4298" s="67">
        <f t="shared" si="3245"/>
        <v>9.2398361802017792</v>
      </c>
    </row>
    <row r="4299" spans="1:17" x14ac:dyDescent="0.25">
      <c r="A4299" s="12" t="s">
        <v>638</v>
      </c>
      <c r="B4299" s="12" t="s">
        <v>82</v>
      </c>
      <c r="C4299" s="12" t="s">
        <v>11</v>
      </c>
      <c r="D4299" s="43" t="s">
        <v>1434</v>
      </c>
      <c r="E4299" s="48">
        <v>6121</v>
      </c>
      <c r="F4299" s="43"/>
      <c r="G4299" s="56" t="s">
        <v>2920</v>
      </c>
      <c r="H4299" s="23" t="s">
        <v>29</v>
      </c>
      <c r="I4299" s="68">
        <v>120132</v>
      </c>
      <c r="J4299" s="68">
        <v>120132</v>
      </c>
      <c r="K4299" s="68"/>
      <c r="L4299" s="68">
        <f t="shared" si="3241"/>
        <v>11100</v>
      </c>
      <c r="M4299" s="68"/>
      <c r="N4299" s="68"/>
      <c r="O4299" s="68">
        <v>11100</v>
      </c>
      <c r="P4299" s="68">
        <f t="shared" si="3244"/>
        <v>11100</v>
      </c>
      <c r="Q4299" s="68">
        <f t="shared" si="3245"/>
        <v>9.2398361802017792</v>
      </c>
    </row>
    <row r="4300" spans="1:17" x14ac:dyDescent="0.25">
      <c r="A4300" s="12" t="s">
        <v>638</v>
      </c>
      <c r="B4300" s="12" t="s">
        <v>82</v>
      </c>
      <c r="C4300" s="12" t="s">
        <v>11</v>
      </c>
      <c r="D4300" s="43" t="s">
        <v>1434</v>
      </c>
      <c r="E4300" s="42" t="s">
        <v>2711</v>
      </c>
      <c r="F4300" s="42" t="s">
        <v>1</v>
      </c>
      <c r="G4300" s="42" t="s">
        <v>1</v>
      </c>
      <c r="H4300" s="11" t="s">
        <v>32</v>
      </c>
      <c r="I4300" s="67">
        <f t="shared" ref="I4300:O4300" si="3399">SUM(I4301:I4308)</f>
        <v>151500</v>
      </c>
      <c r="J4300" s="67">
        <f t="shared" si="3399"/>
        <v>136300</v>
      </c>
      <c r="K4300" s="67">
        <f t="shared" si="3399"/>
        <v>0</v>
      </c>
      <c r="L4300" s="67">
        <f t="shared" ref="L4300:L4363" si="3400">SUM(M4300:O4300)</f>
        <v>16550</v>
      </c>
      <c r="M4300" s="67">
        <f t="shared" si="3399"/>
        <v>0</v>
      </c>
      <c r="N4300" s="67">
        <f t="shared" si="3399"/>
        <v>0</v>
      </c>
      <c r="O4300" s="67">
        <f t="shared" si="3399"/>
        <v>16550</v>
      </c>
      <c r="P4300" s="67">
        <f t="shared" ref="P4300:P4363" si="3401">K4300+L4300</f>
        <v>16550</v>
      </c>
      <c r="Q4300" s="67">
        <f t="shared" ref="Q4300:Q4363" si="3402">IF(J4300=0,"-",P4300/J4300*100)</f>
        <v>12.142333088774762</v>
      </c>
    </row>
    <row r="4301" spans="1:17" x14ac:dyDescent="0.25">
      <c r="A4301" s="12" t="s">
        <v>638</v>
      </c>
      <c r="B4301" s="12" t="s">
        <v>82</v>
      </c>
      <c r="C4301" s="12" t="s">
        <v>11</v>
      </c>
      <c r="D4301" s="43" t="s">
        <v>1434</v>
      </c>
      <c r="E4301" s="48">
        <v>6131</v>
      </c>
      <c r="F4301" s="43"/>
      <c r="G4301" s="56" t="s">
        <v>2920</v>
      </c>
      <c r="H4301" s="23" t="s">
        <v>33</v>
      </c>
      <c r="I4301" s="68">
        <v>6000</v>
      </c>
      <c r="J4301" s="68">
        <v>3000</v>
      </c>
      <c r="K4301" s="68"/>
      <c r="L4301" s="68">
        <f t="shared" si="3400"/>
        <v>250</v>
      </c>
      <c r="M4301" s="68"/>
      <c r="N4301" s="68"/>
      <c r="O4301" s="68">
        <v>250</v>
      </c>
      <c r="P4301" s="68">
        <f t="shared" si="3401"/>
        <v>250</v>
      </c>
      <c r="Q4301" s="68">
        <f t="shared" si="3402"/>
        <v>8.3333333333333321</v>
      </c>
    </row>
    <row r="4302" spans="1:17" x14ac:dyDescent="0.25">
      <c r="A4302" s="12" t="s">
        <v>638</v>
      </c>
      <c r="B4302" s="12" t="s">
        <v>82</v>
      </c>
      <c r="C4302" s="12" t="s">
        <v>11</v>
      </c>
      <c r="D4302" s="43" t="s">
        <v>1434</v>
      </c>
      <c r="E4302" s="48">
        <v>6132</v>
      </c>
      <c r="F4302" s="43"/>
      <c r="G4302" s="56" t="s">
        <v>2920</v>
      </c>
      <c r="H4302" s="23" t="s">
        <v>227</v>
      </c>
      <c r="I4302" s="68">
        <v>50000</v>
      </c>
      <c r="J4302" s="68">
        <v>50000</v>
      </c>
      <c r="K4302" s="68"/>
      <c r="L4302" s="68">
        <f t="shared" si="3400"/>
        <v>4000</v>
      </c>
      <c r="M4302" s="68"/>
      <c r="N4302" s="68"/>
      <c r="O4302" s="68">
        <v>4000</v>
      </c>
      <c r="P4302" s="68">
        <f t="shared" si="3401"/>
        <v>4000</v>
      </c>
      <c r="Q4302" s="68">
        <f t="shared" si="3402"/>
        <v>8</v>
      </c>
    </row>
    <row r="4303" spans="1:17" x14ac:dyDescent="0.25">
      <c r="A4303" s="12" t="s">
        <v>638</v>
      </c>
      <c r="B4303" s="12" t="s">
        <v>82</v>
      </c>
      <c r="C4303" s="12" t="s">
        <v>11</v>
      </c>
      <c r="D4303" s="43" t="s">
        <v>1434</v>
      </c>
      <c r="E4303" s="48">
        <v>6133</v>
      </c>
      <c r="F4303" s="43"/>
      <c r="G4303" s="56" t="s">
        <v>2920</v>
      </c>
      <c r="H4303" s="23" t="s">
        <v>229</v>
      </c>
      <c r="I4303" s="68">
        <v>12500</v>
      </c>
      <c r="J4303" s="68">
        <v>12500</v>
      </c>
      <c r="K4303" s="68"/>
      <c r="L4303" s="68">
        <f t="shared" si="3400"/>
        <v>1100</v>
      </c>
      <c r="M4303" s="68"/>
      <c r="N4303" s="68"/>
      <c r="O4303" s="68">
        <v>1100</v>
      </c>
      <c r="P4303" s="68">
        <f t="shared" si="3401"/>
        <v>1100</v>
      </c>
      <c r="Q4303" s="68">
        <f t="shared" si="3402"/>
        <v>8.7999999999999989</v>
      </c>
    </row>
    <row r="4304" spans="1:17" x14ac:dyDescent="0.25">
      <c r="A4304" s="12" t="s">
        <v>638</v>
      </c>
      <c r="B4304" s="12" t="s">
        <v>82</v>
      </c>
      <c r="C4304" s="12" t="s">
        <v>11</v>
      </c>
      <c r="D4304" s="43" t="s">
        <v>1434</v>
      </c>
      <c r="E4304" s="48">
        <v>6134</v>
      </c>
      <c r="F4304" s="43"/>
      <c r="G4304" s="56" t="s">
        <v>2920</v>
      </c>
      <c r="H4304" s="23" t="s">
        <v>169</v>
      </c>
      <c r="I4304" s="68">
        <v>14900</v>
      </c>
      <c r="J4304" s="68">
        <v>11900</v>
      </c>
      <c r="K4304" s="68"/>
      <c r="L4304" s="68">
        <f t="shared" si="3400"/>
        <v>4000</v>
      </c>
      <c r="M4304" s="68"/>
      <c r="N4304" s="68"/>
      <c r="O4304" s="68">
        <v>4000</v>
      </c>
      <c r="P4304" s="68">
        <f t="shared" si="3401"/>
        <v>4000</v>
      </c>
      <c r="Q4304" s="68">
        <f t="shared" si="3402"/>
        <v>33.613445378151262</v>
      </c>
    </row>
    <row r="4305" spans="1:17" x14ac:dyDescent="0.25">
      <c r="A4305" s="12" t="s">
        <v>638</v>
      </c>
      <c r="B4305" s="12" t="s">
        <v>82</v>
      </c>
      <c r="C4305" s="12" t="s">
        <v>11</v>
      </c>
      <c r="D4305" s="43" t="s">
        <v>1434</v>
      </c>
      <c r="E4305" s="48">
        <v>6135</v>
      </c>
      <c r="F4305" s="43"/>
      <c r="G4305" s="56" t="s">
        <v>2920</v>
      </c>
      <c r="H4305" s="23" t="s">
        <v>231</v>
      </c>
      <c r="I4305" s="68">
        <v>2000</v>
      </c>
      <c r="J4305" s="68">
        <v>1000</v>
      </c>
      <c r="K4305" s="68"/>
      <c r="L4305" s="68">
        <f t="shared" si="3400"/>
        <v>100</v>
      </c>
      <c r="M4305" s="68"/>
      <c r="N4305" s="68"/>
      <c r="O4305" s="68">
        <v>100</v>
      </c>
      <c r="P4305" s="68">
        <f t="shared" si="3401"/>
        <v>100</v>
      </c>
      <c r="Q4305" s="68">
        <f t="shared" si="3402"/>
        <v>10</v>
      </c>
    </row>
    <row r="4306" spans="1:17" x14ac:dyDescent="0.25">
      <c r="A4306" s="12" t="s">
        <v>638</v>
      </c>
      <c r="B4306" s="12" t="s">
        <v>82</v>
      </c>
      <c r="C4306" s="12" t="s">
        <v>11</v>
      </c>
      <c r="D4306" s="43" t="s">
        <v>1434</v>
      </c>
      <c r="E4306" s="48">
        <v>6137</v>
      </c>
      <c r="F4306" s="43"/>
      <c r="G4306" s="56" t="s">
        <v>2920</v>
      </c>
      <c r="H4306" s="23" t="s">
        <v>235</v>
      </c>
      <c r="I4306" s="68">
        <v>20900</v>
      </c>
      <c r="J4306" s="68">
        <v>17900</v>
      </c>
      <c r="K4306" s="68"/>
      <c r="L4306" s="68">
        <f t="shared" si="3400"/>
        <v>4000</v>
      </c>
      <c r="M4306" s="68"/>
      <c r="N4306" s="68"/>
      <c r="O4306" s="68">
        <v>4000</v>
      </c>
      <c r="P4306" s="68">
        <f t="shared" si="3401"/>
        <v>4000</v>
      </c>
      <c r="Q4306" s="68">
        <f t="shared" si="3402"/>
        <v>22.346368715083798</v>
      </c>
    </row>
    <row r="4307" spans="1:17" x14ac:dyDescent="0.25">
      <c r="A4307" s="12" t="s">
        <v>638</v>
      </c>
      <c r="B4307" s="12" t="s">
        <v>82</v>
      </c>
      <c r="C4307" s="12" t="s">
        <v>11</v>
      </c>
      <c r="D4307" s="43" t="s">
        <v>1434</v>
      </c>
      <c r="E4307" s="48">
        <v>6138</v>
      </c>
      <c r="F4307" s="43"/>
      <c r="G4307" s="56" t="s">
        <v>2920</v>
      </c>
      <c r="H4307" s="23" t="s">
        <v>237</v>
      </c>
      <c r="I4307" s="68">
        <v>5700</v>
      </c>
      <c r="J4307" s="68">
        <v>3200</v>
      </c>
      <c r="K4307" s="68"/>
      <c r="L4307" s="68">
        <f t="shared" si="3400"/>
        <v>0</v>
      </c>
      <c r="M4307" s="68"/>
      <c r="N4307" s="68"/>
      <c r="O4307" s="68">
        <v>0</v>
      </c>
      <c r="P4307" s="68">
        <f t="shared" si="3401"/>
        <v>0</v>
      </c>
      <c r="Q4307" s="68">
        <f t="shared" si="3402"/>
        <v>0</v>
      </c>
    </row>
    <row r="4308" spans="1:17" x14ac:dyDescent="0.25">
      <c r="A4308" s="14" t="s">
        <v>638</v>
      </c>
      <c r="B4308" s="14" t="s">
        <v>82</v>
      </c>
      <c r="C4308" s="14" t="s">
        <v>11</v>
      </c>
      <c r="D4308" s="50" t="s">
        <v>1434</v>
      </c>
      <c r="E4308" s="50" t="s">
        <v>2720</v>
      </c>
      <c r="F4308" s="43" t="s">
        <v>1</v>
      </c>
      <c r="G4308" s="49" t="s">
        <v>1</v>
      </c>
      <c r="H4308" s="11" t="s">
        <v>35</v>
      </c>
      <c r="I4308" s="67">
        <f t="shared" ref="I4308:O4308" si="3403">SUM(I4309:I4311)</f>
        <v>39500</v>
      </c>
      <c r="J4308" s="67">
        <f t="shared" si="3403"/>
        <v>36800</v>
      </c>
      <c r="K4308" s="67">
        <f t="shared" si="3403"/>
        <v>0</v>
      </c>
      <c r="L4308" s="67">
        <f t="shared" si="3400"/>
        <v>3100</v>
      </c>
      <c r="M4308" s="67">
        <f t="shared" si="3403"/>
        <v>0</v>
      </c>
      <c r="N4308" s="67">
        <f t="shared" si="3403"/>
        <v>0</v>
      </c>
      <c r="O4308" s="67">
        <f t="shared" si="3403"/>
        <v>3100</v>
      </c>
      <c r="P4308" s="67">
        <f t="shared" si="3401"/>
        <v>3100</v>
      </c>
      <c r="Q4308" s="67">
        <f t="shared" si="3402"/>
        <v>8.4239130434782616</v>
      </c>
    </row>
    <row r="4309" spans="1:17" x14ac:dyDescent="0.25">
      <c r="A4309" s="12" t="s">
        <v>638</v>
      </c>
      <c r="B4309" s="12" t="s">
        <v>82</v>
      </c>
      <c r="C4309" s="12" t="s">
        <v>11</v>
      </c>
      <c r="D4309" s="43" t="s">
        <v>1434</v>
      </c>
      <c r="E4309" s="48">
        <v>6139</v>
      </c>
      <c r="F4309" s="43"/>
      <c r="G4309" s="56" t="s">
        <v>2920</v>
      </c>
      <c r="H4309" s="23" t="s">
        <v>35</v>
      </c>
      <c r="I4309" s="68">
        <v>28600</v>
      </c>
      <c r="J4309" s="68">
        <v>25900</v>
      </c>
      <c r="K4309" s="68"/>
      <c r="L4309" s="68">
        <f t="shared" si="3400"/>
        <v>2100</v>
      </c>
      <c r="M4309" s="68"/>
      <c r="N4309" s="68"/>
      <c r="O4309" s="68">
        <v>2100</v>
      </c>
      <c r="P4309" s="68">
        <f t="shared" si="3401"/>
        <v>2100</v>
      </c>
      <c r="Q4309" s="68">
        <f t="shared" si="3402"/>
        <v>8.1081081081081088</v>
      </c>
    </row>
    <row r="4310" spans="1:17" x14ac:dyDescent="0.25">
      <c r="A4310" s="12" t="s">
        <v>638</v>
      </c>
      <c r="B4310" s="12" t="s">
        <v>82</v>
      </c>
      <c r="C4310" s="12" t="s">
        <v>11</v>
      </c>
      <c r="D4310" s="43" t="s">
        <v>1434</v>
      </c>
      <c r="E4310" s="48">
        <v>6139</v>
      </c>
      <c r="F4310" s="43" t="s">
        <v>1441</v>
      </c>
      <c r="G4310" s="56" t="s">
        <v>2920</v>
      </c>
      <c r="H4310" s="23" t="s">
        <v>43</v>
      </c>
      <c r="I4310" s="68">
        <v>3200</v>
      </c>
      <c r="J4310" s="68">
        <v>3200</v>
      </c>
      <c r="K4310" s="68"/>
      <c r="L4310" s="68">
        <f t="shared" si="3400"/>
        <v>350</v>
      </c>
      <c r="M4310" s="68"/>
      <c r="N4310" s="68"/>
      <c r="O4310" s="68">
        <v>350</v>
      </c>
      <c r="P4310" s="68">
        <f t="shared" si="3401"/>
        <v>350</v>
      </c>
      <c r="Q4310" s="68">
        <f t="shared" si="3402"/>
        <v>10.9375</v>
      </c>
    </row>
    <row r="4311" spans="1:17" ht="22.5" x14ac:dyDescent="0.25">
      <c r="A4311" s="12" t="s">
        <v>638</v>
      </c>
      <c r="B4311" s="12" t="s">
        <v>82</v>
      </c>
      <c r="C4311" s="12" t="s">
        <v>11</v>
      </c>
      <c r="D4311" s="43" t="s">
        <v>1434</v>
      </c>
      <c r="E4311" s="48">
        <v>6139</v>
      </c>
      <c r="F4311" s="43" t="s">
        <v>1442</v>
      </c>
      <c r="G4311" s="56" t="s">
        <v>2920</v>
      </c>
      <c r="H4311" s="23" t="s">
        <v>49</v>
      </c>
      <c r="I4311" s="68">
        <v>7700</v>
      </c>
      <c r="J4311" s="68">
        <v>7700</v>
      </c>
      <c r="K4311" s="68"/>
      <c r="L4311" s="68">
        <f t="shared" si="3400"/>
        <v>650</v>
      </c>
      <c r="M4311" s="68"/>
      <c r="N4311" s="68"/>
      <c r="O4311" s="68">
        <v>650</v>
      </c>
      <c r="P4311" s="68">
        <f t="shared" si="3401"/>
        <v>650</v>
      </c>
      <c r="Q4311" s="68">
        <f t="shared" si="3402"/>
        <v>8.4415584415584419</v>
      </c>
    </row>
    <row r="4312" spans="1:17" ht="22.5" x14ac:dyDescent="0.25">
      <c r="A4312" s="14" t="s">
        <v>1</v>
      </c>
      <c r="B4312" s="14" t="s">
        <v>1</v>
      </c>
      <c r="C4312" s="14" t="s">
        <v>1</v>
      </c>
      <c r="D4312" s="42" t="s">
        <v>1</v>
      </c>
      <c r="E4312" s="42" t="s">
        <v>1</v>
      </c>
      <c r="F4312" s="42" t="s">
        <v>1</v>
      </c>
      <c r="G4312" s="42" t="s">
        <v>1</v>
      </c>
      <c r="H4312" s="17" t="s">
        <v>50</v>
      </c>
      <c r="I4312" s="66">
        <f t="shared" ref="I4312:O4313" si="3404">SUM(I4313)</f>
        <v>100</v>
      </c>
      <c r="J4312" s="66">
        <f t="shared" si="3404"/>
        <v>100</v>
      </c>
      <c r="K4312" s="66">
        <f t="shared" si="3404"/>
        <v>0</v>
      </c>
      <c r="L4312" s="66">
        <f t="shared" si="3400"/>
        <v>0</v>
      </c>
      <c r="M4312" s="66">
        <f t="shared" si="3404"/>
        <v>0</v>
      </c>
      <c r="N4312" s="66">
        <f t="shared" si="3404"/>
        <v>0</v>
      </c>
      <c r="O4312" s="66">
        <f t="shared" si="3404"/>
        <v>0</v>
      </c>
      <c r="P4312" s="66">
        <f t="shared" si="3401"/>
        <v>0</v>
      </c>
      <c r="Q4312" s="66">
        <f t="shared" si="3402"/>
        <v>0</v>
      </c>
    </row>
    <row r="4313" spans="1:17" x14ac:dyDescent="0.25">
      <c r="A4313" s="12" t="s">
        <v>638</v>
      </c>
      <c r="B4313" s="12" t="s">
        <v>82</v>
      </c>
      <c r="C4313" s="12" t="s">
        <v>11</v>
      </c>
      <c r="D4313" s="43" t="s">
        <v>1434</v>
      </c>
      <c r="E4313" s="42" t="s">
        <v>2712</v>
      </c>
      <c r="F4313" s="42" t="s">
        <v>1</v>
      </c>
      <c r="G4313" s="42" t="s">
        <v>1</v>
      </c>
      <c r="H4313" s="11" t="s">
        <v>52</v>
      </c>
      <c r="I4313" s="67">
        <f t="shared" si="3404"/>
        <v>100</v>
      </c>
      <c r="J4313" s="67">
        <f t="shared" si="3404"/>
        <v>100</v>
      </c>
      <c r="K4313" s="67">
        <f t="shared" si="3404"/>
        <v>0</v>
      </c>
      <c r="L4313" s="67">
        <f t="shared" si="3400"/>
        <v>0</v>
      </c>
      <c r="M4313" s="67">
        <f t="shared" si="3404"/>
        <v>0</v>
      </c>
      <c r="N4313" s="67">
        <f t="shared" si="3404"/>
        <v>0</v>
      </c>
      <c r="O4313" s="67">
        <f t="shared" si="3404"/>
        <v>0</v>
      </c>
      <c r="P4313" s="67">
        <f t="shared" si="3401"/>
        <v>0</v>
      </c>
      <c r="Q4313" s="67">
        <f t="shared" si="3402"/>
        <v>0</v>
      </c>
    </row>
    <row r="4314" spans="1:17" x14ac:dyDescent="0.25">
      <c r="A4314" s="12" t="s">
        <v>638</v>
      </c>
      <c r="B4314" s="12" t="s">
        <v>82</v>
      </c>
      <c r="C4314" s="12" t="s">
        <v>11</v>
      </c>
      <c r="D4314" s="43" t="s">
        <v>1434</v>
      </c>
      <c r="E4314" s="48">
        <v>6148</v>
      </c>
      <c r="F4314" s="43"/>
      <c r="G4314" s="56" t="s">
        <v>2920</v>
      </c>
      <c r="H4314" s="23" t="s">
        <v>58</v>
      </c>
      <c r="I4314" s="68">
        <v>100</v>
      </c>
      <c r="J4314" s="68">
        <v>100</v>
      </c>
      <c r="K4314" s="68"/>
      <c r="L4314" s="68">
        <f t="shared" si="3400"/>
        <v>0</v>
      </c>
      <c r="M4314" s="68"/>
      <c r="N4314" s="68"/>
      <c r="O4314" s="68"/>
      <c r="P4314" s="68">
        <f t="shared" si="3401"/>
        <v>0</v>
      </c>
      <c r="Q4314" s="68">
        <f t="shared" si="3402"/>
        <v>0</v>
      </c>
    </row>
    <row r="4315" spans="1:17" ht="22.5" x14ac:dyDescent="0.25">
      <c r="A4315" s="14" t="s">
        <v>1</v>
      </c>
      <c r="B4315" s="14" t="s">
        <v>1</v>
      </c>
      <c r="C4315" s="14" t="s">
        <v>1</v>
      </c>
      <c r="D4315" s="42" t="s">
        <v>1</v>
      </c>
      <c r="E4315" s="42" t="s">
        <v>1</v>
      </c>
      <c r="F4315" s="42" t="s">
        <v>1</v>
      </c>
      <c r="G4315" s="42" t="s">
        <v>1</v>
      </c>
      <c r="H4315" s="17" t="s">
        <v>59</v>
      </c>
      <c r="I4315" s="66">
        <f t="shared" ref="I4315:O4316" si="3405">SUM(I4316)</f>
        <v>4000</v>
      </c>
      <c r="J4315" s="66">
        <f t="shared" si="3405"/>
        <v>0</v>
      </c>
      <c r="K4315" s="66">
        <f t="shared" si="3405"/>
        <v>0</v>
      </c>
      <c r="L4315" s="66">
        <f t="shared" si="3400"/>
        <v>0</v>
      </c>
      <c r="M4315" s="66">
        <f t="shared" si="3405"/>
        <v>0</v>
      </c>
      <c r="N4315" s="66">
        <f t="shared" si="3405"/>
        <v>0</v>
      </c>
      <c r="O4315" s="66">
        <f t="shared" si="3405"/>
        <v>0</v>
      </c>
      <c r="P4315" s="66">
        <f t="shared" si="3401"/>
        <v>0</v>
      </c>
      <c r="Q4315" s="66" t="str">
        <f t="shared" si="3402"/>
        <v>-</v>
      </c>
    </row>
    <row r="4316" spans="1:17" x14ac:dyDescent="0.25">
      <c r="A4316" s="12" t="s">
        <v>638</v>
      </c>
      <c r="B4316" s="12" t="s">
        <v>82</v>
      </c>
      <c r="C4316" s="12" t="s">
        <v>11</v>
      </c>
      <c r="D4316" s="43" t="s">
        <v>1434</v>
      </c>
      <c r="E4316" s="42" t="s">
        <v>2715</v>
      </c>
      <c r="F4316" s="42" t="s">
        <v>1</v>
      </c>
      <c r="G4316" s="42" t="s">
        <v>1</v>
      </c>
      <c r="H4316" s="11" t="s">
        <v>61</v>
      </c>
      <c r="I4316" s="67">
        <f t="shared" si="3405"/>
        <v>4000</v>
      </c>
      <c r="J4316" s="67">
        <f t="shared" si="3405"/>
        <v>0</v>
      </c>
      <c r="K4316" s="67">
        <f t="shared" si="3405"/>
        <v>0</v>
      </c>
      <c r="L4316" s="67">
        <f t="shared" si="3400"/>
        <v>0</v>
      </c>
      <c r="M4316" s="67">
        <f t="shared" si="3405"/>
        <v>0</v>
      </c>
      <c r="N4316" s="67">
        <f t="shared" si="3405"/>
        <v>0</v>
      </c>
      <c r="O4316" s="67">
        <f t="shared" si="3405"/>
        <v>0</v>
      </c>
      <c r="P4316" s="67">
        <f t="shared" si="3401"/>
        <v>0</v>
      </c>
      <c r="Q4316" s="67" t="str">
        <f t="shared" si="3402"/>
        <v>-</v>
      </c>
    </row>
    <row r="4317" spans="1:17" x14ac:dyDescent="0.25">
      <c r="A4317" s="12" t="s">
        <v>638</v>
      </c>
      <c r="B4317" s="12" t="s">
        <v>82</v>
      </c>
      <c r="C4317" s="12" t="s">
        <v>11</v>
      </c>
      <c r="D4317" s="43" t="s">
        <v>1434</v>
      </c>
      <c r="E4317" s="48">
        <v>8213</v>
      </c>
      <c r="F4317" s="43"/>
      <c r="G4317" s="56" t="s">
        <v>2920</v>
      </c>
      <c r="H4317" s="23" t="s">
        <v>62</v>
      </c>
      <c r="I4317" s="68">
        <v>4000</v>
      </c>
      <c r="J4317" s="68">
        <v>0</v>
      </c>
      <c r="K4317" s="68"/>
      <c r="L4317" s="68">
        <f t="shared" si="3400"/>
        <v>0</v>
      </c>
      <c r="M4317" s="68"/>
      <c r="N4317" s="68"/>
      <c r="O4317" s="68"/>
      <c r="P4317" s="68">
        <f t="shared" si="3401"/>
        <v>0</v>
      </c>
      <c r="Q4317" s="68" t="str">
        <f t="shared" si="3402"/>
        <v>-</v>
      </c>
    </row>
    <row r="4318" spans="1:17" x14ac:dyDescent="0.25">
      <c r="A4318" s="23" t="s">
        <v>1</v>
      </c>
      <c r="B4318" s="23" t="s">
        <v>1</v>
      </c>
      <c r="C4318" s="23" t="s">
        <v>1</v>
      </c>
      <c r="D4318" s="49" t="s">
        <v>1</v>
      </c>
      <c r="E4318" s="49" t="s">
        <v>1</v>
      </c>
      <c r="F4318" s="49" t="s">
        <v>1</v>
      </c>
      <c r="G4318" s="49" t="s">
        <v>1</v>
      </c>
      <c r="H4318" s="17" t="s">
        <v>1443</v>
      </c>
      <c r="I4318" s="66">
        <f t="shared" ref="I4318:O4318" si="3406">SUM(I4289,I4312,I4315)</f>
        <v>1582244</v>
      </c>
      <c r="J4318" s="66">
        <f t="shared" si="3406"/>
        <v>1563044</v>
      </c>
      <c r="K4318" s="66">
        <f t="shared" si="3406"/>
        <v>0</v>
      </c>
      <c r="L4318" s="66">
        <f t="shared" si="3400"/>
        <v>146050</v>
      </c>
      <c r="M4318" s="66">
        <f t="shared" si="3406"/>
        <v>0</v>
      </c>
      <c r="N4318" s="66">
        <f t="shared" si="3406"/>
        <v>0</v>
      </c>
      <c r="O4318" s="66">
        <f t="shared" si="3406"/>
        <v>146050</v>
      </c>
      <c r="P4318" s="66">
        <f t="shared" si="3401"/>
        <v>146050</v>
      </c>
      <c r="Q4318" s="66">
        <f t="shared" si="3402"/>
        <v>9.3439468114781157</v>
      </c>
    </row>
    <row r="4319" spans="1:17" ht="15.75" thickBot="1" x14ac:dyDescent="0.3">
      <c r="A4319" s="23" t="s">
        <v>1</v>
      </c>
      <c r="B4319" s="23" t="s">
        <v>1</v>
      </c>
      <c r="C4319" s="23" t="s">
        <v>1</v>
      </c>
      <c r="D4319" s="49" t="s">
        <v>1</v>
      </c>
      <c r="E4319" s="49" t="s">
        <v>1</v>
      </c>
      <c r="F4319" s="49" t="s">
        <v>1</v>
      </c>
      <c r="G4319" s="49" t="s">
        <v>1</v>
      </c>
      <c r="H4319" s="11" t="s">
        <v>64</v>
      </c>
      <c r="I4319" s="67">
        <v>58</v>
      </c>
      <c r="J4319" s="67">
        <v>58</v>
      </c>
      <c r="K4319" s="67"/>
      <c r="L4319" s="67"/>
      <c r="M4319" s="67"/>
      <c r="N4319" s="67"/>
      <c r="O4319" s="67"/>
      <c r="P4319" s="67">
        <f t="shared" si="3401"/>
        <v>0</v>
      </c>
      <c r="Q4319" s="67">
        <f t="shared" si="3402"/>
        <v>0</v>
      </c>
    </row>
    <row r="4320" spans="1:17" ht="34.5" thickBot="1" x14ac:dyDescent="0.3">
      <c r="A4320" s="23" t="s">
        <v>1</v>
      </c>
      <c r="B4320" s="23" t="s">
        <v>1</v>
      </c>
      <c r="C4320" s="23" t="s">
        <v>1</v>
      </c>
      <c r="D4320" s="49" t="s">
        <v>1</v>
      </c>
      <c r="E4320" s="49" t="s">
        <v>1</v>
      </c>
      <c r="F4320" s="49" t="s">
        <v>1</v>
      </c>
      <c r="G4320" s="49" t="s">
        <v>1</v>
      </c>
      <c r="H4320" s="22" t="s">
        <v>65</v>
      </c>
      <c r="I4320" s="64" t="s">
        <v>2718</v>
      </c>
      <c r="J4320" s="64" t="s">
        <v>2879</v>
      </c>
      <c r="K4320" s="64" t="s">
        <v>2942</v>
      </c>
      <c r="L4320" s="64" t="s">
        <v>2942</v>
      </c>
      <c r="M4320" s="64" t="s">
        <v>2950</v>
      </c>
      <c r="N4320" s="64" t="s">
        <v>2949</v>
      </c>
      <c r="O4320" s="64" t="s">
        <v>2951</v>
      </c>
      <c r="P4320" s="64" t="s">
        <v>2942</v>
      </c>
      <c r="Q4320" s="64" t="s">
        <v>2944</v>
      </c>
    </row>
    <row r="4321" spans="1:17" x14ac:dyDescent="0.25">
      <c r="A4321" s="24"/>
      <c r="B4321" s="24"/>
      <c r="C4321" s="24"/>
      <c r="D4321" s="51"/>
      <c r="E4321" s="51"/>
      <c r="F4321" s="51"/>
      <c r="G4321" s="51"/>
      <c r="H4321" s="18" t="s">
        <v>1</v>
      </c>
      <c r="I4321" s="65">
        <v>1</v>
      </c>
      <c r="J4321" s="65" t="s">
        <v>2894</v>
      </c>
      <c r="K4321" s="65">
        <v>3</v>
      </c>
      <c r="L4321" s="65" t="s">
        <v>2945</v>
      </c>
      <c r="M4321" s="65">
        <v>5</v>
      </c>
      <c r="N4321" s="65">
        <v>6</v>
      </c>
      <c r="O4321" s="65">
        <v>7</v>
      </c>
      <c r="P4321" s="65" t="s">
        <v>2946</v>
      </c>
      <c r="Q4321" s="65">
        <v>9</v>
      </c>
    </row>
    <row r="4322" spans="1:17" x14ac:dyDescent="0.25">
      <c r="A4322" s="24"/>
      <c r="B4322" s="24"/>
      <c r="C4322" s="24"/>
      <c r="D4322" s="51"/>
      <c r="E4322" s="52"/>
      <c r="F4322" s="52"/>
      <c r="G4322" s="52"/>
      <c r="H4322" s="19" t="s">
        <v>332</v>
      </c>
      <c r="I4322" s="69">
        <f t="shared" ref="I4322" si="3407">SUM(I4318)</f>
        <v>1582244</v>
      </c>
      <c r="J4322" s="69">
        <f t="shared" ref="J4322:K4322" si="3408">SUM(J4318)</f>
        <v>1563044</v>
      </c>
      <c r="K4322" s="69">
        <f t="shared" si="3408"/>
        <v>0</v>
      </c>
      <c r="L4322" s="69">
        <f t="shared" si="3400"/>
        <v>146050</v>
      </c>
      <c r="M4322" s="69">
        <f t="shared" ref="M4322" si="3409">SUM(M4318)</f>
        <v>0</v>
      </c>
      <c r="N4322" s="69">
        <f t="shared" ref="N4322:O4322" si="3410">SUM(N4318)</f>
        <v>0</v>
      </c>
      <c r="O4322" s="69">
        <f t="shared" si="3410"/>
        <v>146050</v>
      </c>
      <c r="P4322" s="69">
        <f t="shared" si="3401"/>
        <v>146050</v>
      </c>
      <c r="Q4322" s="69">
        <f t="shared" si="3402"/>
        <v>9.3439468114781157</v>
      </c>
    </row>
    <row r="4323" spans="1:17" x14ac:dyDescent="0.25">
      <c r="A4323" s="24"/>
      <c r="B4323" s="24"/>
      <c r="C4323" s="24"/>
      <c r="D4323" s="51"/>
      <c r="E4323" s="51"/>
      <c r="F4323" s="51"/>
      <c r="G4323" s="51"/>
      <c r="H4323" s="20" t="s">
        <v>67</v>
      </c>
      <c r="I4323" s="69">
        <f t="shared" ref="I4323" si="3411">SUM(I4322)</f>
        <v>1582244</v>
      </c>
      <c r="J4323" s="69">
        <f t="shared" ref="J4323:K4323" si="3412">SUM(J4322)</f>
        <v>1563044</v>
      </c>
      <c r="K4323" s="69">
        <f t="shared" si="3412"/>
        <v>0</v>
      </c>
      <c r="L4323" s="69">
        <f t="shared" si="3400"/>
        <v>146050</v>
      </c>
      <c r="M4323" s="69">
        <f t="shared" ref="M4323" si="3413">SUM(M4322)</f>
        <v>0</v>
      </c>
      <c r="N4323" s="69">
        <f t="shared" ref="N4323:O4323" si="3414">SUM(N4322)</f>
        <v>0</v>
      </c>
      <c r="O4323" s="69">
        <f t="shared" si="3414"/>
        <v>146050</v>
      </c>
      <c r="P4323" s="69">
        <f t="shared" si="3401"/>
        <v>146050</v>
      </c>
      <c r="Q4323" s="69">
        <f t="shared" si="3402"/>
        <v>9.3439468114781157</v>
      </c>
    </row>
    <row r="4324" spans="1:17" x14ac:dyDescent="0.25">
      <c r="A4324" s="25"/>
      <c r="B4324" s="25"/>
      <c r="C4324" s="25"/>
      <c r="D4324" s="53"/>
      <c r="E4324" s="53"/>
      <c r="F4324" s="53"/>
      <c r="G4324" s="53"/>
    </row>
    <row r="4325" spans="1:17" ht="15.75" thickBot="1" x14ac:dyDescent="0.3">
      <c r="A4325" s="23" t="s">
        <v>1</v>
      </c>
      <c r="B4325" s="23" t="s">
        <v>1</v>
      </c>
      <c r="C4325" s="23" t="s">
        <v>1</v>
      </c>
      <c r="D4325" s="49" t="s">
        <v>1</v>
      </c>
      <c r="E4325" s="49" t="s">
        <v>1</v>
      </c>
      <c r="F4325" s="49" t="s">
        <v>1</v>
      </c>
      <c r="G4325" s="49" t="s">
        <v>1</v>
      </c>
      <c r="H4325" s="26" t="s">
        <v>1</v>
      </c>
      <c r="I4325" s="70"/>
      <c r="J4325" s="70"/>
      <c r="K4325" s="70"/>
      <c r="L4325" s="70"/>
      <c r="M4325" s="70"/>
      <c r="N4325" s="70"/>
      <c r="O4325" s="70"/>
      <c r="P4325" s="70"/>
      <c r="Q4325" s="70"/>
    </row>
    <row r="4326" spans="1:17" ht="34.5" thickBot="1" x14ac:dyDescent="0.3">
      <c r="A4326" s="22" t="s">
        <v>4</v>
      </c>
      <c r="B4326" s="22" t="s">
        <v>5</v>
      </c>
      <c r="C4326" s="22" t="s">
        <v>6</v>
      </c>
      <c r="D4326" s="44" t="s">
        <v>2891</v>
      </c>
      <c r="E4326" s="44" t="s">
        <v>2895</v>
      </c>
      <c r="F4326" s="44" t="s">
        <v>7</v>
      </c>
      <c r="G4326" s="44" t="s">
        <v>8</v>
      </c>
      <c r="H4326" s="22" t="s">
        <v>9</v>
      </c>
      <c r="I4326" s="64" t="s">
        <v>2718</v>
      </c>
      <c r="J4326" s="64" t="s">
        <v>2879</v>
      </c>
      <c r="K4326" s="64" t="s">
        <v>2942</v>
      </c>
      <c r="L4326" s="64" t="s">
        <v>2942</v>
      </c>
      <c r="M4326" s="64" t="s">
        <v>2950</v>
      </c>
      <c r="N4326" s="64" t="s">
        <v>2949</v>
      </c>
      <c r="O4326" s="64" t="s">
        <v>2951</v>
      </c>
      <c r="P4326" s="64" t="s">
        <v>2942</v>
      </c>
      <c r="Q4326" s="64" t="s">
        <v>2944</v>
      </c>
    </row>
    <row r="4327" spans="1:17" x14ac:dyDescent="0.25">
      <c r="A4327" s="15" t="s">
        <v>1</v>
      </c>
      <c r="B4327" s="15" t="s">
        <v>1</v>
      </c>
      <c r="C4327" s="15" t="s">
        <v>1</v>
      </c>
      <c r="D4327" s="45" t="s">
        <v>1</v>
      </c>
      <c r="E4327" s="45" t="s">
        <v>1</v>
      </c>
      <c r="F4327" s="46" t="s">
        <v>1</v>
      </c>
      <c r="G4327" s="47" t="s">
        <v>1</v>
      </c>
      <c r="H4327" s="16" t="s">
        <v>1</v>
      </c>
      <c r="I4327" s="65">
        <v>1</v>
      </c>
      <c r="J4327" s="65" t="s">
        <v>2894</v>
      </c>
      <c r="K4327" s="65">
        <v>3</v>
      </c>
      <c r="L4327" s="65" t="s">
        <v>2945</v>
      </c>
      <c r="M4327" s="65">
        <v>5</v>
      </c>
      <c r="N4327" s="65">
        <v>6</v>
      </c>
      <c r="O4327" s="65">
        <v>7</v>
      </c>
      <c r="P4327" s="65" t="s">
        <v>2946</v>
      </c>
      <c r="Q4327" s="65">
        <v>9</v>
      </c>
    </row>
    <row r="4328" spans="1:17" x14ac:dyDescent="0.25">
      <c r="A4328" s="14" t="s">
        <v>638</v>
      </c>
      <c r="B4328" s="14" t="s">
        <v>82</v>
      </c>
      <c r="C4328" s="12" t="s">
        <v>698</v>
      </c>
      <c r="D4328" s="43" t="s">
        <v>1444</v>
      </c>
      <c r="E4328" s="42" t="s">
        <v>1</v>
      </c>
      <c r="F4328" s="42" t="s">
        <v>1</v>
      </c>
      <c r="G4328" s="42" t="s">
        <v>1</v>
      </c>
      <c r="H4328" s="11" t="s">
        <v>1445</v>
      </c>
      <c r="I4328" s="63"/>
      <c r="J4328" s="63"/>
      <c r="K4328" s="63"/>
      <c r="L4328" s="63"/>
      <c r="M4328" s="63"/>
      <c r="N4328" s="63"/>
      <c r="O4328" s="63"/>
      <c r="P4328" s="63">
        <f t="shared" si="3401"/>
        <v>0</v>
      </c>
      <c r="Q4328" s="63" t="str">
        <f t="shared" si="3402"/>
        <v>-</v>
      </c>
    </row>
    <row r="4329" spans="1:17" ht="22.5" x14ac:dyDescent="0.25">
      <c r="A4329" s="14" t="s">
        <v>1</v>
      </c>
      <c r="B4329" s="14" t="s">
        <v>1</v>
      </c>
      <c r="C4329" s="14" t="s">
        <v>1</v>
      </c>
      <c r="D4329" s="42" t="s">
        <v>1</v>
      </c>
      <c r="E4329" s="42" t="s">
        <v>1</v>
      </c>
      <c r="F4329" s="42" t="s">
        <v>1</v>
      </c>
      <c r="G4329" s="42" t="s">
        <v>1</v>
      </c>
      <c r="H4329" s="17" t="s">
        <v>13</v>
      </c>
      <c r="I4329" s="66">
        <f t="shared" ref="I4329" si="3415">SUM(I4330,I4338,I4340)</f>
        <v>3326515</v>
      </c>
      <c r="J4329" s="66">
        <f t="shared" ref="J4329:K4329" si="3416">SUM(J4330,J4338,J4340)</f>
        <v>2842325</v>
      </c>
      <c r="K4329" s="66">
        <f t="shared" si="3416"/>
        <v>0</v>
      </c>
      <c r="L4329" s="66">
        <f t="shared" si="3400"/>
        <v>253800</v>
      </c>
      <c r="M4329" s="66">
        <f t="shared" ref="M4329" si="3417">SUM(M4330,M4338,M4340)</f>
        <v>0</v>
      </c>
      <c r="N4329" s="66">
        <f t="shared" ref="N4329:O4329" si="3418">SUM(N4330,N4338,N4340)</f>
        <v>0</v>
      </c>
      <c r="O4329" s="66">
        <f t="shared" si="3418"/>
        <v>253800</v>
      </c>
      <c r="P4329" s="66">
        <f t="shared" si="3401"/>
        <v>253800</v>
      </c>
      <c r="Q4329" s="66">
        <f t="shared" si="3402"/>
        <v>8.9293096320793719</v>
      </c>
    </row>
    <row r="4330" spans="1:17" x14ac:dyDescent="0.25">
      <c r="A4330" s="12" t="s">
        <v>638</v>
      </c>
      <c r="B4330" s="12" t="s">
        <v>82</v>
      </c>
      <c r="C4330" s="12" t="s">
        <v>698</v>
      </c>
      <c r="D4330" s="43" t="s">
        <v>1444</v>
      </c>
      <c r="E4330" s="42" t="s">
        <v>2709</v>
      </c>
      <c r="F4330" s="42" t="s">
        <v>1</v>
      </c>
      <c r="G4330" s="42" t="s">
        <v>1</v>
      </c>
      <c r="H4330" s="11" t="s">
        <v>15</v>
      </c>
      <c r="I4330" s="67">
        <f t="shared" ref="I4330" si="3419">SUM(I4331,I4332)</f>
        <v>2411825</v>
      </c>
      <c r="J4330" s="67">
        <f t="shared" ref="J4330:K4330" si="3420">SUM(J4331,J4332)</f>
        <v>2411825</v>
      </c>
      <c r="K4330" s="67">
        <f t="shared" si="3420"/>
        <v>0</v>
      </c>
      <c r="L4330" s="67">
        <f t="shared" si="3400"/>
        <v>209000</v>
      </c>
      <c r="M4330" s="67">
        <f t="shared" ref="M4330" si="3421">SUM(M4331,M4332)</f>
        <v>0</v>
      </c>
      <c r="N4330" s="67">
        <f t="shared" ref="N4330:O4330" si="3422">SUM(N4331,N4332)</f>
        <v>0</v>
      </c>
      <c r="O4330" s="67">
        <f t="shared" si="3422"/>
        <v>209000</v>
      </c>
      <c r="P4330" s="67">
        <f t="shared" si="3401"/>
        <v>209000</v>
      </c>
      <c r="Q4330" s="67">
        <f t="shared" si="3402"/>
        <v>8.6656370176111448</v>
      </c>
    </row>
    <row r="4331" spans="1:17" x14ac:dyDescent="0.25">
      <c r="A4331" s="12" t="s">
        <v>638</v>
      </c>
      <c r="B4331" s="12" t="s">
        <v>82</v>
      </c>
      <c r="C4331" s="12" t="s">
        <v>698</v>
      </c>
      <c r="D4331" s="43" t="s">
        <v>1444</v>
      </c>
      <c r="E4331" s="48">
        <v>6111</v>
      </c>
      <c r="F4331" s="43"/>
      <c r="G4331" s="56" t="s">
        <v>2920</v>
      </c>
      <c r="H4331" s="23" t="s">
        <v>16</v>
      </c>
      <c r="I4331" s="68">
        <v>2141673</v>
      </c>
      <c r="J4331" s="68">
        <v>2141673</v>
      </c>
      <c r="K4331" s="68"/>
      <c r="L4331" s="68">
        <f t="shared" si="3400"/>
        <v>180000</v>
      </c>
      <c r="M4331" s="68"/>
      <c r="N4331" s="68"/>
      <c r="O4331" s="68">
        <v>180000</v>
      </c>
      <c r="P4331" s="68">
        <f t="shared" si="3401"/>
        <v>180000</v>
      </c>
      <c r="Q4331" s="68">
        <f t="shared" si="3402"/>
        <v>8.4046444064990311</v>
      </c>
    </row>
    <row r="4332" spans="1:17" x14ac:dyDescent="0.25">
      <c r="A4332" s="14" t="s">
        <v>638</v>
      </c>
      <c r="B4332" s="14" t="s">
        <v>82</v>
      </c>
      <c r="C4332" s="14" t="s">
        <v>698</v>
      </c>
      <c r="D4332" s="50" t="s">
        <v>1444</v>
      </c>
      <c r="E4332" s="50" t="s">
        <v>2719</v>
      </c>
      <c r="F4332" s="43" t="s">
        <v>1</v>
      </c>
      <c r="G4332" s="49" t="s">
        <v>1</v>
      </c>
      <c r="H4332" s="11" t="s">
        <v>19</v>
      </c>
      <c r="I4332" s="67">
        <f t="shared" ref="I4332:O4332" si="3423">SUM(I4333:I4337)</f>
        <v>270152</v>
      </c>
      <c r="J4332" s="67">
        <f t="shared" si="3423"/>
        <v>270152</v>
      </c>
      <c r="K4332" s="67">
        <f t="shared" si="3423"/>
        <v>0</v>
      </c>
      <c r="L4332" s="67">
        <f t="shared" si="3400"/>
        <v>29000</v>
      </c>
      <c r="M4332" s="67">
        <f t="shared" si="3423"/>
        <v>0</v>
      </c>
      <c r="N4332" s="67">
        <f t="shared" si="3423"/>
        <v>0</v>
      </c>
      <c r="O4332" s="67">
        <f t="shared" si="3423"/>
        <v>29000</v>
      </c>
      <c r="P4332" s="67">
        <f t="shared" si="3401"/>
        <v>29000</v>
      </c>
      <c r="Q4332" s="67">
        <f t="shared" si="3402"/>
        <v>10.734697503627586</v>
      </c>
    </row>
    <row r="4333" spans="1:17" x14ac:dyDescent="0.25">
      <c r="A4333" s="12" t="s">
        <v>638</v>
      </c>
      <c r="B4333" s="12" t="s">
        <v>82</v>
      </c>
      <c r="C4333" s="12" t="s">
        <v>698</v>
      </c>
      <c r="D4333" s="43" t="s">
        <v>1444</v>
      </c>
      <c r="E4333" s="48">
        <v>6112</v>
      </c>
      <c r="F4333" s="43" t="s">
        <v>1446</v>
      </c>
      <c r="G4333" s="56" t="s">
        <v>2920</v>
      </c>
      <c r="H4333" s="23" t="s">
        <v>73</v>
      </c>
      <c r="I4333" s="68">
        <v>51500</v>
      </c>
      <c r="J4333" s="68">
        <v>51500</v>
      </c>
      <c r="K4333" s="68"/>
      <c r="L4333" s="68">
        <f t="shared" si="3400"/>
        <v>5000</v>
      </c>
      <c r="M4333" s="68"/>
      <c r="N4333" s="68"/>
      <c r="O4333" s="68">
        <v>5000</v>
      </c>
      <c r="P4333" s="68">
        <f t="shared" si="3401"/>
        <v>5000</v>
      </c>
      <c r="Q4333" s="68">
        <f t="shared" si="3402"/>
        <v>9.7087378640776691</v>
      </c>
    </row>
    <row r="4334" spans="1:17" x14ac:dyDescent="0.25">
      <c r="A4334" s="12" t="s">
        <v>638</v>
      </c>
      <c r="B4334" s="12" t="s">
        <v>82</v>
      </c>
      <c r="C4334" s="12" t="s">
        <v>698</v>
      </c>
      <c r="D4334" s="43" t="s">
        <v>1444</v>
      </c>
      <c r="E4334" s="48">
        <v>6112</v>
      </c>
      <c r="F4334" s="43" t="s">
        <v>1447</v>
      </c>
      <c r="G4334" s="56" t="s">
        <v>2920</v>
      </c>
      <c r="H4334" s="23" t="s">
        <v>22</v>
      </c>
      <c r="I4334" s="68">
        <v>155000</v>
      </c>
      <c r="J4334" s="68">
        <v>155000</v>
      </c>
      <c r="K4334" s="68"/>
      <c r="L4334" s="68">
        <f t="shared" si="3400"/>
        <v>16000</v>
      </c>
      <c r="M4334" s="68"/>
      <c r="N4334" s="68"/>
      <c r="O4334" s="68">
        <v>16000</v>
      </c>
      <c r="P4334" s="68">
        <f t="shared" si="3401"/>
        <v>16000</v>
      </c>
      <c r="Q4334" s="68">
        <f t="shared" si="3402"/>
        <v>10.32258064516129</v>
      </c>
    </row>
    <row r="4335" spans="1:17" x14ac:dyDescent="0.25">
      <c r="A4335" s="12" t="s">
        <v>638</v>
      </c>
      <c r="B4335" s="12" t="s">
        <v>82</v>
      </c>
      <c r="C4335" s="12" t="s">
        <v>698</v>
      </c>
      <c r="D4335" s="43" t="s">
        <v>1444</v>
      </c>
      <c r="E4335" s="48">
        <v>6112</v>
      </c>
      <c r="F4335" s="43" t="s">
        <v>1448</v>
      </c>
      <c r="G4335" s="56" t="s">
        <v>2920</v>
      </c>
      <c r="H4335" s="23" t="s">
        <v>24</v>
      </c>
      <c r="I4335" s="68">
        <v>44000</v>
      </c>
      <c r="J4335" s="68">
        <v>44000</v>
      </c>
      <c r="K4335" s="68"/>
      <c r="L4335" s="68">
        <f t="shared" si="3400"/>
        <v>0</v>
      </c>
      <c r="M4335" s="68"/>
      <c r="N4335" s="68"/>
      <c r="O4335" s="68"/>
      <c r="P4335" s="68">
        <f t="shared" si="3401"/>
        <v>0</v>
      </c>
      <c r="Q4335" s="68">
        <f t="shared" si="3402"/>
        <v>0</v>
      </c>
    </row>
    <row r="4336" spans="1:17" x14ac:dyDescent="0.25">
      <c r="A4336" s="12" t="s">
        <v>638</v>
      </c>
      <c r="B4336" s="12" t="s">
        <v>82</v>
      </c>
      <c r="C4336" s="12" t="s">
        <v>698</v>
      </c>
      <c r="D4336" s="43" t="s">
        <v>1444</v>
      </c>
      <c r="E4336" s="48">
        <v>6112</v>
      </c>
      <c r="F4336" s="43" t="s">
        <v>1449</v>
      </c>
      <c r="G4336" s="56" t="s">
        <v>2920</v>
      </c>
      <c r="H4336" s="23" t="s">
        <v>76</v>
      </c>
      <c r="I4336" s="68">
        <v>4652</v>
      </c>
      <c r="J4336" s="68">
        <v>4652</v>
      </c>
      <c r="K4336" s="68"/>
      <c r="L4336" s="68">
        <f t="shared" si="3400"/>
        <v>0</v>
      </c>
      <c r="M4336" s="68"/>
      <c r="N4336" s="68"/>
      <c r="O4336" s="68">
        <v>0</v>
      </c>
      <c r="P4336" s="68">
        <f t="shared" si="3401"/>
        <v>0</v>
      </c>
      <c r="Q4336" s="68">
        <f t="shared" si="3402"/>
        <v>0</v>
      </c>
    </row>
    <row r="4337" spans="1:17" x14ac:dyDescent="0.25">
      <c r="A4337" s="12" t="s">
        <v>638</v>
      </c>
      <c r="B4337" s="12" t="s">
        <v>82</v>
      </c>
      <c r="C4337" s="12" t="s">
        <v>698</v>
      </c>
      <c r="D4337" s="43" t="s">
        <v>1444</v>
      </c>
      <c r="E4337" s="48">
        <v>6112</v>
      </c>
      <c r="F4337" s="43" t="s">
        <v>1450</v>
      </c>
      <c r="G4337" s="56" t="s">
        <v>2920</v>
      </c>
      <c r="H4337" s="23" t="s">
        <v>26</v>
      </c>
      <c r="I4337" s="68">
        <v>15000</v>
      </c>
      <c r="J4337" s="68">
        <v>15000</v>
      </c>
      <c r="K4337" s="68"/>
      <c r="L4337" s="68">
        <f t="shared" si="3400"/>
        <v>8000</v>
      </c>
      <c r="M4337" s="68"/>
      <c r="N4337" s="68"/>
      <c r="O4337" s="68">
        <v>8000</v>
      </c>
      <c r="P4337" s="68">
        <f t="shared" si="3401"/>
        <v>8000</v>
      </c>
      <c r="Q4337" s="68">
        <f t="shared" si="3402"/>
        <v>53.333333333333336</v>
      </c>
    </row>
    <row r="4338" spans="1:17" x14ac:dyDescent="0.25">
      <c r="A4338" s="12" t="s">
        <v>638</v>
      </c>
      <c r="B4338" s="12" t="s">
        <v>82</v>
      </c>
      <c r="C4338" s="12" t="s">
        <v>698</v>
      </c>
      <c r="D4338" s="43" t="s">
        <v>1444</v>
      </c>
      <c r="E4338" s="42" t="s">
        <v>2710</v>
      </c>
      <c r="F4338" s="42" t="s">
        <v>1</v>
      </c>
      <c r="G4338" s="42" t="s">
        <v>1</v>
      </c>
      <c r="H4338" s="11" t="s">
        <v>28</v>
      </c>
      <c r="I4338" s="67">
        <f t="shared" ref="I4338:O4338" si="3424">SUM(I4339)</f>
        <v>227000</v>
      </c>
      <c r="J4338" s="67">
        <f t="shared" si="3424"/>
        <v>227000</v>
      </c>
      <c r="K4338" s="67">
        <f t="shared" si="3424"/>
        <v>0</v>
      </c>
      <c r="L4338" s="67">
        <f t="shared" si="3400"/>
        <v>20000</v>
      </c>
      <c r="M4338" s="67">
        <f t="shared" si="3424"/>
        <v>0</v>
      </c>
      <c r="N4338" s="67">
        <f t="shared" si="3424"/>
        <v>0</v>
      </c>
      <c r="O4338" s="67">
        <f t="shared" si="3424"/>
        <v>20000</v>
      </c>
      <c r="P4338" s="67">
        <f t="shared" si="3401"/>
        <v>20000</v>
      </c>
      <c r="Q4338" s="67">
        <f t="shared" si="3402"/>
        <v>8.8105726872246706</v>
      </c>
    </row>
    <row r="4339" spans="1:17" x14ac:dyDescent="0.25">
      <c r="A4339" s="12" t="s">
        <v>638</v>
      </c>
      <c r="B4339" s="12" t="s">
        <v>82</v>
      </c>
      <c r="C4339" s="12" t="s">
        <v>698</v>
      </c>
      <c r="D4339" s="43" t="s">
        <v>1444</v>
      </c>
      <c r="E4339" s="48">
        <v>6121</v>
      </c>
      <c r="F4339" s="43"/>
      <c r="G4339" s="56" t="s">
        <v>2920</v>
      </c>
      <c r="H4339" s="23" t="s">
        <v>29</v>
      </c>
      <c r="I4339" s="68">
        <v>227000</v>
      </c>
      <c r="J4339" s="68">
        <v>227000</v>
      </c>
      <c r="K4339" s="68"/>
      <c r="L4339" s="68">
        <f t="shared" si="3400"/>
        <v>20000</v>
      </c>
      <c r="M4339" s="68"/>
      <c r="N4339" s="68"/>
      <c r="O4339" s="68">
        <v>20000</v>
      </c>
      <c r="P4339" s="68">
        <f t="shared" si="3401"/>
        <v>20000</v>
      </c>
      <c r="Q4339" s="68">
        <f t="shared" si="3402"/>
        <v>8.8105726872246706</v>
      </c>
    </row>
    <row r="4340" spans="1:17" x14ac:dyDescent="0.25">
      <c r="A4340" s="12" t="s">
        <v>638</v>
      </c>
      <c r="B4340" s="12" t="s">
        <v>82</v>
      </c>
      <c r="C4340" s="12" t="s">
        <v>698</v>
      </c>
      <c r="D4340" s="43" t="s">
        <v>1444</v>
      </c>
      <c r="E4340" s="42" t="s">
        <v>2711</v>
      </c>
      <c r="F4340" s="42" t="s">
        <v>1</v>
      </c>
      <c r="G4340" s="42" t="s">
        <v>1</v>
      </c>
      <c r="H4340" s="11" t="s">
        <v>32</v>
      </c>
      <c r="I4340" s="67">
        <f t="shared" ref="I4340:O4340" si="3425">SUM(I4341:I4348)</f>
        <v>687690</v>
      </c>
      <c r="J4340" s="67">
        <f t="shared" si="3425"/>
        <v>203500</v>
      </c>
      <c r="K4340" s="67">
        <f t="shared" si="3425"/>
        <v>0</v>
      </c>
      <c r="L4340" s="67">
        <f t="shared" si="3400"/>
        <v>24800</v>
      </c>
      <c r="M4340" s="67">
        <f t="shared" si="3425"/>
        <v>0</v>
      </c>
      <c r="N4340" s="67">
        <f t="shared" si="3425"/>
        <v>0</v>
      </c>
      <c r="O4340" s="67">
        <f t="shared" si="3425"/>
        <v>24800</v>
      </c>
      <c r="P4340" s="67">
        <f t="shared" si="3401"/>
        <v>24800</v>
      </c>
      <c r="Q4340" s="67">
        <f t="shared" si="3402"/>
        <v>12.186732186732186</v>
      </c>
    </row>
    <row r="4341" spans="1:17" x14ac:dyDescent="0.25">
      <c r="A4341" s="12" t="s">
        <v>638</v>
      </c>
      <c r="B4341" s="12" t="s">
        <v>82</v>
      </c>
      <c r="C4341" s="12" t="s">
        <v>698</v>
      </c>
      <c r="D4341" s="43" t="s">
        <v>1444</v>
      </c>
      <c r="E4341" s="48">
        <v>6131</v>
      </c>
      <c r="F4341" s="43"/>
      <c r="G4341" s="56" t="s">
        <v>2920</v>
      </c>
      <c r="H4341" s="23" t="s">
        <v>33</v>
      </c>
      <c r="I4341" s="68">
        <v>110843</v>
      </c>
      <c r="J4341" s="68">
        <v>100</v>
      </c>
      <c r="K4341" s="68"/>
      <c r="L4341" s="68">
        <f t="shared" si="3400"/>
        <v>100</v>
      </c>
      <c r="M4341" s="68"/>
      <c r="N4341" s="68"/>
      <c r="O4341" s="68">
        <v>100</v>
      </c>
      <c r="P4341" s="68">
        <f t="shared" si="3401"/>
        <v>100</v>
      </c>
      <c r="Q4341" s="68">
        <f t="shared" si="3402"/>
        <v>100</v>
      </c>
    </row>
    <row r="4342" spans="1:17" x14ac:dyDescent="0.25">
      <c r="A4342" s="12" t="s">
        <v>638</v>
      </c>
      <c r="B4342" s="12" t="s">
        <v>82</v>
      </c>
      <c r="C4342" s="12" t="s">
        <v>698</v>
      </c>
      <c r="D4342" s="43" t="s">
        <v>1444</v>
      </c>
      <c r="E4342" s="48">
        <v>6132</v>
      </c>
      <c r="F4342" s="43"/>
      <c r="G4342" s="56" t="s">
        <v>2920</v>
      </c>
      <c r="H4342" s="23" t="s">
        <v>227</v>
      </c>
      <c r="I4342" s="68">
        <v>145000</v>
      </c>
      <c r="J4342" s="68">
        <v>145000</v>
      </c>
      <c r="K4342" s="68"/>
      <c r="L4342" s="68">
        <f t="shared" si="3400"/>
        <v>19000</v>
      </c>
      <c r="M4342" s="68"/>
      <c r="N4342" s="68"/>
      <c r="O4342" s="68">
        <v>19000</v>
      </c>
      <c r="P4342" s="68">
        <f t="shared" si="3401"/>
        <v>19000</v>
      </c>
      <c r="Q4342" s="68">
        <f t="shared" si="3402"/>
        <v>13.103448275862069</v>
      </c>
    </row>
    <row r="4343" spans="1:17" x14ac:dyDescent="0.25">
      <c r="A4343" s="12" t="s">
        <v>638</v>
      </c>
      <c r="B4343" s="12" t="s">
        <v>82</v>
      </c>
      <c r="C4343" s="12" t="s">
        <v>698</v>
      </c>
      <c r="D4343" s="43" t="s">
        <v>1444</v>
      </c>
      <c r="E4343" s="48">
        <v>6133</v>
      </c>
      <c r="F4343" s="43"/>
      <c r="G4343" s="56" t="s">
        <v>2920</v>
      </c>
      <c r="H4343" s="23" t="s">
        <v>229</v>
      </c>
      <c r="I4343" s="68">
        <v>30149</v>
      </c>
      <c r="J4343" s="68">
        <v>5000</v>
      </c>
      <c r="K4343" s="68"/>
      <c r="L4343" s="68">
        <f t="shared" si="3400"/>
        <v>300</v>
      </c>
      <c r="M4343" s="68"/>
      <c r="N4343" s="68"/>
      <c r="O4343" s="68">
        <v>300</v>
      </c>
      <c r="P4343" s="68">
        <f t="shared" si="3401"/>
        <v>300</v>
      </c>
      <c r="Q4343" s="68">
        <f t="shared" si="3402"/>
        <v>6</v>
      </c>
    </row>
    <row r="4344" spans="1:17" x14ac:dyDescent="0.25">
      <c r="A4344" s="12" t="s">
        <v>638</v>
      </c>
      <c r="B4344" s="12" t="s">
        <v>82</v>
      </c>
      <c r="C4344" s="12" t="s">
        <v>698</v>
      </c>
      <c r="D4344" s="43" t="s">
        <v>1444</v>
      </c>
      <c r="E4344" s="48">
        <v>6134</v>
      </c>
      <c r="F4344" s="43"/>
      <c r="G4344" s="56" t="s">
        <v>2920</v>
      </c>
      <c r="H4344" s="23" t="s">
        <v>169</v>
      </c>
      <c r="I4344" s="68">
        <v>54379</v>
      </c>
      <c r="J4344" s="68">
        <v>10000</v>
      </c>
      <c r="K4344" s="68"/>
      <c r="L4344" s="68">
        <f t="shared" si="3400"/>
        <v>1000</v>
      </c>
      <c r="M4344" s="68"/>
      <c r="N4344" s="68"/>
      <c r="O4344" s="68">
        <v>1000</v>
      </c>
      <c r="P4344" s="68">
        <f t="shared" si="3401"/>
        <v>1000</v>
      </c>
      <c r="Q4344" s="68">
        <f t="shared" si="3402"/>
        <v>10</v>
      </c>
    </row>
    <row r="4345" spans="1:17" x14ac:dyDescent="0.25">
      <c r="A4345" s="12" t="s">
        <v>638</v>
      </c>
      <c r="B4345" s="12" t="s">
        <v>82</v>
      </c>
      <c r="C4345" s="12" t="s">
        <v>698</v>
      </c>
      <c r="D4345" s="43" t="s">
        <v>1444</v>
      </c>
      <c r="E4345" s="48">
        <v>6135</v>
      </c>
      <c r="F4345" s="43"/>
      <c r="G4345" s="56" t="s">
        <v>2920</v>
      </c>
      <c r="H4345" s="23" t="s">
        <v>231</v>
      </c>
      <c r="I4345" s="68">
        <v>1318</v>
      </c>
      <c r="J4345" s="68">
        <v>200</v>
      </c>
      <c r="K4345" s="68"/>
      <c r="L4345" s="68">
        <f t="shared" si="3400"/>
        <v>50</v>
      </c>
      <c r="M4345" s="68"/>
      <c r="N4345" s="68"/>
      <c r="O4345" s="68">
        <v>50</v>
      </c>
      <c r="P4345" s="68">
        <f t="shared" si="3401"/>
        <v>50</v>
      </c>
      <c r="Q4345" s="68">
        <f t="shared" si="3402"/>
        <v>25</v>
      </c>
    </row>
    <row r="4346" spans="1:17" x14ac:dyDescent="0.25">
      <c r="A4346" s="12" t="s">
        <v>638</v>
      </c>
      <c r="B4346" s="12" t="s">
        <v>82</v>
      </c>
      <c r="C4346" s="12" t="s">
        <v>698</v>
      </c>
      <c r="D4346" s="43" t="s">
        <v>1444</v>
      </c>
      <c r="E4346" s="48">
        <v>6137</v>
      </c>
      <c r="F4346" s="43"/>
      <c r="G4346" s="56" t="s">
        <v>2920</v>
      </c>
      <c r="H4346" s="23" t="s">
        <v>235</v>
      </c>
      <c r="I4346" s="68">
        <v>60000</v>
      </c>
      <c r="J4346" s="68">
        <v>5000</v>
      </c>
      <c r="K4346" s="68"/>
      <c r="L4346" s="68">
        <f t="shared" si="3400"/>
        <v>1000</v>
      </c>
      <c r="M4346" s="68"/>
      <c r="N4346" s="68"/>
      <c r="O4346" s="68">
        <v>1000</v>
      </c>
      <c r="P4346" s="68">
        <f t="shared" si="3401"/>
        <v>1000</v>
      </c>
      <c r="Q4346" s="68">
        <f t="shared" si="3402"/>
        <v>20</v>
      </c>
    </row>
    <row r="4347" spans="1:17" x14ac:dyDescent="0.25">
      <c r="A4347" s="12" t="s">
        <v>638</v>
      </c>
      <c r="B4347" s="12" t="s">
        <v>82</v>
      </c>
      <c r="C4347" s="12" t="s">
        <v>698</v>
      </c>
      <c r="D4347" s="43" t="s">
        <v>1444</v>
      </c>
      <c r="E4347" s="48">
        <v>6138</v>
      </c>
      <c r="F4347" s="43"/>
      <c r="G4347" s="56" t="s">
        <v>2920</v>
      </c>
      <c r="H4347" s="23" t="s">
        <v>237</v>
      </c>
      <c r="I4347" s="68">
        <v>6200</v>
      </c>
      <c r="J4347" s="68">
        <v>100</v>
      </c>
      <c r="K4347" s="68"/>
      <c r="L4347" s="68">
        <f t="shared" si="3400"/>
        <v>0</v>
      </c>
      <c r="M4347" s="68"/>
      <c r="N4347" s="68"/>
      <c r="O4347" s="68">
        <v>0</v>
      </c>
      <c r="P4347" s="68">
        <f t="shared" si="3401"/>
        <v>0</v>
      </c>
      <c r="Q4347" s="68">
        <f t="shared" si="3402"/>
        <v>0</v>
      </c>
    </row>
    <row r="4348" spans="1:17" x14ac:dyDescent="0.25">
      <c r="A4348" s="14" t="s">
        <v>638</v>
      </c>
      <c r="B4348" s="14" t="s">
        <v>82</v>
      </c>
      <c r="C4348" s="14" t="s">
        <v>698</v>
      </c>
      <c r="D4348" s="50" t="s">
        <v>1444</v>
      </c>
      <c r="E4348" s="50" t="s">
        <v>2720</v>
      </c>
      <c r="F4348" s="43" t="s">
        <v>1</v>
      </c>
      <c r="G4348" s="49" t="s">
        <v>1</v>
      </c>
      <c r="H4348" s="11" t="s">
        <v>35</v>
      </c>
      <c r="I4348" s="67">
        <f t="shared" ref="I4348:O4348" si="3426">SUM(I4349:I4351)</f>
        <v>279801</v>
      </c>
      <c r="J4348" s="67">
        <f t="shared" si="3426"/>
        <v>38100</v>
      </c>
      <c r="K4348" s="67">
        <f t="shared" si="3426"/>
        <v>0</v>
      </c>
      <c r="L4348" s="67">
        <f t="shared" si="3400"/>
        <v>3350</v>
      </c>
      <c r="M4348" s="67">
        <f t="shared" si="3426"/>
        <v>0</v>
      </c>
      <c r="N4348" s="67">
        <f t="shared" si="3426"/>
        <v>0</v>
      </c>
      <c r="O4348" s="67">
        <f t="shared" si="3426"/>
        <v>3350</v>
      </c>
      <c r="P4348" s="67">
        <f t="shared" si="3401"/>
        <v>3350</v>
      </c>
      <c r="Q4348" s="67">
        <f t="shared" si="3402"/>
        <v>8.7926509186351716</v>
      </c>
    </row>
    <row r="4349" spans="1:17" x14ac:dyDescent="0.25">
      <c r="A4349" s="12" t="s">
        <v>638</v>
      </c>
      <c r="B4349" s="12" t="s">
        <v>82</v>
      </c>
      <c r="C4349" s="12" t="s">
        <v>698</v>
      </c>
      <c r="D4349" s="43" t="s">
        <v>1444</v>
      </c>
      <c r="E4349" s="48">
        <v>6139</v>
      </c>
      <c r="F4349" s="43"/>
      <c r="G4349" s="56" t="s">
        <v>2920</v>
      </c>
      <c r="H4349" s="23" t="s">
        <v>35</v>
      </c>
      <c r="I4349" s="68">
        <v>256701</v>
      </c>
      <c r="J4349" s="68">
        <v>15000</v>
      </c>
      <c r="K4349" s="68"/>
      <c r="L4349" s="68">
        <f t="shared" si="3400"/>
        <v>1500</v>
      </c>
      <c r="M4349" s="68"/>
      <c r="N4349" s="68"/>
      <c r="O4349" s="68">
        <v>1500</v>
      </c>
      <c r="P4349" s="68">
        <f t="shared" si="3401"/>
        <v>1500</v>
      </c>
      <c r="Q4349" s="68">
        <f t="shared" si="3402"/>
        <v>10</v>
      </c>
    </row>
    <row r="4350" spans="1:17" x14ac:dyDescent="0.25">
      <c r="A4350" s="12" t="s">
        <v>638</v>
      </c>
      <c r="B4350" s="12" t="s">
        <v>82</v>
      </c>
      <c r="C4350" s="12" t="s">
        <v>698</v>
      </c>
      <c r="D4350" s="43" t="s">
        <v>1444</v>
      </c>
      <c r="E4350" s="48">
        <v>6139</v>
      </c>
      <c r="F4350" s="43" t="s">
        <v>1451</v>
      </c>
      <c r="G4350" s="56" t="s">
        <v>2920</v>
      </c>
      <c r="H4350" s="23" t="s">
        <v>43</v>
      </c>
      <c r="I4350" s="68">
        <v>7000</v>
      </c>
      <c r="J4350" s="68">
        <v>7000</v>
      </c>
      <c r="K4350" s="68"/>
      <c r="L4350" s="68">
        <f t="shared" si="3400"/>
        <v>550</v>
      </c>
      <c r="M4350" s="68"/>
      <c r="N4350" s="68"/>
      <c r="O4350" s="68">
        <v>550</v>
      </c>
      <c r="P4350" s="68">
        <f t="shared" si="3401"/>
        <v>550</v>
      </c>
      <c r="Q4350" s="68">
        <f t="shared" si="3402"/>
        <v>7.8571428571428568</v>
      </c>
    </row>
    <row r="4351" spans="1:17" ht="22.5" x14ac:dyDescent="0.25">
      <c r="A4351" s="12" t="s">
        <v>638</v>
      </c>
      <c r="B4351" s="12" t="s">
        <v>82</v>
      </c>
      <c r="C4351" s="12" t="s">
        <v>698</v>
      </c>
      <c r="D4351" s="43" t="s">
        <v>1444</v>
      </c>
      <c r="E4351" s="48">
        <v>6139</v>
      </c>
      <c r="F4351" s="43" t="s">
        <v>1452</v>
      </c>
      <c r="G4351" s="56" t="s">
        <v>2920</v>
      </c>
      <c r="H4351" s="23" t="s">
        <v>49</v>
      </c>
      <c r="I4351" s="68">
        <v>16100</v>
      </c>
      <c r="J4351" s="68">
        <v>16100</v>
      </c>
      <c r="K4351" s="68"/>
      <c r="L4351" s="68">
        <f t="shared" si="3400"/>
        <v>1300</v>
      </c>
      <c r="M4351" s="68"/>
      <c r="N4351" s="68"/>
      <c r="O4351" s="68">
        <v>1300</v>
      </c>
      <c r="P4351" s="68">
        <f t="shared" si="3401"/>
        <v>1300</v>
      </c>
      <c r="Q4351" s="68">
        <f t="shared" si="3402"/>
        <v>8.0745341614906838</v>
      </c>
    </row>
    <row r="4352" spans="1:17" ht="22.5" x14ac:dyDescent="0.25">
      <c r="A4352" s="14" t="s">
        <v>1</v>
      </c>
      <c r="B4352" s="14" t="s">
        <v>1</v>
      </c>
      <c r="C4352" s="14" t="s">
        <v>1</v>
      </c>
      <c r="D4352" s="42" t="s">
        <v>1</v>
      </c>
      <c r="E4352" s="42" t="s">
        <v>1</v>
      </c>
      <c r="F4352" s="42" t="s">
        <v>1</v>
      </c>
      <c r="G4352" s="42" t="s">
        <v>1</v>
      </c>
      <c r="H4352" s="17" t="s">
        <v>50</v>
      </c>
      <c r="I4352" s="66">
        <f t="shared" ref="I4352:O4353" si="3427">SUM(I4353)</f>
        <v>100</v>
      </c>
      <c r="J4352" s="66">
        <f t="shared" si="3427"/>
        <v>100</v>
      </c>
      <c r="K4352" s="66">
        <f t="shared" si="3427"/>
        <v>0</v>
      </c>
      <c r="L4352" s="66">
        <f t="shared" si="3400"/>
        <v>0</v>
      </c>
      <c r="M4352" s="66">
        <f t="shared" si="3427"/>
        <v>0</v>
      </c>
      <c r="N4352" s="66">
        <f t="shared" si="3427"/>
        <v>0</v>
      </c>
      <c r="O4352" s="66">
        <f t="shared" si="3427"/>
        <v>0</v>
      </c>
      <c r="P4352" s="66">
        <f t="shared" si="3401"/>
        <v>0</v>
      </c>
      <c r="Q4352" s="66">
        <f t="shared" si="3402"/>
        <v>0</v>
      </c>
    </row>
    <row r="4353" spans="1:17" x14ac:dyDescent="0.25">
      <c r="A4353" s="12" t="s">
        <v>638</v>
      </c>
      <c r="B4353" s="12" t="s">
        <v>82</v>
      </c>
      <c r="C4353" s="12" t="s">
        <v>698</v>
      </c>
      <c r="D4353" s="43" t="s">
        <v>1444</v>
      </c>
      <c r="E4353" s="42" t="s">
        <v>2712</v>
      </c>
      <c r="F4353" s="42" t="s">
        <v>1</v>
      </c>
      <c r="G4353" s="42" t="s">
        <v>1</v>
      </c>
      <c r="H4353" s="11" t="s">
        <v>52</v>
      </c>
      <c r="I4353" s="67">
        <f t="shared" si="3427"/>
        <v>100</v>
      </c>
      <c r="J4353" s="67">
        <f t="shared" si="3427"/>
        <v>100</v>
      </c>
      <c r="K4353" s="67">
        <f t="shared" si="3427"/>
        <v>0</v>
      </c>
      <c r="L4353" s="67">
        <f t="shared" si="3400"/>
        <v>0</v>
      </c>
      <c r="M4353" s="67">
        <f t="shared" si="3427"/>
        <v>0</v>
      </c>
      <c r="N4353" s="67">
        <f t="shared" si="3427"/>
        <v>0</v>
      </c>
      <c r="O4353" s="67">
        <f t="shared" si="3427"/>
        <v>0</v>
      </c>
      <c r="P4353" s="67">
        <f t="shared" si="3401"/>
        <v>0</v>
      </c>
      <c r="Q4353" s="67">
        <f t="shared" si="3402"/>
        <v>0</v>
      </c>
    </row>
    <row r="4354" spans="1:17" x14ac:dyDescent="0.25">
      <c r="A4354" s="12" t="s">
        <v>638</v>
      </c>
      <c r="B4354" s="12" t="s">
        <v>82</v>
      </c>
      <c r="C4354" s="12" t="s">
        <v>698</v>
      </c>
      <c r="D4354" s="43" t="s">
        <v>1444</v>
      </c>
      <c r="E4354" s="48">
        <v>6148</v>
      </c>
      <c r="F4354" s="43"/>
      <c r="G4354" s="56" t="s">
        <v>2920</v>
      </c>
      <c r="H4354" s="23" t="s">
        <v>58</v>
      </c>
      <c r="I4354" s="68">
        <v>100</v>
      </c>
      <c r="J4354" s="68">
        <v>100</v>
      </c>
      <c r="K4354" s="68"/>
      <c r="L4354" s="68">
        <f t="shared" si="3400"/>
        <v>0</v>
      </c>
      <c r="M4354" s="68"/>
      <c r="N4354" s="68"/>
      <c r="O4354" s="68"/>
      <c r="P4354" s="68">
        <f t="shared" si="3401"/>
        <v>0</v>
      </c>
      <c r="Q4354" s="68">
        <f t="shared" si="3402"/>
        <v>0</v>
      </c>
    </row>
    <row r="4355" spans="1:17" ht="22.5" x14ac:dyDescent="0.25">
      <c r="A4355" s="14" t="s">
        <v>1</v>
      </c>
      <c r="B4355" s="14" t="s">
        <v>1</v>
      </c>
      <c r="C4355" s="14" t="s">
        <v>1</v>
      </c>
      <c r="D4355" s="42" t="s">
        <v>1</v>
      </c>
      <c r="E4355" s="42" t="s">
        <v>1</v>
      </c>
      <c r="F4355" s="42" t="s">
        <v>1</v>
      </c>
      <c r="G4355" s="42" t="s">
        <v>1</v>
      </c>
      <c r="H4355" s="17" t="s">
        <v>59</v>
      </c>
      <c r="I4355" s="66">
        <f t="shared" ref="I4355:O4355" si="3428">SUM(I4356)</f>
        <v>100000</v>
      </c>
      <c r="J4355" s="66">
        <f t="shared" si="3428"/>
        <v>0</v>
      </c>
      <c r="K4355" s="66">
        <f t="shared" si="3428"/>
        <v>0</v>
      </c>
      <c r="L4355" s="66">
        <f t="shared" si="3400"/>
        <v>0</v>
      </c>
      <c r="M4355" s="66">
        <f t="shared" si="3428"/>
        <v>0</v>
      </c>
      <c r="N4355" s="66">
        <f t="shared" si="3428"/>
        <v>0</v>
      </c>
      <c r="O4355" s="66">
        <f t="shared" si="3428"/>
        <v>0</v>
      </c>
      <c r="P4355" s="66">
        <f t="shared" si="3401"/>
        <v>0</v>
      </c>
      <c r="Q4355" s="66" t="str">
        <f t="shared" si="3402"/>
        <v>-</v>
      </c>
    </row>
    <row r="4356" spans="1:17" x14ac:dyDescent="0.25">
      <c r="A4356" s="12" t="s">
        <v>638</v>
      </c>
      <c r="B4356" s="12" t="s">
        <v>82</v>
      </c>
      <c r="C4356" s="12" t="s">
        <v>698</v>
      </c>
      <c r="D4356" s="43" t="s">
        <v>1444</v>
      </c>
      <c r="E4356" s="42" t="s">
        <v>2715</v>
      </c>
      <c r="F4356" s="42" t="s">
        <v>1</v>
      </c>
      <c r="G4356" s="42" t="s">
        <v>1</v>
      </c>
      <c r="H4356" s="11" t="s">
        <v>61</v>
      </c>
      <c r="I4356" s="67">
        <f t="shared" ref="I4356" si="3429">SUM(I4357:I4358)</f>
        <v>100000</v>
      </c>
      <c r="J4356" s="67">
        <f t="shared" ref="J4356:K4356" si="3430">SUM(J4357:J4358)</f>
        <v>0</v>
      </c>
      <c r="K4356" s="67">
        <f t="shared" si="3430"/>
        <v>0</v>
      </c>
      <c r="L4356" s="67">
        <f t="shared" si="3400"/>
        <v>0</v>
      </c>
      <c r="M4356" s="67">
        <f t="shared" ref="M4356" si="3431">SUM(M4357:M4358)</f>
        <v>0</v>
      </c>
      <c r="N4356" s="67">
        <f t="shared" ref="N4356:O4356" si="3432">SUM(N4357:N4358)</f>
        <v>0</v>
      </c>
      <c r="O4356" s="67">
        <f t="shared" si="3432"/>
        <v>0</v>
      </c>
      <c r="P4356" s="67">
        <f t="shared" si="3401"/>
        <v>0</v>
      </c>
      <c r="Q4356" s="67" t="str">
        <f t="shared" si="3402"/>
        <v>-</v>
      </c>
    </row>
    <row r="4357" spans="1:17" x14ac:dyDescent="0.25">
      <c r="A4357" s="12" t="s">
        <v>638</v>
      </c>
      <c r="B4357" s="12" t="s">
        <v>82</v>
      </c>
      <c r="C4357" s="12" t="s">
        <v>698</v>
      </c>
      <c r="D4357" s="43" t="s">
        <v>1444</v>
      </c>
      <c r="E4357" s="48">
        <v>8213</v>
      </c>
      <c r="F4357" s="43"/>
      <c r="G4357" s="56" t="s">
        <v>2920</v>
      </c>
      <c r="H4357" s="23" t="s">
        <v>62</v>
      </c>
      <c r="I4357" s="68">
        <v>50000</v>
      </c>
      <c r="J4357" s="68">
        <v>0</v>
      </c>
      <c r="K4357" s="68"/>
      <c r="L4357" s="68">
        <f t="shared" si="3400"/>
        <v>0</v>
      </c>
      <c r="M4357" s="68"/>
      <c r="N4357" s="68"/>
      <c r="O4357" s="68">
        <v>0</v>
      </c>
      <c r="P4357" s="68">
        <f t="shared" si="3401"/>
        <v>0</v>
      </c>
      <c r="Q4357" s="68" t="str">
        <f t="shared" si="3402"/>
        <v>-</v>
      </c>
    </row>
    <row r="4358" spans="1:17" x14ac:dyDescent="0.25">
      <c r="A4358" s="12" t="s">
        <v>638</v>
      </c>
      <c r="B4358" s="12" t="s">
        <v>82</v>
      </c>
      <c r="C4358" s="12" t="s">
        <v>698</v>
      </c>
      <c r="D4358" s="43" t="s">
        <v>1444</v>
      </c>
      <c r="E4358" s="48">
        <v>8216</v>
      </c>
      <c r="F4358" s="43"/>
      <c r="G4358" s="56" t="s">
        <v>2920</v>
      </c>
      <c r="H4358" s="23" t="s">
        <v>248</v>
      </c>
      <c r="I4358" s="68">
        <v>50000</v>
      </c>
      <c r="J4358" s="68">
        <v>0</v>
      </c>
      <c r="K4358" s="68"/>
      <c r="L4358" s="68">
        <f t="shared" si="3400"/>
        <v>0</v>
      </c>
      <c r="M4358" s="68"/>
      <c r="N4358" s="68"/>
      <c r="O4358" s="68">
        <v>0</v>
      </c>
      <c r="P4358" s="68">
        <f t="shared" si="3401"/>
        <v>0</v>
      </c>
      <c r="Q4358" s="68" t="str">
        <f t="shared" si="3402"/>
        <v>-</v>
      </c>
    </row>
    <row r="4359" spans="1:17" x14ac:dyDescent="0.25">
      <c r="A4359" s="23" t="s">
        <v>1</v>
      </c>
      <c r="B4359" s="23" t="s">
        <v>1</v>
      </c>
      <c r="C4359" s="23" t="s">
        <v>1</v>
      </c>
      <c r="D4359" s="49" t="s">
        <v>1</v>
      </c>
      <c r="E4359" s="49" t="s">
        <v>1</v>
      </c>
      <c r="F4359" s="49" t="s">
        <v>1</v>
      </c>
      <c r="G4359" s="49" t="s">
        <v>1</v>
      </c>
      <c r="H4359" s="17" t="s">
        <v>1453</v>
      </c>
      <c r="I4359" s="66">
        <f t="shared" ref="I4359:O4359" si="3433">SUM(I4329,I4352,I4355)</f>
        <v>3426615</v>
      </c>
      <c r="J4359" s="66">
        <f t="shared" si="3433"/>
        <v>2842425</v>
      </c>
      <c r="K4359" s="66">
        <f t="shared" si="3433"/>
        <v>0</v>
      </c>
      <c r="L4359" s="66">
        <f t="shared" si="3400"/>
        <v>253800</v>
      </c>
      <c r="M4359" s="66">
        <f t="shared" si="3433"/>
        <v>0</v>
      </c>
      <c r="N4359" s="66">
        <f t="shared" si="3433"/>
        <v>0</v>
      </c>
      <c r="O4359" s="66">
        <f t="shared" si="3433"/>
        <v>253800</v>
      </c>
      <c r="P4359" s="66">
        <f t="shared" si="3401"/>
        <v>253800</v>
      </c>
      <c r="Q4359" s="66">
        <f t="shared" si="3402"/>
        <v>8.9289954880075992</v>
      </c>
    </row>
    <row r="4360" spans="1:17" ht="15.75" thickBot="1" x14ac:dyDescent="0.3">
      <c r="A4360" s="23" t="s">
        <v>1</v>
      </c>
      <c r="B4360" s="23" t="s">
        <v>1</v>
      </c>
      <c r="C4360" s="23" t="s">
        <v>1</v>
      </c>
      <c r="D4360" s="49" t="s">
        <v>1</v>
      </c>
      <c r="E4360" s="49" t="s">
        <v>1</v>
      </c>
      <c r="F4360" s="49" t="s">
        <v>1</v>
      </c>
      <c r="G4360" s="49" t="s">
        <v>1</v>
      </c>
      <c r="H4360" s="11" t="s">
        <v>64</v>
      </c>
      <c r="I4360" s="67">
        <v>92</v>
      </c>
      <c r="J4360" s="67">
        <v>92</v>
      </c>
      <c r="K4360" s="67"/>
      <c r="L4360" s="67"/>
      <c r="M4360" s="67"/>
      <c r="N4360" s="67"/>
      <c r="O4360" s="67"/>
      <c r="P4360" s="67">
        <f t="shared" si="3401"/>
        <v>0</v>
      </c>
      <c r="Q4360" s="67">
        <f t="shared" si="3402"/>
        <v>0</v>
      </c>
    </row>
    <row r="4361" spans="1:17" ht="34.5" thickBot="1" x14ac:dyDescent="0.3">
      <c r="A4361" s="23" t="s">
        <v>1</v>
      </c>
      <c r="B4361" s="23" t="s">
        <v>1</v>
      </c>
      <c r="C4361" s="23" t="s">
        <v>1</v>
      </c>
      <c r="D4361" s="49" t="s">
        <v>1</v>
      </c>
      <c r="E4361" s="49" t="s">
        <v>1</v>
      </c>
      <c r="F4361" s="49" t="s">
        <v>1</v>
      </c>
      <c r="G4361" s="49" t="s">
        <v>1</v>
      </c>
      <c r="H4361" s="22" t="s">
        <v>65</v>
      </c>
      <c r="I4361" s="64" t="s">
        <v>2718</v>
      </c>
      <c r="J4361" s="64" t="s">
        <v>2879</v>
      </c>
      <c r="K4361" s="64" t="s">
        <v>2942</v>
      </c>
      <c r="L4361" s="64" t="s">
        <v>2942</v>
      </c>
      <c r="M4361" s="64" t="s">
        <v>2950</v>
      </c>
      <c r="N4361" s="64" t="s">
        <v>2949</v>
      </c>
      <c r="O4361" s="64" t="s">
        <v>2951</v>
      </c>
      <c r="P4361" s="64" t="s">
        <v>2942</v>
      </c>
      <c r="Q4361" s="64" t="s">
        <v>2944</v>
      </c>
    </row>
    <row r="4362" spans="1:17" x14ac:dyDescent="0.25">
      <c r="A4362" s="24"/>
      <c r="B4362" s="24"/>
      <c r="C4362" s="24"/>
      <c r="D4362" s="51"/>
      <c r="E4362" s="51"/>
      <c r="F4362" s="51"/>
      <c r="G4362" s="51"/>
      <c r="H4362" s="18" t="s">
        <v>1</v>
      </c>
      <c r="I4362" s="65">
        <v>1</v>
      </c>
      <c r="J4362" s="65" t="s">
        <v>2894</v>
      </c>
      <c r="K4362" s="65">
        <v>3</v>
      </c>
      <c r="L4362" s="65" t="s">
        <v>2945</v>
      </c>
      <c r="M4362" s="65">
        <v>5</v>
      </c>
      <c r="N4362" s="65">
        <v>6</v>
      </c>
      <c r="O4362" s="65">
        <v>7</v>
      </c>
      <c r="P4362" s="65" t="s">
        <v>2946</v>
      </c>
      <c r="Q4362" s="65">
        <v>9</v>
      </c>
    </row>
    <row r="4363" spans="1:17" x14ac:dyDescent="0.25">
      <c r="A4363" s="24"/>
      <c r="B4363" s="24"/>
      <c r="C4363" s="24"/>
      <c r="D4363" s="51"/>
      <c r="E4363" s="52"/>
      <c r="F4363" s="52"/>
      <c r="G4363" s="52"/>
      <c r="H4363" s="19" t="s">
        <v>332</v>
      </c>
      <c r="I4363" s="69">
        <f t="shared" ref="I4363" si="3434">SUM(I4359)</f>
        <v>3426615</v>
      </c>
      <c r="J4363" s="69">
        <f t="shared" ref="J4363:K4363" si="3435">SUM(J4359)</f>
        <v>2842425</v>
      </c>
      <c r="K4363" s="69">
        <f t="shared" si="3435"/>
        <v>0</v>
      </c>
      <c r="L4363" s="69">
        <f t="shared" si="3400"/>
        <v>253800</v>
      </c>
      <c r="M4363" s="69">
        <f t="shared" ref="M4363" si="3436">SUM(M4359)</f>
        <v>0</v>
      </c>
      <c r="N4363" s="69">
        <f t="shared" ref="N4363:O4363" si="3437">SUM(N4359)</f>
        <v>0</v>
      </c>
      <c r="O4363" s="69">
        <f t="shared" si="3437"/>
        <v>253800</v>
      </c>
      <c r="P4363" s="69">
        <f t="shared" si="3401"/>
        <v>253800</v>
      </c>
      <c r="Q4363" s="69">
        <f t="shared" si="3402"/>
        <v>8.9289954880075992</v>
      </c>
    </row>
    <row r="4364" spans="1:17" x14ac:dyDescent="0.25">
      <c r="A4364" s="24"/>
      <c r="B4364" s="24"/>
      <c r="C4364" s="24"/>
      <c r="D4364" s="51"/>
      <c r="E4364" s="51"/>
      <c r="F4364" s="51"/>
      <c r="G4364" s="51"/>
      <c r="H4364" s="20" t="s">
        <v>67</v>
      </c>
      <c r="I4364" s="69">
        <f t="shared" ref="I4364" si="3438">SUM(I4363)</f>
        <v>3426615</v>
      </c>
      <c r="J4364" s="69">
        <f t="shared" ref="J4364:K4364" si="3439">SUM(J4363)</f>
        <v>2842425</v>
      </c>
      <c r="K4364" s="69">
        <f t="shared" si="3439"/>
        <v>0</v>
      </c>
      <c r="L4364" s="69">
        <f t="shared" ref="L4364:L4427" si="3440">SUM(M4364:O4364)</f>
        <v>253800</v>
      </c>
      <c r="M4364" s="69">
        <f t="shared" ref="M4364" si="3441">SUM(M4363)</f>
        <v>0</v>
      </c>
      <c r="N4364" s="69">
        <f t="shared" ref="N4364:O4364" si="3442">SUM(N4363)</f>
        <v>0</v>
      </c>
      <c r="O4364" s="69">
        <f t="shared" si="3442"/>
        <v>253800</v>
      </c>
      <c r="P4364" s="69">
        <f t="shared" ref="P4364:P4427" si="3443">K4364+L4364</f>
        <v>253800</v>
      </c>
      <c r="Q4364" s="69">
        <f t="shared" ref="Q4364:Q4427" si="3444">IF(J4364=0,"-",P4364/J4364*100)</f>
        <v>8.9289954880075992</v>
      </c>
    </row>
    <row r="4365" spans="1:17" x14ac:dyDescent="0.25">
      <c r="A4365" s="25"/>
      <c r="B4365" s="25"/>
      <c r="C4365" s="25"/>
      <c r="D4365" s="53"/>
      <c r="E4365" s="53"/>
      <c r="F4365" s="53"/>
      <c r="G4365" s="53"/>
    </row>
    <row r="4366" spans="1:17" ht="15.75" thickBot="1" x14ac:dyDescent="0.3">
      <c r="A4366" s="23" t="s">
        <v>1</v>
      </c>
      <c r="B4366" s="23" t="s">
        <v>1</v>
      </c>
      <c r="C4366" s="23" t="s">
        <v>1</v>
      </c>
      <c r="D4366" s="49" t="s">
        <v>1</v>
      </c>
      <c r="E4366" s="49" t="s">
        <v>1</v>
      </c>
      <c r="F4366" s="49" t="s">
        <v>1</v>
      </c>
      <c r="G4366" s="49" t="s">
        <v>1</v>
      </c>
      <c r="H4366" s="26" t="s">
        <v>1</v>
      </c>
      <c r="I4366" s="70"/>
      <c r="J4366" s="70"/>
      <c r="K4366" s="70"/>
      <c r="L4366" s="70"/>
      <c r="M4366" s="70"/>
      <c r="N4366" s="70"/>
      <c r="O4366" s="70"/>
      <c r="P4366" s="70"/>
      <c r="Q4366" s="70"/>
    </row>
    <row r="4367" spans="1:17" ht="34.5" thickBot="1" x14ac:dyDescent="0.3">
      <c r="A4367" s="22" t="s">
        <v>4</v>
      </c>
      <c r="B4367" s="22" t="s">
        <v>5</v>
      </c>
      <c r="C4367" s="22" t="s">
        <v>6</v>
      </c>
      <c r="D4367" s="44" t="s">
        <v>2891</v>
      </c>
      <c r="E4367" s="44" t="s">
        <v>2895</v>
      </c>
      <c r="F4367" s="44" t="s">
        <v>7</v>
      </c>
      <c r="G4367" s="44" t="s">
        <v>8</v>
      </c>
      <c r="H4367" s="22" t="s">
        <v>9</v>
      </c>
      <c r="I4367" s="64" t="s">
        <v>2718</v>
      </c>
      <c r="J4367" s="64" t="s">
        <v>2879</v>
      </c>
      <c r="K4367" s="64" t="s">
        <v>2942</v>
      </c>
      <c r="L4367" s="64" t="s">
        <v>2942</v>
      </c>
      <c r="M4367" s="64" t="s">
        <v>2950</v>
      </c>
      <c r="N4367" s="64" t="s">
        <v>2949</v>
      </c>
      <c r="O4367" s="64" t="s">
        <v>2951</v>
      </c>
      <c r="P4367" s="64" t="s">
        <v>2942</v>
      </c>
      <c r="Q4367" s="64" t="s">
        <v>2944</v>
      </c>
    </row>
    <row r="4368" spans="1:17" x14ac:dyDescent="0.25">
      <c r="A4368" s="15" t="s">
        <v>1</v>
      </c>
      <c r="B4368" s="15" t="s">
        <v>1</v>
      </c>
      <c r="C4368" s="15" t="s">
        <v>1</v>
      </c>
      <c r="D4368" s="45" t="s">
        <v>1</v>
      </c>
      <c r="E4368" s="45" t="s">
        <v>1</v>
      </c>
      <c r="F4368" s="46" t="s">
        <v>1</v>
      </c>
      <c r="G4368" s="47" t="s">
        <v>1</v>
      </c>
      <c r="H4368" s="16" t="s">
        <v>1</v>
      </c>
      <c r="I4368" s="65">
        <v>1</v>
      </c>
      <c r="J4368" s="65" t="s">
        <v>2894</v>
      </c>
      <c r="K4368" s="65">
        <v>3</v>
      </c>
      <c r="L4368" s="65" t="s">
        <v>2945</v>
      </c>
      <c r="M4368" s="65">
        <v>5</v>
      </c>
      <c r="N4368" s="65">
        <v>6</v>
      </c>
      <c r="O4368" s="65">
        <v>7</v>
      </c>
      <c r="P4368" s="65" t="s">
        <v>2946</v>
      </c>
      <c r="Q4368" s="65">
        <v>9</v>
      </c>
    </row>
    <row r="4369" spans="1:17" x14ac:dyDescent="0.25">
      <c r="A4369" s="14" t="s">
        <v>638</v>
      </c>
      <c r="B4369" s="14" t="s">
        <v>82</v>
      </c>
      <c r="C4369" s="12" t="s">
        <v>709</v>
      </c>
      <c r="D4369" s="43" t="s">
        <v>1454</v>
      </c>
      <c r="E4369" s="42" t="s">
        <v>1</v>
      </c>
      <c r="F4369" s="42" t="s">
        <v>1</v>
      </c>
      <c r="G4369" s="42" t="s">
        <v>1</v>
      </c>
      <c r="H4369" s="11" t="s">
        <v>1455</v>
      </c>
      <c r="I4369" s="63"/>
      <c r="J4369" s="63"/>
      <c r="K4369" s="63"/>
      <c r="L4369" s="63"/>
      <c r="M4369" s="63"/>
      <c r="N4369" s="63"/>
      <c r="O4369" s="63"/>
      <c r="P4369" s="63">
        <f t="shared" si="3443"/>
        <v>0</v>
      </c>
      <c r="Q4369" s="63" t="str">
        <f t="shared" si="3444"/>
        <v>-</v>
      </c>
    </row>
    <row r="4370" spans="1:17" ht="22.5" x14ac:dyDescent="0.25">
      <c r="A4370" s="14" t="s">
        <v>1</v>
      </c>
      <c r="B4370" s="14" t="s">
        <v>1</v>
      </c>
      <c r="C4370" s="14" t="s">
        <v>1</v>
      </c>
      <c r="D4370" s="42" t="s">
        <v>1</v>
      </c>
      <c r="E4370" s="42" t="s">
        <v>1</v>
      </c>
      <c r="F4370" s="42" t="s">
        <v>1</v>
      </c>
      <c r="G4370" s="42" t="s">
        <v>1</v>
      </c>
      <c r="H4370" s="17" t="s">
        <v>13</v>
      </c>
      <c r="I4370" s="66">
        <f t="shared" ref="I4370" si="3445">SUM(I4371,I4379,I4381)</f>
        <v>1961425</v>
      </c>
      <c r="J4370" s="66">
        <f t="shared" ref="J4370:K4370" si="3446">SUM(J4371,J4379,J4381)</f>
        <v>1936425</v>
      </c>
      <c r="K4370" s="66">
        <f t="shared" si="3446"/>
        <v>0</v>
      </c>
      <c r="L4370" s="66">
        <f t="shared" si="3440"/>
        <v>174355</v>
      </c>
      <c r="M4370" s="66">
        <f t="shared" ref="M4370" si="3447">SUM(M4371,M4379,M4381)</f>
        <v>0</v>
      </c>
      <c r="N4370" s="66">
        <f t="shared" ref="N4370:O4370" si="3448">SUM(N4371,N4379,N4381)</f>
        <v>0</v>
      </c>
      <c r="O4370" s="66">
        <f t="shared" si="3448"/>
        <v>174355</v>
      </c>
      <c r="P4370" s="66">
        <f t="shared" si="3443"/>
        <v>174355</v>
      </c>
      <c r="Q4370" s="66">
        <f t="shared" si="3444"/>
        <v>9.0039634894199363</v>
      </c>
    </row>
    <row r="4371" spans="1:17" x14ac:dyDescent="0.25">
      <c r="A4371" s="12" t="s">
        <v>638</v>
      </c>
      <c r="B4371" s="12" t="s">
        <v>82</v>
      </c>
      <c r="C4371" s="12" t="s">
        <v>709</v>
      </c>
      <c r="D4371" s="43" t="s">
        <v>1454</v>
      </c>
      <c r="E4371" s="42" t="s">
        <v>2709</v>
      </c>
      <c r="F4371" s="42" t="s">
        <v>1</v>
      </c>
      <c r="G4371" s="42" t="s">
        <v>1</v>
      </c>
      <c r="H4371" s="11" t="s">
        <v>15</v>
      </c>
      <c r="I4371" s="67">
        <f t="shared" ref="I4371" si="3449">SUM(I4372,I4373)</f>
        <v>1621095</v>
      </c>
      <c r="J4371" s="67">
        <f t="shared" ref="J4371:K4371" si="3450">SUM(J4372,J4373)</f>
        <v>1621095</v>
      </c>
      <c r="K4371" s="67">
        <f t="shared" si="3450"/>
        <v>0</v>
      </c>
      <c r="L4371" s="67">
        <f t="shared" si="3440"/>
        <v>147700</v>
      </c>
      <c r="M4371" s="67">
        <f t="shared" ref="M4371" si="3451">SUM(M4372,M4373)</f>
        <v>0</v>
      </c>
      <c r="N4371" s="67">
        <f t="shared" ref="N4371:O4371" si="3452">SUM(N4372,N4373)</f>
        <v>0</v>
      </c>
      <c r="O4371" s="67">
        <f t="shared" si="3452"/>
        <v>147700</v>
      </c>
      <c r="P4371" s="67">
        <f t="shared" si="3443"/>
        <v>147700</v>
      </c>
      <c r="Q4371" s="67">
        <f t="shared" si="3444"/>
        <v>9.1111255046743089</v>
      </c>
    </row>
    <row r="4372" spans="1:17" x14ac:dyDescent="0.25">
      <c r="A4372" s="12" t="s">
        <v>638</v>
      </c>
      <c r="B4372" s="12" t="s">
        <v>82</v>
      </c>
      <c r="C4372" s="12" t="s">
        <v>709</v>
      </c>
      <c r="D4372" s="43" t="s">
        <v>1454</v>
      </c>
      <c r="E4372" s="48">
        <v>6111</v>
      </c>
      <c r="F4372" s="43"/>
      <c r="G4372" s="56" t="s">
        <v>2920</v>
      </c>
      <c r="H4372" s="23" t="s">
        <v>16</v>
      </c>
      <c r="I4372" s="68">
        <v>1413095</v>
      </c>
      <c r="J4372" s="68">
        <v>1413095</v>
      </c>
      <c r="K4372" s="68"/>
      <c r="L4372" s="68">
        <f t="shared" si="3440"/>
        <v>129000</v>
      </c>
      <c r="M4372" s="68"/>
      <c r="N4372" s="68"/>
      <c r="O4372" s="68">
        <v>129000</v>
      </c>
      <c r="P4372" s="68">
        <f t="shared" si="3443"/>
        <v>129000</v>
      </c>
      <c r="Q4372" s="68">
        <f t="shared" si="3444"/>
        <v>9.1288979155683094</v>
      </c>
    </row>
    <row r="4373" spans="1:17" x14ac:dyDescent="0.25">
      <c r="A4373" s="14" t="s">
        <v>638</v>
      </c>
      <c r="B4373" s="14" t="s">
        <v>82</v>
      </c>
      <c r="C4373" s="14" t="s">
        <v>709</v>
      </c>
      <c r="D4373" s="50" t="s">
        <v>1454</v>
      </c>
      <c r="E4373" s="50" t="s">
        <v>2719</v>
      </c>
      <c r="F4373" s="43" t="s">
        <v>1</v>
      </c>
      <c r="G4373" s="49" t="s">
        <v>1</v>
      </c>
      <c r="H4373" s="11" t="s">
        <v>19</v>
      </c>
      <c r="I4373" s="67">
        <f t="shared" ref="I4373:O4373" si="3453">SUM(I4374:I4378)</f>
        <v>208000</v>
      </c>
      <c r="J4373" s="67">
        <f t="shared" si="3453"/>
        <v>208000</v>
      </c>
      <c r="K4373" s="67">
        <f t="shared" si="3453"/>
        <v>0</v>
      </c>
      <c r="L4373" s="67">
        <f t="shared" si="3440"/>
        <v>18700</v>
      </c>
      <c r="M4373" s="67">
        <f t="shared" si="3453"/>
        <v>0</v>
      </c>
      <c r="N4373" s="67">
        <f t="shared" si="3453"/>
        <v>0</v>
      </c>
      <c r="O4373" s="67">
        <f t="shared" si="3453"/>
        <v>18700</v>
      </c>
      <c r="P4373" s="67">
        <f t="shared" si="3443"/>
        <v>18700</v>
      </c>
      <c r="Q4373" s="67">
        <f t="shared" si="3444"/>
        <v>8.990384615384615</v>
      </c>
    </row>
    <row r="4374" spans="1:17" x14ac:dyDescent="0.25">
      <c r="A4374" s="12" t="s">
        <v>638</v>
      </c>
      <c r="B4374" s="12" t="s">
        <v>82</v>
      </c>
      <c r="C4374" s="12" t="s">
        <v>709</v>
      </c>
      <c r="D4374" s="43" t="s">
        <v>1454</v>
      </c>
      <c r="E4374" s="48">
        <v>6112</v>
      </c>
      <c r="F4374" s="43" t="s">
        <v>1456</v>
      </c>
      <c r="G4374" s="56" t="s">
        <v>2920</v>
      </c>
      <c r="H4374" s="23" t="s">
        <v>73</v>
      </c>
      <c r="I4374" s="68">
        <v>35000</v>
      </c>
      <c r="J4374" s="68">
        <v>35000</v>
      </c>
      <c r="K4374" s="68"/>
      <c r="L4374" s="68">
        <f t="shared" si="3440"/>
        <v>2900</v>
      </c>
      <c r="M4374" s="68"/>
      <c r="N4374" s="68"/>
      <c r="O4374" s="68">
        <v>2900</v>
      </c>
      <c r="P4374" s="68">
        <f t="shared" si="3443"/>
        <v>2900</v>
      </c>
      <c r="Q4374" s="68">
        <f t="shared" si="3444"/>
        <v>8.2857142857142847</v>
      </c>
    </row>
    <row r="4375" spans="1:17" x14ac:dyDescent="0.25">
      <c r="A4375" s="12" t="s">
        <v>638</v>
      </c>
      <c r="B4375" s="12" t="s">
        <v>82</v>
      </c>
      <c r="C4375" s="12" t="s">
        <v>709</v>
      </c>
      <c r="D4375" s="43" t="s">
        <v>1454</v>
      </c>
      <c r="E4375" s="48">
        <v>6112</v>
      </c>
      <c r="F4375" s="43" t="s">
        <v>1457</v>
      </c>
      <c r="G4375" s="56" t="s">
        <v>2920</v>
      </c>
      <c r="H4375" s="23" t="s">
        <v>22</v>
      </c>
      <c r="I4375" s="68">
        <v>119000</v>
      </c>
      <c r="J4375" s="68">
        <v>119000</v>
      </c>
      <c r="K4375" s="68"/>
      <c r="L4375" s="68">
        <f t="shared" si="3440"/>
        <v>12900</v>
      </c>
      <c r="M4375" s="68"/>
      <c r="N4375" s="68"/>
      <c r="O4375" s="68">
        <v>12900</v>
      </c>
      <c r="P4375" s="68">
        <f t="shared" si="3443"/>
        <v>12900</v>
      </c>
      <c r="Q4375" s="68">
        <f t="shared" si="3444"/>
        <v>10.840336134453782</v>
      </c>
    </row>
    <row r="4376" spans="1:17" x14ac:dyDescent="0.25">
      <c r="A4376" s="12" t="s">
        <v>638</v>
      </c>
      <c r="B4376" s="12" t="s">
        <v>82</v>
      </c>
      <c r="C4376" s="12" t="s">
        <v>709</v>
      </c>
      <c r="D4376" s="43" t="s">
        <v>1454</v>
      </c>
      <c r="E4376" s="48">
        <v>6112</v>
      </c>
      <c r="F4376" s="43" t="s">
        <v>1458</v>
      </c>
      <c r="G4376" s="56" t="s">
        <v>2920</v>
      </c>
      <c r="H4376" s="23" t="s">
        <v>24</v>
      </c>
      <c r="I4376" s="68">
        <v>30000</v>
      </c>
      <c r="J4376" s="68">
        <v>30000</v>
      </c>
      <c r="K4376" s="68"/>
      <c r="L4376" s="68">
        <f t="shared" si="3440"/>
        <v>0</v>
      </c>
      <c r="M4376" s="68"/>
      <c r="N4376" s="68"/>
      <c r="O4376" s="68"/>
      <c r="P4376" s="68">
        <f t="shared" si="3443"/>
        <v>0</v>
      </c>
      <c r="Q4376" s="68">
        <f t="shared" si="3444"/>
        <v>0</v>
      </c>
    </row>
    <row r="4377" spans="1:17" x14ac:dyDescent="0.25">
      <c r="A4377" s="12" t="s">
        <v>638</v>
      </c>
      <c r="B4377" s="12" t="s">
        <v>82</v>
      </c>
      <c r="C4377" s="12" t="s">
        <v>709</v>
      </c>
      <c r="D4377" s="43" t="s">
        <v>1454</v>
      </c>
      <c r="E4377" s="48">
        <v>6112</v>
      </c>
      <c r="F4377" s="43" t="s">
        <v>1459</v>
      </c>
      <c r="G4377" s="56" t="s">
        <v>2920</v>
      </c>
      <c r="H4377" s="23" t="s">
        <v>76</v>
      </c>
      <c r="I4377" s="68">
        <v>8100</v>
      </c>
      <c r="J4377" s="68">
        <v>8100</v>
      </c>
      <c r="K4377" s="68"/>
      <c r="L4377" s="68">
        <f t="shared" si="3440"/>
        <v>0</v>
      </c>
      <c r="M4377" s="68"/>
      <c r="N4377" s="68"/>
      <c r="O4377" s="68">
        <v>0</v>
      </c>
      <c r="P4377" s="68">
        <f t="shared" si="3443"/>
        <v>0</v>
      </c>
      <c r="Q4377" s="68">
        <f t="shared" si="3444"/>
        <v>0</v>
      </c>
    </row>
    <row r="4378" spans="1:17" x14ac:dyDescent="0.25">
      <c r="A4378" s="12" t="s">
        <v>638</v>
      </c>
      <c r="B4378" s="12" t="s">
        <v>82</v>
      </c>
      <c r="C4378" s="12" t="s">
        <v>709</v>
      </c>
      <c r="D4378" s="43" t="s">
        <v>1454</v>
      </c>
      <c r="E4378" s="48">
        <v>6112</v>
      </c>
      <c r="F4378" s="43" t="s">
        <v>1460</v>
      </c>
      <c r="G4378" s="56" t="s">
        <v>2920</v>
      </c>
      <c r="H4378" s="23" t="s">
        <v>26</v>
      </c>
      <c r="I4378" s="68">
        <v>15900</v>
      </c>
      <c r="J4378" s="68">
        <v>15900</v>
      </c>
      <c r="K4378" s="68"/>
      <c r="L4378" s="68">
        <f t="shared" si="3440"/>
        <v>2900</v>
      </c>
      <c r="M4378" s="68"/>
      <c r="N4378" s="68"/>
      <c r="O4378" s="68">
        <v>2900</v>
      </c>
      <c r="P4378" s="68">
        <f t="shared" si="3443"/>
        <v>2900</v>
      </c>
      <c r="Q4378" s="68">
        <f t="shared" si="3444"/>
        <v>18.238993710691823</v>
      </c>
    </row>
    <row r="4379" spans="1:17" x14ac:dyDescent="0.25">
      <c r="A4379" s="12" t="s">
        <v>638</v>
      </c>
      <c r="B4379" s="12" t="s">
        <v>82</v>
      </c>
      <c r="C4379" s="12" t="s">
        <v>709</v>
      </c>
      <c r="D4379" s="43" t="s">
        <v>1454</v>
      </c>
      <c r="E4379" s="42" t="s">
        <v>2710</v>
      </c>
      <c r="F4379" s="42" t="s">
        <v>1</v>
      </c>
      <c r="G4379" s="42" t="s">
        <v>1</v>
      </c>
      <c r="H4379" s="11" t="s">
        <v>28</v>
      </c>
      <c r="I4379" s="67">
        <f t="shared" ref="I4379:O4379" si="3454">SUM(I4380)</f>
        <v>149190</v>
      </c>
      <c r="J4379" s="67">
        <f t="shared" si="3454"/>
        <v>149190</v>
      </c>
      <c r="K4379" s="67">
        <f t="shared" si="3454"/>
        <v>0</v>
      </c>
      <c r="L4379" s="67">
        <f t="shared" si="3440"/>
        <v>13500</v>
      </c>
      <c r="M4379" s="67">
        <f t="shared" si="3454"/>
        <v>0</v>
      </c>
      <c r="N4379" s="67">
        <f t="shared" si="3454"/>
        <v>0</v>
      </c>
      <c r="O4379" s="67">
        <f t="shared" si="3454"/>
        <v>13500</v>
      </c>
      <c r="P4379" s="67">
        <f t="shared" si="3443"/>
        <v>13500</v>
      </c>
      <c r="Q4379" s="67">
        <f t="shared" si="3444"/>
        <v>9.0488638648702988</v>
      </c>
    </row>
    <row r="4380" spans="1:17" x14ac:dyDescent="0.25">
      <c r="A4380" s="12" t="s">
        <v>638</v>
      </c>
      <c r="B4380" s="12" t="s">
        <v>82</v>
      </c>
      <c r="C4380" s="12" t="s">
        <v>709</v>
      </c>
      <c r="D4380" s="43" t="s">
        <v>1454</v>
      </c>
      <c r="E4380" s="48">
        <v>6121</v>
      </c>
      <c r="F4380" s="43"/>
      <c r="G4380" s="56" t="s">
        <v>2920</v>
      </c>
      <c r="H4380" s="23" t="s">
        <v>29</v>
      </c>
      <c r="I4380" s="68">
        <v>149190</v>
      </c>
      <c r="J4380" s="68">
        <v>149190</v>
      </c>
      <c r="K4380" s="68"/>
      <c r="L4380" s="68">
        <f t="shared" si="3440"/>
        <v>13500</v>
      </c>
      <c r="M4380" s="68"/>
      <c r="N4380" s="68"/>
      <c r="O4380" s="68">
        <v>13500</v>
      </c>
      <c r="P4380" s="68">
        <f t="shared" si="3443"/>
        <v>13500</v>
      </c>
      <c r="Q4380" s="68">
        <f t="shared" si="3444"/>
        <v>9.0488638648702988</v>
      </c>
    </row>
    <row r="4381" spans="1:17" x14ac:dyDescent="0.25">
      <c r="A4381" s="12" t="s">
        <v>638</v>
      </c>
      <c r="B4381" s="12" t="s">
        <v>82</v>
      </c>
      <c r="C4381" s="12" t="s">
        <v>709</v>
      </c>
      <c r="D4381" s="43" t="s">
        <v>1454</v>
      </c>
      <c r="E4381" s="42" t="s">
        <v>2711</v>
      </c>
      <c r="F4381" s="42" t="s">
        <v>1</v>
      </c>
      <c r="G4381" s="42" t="s">
        <v>1</v>
      </c>
      <c r="H4381" s="11" t="s">
        <v>32</v>
      </c>
      <c r="I4381" s="67">
        <f t="shared" ref="I4381:O4381" si="3455">SUM(I4382:I4389)</f>
        <v>191140</v>
      </c>
      <c r="J4381" s="67">
        <f t="shared" si="3455"/>
        <v>166140</v>
      </c>
      <c r="K4381" s="67">
        <f t="shared" si="3455"/>
        <v>0</v>
      </c>
      <c r="L4381" s="67">
        <f t="shared" si="3440"/>
        <v>13155</v>
      </c>
      <c r="M4381" s="67">
        <f t="shared" si="3455"/>
        <v>0</v>
      </c>
      <c r="N4381" s="67">
        <f t="shared" si="3455"/>
        <v>0</v>
      </c>
      <c r="O4381" s="67">
        <f t="shared" si="3455"/>
        <v>13155</v>
      </c>
      <c r="P4381" s="67">
        <f t="shared" si="3443"/>
        <v>13155</v>
      </c>
      <c r="Q4381" s="67">
        <f t="shared" si="3444"/>
        <v>7.9180209461899604</v>
      </c>
    </row>
    <row r="4382" spans="1:17" x14ac:dyDescent="0.25">
      <c r="A4382" s="12" t="s">
        <v>638</v>
      </c>
      <c r="B4382" s="12" t="s">
        <v>82</v>
      </c>
      <c r="C4382" s="12" t="s">
        <v>709</v>
      </c>
      <c r="D4382" s="43" t="s">
        <v>1454</v>
      </c>
      <c r="E4382" s="48">
        <v>6131</v>
      </c>
      <c r="F4382" s="43"/>
      <c r="G4382" s="56" t="s">
        <v>2920</v>
      </c>
      <c r="H4382" s="23" t="s">
        <v>33</v>
      </c>
      <c r="I4382" s="68">
        <v>11000</v>
      </c>
      <c r="J4382" s="68">
        <v>3000</v>
      </c>
      <c r="K4382" s="68"/>
      <c r="L4382" s="68">
        <f t="shared" si="3440"/>
        <v>250</v>
      </c>
      <c r="M4382" s="68"/>
      <c r="N4382" s="68"/>
      <c r="O4382" s="68">
        <v>250</v>
      </c>
      <c r="P4382" s="68">
        <f t="shared" si="3443"/>
        <v>250</v>
      </c>
      <c r="Q4382" s="68">
        <f t="shared" si="3444"/>
        <v>8.3333333333333321</v>
      </c>
    </row>
    <row r="4383" spans="1:17" x14ac:dyDescent="0.25">
      <c r="A4383" s="12" t="s">
        <v>638</v>
      </c>
      <c r="B4383" s="12" t="s">
        <v>82</v>
      </c>
      <c r="C4383" s="12" t="s">
        <v>709</v>
      </c>
      <c r="D4383" s="43" t="s">
        <v>1454</v>
      </c>
      <c r="E4383" s="48">
        <v>6132</v>
      </c>
      <c r="F4383" s="43"/>
      <c r="G4383" s="56" t="s">
        <v>2920</v>
      </c>
      <c r="H4383" s="23" t="s">
        <v>227</v>
      </c>
      <c r="I4383" s="68">
        <v>82000</v>
      </c>
      <c r="J4383" s="68">
        <v>82000</v>
      </c>
      <c r="K4383" s="68"/>
      <c r="L4383" s="68">
        <f t="shared" si="3440"/>
        <v>7000</v>
      </c>
      <c r="M4383" s="68"/>
      <c r="N4383" s="68"/>
      <c r="O4383" s="68">
        <v>7000</v>
      </c>
      <c r="P4383" s="68">
        <f t="shared" si="3443"/>
        <v>7000</v>
      </c>
      <c r="Q4383" s="68">
        <f t="shared" si="3444"/>
        <v>8.536585365853659</v>
      </c>
    </row>
    <row r="4384" spans="1:17" x14ac:dyDescent="0.25">
      <c r="A4384" s="12" t="s">
        <v>638</v>
      </c>
      <c r="B4384" s="12" t="s">
        <v>82</v>
      </c>
      <c r="C4384" s="12" t="s">
        <v>709</v>
      </c>
      <c r="D4384" s="43" t="s">
        <v>1454</v>
      </c>
      <c r="E4384" s="48">
        <v>6133</v>
      </c>
      <c r="F4384" s="43"/>
      <c r="G4384" s="56" t="s">
        <v>2920</v>
      </c>
      <c r="H4384" s="23" t="s">
        <v>229</v>
      </c>
      <c r="I4384" s="68">
        <v>13900</v>
      </c>
      <c r="J4384" s="68">
        <v>13900</v>
      </c>
      <c r="K4384" s="68"/>
      <c r="L4384" s="68">
        <f t="shared" si="3440"/>
        <v>1200</v>
      </c>
      <c r="M4384" s="68"/>
      <c r="N4384" s="68"/>
      <c r="O4384" s="68">
        <v>1200</v>
      </c>
      <c r="P4384" s="68">
        <f t="shared" si="3443"/>
        <v>1200</v>
      </c>
      <c r="Q4384" s="68">
        <f t="shared" si="3444"/>
        <v>8.6330935251798557</v>
      </c>
    </row>
    <row r="4385" spans="1:17" x14ac:dyDescent="0.25">
      <c r="A4385" s="12" t="s">
        <v>638</v>
      </c>
      <c r="B4385" s="12" t="s">
        <v>82</v>
      </c>
      <c r="C4385" s="12" t="s">
        <v>709</v>
      </c>
      <c r="D4385" s="43" t="s">
        <v>1454</v>
      </c>
      <c r="E4385" s="48">
        <v>6134</v>
      </c>
      <c r="F4385" s="43"/>
      <c r="G4385" s="56" t="s">
        <v>2920</v>
      </c>
      <c r="H4385" s="23" t="s">
        <v>169</v>
      </c>
      <c r="I4385" s="68">
        <v>19000</v>
      </c>
      <c r="J4385" s="68">
        <v>11000</v>
      </c>
      <c r="K4385" s="68"/>
      <c r="L4385" s="68">
        <f t="shared" si="3440"/>
        <v>920</v>
      </c>
      <c r="M4385" s="68"/>
      <c r="N4385" s="68"/>
      <c r="O4385" s="68">
        <v>920</v>
      </c>
      <c r="P4385" s="68">
        <f t="shared" si="3443"/>
        <v>920</v>
      </c>
      <c r="Q4385" s="68">
        <f t="shared" si="3444"/>
        <v>8.3636363636363633</v>
      </c>
    </row>
    <row r="4386" spans="1:17" x14ac:dyDescent="0.25">
      <c r="A4386" s="12" t="s">
        <v>638</v>
      </c>
      <c r="B4386" s="12" t="s">
        <v>82</v>
      </c>
      <c r="C4386" s="12" t="s">
        <v>709</v>
      </c>
      <c r="D4386" s="43" t="s">
        <v>1454</v>
      </c>
      <c r="E4386" s="48">
        <v>6135</v>
      </c>
      <c r="F4386" s="43"/>
      <c r="G4386" s="56" t="s">
        <v>2920</v>
      </c>
      <c r="H4386" s="23" t="s">
        <v>231</v>
      </c>
      <c r="I4386" s="68">
        <v>2500</v>
      </c>
      <c r="J4386" s="68">
        <v>1000</v>
      </c>
      <c r="K4386" s="68"/>
      <c r="L4386" s="68">
        <f t="shared" si="3440"/>
        <v>100</v>
      </c>
      <c r="M4386" s="68"/>
      <c r="N4386" s="68"/>
      <c r="O4386" s="68">
        <v>100</v>
      </c>
      <c r="P4386" s="68">
        <f t="shared" si="3443"/>
        <v>100</v>
      </c>
      <c r="Q4386" s="68">
        <f t="shared" si="3444"/>
        <v>10</v>
      </c>
    </row>
    <row r="4387" spans="1:17" x14ac:dyDescent="0.25">
      <c r="A4387" s="12" t="s">
        <v>638</v>
      </c>
      <c r="B4387" s="12" t="s">
        <v>82</v>
      </c>
      <c r="C4387" s="12" t="s">
        <v>709</v>
      </c>
      <c r="D4387" s="43" t="s">
        <v>1454</v>
      </c>
      <c r="E4387" s="48">
        <v>6137</v>
      </c>
      <c r="F4387" s="43"/>
      <c r="G4387" s="56" t="s">
        <v>2920</v>
      </c>
      <c r="H4387" s="23" t="s">
        <v>235</v>
      </c>
      <c r="I4387" s="68">
        <v>15400</v>
      </c>
      <c r="J4387" s="68">
        <v>13900</v>
      </c>
      <c r="K4387" s="68"/>
      <c r="L4387" s="68">
        <f t="shared" si="3440"/>
        <v>1200</v>
      </c>
      <c r="M4387" s="68"/>
      <c r="N4387" s="68"/>
      <c r="O4387" s="68">
        <v>1200</v>
      </c>
      <c r="P4387" s="68">
        <f t="shared" si="3443"/>
        <v>1200</v>
      </c>
      <c r="Q4387" s="68">
        <f t="shared" si="3444"/>
        <v>8.6330935251798557</v>
      </c>
    </row>
    <row r="4388" spans="1:17" x14ac:dyDescent="0.25">
      <c r="A4388" s="12" t="s">
        <v>638</v>
      </c>
      <c r="B4388" s="12" t="s">
        <v>82</v>
      </c>
      <c r="C4388" s="12" t="s">
        <v>709</v>
      </c>
      <c r="D4388" s="43" t="s">
        <v>1454</v>
      </c>
      <c r="E4388" s="48">
        <v>6138</v>
      </c>
      <c r="F4388" s="43"/>
      <c r="G4388" s="56" t="s">
        <v>2920</v>
      </c>
      <c r="H4388" s="23" t="s">
        <v>237</v>
      </c>
      <c r="I4388" s="68">
        <v>2440</v>
      </c>
      <c r="J4388" s="68">
        <v>2440</v>
      </c>
      <c r="K4388" s="68"/>
      <c r="L4388" s="68">
        <f t="shared" si="3440"/>
        <v>0</v>
      </c>
      <c r="M4388" s="68"/>
      <c r="N4388" s="68"/>
      <c r="O4388" s="68">
        <v>0</v>
      </c>
      <c r="P4388" s="68">
        <f t="shared" si="3443"/>
        <v>0</v>
      </c>
      <c r="Q4388" s="68">
        <f t="shared" si="3444"/>
        <v>0</v>
      </c>
    </row>
    <row r="4389" spans="1:17" x14ac:dyDescent="0.25">
      <c r="A4389" s="14" t="s">
        <v>638</v>
      </c>
      <c r="B4389" s="14" t="s">
        <v>82</v>
      </c>
      <c r="C4389" s="14" t="s">
        <v>709</v>
      </c>
      <c r="D4389" s="50" t="s">
        <v>1454</v>
      </c>
      <c r="E4389" s="50" t="s">
        <v>2720</v>
      </c>
      <c r="F4389" s="43" t="s">
        <v>1</v>
      </c>
      <c r="G4389" s="49" t="s">
        <v>1</v>
      </c>
      <c r="H4389" s="11" t="s">
        <v>35</v>
      </c>
      <c r="I4389" s="67">
        <f t="shared" ref="I4389:O4389" si="3456">SUM(I4390:I4392)</f>
        <v>44900</v>
      </c>
      <c r="J4389" s="67">
        <f t="shared" si="3456"/>
        <v>38900</v>
      </c>
      <c r="K4389" s="67">
        <f t="shared" si="3456"/>
        <v>0</v>
      </c>
      <c r="L4389" s="67">
        <f t="shared" si="3440"/>
        <v>2485</v>
      </c>
      <c r="M4389" s="67">
        <f t="shared" si="3456"/>
        <v>0</v>
      </c>
      <c r="N4389" s="67">
        <f t="shared" si="3456"/>
        <v>0</v>
      </c>
      <c r="O4389" s="67">
        <f t="shared" si="3456"/>
        <v>2485</v>
      </c>
      <c r="P4389" s="67">
        <f t="shared" si="3443"/>
        <v>2485</v>
      </c>
      <c r="Q4389" s="67">
        <f t="shared" si="3444"/>
        <v>6.3881748071979434</v>
      </c>
    </row>
    <row r="4390" spans="1:17" x14ac:dyDescent="0.25">
      <c r="A4390" s="12" t="s">
        <v>638</v>
      </c>
      <c r="B4390" s="12" t="s">
        <v>82</v>
      </c>
      <c r="C4390" s="12" t="s">
        <v>709</v>
      </c>
      <c r="D4390" s="43" t="s">
        <v>1454</v>
      </c>
      <c r="E4390" s="48">
        <v>6139</v>
      </c>
      <c r="F4390" s="43"/>
      <c r="G4390" s="56" t="s">
        <v>2920</v>
      </c>
      <c r="H4390" s="23" t="s">
        <v>35</v>
      </c>
      <c r="I4390" s="68">
        <v>30900</v>
      </c>
      <c r="J4390" s="68">
        <v>24900</v>
      </c>
      <c r="K4390" s="68"/>
      <c r="L4390" s="68">
        <f t="shared" si="3440"/>
        <v>2075</v>
      </c>
      <c r="M4390" s="68"/>
      <c r="N4390" s="68"/>
      <c r="O4390" s="68">
        <v>2075</v>
      </c>
      <c r="P4390" s="68">
        <f t="shared" si="3443"/>
        <v>2075</v>
      </c>
      <c r="Q4390" s="68">
        <f t="shared" si="3444"/>
        <v>8.3333333333333321</v>
      </c>
    </row>
    <row r="4391" spans="1:17" x14ac:dyDescent="0.25">
      <c r="A4391" s="12" t="s">
        <v>638</v>
      </c>
      <c r="B4391" s="12" t="s">
        <v>82</v>
      </c>
      <c r="C4391" s="12" t="s">
        <v>709</v>
      </c>
      <c r="D4391" s="43" t="s">
        <v>1454</v>
      </c>
      <c r="E4391" s="48">
        <v>6139</v>
      </c>
      <c r="F4391" s="43" t="s">
        <v>1461</v>
      </c>
      <c r="G4391" s="56" t="s">
        <v>2920</v>
      </c>
      <c r="H4391" s="23" t="s">
        <v>43</v>
      </c>
      <c r="I4391" s="68">
        <v>3900</v>
      </c>
      <c r="J4391" s="68">
        <v>3900</v>
      </c>
      <c r="K4391" s="68"/>
      <c r="L4391" s="68">
        <f t="shared" si="3440"/>
        <v>410</v>
      </c>
      <c r="M4391" s="68"/>
      <c r="N4391" s="68"/>
      <c r="O4391" s="68">
        <v>410</v>
      </c>
      <c r="P4391" s="68">
        <f t="shared" si="3443"/>
        <v>410</v>
      </c>
      <c r="Q4391" s="68">
        <f t="shared" si="3444"/>
        <v>10.512820512820513</v>
      </c>
    </row>
    <row r="4392" spans="1:17" ht="22.5" x14ac:dyDescent="0.25">
      <c r="A4392" s="12" t="s">
        <v>638</v>
      </c>
      <c r="B4392" s="12" t="s">
        <v>82</v>
      </c>
      <c r="C4392" s="12" t="s">
        <v>709</v>
      </c>
      <c r="D4392" s="43" t="s">
        <v>1454</v>
      </c>
      <c r="E4392" s="48">
        <v>6139</v>
      </c>
      <c r="F4392" s="43" t="s">
        <v>1462</v>
      </c>
      <c r="G4392" s="56" t="s">
        <v>2920</v>
      </c>
      <c r="H4392" s="23" t="s">
        <v>49</v>
      </c>
      <c r="I4392" s="68">
        <v>10100</v>
      </c>
      <c r="J4392" s="68">
        <v>10100</v>
      </c>
      <c r="K4392" s="68"/>
      <c r="L4392" s="68">
        <f t="shared" si="3440"/>
        <v>0</v>
      </c>
      <c r="M4392" s="68"/>
      <c r="N4392" s="68"/>
      <c r="O4392" s="68">
        <v>0</v>
      </c>
      <c r="P4392" s="68">
        <f t="shared" si="3443"/>
        <v>0</v>
      </c>
      <c r="Q4392" s="68">
        <f t="shared" si="3444"/>
        <v>0</v>
      </c>
    </row>
    <row r="4393" spans="1:17" ht="22.5" x14ac:dyDescent="0.25">
      <c r="A4393" s="14" t="s">
        <v>1</v>
      </c>
      <c r="B4393" s="14" t="s">
        <v>1</v>
      </c>
      <c r="C4393" s="14" t="s">
        <v>1</v>
      </c>
      <c r="D4393" s="42" t="s">
        <v>1</v>
      </c>
      <c r="E4393" s="42" t="s">
        <v>1</v>
      </c>
      <c r="F4393" s="42" t="s">
        <v>1</v>
      </c>
      <c r="G4393" s="42" t="s">
        <v>1</v>
      </c>
      <c r="H4393" s="17" t="s">
        <v>50</v>
      </c>
      <c r="I4393" s="66">
        <f t="shared" ref="I4393:O4394" si="3457">SUM(I4394)</f>
        <v>100</v>
      </c>
      <c r="J4393" s="66">
        <f t="shared" si="3457"/>
        <v>100</v>
      </c>
      <c r="K4393" s="66">
        <f t="shared" si="3457"/>
        <v>0</v>
      </c>
      <c r="L4393" s="66">
        <f t="shared" si="3440"/>
        <v>0</v>
      </c>
      <c r="M4393" s="66">
        <f t="shared" si="3457"/>
        <v>0</v>
      </c>
      <c r="N4393" s="66">
        <f t="shared" si="3457"/>
        <v>0</v>
      </c>
      <c r="O4393" s="66">
        <f t="shared" si="3457"/>
        <v>0</v>
      </c>
      <c r="P4393" s="66">
        <f t="shared" si="3443"/>
        <v>0</v>
      </c>
      <c r="Q4393" s="66">
        <f t="shared" si="3444"/>
        <v>0</v>
      </c>
    </row>
    <row r="4394" spans="1:17" x14ac:dyDescent="0.25">
      <c r="A4394" s="12" t="s">
        <v>638</v>
      </c>
      <c r="B4394" s="12" t="s">
        <v>82</v>
      </c>
      <c r="C4394" s="12" t="s">
        <v>709</v>
      </c>
      <c r="D4394" s="43" t="s">
        <v>1454</v>
      </c>
      <c r="E4394" s="42" t="s">
        <v>2712</v>
      </c>
      <c r="F4394" s="42" t="s">
        <v>1</v>
      </c>
      <c r="G4394" s="42" t="s">
        <v>1</v>
      </c>
      <c r="H4394" s="11" t="s">
        <v>52</v>
      </c>
      <c r="I4394" s="67">
        <f t="shared" si="3457"/>
        <v>100</v>
      </c>
      <c r="J4394" s="67">
        <f t="shared" si="3457"/>
        <v>100</v>
      </c>
      <c r="K4394" s="67">
        <f t="shared" si="3457"/>
        <v>0</v>
      </c>
      <c r="L4394" s="67">
        <f t="shared" si="3440"/>
        <v>0</v>
      </c>
      <c r="M4394" s="67">
        <f t="shared" si="3457"/>
        <v>0</v>
      </c>
      <c r="N4394" s="67">
        <f t="shared" si="3457"/>
        <v>0</v>
      </c>
      <c r="O4394" s="67">
        <f t="shared" si="3457"/>
        <v>0</v>
      </c>
      <c r="P4394" s="67">
        <f t="shared" si="3443"/>
        <v>0</v>
      </c>
      <c r="Q4394" s="67">
        <f t="shared" si="3444"/>
        <v>0</v>
      </c>
    </row>
    <row r="4395" spans="1:17" x14ac:dyDescent="0.25">
      <c r="A4395" s="12" t="s">
        <v>638</v>
      </c>
      <c r="B4395" s="12" t="s">
        <v>82</v>
      </c>
      <c r="C4395" s="12" t="s">
        <v>709</v>
      </c>
      <c r="D4395" s="43" t="s">
        <v>1454</v>
      </c>
      <c r="E4395" s="48">
        <v>6148</v>
      </c>
      <c r="F4395" s="43"/>
      <c r="G4395" s="56" t="s">
        <v>2920</v>
      </c>
      <c r="H4395" s="23" t="s">
        <v>58</v>
      </c>
      <c r="I4395" s="68">
        <v>100</v>
      </c>
      <c r="J4395" s="68">
        <v>100</v>
      </c>
      <c r="K4395" s="68"/>
      <c r="L4395" s="68">
        <f t="shared" si="3440"/>
        <v>0</v>
      </c>
      <c r="M4395" s="68"/>
      <c r="N4395" s="68"/>
      <c r="O4395" s="68"/>
      <c r="P4395" s="68">
        <f t="shared" si="3443"/>
        <v>0</v>
      </c>
      <c r="Q4395" s="68">
        <f t="shared" si="3444"/>
        <v>0</v>
      </c>
    </row>
    <row r="4396" spans="1:17" ht="22.5" x14ac:dyDescent="0.25">
      <c r="A4396" s="14" t="s">
        <v>1</v>
      </c>
      <c r="B4396" s="14" t="s">
        <v>1</v>
      </c>
      <c r="C4396" s="14" t="s">
        <v>1</v>
      </c>
      <c r="D4396" s="42" t="s">
        <v>1</v>
      </c>
      <c r="E4396" s="42" t="s">
        <v>1</v>
      </c>
      <c r="F4396" s="42" t="s">
        <v>1</v>
      </c>
      <c r="G4396" s="42" t="s">
        <v>1</v>
      </c>
      <c r="H4396" s="17" t="s">
        <v>59</v>
      </c>
      <c r="I4396" s="66">
        <f t="shared" ref="I4396:O4396" si="3458">SUM(I4397)</f>
        <v>19000</v>
      </c>
      <c r="J4396" s="66">
        <f t="shared" si="3458"/>
        <v>0</v>
      </c>
      <c r="K4396" s="66">
        <f t="shared" si="3458"/>
        <v>0</v>
      </c>
      <c r="L4396" s="66">
        <f t="shared" si="3440"/>
        <v>0</v>
      </c>
      <c r="M4396" s="66">
        <f t="shared" si="3458"/>
        <v>0</v>
      </c>
      <c r="N4396" s="66">
        <f t="shared" si="3458"/>
        <v>0</v>
      </c>
      <c r="O4396" s="66">
        <f t="shared" si="3458"/>
        <v>0</v>
      </c>
      <c r="P4396" s="66">
        <f t="shared" si="3443"/>
        <v>0</v>
      </c>
      <c r="Q4396" s="66" t="str">
        <f t="shared" si="3444"/>
        <v>-</v>
      </c>
    </row>
    <row r="4397" spans="1:17" x14ac:dyDescent="0.25">
      <c r="A4397" s="12" t="s">
        <v>638</v>
      </c>
      <c r="B4397" s="12" t="s">
        <v>82</v>
      </c>
      <c r="C4397" s="12" t="s">
        <v>709</v>
      </c>
      <c r="D4397" s="43" t="s">
        <v>1454</v>
      </c>
      <c r="E4397" s="42" t="s">
        <v>2715</v>
      </c>
      <c r="F4397" s="42" t="s">
        <v>1</v>
      </c>
      <c r="G4397" s="42" t="s">
        <v>1</v>
      </c>
      <c r="H4397" s="11" t="s">
        <v>61</v>
      </c>
      <c r="I4397" s="67">
        <f t="shared" ref="I4397" si="3459">SUM(I4398:I4399)</f>
        <v>19000</v>
      </c>
      <c r="J4397" s="67">
        <f t="shared" ref="J4397:K4397" si="3460">SUM(J4398:J4399)</f>
        <v>0</v>
      </c>
      <c r="K4397" s="67">
        <f t="shared" si="3460"/>
        <v>0</v>
      </c>
      <c r="L4397" s="67">
        <f t="shared" si="3440"/>
        <v>0</v>
      </c>
      <c r="M4397" s="67">
        <f t="shared" ref="M4397" si="3461">SUM(M4398:M4399)</f>
        <v>0</v>
      </c>
      <c r="N4397" s="67">
        <f t="shared" ref="N4397:O4397" si="3462">SUM(N4398:N4399)</f>
        <v>0</v>
      </c>
      <c r="O4397" s="67">
        <f t="shared" si="3462"/>
        <v>0</v>
      </c>
      <c r="P4397" s="67">
        <f t="shared" si="3443"/>
        <v>0</v>
      </c>
      <c r="Q4397" s="67" t="str">
        <f t="shared" si="3444"/>
        <v>-</v>
      </c>
    </row>
    <row r="4398" spans="1:17" x14ac:dyDescent="0.25">
      <c r="A4398" s="12" t="s">
        <v>638</v>
      </c>
      <c r="B4398" s="12" t="s">
        <v>82</v>
      </c>
      <c r="C4398" s="12" t="s">
        <v>709</v>
      </c>
      <c r="D4398" s="43" t="s">
        <v>1454</v>
      </c>
      <c r="E4398" s="48">
        <v>8213</v>
      </c>
      <c r="F4398" s="43"/>
      <c r="G4398" s="56" t="s">
        <v>2920</v>
      </c>
      <c r="H4398" s="23" t="s">
        <v>62</v>
      </c>
      <c r="I4398" s="68">
        <v>18000</v>
      </c>
      <c r="J4398" s="68">
        <v>0</v>
      </c>
      <c r="K4398" s="68"/>
      <c r="L4398" s="68">
        <f t="shared" si="3440"/>
        <v>0</v>
      </c>
      <c r="M4398" s="68"/>
      <c r="N4398" s="68"/>
      <c r="O4398" s="68"/>
      <c r="P4398" s="68">
        <f t="shared" si="3443"/>
        <v>0</v>
      </c>
      <c r="Q4398" s="68" t="str">
        <f t="shared" si="3444"/>
        <v>-</v>
      </c>
    </row>
    <row r="4399" spans="1:17" x14ac:dyDescent="0.25">
      <c r="A4399" s="12" t="s">
        <v>638</v>
      </c>
      <c r="B4399" s="12" t="s">
        <v>82</v>
      </c>
      <c r="C4399" s="12" t="s">
        <v>709</v>
      </c>
      <c r="D4399" s="43" t="s">
        <v>1454</v>
      </c>
      <c r="E4399" s="48">
        <v>8216</v>
      </c>
      <c r="F4399" s="43"/>
      <c r="G4399" s="56" t="s">
        <v>2920</v>
      </c>
      <c r="H4399" s="23" t="s">
        <v>248</v>
      </c>
      <c r="I4399" s="68">
        <v>1000</v>
      </c>
      <c r="J4399" s="68">
        <v>0</v>
      </c>
      <c r="K4399" s="68"/>
      <c r="L4399" s="68">
        <f t="shared" si="3440"/>
        <v>0</v>
      </c>
      <c r="M4399" s="68"/>
      <c r="N4399" s="68"/>
      <c r="O4399" s="68"/>
      <c r="P4399" s="68">
        <f t="shared" si="3443"/>
        <v>0</v>
      </c>
      <c r="Q4399" s="68" t="str">
        <f t="shared" si="3444"/>
        <v>-</v>
      </c>
    </row>
    <row r="4400" spans="1:17" x14ac:dyDescent="0.25">
      <c r="A4400" s="23" t="s">
        <v>1</v>
      </c>
      <c r="B4400" s="23" t="s">
        <v>1</v>
      </c>
      <c r="C4400" s="23" t="s">
        <v>1</v>
      </c>
      <c r="D4400" s="49" t="s">
        <v>1</v>
      </c>
      <c r="E4400" s="49" t="s">
        <v>1</v>
      </c>
      <c r="F4400" s="49" t="s">
        <v>1</v>
      </c>
      <c r="G4400" s="49" t="s">
        <v>1</v>
      </c>
      <c r="H4400" s="17" t="s">
        <v>1463</v>
      </c>
      <c r="I4400" s="66">
        <f t="shared" ref="I4400:O4400" si="3463">SUM(I4370,I4393,I4396)</f>
        <v>1980525</v>
      </c>
      <c r="J4400" s="66">
        <f t="shared" si="3463"/>
        <v>1936525</v>
      </c>
      <c r="K4400" s="66">
        <f t="shared" si="3463"/>
        <v>0</v>
      </c>
      <c r="L4400" s="66">
        <f t="shared" si="3440"/>
        <v>174355</v>
      </c>
      <c r="M4400" s="66">
        <f t="shared" si="3463"/>
        <v>0</v>
      </c>
      <c r="N4400" s="66">
        <f t="shared" si="3463"/>
        <v>0</v>
      </c>
      <c r="O4400" s="66">
        <f t="shared" si="3463"/>
        <v>174355</v>
      </c>
      <c r="P4400" s="66">
        <f t="shared" si="3443"/>
        <v>174355</v>
      </c>
      <c r="Q4400" s="66">
        <f t="shared" si="3444"/>
        <v>9.0034985347465177</v>
      </c>
    </row>
    <row r="4401" spans="1:17" ht="15.75" thickBot="1" x14ac:dyDescent="0.3">
      <c r="A4401" s="23" t="s">
        <v>1</v>
      </c>
      <c r="B4401" s="23" t="s">
        <v>1</v>
      </c>
      <c r="C4401" s="23" t="s">
        <v>1</v>
      </c>
      <c r="D4401" s="49" t="s">
        <v>1</v>
      </c>
      <c r="E4401" s="49" t="s">
        <v>1</v>
      </c>
      <c r="F4401" s="49" t="s">
        <v>1</v>
      </c>
      <c r="G4401" s="49" t="s">
        <v>1</v>
      </c>
      <c r="H4401" s="11" t="s">
        <v>64</v>
      </c>
      <c r="I4401" s="67">
        <v>61</v>
      </c>
      <c r="J4401" s="67">
        <v>61</v>
      </c>
      <c r="K4401" s="67"/>
      <c r="L4401" s="67"/>
      <c r="M4401" s="67"/>
      <c r="N4401" s="67"/>
      <c r="O4401" s="67"/>
      <c r="P4401" s="67">
        <f t="shared" si="3443"/>
        <v>0</v>
      </c>
      <c r="Q4401" s="67">
        <f t="shared" si="3444"/>
        <v>0</v>
      </c>
    </row>
    <row r="4402" spans="1:17" ht="34.5" thickBot="1" x14ac:dyDescent="0.3">
      <c r="A4402" s="23" t="s">
        <v>1</v>
      </c>
      <c r="B4402" s="23" t="s">
        <v>1</v>
      </c>
      <c r="C4402" s="23" t="s">
        <v>1</v>
      </c>
      <c r="D4402" s="49" t="s">
        <v>1</v>
      </c>
      <c r="E4402" s="49" t="s">
        <v>1</v>
      </c>
      <c r="F4402" s="49" t="s">
        <v>1</v>
      </c>
      <c r="G4402" s="49" t="s">
        <v>1</v>
      </c>
      <c r="H4402" s="22" t="s">
        <v>65</v>
      </c>
      <c r="I4402" s="64" t="s">
        <v>2718</v>
      </c>
      <c r="J4402" s="64" t="s">
        <v>2879</v>
      </c>
      <c r="K4402" s="64" t="s">
        <v>2942</v>
      </c>
      <c r="L4402" s="64" t="s">
        <v>2942</v>
      </c>
      <c r="M4402" s="64" t="s">
        <v>2950</v>
      </c>
      <c r="N4402" s="64" t="s">
        <v>2949</v>
      </c>
      <c r="O4402" s="64" t="s">
        <v>2951</v>
      </c>
      <c r="P4402" s="64" t="s">
        <v>2942</v>
      </c>
      <c r="Q4402" s="64" t="s">
        <v>2944</v>
      </c>
    </row>
    <row r="4403" spans="1:17" x14ac:dyDescent="0.25">
      <c r="A4403" s="24"/>
      <c r="B4403" s="24"/>
      <c r="C4403" s="24"/>
      <c r="D4403" s="51"/>
      <c r="E4403" s="51"/>
      <c r="F4403" s="51"/>
      <c r="G4403" s="51"/>
      <c r="H4403" s="18" t="s">
        <v>1</v>
      </c>
      <c r="I4403" s="65">
        <v>1</v>
      </c>
      <c r="J4403" s="65" t="s">
        <v>2894</v>
      </c>
      <c r="K4403" s="65">
        <v>3</v>
      </c>
      <c r="L4403" s="65" t="s">
        <v>2945</v>
      </c>
      <c r="M4403" s="65">
        <v>5</v>
      </c>
      <c r="N4403" s="65">
        <v>6</v>
      </c>
      <c r="O4403" s="65">
        <v>7</v>
      </c>
      <c r="P4403" s="65" t="s">
        <v>2946</v>
      </c>
      <c r="Q4403" s="65">
        <v>9</v>
      </c>
    </row>
    <row r="4404" spans="1:17" x14ac:dyDescent="0.25">
      <c r="A4404" s="24"/>
      <c r="B4404" s="24"/>
      <c r="C4404" s="24"/>
      <c r="D4404" s="51"/>
      <c r="E4404" s="52"/>
      <c r="F4404" s="52"/>
      <c r="G4404" s="52"/>
      <c r="H4404" s="19" t="s">
        <v>332</v>
      </c>
      <c r="I4404" s="69">
        <f t="shared" ref="I4404" si="3464">SUM(I4400)</f>
        <v>1980525</v>
      </c>
      <c r="J4404" s="69">
        <f t="shared" ref="J4404:K4404" si="3465">SUM(J4400)</f>
        <v>1936525</v>
      </c>
      <c r="K4404" s="69">
        <f t="shared" si="3465"/>
        <v>0</v>
      </c>
      <c r="L4404" s="69">
        <f t="shared" si="3440"/>
        <v>174355</v>
      </c>
      <c r="M4404" s="69">
        <f t="shared" ref="M4404" si="3466">SUM(M4400)</f>
        <v>0</v>
      </c>
      <c r="N4404" s="69">
        <f t="shared" ref="N4404:O4404" si="3467">SUM(N4400)</f>
        <v>0</v>
      </c>
      <c r="O4404" s="69">
        <f t="shared" si="3467"/>
        <v>174355</v>
      </c>
      <c r="P4404" s="69">
        <f t="shared" si="3443"/>
        <v>174355</v>
      </c>
      <c r="Q4404" s="69">
        <f t="shared" si="3444"/>
        <v>9.0034985347465177</v>
      </c>
    </row>
    <row r="4405" spans="1:17" x14ac:dyDescent="0.25">
      <c r="A4405" s="24"/>
      <c r="B4405" s="24"/>
      <c r="C4405" s="24"/>
      <c r="D4405" s="51"/>
      <c r="E4405" s="51"/>
      <c r="F4405" s="51"/>
      <c r="G4405" s="51"/>
      <c r="H4405" s="20" t="s">
        <v>67</v>
      </c>
      <c r="I4405" s="69">
        <f t="shared" ref="I4405" si="3468">SUM(I4404)</f>
        <v>1980525</v>
      </c>
      <c r="J4405" s="69">
        <f t="shared" ref="J4405:K4405" si="3469">SUM(J4404)</f>
        <v>1936525</v>
      </c>
      <c r="K4405" s="69">
        <f t="shared" si="3469"/>
        <v>0</v>
      </c>
      <c r="L4405" s="69">
        <f t="shared" si="3440"/>
        <v>174355</v>
      </c>
      <c r="M4405" s="69">
        <f t="shared" ref="M4405" si="3470">SUM(M4404)</f>
        <v>0</v>
      </c>
      <c r="N4405" s="69">
        <f t="shared" ref="N4405:O4405" si="3471">SUM(N4404)</f>
        <v>0</v>
      </c>
      <c r="O4405" s="69">
        <f t="shared" si="3471"/>
        <v>174355</v>
      </c>
      <c r="P4405" s="69">
        <f t="shared" si="3443"/>
        <v>174355</v>
      </c>
      <c r="Q4405" s="69">
        <f t="shared" si="3444"/>
        <v>9.0034985347465177</v>
      </c>
    </row>
    <row r="4406" spans="1:17" x14ac:dyDescent="0.25">
      <c r="A4406" s="25"/>
      <c r="B4406" s="25"/>
      <c r="C4406" s="25"/>
      <c r="D4406" s="53"/>
      <c r="E4406" s="53"/>
      <c r="F4406" s="53"/>
      <c r="G4406" s="53"/>
    </row>
    <row r="4407" spans="1:17" ht="15.75" thickBot="1" x14ac:dyDescent="0.3">
      <c r="A4407" s="23" t="s">
        <v>1</v>
      </c>
      <c r="B4407" s="23" t="s">
        <v>1</v>
      </c>
      <c r="C4407" s="23" t="s">
        <v>1</v>
      </c>
      <c r="D4407" s="49" t="s">
        <v>1</v>
      </c>
      <c r="E4407" s="49" t="s">
        <v>1</v>
      </c>
      <c r="F4407" s="49" t="s">
        <v>1</v>
      </c>
      <c r="G4407" s="49" t="s">
        <v>1</v>
      </c>
      <c r="H4407" s="26" t="s">
        <v>1</v>
      </c>
      <c r="I4407" s="70"/>
      <c r="J4407" s="70"/>
      <c r="K4407" s="70"/>
      <c r="L4407" s="70"/>
      <c r="M4407" s="70"/>
      <c r="N4407" s="70"/>
      <c r="O4407" s="70"/>
      <c r="P4407" s="70"/>
      <c r="Q4407" s="70"/>
    </row>
    <row r="4408" spans="1:17" ht="34.5" thickBot="1" x14ac:dyDescent="0.3">
      <c r="A4408" s="22" t="s">
        <v>4</v>
      </c>
      <c r="B4408" s="22" t="s">
        <v>5</v>
      </c>
      <c r="C4408" s="22" t="s">
        <v>6</v>
      </c>
      <c r="D4408" s="44" t="s">
        <v>2891</v>
      </c>
      <c r="E4408" s="44" t="s">
        <v>2895</v>
      </c>
      <c r="F4408" s="44" t="s">
        <v>7</v>
      </c>
      <c r="G4408" s="44" t="s">
        <v>8</v>
      </c>
      <c r="H4408" s="22" t="s">
        <v>9</v>
      </c>
      <c r="I4408" s="64" t="s">
        <v>2718</v>
      </c>
      <c r="J4408" s="64" t="s">
        <v>2879</v>
      </c>
      <c r="K4408" s="64" t="s">
        <v>2942</v>
      </c>
      <c r="L4408" s="64" t="s">
        <v>2942</v>
      </c>
      <c r="M4408" s="64" t="s">
        <v>2950</v>
      </c>
      <c r="N4408" s="64" t="s">
        <v>2949</v>
      </c>
      <c r="O4408" s="64" t="s">
        <v>2951</v>
      </c>
      <c r="P4408" s="64" t="s">
        <v>2942</v>
      </c>
      <c r="Q4408" s="64" t="s">
        <v>2944</v>
      </c>
    </row>
    <row r="4409" spans="1:17" x14ac:dyDescent="0.25">
      <c r="A4409" s="15" t="s">
        <v>1</v>
      </c>
      <c r="B4409" s="15" t="s">
        <v>1</v>
      </c>
      <c r="C4409" s="15" t="s">
        <v>1</v>
      </c>
      <c r="D4409" s="45" t="s">
        <v>1</v>
      </c>
      <c r="E4409" s="45" t="s">
        <v>1</v>
      </c>
      <c r="F4409" s="46" t="s">
        <v>1</v>
      </c>
      <c r="G4409" s="47" t="s">
        <v>1</v>
      </c>
      <c r="H4409" s="16" t="s">
        <v>1</v>
      </c>
      <c r="I4409" s="65">
        <v>1</v>
      </c>
      <c r="J4409" s="65" t="s">
        <v>2894</v>
      </c>
      <c r="K4409" s="65">
        <v>3</v>
      </c>
      <c r="L4409" s="65" t="s">
        <v>2945</v>
      </c>
      <c r="M4409" s="65">
        <v>5</v>
      </c>
      <c r="N4409" s="65">
        <v>6</v>
      </c>
      <c r="O4409" s="65">
        <v>7</v>
      </c>
      <c r="P4409" s="65" t="s">
        <v>2946</v>
      </c>
      <c r="Q4409" s="65">
        <v>9</v>
      </c>
    </row>
    <row r="4410" spans="1:17" x14ac:dyDescent="0.25">
      <c r="A4410" s="14" t="s">
        <v>638</v>
      </c>
      <c r="B4410" s="14" t="s">
        <v>82</v>
      </c>
      <c r="C4410" s="12" t="s">
        <v>252</v>
      </c>
      <c r="D4410" s="43" t="s">
        <v>1464</v>
      </c>
      <c r="E4410" s="42" t="s">
        <v>1</v>
      </c>
      <c r="F4410" s="42" t="s">
        <v>1</v>
      </c>
      <c r="G4410" s="42" t="s">
        <v>1</v>
      </c>
      <c r="H4410" s="11" t="s">
        <v>1465</v>
      </c>
      <c r="I4410" s="63"/>
      <c r="J4410" s="63"/>
      <c r="K4410" s="63"/>
      <c r="L4410" s="63"/>
      <c r="M4410" s="63"/>
      <c r="N4410" s="63"/>
      <c r="O4410" s="63"/>
      <c r="P4410" s="63">
        <f t="shared" si="3443"/>
        <v>0</v>
      </c>
      <c r="Q4410" s="63" t="str">
        <f t="shared" si="3444"/>
        <v>-</v>
      </c>
    </row>
    <row r="4411" spans="1:17" ht="22.5" x14ac:dyDescent="0.25">
      <c r="A4411" s="14" t="s">
        <v>1</v>
      </c>
      <c r="B4411" s="14" t="s">
        <v>1</v>
      </c>
      <c r="C4411" s="14" t="s">
        <v>1</v>
      </c>
      <c r="D4411" s="42" t="s">
        <v>1</v>
      </c>
      <c r="E4411" s="42" t="s">
        <v>1</v>
      </c>
      <c r="F4411" s="42" t="s">
        <v>1</v>
      </c>
      <c r="G4411" s="42" t="s">
        <v>1</v>
      </c>
      <c r="H4411" s="17" t="s">
        <v>13</v>
      </c>
      <c r="I4411" s="66">
        <f t="shared" ref="I4411" si="3472">SUM(I4412,I4420,I4422)</f>
        <v>1401441</v>
      </c>
      <c r="J4411" s="66">
        <f t="shared" ref="J4411:K4411" si="3473">SUM(J4412,J4420,J4422)</f>
        <v>1383421</v>
      </c>
      <c r="K4411" s="66">
        <f t="shared" si="3473"/>
        <v>0</v>
      </c>
      <c r="L4411" s="66">
        <f t="shared" si="3440"/>
        <v>115714</v>
      </c>
      <c r="M4411" s="66">
        <f t="shared" ref="M4411" si="3474">SUM(M4412,M4420,M4422)</f>
        <v>0</v>
      </c>
      <c r="N4411" s="66">
        <f t="shared" ref="N4411:O4411" si="3475">SUM(N4412,N4420,N4422)</f>
        <v>0</v>
      </c>
      <c r="O4411" s="66">
        <f t="shared" si="3475"/>
        <v>115714</v>
      </c>
      <c r="P4411" s="66">
        <f t="shared" si="3443"/>
        <v>115714</v>
      </c>
      <c r="Q4411" s="66">
        <f t="shared" si="3444"/>
        <v>8.3643373925941571</v>
      </c>
    </row>
    <row r="4412" spans="1:17" x14ac:dyDescent="0.25">
      <c r="A4412" s="12" t="s">
        <v>638</v>
      </c>
      <c r="B4412" s="12" t="s">
        <v>82</v>
      </c>
      <c r="C4412" s="12" t="s">
        <v>252</v>
      </c>
      <c r="D4412" s="43" t="s">
        <v>1464</v>
      </c>
      <c r="E4412" s="42" t="s">
        <v>2709</v>
      </c>
      <c r="F4412" s="42" t="s">
        <v>1</v>
      </c>
      <c r="G4412" s="42" t="s">
        <v>1</v>
      </c>
      <c r="H4412" s="11" t="s">
        <v>15</v>
      </c>
      <c r="I4412" s="67">
        <f t="shared" ref="I4412" si="3476">SUM(I4413,I4414)</f>
        <v>1127755</v>
      </c>
      <c r="J4412" s="67">
        <f t="shared" ref="J4412:K4412" si="3477">SUM(J4413,J4414)</f>
        <v>1127755</v>
      </c>
      <c r="K4412" s="67">
        <f t="shared" si="3477"/>
        <v>0</v>
      </c>
      <c r="L4412" s="67">
        <f t="shared" si="3440"/>
        <v>90280</v>
      </c>
      <c r="M4412" s="67">
        <f t="shared" ref="M4412" si="3478">SUM(M4413,M4414)</f>
        <v>0</v>
      </c>
      <c r="N4412" s="67">
        <f t="shared" ref="N4412:O4412" si="3479">SUM(N4413,N4414)</f>
        <v>0</v>
      </c>
      <c r="O4412" s="67">
        <f t="shared" si="3479"/>
        <v>90280</v>
      </c>
      <c r="P4412" s="67">
        <f t="shared" si="3443"/>
        <v>90280</v>
      </c>
      <c r="Q4412" s="67">
        <f t="shared" si="3444"/>
        <v>8.0052848358021027</v>
      </c>
    </row>
    <row r="4413" spans="1:17" x14ac:dyDescent="0.25">
      <c r="A4413" s="12" t="s">
        <v>638</v>
      </c>
      <c r="B4413" s="12" t="s">
        <v>82</v>
      </c>
      <c r="C4413" s="12" t="s">
        <v>252</v>
      </c>
      <c r="D4413" s="43" t="s">
        <v>1464</v>
      </c>
      <c r="E4413" s="48">
        <v>6111</v>
      </c>
      <c r="F4413" s="43"/>
      <c r="G4413" s="56" t="s">
        <v>2920</v>
      </c>
      <c r="H4413" s="23" t="s">
        <v>16</v>
      </c>
      <c r="I4413" s="68">
        <v>959865</v>
      </c>
      <c r="J4413" s="68">
        <v>959865</v>
      </c>
      <c r="K4413" s="68"/>
      <c r="L4413" s="68">
        <f t="shared" si="3440"/>
        <v>80000</v>
      </c>
      <c r="M4413" s="68"/>
      <c r="N4413" s="68"/>
      <c r="O4413" s="68">
        <v>80000</v>
      </c>
      <c r="P4413" s="68">
        <f t="shared" si="3443"/>
        <v>80000</v>
      </c>
      <c r="Q4413" s="68">
        <f t="shared" si="3444"/>
        <v>8.3345053731514316</v>
      </c>
    </row>
    <row r="4414" spans="1:17" x14ac:dyDescent="0.25">
      <c r="A4414" s="14" t="s">
        <v>638</v>
      </c>
      <c r="B4414" s="14" t="s">
        <v>82</v>
      </c>
      <c r="C4414" s="14" t="s">
        <v>252</v>
      </c>
      <c r="D4414" s="50" t="s">
        <v>1464</v>
      </c>
      <c r="E4414" s="50" t="s">
        <v>2719</v>
      </c>
      <c r="F4414" s="43" t="s">
        <v>1</v>
      </c>
      <c r="G4414" s="49" t="s">
        <v>1</v>
      </c>
      <c r="H4414" s="11" t="s">
        <v>19</v>
      </c>
      <c r="I4414" s="67">
        <f t="shared" ref="I4414:O4414" si="3480">SUM(I4415:I4419)</f>
        <v>167890</v>
      </c>
      <c r="J4414" s="67">
        <f t="shared" si="3480"/>
        <v>167890</v>
      </c>
      <c r="K4414" s="67">
        <f t="shared" si="3480"/>
        <v>0</v>
      </c>
      <c r="L4414" s="67">
        <f t="shared" si="3440"/>
        <v>10280</v>
      </c>
      <c r="M4414" s="67">
        <f t="shared" si="3480"/>
        <v>0</v>
      </c>
      <c r="N4414" s="67">
        <f t="shared" si="3480"/>
        <v>0</v>
      </c>
      <c r="O4414" s="67">
        <f t="shared" si="3480"/>
        <v>10280</v>
      </c>
      <c r="P4414" s="67">
        <f t="shared" si="3443"/>
        <v>10280</v>
      </c>
      <c r="Q4414" s="67">
        <f t="shared" si="3444"/>
        <v>6.1230567633569599</v>
      </c>
    </row>
    <row r="4415" spans="1:17" x14ac:dyDescent="0.25">
      <c r="A4415" s="12" t="s">
        <v>638</v>
      </c>
      <c r="B4415" s="12" t="s">
        <v>82</v>
      </c>
      <c r="C4415" s="12" t="s">
        <v>252</v>
      </c>
      <c r="D4415" s="43" t="s">
        <v>1464</v>
      </c>
      <c r="E4415" s="48">
        <v>6112</v>
      </c>
      <c r="F4415" s="43" t="s">
        <v>1466</v>
      </c>
      <c r="G4415" s="56" t="s">
        <v>2920</v>
      </c>
      <c r="H4415" s="23" t="s">
        <v>73</v>
      </c>
      <c r="I4415" s="68">
        <v>27585</v>
      </c>
      <c r="J4415" s="68">
        <v>27585</v>
      </c>
      <c r="K4415" s="68"/>
      <c r="L4415" s="68">
        <f t="shared" si="3440"/>
        <v>2280</v>
      </c>
      <c r="M4415" s="68"/>
      <c r="N4415" s="68"/>
      <c r="O4415" s="68">
        <v>2280</v>
      </c>
      <c r="P4415" s="68">
        <f t="shared" si="3443"/>
        <v>2280</v>
      </c>
      <c r="Q4415" s="68">
        <f t="shared" si="3444"/>
        <v>8.2653616095704194</v>
      </c>
    </row>
    <row r="4416" spans="1:17" x14ac:dyDescent="0.25">
      <c r="A4416" s="12" t="s">
        <v>638</v>
      </c>
      <c r="B4416" s="12" t="s">
        <v>82</v>
      </c>
      <c r="C4416" s="12" t="s">
        <v>252</v>
      </c>
      <c r="D4416" s="43" t="s">
        <v>1464</v>
      </c>
      <c r="E4416" s="48">
        <v>6112</v>
      </c>
      <c r="F4416" s="43" t="s">
        <v>1467</v>
      </c>
      <c r="G4416" s="56" t="s">
        <v>2920</v>
      </c>
      <c r="H4416" s="23" t="s">
        <v>22</v>
      </c>
      <c r="I4416" s="68">
        <v>90405</v>
      </c>
      <c r="J4416" s="68">
        <v>90405</v>
      </c>
      <c r="K4416" s="68"/>
      <c r="L4416" s="68">
        <f t="shared" si="3440"/>
        <v>8000</v>
      </c>
      <c r="M4416" s="68"/>
      <c r="N4416" s="68"/>
      <c r="O4416" s="68">
        <v>8000</v>
      </c>
      <c r="P4416" s="68">
        <f t="shared" si="3443"/>
        <v>8000</v>
      </c>
      <c r="Q4416" s="68">
        <f t="shared" si="3444"/>
        <v>8.8490680825175598</v>
      </c>
    </row>
    <row r="4417" spans="1:17" x14ac:dyDescent="0.25">
      <c r="A4417" s="12" t="s">
        <v>638</v>
      </c>
      <c r="B4417" s="12" t="s">
        <v>82</v>
      </c>
      <c r="C4417" s="12" t="s">
        <v>252</v>
      </c>
      <c r="D4417" s="43" t="s">
        <v>1464</v>
      </c>
      <c r="E4417" s="48">
        <v>6112</v>
      </c>
      <c r="F4417" s="43" t="s">
        <v>1468</v>
      </c>
      <c r="G4417" s="56" t="s">
        <v>2920</v>
      </c>
      <c r="H4417" s="23" t="s">
        <v>24</v>
      </c>
      <c r="I4417" s="68">
        <v>22500</v>
      </c>
      <c r="J4417" s="68">
        <v>22500</v>
      </c>
      <c r="K4417" s="68"/>
      <c r="L4417" s="68">
        <f t="shared" si="3440"/>
        <v>0</v>
      </c>
      <c r="M4417" s="68"/>
      <c r="N4417" s="68"/>
      <c r="O4417" s="68"/>
      <c r="P4417" s="68">
        <f t="shared" si="3443"/>
        <v>0</v>
      </c>
      <c r="Q4417" s="68">
        <f t="shared" si="3444"/>
        <v>0</v>
      </c>
    </row>
    <row r="4418" spans="1:17" x14ac:dyDescent="0.25">
      <c r="A4418" s="12" t="s">
        <v>638</v>
      </c>
      <c r="B4418" s="12" t="s">
        <v>82</v>
      </c>
      <c r="C4418" s="12" t="s">
        <v>252</v>
      </c>
      <c r="D4418" s="43" t="s">
        <v>1464</v>
      </c>
      <c r="E4418" s="48">
        <v>6112</v>
      </c>
      <c r="F4418" s="43" t="s">
        <v>1469</v>
      </c>
      <c r="G4418" s="56" t="s">
        <v>2920</v>
      </c>
      <c r="H4418" s="23" t="s">
        <v>76</v>
      </c>
      <c r="I4418" s="68">
        <v>12400</v>
      </c>
      <c r="J4418" s="68">
        <v>12400</v>
      </c>
      <c r="K4418" s="68"/>
      <c r="L4418" s="68">
        <f t="shared" si="3440"/>
        <v>0</v>
      </c>
      <c r="M4418" s="68"/>
      <c r="N4418" s="68"/>
      <c r="O4418" s="68"/>
      <c r="P4418" s="68">
        <f t="shared" si="3443"/>
        <v>0</v>
      </c>
      <c r="Q4418" s="68">
        <f t="shared" si="3444"/>
        <v>0</v>
      </c>
    </row>
    <row r="4419" spans="1:17" x14ac:dyDescent="0.25">
      <c r="A4419" s="12" t="s">
        <v>638</v>
      </c>
      <c r="B4419" s="12" t="s">
        <v>82</v>
      </c>
      <c r="C4419" s="12" t="s">
        <v>252</v>
      </c>
      <c r="D4419" s="43" t="s">
        <v>1464</v>
      </c>
      <c r="E4419" s="48">
        <v>6112</v>
      </c>
      <c r="F4419" s="43" t="s">
        <v>1470</v>
      </c>
      <c r="G4419" s="56" t="s">
        <v>2920</v>
      </c>
      <c r="H4419" s="23" t="s">
        <v>26</v>
      </c>
      <c r="I4419" s="68">
        <v>15000</v>
      </c>
      <c r="J4419" s="68">
        <v>15000</v>
      </c>
      <c r="K4419" s="68"/>
      <c r="L4419" s="68">
        <f t="shared" si="3440"/>
        <v>0</v>
      </c>
      <c r="M4419" s="68"/>
      <c r="N4419" s="68"/>
      <c r="O4419" s="68"/>
      <c r="P4419" s="68">
        <f t="shared" si="3443"/>
        <v>0</v>
      </c>
      <c r="Q4419" s="68">
        <f t="shared" si="3444"/>
        <v>0</v>
      </c>
    </row>
    <row r="4420" spans="1:17" x14ac:dyDescent="0.25">
      <c r="A4420" s="12" t="s">
        <v>638</v>
      </c>
      <c r="B4420" s="12" t="s">
        <v>82</v>
      </c>
      <c r="C4420" s="12" t="s">
        <v>252</v>
      </c>
      <c r="D4420" s="43" t="s">
        <v>1464</v>
      </c>
      <c r="E4420" s="42" t="s">
        <v>2710</v>
      </c>
      <c r="F4420" s="42" t="s">
        <v>1</v>
      </c>
      <c r="G4420" s="42" t="s">
        <v>1</v>
      </c>
      <c r="H4420" s="11" t="s">
        <v>28</v>
      </c>
      <c r="I4420" s="67">
        <f t="shared" ref="I4420:O4420" si="3481">SUM(I4421)</f>
        <v>100786</v>
      </c>
      <c r="J4420" s="67">
        <f t="shared" si="3481"/>
        <v>100786</v>
      </c>
      <c r="K4420" s="67">
        <f t="shared" si="3481"/>
        <v>0</v>
      </c>
      <c r="L4420" s="67">
        <f t="shared" si="3440"/>
        <v>8400</v>
      </c>
      <c r="M4420" s="67">
        <f t="shared" si="3481"/>
        <v>0</v>
      </c>
      <c r="N4420" s="67">
        <f t="shared" si="3481"/>
        <v>0</v>
      </c>
      <c r="O4420" s="67">
        <f t="shared" si="3481"/>
        <v>8400</v>
      </c>
      <c r="P4420" s="67">
        <f t="shared" si="3443"/>
        <v>8400</v>
      </c>
      <c r="Q4420" s="67">
        <f t="shared" si="3444"/>
        <v>8.3344909015140995</v>
      </c>
    </row>
    <row r="4421" spans="1:17" x14ac:dyDescent="0.25">
      <c r="A4421" s="12" t="s">
        <v>638</v>
      </c>
      <c r="B4421" s="12" t="s">
        <v>82</v>
      </c>
      <c r="C4421" s="12" t="s">
        <v>252</v>
      </c>
      <c r="D4421" s="43" t="s">
        <v>1464</v>
      </c>
      <c r="E4421" s="48">
        <v>6121</v>
      </c>
      <c r="F4421" s="43"/>
      <c r="G4421" s="56" t="s">
        <v>2920</v>
      </c>
      <c r="H4421" s="23" t="s">
        <v>29</v>
      </c>
      <c r="I4421" s="68">
        <v>100786</v>
      </c>
      <c r="J4421" s="68">
        <v>100786</v>
      </c>
      <c r="K4421" s="68"/>
      <c r="L4421" s="68">
        <f t="shared" si="3440"/>
        <v>8400</v>
      </c>
      <c r="M4421" s="68"/>
      <c r="N4421" s="68"/>
      <c r="O4421" s="68">
        <v>8400</v>
      </c>
      <c r="P4421" s="68">
        <f t="shared" si="3443"/>
        <v>8400</v>
      </c>
      <c r="Q4421" s="68">
        <f t="shared" si="3444"/>
        <v>8.3344909015140995</v>
      </c>
    </row>
    <row r="4422" spans="1:17" x14ac:dyDescent="0.25">
      <c r="A4422" s="12" t="s">
        <v>638</v>
      </c>
      <c r="B4422" s="12" t="s">
        <v>82</v>
      </c>
      <c r="C4422" s="12" t="s">
        <v>252</v>
      </c>
      <c r="D4422" s="43" t="s">
        <v>1464</v>
      </c>
      <c r="E4422" s="42" t="s">
        <v>2711</v>
      </c>
      <c r="F4422" s="42" t="s">
        <v>1</v>
      </c>
      <c r="G4422" s="42" t="s">
        <v>1</v>
      </c>
      <c r="H4422" s="11" t="s">
        <v>32</v>
      </c>
      <c r="I4422" s="67">
        <f t="shared" ref="I4422:O4422" si="3482">SUM(I4423:I4430)</f>
        <v>172900</v>
      </c>
      <c r="J4422" s="67">
        <f t="shared" si="3482"/>
        <v>154880</v>
      </c>
      <c r="K4422" s="67">
        <f t="shared" si="3482"/>
        <v>0</v>
      </c>
      <c r="L4422" s="67">
        <f t="shared" si="3440"/>
        <v>17034</v>
      </c>
      <c r="M4422" s="67">
        <f t="shared" si="3482"/>
        <v>0</v>
      </c>
      <c r="N4422" s="67">
        <f t="shared" si="3482"/>
        <v>0</v>
      </c>
      <c r="O4422" s="67">
        <f t="shared" si="3482"/>
        <v>17034</v>
      </c>
      <c r="P4422" s="67">
        <f t="shared" si="3443"/>
        <v>17034</v>
      </c>
      <c r="Q4422" s="67">
        <f t="shared" si="3444"/>
        <v>10.99819214876033</v>
      </c>
    </row>
    <row r="4423" spans="1:17" x14ac:dyDescent="0.25">
      <c r="A4423" s="12" t="s">
        <v>638</v>
      </c>
      <c r="B4423" s="12" t="s">
        <v>82</v>
      </c>
      <c r="C4423" s="12" t="s">
        <v>252</v>
      </c>
      <c r="D4423" s="43" t="s">
        <v>1464</v>
      </c>
      <c r="E4423" s="48">
        <v>6131</v>
      </c>
      <c r="F4423" s="43"/>
      <c r="G4423" s="56" t="s">
        <v>2920</v>
      </c>
      <c r="H4423" s="23" t="s">
        <v>33</v>
      </c>
      <c r="I4423" s="68">
        <v>3500</v>
      </c>
      <c r="J4423" s="68">
        <v>3500</v>
      </c>
      <c r="K4423" s="68"/>
      <c r="L4423" s="68">
        <f t="shared" si="3440"/>
        <v>0</v>
      </c>
      <c r="M4423" s="68"/>
      <c r="N4423" s="68"/>
      <c r="O4423" s="68"/>
      <c r="P4423" s="68">
        <f t="shared" si="3443"/>
        <v>0</v>
      </c>
      <c r="Q4423" s="68">
        <f t="shared" si="3444"/>
        <v>0</v>
      </c>
    </row>
    <row r="4424" spans="1:17" x14ac:dyDescent="0.25">
      <c r="A4424" s="12" t="s">
        <v>638</v>
      </c>
      <c r="B4424" s="12" t="s">
        <v>82</v>
      </c>
      <c r="C4424" s="12" t="s">
        <v>252</v>
      </c>
      <c r="D4424" s="43" t="s">
        <v>1464</v>
      </c>
      <c r="E4424" s="48">
        <v>6132</v>
      </c>
      <c r="F4424" s="43"/>
      <c r="G4424" s="56" t="s">
        <v>2920</v>
      </c>
      <c r="H4424" s="23" t="s">
        <v>227</v>
      </c>
      <c r="I4424" s="68">
        <v>98000</v>
      </c>
      <c r="J4424" s="68">
        <v>98000</v>
      </c>
      <c r="K4424" s="68"/>
      <c r="L4424" s="68">
        <f t="shared" si="3440"/>
        <v>12500</v>
      </c>
      <c r="M4424" s="68"/>
      <c r="N4424" s="68"/>
      <c r="O4424" s="68">
        <v>12500</v>
      </c>
      <c r="P4424" s="68">
        <f t="shared" si="3443"/>
        <v>12500</v>
      </c>
      <c r="Q4424" s="68">
        <f t="shared" si="3444"/>
        <v>12.755102040816327</v>
      </c>
    </row>
    <row r="4425" spans="1:17" x14ac:dyDescent="0.25">
      <c r="A4425" s="12" t="s">
        <v>638</v>
      </c>
      <c r="B4425" s="12" t="s">
        <v>82</v>
      </c>
      <c r="C4425" s="12" t="s">
        <v>252</v>
      </c>
      <c r="D4425" s="43" t="s">
        <v>1464</v>
      </c>
      <c r="E4425" s="48">
        <v>6133</v>
      </c>
      <c r="F4425" s="43"/>
      <c r="G4425" s="56" t="s">
        <v>2920</v>
      </c>
      <c r="H4425" s="23" t="s">
        <v>229</v>
      </c>
      <c r="I4425" s="68">
        <v>8000</v>
      </c>
      <c r="J4425" s="68">
        <v>8000</v>
      </c>
      <c r="K4425" s="68"/>
      <c r="L4425" s="68">
        <f t="shared" si="3440"/>
        <v>667</v>
      </c>
      <c r="M4425" s="68"/>
      <c r="N4425" s="68"/>
      <c r="O4425" s="68">
        <v>667</v>
      </c>
      <c r="P4425" s="68">
        <f t="shared" si="3443"/>
        <v>667</v>
      </c>
      <c r="Q4425" s="68">
        <f t="shared" si="3444"/>
        <v>8.3375000000000004</v>
      </c>
    </row>
    <row r="4426" spans="1:17" x14ac:dyDescent="0.25">
      <c r="A4426" s="12" t="s">
        <v>638</v>
      </c>
      <c r="B4426" s="12" t="s">
        <v>82</v>
      </c>
      <c r="C4426" s="12" t="s">
        <v>252</v>
      </c>
      <c r="D4426" s="43" t="s">
        <v>1464</v>
      </c>
      <c r="E4426" s="48">
        <v>6134</v>
      </c>
      <c r="F4426" s="43"/>
      <c r="G4426" s="56" t="s">
        <v>2920</v>
      </c>
      <c r="H4426" s="23" t="s">
        <v>169</v>
      </c>
      <c r="I4426" s="68">
        <v>14020</v>
      </c>
      <c r="J4426" s="68">
        <v>5000</v>
      </c>
      <c r="K4426" s="68"/>
      <c r="L4426" s="68">
        <f t="shared" si="3440"/>
        <v>416</v>
      </c>
      <c r="M4426" s="68"/>
      <c r="N4426" s="68"/>
      <c r="O4426" s="68">
        <v>416</v>
      </c>
      <c r="P4426" s="68">
        <f t="shared" si="3443"/>
        <v>416</v>
      </c>
      <c r="Q4426" s="68">
        <f t="shared" si="3444"/>
        <v>8.32</v>
      </c>
    </row>
    <row r="4427" spans="1:17" x14ac:dyDescent="0.25">
      <c r="A4427" s="12" t="s">
        <v>638</v>
      </c>
      <c r="B4427" s="12" t="s">
        <v>82</v>
      </c>
      <c r="C4427" s="12" t="s">
        <v>252</v>
      </c>
      <c r="D4427" s="43" t="s">
        <v>1464</v>
      </c>
      <c r="E4427" s="48">
        <v>6136</v>
      </c>
      <c r="F4427" s="43"/>
      <c r="G4427" s="56" t="s">
        <v>2920</v>
      </c>
      <c r="H4427" s="23" t="s">
        <v>233</v>
      </c>
      <c r="I4427" s="68">
        <v>17100</v>
      </c>
      <c r="J4427" s="68">
        <v>17100</v>
      </c>
      <c r="K4427" s="68"/>
      <c r="L4427" s="68">
        <f t="shared" si="3440"/>
        <v>1895</v>
      </c>
      <c r="M4427" s="68"/>
      <c r="N4427" s="68"/>
      <c r="O4427" s="68">
        <v>1895</v>
      </c>
      <c r="P4427" s="68">
        <f t="shared" si="3443"/>
        <v>1895</v>
      </c>
      <c r="Q4427" s="68">
        <f t="shared" si="3444"/>
        <v>11.08187134502924</v>
      </c>
    </row>
    <row r="4428" spans="1:17" x14ac:dyDescent="0.25">
      <c r="A4428" s="12" t="s">
        <v>638</v>
      </c>
      <c r="B4428" s="12" t="s">
        <v>82</v>
      </c>
      <c r="C4428" s="12" t="s">
        <v>252</v>
      </c>
      <c r="D4428" s="43" t="s">
        <v>1464</v>
      </c>
      <c r="E4428" s="48">
        <v>6137</v>
      </c>
      <c r="F4428" s="43"/>
      <c r="G4428" s="56" t="s">
        <v>2920</v>
      </c>
      <c r="H4428" s="23" t="s">
        <v>235</v>
      </c>
      <c r="I4428" s="68">
        <v>4000</v>
      </c>
      <c r="J4428" s="68">
        <v>4000</v>
      </c>
      <c r="K4428" s="68"/>
      <c r="L4428" s="68">
        <f t="shared" ref="L4428:L4491" si="3483">SUM(M4428:O4428)</f>
        <v>333</v>
      </c>
      <c r="M4428" s="68"/>
      <c r="N4428" s="68"/>
      <c r="O4428" s="68">
        <v>333</v>
      </c>
      <c r="P4428" s="68">
        <f t="shared" ref="P4428:P4491" si="3484">K4428+L4428</f>
        <v>333</v>
      </c>
      <c r="Q4428" s="68">
        <f t="shared" ref="Q4428:Q4491" si="3485">IF(J4428=0,"-",P4428/J4428*100)</f>
        <v>8.3250000000000011</v>
      </c>
    </row>
    <row r="4429" spans="1:17" x14ac:dyDescent="0.25">
      <c r="A4429" s="12" t="s">
        <v>638</v>
      </c>
      <c r="B4429" s="12" t="s">
        <v>82</v>
      </c>
      <c r="C4429" s="12" t="s">
        <v>252</v>
      </c>
      <c r="D4429" s="43" t="s">
        <v>1464</v>
      </c>
      <c r="E4429" s="48">
        <v>6138</v>
      </c>
      <c r="F4429" s="43"/>
      <c r="G4429" s="56" t="s">
        <v>2920</v>
      </c>
      <c r="H4429" s="23" t="s">
        <v>237</v>
      </c>
      <c r="I4429" s="68">
        <v>4000</v>
      </c>
      <c r="J4429" s="68">
        <v>4000</v>
      </c>
      <c r="K4429" s="68"/>
      <c r="L4429" s="68">
        <f t="shared" si="3483"/>
        <v>0</v>
      </c>
      <c r="M4429" s="68"/>
      <c r="N4429" s="68"/>
      <c r="O4429" s="68"/>
      <c r="P4429" s="68">
        <f t="shared" si="3484"/>
        <v>0</v>
      </c>
      <c r="Q4429" s="68">
        <f t="shared" si="3485"/>
        <v>0</v>
      </c>
    </row>
    <row r="4430" spans="1:17" x14ac:dyDescent="0.25">
      <c r="A4430" s="14" t="s">
        <v>638</v>
      </c>
      <c r="B4430" s="14" t="s">
        <v>82</v>
      </c>
      <c r="C4430" s="14" t="s">
        <v>252</v>
      </c>
      <c r="D4430" s="50" t="s">
        <v>1464</v>
      </c>
      <c r="E4430" s="50" t="s">
        <v>2720</v>
      </c>
      <c r="F4430" s="43" t="s">
        <v>1</v>
      </c>
      <c r="G4430" s="49" t="s">
        <v>1</v>
      </c>
      <c r="H4430" s="11" t="s">
        <v>35</v>
      </c>
      <c r="I4430" s="67">
        <f t="shared" ref="I4430:O4430" si="3486">SUM(I4431:I4433)</f>
        <v>24280</v>
      </c>
      <c r="J4430" s="67">
        <f t="shared" si="3486"/>
        <v>15280</v>
      </c>
      <c r="K4430" s="67">
        <f t="shared" si="3486"/>
        <v>0</v>
      </c>
      <c r="L4430" s="67">
        <f t="shared" si="3483"/>
        <v>1223</v>
      </c>
      <c r="M4430" s="67">
        <f t="shared" si="3486"/>
        <v>0</v>
      </c>
      <c r="N4430" s="67">
        <f t="shared" si="3486"/>
        <v>0</v>
      </c>
      <c r="O4430" s="67">
        <f t="shared" si="3486"/>
        <v>1223</v>
      </c>
      <c r="P4430" s="67">
        <f t="shared" si="3484"/>
        <v>1223</v>
      </c>
      <c r="Q4430" s="67">
        <f t="shared" si="3485"/>
        <v>8.0039267015706805</v>
      </c>
    </row>
    <row r="4431" spans="1:17" x14ac:dyDescent="0.25">
      <c r="A4431" s="12" t="s">
        <v>638</v>
      </c>
      <c r="B4431" s="12" t="s">
        <v>82</v>
      </c>
      <c r="C4431" s="12" t="s">
        <v>252</v>
      </c>
      <c r="D4431" s="43" t="s">
        <v>1464</v>
      </c>
      <c r="E4431" s="48">
        <v>6139</v>
      </c>
      <c r="F4431" s="43"/>
      <c r="G4431" s="56" t="s">
        <v>2920</v>
      </c>
      <c r="H4431" s="23" t="s">
        <v>35</v>
      </c>
      <c r="I4431" s="68">
        <v>17500</v>
      </c>
      <c r="J4431" s="68">
        <v>8500</v>
      </c>
      <c r="K4431" s="68"/>
      <c r="L4431" s="68">
        <f t="shared" si="3483"/>
        <v>708</v>
      </c>
      <c r="M4431" s="68"/>
      <c r="N4431" s="68"/>
      <c r="O4431" s="68">
        <v>708</v>
      </c>
      <c r="P4431" s="68">
        <f t="shared" si="3484"/>
        <v>708</v>
      </c>
      <c r="Q4431" s="68">
        <f t="shared" si="3485"/>
        <v>8.329411764705883</v>
      </c>
    </row>
    <row r="4432" spans="1:17" x14ac:dyDescent="0.25">
      <c r="A4432" s="12" t="s">
        <v>638</v>
      </c>
      <c r="B4432" s="12" t="s">
        <v>82</v>
      </c>
      <c r="C4432" s="12" t="s">
        <v>252</v>
      </c>
      <c r="D4432" s="43" t="s">
        <v>1464</v>
      </c>
      <c r="E4432" s="48">
        <v>6139</v>
      </c>
      <c r="F4432" s="43" t="s">
        <v>1471</v>
      </c>
      <c r="G4432" s="56" t="s">
        <v>2920</v>
      </c>
      <c r="H4432" s="23" t="s">
        <v>43</v>
      </c>
      <c r="I4432" s="68">
        <v>3300</v>
      </c>
      <c r="J4432" s="68">
        <v>3300</v>
      </c>
      <c r="K4432" s="68"/>
      <c r="L4432" s="68">
        <f t="shared" si="3483"/>
        <v>275</v>
      </c>
      <c r="M4432" s="68"/>
      <c r="N4432" s="68"/>
      <c r="O4432" s="68">
        <v>275</v>
      </c>
      <c r="P4432" s="68">
        <f t="shared" si="3484"/>
        <v>275</v>
      </c>
      <c r="Q4432" s="68">
        <f t="shared" si="3485"/>
        <v>8.3333333333333321</v>
      </c>
    </row>
    <row r="4433" spans="1:17" ht="22.5" x14ac:dyDescent="0.25">
      <c r="A4433" s="12" t="s">
        <v>638</v>
      </c>
      <c r="B4433" s="12" t="s">
        <v>82</v>
      </c>
      <c r="C4433" s="12" t="s">
        <v>252</v>
      </c>
      <c r="D4433" s="43" t="s">
        <v>1464</v>
      </c>
      <c r="E4433" s="48">
        <v>6139</v>
      </c>
      <c r="F4433" s="43" t="s">
        <v>1472</v>
      </c>
      <c r="G4433" s="56" t="s">
        <v>2920</v>
      </c>
      <c r="H4433" s="23" t="s">
        <v>49</v>
      </c>
      <c r="I4433" s="68">
        <v>3480</v>
      </c>
      <c r="J4433" s="68">
        <v>3480</v>
      </c>
      <c r="K4433" s="68"/>
      <c r="L4433" s="68">
        <f t="shared" si="3483"/>
        <v>240</v>
      </c>
      <c r="M4433" s="68"/>
      <c r="N4433" s="68"/>
      <c r="O4433" s="68">
        <v>240</v>
      </c>
      <c r="P4433" s="68">
        <f t="shared" si="3484"/>
        <v>240</v>
      </c>
      <c r="Q4433" s="68">
        <f t="shared" si="3485"/>
        <v>6.8965517241379306</v>
      </c>
    </row>
    <row r="4434" spans="1:17" ht="22.5" x14ac:dyDescent="0.25">
      <c r="A4434" s="14" t="s">
        <v>1</v>
      </c>
      <c r="B4434" s="14" t="s">
        <v>1</v>
      </c>
      <c r="C4434" s="14" t="s">
        <v>1</v>
      </c>
      <c r="D4434" s="42" t="s">
        <v>1</v>
      </c>
      <c r="E4434" s="42" t="s">
        <v>1</v>
      </c>
      <c r="F4434" s="42" t="s">
        <v>1</v>
      </c>
      <c r="G4434" s="42" t="s">
        <v>1</v>
      </c>
      <c r="H4434" s="17" t="s">
        <v>50</v>
      </c>
      <c r="I4434" s="66">
        <f t="shared" ref="I4434:O4435" si="3487">SUM(I4435)</f>
        <v>100</v>
      </c>
      <c r="J4434" s="66">
        <f t="shared" si="3487"/>
        <v>100</v>
      </c>
      <c r="K4434" s="66">
        <f t="shared" si="3487"/>
        <v>0</v>
      </c>
      <c r="L4434" s="66">
        <f t="shared" si="3483"/>
        <v>0</v>
      </c>
      <c r="M4434" s="66">
        <f t="shared" si="3487"/>
        <v>0</v>
      </c>
      <c r="N4434" s="66">
        <f t="shared" si="3487"/>
        <v>0</v>
      </c>
      <c r="O4434" s="66">
        <f t="shared" si="3487"/>
        <v>0</v>
      </c>
      <c r="P4434" s="66">
        <f t="shared" si="3484"/>
        <v>0</v>
      </c>
      <c r="Q4434" s="66">
        <f t="shared" si="3485"/>
        <v>0</v>
      </c>
    </row>
    <row r="4435" spans="1:17" x14ac:dyDescent="0.25">
      <c r="A4435" s="12" t="s">
        <v>638</v>
      </c>
      <c r="B4435" s="12" t="s">
        <v>82</v>
      </c>
      <c r="C4435" s="12" t="s">
        <v>252</v>
      </c>
      <c r="D4435" s="43" t="s">
        <v>1464</v>
      </c>
      <c r="E4435" s="42" t="s">
        <v>2712</v>
      </c>
      <c r="F4435" s="42" t="s">
        <v>1</v>
      </c>
      <c r="G4435" s="42" t="s">
        <v>1</v>
      </c>
      <c r="H4435" s="11" t="s">
        <v>52</v>
      </c>
      <c r="I4435" s="67">
        <f t="shared" si="3487"/>
        <v>100</v>
      </c>
      <c r="J4435" s="67">
        <f t="shared" si="3487"/>
        <v>100</v>
      </c>
      <c r="K4435" s="67">
        <f t="shared" si="3487"/>
        <v>0</v>
      </c>
      <c r="L4435" s="67">
        <f t="shared" si="3483"/>
        <v>0</v>
      </c>
      <c r="M4435" s="67">
        <f t="shared" si="3487"/>
        <v>0</v>
      </c>
      <c r="N4435" s="67">
        <f t="shared" si="3487"/>
        <v>0</v>
      </c>
      <c r="O4435" s="67">
        <f t="shared" si="3487"/>
        <v>0</v>
      </c>
      <c r="P4435" s="67">
        <f t="shared" si="3484"/>
        <v>0</v>
      </c>
      <c r="Q4435" s="67">
        <f t="shared" si="3485"/>
        <v>0</v>
      </c>
    </row>
    <row r="4436" spans="1:17" x14ac:dyDescent="0.25">
      <c r="A4436" s="12" t="s">
        <v>638</v>
      </c>
      <c r="B4436" s="12" t="s">
        <v>82</v>
      </c>
      <c r="C4436" s="12" t="s">
        <v>252</v>
      </c>
      <c r="D4436" s="43" t="s">
        <v>1464</v>
      </c>
      <c r="E4436" s="48">
        <v>6148</v>
      </c>
      <c r="F4436" s="43"/>
      <c r="G4436" s="56" t="s">
        <v>2920</v>
      </c>
      <c r="H4436" s="23" t="s">
        <v>58</v>
      </c>
      <c r="I4436" s="68">
        <v>100</v>
      </c>
      <c r="J4436" s="68">
        <v>100</v>
      </c>
      <c r="K4436" s="68"/>
      <c r="L4436" s="68">
        <f t="shared" si="3483"/>
        <v>0</v>
      </c>
      <c r="M4436" s="68"/>
      <c r="N4436" s="68"/>
      <c r="O4436" s="68"/>
      <c r="P4436" s="68">
        <f t="shared" si="3484"/>
        <v>0</v>
      </c>
      <c r="Q4436" s="68">
        <f t="shared" si="3485"/>
        <v>0</v>
      </c>
    </row>
    <row r="4437" spans="1:17" ht="22.5" x14ac:dyDescent="0.25">
      <c r="A4437" s="14" t="s">
        <v>1</v>
      </c>
      <c r="B4437" s="14" t="s">
        <v>1</v>
      </c>
      <c r="C4437" s="14" t="s">
        <v>1</v>
      </c>
      <c r="D4437" s="42" t="s">
        <v>1</v>
      </c>
      <c r="E4437" s="42" t="s">
        <v>1</v>
      </c>
      <c r="F4437" s="42" t="s">
        <v>1</v>
      </c>
      <c r="G4437" s="42" t="s">
        <v>1</v>
      </c>
      <c r="H4437" s="17" t="s">
        <v>59</v>
      </c>
      <c r="I4437" s="66">
        <f t="shared" ref="I4437:O4437" si="3488">SUM(I4438)</f>
        <v>51456</v>
      </c>
      <c r="J4437" s="66">
        <f t="shared" si="3488"/>
        <v>0</v>
      </c>
      <c r="K4437" s="66">
        <f t="shared" si="3488"/>
        <v>0</v>
      </c>
      <c r="L4437" s="66">
        <f t="shared" si="3483"/>
        <v>0</v>
      </c>
      <c r="M4437" s="66">
        <f t="shared" si="3488"/>
        <v>0</v>
      </c>
      <c r="N4437" s="66">
        <f t="shared" si="3488"/>
        <v>0</v>
      </c>
      <c r="O4437" s="66">
        <f t="shared" si="3488"/>
        <v>0</v>
      </c>
      <c r="P4437" s="66">
        <f t="shared" si="3484"/>
        <v>0</v>
      </c>
      <c r="Q4437" s="66" t="str">
        <f t="shared" si="3485"/>
        <v>-</v>
      </c>
    </row>
    <row r="4438" spans="1:17" x14ac:dyDescent="0.25">
      <c r="A4438" s="12" t="s">
        <v>638</v>
      </c>
      <c r="B4438" s="12" t="s">
        <v>82</v>
      </c>
      <c r="C4438" s="12" t="s">
        <v>252</v>
      </c>
      <c r="D4438" s="43" t="s">
        <v>1464</v>
      </c>
      <c r="E4438" s="42" t="s">
        <v>2715</v>
      </c>
      <c r="F4438" s="42" t="s">
        <v>1</v>
      </c>
      <c r="G4438" s="42" t="s">
        <v>1</v>
      </c>
      <c r="H4438" s="11" t="s">
        <v>61</v>
      </c>
      <c r="I4438" s="67">
        <f t="shared" ref="I4438" si="3489">SUM(I4439:I4440)</f>
        <v>51456</v>
      </c>
      <c r="J4438" s="67">
        <f t="shared" ref="J4438:K4438" si="3490">SUM(J4439:J4440)</f>
        <v>0</v>
      </c>
      <c r="K4438" s="67">
        <f t="shared" si="3490"/>
        <v>0</v>
      </c>
      <c r="L4438" s="67">
        <f t="shared" si="3483"/>
        <v>0</v>
      </c>
      <c r="M4438" s="67">
        <f t="shared" ref="M4438" si="3491">SUM(M4439:M4440)</f>
        <v>0</v>
      </c>
      <c r="N4438" s="67">
        <f t="shared" ref="N4438:O4438" si="3492">SUM(N4439:N4440)</f>
        <v>0</v>
      </c>
      <c r="O4438" s="67">
        <f t="shared" si="3492"/>
        <v>0</v>
      </c>
      <c r="P4438" s="67">
        <f t="shared" si="3484"/>
        <v>0</v>
      </c>
      <c r="Q4438" s="67" t="str">
        <f t="shared" si="3485"/>
        <v>-</v>
      </c>
    </row>
    <row r="4439" spans="1:17" x14ac:dyDescent="0.25">
      <c r="A4439" s="12" t="s">
        <v>638</v>
      </c>
      <c r="B4439" s="12" t="s">
        <v>82</v>
      </c>
      <c r="C4439" s="12" t="s">
        <v>252</v>
      </c>
      <c r="D4439" s="43" t="s">
        <v>1464</v>
      </c>
      <c r="E4439" s="48">
        <v>8213</v>
      </c>
      <c r="F4439" s="43"/>
      <c r="G4439" s="56" t="s">
        <v>2920</v>
      </c>
      <c r="H4439" s="23" t="s">
        <v>62</v>
      </c>
      <c r="I4439" s="68">
        <v>15000</v>
      </c>
      <c r="J4439" s="68">
        <v>0</v>
      </c>
      <c r="K4439" s="68"/>
      <c r="L4439" s="68">
        <f t="shared" si="3483"/>
        <v>0</v>
      </c>
      <c r="M4439" s="68"/>
      <c r="N4439" s="68"/>
      <c r="O4439" s="68"/>
      <c r="P4439" s="68">
        <f t="shared" si="3484"/>
        <v>0</v>
      </c>
      <c r="Q4439" s="68" t="str">
        <f t="shared" si="3485"/>
        <v>-</v>
      </c>
    </row>
    <row r="4440" spans="1:17" x14ac:dyDescent="0.25">
      <c r="A4440" s="12" t="s">
        <v>638</v>
      </c>
      <c r="B4440" s="12" t="s">
        <v>82</v>
      </c>
      <c r="C4440" s="12" t="s">
        <v>252</v>
      </c>
      <c r="D4440" s="43" t="s">
        <v>1464</v>
      </c>
      <c r="E4440" s="48">
        <v>8216</v>
      </c>
      <c r="F4440" s="43"/>
      <c r="G4440" s="56" t="s">
        <v>2920</v>
      </c>
      <c r="H4440" s="23" t="s">
        <v>248</v>
      </c>
      <c r="I4440" s="68">
        <v>36456</v>
      </c>
      <c r="J4440" s="68">
        <v>0</v>
      </c>
      <c r="K4440" s="68"/>
      <c r="L4440" s="68">
        <f t="shared" si="3483"/>
        <v>0</v>
      </c>
      <c r="M4440" s="68"/>
      <c r="N4440" s="68"/>
      <c r="O4440" s="68"/>
      <c r="P4440" s="68">
        <f t="shared" si="3484"/>
        <v>0</v>
      </c>
      <c r="Q4440" s="68" t="str">
        <f t="shared" si="3485"/>
        <v>-</v>
      </c>
    </row>
    <row r="4441" spans="1:17" x14ac:dyDescent="0.25">
      <c r="A4441" s="23" t="s">
        <v>1</v>
      </c>
      <c r="B4441" s="23" t="s">
        <v>1</v>
      </c>
      <c r="C4441" s="23" t="s">
        <v>1</v>
      </c>
      <c r="D4441" s="49" t="s">
        <v>1</v>
      </c>
      <c r="E4441" s="49" t="s">
        <v>1</v>
      </c>
      <c r="F4441" s="49" t="s">
        <v>1</v>
      </c>
      <c r="G4441" s="49" t="s">
        <v>1</v>
      </c>
      <c r="H4441" s="17" t="s">
        <v>1473</v>
      </c>
      <c r="I4441" s="66">
        <f t="shared" ref="I4441:O4441" si="3493">SUM(I4411,I4434,I4437)</f>
        <v>1452997</v>
      </c>
      <c r="J4441" s="66">
        <f t="shared" si="3493"/>
        <v>1383521</v>
      </c>
      <c r="K4441" s="66">
        <f t="shared" si="3493"/>
        <v>0</v>
      </c>
      <c r="L4441" s="66">
        <f t="shared" si="3483"/>
        <v>115714</v>
      </c>
      <c r="M4441" s="66">
        <f t="shared" si="3493"/>
        <v>0</v>
      </c>
      <c r="N4441" s="66">
        <f t="shared" si="3493"/>
        <v>0</v>
      </c>
      <c r="O4441" s="66">
        <f t="shared" si="3493"/>
        <v>115714</v>
      </c>
      <c r="P4441" s="66">
        <f t="shared" si="3484"/>
        <v>115714</v>
      </c>
      <c r="Q4441" s="66">
        <f t="shared" si="3485"/>
        <v>8.363732823715722</v>
      </c>
    </row>
    <row r="4442" spans="1:17" ht="15.75" thickBot="1" x14ac:dyDescent="0.3">
      <c r="A4442" s="23" t="s">
        <v>1</v>
      </c>
      <c r="B4442" s="23" t="s">
        <v>1</v>
      </c>
      <c r="C4442" s="23" t="s">
        <v>1</v>
      </c>
      <c r="D4442" s="49" t="s">
        <v>1</v>
      </c>
      <c r="E4442" s="49" t="s">
        <v>1</v>
      </c>
      <c r="F4442" s="49" t="s">
        <v>1</v>
      </c>
      <c r="G4442" s="49" t="s">
        <v>1</v>
      </c>
      <c r="H4442" s="11" t="s">
        <v>64</v>
      </c>
      <c r="I4442" s="67">
        <v>46</v>
      </c>
      <c r="J4442" s="67">
        <v>46</v>
      </c>
      <c r="K4442" s="67"/>
      <c r="L4442" s="67"/>
      <c r="M4442" s="67"/>
      <c r="N4442" s="67"/>
      <c r="O4442" s="67"/>
      <c r="P4442" s="67">
        <f t="shared" si="3484"/>
        <v>0</v>
      </c>
      <c r="Q4442" s="67">
        <f t="shared" si="3485"/>
        <v>0</v>
      </c>
    </row>
    <row r="4443" spans="1:17" ht="34.5" thickBot="1" x14ac:dyDescent="0.3">
      <c r="A4443" s="23" t="s">
        <v>1</v>
      </c>
      <c r="B4443" s="23" t="s">
        <v>1</v>
      </c>
      <c r="C4443" s="23" t="s">
        <v>1</v>
      </c>
      <c r="D4443" s="49" t="s">
        <v>1</v>
      </c>
      <c r="E4443" s="49" t="s">
        <v>1</v>
      </c>
      <c r="F4443" s="49" t="s">
        <v>1</v>
      </c>
      <c r="G4443" s="49" t="s">
        <v>1</v>
      </c>
      <c r="H4443" s="22" t="s">
        <v>65</v>
      </c>
      <c r="I4443" s="64" t="s">
        <v>2718</v>
      </c>
      <c r="J4443" s="64" t="s">
        <v>2879</v>
      </c>
      <c r="K4443" s="64" t="s">
        <v>2942</v>
      </c>
      <c r="L4443" s="64" t="s">
        <v>2942</v>
      </c>
      <c r="M4443" s="64" t="s">
        <v>2950</v>
      </c>
      <c r="N4443" s="64" t="s">
        <v>2949</v>
      </c>
      <c r="O4443" s="64" t="s">
        <v>2951</v>
      </c>
      <c r="P4443" s="64" t="s">
        <v>2942</v>
      </c>
      <c r="Q4443" s="64" t="s">
        <v>2944</v>
      </c>
    </row>
    <row r="4444" spans="1:17" x14ac:dyDescent="0.25">
      <c r="A4444" s="24"/>
      <c r="B4444" s="24"/>
      <c r="C4444" s="24"/>
      <c r="D4444" s="51"/>
      <c r="E4444" s="51"/>
      <c r="F4444" s="51"/>
      <c r="G4444" s="51"/>
      <c r="H4444" s="18" t="s">
        <v>1</v>
      </c>
      <c r="I4444" s="65">
        <v>1</v>
      </c>
      <c r="J4444" s="65" t="s">
        <v>2894</v>
      </c>
      <c r="K4444" s="65">
        <v>3</v>
      </c>
      <c r="L4444" s="65" t="s">
        <v>2945</v>
      </c>
      <c r="M4444" s="65">
        <v>5</v>
      </c>
      <c r="N4444" s="65">
        <v>6</v>
      </c>
      <c r="O4444" s="65">
        <v>7</v>
      </c>
      <c r="P4444" s="65" t="s">
        <v>2946</v>
      </c>
      <c r="Q4444" s="65">
        <v>9</v>
      </c>
    </row>
    <row r="4445" spans="1:17" x14ac:dyDescent="0.25">
      <c r="A4445" s="24"/>
      <c r="B4445" s="24"/>
      <c r="C4445" s="24"/>
      <c r="D4445" s="51"/>
      <c r="E4445" s="52"/>
      <c r="F4445" s="52"/>
      <c r="G4445" s="52"/>
      <c r="H4445" s="19" t="s">
        <v>332</v>
      </c>
      <c r="I4445" s="69">
        <f t="shared" ref="I4445" si="3494">SUM(I4441)</f>
        <v>1452997</v>
      </c>
      <c r="J4445" s="69">
        <f t="shared" ref="J4445:K4445" si="3495">SUM(J4441)</f>
        <v>1383521</v>
      </c>
      <c r="K4445" s="69">
        <f t="shared" si="3495"/>
        <v>0</v>
      </c>
      <c r="L4445" s="69">
        <f t="shared" si="3483"/>
        <v>115714</v>
      </c>
      <c r="M4445" s="69">
        <f t="shared" ref="M4445" si="3496">SUM(M4441)</f>
        <v>0</v>
      </c>
      <c r="N4445" s="69">
        <f t="shared" ref="N4445:O4445" si="3497">SUM(N4441)</f>
        <v>0</v>
      </c>
      <c r="O4445" s="69">
        <f t="shared" si="3497"/>
        <v>115714</v>
      </c>
      <c r="P4445" s="69">
        <f t="shared" si="3484"/>
        <v>115714</v>
      </c>
      <c r="Q4445" s="69">
        <f t="shared" si="3485"/>
        <v>8.363732823715722</v>
      </c>
    </row>
    <row r="4446" spans="1:17" x14ac:dyDescent="0.25">
      <c r="A4446" s="24"/>
      <c r="B4446" s="24"/>
      <c r="C4446" s="24"/>
      <c r="D4446" s="51"/>
      <c r="E4446" s="51"/>
      <c r="F4446" s="51"/>
      <c r="G4446" s="51"/>
      <c r="H4446" s="20" t="s">
        <v>67</v>
      </c>
      <c r="I4446" s="69">
        <f t="shared" ref="I4446" si="3498">SUM(I4445)</f>
        <v>1452997</v>
      </c>
      <c r="J4446" s="69">
        <f t="shared" ref="J4446:K4446" si="3499">SUM(J4445)</f>
        <v>1383521</v>
      </c>
      <c r="K4446" s="69">
        <f t="shared" si="3499"/>
        <v>0</v>
      </c>
      <c r="L4446" s="69">
        <f t="shared" si="3483"/>
        <v>115714</v>
      </c>
      <c r="M4446" s="69">
        <f t="shared" ref="M4446" si="3500">SUM(M4445)</f>
        <v>0</v>
      </c>
      <c r="N4446" s="69">
        <f t="shared" ref="N4446:O4446" si="3501">SUM(N4445)</f>
        <v>0</v>
      </c>
      <c r="O4446" s="69">
        <f t="shared" si="3501"/>
        <v>115714</v>
      </c>
      <c r="P4446" s="69">
        <f t="shared" si="3484"/>
        <v>115714</v>
      </c>
      <c r="Q4446" s="69">
        <f t="shared" si="3485"/>
        <v>8.363732823715722</v>
      </c>
    </row>
    <row r="4447" spans="1:17" x14ac:dyDescent="0.25">
      <c r="A4447" s="25"/>
      <c r="B4447" s="25"/>
      <c r="C4447" s="25"/>
      <c r="D4447" s="53"/>
      <c r="E4447" s="53"/>
      <c r="F4447" s="53"/>
      <c r="G4447" s="53"/>
    </row>
    <row r="4448" spans="1:17" ht="15.75" thickBot="1" x14ac:dyDescent="0.3">
      <c r="A4448" s="23" t="s">
        <v>1</v>
      </c>
      <c r="B4448" s="23" t="s">
        <v>1</v>
      </c>
      <c r="C4448" s="23" t="s">
        <v>1</v>
      </c>
      <c r="D4448" s="49" t="s">
        <v>1</v>
      </c>
      <c r="E4448" s="49" t="s">
        <v>1</v>
      </c>
      <c r="F4448" s="49" t="s">
        <v>1</v>
      </c>
      <c r="G4448" s="49" t="s">
        <v>1</v>
      </c>
      <c r="H4448" s="26" t="s">
        <v>1</v>
      </c>
      <c r="I4448" s="70"/>
      <c r="J4448" s="70"/>
      <c r="K4448" s="70"/>
      <c r="L4448" s="70"/>
      <c r="M4448" s="70"/>
      <c r="N4448" s="70"/>
      <c r="O4448" s="70"/>
      <c r="P4448" s="70"/>
      <c r="Q4448" s="70"/>
    </row>
    <row r="4449" spans="1:17" ht="34.5" thickBot="1" x14ac:dyDescent="0.3">
      <c r="A4449" s="22" t="s">
        <v>4</v>
      </c>
      <c r="B4449" s="22" t="s">
        <v>5</v>
      </c>
      <c r="C4449" s="22" t="s">
        <v>6</v>
      </c>
      <c r="D4449" s="44" t="s">
        <v>2891</v>
      </c>
      <c r="E4449" s="44" t="s">
        <v>2895</v>
      </c>
      <c r="F4449" s="44" t="s">
        <v>7</v>
      </c>
      <c r="G4449" s="44" t="s">
        <v>8</v>
      </c>
      <c r="H4449" s="22" t="s">
        <v>9</v>
      </c>
      <c r="I4449" s="64" t="s">
        <v>2718</v>
      </c>
      <c r="J4449" s="64" t="s">
        <v>2879</v>
      </c>
      <c r="K4449" s="64" t="s">
        <v>2942</v>
      </c>
      <c r="L4449" s="64" t="s">
        <v>2942</v>
      </c>
      <c r="M4449" s="64" t="s">
        <v>2950</v>
      </c>
      <c r="N4449" s="64" t="s">
        <v>2949</v>
      </c>
      <c r="O4449" s="64" t="s">
        <v>2951</v>
      </c>
      <c r="P4449" s="64" t="s">
        <v>2942</v>
      </c>
      <c r="Q4449" s="64" t="s">
        <v>2944</v>
      </c>
    </row>
    <row r="4450" spans="1:17" x14ac:dyDescent="0.25">
      <c r="A4450" s="15" t="s">
        <v>1</v>
      </c>
      <c r="B4450" s="15" t="s">
        <v>1</v>
      </c>
      <c r="C4450" s="15" t="s">
        <v>1</v>
      </c>
      <c r="D4450" s="45" t="s">
        <v>1</v>
      </c>
      <c r="E4450" s="45" t="s">
        <v>1</v>
      </c>
      <c r="F4450" s="46" t="s">
        <v>1</v>
      </c>
      <c r="G4450" s="47" t="s">
        <v>1</v>
      </c>
      <c r="H4450" s="16" t="s">
        <v>1</v>
      </c>
      <c r="I4450" s="65">
        <v>1</v>
      </c>
      <c r="J4450" s="65" t="s">
        <v>2894</v>
      </c>
      <c r="K4450" s="65">
        <v>3</v>
      </c>
      <c r="L4450" s="65" t="s">
        <v>2945</v>
      </c>
      <c r="M4450" s="65">
        <v>5</v>
      </c>
      <c r="N4450" s="65">
        <v>6</v>
      </c>
      <c r="O4450" s="65">
        <v>7</v>
      </c>
      <c r="P4450" s="65" t="s">
        <v>2946</v>
      </c>
      <c r="Q4450" s="65">
        <v>9</v>
      </c>
    </row>
    <row r="4451" spans="1:17" x14ac:dyDescent="0.25">
      <c r="A4451" s="14" t="s">
        <v>638</v>
      </c>
      <c r="B4451" s="14" t="s">
        <v>82</v>
      </c>
      <c r="C4451" s="12" t="s">
        <v>730</v>
      </c>
      <c r="D4451" s="43" t="s">
        <v>1474</v>
      </c>
      <c r="E4451" s="42" t="s">
        <v>1</v>
      </c>
      <c r="F4451" s="42" t="s">
        <v>1</v>
      </c>
      <c r="G4451" s="42" t="s">
        <v>1</v>
      </c>
      <c r="H4451" s="11" t="s">
        <v>1475</v>
      </c>
      <c r="I4451" s="63"/>
      <c r="J4451" s="63"/>
      <c r="K4451" s="63"/>
      <c r="L4451" s="63"/>
      <c r="M4451" s="63"/>
      <c r="N4451" s="63"/>
      <c r="O4451" s="63"/>
      <c r="P4451" s="63">
        <f t="shared" si="3484"/>
        <v>0</v>
      </c>
      <c r="Q4451" s="63" t="str">
        <f t="shared" si="3485"/>
        <v>-</v>
      </c>
    </row>
    <row r="4452" spans="1:17" ht="22.5" x14ac:dyDescent="0.25">
      <c r="A4452" s="14" t="s">
        <v>1</v>
      </c>
      <c r="B4452" s="14" t="s">
        <v>1</v>
      </c>
      <c r="C4452" s="14" t="s">
        <v>1</v>
      </c>
      <c r="D4452" s="42" t="s">
        <v>1</v>
      </c>
      <c r="E4452" s="42" t="s">
        <v>1</v>
      </c>
      <c r="F4452" s="42" t="s">
        <v>1</v>
      </c>
      <c r="G4452" s="42" t="s">
        <v>1</v>
      </c>
      <c r="H4452" s="17" t="s">
        <v>13</v>
      </c>
      <c r="I4452" s="66">
        <f t="shared" ref="I4452" si="3502">SUM(I4453,I4461,I4463)</f>
        <v>1848581</v>
      </c>
      <c r="J4452" s="66">
        <f t="shared" ref="J4452:K4452" si="3503">SUM(J4453,J4461,J4463)</f>
        <v>1769081</v>
      </c>
      <c r="K4452" s="66">
        <f t="shared" si="3503"/>
        <v>0</v>
      </c>
      <c r="L4452" s="66">
        <f t="shared" si="3483"/>
        <v>188500</v>
      </c>
      <c r="M4452" s="66">
        <f t="shared" ref="M4452" si="3504">SUM(M4453,M4461,M4463)</f>
        <v>0</v>
      </c>
      <c r="N4452" s="66">
        <f t="shared" ref="N4452:O4452" si="3505">SUM(N4453,N4461,N4463)</f>
        <v>0</v>
      </c>
      <c r="O4452" s="66">
        <f t="shared" si="3505"/>
        <v>188500</v>
      </c>
      <c r="P4452" s="66">
        <f t="shared" si="3484"/>
        <v>188500</v>
      </c>
      <c r="Q4452" s="66">
        <f t="shared" si="3485"/>
        <v>10.65524981614748</v>
      </c>
    </row>
    <row r="4453" spans="1:17" x14ac:dyDescent="0.25">
      <c r="A4453" s="12" t="s">
        <v>638</v>
      </c>
      <c r="B4453" s="12" t="s">
        <v>82</v>
      </c>
      <c r="C4453" s="12" t="s">
        <v>730</v>
      </c>
      <c r="D4453" s="43" t="s">
        <v>1474</v>
      </c>
      <c r="E4453" s="42" t="s">
        <v>2709</v>
      </c>
      <c r="F4453" s="42" t="s">
        <v>1</v>
      </c>
      <c r="G4453" s="42" t="s">
        <v>1</v>
      </c>
      <c r="H4453" s="11" t="s">
        <v>15</v>
      </c>
      <c r="I4453" s="67">
        <f t="shared" ref="I4453" si="3506">SUM(I4454,I4455)</f>
        <v>1474123</v>
      </c>
      <c r="J4453" s="67">
        <f t="shared" ref="J4453:K4453" si="3507">SUM(J4454,J4455)</f>
        <v>1474123</v>
      </c>
      <c r="K4453" s="67">
        <f t="shared" si="3507"/>
        <v>0</v>
      </c>
      <c r="L4453" s="67">
        <f t="shared" si="3483"/>
        <v>142500</v>
      </c>
      <c r="M4453" s="67">
        <f t="shared" ref="M4453" si="3508">SUM(M4454,M4455)</f>
        <v>0</v>
      </c>
      <c r="N4453" s="67">
        <f t="shared" ref="N4453:O4453" si="3509">SUM(N4454,N4455)</f>
        <v>0</v>
      </c>
      <c r="O4453" s="67">
        <f t="shared" si="3509"/>
        <v>142500</v>
      </c>
      <c r="P4453" s="67">
        <f t="shared" si="3484"/>
        <v>142500</v>
      </c>
      <c r="Q4453" s="67">
        <f t="shared" si="3485"/>
        <v>9.6667645779897597</v>
      </c>
    </row>
    <row r="4454" spans="1:17" x14ac:dyDescent="0.25">
      <c r="A4454" s="12" t="s">
        <v>638</v>
      </c>
      <c r="B4454" s="12" t="s">
        <v>82</v>
      </c>
      <c r="C4454" s="12" t="s">
        <v>730</v>
      </c>
      <c r="D4454" s="43" t="s">
        <v>1474</v>
      </c>
      <c r="E4454" s="48">
        <v>6111</v>
      </c>
      <c r="F4454" s="43"/>
      <c r="G4454" s="56" t="s">
        <v>2920</v>
      </c>
      <c r="H4454" s="23" t="s">
        <v>16</v>
      </c>
      <c r="I4454" s="68">
        <v>1235723</v>
      </c>
      <c r="J4454" s="68">
        <v>1235723</v>
      </c>
      <c r="K4454" s="68"/>
      <c r="L4454" s="68">
        <f t="shared" si="3483"/>
        <v>115000</v>
      </c>
      <c r="M4454" s="68"/>
      <c r="N4454" s="68"/>
      <c r="O4454" s="68">
        <v>115000</v>
      </c>
      <c r="P4454" s="68">
        <f t="shared" si="3484"/>
        <v>115000</v>
      </c>
      <c r="Q4454" s="68">
        <f t="shared" si="3485"/>
        <v>9.3062927533112205</v>
      </c>
    </row>
    <row r="4455" spans="1:17" x14ac:dyDescent="0.25">
      <c r="A4455" s="14" t="s">
        <v>638</v>
      </c>
      <c r="B4455" s="14" t="s">
        <v>82</v>
      </c>
      <c r="C4455" s="14" t="s">
        <v>730</v>
      </c>
      <c r="D4455" s="50" t="s">
        <v>1474</v>
      </c>
      <c r="E4455" s="50" t="s">
        <v>2719</v>
      </c>
      <c r="F4455" s="43" t="s">
        <v>1</v>
      </c>
      <c r="G4455" s="49" t="s">
        <v>1</v>
      </c>
      <c r="H4455" s="11" t="s">
        <v>19</v>
      </c>
      <c r="I4455" s="67">
        <f t="shared" ref="I4455:O4455" si="3510">SUM(I4456:I4460)</f>
        <v>238400</v>
      </c>
      <c r="J4455" s="67">
        <f t="shared" si="3510"/>
        <v>238400</v>
      </c>
      <c r="K4455" s="67">
        <f t="shared" si="3510"/>
        <v>0</v>
      </c>
      <c r="L4455" s="67">
        <f t="shared" si="3483"/>
        <v>27500</v>
      </c>
      <c r="M4455" s="67">
        <f t="shared" si="3510"/>
        <v>0</v>
      </c>
      <c r="N4455" s="67">
        <f t="shared" si="3510"/>
        <v>0</v>
      </c>
      <c r="O4455" s="67">
        <f t="shared" si="3510"/>
        <v>27500</v>
      </c>
      <c r="P4455" s="67">
        <f t="shared" si="3484"/>
        <v>27500</v>
      </c>
      <c r="Q4455" s="67">
        <f t="shared" si="3485"/>
        <v>11.535234899328858</v>
      </c>
    </row>
    <row r="4456" spans="1:17" x14ac:dyDescent="0.25">
      <c r="A4456" s="12" t="s">
        <v>638</v>
      </c>
      <c r="B4456" s="12" t="s">
        <v>82</v>
      </c>
      <c r="C4456" s="12" t="s">
        <v>730</v>
      </c>
      <c r="D4456" s="43" t="s">
        <v>1474</v>
      </c>
      <c r="E4456" s="48">
        <v>6112</v>
      </c>
      <c r="F4456" s="43" t="s">
        <v>1476</v>
      </c>
      <c r="G4456" s="56" t="s">
        <v>2920</v>
      </c>
      <c r="H4456" s="23" t="s">
        <v>73</v>
      </c>
      <c r="I4456" s="68">
        <v>37500</v>
      </c>
      <c r="J4456" s="68">
        <v>37500</v>
      </c>
      <c r="K4456" s="68"/>
      <c r="L4456" s="68">
        <f t="shared" si="3483"/>
        <v>4500</v>
      </c>
      <c r="M4456" s="68"/>
      <c r="N4456" s="68"/>
      <c r="O4456" s="68">
        <v>4500</v>
      </c>
      <c r="P4456" s="68">
        <f t="shared" si="3484"/>
        <v>4500</v>
      </c>
      <c r="Q4456" s="68">
        <f t="shared" si="3485"/>
        <v>12</v>
      </c>
    </row>
    <row r="4457" spans="1:17" x14ac:dyDescent="0.25">
      <c r="A4457" s="12" t="s">
        <v>638</v>
      </c>
      <c r="B4457" s="12" t="s">
        <v>82</v>
      </c>
      <c r="C4457" s="12" t="s">
        <v>730</v>
      </c>
      <c r="D4457" s="43" t="s">
        <v>1474</v>
      </c>
      <c r="E4457" s="48">
        <v>6112</v>
      </c>
      <c r="F4457" s="43" t="s">
        <v>1477</v>
      </c>
      <c r="G4457" s="56" t="s">
        <v>2920</v>
      </c>
      <c r="H4457" s="23" t="s">
        <v>22</v>
      </c>
      <c r="I4457" s="68">
        <v>122000</v>
      </c>
      <c r="J4457" s="68">
        <v>122000</v>
      </c>
      <c r="K4457" s="68"/>
      <c r="L4457" s="68">
        <f t="shared" si="3483"/>
        <v>15000</v>
      </c>
      <c r="M4457" s="68"/>
      <c r="N4457" s="68"/>
      <c r="O4457" s="68">
        <v>15000</v>
      </c>
      <c r="P4457" s="68">
        <f t="shared" si="3484"/>
        <v>15000</v>
      </c>
      <c r="Q4457" s="68">
        <f t="shared" si="3485"/>
        <v>12.295081967213115</v>
      </c>
    </row>
    <row r="4458" spans="1:17" x14ac:dyDescent="0.25">
      <c r="A4458" s="12" t="s">
        <v>638</v>
      </c>
      <c r="B4458" s="12" t="s">
        <v>82</v>
      </c>
      <c r="C4458" s="12" t="s">
        <v>730</v>
      </c>
      <c r="D4458" s="43" t="s">
        <v>1474</v>
      </c>
      <c r="E4458" s="48">
        <v>6112</v>
      </c>
      <c r="F4458" s="43" t="s">
        <v>1478</v>
      </c>
      <c r="G4458" s="56" t="s">
        <v>2920</v>
      </c>
      <c r="H4458" s="23" t="s">
        <v>24</v>
      </c>
      <c r="I4458" s="68">
        <v>26200</v>
      </c>
      <c r="J4458" s="68">
        <v>26200</v>
      </c>
      <c r="K4458" s="68"/>
      <c r="L4458" s="68">
        <f t="shared" si="3483"/>
        <v>0</v>
      </c>
      <c r="M4458" s="68"/>
      <c r="N4458" s="68"/>
      <c r="O4458" s="68"/>
      <c r="P4458" s="68">
        <f t="shared" si="3484"/>
        <v>0</v>
      </c>
      <c r="Q4458" s="68">
        <f t="shared" si="3485"/>
        <v>0</v>
      </c>
    </row>
    <row r="4459" spans="1:17" x14ac:dyDescent="0.25">
      <c r="A4459" s="12" t="s">
        <v>638</v>
      </c>
      <c r="B4459" s="12" t="s">
        <v>82</v>
      </c>
      <c r="C4459" s="12" t="s">
        <v>730</v>
      </c>
      <c r="D4459" s="43" t="s">
        <v>1474</v>
      </c>
      <c r="E4459" s="48">
        <v>6112</v>
      </c>
      <c r="F4459" s="43" t="s">
        <v>1479</v>
      </c>
      <c r="G4459" s="56" t="s">
        <v>2920</v>
      </c>
      <c r="H4459" s="23" t="s">
        <v>76</v>
      </c>
      <c r="I4459" s="68">
        <v>35200</v>
      </c>
      <c r="J4459" s="68">
        <v>35200</v>
      </c>
      <c r="K4459" s="68"/>
      <c r="L4459" s="68">
        <f t="shared" si="3483"/>
        <v>0</v>
      </c>
      <c r="M4459" s="68"/>
      <c r="N4459" s="68"/>
      <c r="O4459" s="68">
        <v>0</v>
      </c>
      <c r="P4459" s="68">
        <f t="shared" si="3484"/>
        <v>0</v>
      </c>
      <c r="Q4459" s="68">
        <f t="shared" si="3485"/>
        <v>0</v>
      </c>
    </row>
    <row r="4460" spans="1:17" x14ac:dyDescent="0.25">
      <c r="A4460" s="12" t="s">
        <v>638</v>
      </c>
      <c r="B4460" s="12" t="s">
        <v>82</v>
      </c>
      <c r="C4460" s="12" t="s">
        <v>730</v>
      </c>
      <c r="D4460" s="43" t="s">
        <v>1474</v>
      </c>
      <c r="E4460" s="48">
        <v>6112</v>
      </c>
      <c r="F4460" s="43" t="s">
        <v>1480</v>
      </c>
      <c r="G4460" s="56" t="s">
        <v>2920</v>
      </c>
      <c r="H4460" s="23" t="s">
        <v>26</v>
      </c>
      <c r="I4460" s="68">
        <v>17500</v>
      </c>
      <c r="J4460" s="68">
        <v>17500</v>
      </c>
      <c r="K4460" s="68"/>
      <c r="L4460" s="68">
        <f t="shared" si="3483"/>
        <v>8000</v>
      </c>
      <c r="M4460" s="68"/>
      <c r="N4460" s="68"/>
      <c r="O4460" s="68">
        <v>8000</v>
      </c>
      <c r="P4460" s="68">
        <f t="shared" si="3484"/>
        <v>8000</v>
      </c>
      <c r="Q4460" s="68">
        <f t="shared" si="3485"/>
        <v>45.714285714285715</v>
      </c>
    </row>
    <row r="4461" spans="1:17" x14ac:dyDescent="0.25">
      <c r="A4461" s="12" t="s">
        <v>638</v>
      </c>
      <c r="B4461" s="12" t="s">
        <v>82</v>
      </c>
      <c r="C4461" s="12" t="s">
        <v>730</v>
      </c>
      <c r="D4461" s="43" t="s">
        <v>1474</v>
      </c>
      <c r="E4461" s="42" t="s">
        <v>2710</v>
      </c>
      <c r="F4461" s="42" t="s">
        <v>1</v>
      </c>
      <c r="G4461" s="42" t="s">
        <v>1</v>
      </c>
      <c r="H4461" s="11" t="s">
        <v>28</v>
      </c>
      <c r="I4461" s="67">
        <f t="shared" ref="I4461:O4461" si="3511">SUM(I4462)</f>
        <v>133820</v>
      </c>
      <c r="J4461" s="67">
        <f t="shared" si="3511"/>
        <v>133820</v>
      </c>
      <c r="K4461" s="67">
        <f t="shared" si="3511"/>
        <v>0</v>
      </c>
      <c r="L4461" s="67">
        <f t="shared" si="3483"/>
        <v>13000</v>
      </c>
      <c r="M4461" s="67">
        <f t="shared" si="3511"/>
        <v>0</v>
      </c>
      <c r="N4461" s="67">
        <f t="shared" si="3511"/>
        <v>0</v>
      </c>
      <c r="O4461" s="67">
        <f t="shared" si="3511"/>
        <v>13000</v>
      </c>
      <c r="P4461" s="67">
        <f t="shared" si="3484"/>
        <v>13000</v>
      </c>
      <c r="Q4461" s="67">
        <f t="shared" si="3485"/>
        <v>9.7145419219847557</v>
      </c>
    </row>
    <row r="4462" spans="1:17" x14ac:dyDescent="0.25">
      <c r="A4462" s="12" t="s">
        <v>638</v>
      </c>
      <c r="B4462" s="12" t="s">
        <v>82</v>
      </c>
      <c r="C4462" s="12" t="s">
        <v>730</v>
      </c>
      <c r="D4462" s="43" t="s">
        <v>1474</v>
      </c>
      <c r="E4462" s="48">
        <v>6121</v>
      </c>
      <c r="F4462" s="43"/>
      <c r="G4462" s="56" t="s">
        <v>2920</v>
      </c>
      <c r="H4462" s="23" t="s">
        <v>29</v>
      </c>
      <c r="I4462" s="68">
        <v>133820</v>
      </c>
      <c r="J4462" s="68">
        <v>133820</v>
      </c>
      <c r="K4462" s="68"/>
      <c r="L4462" s="68">
        <f t="shared" si="3483"/>
        <v>13000</v>
      </c>
      <c r="M4462" s="68"/>
      <c r="N4462" s="68"/>
      <c r="O4462" s="68">
        <v>13000</v>
      </c>
      <c r="P4462" s="68">
        <f t="shared" si="3484"/>
        <v>13000</v>
      </c>
      <c r="Q4462" s="68">
        <f t="shared" si="3485"/>
        <v>9.7145419219847557</v>
      </c>
    </row>
    <row r="4463" spans="1:17" x14ac:dyDescent="0.25">
      <c r="A4463" s="12" t="s">
        <v>638</v>
      </c>
      <c r="B4463" s="12" t="s">
        <v>82</v>
      </c>
      <c r="C4463" s="12" t="s">
        <v>730</v>
      </c>
      <c r="D4463" s="43" t="s">
        <v>1474</v>
      </c>
      <c r="E4463" s="42" t="s">
        <v>2711</v>
      </c>
      <c r="F4463" s="42" t="s">
        <v>1</v>
      </c>
      <c r="G4463" s="42" t="s">
        <v>1</v>
      </c>
      <c r="H4463" s="11" t="s">
        <v>32</v>
      </c>
      <c r="I4463" s="67">
        <f t="shared" ref="I4463:O4463" si="3512">SUM(I4464:I4472)</f>
        <v>240638</v>
      </c>
      <c r="J4463" s="67">
        <f t="shared" si="3512"/>
        <v>161138</v>
      </c>
      <c r="K4463" s="67">
        <f t="shared" si="3512"/>
        <v>0</v>
      </c>
      <c r="L4463" s="67">
        <f t="shared" si="3483"/>
        <v>33000</v>
      </c>
      <c r="M4463" s="67">
        <f t="shared" si="3512"/>
        <v>0</v>
      </c>
      <c r="N4463" s="67">
        <f t="shared" si="3512"/>
        <v>0</v>
      </c>
      <c r="O4463" s="67">
        <f t="shared" si="3512"/>
        <v>33000</v>
      </c>
      <c r="P4463" s="67">
        <f t="shared" si="3484"/>
        <v>33000</v>
      </c>
      <c r="Q4463" s="67">
        <f t="shared" si="3485"/>
        <v>20.479340689347019</v>
      </c>
    </row>
    <row r="4464" spans="1:17" x14ac:dyDescent="0.25">
      <c r="A4464" s="12" t="s">
        <v>638</v>
      </c>
      <c r="B4464" s="12" t="s">
        <v>82</v>
      </c>
      <c r="C4464" s="12" t="s">
        <v>730</v>
      </c>
      <c r="D4464" s="43" t="s">
        <v>1474</v>
      </c>
      <c r="E4464" s="48">
        <v>6131</v>
      </c>
      <c r="F4464" s="43"/>
      <c r="G4464" s="56" t="s">
        <v>2920</v>
      </c>
      <c r="H4464" s="23" t="s">
        <v>33</v>
      </c>
      <c r="I4464" s="68">
        <v>10000</v>
      </c>
      <c r="J4464" s="68">
        <v>5000</v>
      </c>
      <c r="K4464" s="68"/>
      <c r="L4464" s="68">
        <f t="shared" si="3483"/>
        <v>0</v>
      </c>
      <c r="M4464" s="68"/>
      <c r="N4464" s="68"/>
      <c r="O4464" s="68">
        <v>0</v>
      </c>
      <c r="P4464" s="68">
        <f t="shared" si="3484"/>
        <v>0</v>
      </c>
      <c r="Q4464" s="68">
        <f t="shared" si="3485"/>
        <v>0</v>
      </c>
    </row>
    <row r="4465" spans="1:17" x14ac:dyDescent="0.25">
      <c r="A4465" s="12" t="s">
        <v>638</v>
      </c>
      <c r="B4465" s="12" t="s">
        <v>82</v>
      </c>
      <c r="C4465" s="12" t="s">
        <v>730</v>
      </c>
      <c r="D4465" s="43" t="s">
        <v>1474</v>
      </c>
      <c r="E4465" s="48">
        <v>6132</v>
      </c>
      <c r="F4465" s="43"/>
      <c r="G4465" s="56" t="s">
        <v>2920</v>
      </c>
      <c r="H4465" s="23" t="s">
        <v>227</v>
      </c>
      <c r="I4465" s="68">
        <v>92788</v>
      </c>
      <c r="J4465" s="68">
        <v>92788</v>
      </c>
      <c r="K4465" s="68"/>
      <c r="L4465" s="68">
        <f t="shared" si="3483"/>
        <v>12000</v>
      </c>
      <c r="M4465" s="68"/>
      <c r="N4465" s="68"/>
      <c r="O4465" s="68">
        <v>12000</v>
      </c>
      <c r="P4465" s="68">
        <f t="shared" si="3484"/>
        <v>12000</v>
      </c>
      <c r="Q4465" s="68">
        <f t="shared" si="3485"/>
        <v>12.932706815536491</v>
      </c>
    </row>
    <row r="4466" spans="1:17" x14ac:dyDescent="0.25">
      <c r="A4466" s="12" t="s">
        <v>638</v>
      </c>
      <c r="B4466" s="12" t="s">
        <v>82</v>
      </c>
      <c r="C4466" s="12" t="s">
        <v>730</v>
      </c>
      <c r="D4466" s="43" t="s">
        <v>1474</v>
      </c>
      <c r="E4466" s="48">
        <v>6133</v>
      </c>
      <c r="F4466" s="43"/>
      <c r="G4466" s="56" t="s">
        <v>2920</v>
      </c>
      <c r="H4466" s="23" t="s">
        <v>229</v>
      </c>
      <c r="I4466" s="68">
        <v>30500</v>
      </c>
      <c r="J4466" s="68">
        <v>30500</v>
      </c>
      <c r="K4466" s="68"/>
      <c r="L4466" s="68">
        <f t="shared" si="3483"/>
        <v>4500</v>
      </c>
      <c r="M4466" s="68"/>
      <c r="N4466" s="68"/>
      <c r="O4466" s="68">
        <v>4500</v>
      </c>
      <c r="P4466" s="68">
        <f t="shared" si="3484"/>
        <v>4500</v>
      </c>
      <c r="Q4466" s="68">
        <f t="shared" si="3485"/>
        <v>14.754098360655737</v>
      </c>
    </row>
    <row r="4467" spans="1:17" x14ac:dyDescent="0.25">
      <c r="A4467" s="12" t="s">
        <v>638</v>
      </c>
      <c r="B4467" s="12" t="s">
        <v>82</v>
      </c>
      <c r="C4467" s="12" t="s">
        <v>730</v>
      </c>
      <c r="D4467" s="43" t="s">
        <v>1474</v>
      </c>
      <c r="E4467" s="48">
        <v>6134</v>
      </c>
      <c r="F4467" s="43"/>
      <c r="G4467" s="56" t="s">
        <v>2920</v>
      </c>
      <c r="H4467" s="23" t="s">
        <v>169</v>
      </c>
      <c r="I4467" s="68">
        <v>22000</v>
      </c>
      <c r="J4467" s="68">
        <v>8000</v>
      </c>
      <c r="K4467" s="68"/>
      <c r="L4467" s="68">
        <f t="shared" si="3483"/>
        <v>4500</v>
      </c>
      <c r="M4467" s="68"/>
      <c r="N4467" s="68"/>
      <c r="O4467" s="68">
        <v>4500</v>
      </c>
      <c r="P4467" s="68">
        <f t="shared" si="3484"/>
        <v>4500</v>
      </c>
      <c r="Q4467" s="68">
        <f t="shared" si="3485"/>
        <v>56.25</v>
      </c>
    </row>
    <row r="4468" spans="1:17" x14ac:dyDescent="0.25">
      <c r="A4468" s="12" t="s">
        <v>638</v>
      </c>
      <c r="B4468" s="12" t="s">
        <v>82</v>
      </c>
      <c r="C4468" s="12" t="s">
        <v>730</v>
      </c>
      <c r="D4468" s="43" t="s">
        <v>1474</v>
      </c>
      <c r="E4468" s="48">
        <v>6135</v>
      </c>
      <c r="F4468" s="43"/>
      <c r="G4468" s="56" t="s">
        <v>2920</v>
      </c>
      <c r="H4468" s="23" t="s">
        <v>231</v>
      </c>
      <c r="I4468" s="68">
        <v>7000</v>
      </c>
      <c r="J4468" s="68">
        <v>1000</v>
      </c>
      <c r="K4468" s="68"/>
      <c r="L4468" s="68">
        <f t="shared" si="3483"/>
        <v>0</v>
      </c>
      <c r="M4468" s="68"/>
      <c r="N4468" s="68"/>
      <c r="O4468" s="68">
        <v>0</v>
      </c>
      <c r="P4468" s="68">
        <f t="shared" si="3484"/>
        <v>0</v>
      </c>
      <c r="Q4468" s="68">
        <f t="shared" si="3485"/>
        <v>0</v>
      </c>
    </row>
    <row r="4469" spans="1:17" x14ac:dyDescent="0.25">
      <c r="A4469" s="12" t="s">
        <v>638</v>
      </c>
      <c r="B4469" s="12" t="s">
        <v>82</v>
      </c>
      <c r="C4469" s="12" t="s">
        <v>730</v>
      </c>
      <c r="D4469" s="43" t="s">
        <v>1474</v>
      </c>
      <c r="E4469" s="48">
        <v>6136</v>
      </c>
      <c r="F4469" s="43"/>
      <c r="G4469" s="56" t="s">
        <v>2920</v>
      </c>
      <c r="H4469" s="23" t="s">
        <v>233</v>
      </c>
      <c r="I4469" s="68">
        <v>1500</v>
      </c>
      <c r="J4469" s="68">
        <v>500</v>
      </c>
      <c r="K4469" s="68"/>
      <c r="L4469" s="68">
        <f t="shared" si="3483"/>
        <v>0</v>
      </c>
      <c r="M4469" s="68"/>
      <c r="N4469" s="68"/>
      <c r="O4469" s="68">
        <v>0</v>
      </c>
      <c r="P4469" s="68">
        <f t="shared" si="3484"/>
        <v>0</v>
      </c>
      <c r="Q4469" s="68">
        <f t="shared" si="3485"/>
        <v>0</v>
      </c>
    </row>
    <row r="4470" spans="1:17" x14ac:dyDescent="0.25">
      <c r="A4470" s="12" t="s">
        <v>638</v>
      </c>
      <c r="B4470" s="12" t="s">
        <v>82</v>
      </c>
      <c r="C4470" s="12" t="s">
        <v>730</v>
      </c>
      <c r="D4470" s="43" t="s">
        <v>1474</v>
      </c>
      <c r="E4470" s="48">
        <v>6137</v>
      </c>
      <c r="F4470" s="43"/>
      <c r="G4470" s="56" t="s">
        <v>2920</v>
      </c>
      <c r="H4470" s="23" t="s">
        <v>235</v>
      </c>
      <c r="I4470" s="68">
        <v>12000</v>
      </c>
      <c r="J4470" s="68">
        <v>3500</v>
      </c>
      <c r="K4470" s="68"/>
      <c r="L4470" s="68">
        <f t="shared" si="3483"/>
        <v>1500</v>
      </c>
      <c r="M4470" s="68"/>
      <c r="N4470" s="68"/>
      <c r="O4470" s="68">
        <v>1500</v>
      </c>
      <c r="P4470" s="68">
        <f t="shared" si="3484"/>
        <v>1500</v>
      </c>
      <c r="Q4470" s="68">
        <f t="shared" si="3485"/>
        <v>42.857142857142854</v>
      </c>
    </row>
    <row r="4471" spans="1:17" x14ac:dyDescent="0.25">
      <c r="A4471" s="12" t="s">
        <v>638</v>
      </c>
      <c r="B4471" s="12" t="s">
        <v>82</v>
      </c>
      <c r="C4471" s="12" t="s">
        <v>730</v>
      </c>
      <c r="D4471" s="43" t="s">
        <v>1474</v>
      </c>
      <c r="E4471" s="48">
        <v>6138</v>
      </c>
      <c r="F4471" s="43"/>
      <c r="G4471" s="56" t="s">
        <v>2920</v>
      </c>
      <c r="H4471" s="23" t="s">
        <v>237</v>
      </c>
      <c r="I4471" s="68">
        <v>6500</v>
      </c>
      <c r="J4471" s="68">
        <v>1500</v>
      </c>
      <c r="K4471" s="68"/>
      <c r="L4471" s="68">
        <f t="shared" si="3483"/>
        <v>0</v>
      </c>
      <c r="M4471" s="68"/>
      <c r="N4471" s="68"/>
      <c r="O4471" s="68">
        <v>0</v>
      </c>
      <c r="P4471" s="68">
        <f t="shared" si="3484"/>
        <v>0</v>
      </c>
      <c r="Q4471" s="68">
        <f t="shared" si="3485"/>
        <v>0</v>
      </c>
    </row>
    <row r="4472" spans="1:17" x14ac:dyDescent="0.25">
      <c r="A4472" s="14" t="s">
        <v>638</v>
      </c>
      <c r="B4472" s="14" t="s">
        <v>82</v>
      </c>
      <c r="C4472" s="14" t="s">
        <v>730</v>
      </c>
      <c r="D4472" s="50" t="s">
        <v>1474</v>
      </c>
      <c r="E4472" s="50" t="s">
        <v>2720</v>
      </c>
      <c r="F4472" s="43" t="s">
        <v>1</v>
      </c>
      <c r="G4472" s="49" t="s">
        <v>1</v>
      </c>
      <c r="H4472" s="11" t="s">
        <v>35</v>
      </c>
      <c r="I4472" s="67">
        <f t="shared" ref="I4472:O4472" si="3513">SUM(I4473:I4475)</f>
        <v>58350</v>
      </c>
      <c r="J4472" s="67">
        <f t="shared" si="3513"/>
        <v>18350</v>
      </c>
      <c r="K4472" s="67">
        <f t="shared" si="3513"/>
        <v>0</v>
      </c>
      <c r="L4472" s="67">
        <f t="shared" si="3483"/>
        <v>10500</v>
      </c>
      <c r="M4472" s="67">
        <f t="shared" si="3513"/>
        <v>0</v>
      </c>
      <c r="N4472" s="67">
        <f t="shared" si="3513"/>
        <v>0</v>
      </c>
      <c r="O4472" s="67">
        <f t="shared" si="3513"/>
        <v>10500</v>
      </c>
      <c r="P4472" s="67">
        <f t="shared" si="3484"/>
        <v>10500</v>
      </c>
      <c r="Q4472" s="67">
        <f t="shared" si="3485"/>
        <v>57.220708446866489</v>
      </c>
    </row>
    <row r="4473" spans="1:17" x14ac:dyDescent="0.25">
      <c r="A4473" s="12" t="s">
        <v>638</v>
      </c>
      <c r="B4473" s="12" t="s">
        <v>82</v>
      </c>
      <c r="C4473" s="12" t="s">
        <v>730</v>
      </c>
      <c r="D4473" s="43" t="s">
        <v>1474</v>
      </c>
      <c r="E4473" s="48">
        <v>6139</v>
      </c>
      <c r="F4473" s="43"/>
      <c r="G4473" s="56" t="s">
        <v>2920</v>
      </c>
      <c r="H4473" s="23" t="s">
        <v>35</v>
      </c>
      <c r="I4473" s="68">
        <v>50000</v>
      </c>
      <c r="J4473" s="68">
        <v>10000</v>
      </c>
      <c r="K4473" s="68"/>
      <c r="L4473" s="68">
        <f t="shared" si="3483"/>
        <v>10000</v>
      </c>
      <c r="M4473" s="68"/>
      <c r="N4473" s="68"/>
      <c r="O4473" s="68">
        <v>10000</v>
      </c>
      <c r="P4473" s="68">
        <f t="shared" si="3484"/>
        <v>10000</v>
      </c>
      <c r="Q4473" s="68">
        <f t="shared" si="3485"/>
        <v>100</v>
      </c>
    </row>
    <row r="4474" spans="1:17" x14ac:dyDescent="0.25">
      <c r="A4474" s="12" t="s">
        <v>638</v>
      </c>
      <c r="B4474" s="12" t="s">
        <v>82</v>
      </c>
      <c r="C4474" s="12" t="s">
        <v>730</v>
      </c>
      <c r="D4474" s="43" t="s">
        <v>1474</v>
      </c>
      <c r="E4474" s="48">
        <v>6139</v>
      </c>
      <c r="F4474" s="43" t="s">
        <v>1481</v>
      </c>
      <c r="G4474" s="56" t="s">
        <v>2920</v>
      </c>
      <c r="H4474" s="23" t="s">
        <v>43</v>
      </c>
      <c r="I4474" s="68">
        <v>5500</v>
      </c>
      <c r="J4474" s="68">
        <v>5500</v>
      </c>
      <c r="K4474" s="68"/>
      <c r="L4474" s="68">
        <f t="shared" si="3483"/>
        <v>500</v>
      </c>
      <c r="M4474" s="68"/>
      <c r="N4474" s="68"/>
      <c r="O4474" s="68">
        <v>500</v>
      </c>
      <c r="P4474" s="68">
        <f t="shared" si="3484"/>
        <v>500</v>
      </c>
      <c r="Q4474" s="68">
        <f t="shared" si="3485"/>
        <v>9.0909090909090917</v>
      </c>
    </row>
    <row r="4475" spans="1:17" ht="22.5" x14ac:dyDescent="0.25">
      <c r="A4475" s="12" t="s">
        <v>638</v>
      </c>
      <c r="B4475" s="12" t="s">
        <v>82</v>
      </c>
      <c r="C4475" s="12" t="s">
        <v>730</v>
      </c>
      <c r="D4475" s="43" t="s">
        <v>1474</v>
      </c>
      <c r="E4475" s="48">
        <v>6139</v>
      </c>
      <c r="F4475" s="43" t="s">
        <v>1482</v>
      </c>
      <c r="G4475" s="56" t="s">
        <v>2920</v>
      </c>
      <c r="H4475" s="23" t="s">
        <v>49</v>
      </c>
      <c r="I4475" s="68">
        <v>2850</v>
      </c>
      <c r="J4475" s="68">
        <v>2850</v>
      </c>
      <c r="K4475" s="68"/>
      <c r="L4475" s="68">
        <f t="shared" si="3483"/>
        <v>0</v>
      </c>
      <c r="M4475" s="68"/>
      <c r="N4475" s="68"/>
      <c r="O4475" s="68"/>
      <c r="P4475" s="68">
        <f t="shared" si="3484"/>
        <v>0</v>
      </c>
      <c r="Q4475" s="68">
        <f t="shared" si="3485"/>
        <v>0</v>
      </c>
    </row>
    <row r="4476" spans="1:17" ht="22.5" x14ac:dyDescent="0.25">
      <c r="A4476" s="14" t="s">
        <v>1</v>
      </c>
      <c r="B4476" s="14" t="s">
        <v>1</v>
      </c>
      <c r="C4476" s="14" t="s">
        <v>1</v>
      </c>
      <c r="D4476" s="42" t="s">
        <v>1</v>
      </c>
      <c r="E4476" s="42" t="s">
        <v>1</v>
      </c>
      <c r="F4476" s="42" t="s">
        <v>1</v>
      </c>
      <c r="G4476" s="42" t="s">
        <v>1</v>
      </c>
      <c r="H4476" s="17" t="s">
        <v>59</v>
      </c>
      <c r="I4476" s="66">
        <f t="shared" ref="I4476:O4477" si="3514">SUM(I4477)</f>
        <v>15000</v>
      </c>
      <c r="J4476" s="66">
        <f t="shared" si="3514"/>
        <v>5000</v>
      </c>
      <c r="K4476" s="66">
        <f t="shared" si="3514"/>
        <v>0</v>
      </c>
      <c r="L4476" s="66">
        <f t="shared" si="3483"/>
        <v>0</v>
      </c>
      <c r="M4476" s="66">
        <f t="shared" si="3514"/>
        <v>0</v>
      </c>
      <c r="N4476" s="66">
        <f t="shared" si="3514"/>
        <v>0</v>
      </c>
      <c r="O4476" s="66">
        <f t="shared" si="3514"/>
        <v>0</v>
      </c>
      <c r="P4476" s="66">
        <f t="shared" si="3484"/>
        <v>0</v>
      </c>
      <c r="Q4476" s="66">
        <f t="shared" si="3485"/>
        <v>0</v>
      </c>
    </row>
    <row r="4477" spans="1:17" x14ac:dyDescent="0.25">
      <c r="A4477" s="12" t="s">
        <v>638</v>
      </c>
      <c r="B4477" s="12" t="s">
        <v>82</v>
      </c>
      <c r="C4477" s="12" t="s">
        <v>730</v>
      </c>
      <c r="D4477" s="43" t="s">
        <v>1474</v>
      </c>
      <c r="E4477" s="42" t="s">
        <v>2715</v>
      </c>
      <c r="F4477" s="42" t="s">
        <v>1</v>
      </c>
      <c r="G4477" s="42" t="s">
        <v>1</v>
      </c>
      <c r="H4477" s="11" t="s">
        <v>61</v>
      </c>
      <c r="I4477" s="67">
        <f t="shared" si="3514"/>
        <v>15000</v>
      </c>
      <c r="J4477" s="67">
        <f t="shared" si="3514"/>
        <v>5000</v>
      </c>
      <c r="K4477" s="67">
        <f t="shared" si="3514"/>
        <v>0</v>
      </c>
      <c r="L4477" s="67">
        <f t="shared" si="3483"/>
        <v>0</v>
      </c>
      <c r="M4477" s="67">
        <f t="shared" si="3514"/>
        <v>0</v>
      </c>
      <c r="N4477" s="67">
        <f t="shared" si="3514"/>
        <v>0</v>
      </c>
      <c r="O4477" s="67">
        <f t="shared" si="3514"/>
        <v>0</v>
      </c>
      <c r="P4477" s="67">
        <f t="shared" si="3484"/>
        <v>0</v>
      </c>
      <c r="Q4477" s="67">
        <f t="shared" si="3485"/>
        <v>0</v>
      </c>
    </row>
    <row r="4478" spans="1:17" x14ac:dyDescent="0.25">
      <c r="A4478" s="12" t="s">
        <v>638</v>
      </c>
      <c r="B4478" s="12" t="s">
        <v>82</v>
      </c>
      <c r="C4478" s="12" t="s">
        <v>730</v>
      </c>
      <c r="D4478" s="43" t="s">
        <v>1474</v>
      </c>
      <c r="E4478" s="48">
        <v>8213</v>
      </c>
      <c r="F4478" s="43"/>
      <c r="G4478" s="56" t="s">
        <v>2920</v>
      </c>
      <c r="H4478" s="23" t="s">
        <v>62</v>
      </c>
      <c r="I4478" s="68">
        <v>15000</v>
      </c>
      <c r="J4478" s="68">
        <v>5000</v>
      </c>
      <c r="K4478" s="68"/>
      <c r="L4478" s="68">
        <f t="shared" si="3483"/>
        <v>0</v>
      </c>
      <c r="M4478" s="68"/>
      <c r="N4478" s="68"/>
      <c r="O4478" s="68">
        <v>0</v>
      </c>
      <c r="P4478" s="68">
        <f t="shared" si="3484"/>
        <v>0</v>
      </c>
      <c r="Q4478" s="68">
        <f t="shared" si="3485"/>
        <v>0</v>
      </c>
    </row>
    <row r="4479" spans="1:17" x14ac:dyDescent="0.25">
      <c r="A4479" s="23" t="s">
        <v>1</v>
      </c>
      <c r="B4479" s="23" t="s">
        <v>1</v>
      </c>
      <c r="C4479" s="23" t="s">
        <v>1</v>
      </c>
      <c r="D4479" s="49" t="s">
        <v>1</v>
      </c>
      <c r="E4479" s="49" t="s">
        <v>1</v>
      </c>
      <c r="F4479" s="49" t="s">
        <v>1</v>
      </c>
      <c r="G4479" s="49" t="s">
        <v>1</v>
      </c>
      <c r="H4479" s="17" t="s">
        <v>1483</v>
      </c>
      <c r="I4479" s="66">
        <f t="shared" ref="I4479:O4479" si="3515">SUM(I4452,I4476)</f>
        <v>1863581</v>
      </c>
      <c r="J4479" s="66">
        <f t="shared" si="3515"/>
        <v>1774081</v>
      </c>
      <c r="K4479" s="66">
        <f t="shared" si="3515"/>
        <v>0</v>
      </c>
      <c r="L4479" s="66">
        <f t="shared" si="3483"/>
        <v>188500</v>
      </c>
      <c r="M4479" s="66">
        <f t="shared" si="3515"/>
        <v>0</v>
      </c>
      <c r="N4479" s="66">
        <f t="shared" si="3515"/>
        <v>0</v>
      </c>
      <c r="O4479" s="66">
        <f t="shared" si="3515"/>
        <v>188500</v>
      </c>
      <c r="P4479" s="66">
        <f t="shared" si="3484"/>
        <v>188500</v>
      </c>
      <c r="Q4479" s="66">
        <f t="shared" si="3485"/>
        <v>10.625219479832094</v>
      </c>
    </row>
    <row r="4480" spans="1:17" ht="15.75" thickBot="1" x14ac:dyDescent="0.3">
      <c r="A4480" s="23" t="s">
        <v>1</v>
      </c>
      <c r="B4480" s="23" t="s">
        <v>1</v>
      </c>
      <c r="C4480" s="23" t="s">
        <v>1</v>
      </c>
      <c r="D4480" s="49" t="s">
        <v>1</v>
      </c>
      <c r="E4480" s="49" t="s">
        <v>1</v>
      </c>
      <c r="F4480" s="49" t="s">
        <v>1</v>
      </c>
      <c r="G4480" s="49" t="s">
        <v>1</v>
      </c>
      <c r="H4480" s="11" t="s">
        <v>64</v>
      </c>
      <c r="I4480" s="67">
        <v>58</v>
      </c>
      <c r="J4480" s="67">
        <v>58</v>
      </c>
      <c r="K4480" s="67"/>
      <c r="L4480" s="67"/>
      <c r="M4480" s="67"/>
      <c r="N4480" s="67"/>
      <c r="O4480" s="67"/>
      <c r="P4480" s="67">
        <f t="shared" si="3484"/>
        <v>0</v>
      </c>
      <c r="Q4480" s="67">
        <f t="shared" si="3485"/>
        <v>0</v>
      </c>
    </row>
    <row r="4481" spans="1:17" ht="34.5" thickBot="1" x14ac:dyDescent="0.3">
      <c r="A4481" s="23" t="s">
        <v>1</v>
      </c>
      <c r="B4481" s="23" t="s">
        <v>1</v>
      </c>
      <c r="C4481" s="23" t="s">
        <v>1</v>
      </c>
      <c r="D4481" s="49" t="s">
        <v>1</v>
      </c>
      <c r="E4481" s="49" t="s">
        <v>1</v>
      </c>
      <c r="F4481" s="49" t="s">
        <v>1</v>
      </c>
      <c r="G4481" s="49" t="s">
        <v>1</v>
      </c>
      <c r="H4481" s="22" t="s">
        <v>65</v>
      </c>
      <c r="I4481" s="64" t="s">
        <v>2718</v>
      </c>
      <c r="J4481" s="64" t="s">
        <v>2879</v>
      </c>
      <c r="K4481" s="64" t="s">
        <v>2942</v>
      </c>
      <c r="L4481" s="64" t="s">
        <v>2942</v>
      </c>
      <c r="M4481" s="64" t="s">
        <v>2950</v>
      </c>
      <c r="N4481" s="64" t="s">
        <v>2949</v>
      </c>
      <c r="O4481" s="64" t="s">
        <v>2951</v>
      </c>
      <c r="P4481" s="64" t="s">
        <v>2942</v>
      </c>
      <c r="Q4481" s="64" t="s">
        <v>2944</v>
      </c>
    </row>
    <row r="4482" spans="1:17" x14ac:dyDescent="0.25">
      <c r="A4482" s="24"/>
      <c r="B4482" s="24"/>
      <c r="C4482" s="24"/>
      <c r="D4482" s="51"/>
      <c r="E4482" s="51"/>
      <c r="F4482" s="51"/>
      <c r="G4482" s="51"/>
      <c r="H4482" s="18" t="s">
        <v>1</v>
      </c>
      <c r="I4482" s="65">
        <v>1</v>
      </c>
      <c r="J4482" s="65" t="s">
        <v>2894</v>
      </c>
      <c r="K4482" s="65">
        <v>3</v>
      </c>
      <c r="L4482" s="65" t="s">
        <v>2945</v>
      </c>
      <c r="M4482" s="65">
        <v>5</v>
      </c>
      <c r="N4482" s="65">
        <v>6</v>
      </c>
      <c r="O4482" s="65">
        <v>7</v>
      </c>
      <c r="P4482" s="65" t="s">
        <v>2946</v>
      </c>
      <c r="Q4482" s="65">
        <v>9</v>
      </c>
    </row>
    <row r="4483" spans="1:17" x14ac:dyDescent="0.25">
      <c r="A4483" s="24"/>
      <c r="B4483" s="24"/>
      <c r="C4483" s="24"/>
      <c r="D4483" s="51"/>
      <c r="E4483" s="52"/>
      <c r="F4483" s="52"/>
      <c r="G4483" s="52"/>
      <c r="H4483" s="19" t="s">
        <v>332</v>
      </c>
      <c r="I4483" s="69">
        <f t="shared" ref="I4483" si="3516">SUM(I4479)</f>
        <v>1863581</v>
      </c>
      <c r="J4483" s="69">
        <f t="shared" ref="J4483:K4483" si="3517">SUM(J4479)</f>
        <v>1774081</v>
      </c>
      <c r="K4483" s="69">
        <f t="shared" si="3517"/>
        <v>0</v>
      </c>
      <c r="L4483" s="69">
        <f t="shared" si="3483"/>
        <v>188500</v>
      </c>
      <c r="M4483" s="69">
        <f t="shared" ref="M4483" si="3518">SUM(M4479)</f>
        <v>0</v>
      </c>
      <c r="N4483" s="69">
        <f t="shared" ref="N4483:O4483" si="3519">SUM(N4479)</f>
        <v>0</v>
      </c>
      <c r="O4483" s="69">
        <f t="shared" si="3519"/>
        <v>188500</v>
      </c>
      <c r="P4483" s="69">
        <f t="shared" si="3484"/>
        <v>188500</v>
      </c>
      <c r="Q4483" s="69">
        <f t="shared" si="3485"/>
        <v>10.625219479832094</v>
      </c>
    </row>
    <row r="4484" spans="1:17" x14ac:dyDescent="0.25">
      <c r="A4484" s="24"/>
      <c r="B4484" s="24"/>
      <c r="C4484" s="24"/>
      <c r="D4484" s="51"/>
      <c r="E4484" s="51"/>
      <c r="F4484" s="51"/>
      <c r="G4484" s="51"/>
      <c r="H4484" s="20" t="s">
        <v>67</v>
      </c>
      <c r="I4484" s="69">
        <f t="shared" ref="I4484" si="3520">SUM(I4483)</f>
        <v>1863581</v>
      </c>
      <c r="J4484" s="69">
        <f t="shared" ref="J4484:K4484" si="3521">SUM(J4483)</f>
        <v>1774081</v>
      </c>
      <c r="K4484" s="69">
        <f t="shared" si="3521"/>
        <v>0</v>
      </c>
      <c r="L4484" s="69">
        <f t="shared" si="3483"/>
        <v>188500</v>
      </c>
      <c r="M4484" s="69">
        <f t="shared" ref="M4484" si="3522">SUM(M4483)</f>
        <v>0</v>
      </c>
      <c r="N4484" s="69">
        <f t="shared" ref="N4484:O4484" si="3523">SUM(N4483)</f>
        <v>0</v>
      </c>
      <c r="O4484" s="69">
        <f t="shared" si="3523"/>
        <v>188500</v>
      </c>
      <c r="P4484" s="69">
        <f t="shared" si="3484"/>
        <v>188500</v>
      </c>
      <c r="Q4484" s="69">
        <f t="shared" si="3485"/>
        <v>10.625219479832094</v>
      </c>
    </row>
    <row r="4485" spans="1:17" x14ac:dyDescent="0.25">
      <c r="A4485" s="25"/>
      <c r="B4485" s="25"/>
      <c r="C4485" s="25"/>
      <c r="D4485" s="53"/>
      <c r="E4485" s="53"/>
      <c r="F4485" s="53"/>
      <c r="G4485" s="53"/>
    </row>
    <row r="4486" spans="1:17" ht="15.75" thickBot="1" x14ac:dyDescent="0.3">
      <c r="A4486" s="23" t="s">
        <v>1</v>
      </c>
      <c r="B4486" s="23" t="s">
        <v>1</v>
      </c>
      <c r="C4486" s="23" t="s">
        <v>1</v>
      </c>
      <c r="D4486" s="49" t="s">
        <v>1</v>
      </c>
      <c r="E4486" s="49" t="s">
        <v>1</v>
      </c>
      <c r="F4486" s="49" t="s">
        <v>1</v>
      </c>
      <c r="G4486" s="49" t="s">
        <v>1</v>
      </c>
      <c r="H4486" s="26" t="s">
        <v>1</v>
      </c>
      <c r="I4486" s="70"/>
      <c r="J4486" s="70"/>
      <c r="K4486" s="70"/>
      <c r="L4486" s="70"/>
      <c r="M4486" s="70"/>
      <c r="N4486" s="70"/>
      <c r="O4486" s="70"/>
      <c r="P4486" s="70"/>
      <c r="Q4486" s="70"/>
    </row>
    <row r="4487" spans="1:17" ht="34.5" thickBot="1" x14ac:dyDescent="0.3">
      <c r="A4487" s="22" t="s">
        <v>4</v>
      </c>
      <c r="B4487" s="22" t="s">
        <v>5</v>
      </c>
      <c r="C4487" s="22" t="s">
        <v>6</v>
      </c>
      <c r="D4487" s="44" t="s">
        <v>2891</v>
      </c>
      <c r="E4487" s="44" t="s">
        <v>2895</v>
      </c>
      <c r="F4487" s="44" t="s">
        <v>7</v>
      </c>
      <c r="G4487" s="44" t="s">
        <v>8</v>
      </c>
      <c r="H4487" s="22" t="s">
        <v>9</v>
      </c>
      <c r="I4487" s="64" t="s">
        <v>2718</v>
      </c>
      <c r="J4487" s="64" t="s">
        <v>2879</v>
      </c>
      <c r="K4487" s="64" t="s">
        <v>2942</v>
      </c>
      <c r="L4487" s="64" t="s">
        <v>2942</v>
      </c>
      <c r="M4487" s="64" t="s">
        <v>2950</v>
      </c>
      <c r="N4487" s="64" t="s">
        <v>2949</v>
      </c>
      <c r="O4487" s="64" t="s">
        <v>2951</v>
      </c>
      <c r="P4487" s="64" t="s">
        <v>2942</v>
      </c>
      <c r="Q4487" s="64" t="s">
        <v>2944</v>
      </c>
    </row>
    <row r="4488" spans="1:17" x14ac:dyDescent="0.25">
      <c r="A4488" s="15" t="s">
        <v>1</v>
      </c>
      <c r="B4488" s="15" t="s">
        <v>1</v>
      </c>
      <c r="C4488" s="15" t="s">
        <v>1</v>
      </c>
      <c r="D4488" s="45" t="s">
        <v>1</v>
      </c>
      <c r="E4488" s="45" t="s">
        <v>1</v>
      </c>
      <c r="F4488" s="46" t="s">
        <v>1</v>
      </c>
      <c r="G4488" s="47" t="s">
        <v>1</v>
      </c>
      <c r="H4488" s="16" t="s">
        <v>1</v>
      </c>
      <c r="I4488" s="65">
        <v>1</v>
      </c>
      <c r="J4488" s="65" t="s">
        <v>2894</v>
      </c>
      <c r="K4488" s="65">
        <v>3</v>
      </c>
      <c r="L4488" s="65" t="s">
        <v>2945</v>
      </c>
      <c r="M4488" s="65">
        <v>5</v>
      </c>
      <c r="N4488" s="65">
        <v>6</v>
      </c>
      <c r="O4488" s="65">
        <v>7</v>
      </c>
      <c r="P4488" s="65" t="s">
        <v>2946</v>
      </c>
      <c r="Q4488" s="65">
        <v>9</v>
      </c>
    </row>
    <row r="4489" spans="1:17" x14ac:dyDescent="0.25">
      <c r="A4489" s="14" t="s">
        <v>638</v>
      </c>
      <c r="B4489" s="14" t="s">
        <v>82</v>
      </c>
      <c r="C4489" s="12" t="s">
        <v>741</v>
      </c>
      <c r="D4489" s="43" t="s">
        <v>1484</v>
      </c>
      <c r="E4489" s="42" t="s">
        <v>1</v>
      </c>
      <c r="F4489" s="42" t="s">
        <v>1</v>
      </c>
      <c r="G4489" s="42" t="s">
        <v>1</v>
      </c>
      <c r="H4489" s="11" t="s">
        <v>1485</v>
      </c>
      <c r="I4489" s="63"/>
      <c r="J4489" s="63"/>
      <c r="K4489" s="63"/>
      <c r="L4489" s="63"/>
      <c r="M4489" s="63"/>
      <c r="N4489" s="63"/>
      <c r="O4489" s="63"/>
      <c r="P4489" s="63">
        <f t="shared" si="3484"/>
        <v>0</v>
      </c>
      <c r="Q4489" s="63" t="str">
        <f t="shared" si="3485"/>
        <v>-</v>
      </c>
    </row>
    <row r="4490" spans="1:17" ht="22.5" x14ac:dyDescent="0.25">
      <c r="A4490" s="14" t="s">
        <v>1</v>
      </c>
      <c r="B4490" s="14" t="s">
        <v>1</v>
      </c>
      <c r="C4490" s="14" t="s">
        <v>1</v>
      </c>
      <c r="D4490" s="42" t="s">
        <v>1</v>
      </c>
      <c r="E4490" s="42" t="s">
        <v>1</v>
      </c>
      <c r="F4490" s="42" t="s">
        <v>1</v>
      </c>
      <c r="G4490" s="42" t="s">
        <v>1</v>
      </c>
      <c r="H4490" s="17" t="s">
        <v>13</v>
      </c>
      <c r="I4490" s="66">
        <f t="shared" ref="I4490" si="3524">SUM(I4491,I4499,I4501)</f>
        <v>1443568</v>
      </c>
      <c r="J4490" s="66">
        <f t="shared" ref="J4490:K4490" si="3525">SUM(J4491,J4499,J4501)</f>
        <v>1401068</v>
      </c>
      <c r="K4490" s="66">
        <f t="shared" si="3525"/>
        <v>0</v>
      </c>
      <c r="L4490" s="66">
        <f t="shared" si="3483"/>
        <v>117550</v>
      </c>
      <c r="M4490" s="66">
        <f t="shared" ref="M4490" si="3526">SUM(M4491,M4499,M4501)</f>
        <v>0</v>
      </c>
      <c r="N4490" s="66">
        <f t="shared" ref="N4490:O4490" si="3527">SUM(N4491,N4499,N4501)</f>
        <v>0</v>
      </c>
      <c r="O4490" s="66">
        <f t="shared" si="3527"/>
        <v>117550</v>
      </c>
      <c r="P4490" s="66">
        <f t="shared" si="3484"/>
        <v>117550</v>
      </c>
      <c r="Q4490" s="66">
        <f t="shared" si="3485"/>
        <v>8.3900281785038278</v>
      </c>
    </row>
    <row r="4491" spans="1:17" x14ac:dyDescent="0.25">
      <c r="A4491" s="12" t="s">
        <v>638</v>
      </c>
      <c r="B4491" s="12" t="s">
        <v>82</v>
      </c>
      <c r="C4491" s="12" t="s">
        <v>741</v>
      </c>
      <c r="D4491" s="43" t="s">
        <v>1484</v>
      </c>
      <c r="E4491" s="42" t="s">
        <v>2709</v>
      </c>
      <c r="F4491" s="42" t="s">
        <v>1</v>
      </c>
      <c r="G4491" s="42" t="s">
        <v>1</v>
      </c>
      <c r="H4491" s="11" t="s">
        <v>15</v>
      </c>
      <c r="I4491" s="67">
        <f t="shared" ref="I4491" si="3528">SUM(I4492,I4493)</f>
        <v>1162700</v>
      </c>
      <c r="J4491" s="67">
        <f t="shared" ref="J4491:K4491" si="3529">SUM(J4492,J4493)</f>
        <v>1162700</v>
      </c>
      <c r="K4491" s="67">
        <f t="shared" si="3529"/>
        <v>0</v>
      </c>
      <c r="L4491" s="67">
        <f t="shared" si="3483"/>
        <v>90000</v>
      </c>
      <c r="M4491" s="67">
        <f t="shared" ref="M4491" si="3530">SUM(M4492,M4493)</f>
        <v>0</v>
      </c>
      <c r="N4491" s="67">
        <f t="shared" ref="N4491:O4491" si="3531">SUM(N4492,N4493)</f>
        <v>0</v>
      </c>
      <c r="O4491" s="67">
        <f t="shared" si="3531"/>
        <v>90000</v>
      </c>
      <c r="P4491" s="67">
        <f t="shared" si="3484"/>
        <v>90000</v>
      </c>
      <c r="Q4491" s="67">
        <f t="shared" si="3485"/>
        <v>7.740603767093833</v>
      </c>
    </row>
    <row r="4492" spans="1:17" x14ac:dyDescent="0.25">
      <c r="A4492" s="12" t="s">
        <v>638</v>
      </c>
      <c r="B4492" s="12" t="s">
        <v>82</v>
      </c>
      <c r="C4492" s="12" t="s">
        <v>741</v>
      </c>
      <c r="D4492" s="43" t="s">
        <v>1484</v>
      </c>
      <c r="E4492" s="48">
        <v>6111</v>
      </c>
      <c r="F4492" s="43"/>
      <c r="G4492" s="56" t="s">
        <v>2920</v>
      </c>
      <c r="H4492" s="23" t="s">
        <v>16</v>
      </c>
      <c r="I4492" s="68">
        <v>1001200</v>
      </c>
      <c r="J4492" s="68">
        <v>1001200</v>
      </c>
      <c r="K4492" s="68"/>
      <c r="L4492" s="68">
        <f t="shared" ref="L4492:L4555" si="3532">SUM(M4492:O4492)</f>
        <v>80000</v>
      </c>
      <c r="M4492" s="68"/>
      <c r="N4492" s="68"/>
      <c r="O4492" s="68">
        <v>80000</v>
      </c>
      <c r="P4492" s="68">
        <f t="shared" ref="P4492:P4555" si="3533">K4492+L4492</f>
        <v>80000</v>
      </c>
      <c r="Q4492" s="68">
        <f t="shared" ref="Q4492:Q4555" si="3534">IF(J4492=0,"-",P4492/J4492*100)</f>
        <v>7.9904115061925687</v>
      </c>
    </row>
    <row r="4493" spans="1:17" x14ac:dyDescent="0.25">
      <c r="A4493" s="14" t="s">
        <v>638</v>
      </c>
      <c r="B4493" s="14" t="s">
        <v>82</v>
      </c>
      <c r="C4493" s="14" t="s">
        <v>741</v>
      </c>
      <c r="D4493" s="50" t="s">
        <v>1484</v>
      </c>
      <c r="E4493" s="50" t="s">
        <v>2719</v>
      </c>
      <c r="F4493" s="43" t="s">
        <v>1</v>
      </c>
      <c r="G4493" s="49" t="s">
        <v>1</v>
      </c>
      <c r="H4493" s="11" t="s">
        <v>19</v>
      </c>
      <c r="I4493" s="67">
        <f t="shared" ref="I4493:O4493" si="3535">SUM(I4494:I4498)</f>
        <v>161500</v>
      </c>
      <c r="J4493" s="67">
        <f t="shared" si="3535"/>
        <v>161500</v>
      </c>
      <c r="K4493" s="67">
        <f t="shared" si="3535"/>
        <v>0</v>
      </c>
      <c r="L4493" s="67">
        <f t="shared" si="3532"/>
        <v>10000</v>
      </c>
      <c r="M4493" s="67">
        <f t="shared" si="3535"/>
        <v>0</v>
      </c>
      <c r="N4493" s="67">
        <f t="shared" si="3535"/>
        <v>0</v>
      </c>
      <c r="O4493" s="67">
        <f t="shared" si="3535"/>
        <v>10000</v>
      </c>
      <c r="P4493" s="67">
        <f t="shared" si="3533"/>
        <v>10000</v>
      </c>
      <c r="Q4493" s="67">
        <f t="shared" si="3534"/>
        <v>6.1919504643962853</v>
      </c>
    </row>
    <row r="4494" spans="1:17" x14ac:dyDescent="0.25">
      <c r="A4494" s="12" t="s">
        <v>638</v>
      </c>
      <c r="B4494" s="12" t="s">
        <v>82</v>
      </c>
      <c r="C4494" s="12" t="s">
        <v>741</v>
      </c>
      <c r="D4494" s="43" t="s">
        <v>1484</v>
      </c>
      <c r="E4494" s="48">
        <v>6112</v>
      </c>
      <c r="F4494" s="43" t="s">
        <v>1486</v>
      </c>
      <c r="G4494" s="56" t="s">
        <v>2920</v>
      </c>
      <c r="H4494" s="23" t="s">
        <v>73</v>
      </c>
      <c r="I4494" s="68">
        <v>24000</v>
      </c>
      <c r="J4494" s="68">
        <v>24000</v>
      </c>
      <c r="K4494" s="68"/>
      <c r="L4494" s="68">
        <f t="shared" si="3532"/>
        <v>3000</v>
      </c>
      <c r="M4494" s="68"/>
      <c r="N4494" s="68"/>
      <c r="O4494" s="68">
        <v>3000</v>
      </c>
      <c r="P4494" s="68">
        <f t="shared" si="3533"/>
        <v>3000</v>
      </c>
      <c r="Q4494" s="68">
        <f t="shared" si="3534"/>
        <v>12.5</v>
      </c>
    </row>
    <row r="4495" spans="1:17" x14ac:dyDescent="0.25">
      <c r="A4495" s="12" t="s">
        <v>638</v>
      </c>
      <c r="B4495" s="12" t="s">
        <v>82</v>
      </c>
      <c r="C4495" s="12" t="s">
        <v>741</v>
      </c>
      <c r="D4495" s="43" t="s">
        <v>1484</v>
      </c>
      <c r="E4495" s="48">
        <v>6112</v>
      </c>
      <c r="F4495" s="43" t="s">
        <v>1487</v>
      </c>
      <c r="G4495" s="56" t="s">
        <v>2920</v>
      </c>
      <c r="H4495" s="23" t="s">
        <v>22</v>
      </c>
      <c r="I4495" s="68">
        <v>91000</v>
      </c>
      <c r="J4495" s="68">
        <v>91000</v>
      </c>
      <c r="K4495" s="68"/>
      <c r="L4495" s="68">
        <f t="shared" si="3532"/>
        <v>7000</v>
      </c>
      <c r="M4495" s="68"/>
      <c r="N4495" s="68"/>
      <c r="O4495" s="68">
        <v>7000</v>
      </c>
      <c r="P4495" s="68">
        <f t="shared" si="3533"/>
        <v>7000</v>
      </c>
      <c r="Q4495" s="68">
        <f t="shared" si="3534"/>
        <v>7.6923076923076925</v>
      </c>
    </row>
    <row r="4496" spans="1:17" x14ac:dyDescent="0.25">
      <c r="A4496" s="12" t="s">
        <v>638</v>
      </c>
      <c r="B4496" s="12" t="s">
        <v>82</v>
      </c>
      <c r="C4496" s="12" t="s">
        <v>741</v>
      </c>
      <c r="D4496" s="43" t="s">
        <v>1484</v>
      </c>
      <c r="E4496" s="48">
        <v>6112</v>
      </c>
      <c r="F4496" s="43" t="s">
        <v>1488</v>
      </c>
      <c r="G4496" s="56" t="s">
        <v>2920</v>
      </c>
      <c r="H4496" s="23" t="s">
        <v>24</v>
      </c>
      <c r="I4496" s="68">
        <v>23500</v>
      </c>
      <c r="J4496" s="68">
        <v>23500</v>
      </c>
      <c r="K4496" s="68"/>
      <c r="L4496" s="68">
        <f t="shared" si="3532"/>
        <v>0</v>
      </c>
      <c r="M4496" s="68"/>
      <c r="N4496" s="68"/>
      <c r="O4496" s="68"/>
      <c r="P4496" s="68">
        <f t="shared" si="3533"/>
        <v>0</v>
      </c>
      <c r="Q4496" s="68">
        <f t="shared" si="3534"/>
        <v>0</v>
      </c>
    </row>
    <row r="4497" spans="1:17" x14ac:dyDescent="0.25">
      <c r="A4497" s="12" t="s">
        <v>638</v>
      </c>
      <c r="B4497" s="12" t="s">
        <v>82</v>
      </c>
      <c r="C4497" s="12" t="s">
        <v>741</v>
      </c>
      <c r="D4497" s="43" t="s">
        <v>1484</v>
      </c>
      <c r="E4497" s="48">
        <v>6112</v>
      </c>
      <c r="F4497" s="43" t="s">
        <v>1489</v>
      </c>
      <c r="G4497" s="56" t="s">
        <v>2920</v>
      </c>
      <c r="H4497" s="23" t="s">
        <v>76</v>
      </c>
      <c r="I4497" s="68">
        <v>9000</v>
      </c>
      <c r="J4497" s="68">
        <v>9000</v>
      </c>
      <c r="K4497" s="68"/>
      <c r="L4497" s="68">
        <f t="shared" si="3532"/>
        <v>0</v>
      </c>
      <c r="M4497" s="68"/>
      <c r="N4497" s="68"/>
      <c r="O4497" s="68">
        <v>0</v>
      </c>
      <c r="P4497" s="68">
        <f t="shared" si="3533"/>
        <v>0</v>
      </c>
      <c r="Q4497" s="68">
        <f t="shared" si="3534"/>
        <v>0</v>
      </c>
    </row>
    <row r="4498" spans="1:17" x14ac:dyDescent="0.25">
      <c r="A4498" s="12" t="s">
        <v>638</v>
      </c>
      <c r="B4498" s="12" t="s">
        <v>82</v>
      </c>
      <c r="C4498" s="12" t="s">
        <v>741</v>
      </c>
      <c r="D4498" s="43" t="s">
        <v>1484</v>
      </c>
      <c r="E4498" s="48">
        <v>6112</v>
      </c>
      <c r="F4498" s="43" t="s">
        <v>1490</v>
      </c>
      <c r="G4498" s="56" t="s">
        <v>2920</v>
      </c>
      <c r="H4498" s="23" t="s">
        <v>26</v>
      </c>
      <c r="I4498" s="68">
        <v>14000</v>
      </c>
      <c r="J4498" s="68">
        <v>14000</v>
      </c>
      <c r="K4498" s="68"/>
      <c r="L4498" s="68">
        <f t="shared" si="3532"/>
        <v>0</v>
      </c>
      <c r="M4498" s="68"/>
      <c r="N4498" s="68"/>
      <c r="O4498" s="68">
        <v>0</v>
      </c>
      <c r="P4498" s="68">
        <f t="shared" si="3533"/>
        <v>0</v>
      </c>
      <c r="Q4498" s="68">
        <f t="shared" si="3534"/>
        <v>0</v>
      </c>
    </row>
    <row r="4499" spans="1:17" x14ac:dyDescent="0.25">
      <c r="A4499" s="12" t="s">
        <v>638</v>
      </c>
      <c r="B4499" s="12" t="s">
        <v>82</v>
      </c>
      <c r="C4499" s="12" t="s">
        <v>741</v>
      </c>
      <c r="D4499" s="43" t="s">
        <v>1484</v>
      </c>
      <c r="E4499" s="42" t="s">
        <v>2710</v>
      </c>
      <c r="F4499" s="42" t="s">
        <v>1</v>
      </c>
      <c r="G4499" s="42" t="s">
        <v>1</v>
      </c>
      <c r="H4499" s="11" t="s">
        <v>28</v>
      </c>
      <c r="I4499" s="67">
        <f t="shared" ref="I4499:O4499" si="3536">SUM(I4500)</f>
        <v>104200</v>
      </c>
      <c r="J4499" s="67">
        <f t="shared" si="3536"/>
        <v>104200</v>
      </c>
      <c r="K4499" s="67">
        <f t="shared" si="3536"/>
        <v>0</v>
      </c>
      <c r="L4499" s="67">
        <f t="shared" si="3532"/>
        <v>8000</v>
      </c>
      <c r="M4499" s="67">
        <f t="shared" si="3536"/>
        <v>0</v>
      </c>
      <c r="N4499" s="67">
        <f t="shared" si="3536"/>
        <v>0</v>
      </c>
      <c r="O4499" s="67">
        <f t="shared" si="3536"/>
        <v>8000</v>
      </c>
      <c r="P4499" s="67">
        <f t="shared" si="3533"/>
        <v>8000</v>
      </c>
      <c r="Q4499" s="67">
        <f t="shared" si="3534"/>
        <v>7.6775431861804213</v>
      </c>
    </row>
    <row r="4500" spans="1:17" x14ac:dyDescent="0.25">
      <c r="A4500" s="12" t="s">
        <v>638</v>
      </c>
      <c r="B4500" s="12" t="s">
        <v>82</v>
      </c>
      <c r="C4500" s="12" t="s">
        <v>741</v>
      </c>
      <c r="D4500" s="43" t="s">
        <v>1484</v>
      </c>
      <c r="E4500" s="48">
        <v>6121</v>
      </c>
      <c r="F4500" s="43"/>
      <c r="G4500" s="56" t="s">
        <v>2920</v>
      </c>
      <c r="H4500" s="23" t="s">
        <v>29</v>
      </c>
      <c r="I4500" s="68">
        <v>104200</v>
      </c>
      <c r="J4500" s="68">
        <v>104200</v>
      </c>
      <c r="K4500" s="68"/>
      <c r="L4500" s="68">
        <f t="shared" si="3532"/>
        <v>8000</v>
      </c>
      <c r="M4500" s="68"/>
      <c r="N4500" s="68"/>
      <c r="O4500" s="68">
        <v>8000</v>
      </c>
      <c r="P4500" s="68">
        <f t="shared" si="3533"/>
        <v>8000</v>
      </c>
      <c r="Q4500" s="68">
        <f t="shared" si="3534"/>
        <v>7.6775431861804213</v>
      </c>
    </row>
    <row r="4501" spans="1:17" x14ac:dyDescent="0.25">
      <c r="A4501" s="12" t="s">
        <v>638</v>
      </c>
      <c r="B4501" s="12" t="s">
        <v>82</v>
      </c>
      <c r="C4501" s="12" t="s">
        <v>741</v>
      </c>
      <c r="D4501" s="43" t="s">
        <v>1484</v>
      </c>
      <c r="E4501" s="42" t="s">
        <v>2711</v>
      </c>
      <c r="F4501" s="42" t="s">
        <v>1</v>
      </c>
      <c r="G4501" s="42" t="s">
        <v>1</v>
      </c>
      <c r="H4501" s="11" t="s">
        <v>32</v>
      </c>
      <c r="I4501" s="67">
        <f t="shared" ref="I4501:O4501" si="3537">SUM(I4502:I4509)</f>
        <v>176668</v>
      </c>
      <c r="J4501" s="67">
        <f t="shared" si="3537"/>
        <v>134168</v>
      </c>
      <c r="K4501" s="67">
        <f t="shared" si="3537"/>
        <v>0</v>
      </c>
      <c r="L4501" s="67">
        <f t="shared" si="3532"/>
        <v>19550</v>
      </c>
      <c r="M4501" s="67">
        <f t="shared" si="3537"/>
        <v>0</v>
      </c>
      <c r="N4501" s="67">
        <f t="shared" si="3537"/>
        <v>0</v>
      </c>
      <c r="O4501" s="67">
        <f t="shared" si="3537"/>
        <v>19550</v>
      </c>
      <c r="P4501" s="67">
        <f t="shared" si="3533"/>
        <v>19550</v>
      </c>
      <c r="Q4501" s="67">
        <f t="shared" si="3534"/>
        <v>14.571283763639617</v>
      </c>
    </row>
    <row r="4502" spans="1:17" x14ac:dyDescent="0.25">
      <c r="A4502" s="12" t="s">
        <v>638</v>
      </c>
      <c r="B4502" s="12" t="s">
        <v>82</v>
      </c>
      <c r="C4502" s="12" t="s">
        <v>741</v>
      </c>
      <c r="D4502" s="43" t="s">
        <v>1484</v>
      </c>
      <c r="E4502" s="48">
        <v>6131</v>
      </c>
      <c r="F4502" s="43"/>
      <c r="G4502" s="56" t="s">
        <v>2920</v>
      </c>
      <c r="H4502" s="23" t="s">
        <v>33</v>
      </c>
      <c r="I4502" s="68">
        <v>4600</v>
      </c>
      <c r="J4502" s="68">
        <v>4600</v>
      </c>
      <c r="K4502" s="68"/>
      <c r="L4502" s="68">
        <f t="shared" si="3532"/>
        <v>0</v>
      </c>
      <c r="M4502" s="68"/>
      <c r="N4502" s="68"/>
      <c r="O4502" s="68">
        <v>0</v>
      </c>
      <c r="P4502" s="68">
        <f t="shared" si="3533"/>
        <v>0</v>
      </c>
      <c r="Q4502" s="68">
        <f t="shared" si="3534"/>
        <v>0</v>
      </c>
    </row>
    <row r="4503" spans="1:17" x14ac:dyDescent="0.25">
      <c r="A4503" s="12" t="s">
        <v>638</v>
      </c>
      <c r="B4503" s="12" t="s">
        <v>82</v>
      </c>
      <c r="C4503" s="12" t="s">
        <v>741</v>
      </c>
      <c r="D4503" s="43" t="s">
        <v>1484</v>
      </c>
      <c r="E4503" s="48">
        <v>6132</v>
      </c>
      <c r="F4503" s="43"/>
      <c r="G4503" s="56" t="s">
        <v>2920</v>
      </c>
      <c r="H4503" s="23" t="s">
        <v>227</v>
      </c>
      <c r="I4503" s="68">
        <v>92000</v>
      </c>
      <c r="J4503" s="68">
        <v>92000</v>
      </c>
      <c r="K4503" s="68"/>
      <c r="L4503" s="68">
        <f t="shared" si="3532"/>
        <v>17000</v>
      </c>
      <c r="M4503" s="68"/>
      <c r="N4503" s="68"/>
      <c r="O4503" s="68">
        <v>17000</v>
      </c>
      <c r="P4503" s="68">
        <f t="shared" si="3533"/>
        <v>17000</v>
      </c>
      <c r="Q4503" s="68">
        <f t="shared" si="3534"/>
        <v>18.478260869565215</v>
      </c>
    </row>
    <row r="4504" spans="1:17" x14ac:dyDescent="0.25">
      <c r="A4504" s="12" t="s">
        <v>638</v>
      </c>
      <c r="B4504" s="12" t="s">
        <v>82</v>
      </c>
      <c r="C4504" s="12" t="s">
        <v>741</v>
      </c>
      <c r="D4504" s="43" t="s">
        <v>1484</v>
      </c>
      <c r="E4504" s="48">
        <v>6133</v>
      </c>
      <c r="F4504" s="43"/>
      <c r="G4504" s="56" t="s">
        <v>2920</v>
      </c>
      <c r="H4504" s="23" t="s">
        <v>229</v>
      </c>
      <c r="I4504" s="68">
        <v>28068</v>
      </c>
      <c r="J4504" s="68">
        <v>28068</v>
      </c>
      <c r="K4504" s="68"/>
      <c r="L4504" s="68">
        <f t="shared" si="3532"/>
        <v>2000</v>
      </c>
      <c r="M4504" s="68"/>
      <c r="N4504" s="68"/>
      <c r="O4504" s="68">
        <v>2000</v>
      </c>
      <c r="P4504" s="68">
        <f t="shared" si="3533"/>
        <v>2000</v>
      </c>
      <c r="Q4504" s="68">
        <f t="shared" si="3534"/>
        <v>7.1255522302978473</v>
      </c>
    </row>
    <row r="4505" spans="1:17" x14ac:dyDescent="0.25">
      <c r="A4505" s="12" t="s">
        <v>638</v>
      </c>
      <c r="B4505" s="12" t="s">
        <v>82</v>
      </c>
      <c r="C4505" s="12" t="s">
        <v>741</v>
      </c>
      <c r="D4505" s="43" t="s">
        <v>1484</v>
      </c>
      <c r="E4505" s="48">
        <v>6134</v>
      </c>
      <c r="F4505" s="43"/>
      <c r="G4505" s="56" t="s">
        <v>2920</v>
      </c>
      <c r="H4505" s="23" t="s">
        <v>169</v>
      </c>
      <c r="I4505" s="68">
        <v>15000</v>
      </c>
      <c r="J4505" s="68">
        <v>0</v>
      </c>
      <c r="K4505" s="68"/>
      <c r="L4505" s="68">
        <f t="shared" si="3532"/>
        <v>0</v>
      </c>
      <c r="M4505" s="68"/>
      <c r="N4505" s="68"/>
      <c r="O4505" s="68"/>
      <c r="P4505" s="68">
        <f t="shared" si="3533"/>
        <v>0</v>
      </c>
      <c r="Q4505" s="68" t="str">
        <f t="shared" si="3534"/>
        <v>-</v>
      </c>
    </row>
    <row r="4506" spans="1:17" x14ac:dyDescent="0.25">
      <c r="A4506" s="12" t="s">
        <v>638</v>
      </c>
      <c r="B4506" s="12" t="s">
        <v>82</v>
      </c>
      <c r="C4506" s="12" t="s">
        <v>741</v>
      </c>
      <c r="D4506" s="43" t="s">
        <v>1484</v>
      </c>
      <c r="E4506" s="48">
        <v>6135</v>
      </c>
      <c r="F4506" s="43"/>
      <c r="G4506" s="56" t="s">
        <v>2920</v>
      </c>
      <c r="H4506" s="23" t="s">
        <v>231</v>
      </c>
      <c r="I4506" s="68">
        <v>1000</v>
      </c>
      <c r="J4506" s="68">
        <v>0</v>
      </c>
      <c r="K4506" s="68"/>
      <c r="L4506" s="68">
        <f t="shared" si="3532"/>
        <v>0</v>
      </c>
      <c r="M4506" s="68"/>
      <c r="N4506" s="68"/>
      <c r="O4506" s="68"/>
      <c r="P4506" s="68">
        <f t="shared" si="3533"/>
        <v>0</v>
      </c>
      <c r="Q4506" s="68" t="str">
        <f t="shared" si="3534"/>
        <v>-</v>
      </c>
    </row>
    <row r="4507" spans="1:17" x14ac:dyDescent="0.25">
      <c r="A4507" s="12" t="s">
        <v>638</v>
      </c>
      <c r="B4507" s="12" t="s">
        <v>82</v>
      </c>
      <c r="C4507" s="12" t="s">
        <v>741</v>
      </c>
      <c r="D4507" s="43" t="s">
        <v>1484</v>
      </c>
      <c r="E4507" s="48">
        <v>6137</v>
      </c>
      <c r="F4507" s="43"/>
      <c r="G4507" s="56" t="s">
        <v>2920</v>
      </c>
      <c r="H4507" s="23" t="s">
        <v>235</v>
      </c>
      <c r="I4507" s="68">
        <v>11000</v>
      </c>
      <c r="J4507" s="68">
        <v>1000</v>
      </c>
      <c r="K4507" s="68"/>
      <c r="L4507" s="68">
        <f t="shared" si="3532"/>
        <v>100</v>
      </c>
      <c r="M4507" s="68"/>
      <c r="N4507" s="68"/>
      <c r="O4507" s="68">
        <v>100</v>
      </c>
      <c r="P4507" s="68">
        <f t="shared" si="3533"/>
        <v>100</v>
      </c>
      <c r="Q4507" s="68">
        <f t="shared" si="3534"/>
        <v>10</v>
      </c>
    </row>
    <row r="4508" spans="1:17" x14ac:dyDescent="0.25">
      <c r="A4508" s="12" t="s">
        <v>638</v>
      </c>
      <c r="B4508" s="12" t="s">
        <v>82</v>
      </c>
      <c r="C4508" s="12" t="s">
        <v>741</v>
      </c>
      <c r="D4508" s="43" t="s">
        <v>1484</v>
      </c>
      <c r="E4508" s="48">
        <v>6138</v>
      </c>
      <c r="F4508" s="43"/>
      <c r="G4508" s="56" t="s">
        <v>2920</v>
      </c>
      <c r="H4508" s="23" t="s">
        <v>237</v>
      </c>
      <c r="I4508" s="68">
        <v>2500</v>
      </c>
      <c r="J4508" s="68">
        <v>1000</v>
      </c>
      <c r="K4508" s="68"/>
      <c r="L4508" s="68">
        <f t="shared" si="3532"/>
        <v>0</v>
      </c>
      <c r="M4508" s="68"/>
      <c r="N4508" s="68"/>
      <c r="O4508" s="68"/>
      <c r="P4508" s="68">
        <f t="shared" si="3533"/>
        <v>0</v>
      </c>
      <c r="Q4508" s="68">
        <f t="shared" si="3534"/>
        <v>0</v>
      </c>
    </row>
    <row r="4509" spans="1:17" x14ac:dyDescent="0.25">
      <c r="A4509" s="14" t="s">
        <v>638</v>
      </c>
      <c r="B4509" s="14" t="s">
        <v>82</v>
      </c>
      <c r="C4509" s="14" t="s">
        <v>741</v>
      </c>
      <c r="D4509" s="50" t="s">
        <v>1484</v>
      </c>
      <c r="E4509" s="50" t="s">
        <v>2720</v>
      </c>
      <c r="F4509" s="43" t="s">
        <v>1</v>
      </c>
      <c r="G4509" s="49" t="s">
        <v>1</v>
      </c>
      <c r="H4509" s="11" t="s">
        <v>35</v>
      </c>
      <c r="I4509" s="67">
        <f t="shared" ref="I4509:O4509" si="3538">SUM(I4510:I4511)</f>
        <v>22500</v>
      </c>
      <c r="J4509" s="67">
        <f t="shared" si="3538"/>
        <v>7500</v>
      </c>
      <c r="K4509" s="67">
        <f t="shared" si="3538"/>
        <v>0</v>
      </c>
      <c r="L4509" s="67">
        <f t="shared" si="3532"/>
        <v>450</v>
      </c>
      <c r="M4509" s="67">
        <f t="shared" si="3538"/>
        <v>0</v>
      </c>
      <c r="N4509" s="67">
        <f t="shared" si="3538"/>
        <v>0</v>
      </c>
      <c r="O4509" s="67">
        <f t="shared" si="3538"/>
        <v>450</v>
      </c>
      <c r="P4509" s="67">
        <f t="shared" si="3533"/>
        <v>450</v>
      </c>
      <c r="Q4509" s="67">
        <f t="shared" si="3534"/>
        <v>6</v>
      </c>
    </row>
    <row r="4510" spans="1:17" x14ac:dyDescent="0.25">
      <c r="A4510" s="12" t="s">
        <v>638</v>
      </c>
      <c r="B4510" s="12" t="s">
        <v>82</v>
      </c>
      <c r="C4510" s="12" t="s">
        <v>741</v>
      </c>
      <c r="D4510" s="43" t="s">
        <v>1484</v>
      </c>
      <c r="E4510" s="48">
        <v>6139</v>
      </c>
      <c r="F4510" s="43"/>
      <c r="G4510" s="56" t="s">
        <v>2920</v>
      </c>
      <c r="H4510" s="23" t="s">
        <v>35</v>
      </c>
      <c r="I4510" s="68">
        <v>19000</v>
      </c>
      <c r="J4510" s="68">
        <v>4000</v>
      </c>
      <c r="K4510" s="68"/>
      <c r="L4510" s="68">
        <f t="shared" si="3532"/>
        <v>200</v>
      </c>
      <c r="M4510" s="68"/>
      <c r="N4510" s="68"/>
      <c r="O4510" s="68">
        <v>200</v>
      </c>
      <c r="P4510" s="68">
        <f t="shared" si="3533"/>
        <v>200</v>
      </c>
      <c r="Q4510" s="68">
        <f t="shared" si="3534"/>
        <v>5</v>
      </c>
    </row>
    <row r="4511" spans="1:17" x14ac:dyDescent="0.25">
      <c r="A4511" s="12" t="s">
        <v>638</v>
      </c>
      <c r="B4511" s="12" t="s">
        <v>82</v>
      </c>
      <c r="C4511" s="12" t="s">
        <v>741</v>
      </c>
      <c r="D4511" s="43" t="s">
        <v>1484</v>
      </c>
      <c r="E4511" s="48">
        <v>6139</v>
      </c>
      <c r="F4511" s="43" t="s">
        <v>1491</v>
      </c>
      <c r="G4511" s="56" t="s">
        <v>2920</v>
      </c>
      <c r="H4511" s="23" t="s">
        <v>43</v>
      </c>
      <c r="I4511" s="68">
        <v>3500</v>
      </c>
      <c r="J4511" s="68">
        <v>3500</v>
      </c>
      <c r="K4511" s="68"/>
      <c r="L4511" s="68">
        <f t="shared" si="3532"/>
        <v>250</v>
      </c>
      <c r="M4511" s="68"/>
      <c r="N4511" s="68"/>
      <c r="O4511" s="68">
        <v>250</v>
      </c>
      <c r="P4511" s="68">
        <f t="shared" si="3533"/>
        <v>250</v>
      </c>
      <c r="Q4511" s="68">
        <f t="shared" si="3534"/>
        <v>7.1428571428571423</v>
      </c>
    </row>
    <row r="4512" spans="1:17" ht="22.5" x14ac:dyDescent="0.25">
      <c r="A4512" s="14" t="s">
        <v>1</v>
      </c>
      <c r="B4512" s="14" t="s">
        <v>1</v>
      </c>
      <c r="C4512" s="14" t="s">
        <v>1</v>
      </c>
      <c r="D4512" s="42" t="s">
        <v>1</v>
      </c>
      <c r="E4512" s="42" t="s">
        <v>1</v>
      </c>
      <c r="F4512" s="42" t="s">
        <v>1</v>
      </c>
      <c r="G4512" s="42" t="s">
        <v>1</v>
      </c>
      <c r="H4512" s="17" t="s">
        <v>50</v>
      </c>
      <c r="I4512" s="66">
        <f t="shared" ref="I4512:O4513" si="3539">SUM(I4513)</f>
        <v>100</v>
      </c>
      <c r="J4512" s="66">
        <f t="shared" si="3539"/>
        <v>100</v>
      </c>
      <c r="K4512" s="66">
        <f t="shared" si="3539"/>
        <v>0</v>
      </c>
      <c r="L4512" s="66">
        <f t="shared" si="3532"/>
        <v>0</v>
      </c>
      <c r="M4512" s="66">
        <f t="shared" si="3539"/>
        <v>0</v>
      </c>
      <c r="N4512" s="66">
        <f t="shared" si="3539"/>
        <v>0</v>
      </c>
      <c r="O4512" s="66">
        <f t="shared" si="3539"/>
        <v>0</v>
      </c>
      <c r="P4512" s="66">
        <f t="shared" si="3533"/>
        <v>0</v>
      </c>
      <c r="Q4512" s="66">
        <f t="shared" si="3534"/>
        <v>0</v>
      </c>
    </row>
    <row r="4513" spans="1:17" x14ac:dyDescent="0.25">
      <c r="A4513" s="12" t="s">
        <v>638</v>
      </c>
      <c r="B4513" s="12" t="s">
        <v>82</v>
      </c>
      <c r="C4513" s="12" t="s">
        <v>741</v>
      </c>
      <c r="D4513" s="43" t="s">
        <v>1484</v>
      </c>
      <c r="E4513" s="42" t="s">
        <v>2712</v>
      </c>
      <c r="F4513" s="42" t="s">
        <v>1</v>
      </c>
      <c r="G4513" s="42" t="s">
        <v>1</v>
      </c>
      <c r="H4513" s="11" t="s">
        <v>52</v>
      </c>
      <c r="I4513" s="67">
        <f t="shared" si="3539"/>
        <v>100</v>
      </c>
      <c r="J4513" s="67">
        <f t="shared" si="3539"/>
        <v>100</v>
      </c>
      <c r="K4513" s="67">
        <f t="shared" si="3539"/>
        <v>0</v>
      </c>
      <c r="L4513" s="67">
        <f t="shared" si="3532"/>
        <v>0</v>
      </c>
      <c r="M4513" s="67">
        <f t="shared" si="3539"/>
        <v>0</v>
      </c>
      <c r="N4513" s="67">
        <f t="shared" si="3539"/>
        <v>0</v>
      </c>
      <c r="O4513" s="67">
        <f t="shared" si="3539"/>
        <v>0</v>
      </c>
      <c r="P4513" s="67">
        <f t="shared" si="3533"/>
        <v>0</v>
      </c>
      <c r="Q4513" s="67">
        <f t="shared" si="3534"/>
        <v>0</v>
      </c>
    </row>
    <row r="4514" spans="1:17" x14ac:dyDescent="0.25">
      <c r="A4514" s="12" t="s">
        <v>638</v>
      </c>
      <c r="B4514" s="12" t="s">
        <v>82</v>
      </c>
      <c r="C4514" s="12" t="s">
        <v>741</v>
      </c>
      <c r="D4514" s="43" t="s">
        <v>1484</v>
      </c>
      <c r="E4514" s="48">
        <v>6148</v>
      </c>
      <c r="F4514" s="43"/>
      <c r="G4514" s="56" t="s">
        <v>2920</v>
      </c>
      <c r="H4514" s="23" t="s">
        <v>58</v>
      </c>
      <c r="I4514" s="68">
        <v>100</v>
      </c>
      <c r="J4514" s="68">
        <v>100</v>
      </c>
      <c r="K4514" s="68"/>
      <c r="L4514" s="68">
        <f t="shared" si="3532"/>
        <v>0</v>
      </c>
      <c r="M4514" s="68"/>
      <c r="N4514" s="68"/>
      <c r="O4514" s="68"/>
      <c r="P4514" s="68">
        <f t="shared" si="3533"/>
        <v>0</v>
      </c>
      <c r="Q4514" s="68">
        <f t="shared" si="3534"/>
        <v>0</v>
      </c>
    </row>
    <row r="4515" spans="1:17" ht="22.5" x14ac:dyDescent="0.25">
      <c r="A4515" s="14" t="s">
        <v>1</v>
      </c>
      <c r="B4515" s="14" t="s">
        <v>1</v>
      </c>
      <c r="C4515" s="14" t="s">
        <v>1</v>
      </c>
      <c r="D4515" s="42" t="s">
        <v>1</v>
      </c>
      <c r="E4515" s="42" t="s">
        <v>1</v>
      </c>
      <c r="F4515" s="42" t="s">
        <v>1</v>
      </c>
      <c r="G4515" s="42" t="s">
        <v>1</v>
      </c>
      <c r="H4515" s="17" t="s">
        <v>59</v>
      </c>
      <c r="I4515" s="66">
        <f t="shared" ref="I4515:O4516" si="3540">SUM(I4516)</f>
        <v>8500</v>
      </c>
      <c r="J4515" s="66">
        <f t="shared" si="3540"/>
        <v>0</v>
      </c>
      <c r="K4515" s="66">
        <f t="shared" si="3540"/>
        <v>0</v>
      </c>
      <c r="L4515" s="66">
        <f t="shared" si="3532"/>
        <v>0</v>
      </c>
      <c r="M4515" s="66">
        <f t="shared" si="3540"/>
        <v>0</v>
      </c>
      <c r="N4515" s="66">
        <f t="shared" si="3540"/>
        <v>0</v>
      </c>
      <c r="O4515" s="66">
        <f t="shared" si="3540"/>
        <v>0</v>
      </c>
      <c r="P4515" s="66">
        <f t="shared" si="3533"/>
        <v>0</v>
      </c>
      <c r="Q4515" s="66" t="str">
        <f t="shared" si="3534"/>
        <v>-</v>
      </c>
    </row>
    <row r="4516" spans="1:17" x14ac:dyDescent="0.25">
      <c r="A4516" s="12" t="s">
        <v>638</v>
      </c>
      <c r="B4516" s="12" t="s">
        <v>82</v>
      </c>
      <c r="C4516" s="12" t="s">
        <v>741</v>
      </c>
      <c r="D4516" s="43" t="s">
        <v>1484</v>
      </c>
      <c r="E4516" s="42" t="s">
        <v>2715</v>
      </c>
      <c r="F4516" s="42" t="s">
        <v>1</v>
      </c>
      <c r="G4516" s="42" t="s">
        <v>1</v>
      </c>
      <c r="H4516" s="11" t="s">
        <v>61</v>
      </c>
      <c r="I4516" s="67">
        <f t="shared" si="3540"/>
        <v>8500</v>
      </c>
      <c r="J4516" s="67">
        <f t="shared" si="3540"/>
        <v>0</v>
      </c>
      <c r="K4516" s="67">
        <f t="shared" si="3540"/>
        <v>0</v>
      </c>
      <c r="L4516" s="67">
        <f t="shared" si="3532"/>
        <v>0</v>
      </c>
      <c r="M4516" s="67">
        <f t="shared" si="3540"/>
        <v>0</v>
      </c>
      <c r="N4516" s="67">
        <f t="shared" si="3540"/>
        <v>0</v>
      </c>
      <c r="O4516" s="67">
        <f t="shared" si="3540"/>
        <v>0</v>
      </c>
      <c r="P4516" s="67">
        <f t="shared" si="3533"/>
        <v>0</v>
      </c>
      <c r="Q4516" s="67" t="str">
        <f t="shared" si="3534"/>
        <v>-</v>
      </c>
    </row>
    <row r="4517" spans="1:17" x14ac:dyDescent="0.25">
      <c r="A4517" s="12" t="s">
        <v>638</v>
      </c>
      <c r="B4517" s="12" t="s">
        <v>82</v>
      </c>
      <c r="C4517" s="12" t="s">
        <v>741</v>
      </c>
      <c r="D4517" s="43" t="s">
        <v>1484</v>
      </c>
      <c r="E4517" s="48">
        <v>8213</v>
      </c>
      <c r="F4517" s="43"/>
      <c r="G4517" s="56" t="s">
        <v>2920</v>
      </c>
      <c r="H4517" s="23" t="s">
        <v>62</v>
      </c>
      <c r="I4517" s="68">
        <v>8500</v>
      </c>
      <c r="J4517" s="68">
        <v>0</v>
      </c>
      <c r="K4517" s="68"/>
      <c r="L4517" s="68">
        <f t="shared" si="3532"/>
        <v>0</v>
      </c>
      <c r="M4517" s="68"/>
      <c r="N4517" s="68"/>
      <c r="O4517" s="68"/>
      <c r="P4517" s="68">
        <f t="shared" si="3533"/>
        <v>0</v>
      </c>
      <c r="Q4517" s="68" t="str">
        <f t="shared" si="3534"/>
        <v>-</v>
      </c>
    </row>
    <row r="4518" spans="1:17" x14ac:dyDescent="0.25">
      <c r="A4518" s="23" t="s">
        <v>1</v>
      </c>
      <c r="B4518" s="23" t="s">
        <v>1</v>
      </c>
      <c r="C4518" s="23" t="s">
        <v>1</v>
      </c>
      <c r="D4518" s="49" t="s">
        <v>1</v>
      </c>
      <c r="E4518" s="49" t="s">
        <v>1</v>
      </c>
      <c r="F4518" s="49" t="s">
        <v>1</v>
      </c>
      <c r="G4518" s="49" t="s">
        <v>1</v>
      </c>
      <c r="H4518" s="17" t="s">
        <v>1492</v>
      </c>
      <c r="I4518" s="66">
        <f t="shared" ref="I4518:O4518" si="3541">SUM(I4490,I4512,I4515)</f>
        <v>1452168</v>
      </c>
      <c r="J4518" s="66">
        <f t="shared" si="3541"/>
        <v>1401168</v>
      </c>
      <c r="K4518" s="66">
        <f t="shared" si="3541"/>
        <v>0</v>
      </c>
      <c r="L4518" s="66">
        <f t="shared" si="3532"/>
        <v>117550</v>
      </c>
      <c r="M4518" s="66">
        <f t="shared" si="3541"/>
        <v>0</v>
      </c>
      <c r="N4518" s="66">
        <f t="shared" si="3541"/>
        <v>0</v>
      </c>
      <c r="O4518" s="66">
        <f t="shared" si="3541"/>
        <v>117550</v>
      </c>
      <c r="P4518" s="66">
        <f t="shared" si="3533"/>
        <v>117550</v>
      </c>
      <c r="Q4518" s="66">
        <f t="shared" si="3534"/>
        <v>8.3894293903372041</v>
      </c>
    </row>
    <row r="4519" spans="1:17" ht="15.75" thickBot="1" x14ac:dyDescent="0.3">
      <c r="A4519" s="23" t="s">
        <v>1</v>
      </c>
      <c r="B4519" s="23" t="s">
        <v>1</v>
      </c>
      <c r="C4519" s="23" t="s">
        <v>1</v>
      </c>
      <c r="D4519" s="49" t="s">
        <v>1</v>
      </c>
      <c r="E4519" s="49" t="s">
        <v>1</v>
      </c>
      <c r="F4519" s="49" t="s">
        <v>1</v>
      </c>
      <c r="G4519" s="49" t="s">
        <v>1</v>
      </c>
      <c r="H4519" s="11" t="s">
        <v>64</v>
      </c>
      <c r="I4519" s="67">
        <v>47</v>
      </c>
      <c r="J4519" s="67">
        <v>47</v>
      </c>
      <c r="K4519" s="67"/>
      <c r="L4519" s="67"/>
      <c r="M4519" s="67"/>
      <c r="N4519" s="67"/>
      <c r="O4519" s="67"/>
      <c r="P4519" s="67">
        <f t="shared" si="3533"/>
        <v>0</v>
      </c>
      <c r="Q4519" s="67">
        <f t="shared" si="3534"/>
        <v>0</v>
      </c>
    </row>
    <row r="4520" spans="1:17" ht="34.5" thickBot="1" x14ac:dyDescent="0.3">
      <c r="A4520" s="23" t="s">
        <v>1</v>
      </c>
      <c r="B4520" s="23" t="s">
        <v>1</v>
      </c>
      <c r="C4520" s="23" t="s">
        <v>1</v>
      </c>
      <c r="D4520" s="49" t="s">
        <v>1</v>
      </c>
      <c r="E4520" s="49" t="s">
        <v>1</v>
      </c>
      <c r="F4520" s="49" t="s">
        <v>1</v>
      </c>
      <c r="G4520" s="49" t="s">
        <v>1</v>
      </c>
      <c r="H4520" s="22" t="s">
        <v>65</v>
      </c>
      <c r="I4520" s="64" t="s">
        <v>2718</v>
      </c>
      <c r="J4520" s="64" t="s">
        <v>2879</v>
      </c>
      <c r="K4520" s="64" t="s">
        <v>2942</v>
      </c>
      <c r="L4520" s="64" t="s">
        <v>2942</v>
      </c>
      <c r="M4520" s="64" t="s">
        <v>2950</v>
      </c>
      <c r="N4520" s="64" t="s">
        <v>2949</v>
      </c>
      <c r="O4520" s="64" t="s">
        <v>2951</v>
      </c>
      <c r="P4520" s="64" t="s">
        <v>2942</v>
      </c>
      <c r="Q4520" s="64" t="s">
        <v>2944</v>
      </c>
    </row>
    <row r="4521" spans="1:17" x14ac:dyDescent="0.25">
      <c r="A4521" s="24"/>
      <c r="B4521" s="24"/>
      <c r="C4521" s="24"/>
      <c r="D4521" s="51"/>
      <c r="E4521" s="51"/>
      <c r="F4521" s="51"/>
      <c r="G4521" s="51"/>
      <c r="H4521" s="18" t="s">
        <v>1</v>
      </c>
      <c r="I4521" s="65">
        <v>1</v>
      </c>
      <c r="J4521" s="65" t="s">
        <v>2894</v>
      </c>
      <c r="K4521" s="65">
        <v>3</v>
      </c>
      <c r="L4521" s="65" t="s">
        <v>2945</v>
      </c>
      <c r="M4521" s="65">
        <v>5</v>
      </c>
      <c r="N4521" s="65">
        <v>6</v>
      </c>
      <c r="O4521" s="65">
        <v>7</v>
      </c>
      <c r="P4521" s="65" t="s">
        <v>2946</v>
      </c>
      <c r="Q4521" s="65">
        <v>9</v>
      </c>
    </row>
    <row r="4522" spans="1:17" x14ac:dyDescent="0.25">
      <c r="A4522" s="24"/>
      <c r="B4522" s="24"/>
      <c r="C4522" s="24"/>
      <c r="D4522" s="51"/>
      <c r="E4522" s="52"/>
      <c r="F4522" s="52"/>
      <c r="G4522" s="52"/>
      <c r="H4522" s="19" t="s">
        <v>332</v>
      </c>
      <c r="I4522" s="69">
        <f t="shared" ref="I4522" si="3542">SUM(I4518)</f>
        <v>1452168</v>
      </c>
      <c r="J4522" s="69">
        <f t="shared" ref="J4522:K4522" si="3543">SUM(J4518)</f>
        <v>1401168</v>
      </c>
      <c r="K4522" s="69">
        <f t="shared" si="3543"/>
        <v>0</v>
      </c>
      <c r="L4522" s="69">
        <f t="shared" si="3532"/>
        <v>117550</v>
      </c>
      <c r="M4522" s="69">
        <f t="shared" ref="M4522" si="3544">SUM(M4518)</f>
        <v>0</v>
      </c>
      <c r="N4522" s="69">
        <f t="shared" ref="N4522:O4522" si="3545">SUM(N4518)</f>
        <v>0</v>
      </c>
      <c r="O4522" s="69">
        <f t="shared" si="3545"/>
        <v>117550</v>
      </c>
      <c r="P4522" s="69">
        <f t="shared" si="3533"/>
        <v>117550</v>
      </c>
      <c r="Q4522" s="69">
        <f t="shared" si="3534"/>
        <v>8.3894293903372041</v>
      </c>
    </row>
    <row r="4523" spans="1:17" x14ac:dyDescent="0.25">
      <c r="A4523" s="24"/>
      <c r="B4523" s="24"/>
      <c r="C4523" s="24"/>
      <c r="D4523" s="51"/>
      <c r="E4523" s="51"/>
      <c r="F4523" s="51"/>
      <c r="G4523" s="51"/>
      <c r="H4523" s="20" t="s">
        <v>67</v>
      </c>
      <c r="I4523" s="69">
        <f t="shared" ref="I4523" si="3546">SUM(I4522)</f>
        <v>1452168</v>
      </c>
      <c r="J4523" s="69">
        <f t="shared" ref="J4523:K4523" si="3547">SUM(J4522)</f>
        <v>1401168</v>
      </c>
      <c r="K4523" s="69">
        <f t="shared" si="3547"/>
        <v>0</v>
      </c>
      <c r="L4523" s="69">
        <f t="shared" si="3532"/>
        <v>117550</v>
      </c>
      <c r="M4523" s="69">
        <f t="shared" ref="M4523" si="3548">SUM(M4522)</f>
        <v>0</v>
      </c>
      <c r="N4523" s="69">
        <f t="shared" ref="N4523:O4523" si="3549">SUM(N4522)</f>
        <v>0</v>
      </c>
      <c r="O4523" s="69">
        <f t="shared" si="3549"/>
        <v>117550</v>
      </c>
      <c r="P4523" s="69">
        <f t="shared" si="3533"/>
        <v>117550</v>
      </c>
      <c r="Q4523" s="69">
        <f t="shared" si="3534"/>
        <v>8.3894293903372041</v>
      </c>
    </row>
    <row r="4524" spans="1:17" x14ac:dyDescent="0.25">
      <c r="A4524" s="25"/>
      <c r="B4524" s="25"/>
      <c r="C4524" s="25"/>
      <c r="D4524" s="53"/>
      <c r="E4524" s="53"/>
      <c r="F4524" s="53"/>
      <c r="G4524" s="53"/>
    </row>
    <row r="4525" spans="1:17" ht="15.75" thickBot="1" x14ac:dyDescent="0.3">
      <c r="A4525" s="23" t="s">
        <v>1</v>
      </c>
      <c r="B4525" s="23" t="s">
        <v>1</v>
      </c>
      <c r="C4525" s="23" t="s">
        <v>1</v>
      </c>
      <c r="D4525" s="49" t="s">
        <v>1</v>
      </c>
      <c r="E4525" s="49" t="s">
        <v>1</v>
      </c>
      <c r="F4525" s="49" t="s">
        <v>1</v>
      </c>
      <c r="G4525" s="49" t="s">
        <v>1</v>
      </c>
      <c r="H4525" s="26" t="s">
        <v>1</v>
      </c>
      <c r="I4525" s="70"/>
      <c r="J4525" s="70"/>
      <c r="K4525" s="70"/>
      <c r="L4525" s="70"/>
      <c r="M4525" s="70"/>
      <c r="N4525" s="70"/>
      <c r="O4525" s="70"/>
      <c r="P4525" s="70"/>
      <c r="Q4525" s="70"/>
    </row>
    <row r="4526" spans="1:17" ht="34.5" thickBot="1" x14ac:dyDescent="0.3">
      <c r="A4526" s="22" t="s">
        <v>4</v>
      </c>
      <c r="B4526" s="22" t="s">
        <v>5</v>
      </c>
      <c r="C4526" s="22" t="s">
        <v>6</v>
      </c>
      <c r="D4526" s="44" t="s">
        <v>2891</v>
      </c>
      <c r="E4526" s="44" t="s">
        <v>2895</v>
      </c>
      <c r="F4526" s="44" t="s">
        <v>7</v>
      </c>
      <c r="G4526" s="44" t="s">
        <v>8</v>
      </c>
      <c r="H4526" s="22" t="s">
        <v>9</v>
      </c>
      <c r="I4526" s="64" t="s">
        <v>2718</v>
      </c>
      <c r="J4526" s="64" t="s">
        <v>2879</v>
      </c>
      <c r="K4526" s="64" t="s">
        <v>2942</v>
      </c>
      <c r="L4526" s="64" t="s">
        <v>2942</v>
      </c>
      <c r="M4526" s="64" t="s">
        <v>2950</v>
      </c>
      <c r="N4526" s="64" t="s">
        <v>2949</v>
      </c>
      <c r="O4526" s="64" t="s">
        <v>2951</v>
      </c>
      <c r="P4526" s="64" t="s">
        <v>2942</v>
      </c>
      <c r="Q4526" s="64" t="s">
        <v>2944</v>
      </c>
    </row>
    <row r="4527" spans="1:17" x14ac:dyDescent="0.25">
      <c r="A4527" s="15" t="s">
        <v>1</v>
      </c>
      <c r="B4527" s="15" t="s">
        <v>1</v>
      </c>
      <c r="C4527" s="15" t="s">
        <v>1</v>
      </c>
      <c r="D4527" s="45" t="s">
        <v>1</v>
      </c>
      <c r="E4527" s="45" t="s">
        <v>1</v>
      </c>
      <c r="F4527" s="46" t="s">
        <v>1</v>
      </c>
      <c r="G4527" s="47" t="s">
        <v>1</v>
      </c>
      <c r="H4527" s="16" t="s">
        <v>1</v>
      </c>
      <c r="I4527" s="65">
        <v>1</v>
      </c>
      <c r="J4527" s="65" t="s">
        <v>2894</v>
      </c>
      <c r="K4527" s="65">
        <v>3</v>
      </c>
      <c r="L4527" s="65" t="s">
        <v>2945</v>
      </c>
      <c r="M4527" s="65">
        <v>5</v>
      </c>
      <c r="N4527" s="65">
        <v>6</v>
      </c>
      <c r="O4527" s="65">
        <v>7</v>
      </c>
      <c r="P4527" s="65" t="s">
        <v>2946</v>
      </c>
      <c r="Q4527" s="65">
        <v>9</v>
      </c>
    </row>
    <row r="4528" spans="1:17" x14ac:dyDescent="0.25">
      <c r="A4528" s="14" t="s">
        <v>638</v>
      </c>
      <c r="B4528" s="14" t="s">
        <v>82</v>
      </c>
      <c r="C4528" s="12" t="s">
        <v>751</v>
      </c>
      <c r="D4528" s="43" t="s">
        <v>1493</v>
      </c>
      <c r="E4528" s="42" t="s">
        <v>1</v>
      </c>
      <c r="F4528" s="42" t="s">
        <v>1</v>
      </c>
      <c r="G4528" s="42" t="s">
        <v>1</v>
      </c>
      <c r="H4528" s="11" t="s">
        <v>1494</v>
      </c>
      <c r="I4528" s="63"/>
      <c r="J4528" s="63"/>
      <c r="K4528" s="63"/>
      <c r="L4528" s="63"/>
      <c r="M4528" s="63"/>
      <c r="N4528" s="63"/>
      <c r="O4528" s="63"/>
      <c r="P4528" s="63">
        <f t="shared" si="3533"/>
        <v>0</v>
      </c>
      <c r="Q4528" s="63" t="str">
        <f t="shared" si="3534"/>
        <v>-</v>
      </c>
    </row>
    <row r="4529" spans="1:17" ht="22.5" x14ac:dyDescent="0.25">
      <c r="A4529" s="14" t="s">
        <v>1</v>
      </c>
      <c r="B4529" s="14" t="s">
        <v>1</v>
      </c>
      <c r="C4529" s="14" t="s">
        <v>1</v>
      </c>
      <c r="D4529" s="42" t="s">
        <v>1</v>
      </c>
      <c r="E4529" s="42" t="s">
        <v>1</v>
      </c>
      <c r="F4529" s="42" t="s">
        <v>1</v>
      </c>
      <c r="G4529" s="42" t="s">
        <v>1</v>
      </c>
      <c r="H4529" s="17" t="s">
        <v>13</v>
      </c>
      <c r="I4529" s="66">
        <f t="shared" ref="I4529" si="3550">SUM(I4530,I4538,I4540)</f>
        <v>2147490</v>
      </c>
      <c r="J4529" s="66">
        <f t="shared" ref="J4529:K4529" si="3551">SUM(J4530,J4538,J4540)</f>
        <v>1632490</v>
      </c>
      <c r="K4529" s="66">
        <f t="shared" si="3551"/>
        <v>0</v>
      </c>
      <c r="L4529" s="66">
        <f t="shared" si="3532"/>
        <v>178440</v>
      </c>
      <c r="M4529" s="66">
        <f t="shared" ref="M4529" si="3552">SUM(M4530,M4538,M4540)</f>
        <v>0</v>
      </c>
      <c r="N4529" s="66">
        <f t="shared" ref="N4529:O4529" si="3553">SUM(N4530,N4538,N4540)</f>
        <v>0</v>
      </c>
      <c r="O4529" s="66">
        <f t="shared" si="3553"/>
        <v>178440</v>
      </c>
      <c r="P4529" s="66">
        <f t="shared" si="3533"/>
        <v>178440</v>
      </c>
      <c r="Q4529" s="66">
        <f t="shared" si="3534"/>
        <v>10.930541687851074</v>
      </c>
    </row>
    <row r="4530" spans="1:17" x14ac:dyDescent="0.25">
      <c r="A4530" s="12" t="s">
        <v>638</v>
      </c>
      <c r="B4530" s="12" t="s">
        <v>82</v>
      </c>
      <c r="C4530" s="12" t="s">
        <v>751</v>
      </c>
      <c r="D4530" s="43" t="s">
        <v>1493</v>
      </c>
      <c r="E4530" s="42" t="s">
        <v>2709</v>
      </c>
      <c r="F4530" s="42" t="s">
        <v>1</v>
      </c>
      <c r="G4530" s="42" t="s">
        <v>1</v>
      </c>
      <c r="H4530" s="11" t="s">
        <v>15</v>
      </c>
      <c r="I4530" s="67">
        <f t="shared" ref="I4530" si="3554">SUM(I4531,I4532)</f>
        <v>1563500</v>
      </c>
      <c r="J4530" s="67">
        <f t="shared" ref="J4530:K4530" si="3555">SUM(J4531,J4532)</f>
        <v>1416500</v>
      </c>
      <c r="K4530" s="67">
        <f t="shared" si="3555"/>
        <v>0</v>
      </c>
      <c r="L4530" s="67">
        <f t="shared" si="3532"/>
        <v>150240</v>
      </c>
      <c r="M4530" s="67">
        <f t="shared" ref="M4530" si="3556">SUM(M4531,M4532)</f>
        <v>0</v>
      </c>
      <c r="N4530" s="67">
        <f t="shared" ref="N4530:O4530" si="3557">SUM(N4531,N4532)</f>
        <v>0</v>
      </c>
      <c r="O4530" s="67">
        <f t="shared" si="3557"/>
        <v>150240</v>
      </c>
      <c r="P4530" s="67">
        <f t="shared" si="3533"/>
        <v>150240</v>
      </c>
      <c r="Q4530" s="67">
        <f t="shared" si="3534"/>
        <v>10.606424285210023</v>
      </c>
    </row>
    <row r="4531" spans="1:17" x14ac:dyDescent="0.25">
      <c r="A4531" s="12" t="s">
        <v>638</v>
      </c>
      <c r="B4531" s="12" t="s">
        <v>82</v>
      </c>
      <c r="C4531" s="12" t="s">
        <v>751</v>
      </c>
      <c r="D4531" s="43" t="s">
        <v>1493</v>
      </c>
      <c r="E4531" s="48">
        <v>6111</v>
      </c>
      <c r="F4531" s="43"/>
      <c r="G4531" s="56" t="s">
        <v>2920</v>
      </c>
      <c r="H4531" s="23" t="s">
        <v>16</v>
      </c>
      <c r="I4531" s="68">
        <v>1390000</v>
      </c>
      <c r="J4531" s="68">
        <v>1260000</v>
      </c>
      <c r="K4531" s="68"/>
      <c r="L4531" s="68">
        <f t="shared" si="3532"/>
        <v>130000</v>
      </c>
      <c r="M4531" s="68"/>
      <c r="N4531" s="68"/>
      <c r="O4531" s="68">
        <v>130000</v>
      </c>
      <c r="P4531" s="68">
        <f t="shared" si="3533"/>
        <v>130000</v>
      </c>
      <c r="Q4531" s="68">
        <f t="shared" si="3534"/>
        <v>10.317460317460316</v>
      </c>
    </row>
    <row r="4532" spans="1:17" x14ac:dyDescent="0.25">
      <c r="A4532" s="14" t="s">
        <v>638</v>
      </c>
      <c r="B4532" s="14" t="s">
        <v>82</v>
      </c>
      <c r="C4532" s="14" t="s">
        <v>751</v>
      </c>
      <c r="D4532" s="50" t="s">
        <v>1493</v>
      </c>
      <c r="E4532" s="50" t="s">
        <v>2719</v>
      </c>
      <c r="F4532" s="43" t="s">
        <v>1</v>
      </c>
      <c r="G4532" s="49" t="s">
        <v>1</v>
      </c>
      <c r="H4532" s="11" t="s">
        <v>19</v>
      </c>
      <c r="I4532" s="67">
        <f t="shared" ref="I4532:O4532" si="3558">SUM(I4533:I4537)</f>
        <v>173500</v>
      </c>
      <c r="J4532" s="67">
        <f t="shared" si="3558"/>
        <v>156500</v>
      </c>
      <c r="K4532" s="67">
        <f t="shared" si="3558"/>
        <v>0</v>
      </c>
      <c r="L4532" s="67">
        <f t="shared" si="3532"/>
        <v>20240</v>
      </c>
      <c r="M4532" s="67">
        <f t="shared" si="3558"/>
        <v>0</v>
      </c>
      <c r="N4532" s="67">
        <f t="shared" si="3558"/>
        <v>0</v>
      </c>
      <c r="O4532" s="67">
        <f t="shared" si="3558"/>
        <v>20240</v>
      </c>
      <c r="P4532" s="67">
        <f t="shared" si="3533"/>
        <v>20240</v>
      </c>
      <c r="Q4532" s="67">
        <f t="shared" si="3534"/>
        <v>12.932907348242811</v>
      </c>
    </row>
    <row r="4533" spans="1:17" x14ac:dyDescent="0.25">
      <c r="A4533" s="12" t="s">
        <v>638</v>
      </c>
      <c r="B4533" s="12" t="s">
        <v>82</v>
      </c>
      <c r="C4533" s="12" t="s">
        <v>751</v>
      </c>
      <c r="D4533" s="43" t="s">
        <v>1493</v>
      </c>
      <c r="E4533" s="48">
        <v>6112</v>
      </c>
      <c r="F4533" s="43" t="s">
        <v>1495</v>
      </c>
      <c r="G4533" s="56" t="s">
        <v>2920</v>
      </c>
      <c r="H4533" s="23" t="s">
        <v>73</v>
      </c>
      <c r="I4533" s="68">
        <v>36500</v>
      </c>
      <c r="J4533" s="68">
        <v>32500</v>
      </c>
      <c r="K4533" s="68"/>
      <c r="L4533" s="68">
        <f t="shared" si="3532"/>
        <v>3600</v>
      </c>
      <c r="M4533" s="68"/>
      <c r="N4533" s="68"/>
      <c r="O4533" s="68">
        <v>3600</v>
      </c>
      <c r="P4533" s="68">
        <f t="shared" si="3533"/>
        <v>3600</v>
      </c>
      <c r="Q4533" s="68">
        <f t="shared" si="3534"/>
        <v>11.076923076923077</v>
      </c>
    </row>
    <row r="4534" spans="1:17" x14ac:dyDescent="0.25">
      <c r="A4534" s="12" t="s">
        <v>638</v>
      </c>
      <c r="B4534" s="12" t="s">
        <v>82</v>
      </c>
      <c r="C4534" s="12" t="s">
        <v>751</v>
      </c>
      <c r="D4534" s="43" t="s">
        <v>1493</v>
      </c>
      <c r="E4534" s="48">
        <v>6112</v>
      </c>
      <c r="F4534" s="43" t="s">
        <v>1496</v>
      </c>
      <c r="G4534" s="56" t="s">
        <v>2920</v>
      </c>
      <c r="H4534" s="23" t="s">
        <v>22</v>
      </c>
      <c r="I4534" s="68">
        <v>100000</v>
      </c>
      <c r="J4534" s="68">
        <v>90000</v>
      </c>
      <c r="K4534" s="68"/>
      <c r="L4534" s="68">
        <f t="shared" si="3532"/>
        <v>12000</v>
      </c>
      <c r="M4534" s="68"/>
      <c r="N4534" s="68"/>
      <c r="O4534" s="68">
        <v>12000</v>
      </c>
      <c r="P4534" s="68">
        <f t="shared" si="3533"/>
        <v>12000</v>
      </c>
      <c r="Q4534" s="68">
        <f t="shared" si="3534"/>
        <v>13.333333333333334</v>
      </c>
    </row>
    <row r="4535" spans="1:17" x14ac:dyDescent="0.25">
      <c r="A4535" s="12" t="s">
        <v>638</v>
      </c>
      <c r="B4535" s="12" t="s">
        <v>82</v>
      </c>
      <c r="C4535" s="12" t="s">
        <v>751</v>
      </c>
      <c r="D4535" s="43" t="s">
        <v>1493</v>
      </c>
      <c r="E4535" s="48">
        <v>6112</v>
      </c>
      <c r="F4535" s="43" t="s">
        <v>1497</v>
      </c>
      <c r="G4535" s="56" t="s">
        <v>2920</v>
      </c>
      <c r="H4535" s="23" t="s">
        <v>24</v>
      </c>
      <c r="I4535" s="68">
        <v>28000</v>
      </c>
      <c r="J4535" s="68">
        <v>25000</v>
      </c>
      <c r="K4535" s="68"/>
      <c r="L4535" s="68">
        <f t="shared" si="3532"/>
        <v>0</v>
      </c>
      <c r="M4535" s="68"/>
      <c r="N4535" s="68"/>
      <c r="O4535" s="68"/>
      <c r="P4535" s="68">
        <f t="shared" si="3533"/>
        <v>0</v>
      </c>
      <c r="Q4535" s="68">
        <f t="shared" si="3534"/>
        <v>0</v>
      </c>
    </row>
    <row r="4536" spans="1:17" x14ac:dyDescent="0.25">
      <c r="A4536" s="12" t="s">
        <v>638</v>
      </c>
      <c r="B4536" s="12" t="s">
        <v>82</v>
      </c>
      <c r="C4536" s="12" t="s">
        <v>751</v>
      </c>
      <c r="D4536" s="43" t="s">
        <v>1493</v>
      </c>
      <c r="E4536" s="48">
        <v>6112</v>
      </c>
      <c r="F4536" s="43" t="s">
        <v>1498</v>
      </c>
      <c r="G4536" s="56" t="s">
        <v>2920</v>
      </c>
      <c r="H4536" s="23" t="s">
        <v>76</v>
      </c>
      <c r="I4536" s="68">
        <v>6000</v>
      </c>
      <c r="J4536" s="68">
        <v>6000</v>
      </c>
      <c r="K4536" s="68"/>
      <c r="L4536" s="68">
        <f t="shared" si="3532"/>
        <v>4640</v>
      </c>
      <c r="M4536" s="68"/>
      <c r="N4536" s="68"/>
      <c r="O4536" s="68">
        <v>4640</v>
      </c>
      <c r="P4536" s="68">
        <f t="shared" si="3533"/>
        <v>4640</v>
      </c>
      <c r="Q4536" s="68">
        <f t="shared" si="3534"/>
        <v>77.333333333333329</v>
      </c>
    </row>
    <row r="4537" spans="1:17" x14ac:dyDescent="0.25">
      <c r="A4537" s="12" t="s">
        <v>638</v>
      </c>
      <c r="B4537" s="12" t="s">
        <v>82</v>
      </c>
      <c r="C4537" s="12" t="s">
        <v>751</v>
      </c>
      <c r="D4537" s="43" t="s">
        <v>1493</v>
      </c>
      <c r="E4537" s="48">
        <v>6112</v>
      </c>
      <c r="F4537" s="43" t="s">
        <v>1499</v>
      </c>
      <c r="G4537" s="56" t="s">
        <v>2920</v>
      </c>
      <c r="H4537" s="23" t="s">
        <v>26</v>
      </c>
      <c r="I4537" s="68">
        <v>3000</v>
      </c>
      <c r="J4537" s="68">
        <v>3000</v>
      </c>
      <c r="K4537" s="68"/>
      <c r="L4537" s="68">
        <f t="shared" si="3532"/>
        <v>0</v>
      </c>
      <c r="M4537" s="68"/>
      <c r="N4537" s="68"/>
      <c r="O4537" s="68"/>
      <c r="P4537" s="68">
        <f t="shared" si="3533"/>
        <v>0</v>
      </c>
      <c r="Q4537" s="68">
        <f t="shared" si="3534"/>
        <v>0</v>
      </c>
    </row>
    <row r="4538" spans="1:17" x14ac:dyDescent="0.25">
      <c r="A4538" s="12" t="s">
        <v>638</v>
      </c>
      <c r="B4538" s="12" t="s">
        <v>82</v>
      </c>
      <c r="C4538" s="12" t="s">
        <v>751</v>
      </c>
      <c r="D4538" s="43" t="s">
        <v>1493</v>
      </c>
      <c r="E4538" s="42" t="s">
        <v>2710</v>
      </c>
      <c r="F4538" s="42" t="s">
        <v>1</v>
      </c>
      <c r="G4538" s="42" t="s">
        <v>1</v>
      </c>
      <c r="H4538" s="11" t="s">
        <v>28</v>
      </c>
      <c r="I4538" s="67">
        <f t="shared" ref="I4538:O4538" si="3559">SUM(I4539)</f>
        <v>147000</v>
      </c>
      <c r="J4538" s="67">
        <f t="shared" si="3559"/>
        <v>132000</v>
      </c>
      <c r="K4538" s="67">
        <f t="shared" si="3559"/>
        <v>0</v>
      </c>
      <c r="L4538" s="67">
        <f t="shared" si="3532"/>
        <v>14000</v>
      </c>
      <c r="M4538" s="67">
        <f t="shared" si="3559"/>
        <v>0</v>
      </c>
      <c r="N4538" s="67">
        <f t="shared" si="3559"/>
        <v>0</v>
      </c>
      <c r="O4538" s="67">
        <f t="shared" si="3559"/>
        <v>14000</v>
      </c>
      <c r="P4538" s="67">
        <f t="shared" si="3533"/>
        <v>14000</v>
      </c>
      <c r="Q4538" s="67">
        <f t="shared" si="3534"/>
        <v>10.606060606060606</v>
      </c>
    </row>
    <row r="4539" spans="1:17" x14ac:dyDescent="0.25">
      <c r="A4539" s="12" t="s">
        <v>638</v>
      </c>
      <c r="B4539" s="12" t="s">
        <v>82</v>
      </c>
      <c r="C4539" s="12" t="s">
        <v>751</v>
      </c>
      <c r="D4539" s="43" t="s">
        <v>1493</v>
      </c>
      <c r="E4539" s="48">
        <v>6121</v>
      </c>
      <c r="F4539" s="43"/>
      <c r="G4539" s="56" t="s">
        <v>2920</v>
      </c>
      <c r="H4539" s="23" t="s">
        <v>29</v>
      </c>
      <c r="I4539" s="68">
        <v>147000</v>
      </c>
      <c r="J4539" s="68">
        <v>132000</v>
      </c>
      <c r="K4539" s="68"/>
      <c r="L4539" s="68">
        <f t="shared" si="3532"/>
        <v>14000</v>
      </c>
      <c r="M4539" s="68"/>
      <c r="N4539" s="68"/>
      <c r="O4539" s="68">
        <v>14000</v>
      </c>
      <c r="P4539" s="68">
        <f t="shared" si="3533"/>
        <v>14000</v>
      </c>
      <c r="Q4539" s="68">
        <f t="shared" si="3534"/>
        <v>10.606060606060606</v>
      </c>
    </row>
    <row r="4540" spans="1:17" x14ac:dyDescent="0.25">
      <c r="A4540" s="12" t="s">
        <v>638</v>
      </c>
      <c r="B4540" s="12" t="s">
        <v>82</v>
      </c>
      <c r="C4540" s="12" t="s">
        <v>751</v>
      </c>
      <c r="D4540" s="43" t="s">
        <v>1493</v>
      </c>
      <c r="E4540" s="42" t="s">
        <v>2711</v>
      </c>
      <c r="F4540" s="42" t="s">
        <v>1</v>
      </c>
      <c r="G4540" s="42" t="s">
        <v>1</v>
      </c>
      <c r="H4540" s="11" t="s">
        <v>32</v>
      </c>
      <c r="I4540" s="67">
        <f t="shared" ref="I4540:O4540" si="3560">SUM(I4541:I4548)</f>
        <v>436990</v>
      </c>
      <c r="J4540" s="67">
        <f t="shared" si="3560"/>
        <v>83990</v>
      </c>
      <c r="K4540" s="67">
        <f t="shared" si="3560"/>
        <v>0</v>
      </c>
      <c r="L4540" s="67">
        <f t="shared" si="3532"/>
        <v>14200</v>
      </c>
      <c r="M4540" s="67">
        <f t="shared" si="3560"/>
        <v>0</v>
      </c>
      <c r="N4540" s="67">
        <f t="shared" si="3560"/>
        <v>0</v>
      </c>
      <c r="O4540" s="67">
        <f t="shared" si="3560"/>
        <v>14200</v>
      </c>
      <c r="P4540" s="67">
        <f t="shared" si="3533"/>
        <v>14200</v>
      </c>
      <c r="Q4540" s="67">
        <f t="shared" si="3534"/>
        <v>16.906774616025714</v>
      </c>
    </row>
    <row r="4541" spans="1:17" x14ac:dyDescent="0.25">
      <c r="A4541" s="12" t="s">
        <v>638</v>
      </c>
      <c r="B4541" s="12" t="s">
        <v>82</v>
      </c>
      <c r="C4541" s="12" t="s">
        <v>751</v>
      </c>
      <c r="D4541" s="43" t="s">
        <v>1493</v>
      </c>
      <c r="E4541" s="48">
        <v>6131</v>
      </c>
      <c r="F4541" s="43"/>
      <c r="G4541" s="56" t="s">
        <v>2920</v>
      </c>
      <c r="H4541" s="23" t="s">
        <v>33</v>
      </c>
      <c r="I4541" s="68">
        <v>27000</v>
      </c>
      <c r="J4541" s="68">
        <v>2000</v>
      </c>
      <c r="K4541" s="68"/>
      <c r="L4541" s="68">
        <f t="shared" si="3532"/>
        <v>0</v>
      </c>
      <c r="M4541" s="68"/>
      <c r="N4541" s="68"/>
      <c r="O4541" s="68"/>
      <c r="P4541" s="68">
        <f t="shared" si="3533"/>
        <v>0</v>
      </c>
      <c r="Q4541" s="68">
        <f t="shared" si="3534"/>
        <v>0</v>
      </c>
    </row>
    <row r="4542" spans="1:17" x14ac:dyDescent="0.25">
      <c r="A4542" s="12" t="s">
        <v>638</v>
      </c>
      <c r="B4542" s="12" t="s">
        <v>82</v>
      </c>
      <c r="C4542" s="12" t="s">
        <v>751</v>
      </c>
      <c r="D4542" s="43" t="s">
        <v>1493</v>
      </c>
      <c r="E4542" s="48">
        <v>6132</v>
      </c>
      <c r="F4542" s="43"/>
      <c r="G4542" s="56" t="s">
        <v>2920</v>
      </c>
      <c r="H4542" s="23" t="s">
        <v>227</v>
      </c>
      <c r="I4542" s="68">
        <v>45000</v>
      </c>
      <c r="J4542" s="68">
        <v>40000</v>
      </c>
      <c r="K4542" s="68"/>
      <c r="L4542" s="68">
        <f t="shared" si="3532"/>
        <v>8000</v>
      </c>
      <c r="M4542" s="68"/>
      <c r="N4542" s="68"/>
      <c r="O4542" s="68">
        <v>8000</v>
      </c>
      <c r="P4542" s="68">
        <f t="shared" si="3533"/>
        <v>8000</v>
      </c>
      <c r="Q4542" s="68">
        <f t="shared" si="3534"/>
        <v>20</v>
      </c>
    </row>
    <row r="4543" spans="1:17" x14ac:dyDescent="0.25">
      <c r="A4543" s="12" t="s">
        <v>638</v>
      </c>
      <c r="B4543" s="12" t="s">
        <v>82</v>
      </c>
      <c r="C4543" s="12" t="s">
        <v>751</v>
      </c>
      <c r="D4543" s="43" t="s">
        <v>1493</v>
      </c>
      <c r="E4543" s="48">
        <v>6133</v>
      </c>
      <c r="F4543" s="43"/>
      <c r="G4543" s="56" t="s">
        <v>2920</v>
      </c>
      <c r="H4543" s="23" t="s">
        <v>229</v>
      </c>
      <c r="I4543" s="68">
        <v>13000</v>
      </c>
      <c r="J4543" s="68">
        <v>10000</v>
      </c>
      <c r="K4543" s="68"/>
      <c r="L4543" s="68">
        <f t="shared" si="3532"/>
        <v>1000</v>
      </c>
      <c r="M4543" s="68"/>
      <c r="N4543" s="68"/>
      <c r="O4543" s="68">
        <v>1000</v>
      </c>
      <c r="P4543" s="68">
        <f t="shared" si="3533"/>
        <v>1000</v>
      </c>
      <c r="Q4543" s="68">
        <f t="shared" si="3534"/>
        <v>10</v>
      </c>
    </row>
    <row r="4544" spans="1:17" x14ac:dyDescent="0.25">
      <c r="A4544" s="12" t="s">
        <v>638</v>
      </c>
      <c r="B4544" s="12" t="s">
        <v>82</v>
      </c>
      <c r="C4544" s="12" t="s">
        <v>751</v>
      </c>
      <c r="D4544" s="43" t="s">
        <v>1493</v>
      </c>
      <c r="E4544" s="48">
        <v>6134</v>
      </c>
      <c r="F4544" s="43"/>
      <c r="G4544" s="56" t="s">
        <v>2920</v>
      </c>
      <c r="H4544" s="23" t="s">
        <v>169</v>
      </c>
      <c r="I4544" s="68">
        <v>20000</v>
      </c>
      <c r="J4544" s="68">
        <v>8000</v>
      </c>
      <c r="K4544" s="68"/>
      <c r="L4544" s="68">
        <f t="shared" si="3532"/>
        <v>1000</v>
      </c>
      <c r="M4544" s="68"/>
      <c r="N4544" s="68"/>
      <c r="O4544" s="68">
        <v>1000</v>
      </c>
      <c r="P4544" s="68">
        <f t="shared" si="3533"/>
        <v>1000</v>
      </c>
      <c r="Q4544" s="68">
        <f t="shared" si="3534"/>
        <v>12.5</v>
      </c>
    </row>
    <row r="4545" spans="1:17" x14ac:dyDescent="0.25">
      <c r="A4545" s="12" t="s">
        <v>638</v>
      </c>
      <c r="B4545" s="12" t="s">
        <v>82</v>
      </c>
      <c r="C4545" s="12" t="s">
        <v>751</v>
      </c>
      <c r="D4545" s="43" t="s">
        <v>1493</v>
      </c>
      <c r="E4545" s="48">
        <v>6136</v>
      </c>
      <c r="F4545" s="43"/>
      <c r="G4545" s="56" t="s">
        <v>2920</v>
      </c>
      <c r="H4545" s="23" t="s">
        <v>233</v>
      </c>
      <c r="I4545" s="68">
        <v>2000</v>
      </c>
      <c r="J4545" s="68">
        <v>0</v>
      </c>
      <c r="K4545" s="68"/>
      <c r="L4545" s="68">
        <f t="shared" si="3532"/>
        <v>0</v>
      </c>
      <c r="M4545" s="68"/>
      <c r="N4545" s="68"/>
      <c r="O4545" s="68"/>
      <c r="P4545" s="68">
        <f t="shared" si="3533"/>
        <v>0</v>
      </c>
      <c r="Q4545" s="68" t="str">
        <f t="shared" si="3534"/>
        <v>-</v>
      </c>
    </row>
    <row r="4546" spans="1:17" x14ac:dyDescent="0.25">
      <c r="A4546" s="12" t="s">
        <v>638</v>
      </c>
      <c r="B4546" s="12" t="s">
        <v>82</v>
      </c>
      <c r="C4546" s="12" t="s">
        <v>751</v>
      </c>
      <c r="D4546" s="43" t="s">
        <v>1493</v>
      </c>
      <c r="E4546" s="48">
        <v>6137</v>
      </c>
      <c r="F4546" s="43"/>
      <c r="G4546" s="56" t="s">
        <v>2920</v>
      </c>
      <c r="H4546" s="23" t="s">
        <v>235</v>
      </c>
      <c r="I4546" s="68">
        <v>17000</v>
      </c>
      <c r="J4546" s="68">
        <v>9000</v>
      </c>
      <c r="K4546" s="68"/>
      <c r="L4546" s="68">
        <f t="shared" si="3532"/>
        <v>2000</v>
      </c>
      <c r="M4546" s="68"/>
      <c r="N4546" s="68"/>
      <c r="O4546" s="68">
        <v>2000</v>
      </c>
      <c r="P4546" s="68">
        <f t="shared" si="3533"/>
        <v>2000</v>
      </c>
      <c r="Q4546" s="68">
        <f t="shared" si="3534"/>
        <v>22.222222222222221</v>
      </c>
    </row>
    <row r="4547" spans="1:17" x14ac:dyDescent="0.25">
      <c r="A4547" s="12" t="s">
        <v>638</v>
      </c>
      <c r="B4547" s="12" t="s">
        <v>82</v>
      </c>
      <c r="C4547" s="12" t="s">
        <v>751</v>
      </c>
      <c r="D4547" s="43" t="s">
        <v>1493</v>
      </c>
      <c r="E4547" s="48">
        <v>6138</v>
      </c>
      <c r="F4547" s="43"/>
      <c r="G4547" s="56" t="s">
        <v>2920</v>
      </c>
      <c r="H4547" s="23" t="s">
        <v>237</v>
      </c>
      <c r="I4547" s="68">
        <v>1490</v>
      </c>
      <c r="J4547" s="68">
        <v>490</v>
      </c>
      <c r="K4547" s="68"/>
      <c r="L4547" s="68">
        <f t="shared" si="3532"/>
        <v>200</v>
      </c>
      <c r="M4547" s="68"/>
      <c r="N4547" s="68"/>
      <c r="O4547" s="68">
        <v>200</v>
      </c>
      <c r="P4547" s="68">
        <f t="shared" si="3533"/>
        <v>200</v>
      </c>
      <c r="Q4547" s="68">
        <f t="shared" si="3534"/>
        <v>40.816326530612244</v>
      </c>
    </row>
    <row r="4548" spans="1:17" x14ac:dyDescent="0.25">
      <c r="A4548" s="14" t="s">
        <v>638</v>
      </c>
      <c r="B4548" s="14" t="s">
        <v>82</v>
      </c>
      <c r="C4548" s="14" t="s">
        <v>751</v>
      </c>
      <c r="D4548" s="50" t="s">
        <v>1493</v>
      </c>
      <c r="E4548" s="50" t="s">
        <v>2720</v>
      </c>
      <c r="F4548" s="43" t="s">
        <v>1</v>
      </c>
      <c r="G4548" s="49" t="s">
        <v>1</v>
      </c>
      <c r="H4548" s="11" t="s">
        <v>35</v>
      </c>
      <c r="I4548" s="67">
        <f t="shared" ref="I4548:O4548" si="3561">SUM(I4549:I4551)</f>
        <v>311500</v>
      </c>
      <c r="J4548" s="67">
        <f t="shared" si="3561"/>
        <v>14500</v>
      </c>
      <c r="K4548" s="67">
        <f t="shared" si="3561"/>
        <v>0</v>
      </c>
      <c r="L4548" s="67">
        <f t="shared" si="3532"/>
        <v>2000</v>
      </c>
      <c r="M4548" s="67">
        <f t="shared" si="3561"/>
        <v>0</v>
      </c>
      <c r="N4548" s="67">
        <f t="shared" si="3561"/>
        <v>0</v>
      </c>
      <c r="O4548" s="67">
        <f t="shared" si="3561"/>
        <v>2000</v>
      </c>
      <c r="P4548" s="67">
        <f t="shared" si="3533"/>
        <v>2000</v>
      </c>
      <c r="Q4548" s="67">
        <f t="shared" si="3534"/>
        <v>13.793103448275861</v>
      </c>
    </row>
    <row r="4549" spans="1:17" x14ac:dyDescent="0.25">
      <c r="A4549" s="12" t="s">
        <v>638</v>
      </c>
      <c r="B4549" s="12" t="s">
        <v>82</v>
      </c>
      <c r="C4549" s="12" t="s">
        <v>751</v>
      </c>
      <c r="D4549" s="43" t="s">
        <v>1493</v>
      </c>
      <c r="E4549" s="48">
        <v>6139</v>
      </c>
      <c r="F4549" s="43"/>
      <c r="G4549" s="56" t="s">
        <v>2920</v>
      </c>
      <c r="H4549" s="23" t="s">
        <v>35</v>
      </c>
      <c r="I4549" s="68">
        <v>305000</v>
      </c>
      <c r="J4549" s="68">
        <v>8000</v>
      </c>
      <c r="K4549" s="68"/>
      <c r="L4549" s="68">
        <f t="shared" si="3532"/>
        <v>1000</v>
      </c>
      <c r="M4549" s="68"/>
      <c r="N4549" s="68"/>
      <c r="O4549" s="68">
        <v>1000</v>
      </c>
      <c r="P4549" s="68">
        <f t="shared" si="3533"/>
        <v>1000</v>
      </c>
      <c r="Q4549" s="68">
        <f t="shared" si="3534"/>
        <v>12.5</v>
      </c>
    </row>
    <row r="4550" spans="1:17" x14ac:dyDescent="0.25">
      <c r="A4550" s="12" t="s">
        <v>638</v>
      </c>
      <c r="B4550" s="12" t="s">
        <v>82</v>
      </c>
      <c r="C4550" s="12" t="s">
        <v>751</v>
      </c>
      <c r="D4550" s="43" t="s">
        <v>1493</v>
      </c>
      <c r="E4550" s="48">
        <v>6139</v>
      </c>
      <c r="F4550" s="43" t="s">
        <v>1500</v>
      </c>
      <c r="G4550" s="56" t="s">
        <v>2920</v>
      </c>
      <c r="H4550" s="23" t="s">
        <v>43</v>
      </c>
      <c r="I4550" s="68">
        <v>3500</v>
      </c>
      <c r="J4550" s="68">
        <v>3500</v>
      </c>
      <c r="K4550" s="68"/>
      <c r="L4550" s="68">
        <f t="shared" si="3532"/>
        <v>600</v>
      </c>
      <c r="M4550" s="68"/>
      <c r="N4550" s="68"/>
      <c r="O4550" s="68">
        <v>600</v>
      </c>
      <c r="P4550" s="68">
        <f t="shared" si="3533"/>
        <v>600</v>
      </c>
      <c r="Q4550" s="68">
        <f t="shared" si="3534"/>
        <v>17.142857142857142</v>
      </c>
    </row>
    <row r="4551" spans="1:17" ht="22.5" x14ac:dyDescent="0.25">
      <c r="A4551" s="12" t="s">
        <v>638</v>
      </c>
      <c r="B4551" s="12" t="s">
        <v>82</v>
      </c>
      <c r="C4551" s="12" t="s">
        <v>751</v>
      </c>
      <c r="D4551" s="43" t="s">
        <v>1493</v>
      </c>
      <c r="E4551" s="48">
        <v>6139</v>
      </c>
      <c r="F4551" s="43" t="s">
        <v>1501</v>
      </c>
      <c r="G4551" s="56" t="s">
        <v>2920</v>
      </c>
      <c r="H4551" s="23" t="s">
        <v>49</v>
      </c>
      <c r="I4551" s="68">
        <v>3000</v>
      </c>
      <c r="J4551" s="68">
        <v>3000</v>
      </c>
      <c r="K4551" s="68"/>
      <c r="L4551" s="68">
        <f t="shared" si="3532"/>
        <v>400</v>
      </c>
      <c r="M4551" s="68"/>
      <c r="N4551" s="68"/>
      <c r="O4551" s="68">
        <v>400</v>
      </c>
      <c r="P4551" s="68">
        <f t="shared" si="3533"/>
        <v>400</v>
      </c>
      <c r="Q4551" s="68">
        <f t="shared" si="3534"/>
        <v>13.333333333333334</v>
      </c>
    </row>
    <row r="4552" spans="1:17" ht="22.5" x14ac:dyDescent="0.25">
      <c r="A4552" s="14" t="s">
        <v>1</v>
      </c>
      <c r="B4552" s="14" t="s">
        <v>1</v>
      </c>
      <c r="C4552" s="14" t="s">
        <v>1</v>
      </c>
      <c r="D4552" s="42" t="s">
        <v>1</v>
      </c>
      <c r="E4552" s="42" t="s">
        <v>1</v>
      </c>
      <c r="F4552" s="42" t="s">
        <v>1</v>
      </c>
      <c r="G4552" s="42" t="s">
        <v>1</v>
      </c>
      <c r="H4552" s="17" t="s">
        <v>50</v>
      </c>
      <c r="I4552" s="66">
        <f t="shared" ref="I4552:O4552" si="3562">SUM(I4553)</f>
        <v>7100</v>
      </c>
      <c r="J4552" s="66">
        <f t="shared" si="3562"/>
        <v>100</v>
      </c>
      <c r="K4552" s="66">
        <f t="shared" si="3562"/>
        <v>0</v>
      </c>
      <c r="L4552" s="66">
        <f t="shared" si="3532"/>
        <v>0</v>
      </c>
      <c r="M4552" s="66">
        <f t="shared" si="3562"/>
        <v>0</v>
      </c>
      <c r="N4552" s="66">
        <f t="shared" si="3562"/>
        <v>0</v>
      </c>
      <c r="O4552" s="66">
        <f t="shared" si="3562"/>
        <v>0</v>
      </c>
      <c r="P4552" s="66">
        <f t="shared" si="3533"/>
        <v>0</v>
      </c>
      <c r="Q4552" s="66">
        <f t="shared" si="3534"/>
        <v>0</v>
      </c>
    </row>
    <row r="4553" spans="1:17" x14ac:dyDescent="0.25">
      <c r="A4553" s="12" t="s">
        <v>638</v>
      </c>
      <c r="B4553" s="12" t="s">
        <v>82</v>
      </c>
      <c r="C4553" s="12" t="s">
        <v>751</v>
      </c>
      <c r="D4553" s="43" t="s">
        <v>1493</v>
      </c>
      <c r="E4553" s="42" t="s">
        <v>2712</v>
      </c>
      <c r="F4553" s="42" t="s">
        <v>1</v>
      </c>
      <c r="G4553" s="42" t="s">
        <v>1</v>
      </c>
      <c r="H4553" s="11" t="s">
        <v>52</v>
      </c>
      <c r="I4553" s="67">
        <f t="shared" ref="I4553" si="3563">SUM(I4554:I4555)</f>
        <v>7100</v>
      </c>
      <c r="J4553" s="67">
        <f t="shared" ref="J4553:K4553" si="3564">SUM(J4554:J4555)</f>
        <v>100</v>
      </c>
      <c r="K4553" s="67">
        <f t="shared" si="3564"/>
        <v>0</v>
      </c>
      <c r="L4553" s="67">
        <f t="shared" si="3532"/>
        <v>0</v>
      </c>
      <c r="M4553" s="67">
        <f t="shared" ref="M4553" si="3565">SUM(M4554:M4555)</f>
        <v>0</v>
      </c>
      <c r="N4553" s="67">
        <f t="shared" ref="N4553:O4553" si="3566">SUM(N4554:N4555)</f>
        <v>0</v>
      </c>
      <c r="O4553" s="67">
        <f t="shared" si="3566"/>
        <v>0</v>
      </c>
      <c r="P4553" s="67">
        <f t="shared" si="3533"/>
        <v>0</v>
      </c>
      <c r="Q4553" s="67">
        <f t="shared" si="3534"/>
        <v>0</v>
      </c>
    </row>
    <row r="4554" spans="1:17" x14ac:dyDescent="0.25">
      <c r="A4554" s="12" t="s">
        <v>638</v>
      </c>
      <c r="B4554" s="12" t="s">
        <v>82</v>
      </c>
      <c r="C4554" s="12" t="s">
        <v>751</v>
      </c>
      <c r="D4554" s="43" t="s">
        <v>1493</v>
      </c>
      <c r="E4554" s="48">
        <v>6142</v>
      </c>
      <c r="F4554" s="43"/>
      <c r="G4554" s="56" t="s">
        <v>2920</v>
      </c>
      <c r="H4554" s="23" t="s">
        <v>91</v>
      </c>
      <c r="I4554" s="68">
        <v>7000</v>
      </c>
      <c r="J4554" s="68">
        <v>0</v>
      </c>
      <c r="K4554" s="68"/>
      <c r="L4554" s="68">
        <f t="shared" si="3532"/>
        <v>0</v>
      </c>
      <c r="M4554" s="68"/>
      <c r="N4554" s="68"/>
      <c r="O4554" s="68"/>
      <c r="P4554" s="68">
        <f t="shared" si="3533"/>
        <v>0</v>
      </c>
      <c r="Q4554" s="68" t="str">
        <f t="shared" si="3534"/>
        <v>-</v>
      </c>
    </row>
    <row r="4555" spans="1:17" x14ac:dyDescent="0.25">
      <c r="A4555" s="12" t="s">
        <v>638</v>
      </c>
      <c r="B4555" s="12" t="s">
        <v>82</v>
      </c>
      <c r="C4555" s="12" t="s">
        <v>751</v>
      </c>
      <c r="D4555" s="43" t="s">
        <v>1493</v>
      </c>
      <c r="E4555" s="48">
        <v>6148</v>
      </c>
      <c r="F4555" s="43"/>
      <c r="G4555" s="56" t="s">
        <v>2920</v>
      </c>
      <c r="H4555" s="23" t="s">
        <v>58</v>
      </c>
      <c r="I4555" s="68">
        <v>100</v>
      </c>
      <c r="J4555" s="68">
        <v>100</v>
      </c>
      <c r="K4555" s="68"/>
      <c r="L4555" s="68">
        <f t="shared" si="3532"/>
        <v>0</v>
      </c>
      <c r="M4555" s="68"/>
      <c r="N4555" s="68"/>
      <c r="O4555" s="68"/>
      <c r="P4555" s="68">
        <f t="shared" si="3533"/>
        <v>0</v>
      </c>
      <c r="Q4555" s="68">
        <f t="shared" si="3534"/>
        <v>0</v>
      </c>
    </row>
    <row r="4556" spans="1:17" ht="22.5" x14ac:dyDescent="0.25">
      <c r="A4556" s="14" t="s">
        <v>1</v>
      </c>
      <c r="B4556" s="14" t="s">
        <v>1</v>
      </c>
      <c r="C4556" s="14" t="s">
        <v>1</v>
      </c>
      <c r="D4556" s="42" t="s">
        <v>1</v>
      </c>
      <c r="E4556" s="42" t="s">
        <v>1</v>
      </c>
      <c r="F4556" s="42" t="s">
        <v>1</v>
      </c>
      <c r="G4556" s="42" t="s">
        <v>1</v>
      </c>
      <c r="H4556" s="17" t="s">
        <v>59</v>
      </c>
      <c r="I4556" s="66">
        <f t="shared" ref="I4556:O4556" si="3567">SUM(I4557)</f>
        <v>68000</v>
      </c>
      <c r="J4556" s="66">
        <f t="shared" si="3567"/>
        <v>0</v>
      </c>
      <c r="K4556" s="66">
        <f t="shared" si="3567"/>
        <v>0</v>
      </c>
      <c r="L4556" s="66">
        <f t="shared" ref="L4556:L4619" si="3568">SUM(M4556:O4556)</f>
        <v>0</v>
      </c>
      <c r="M4556" s="66">
        <f t="shared" si="3567"/>
        <v>0</v>
      </c>
      <c r="N4556" s="66">
        <f t="shared" si="3567"/>
        <v>0</v>
      </c>
      <c r="O4556" s="66">
        <f t="shared" si="3567"/>
        <v>0</v>
      </c>
      <c r="P4556" s="66">
        <f t="shared" ref="P4556:P4619" si="3569">K4556+L4556</f>
        <v>0</v>
      </c>
      <c r="Q4556" s="66" t="str">
        <f t="shared" ref="Q4556:Q4619" si="3570">IF(J4556=0,"-",P4556/J4556*100)</f>
        <v>-</v>
      </c>
    </row>
    <row r="4557" spans="1:17" x14ac:dyDescent="0.25">
      <c r="A4557" s="12" t="s">
        <v>638</v>
      </c>
      <c r="B4557" s="12" t="s">
        <v>82</v>
      </c>
      <c r="C4557" s="12" t="s">
        <v>751</v>
      </c>
      <c r="D4557" s="43" t="s">
        <v>1493</v>
      </c>
      <c r="E4557" s="42" t="s">
        <v>2715</v>
      </c>
      <c r="F4557" s="42" t="s">
        <v>1</v>
      </c>
      <c r="G4557" s="42" t="s">
        <v>1</v>
      </c>
      <c r="H4557" s="11" t="s">
        <v>61</v>
      </c>
      <c r="I4557" s="67">
        <f t="shared" ref="I4557" si="3571">SUM(I4558:I4559)</f>
        <v>68000</v>
      </c>
      <c r="J4557" s="67">
        <f t="shared" ref="J4557:K4557" si="3572">SUM(J4558:J4559)</f>
        <v>0</v>
      </c>
      <c r="K4557" s="67">
        <f t="shared" si="3572"/>
        <v>0</v>
      </c>
      <c r="L4557" s="67">
        <f t="shared" si="3568"/>
        <v>0</v>
      </c>
      <c r="M4557" s="67">
        <f t="shared" ref="M4557" si="3573">SUM(M4558:M4559)</f>
        <v>0</v>
      </c>
      <c r="N4557" s="67">
        <f t="shared" ref="N4557:O4557" si="3574">SUM(N4558:N4559)</f>
        <v>0</v>
      </c>
      <c r="O4557" s="67">
        <f t="shared" si="3574"/>
        <v>0</v>
      </c>
      <c r="P4557" s="67">
        <f t="shared" si="3569"/>
        <v>0</v>
      </c>
      <c r="Q4557" s="67" t="str">
        <f t="shared" si="3570"/>
        <v>-</v>
      </c>
    </row>
    <row r="4558" spans="1:17" x14ac:dyDescent="0.25">
      <c r="A4558" s="12" t="s">
        <v>638</v>
      </c>
      <c r="B4558" s="12" t="s">
        <v>82</v>
      </c>
      <c r="C4558" s="12" t="s">
        <v>751</v>
      </c>
      <c r="D4558" s="43" t="s">
        <v>1493</v>
      </c>
      <c r="E4558" s="48">
        <v>8213</v>
      </c>
      <c r="F4558" s="43"/>
      <c r="G4558" s="56" t="s">
        <v>2920</v>
      </c>
      <c r="H4558" s="23" t="s">
        <v>62</v>
      </c>
      <c r="I4558" s="68">
        <v>28000</v>
      </c>
      <c r="J4558" s="68">
        <v>0</v>
      </c>
      <c r="K4558" s="68"/>
      <c r="L4558" s="68">
        <f t="shared" si="3568"/>
        <v>0</v>
      </c>
      <c r="M4558" s="68"/>
      <c r="N4558" s="68"/>
      <c r="O4558" s="68"/>
      <c r="P4558" s="68">
        <f t="shared" si="3569"/>
        <v>0</v>
      </c>
      <c r="Q4558" s="68" t="str">
        <f t="shared" si="3570"/>
        <v>-</v>
      </c>
    </row>
    <row r="4559" spans="1:17" x14ac:dyDescent="0.25">
      <c r="A4559" s="12" t="s">
        <v>638</v>
      </c>
      <c r="B4559" s="12" t="s">
        <v>82</v>
      </c>
      <c r="C4559" s="12" t="s">
        <v>751</v>
      </c>
      <c r="D4559" s="43" t="s">
        <v>1493</v>
      </c>
      <c r="E4559" s="48">
        <v>8216</v>
      </c>
      <c r="F4559" s="43"/>
      <c r="G4559" s="56" t="s">
        <v>2920</v>
      </c>
      <c r="H4559" s="23" t="s">
        <v>248</v>
      </c>
      <c r="I4559" s="68">
        <v>40000</v>
      </c>
      <c r="J4559" s="68">
        <v>0</v>
      </c>
      <c r="K4559" s="68"/>
      <c r="L4559" s="68">
        <f t="shared" si="3568"/>
        <v>0</v>
      </c>
      <c r="M4559" s="68"/>
      <c r="N4559" s="68"/>
      <c r="O4559" s="68"/>
      <c r="P4559" s="68">
        <f t="shared" si="3569"/>
        <v>0</v>
      </c>
      <c r="Q4559" s="68" t="str">
        <f t="shared" si="3570"/>
        <v>-</v>
      </c>
    </row>
    <row r="4560" spans="1:17" x14ac:dyDescent="0.25">
      <c r="A4560" s="23" t="s">
        <v>1</v>
      </c>
      <c r="B4560" s="23" t="s">
        <v>1</v>
      </c>
      <c r="C4560" s="23" t="s">
        <v>1</v>
      </c>
      <c r="D4560" s="49" t="s">
        <v>1</v>
      </c>
      <c r="E4560" s="49" t="s">
        <v>1</v>
      </c>
      <c r="F4560" s="49" t="s">
        <v>1</v>
      </c>
      <c r="G4560" s="49" t="s">
        <v>1</v>
      </c>
      <c r="H4560" s="17" t="s">
        <v>1502</v>
      </c>
      <c r="I4560" s="66">
        <f t="shared" ref="I4560:O4560" si="3575">SUM(I4529,I4552,I4556)</f>
        <v>2222590</v>
      </c>
      <c r="J4560" s="66">
        <f t="shared" si="3575"/>
        <v>1632590</v>
      </c>
      <c r="K4560" s="66">
        <f t="shared" si="3575"/>
        <v>0</v>
      </c>
      <c r="L4560" s="66">
        <f t="shared" si="3568"/>
        <v>178440</v>
      </c>
      <c r="M4560" s="66">
        <f t="shared" si="3575"/>
        <v>0</v>
      </c>
      <c r="N4560" s="66">
        <f t="shared" si="3575"/>
        <v>0</v>
      </c>
      <c r="O4560" s="66">
        <f t="shared" si="3575"/>
        <v>178440</v>
      </c>
      <c r="P4560" s="66">
        <f t="shared" si="3569"/>
        <v>178440</v>
      </c>
      <c r="Q4560" s="66">
        <f t="shared" si="3570"/>
        <v>10.929872166312423</v>
      </c>
    </row>
    <row r="4561" spans="1:17" ht="15.75" thickBot="1" x14ac:dyDescent="0.3">
      <c r="A4561" s="23" t="s">
        <v>1</v>
      </c>
      <c r="B4561" s="23" t="s">
        <v>1</v>
      </c>
      <c r="C4561" s="23" t="s">
        <v>1</v>
      </c>
      <c r="D4561" s="49" t="s">
        <v>1</v>
      </c>
      <c r="E4561" s="49" t="s">
        <v>1</v>
      </c>
      <c r="F4561" s="49" t="s">
        <v>1</v>
      </c>
      <c r="G4561" s="49" t="s">
        <v>1</v>
      </c>
      <c r="H4561" s="11" t="s">
        <v>64</v>
      </c>
      <c r="I4561" s="67">
        <v>59</v>
      </c>
      <c r="J4561" s="67">
        <v>59</v>
      </c>
      <c r="K4561" s="67"/>
      <c r="L4561" s="67"/>
      <c r="M4561" s="67"/>
      <c r="N4561" s="67"/>
      <c r="O4561" s="67"/>
      <c r="P4561" s="67">
        <f t="shared" si="3569"/>
        <v>0</v>
      </c>
      <c r="Q4561" s="67">
        <f t="shared" si="3570"/>
        <v>0</v>
      </c>
    </row>
    <row r="4562" spans="1:17" ht="34.5" thickBot="1" x14ac:dyDescent="0.3">
      <c r="A4562" s="23" t="s">
        <v>1</v>
      </c>
      <c r="B4562" s="23" t="s">
        <v>1</v>
      </c>
      <c r="C4562" s="23" t="s">
        <v>1</v>
      </c>
      <c r="D4562" s="49" t="s">
        <v>1</v>
      </c>
      <c r="E4562" s="49" t="s">
        <v>1</v>
      </c>
      <c r="F4562" s="49" t="s">
        <v>1</v>
      </c>
      <c r="G4562" s="49" t="s">
        <v>1</v>
      </c>
      <c r="H4562" s="22" t="s">
        <v>65</v>
      </c>
      <c r="I4562" s="64" t="s">
        <v>2718</v>
      </c>
      <c r="J4562" s="64" t="s">
        <v>2879</v>
      </c>
      <c r="K4562" s="64" t="s">
        <v>2942</v>
      </c>
      <c r="L4562" s="64" t="s">
        <v>2942</v>
      </c>
      <c r="M4562" s="64" t="s">
        <v>2950</v>
      </c>
      <c r="N4562" s="64" t="s">
        <v>2949</v>
      </c>
      <c r="O4562" s="64" t="s">
        <v>2951</v>
      </c>
      <c r="P4562" s="64" t="s">
        <v>2942</v>
      </c>
      <c r="Q4562" s="64" t="s">
        <v>2944</v>
      </c>
    </row>
    <row r="4563" spans="1:17" x14ac:dyDescent="0.25">
      <c r="A4563" s="24"/>
      <c r="B4563" s="24"/>
      <c r="C4563" s="24"/>
      <c r="D4563" s="51"/>
      <c r="E4563" s="51"/>
      <c r="F4563" s="51"/>
      <c r="G4563" s="51"/>
      <c r="H4563" s="18" t="s">
        <v>1</v>
      </c>
      <c r="I4563" s="65">
        <v>1</v>
      </c>
      <c r="J4563" s="65" t="s">
        <v>2894</v>
      </c>
      <c r="K4563" s="65">
        <v>3</v>
      </c>
      <c r="L4563" s="65" t="s">
        <v>2945</v>
      </c>
      <c r="M4563" s="65">
        <v>5</v>
      </c>
      <c r="N4563" s="65">
        <v>6</v>
      </c>
      <c r="O4563" s="65">
        <v>7</v>
      </c>
      <c r="P4563" s="65" t="s">
        <v>2946</v>
      </c>
      <c r="Q4563" s="65">
        <v>9</v>
      </c>
    </row>
    <row r="4564" spans="1:17" x14ac:dyDescent="0.25">
      <c r="A4564" s="24"/>
      <c r="B4564" s="24"/>
      <c r="C4564" s="24"/>
      <c r="D4564" s="51"/>
      <c r="E4564" s="52"/>
      <c r="F4564" s="52"/>
      <c r="G4564" s="52"/>
      <c r="H4564" s="19" t="s">
        <v>332</v>
      </c>
      <c r="I4564" s="69">
        <f t="shared" ref="I4564" si="3576">SUM(I4560)</f>
        <v>2222590</v>
      </c>
      <c r="J4564" s="69">
        <f t="shared" ref="J4564:K4564" si="3577">SUM(J4560)</f>
        <v>1632590</v>
      </c>
      <c r="K4564" s="69">
        <f t="shared" si="3577"/>
        <v>0</v>
      </c>
      <c r="L4564" s="69">
        <f t="shared" si="3568"/>
        <v>178440</v>
      </c>
      <c r="M4564" s="69">
        <f t="shared" ref="M4564" si="3578">SUM(M4560)</f>
        <v>0</v>
      </c>
      <c r="N4564" s="69">
        <f t="shared" ref="N4564:O4564" si="3579">SUM(N4560)</f>
        <v>0</v>
      </c>
      <c r="O4564" s="69">
        <f t="shared" si="3579"/>
        <v>178440</v>
      </c>
      <c r="P4564" s="69">
        <f t="shared" si="3569"/>
        <v>178440</v>
      </c>
      <c r="Q4564" s="69">
        <f t="shared" si="3570"/>
        <v>10.929872166312423</v>
      </c>
    </row>
    <row r="4565" spans="1:17" x14ac:dyDescent="0.25">
      <c r="A4565" s="24"/>
      <c r="B4565" s="24"/>
      <c r="C4565" s="24"/>
      <c r="D4565" s="51"/>
      <c r="E4565" s="51"/>
      <c r="F4565" s="51"/>
      <c r="G4565" s="51"/>
      <c r="H4565" s="20" t="s">
        <v>67</v>
      </c>
      <c r="I4565" s="69">
        <f t="shared" ref="I4565" si="3580">SUM(I4564)</f>
        <v>2222590</v>
      </c>
      <c r="J4565" s="69">
        <f t="shared" ref="J4565:K4565" si="3581">SUM(J4564)</f>
        <v>1632590</v>
      </c>
      <c r="K4565" s="69">
        <f t="shared" si="3581"/>
        <v>0</v>
      </c>
      <c r="L4565" s="69">
        <f t="shared" si="3568"/>
        <v>178440</v>
      </c>
      <c r="M4565" s="69">
        <f t="shared" ref="M4565" si="3582">SUM(M4564)</f>
        <v>0</v>
      </c>
      <c r="N4565" s="69">
        <f t="shared" ref="N4565:O4565" si="3583">SUM(N4564)</f>
        <v>0</v>
      </c>
      <c r="O4565" s="69">
        <f t="shared" si="3583"/>
        <v>178440</v>
      </c>
      <c r="P4565" s="69">
        <f t="shared" si="3569"/>
        <v>178440</v>
      </c>
      <c r="Q4565" s="69">
        <f t="shared" si="3570"/>
        <v>10.929872166312423</v>
      </c>
    </row>
    <row r="4566" spans="1:17" x14ac:dyDescent="0.25">
      <c r="A4566" s="25"/>
      <c r="B4566" s="25"/>
      <c r="C4566" s="25"/>
      <c r="D4566" s="53"/>
      <c r="E4566" s="53"/>
      <c r="F4566" s="53"/>
      <c r="G4566" s="53"/>
    </row>
    <row r="4567" spans="1:17" ht="15.75" thickBot="1" x14ac:dyDescent="0.3">
      <c r="A4567" s="23" t="s">
        <v>1</v>
      </c>
      <c r="B4567" s="23" t="s">
        <v>1</v>
      </c>
      <c r="C4567" s="23" t="s">
        <v>1</v>
      </c>
      <c r="D4567" s="49" t="s">
        <v>1</v>
      </c>
      <c r="E4567" s="49" t="s">
        <v>1</v>
      </c>
      <c r="F4567" s="49" t="s">
        <v>1</v>
      </c>
      <c r="G4567" s="49" t="s">
        <v>1</v>
      </c>
      <c r="H4567" s="26" t="s">
        <v>1</v>
      </c>
      <c r="I4567" s="70"/>
      <c r="J4567" s="70"/>
      <c r="K4567" s="70"/>
      <c r="L4567" s="70"/>
      <c r="M4567" s="70"/>
      <c r="N4567" s="70"/>
      <c r="O4567" s="70"/>
      <c r="P4567" s="70"/>
      <c r="Q4567" s="70"/>
    </row>
    <row r="4568" spans="1:17" ht="34.5" thickBot="1" x14ac:dyDescent="0.3">
      <c r="A4568" s="22" t="s">
        <v>4</v>
      </c>
      <c r="B4568" s="22" t="s">
        <v>5</v>
      </c>
      <c r="C4568" s="22" t="s">
        <v>6</v>
      </c>
      <c r="D4568" s="44" t="s">
        <v>2891</v>
      </c>
      <c r="E4568" s="44" t="s">
        <v>2895</v>
      </c>
      <c r="F4568" s="44" t="s">
        <v>7</v>
      </c>
      <c r="G4568" s="44" t="s">
        <v>8</v>
      </c>
      <c r="H4568" s="22" t="s">
        <v>9</v>
      </c>
      <c r="I4568" s="64" t="s">
        <v>2718</v>
      </c>
      <c r="J4568" s="64" t="s">
        <v>2879</v>
      </c>
      <c r="K4568" s="64" t="s">
        <v>2942</v>
      </c>
      <c r="L4568" s="64" t="s">
        <v>2942</v>
      </c>
      <c r="M4568" s="64" t="s">
        <v>2950</v>
      </c>
      <c r="N4568" s="64" t="s">
        <v>2949</v>
      </c>
      <c r="O4568" s="64" t="s">
        <v>2951</v>
      </c>
      <c r="P4568" s="64" t="s">
        <v>2942</v>
      </c>
      <c r="Q4568" s="64" t="s">
        <v>2944</v>
      </c>
    </row>
    <row r="4569" spans="1:17" x14ac:dyDescent="0.25">
      <c r="A4569" s="15" t="s">
        <v>1</v>
      </c>
      <c r="B4569" s="15" t="s">
        <v>1</v>
      </c>
      <c r="C4569" s="15" t="s">
        <v>1</v>
      </c>
      <c r="D4569" s="45" t="s">
        <v>1</v>
      </c>
      <c r="E4569" s="45" t="s">
        <v>1</v>
      </c>
      <c r="F4569" s="46" t="s">
        <v>1</v>
      </c>
      <c r="G4569" s="47" t="s">
        <v>1</v>
      </c>
      <c r="H4569" s="16" t="s">
        <v>1</v>
      </c>
      <c r="I4569" s="65">
        <v>1</v>
      </c>
      <c r="J4569" s="65" t="s">
        <v>2894</v>
      </c>
      <c r="K4569" s="65">
        <v>3</v>
      </c>
      <c r="L4569" s="65" t="s">
        <v>2945</v>
      </c>
      <c r="M4569" s="65">
        <v>5</v>
      </c>
      <c r="N4569" s="65">
        <v>6</v>
      </c>
      <c r="O4569" s="65">
        <v>7</v>
      </c>
      <c r="P4569" s="65" t="s">
        <v>2946</v>
      </c>
      <c r="Q4569" s="65">
        <v>9</v>
      </c>
    </row>
    <row r="4570" spans="1:17" x14ac:dyDescent="0.25">
      <c r="A4570" s="14" t="s">
        <v>638</v>
      </c>
      <c r="B4570" s="14" t="s">
        <v>82</v>
      </c>
      <c r="C4570" s="12" t="s">
        <v>762</v>
      </c>
      <c r="D4570" s="43" t="s">
        <v>1503</v>
      </c>
      <c r="E4570" s="42" t="s">
        <v>1</v>
      </c>
      <c r="F4570" s="42" t="s">
        <v>1</v>
      </c>
      <c r="G4570" s="42" t="s">
        <v>1</v>
      </c>
      <c r="H4570" s="11" t="s">
        <v>1504</v>
      </c>
      <c r="I4570" s="63"/>
      <c r="J4570" s="63"/>
      <c r="K4570" s="63"/>
      <c r="L4570" s="63"/>
      <c r="M4570" s="63"/>
      <c r="N4570" s="63"/>
      <c r="O4570" s="63"/>
      <c r="P4570" s="63">
        <f t="shared" si="3569"/>
        <v>0</v>
      </c>
      <c r="Q4570" s="63" t="str">
        <f t="shared" si="3570"/>
        <v>-</v>
      </c>
    </row>
    <row r="4571" spans="1:17" ht="22.5" x14ac:dyDescent="0.25">
      <c r="A4571" s="14" t="s">
        <v>1</v>
      </c>
      <c r="B4571" s="14" t="s">
        <v>1</v>
      </c>
      <c r="C4571" s="14" t="s">
        <v>1</v>
      </c>
      <c r="D4571" s="42" t="s">
        <v>1</v>
      </c>
      <c r="E4571" s="42" t="s">
        <v>1</v>
      </c>
      <c r="F4571" s="42" t="s">
        <v>1</v>
      </c>
      <c r="G4571" s="42" t="s">
        <v>1</v>
      </c>
      <c r="H4571" s="17" t="s">
        <v>13</v>
      </c>
      <c r="I4571" s="66">
        <f t="shared" ref="I4571" si="3584">SUM(I4572,I4580,I4582)</f>
        <v>884900</v>
      </c>
      <c r="J4571" s="66">
        <f t="shared" ref="J4571:K4571" si="3585">SUM(J4572,J4580,J4582)</f>
        <v>884900</v>
      </c>
      <c r="K4571" s="66">
        <f t="shared" si="3585"/>
        <v>0</v>
      </c>
      <c r="L4571" s="66">
        <f t="shared" si="3568"/>
        <v>83025</v>
      </c>
      <c r="M4571" s="66">
        <f t="shared" ref="M4571" si="3586">SUM(M4572,M4580,M4582)</f>
        <v>0</v>
      </c>
      <c r="N4571" s="66">
        <f t="shared" ref="N4571:O4571" si="3587">SUM(N4572,N4580,N4582)</f>
        <v>0</v>
      </c>
      <c r="O4571" s="66">
        <f t="shared" si="3587"/>
        <v>83025</v>
      </c>
      <c r="P4571" s="66">
        <f t="shared" si="3569"/>
        <v>83025</v>
      </c>
      <c r="Q4571" s="66">
        <f t="shared" si="3570"/>
        <v>9.3824160922138091</v>
      </c>
    </row>
    <row r="4572" spans="1:17" x14ac:dyDescent="0.25">
      <c r="A4572" s="12" t="s">
        <v>638</v>
      </c>
      <c r="B4572" s="12" t="s">
        <v>82</v>
      </c>
      <c r="C4572" s="12" t="s">
        <v>762</v>
      </c>
      <c r="D4572" s="43" t="s">
        <v>1503</v>
      </c>
      <c r="E4572" s="42" t="s">
        <v>2709</v>
      </c>
      <c r="F4572" s="42" t="s">
        <v>1</v>
      </c>
      <c r="G4572" s="42" t="s">
        <v>1</v>
      </c>
      <c r="H4572" s="11" t="s">
        <v>15</v>
      </c>
      <c r="I4572" s="67">
        <f t="shared" ref="I4572" si="3588">SUM(I4573,I4574)</f>
        <v>749500</v>
      </c>
      <c r="J4572" s="67">
        <f t="shared" ref="J4572:K4572" si="3589">SUM(J4573,J4574)</f>
        <v>749500</v>
      </c>
      <c r="K4572" s="67">
        <f t="shared" si="3589"/>
        <v>0</v>
      </c>
      <c r="L4572" s="67">
        <f t="shared" si="3568"/>
        <v>70500</v>
      </c>
      <c r="M4572" s="67">
        <f t="shared" ref="M4572" si="3590">SUM(M4573,M4574)</f>
        <v>0</v>
      </c>
      <c r="N4572" s="67">
        <f t="shared" ref="N4572:O4572" si="3591">SUM(N4573,N4574)</f>
        <v>0</v>
      </c>
      <c r="O4572" s="67">
        <f t="shared" si="3591"/>
        <v>70500</v>
      </c>
      <c r="P4572" s="67">
        <f t="shared" si="3569"/>
        <v>70500</v>
      </c>
      <c r="Q4572" s="67">
        <f t="shared" si="3570"/>
        <v>9.4062708472314878</v>
      </c>
    </row>
    <row r="4573" spans="1:17" x14ac:dyDescent="0.25">
      <c r="A4573" s="12" t="s">
        <v>638</v>
      </c>
      <c r="B4573" s="12" t="s">
        <v>82</v>
      </c>
      <c r="C4573" s="12" t="s">
        <v>762</v>
      </c>
      <c r="D4573" s="43" t="s">
        <v>1503</v>
      </c>
      <c r="E4573" s="48">
        <v>6111</v>
      </c>
      <c r="F4573" s="43"/>
      <c r="G4573" s="56" t="s">
        <v>2920</v>
      </c>
      <c r="H4573" s="23" t="s">
        <v>16</v>
      </c>
      <c r="I4573" s="68">
        <v>655000</v>
      </c>
      <c r="J4573" s="68">
        <v>655000</v>
      </c>
      <c r="K4573" s="68"/>
      <c r="L4573" s="68">
        <f t="shared" si="3568"/>
        <v>60000</v>
      </c>
      <c r="M4573" s="68"/>
      <c r="N4573" s="68"/>
      <c r="O4573" s="68">
        <v>60000</v>
      </c>
      <c r="P4573" s="68">
        <f t="shared" si="3569"/>
        <v>60000</v>
      </c>
      <c r="Q4573" s="68">
        <f t="shared" si="3570"/>
        <v>9.1603053435114496</v>
      </c>
    </row>
    <row r="4574" spans="1:17" x14ac:dyDescent="0.25">
      <c r="A4574" s="14" t="s">
        <v>638</v>
      </c>
      <c r="B4574" s="14" t="s">
        <v>82</v>
      </c>
      <c r="C4574" s="14" t="s">
        <v>762</v>
      </c>
      <c r="D4574" s="50" t="s">
        <v>1503</v>
      </c>
      <c r="E4574" s="50" t="s">
        <v>2719</v>
      </c>
      <c r="F4574" s="43" t="s">
        <v>1</v>
      </c>
      <c r="G4574" s="49" t="s">
        <v>1</v>
      </c>
      <c r="H4574" s="11" t="s">
        <v>19</v>
      </c>
      <c r="I4574" s="67">
        <f t="shared" ref="I4574:O4574" si="3592">SUM(I4575:I4579)</f>
        <v>94500</v>
      </c>
      <c r="J4574" s="67">
        <f t="shared" si="3592"/>
        <v>94500</v>
      </c>
      <c r="K4574" s="67">
        <f t="shared" si="3592"/>
        <v>0</v>
      </c>
      <c r="L4574" s="67">
        <f t="shared" si="3568"/>
        <v>10500</v>
      </c>
      <c r="M4574" s="67">
        <f t="shared" si="3592"/>
        <v>0</v>
      </c>
      <c r="N4574" s="67">
        <f t="shared" si="3592"/>
        <v>0</v>
      </c>
      <c r="O4574" s="67">
        <f t="shared" si="3592"/>
        <v>10500</v>
      </c>
      <c r="P4574" s="67">
        <f t="shared" si="3569"/>
        <v>10500</v>
      </c>
      <c r="Q4574" s="67">
        <f t="shared" si="3570"/>
        <v>11.111111111111111</v>
      </c>
    </row>
    <row r="4575" spans="1:17" x14ac:dyDescent="0.25">
      <c r="A4575" s="12" t="s">
        <v>638</v>
      </c>
      <c r="B4575" s="12" t="s">
        <v>82</v>
      </c>
      <c r="C4575" s="12" t="s">
        <v>762</v>
      </c>
      <c r="D4575" s="43" t="s">
        <v>1503</v>
      </c>
      <c r="E4575" s="48">
        <v>6112</v>
      </c>
      <c r="F4575" s="43" t="s">
        <v>1505</v>
      </c>
      <c r="G4575" s="56" t="s">
        <v>2920</v>
      </c>
      <c r="H4575" s="23" t="s">
        <v>73</v>
      </c>
      <c r="I4575" s="68">
        <v>13500</v>
      </c>
      <c r="J4575" s="68">
        <v>13500</v>
      </c>
      <c r="K4575" s="68"/>
      <c r="L4575" s="68">
        <f t="shared" si="3568"/>
        <v>3250</v>
      </c>
      <c r="M4575" s="68"/>
      <c r="N4575" s="68"/>
      <c r="O4575" s="68">
        <v>3250</v>
      </c>
      <c r="P4575" s="68">
        <f t="shared" si="3569"/>
        <v>3250</v>
      </c>
      <c r="Q4575" s="68">
        <f t="shared" si="3570"/>
        <v>24.074074074074073</v>
      </c>
    </row>
    <row r="4576" spans="1:17" x14ac:dyDescent="0.25">
      <c r="A4576" s="12" t="s">
        <v>638</v>
      </c>
      <c r="B4576" s="12" t="s">
        <v>82</v>
      </c>
      <c r="C4576" s="12" t="s">
        <v>762</v>
      </c>
      <c r="D4576" s="43" t="s">
        <v>1503</v>
      </c>
      <c r="E4576" s="48">
        <v>6112</v>
      </c>
      <c r="F4576" s="43" t="s">
        <v>1506</v>
      </c>
      <c r="G4576" s="56" t="s">
        <v>2920</v>
      </c>
      <c r="H4576" s="23" t="s">
        <v>22</v>
      </c>
      <c r="I4576" s="68">
        <v>58000</v>
      </c>
      <c r="J4576" s="68">
        <v>58000</v>
      </c>
      <c r="K4576" s="68"/>
      <c r="L4576" s="68">
        <f t="shared" si="3568"/>
        <v>7250</v>
      </c>
      <c r="M4576" s="68"/>
      <c r="N4576" s="68"/>
      <c r="O4576" s="68">
        <v>7250</v>
      </c>
      <c r="P4576" s="68">
        <f t="shared" si="3569"/>
        <v>7250</v>
      </c>
      <c r="Q4576" s="68">
        <f t="shared" si="3570"/>
        <v>12.5</v>
      </c>
    </row>
    <row r="4577" spans="1:17" x14ac:dyDescent="0.25">
      <c r="A4577" s="12" t="s">
        <v>638</v>
      </c>
      <c r="B4577" s="12" t="s">
        <v>82</v>
      </c>
      <c r="C4577" s="12" t="s">
        <v>762</v>
      </c>
      <c r="D4577" s="43" t="s">
        <v>1503</v>
      </c>
      <c r="E4577" s="48">
        <v>6112</v>
      </c>
      <c r="F4577" s="43" t="s">
        <v>1507</v>
      </c>
      <c r="G4577" s="56" t="s">
        <v>2920</v>
      </c>
      <c r="H4577" s="23" t="s">
        <v>24</v>
      </c>
      <c r="I4577" s="68">
        <v>16000</v>
      </c>
      <c r="J4577" s="68">
        <v>16000</v>
      </c>
      <c r="K4577" s="68"/>
      <c r="L4577" s="68">
        <f t="shared" si="3568"/>
        <v>0</v>
      </c>
      <c r="M4577" s="68"/>
      <c r="N4577" s="68"/>
      <c r="O4577" s="68"/>
      <c r="P4577" s="68">
        <f t="shared" si="3569"/>
        <v>0</v>
      </c>
      <c r="Q4577" s="68">
        <f t="shared" si="3570"/>
        <v>0</v>
      </c>
    </row>
    <row r="4578" spans="1:17" x14ac:dyDescent="0.25">
      <c r="A4578" s="12" t="s">
        <v>638</v>
      </c>
      <c r="B4578" s="12" t="s">
        <v>82</v>
      </c>
      <c r="C4578" s="12" t="s">
        <v>762</v>
      </c>
      <c r="D4578" s="43" t="s">
        <v>1503</v>
      </c>
      <c r="E4578" s="48">
        <v>6112</v>
      </c>
      <c r="F4578" s="43" t="s">
        <v>1508</v>
      </c>
      <c r="G4578" s="56" t="s">
        <v>2920</v>
      </c>
      <c r="H4578" s="23" t="s">
        <v>76</v>
      </c>
      <c r="I4578" s="68">
        <v>0</v>
      </c>
      <c r="J4578" s="68">
        <v>0</v>
      </c>
      <c r="K4578" s="68"/>
      <c r="L4578" s="68">
        <f t="shared" si="3568"/>
        <v>0</v>
      </c>
      <c r="M4578" s="68"/>
      <c r="N4578" s="68"/>
      <c r="O4578" s="68"/>
      <c r="P4578" s="68">
        <f t="shared" si="3569"/>
        <v>0</v>
      </c>
      <c r="Q4578" s="68" t="str">
        <f t="shared" si="3570"/>
        <v>-</v>
      </c>
    </row>
    <row r="4579" spans="1:17" x14ac:dyDescent="0.25">
      <c r="A4579" s="12" t="s">
        <v>638</v>
      </c>
      <c r="B4579" s="12" t="s">
        <v>82</v>
      </c>
      <c r="C4579" s="12" t="s">
        <v>762</v>
      </c>
      <c r="D4579" s="43" t="s">
        <v>1503</v>
      </c>
      <c r="E4579" s="48">
        <v>6112</v>
      </c>
      <c r="F4579" s="43" t="s">
        <v>1509</v>
      </c>
      <c r="G4579" s="56" t="s">
        <v>2920</v>
      </c>
      <c r="H4579" s="23" t="s">
        <v>26</v>
      </c>
      <c r="I4579" s="68">
        <v>7000</v>
      </c>
      <c r="J4579" s="68">
        <v>7000</v>
      </c>
      <c r="K4579" s="68"/>
      <c r="L4579" s="68">
        <f t="shared" si="3568"/>
        <v>0</v>
      </c>
      <c r="M4579" s="68"/>
      <c r="N4579" s="68"/>
      <c r="O4579" s="68"/>
      <c r="P4579" s="68">
        <f t="shared" si="3569"/>
        <v>0</v>
      </c>
      <c r="Q4579" s="68">
        <f t="shared" si="3570"/>
        <v>0</v>
      </c>
    </row>
    <row r="4580" spans="1:17" x14ac:dyDescent="0.25">
      <c r="A4580" s="12" t="s">
        <v>638</v>
      </c>
      <c r="B4580" s="12" t="s">
        <v>82</v>
      </c>
      <c r="C4580" s="12" t="s">
        <v>762</v>
      </c>
      <c r="D4580" s="43" t="s">
        <v>1503</v>
      </c>
      <c r="E4580" s="42" t="s">
        <v>2710</v>
      </c>
      <c r="F4580" s="42" t="s">
        <v>1</v>
      </c>
      <c r="G4580" s="42" t="s">
        <v>1</v>
      </c>
      <c r="H4580" s="11" t="s">
        <v>28</v>
      </c>
      <c r="I4580" s="67">
        <f t="shared" ref="I4580:O4580" si="3593">SUM(I4581)</f>
        <v>68800</v>
      </c>
      <c r="J4580" s="67">
        <f t="shared" si="3593"/>
        <v>68800</v>
      </c>
      <c r="K4580" s="67">
        <f t="shared" si="3593"/>
        <v>0</v>
      </c>
      <c r="L4580" s="67">
        <f t="shared" si="3568"/>
        <v>5500</v>
      </c>
      <c r="M4580" s="67">
        <f t="shared" si="3593"/>
        <v>0</v>
      </c>
      <c r="N4580" s="67">
        <f t="shared" si="3593"/>
        <v>0</v>
      </c>
      <c r="O4580" s="67">
        <f t="shared" si="3593"/>
        <v>5500</v>
      </c>
      <c r="P4580" s="67">
        <f t="shared" si="3569"/>
        <v>5500</v>
      </c>
      <c r="Q4580" s="67">
        <f t="shared" si="3570"/>
        <v>7.9941860465116283</v>
      </c>
    </row>
    <row r="4581" spans="1:17" x14ac:dyDescent="0.25">
      <c r="A4581" s="12" t="s">
        <v>638</v>
      </c>
      <c r="B4581" s="12" t="s">
        <v>82</v>
      </c>
      <c r="C4581" s="12" t="s">
        <v>762</v>
      </c>
      <c r="D4581" s="43" t="s">
        <v>1503</v>
      </c>
      <c r="E4581" s="48">
        <v>6121</v>
      </c>
      <c r="F4581" s="43"/>
      <c r="G4581" s="56" t="s">
        <v>2920</v>
      </c>
      <c r="H4581" s="23" t="s">
        <v>29</v>
      </c>
      <c r="I4581" s="68">
        <v>68800</v>
      </c>
      <c r="J4581" s="68">
        <v>68800</v>
      </c>
      <c r="K4581" s="68"/>
      <c r="L4581" s="68">
        <f t="shared" si="3568"/>
        <v>5500</v>
      </c>
      <c r="M4581" s="68"/>
      <c r="N4581" s="68"/>
      <c r="O4581" s="68">
        <v>5500</v>
      </c>
      <c r="P4581" s="68">
        <f t="shared" si="3569"/>
        <v>5500</v>
      </c>
      <c r="Q4581" s="68">
        <f t="shared" si="3570"/>
        <v>7.9941860465116283</v>
      </c>
    </row>
    <row r="4582" spans="1:17" x14ac:dyDescent="0.25">
      <c r="A4582" s="12" t="s">
        <v>638</v>
      </c>
      <c r="B4582" s="12" t="s">
        <v>82</v>
      </c>
      <c r="C4582" s="12" t="s">
        <v>762</v>
      </c>
      <c r="D4582" s="43" t="s">
        <v>1503</v>
      </c>
      <c r="E4582" s="42" t="s">
        <v>2711</v>
      </c>
      <c r="F4582" s="42" t="s">
        <v>1</v>
      </c>
      <c r="G4582" s="42" t="s">
        <v>1</v>
      </c>
      <c r="H4582" s="11" t="s">
        <v>32</v>
      </c>
      <c r="I4582" s="67">
        <f t="shared" ref="I4582:O4582" si="3594">SUM(I4583:I4591)</f>
        <v>66600</v>
      </c>
      <c r="J4582" s="67">
        <f t="shared" si="3594"/>
        <v>66600</v>
      </c>
      <c r="K4582" s="67">
        <f t="shared" si="3594"/>
        <v>0</v>
      </c>
      <c r="L4582" s="67">
        <f t="shared" si="3568"/>
        <v>7025</v>
      </c>
      <c r="M4582" s="67">
        <f t="shared" si="3594"/>
        <v>0</v>
      </c>
      <c r="N4582" s="67">
        <f t="shared" si="3594"/>
        <v>0</v>
      </c>
      <c r="O4582" s="67">
        <f t="shared" si="3594"/>
        <v>7025</v>
      </c>
      <c r="P4582" s="67">
        <f t="shared" si="3569"/>
        <v>7025</v>
      </c>
      <c r="Q4582" s="67">
        <f t="shared" si="3570"/>
        <v>10.548048048048047</v>
      </c>
    </row>
    <row r="4583" spans="1:17" x14ac:dyDescent="0.25">
      <c r="A4583" s="12" t="s">
        <v>638</v>
      </c>
      <c r="B4583" s="12" t="s">
        <v>82</v>
      </c>
      <c r="C4583" s="12" t="s">
        <v>762</v>
      </c>
      <c r="D4583" s="43" t="s">
        <v>1503</v>
      </c>
      <c r="E4583" s="48">
        <v>6131</v>
      </c>
      <c r="F4583" s="43"/>
      <c r="G4583" s="56" t="s">
        <v>2920</v>
      </c>
      <c r="H4583" s="23" t="s">
        <v>33</v>
      </c>
      <c r="I4583" s="68">
        <v>600</v>
      </c>
      <c r="J4583" s="68">
        <v>600</v>
      </c>
      <c r="K4583" s="68"/>
      <c r="L4583" s="68">
        <f t="shared" si="3568"/>
        <v>0</v>
      </c>
      <c r="M4583" s="68"/>
      <c r="N4583" s="68"/>
      <c r="O4583" s="68"/>
      <c r="P4583" s="68">
        <f t="shared" si="3569"/>
        <v>0</v>
      </c>
      <c r="Q4583" s="68">
        <f t="shared" si="3570"/>
        <v>0</v>
      </c>
    </row>
    <row r="4584" spans="1:17" x14ac:dyDescent="0.25">
      <c r="A4584" s="12" t="s">
        <v>638</v>
      </c>
      <c r="B4584" s="12" t="s">
        <v>82</v>
      </c>
      <c r="C4584" s="12" t="s">
        <v>762</v>
      </c>
      <c r="D4584" s="43" t="s">
        <v>1503</v>
      </c>
      <c r="E4584" s="48">
        <v>6132</v>
      </c>
      <c r="F4584" s="43"/>
      <c r="G4584" s="56" t="s">
        <v>2920</v>
      </c>
      <c r="H4584" s="23" t="s">
        <v>227</v>
      </c>
      <c r="I4584" s="68">
        <v>32500</v>
      </c>
      <c r="J4584" s="68">
        <v>32500</v>
      </c>
      <c r="K4584" s="68"/>
      <c r="L4584" s="68">
        <f t="shared" si="3568"/>
        <v>6000</v>
      </c>
      <c r="M4584" s="68"/>
      <c r="N4584" s="68"/>
      <c r="O4584" s="68">
        <v>6000</v>
      </c>
      <c r="P4584" s="68">
        <f t="shared" si="3569"/>
        <v>6000</v>
      </c>
      <c r="Q4584" s="68">
        <f t="shared" si="3570"/>
        <v>18.461538461538463</v>
      </c>
    </row>
    <row r="4585" spans="1:17" x14ac:dyDescent="0.25">
      <c r="A4585" s="12" t="s">
        <v>638</v>
      </c>
      <c r="B4585" s="12" t="s">
        <v>82</v>
      </c>
      <c r="C4585" s="12" t="s">
        <v>762</v>
      </c>
      <c r="D4585" s="43" t="s">
        <v>1503</v>
      </c>
      <c r="E4585" s="48">
        <v>6133</v>
      </c>
      <c r="F4585" s="43"/>
      <c r="G4585" s="56" t="s">
        <v>2920</v>
      </c>
      <c r="H4585" s="23" t="s">
        <v>229</v>
      </c>
      <c r="I4585" s="68">
        <v>5500</v>
      </c>
      <c r="J4585" s="68">
        <v>5500</v>
      </c>
      <c r="K4585" s="68"/>
      <c r="L4585" s="68">
        <f t="shared" si="3568"/>
        <v>100</v>
      </c>
      <c r="M4585" s="68"/>
      <c r="N4585" s="68"/>
      <c r="O4585" s="68">
        <v>100</v>
      </c>
      <c r="P4585" s="68">
        <f t="shared" si="3569"/>
        <v>100</v>
      </c>
      <c r="Q4585" s="68">
        <f t="shared" si="3570"/>
        <v>1.8181818181818181</v>
      </c>
    </row>
    <row r="4586" spans="1:17" x14ac:dyDescent="0.25">
      <c r="A4586" s="12" t="s">
        <v>638</v>
      </c>
      <c r="B4586" s="12" t="s">
        <v>82</v>
      </c>
      <c r="C4586" s="12" t="s">
        <v>762</v>
      </c>
      <c r="D4586" s="43" t="s">
        <v>1503</v>
      </c>
      <c r="E4586" s="48">
        <v>6134</v>
      </c>
      <c r="F4586" s="43"/>
      <c r="G4586" s="56" t="s">
        <v>2920</v>
      </c>
      <c r="H4586" s="23" t="s">
        <v>169</v>
      </c>
      <c r="I4586" s="68">
        <v>5000</v>
      </c>
      <c r="J4586" s="68">
        <v>5000</v>
      </c>
      <c r="K4586" s="68"/>
      <c r="L4586" s="68">
        <f t="shared" si="3568"/>
        <v>200</v>
      </c>
      <c r="M4586" s="68"/>
      <c r="N4586" s="68"/>
      <c r="O4586" s="68">
        <v>200</v>
      </c>
      <c r="P4586" s="68">
        <f t="shared" si="3569"/>
        <v>200</v>
      </c>
      <c r="Q4586" s="68">
        <f t="shared" si="3570"/>
        <v>4</v>
      </c>
    </row>
    <row r="4587" spans="1:17" x14ac:dyDescent="0.25">
      <c r="A4587" s="12" t="s">
        <v>638</v>
      </c>
      <c r="B4587" s="12" t="s">
        <v>82</v>
      </c>
      <c r="C4587" s="12" t="s">
        <v>762</v>
      </c>
      <c r="D4587" s="43" t="s">
        <v>1503</v>
      </c>
      <c r="E4587" s="48">
        <v>6135</v>
      </c>
      <c r="F4587" s="43"/>
      <c r="G4587" s="56" t="s">
        <v>2920</v>
      </c>
      <c r="H4587" s="23" t="s">
        <v>231</v>
      </c>
      <c r="I4587" s="68">
        <v>300</v>
      </c>
      <c r="J4587" s="68">
        <v>300</v>
      </c>
      <c r="K4587" s="68"/>
      <c r="L4587" s="68">
        <f t="shared" si="3568"/>
        <v>125</v>
      </c>
      <c r="M4587" s="68"/>
      <c r="N4587" s="68"/>
      <c r="O4587" s="68">
        <v>125</v>
      </c>
      <c r="P4587" s="68">
        <f t="shared" si="3569"/>
        <v>125</v>
      </c>
      <c r="Q4587" s="68">
        <f t="shared" si="3570"/>
        <v>41.666666666666671</v>
      </c>
    </row>
    <row r="4588" spans="1:17" x14ac:dyDescent="0.25">
      <c r="A4588" s="12" t="s">
        <v>638</v>
      </c>
      <c r="B4588" s="12" t="s">
        <v>82</v>
      </c>
      <c r="C4588" s="12" t="s">
        <v>762</v>
      </c>
      <c r="D4588" s="43" t="s">
        <v>1503</v>
      </c>
      <c r="E4588" s="48">
        <v>6136</v>
      </c>
      <c r="F4588" s="43"/>
      <c r="G4588" s="56" t="s">
        <v>2920</v>
      </c>
      <c r="H4588" s="23" t="s">
        <v>233</v>
      </c>
      <c r="I4588" s="68">
        <v>4400</v>
      </c>
      <c r="J4588" s="68">
        <v>4400</v>
      </c>
      <c r="K4588" s="68"/>
      <c r="L4588" s="68">
        <f t="shared" si="3568"/>
        <v>0</v>
      </c>
      <c r="M4588" s="68"/>
      <c r="N4588" s="68"/>
      <c r="O4588" s="68">
        <v>0</v>
      </c>
      <c r="P4588" s="68">
        <f t="shared" si="3569"/>
        <v>0</v>
      </c>
      <c r="Q4588" s="68">
        <f t="shared" si="3570"/>
        <v>0</v>
      </c>
    </row>
    <row r="4589" spans="1:17" x14ac:dyDescent="0.25">
      <c r="A4589" s="12" t="s">
        <v>638</v>
      </c>
      <c r="B4589" s="12" t="s">
        <v>82</v>
      </c>
      <c r="C4589" s="12" t="s">
        <v>762</v>
      </c>
      <c r="D4589" s="43" t="s">
        <v>1503</v>
      </c>
      <c r="E4589" s="48">
        <v>6137</v>
      </c>
      <c r="F4589" s="43"/>
      <c r="G4589" s="56" t="s">
        <v>2920</v>
      </c>
      <c r="H4589" s="23" t="s">
        <v>235</v>
      </c>
      <c r="I4589" s="68">
        <v>3500</v>
      </c>
      <c r="J4589" s="68">
        <v>3500</v>
      </c>
      <c r="K4589" s="68"/>
      <c r="L4589" s="68">
        <f t="shared" si="3568"/>
        <v>0</v>
      </c>
      <c r="M4589" s="68"/>
      <c r="N4589" s="68"/>
      <c r="O4589" s="68">
        <v>0</v>
      </c>
      <c r="P4589" s="68">
        <f t="shared" si="3569"/>
        <v>0</v>
      </c>
      <c r="Q4589" s="68">
        <f t="shared" si="3570"/>
        <v>0</v>
      </c>
    </row>
    <row r="4590" spans="1:17" x14ac:dyDescent="0.25">
      <c r="A4590" s="12" t="s">
        <v>638</v>
      </c>
      <c r="B4590" s="12" t="s">
        <v>82</v>
      </c>
      <c r="C4590" s="12" t="s">
        <v>762</v>
      </c>
      <c r="D4590" s="43" t="s">
        <v>1503</v>
      </c>
      <c r="E4590" s="48">
        <v>6138</v>
      </c>
      <c r="F4590" s="43"/>
      <c r="G4590" s="56" t="s">
        <v>2920</v>
      </c>
      <c r="H4590" s="23" t="s">
        <v>237</v>
      </c>
      <c r="I4590" s="68">
        <v>1900</v>
      </c>
      <c r="J4590" s="68">
        <v>1900</v>
      </c>
      <c r="K4590" s="68"/>
      <c r="L4590" s="68">
        <f t="shared" si="3568"/>
        <v>0</v>
      </c>
      <c r="M4590" s="68"/>
      <c r="N4590" s="68"/>
      <c r="O4590" s="68"/>
      <c r="P4590" s="68">
        <f t="shared" si="3569"/>
        <v>0</v>
      </c>
      <c r="Q4590" s="68">
        <f t="shared" si="3570"/>
        <v>0</v>
      </c>
    </row>
    <row r="4591" spans="1:17" x14ac:dyDescent="0.25">
      <c r="A4591" s="14" t="s">
        <v>638</v>
      </c>
      <c r="B4591" s="14" t="s">
        <v>82</v>
      </c>
      <c r="C4591" s="14" t="s">
        <v>762</v>
      </c>
      <c r="D4591" s="50" t="s">
        <v>1503</v>
      </c>
      <c r="E4591" s="50" t="s">
        <v>2720</v>
      </c>
      <c r="F4591" s="43" t="s">
        <v>1</v>
      </c>
      <c r="G4591" s="49" t="s">
        <v>1</v>
      </c>
      <c r="H4591" s="11" t="s">
        <v>35</v>
      </c>
      <c r="I4591" s="67">
        <f t="shared" ref="I4591:O4591" si="3595">SUM(I4592:I4594)</f>
        <v>12900</v>
      </c>
      <c r="J4591" s="67">
        <f t="shared" si="3595"/>
        <v>12900</v>
      </c>
      <c r="K4591" s="67">
        <f t="shared" si="3595"/>
        <v>0</v>
      </c>
      <c r="L4591" s="67">
        <f t="shared" si="3568"/>
        <v>600</v>
      </c>
      <c r="M4591" s="67">
        <f t="shared" si="3595"/>
        <v>0</v>
      </c>
      <c r="N4591" s="67">
        <f t="shared" si="3595"/>
        <v>0</v>
      </c>
      <c r="O4591" s="67">
        <f t="shared" si="3595"/>
        <v>600</v>
      </c>
      <c r="P4591" s="67">
        <f t="shared" si="3569"/>
        <v>600</v>
      </c>
      <c r="Q4591" s="67">
        <f t="shared" si="3570"/>
        <v>4.6511627906976747</v>
      </c>
    </row>
    <row r="4592" spans="1:17" x14ac:dyDescent="0.25">
      <c r="A4592" s="12" t="s">
        <v>638</v>
      </c>
      <c r="B4592" s="12" t="s">
        <v>82</v>
      </c>
      <c r="C4592" s="12" t="s">
        <v>762</v>
      </c>
      <c r="D4592" s="43" t="s">
        <v>1503</v>
      </c>
      <c r="E4592" s="48">
        <v>6139</v>
      </c>
      <c r="F4592" s="43"/>
      <c r="G4592" s="56" t="s">
        <v>2920</v>
      </c>
      <c r="H4592" s="23" t="s">
        <v>35</v>
      </c>
      <c r="I4592" s="68">
        <v>5000</v>
      </c>
      <c r="J4592" s="68">
        <v>5000</v>
      </c>
      <c r="K4592" s="68"/>
      <c r="L4592" s="68">
        <f t="shared" si="3568"/>
        <v>100</v>
      </c>
      <c r="M4592" s="68"/>
      <c r="N4592" s="68"/>
      <c r="O4592" s="68">
        <v>100</v>
      </c>
      <c r="P4592" s="68">
        <f t="shared" si="3569"/>
        <v>100</v>
      </c>
      <c r="Q4592" s="68">
        <f t="shared" si="3570"/>
        <v>2</v>
      </c>
    </row>
    <row r="4593" spans="1:17" x14ac:dyDescent="0.25">
      <c r="A4593" s="12" t="s">
        <v>638</v>
      </c>
      <c r="B4593" s="12" t="s">
        <v>82</v>
      </c>
      <c r="C4593" s="12" t="s">
        <v>762</v>
      </c>
      <c r="D4593" s="43" t="s">
        <v>1503</v>
      </c>
      <c r="E4593" s="48">
        <v>6139</v>
      </c>
      <c r="F4593" s="43" t="s">
        <v>1510</v>
      </c>
      <c r="G4593" s="56" t="s">
        <v>2920</v>
      </c>
      <c r="H4593" s="23" t="s">
        <v>43</v>
      </c>
      <c r="I4593" s="68">
        <v>2100</v>
      </c>
      <c r="J4593" s="68">
        <v>2100</v>
      </c>
      <c r="K4593" s="68"/>
      <c r="L4593" s="68">
        <f t="shared" si="3568"/>
        <v>200</v>
      </c>
      <c r="M4593" s="68"/>
      <c r="N4593" s="68"/>
      <c r="O4593" s="68">
        <v>200</v>
      </c>
      <c r="P4593" s="68">
        <f t="shared" si="3569"/>
        <v>200</v>
      </c>
      <c r="Q4593" s="68">
        <f t="shared" si="3570"/>
        <v>9.5238095238095237</v>
      </c>
    </row>
    <row r="4594" spans="1:17" ht="22.5" x14ac:dyDescent="0.25">
      <c r="A4594" s="12" t="s">
        <v>638</v>
      </c>
      <c r="B4594" s="12" t="s">
        <v>82</v>
      </c>
      <c r="C4594" s="12" t="s">
        <v>762</v>
      </c>
      <c r="D4594" s="43" t="s">
        <v>1503</v>
      </c>
      <c r="E4594" s="48">
        <v>6139</v>
      </c>
      <c r="F4594" s="43" t="s">
        <v>1511</v>
      </c>
      <c r="G4594" s="56" t="s">
        <v>2920</v>
      </c>
      <c r="H4594" s="23" t="s">
        <v>49</v>
      </c>
      <c r="I4594" s="68">
        <v>5800</v>
      </c>
      <c r="J4594" s="68">
        <v>5800</v>
      </c>
      <c r="K4594" s="68"/>
      <c r="L4594" s="68">
        <f t="shared" si="3568"/>
        <v>300</v>
      </c>
      <c r="M4594" s="68"/>
      <c r="N4594" s="68"/>
      <c r="O4594" s="68">
        <v>300</v>
      </c>
      <c r="P4594" s="68">
        <f t="shared" si="3569"/>
        <v>300</v>
      </c>
      <c r="Q4594" s="68">
        <f t="shared" si="3570"/>
        <v>5.1724137931034484</v>
      </c>
    </row>
    <row r="4595" spans="1:17" ht="22.5" x14ac:dyDescent="0.25">
      <c r="A4595" s="14" t="s">
        <v>1</v>
      </c>
      <c r="B4595" s="14" t="s">
        <v>1</v>
      </c>
      <c r="C4595" s="14" t="s">
        <v>1</v>
      </c>
      <c r="D4595" s="42" t="s">
        <v>1</v>
      </c>
      <c r="E4595" s="42" t="s">
        <v>1</v>
      </c>
      <c r="F4595" s="42" t="s">
        <v>1</v>
      </c>
      <c r="G4595" s="42" t="s">
        <v>1</v>
      </c>
      <c r="H4595" s="17" t="s">
        <v>50</v>
      </c>
      <c r="I4595" s="66">
        <f t="shared" ref="I4595:O4596" si="3596">SUM(I4596)</f>
        <v>100</v>
      </c>
      <c r="J4595" s="66">
        <f t="shared" si="3596"/>
        <v>100</v>
      </c>
      <c r="K4595" s="66">
        <f t="shared" si="3596"/>
        <v>0</v>
      </c>
      <c r="L4595" s="66">
        <f t="shared" si="3568"/>
        <v>0</v>
      </c>
      <c r="M4595" s="66">
        <f t="shared" si="3596"/>
        <v>0</v>
      </c>
      <c r="N4595" s="66">
        <f t="shared" si="3596"/>
        <v>0</v>
      </c>
      <c r="O4595" s="66">
        <f t="shared" si="3596"/>
        <v>0</v>
      </c>
      <c r="P4595" s="66">
        <f t="shared" si="3569"/>
        <v>0</v>
      </c>
      <c r="Q4595" s="66">
        <f t="shared" si="3570"/>
        <v>0</v>
      </c>
    </row>
    <row r="4596" spans="1:17" x14ac:dyDescent="0.25">
      <c r="A4596" s="12" t="s">
        <v>638</v>
      </c>
      <c r="B4596" s="12" t="s">
        <v>82</v>
      </c>
      <c r="C4596" s="12" t="s">
        <v>762</v>
      </c>
      <c r="D4596" s="43" t="s">
        <v>1503</v>
      </c>
      <c r="E4596" s="42" t="s">
        <v>2712</v>
      </c>
      <c r="F4596" s="42" t="s">
        <v>1</v>
      </c>
      <c r="G4596" s="42" t="s">
        <v>1</v>
      </c>
      <c r="H4596" s="11" t="s">
        <v>52</v>
      </c>
      <c r="I4596" s="67">
        <f t="shared" si="3596"/>
        <v>100</v>
      </c>
      <c r="J4596" s="67">
        <f t="shared" si="3596"/>
        <v>100</v>
      </c>
      <c r="K4596" s="67">
        <f t="shared" si="3596"/>
        <v>0</v>
      </c>
      <c r="L4596" s="67">
        <f t="shared" si="3568"/>
        <v>0</v>
      </c>
      <c r="M4596" s="67">
        <f t="shared" si="3596"/>
        <v>0</v>
      </c>
      <c r="N4596" s="67">
        <f t="shared" si="3596"/>
        <v>0</v>
      </c>
      <c r="O4596" s="67">
        <f t="shared" si="3596"/>
        <v>0</v>
      </c>
      <c r="P4596" s="67">
        <f t="shared" si="3569"/>
        <v>0</v>
      </c>
      <c r="Q4596" s="67">
        <f t="shared" si="3570"/>
        <v>0</v>
      </c>
    </row>
    <row r="4597" spans="1:17" x14ac:dyDescent="0.25">
      <c r="A4597" s="12" t="s">
        <v>638</v>
      </c>
      <c r="B4597" s="12" t="s">
        <v>82</v>
      </c>
      <c r="C4597" s="12" t="s">
        <v>762</v>
      </c>
      <c r="D4597" s="43" t="s">
        <v>1503</v>
      </c>
      <c r="E4597" s="48">
        <v>6148</v>
      </c>
      <c r="F4597" s="43"/>
      <c r="G4597" s="56" t="s">
        <v>2920</v>
      </c>
      <c r="H4597" s="23" t="s">
        <v>58</v>
      </c>
      <c r="I4597" s="68">
        <v>100</v>
      </c>
      <c r="J4597" s="68">
        <v>100</v>
      </c>
      <c r="K4597" s="68"/>
      <c r="L4597" s="68">
        <f t="shared" si="3568"/>
        <v>0</v>
      </c>
      <c r="M4597" s="68"/>
      <c r="N4597" s="68"/>
      <c r="O4597" s="68"/>
      <c r="P4597" s="68">
        <f t="shared" si="3569"/>
        <v>0</v>
      </c>
      <c r="Q4597" s="68">
        <f t="shared" si="3570"/>
        <v>0</v>
      </c>
    </row>
    <row r="4598" spans="1:17" ht="22.5" x14ac:dyDescent="0.25">
      <c r="A4598" s="14" t="s">
        <v>1</v>
      </c>
      <c r="B4598" s="14" t="s">
        <v>1</v>
      </c>
      <c r="C4598" s="14" t="s">
        <v>1</v>
      </c>
      <c r="D4598" s="42" t="s">
        <v>1</v>
      </c>
      <c r="E4598" s="42" t="s">
        <v>1</v>
      </c>
      <c r="F4598" s="42" t="s">
        <v>1</v>
      </c>
      <c r="G4598" s="42" t="s">
        <v>1</v>
      </c>
      <c r="H4598" s="17" t="s">
        <v>59</v>
      </c>
      <c r="I4598" s="66">
        <f t="shared" ref="I4598:O4599" si="3597">SUM(I4599)</f>
        <v>2500</v>
      </c>
      <c r="J4598" s="66">
        <f t="shared" si="3597"/>
        <v>0</v>
      </c>
      <c r="K4598" s="66">
        <f t="shared" si="3597"/>
        <v>0</v>
      </c>
      <c r="L4598" s="66">
        <f t="shared" si="3568"/>
        <v>0</v>
      </c>
      <c r="M4598" s="66">
        <f t="shared" si="3597"/>
        <v>0</v>
      </c>
      <c r="N4598" s="66">
        <f t="shared" si="3597"/>
        <v>0</v>
      </c>
      <c r="O4598" s="66">
        <f t="shared" si="3597"/>
        <v>0</v>
      </c>
      <c r="P4598" s="66">
        <f t="shared" si="3569"/>
        <v>0</v>
      </c>
      <c r="Q4598" s="66" t="str">
        <f t="shared" si="3570"/>
        <v>-</v>
      </c>
    </row>
    <row r="4599" spans="1:17" x14ac:dyDescent="0.25">
      <c r="A4599" s="12" t="s">
        <v>638</v>
      </c>
      <c r="B4599" s="12" t="s">
        <v>82</v>
      </c>
      <c r="C4599" s="12" t="s">
        <v>762</v>
      </c>
      <c r="D4599" s="43" t="s">
        <v>1503</v>
      </c>
      <c r="E4599" s="42" t="s">
        <v>2715</v>
      </c>
      <c r="F4599" s="42" t="s">
        <v>1</v>
      </c>
      <c r="G4599" s="42" t="s">
        <v>1</v>
      </c>
      <c r="H4599" s="11" t="s">
        <v>61</v>
      </c>
      <c r="I4599" s="67">
        <f t="shared" si="3597"/>
        <v>2500</v>
      </c>
      <c r="J4599" s="67">
        <f t="shared" si="3597"/>
        <v>0</v>
      </c>
      <c r="K4599" s="67">
        <f t="shared" si="3597"/>
        <v>0</v>
      </c>
      <c r="L4599" s="67">
        <f t="shared" si="3568"/>
        <v>0</v>
      </c>
      <c r="M4599" s="67">
        <f t="shared" si="3597"/>
        <v>0</v>
      </c>
      <c r="N4599" s="67">
        <f t="shared" si="3597"/>
        <v>0</v>
      </c>
      <c r="O4599" s="67">
        <f t="shared" si="3597"/>
        <v>0</v>
      </c>
      <c r="P4599" s="67">
        <f t="shared" si="3569"/>
        <v>0</v>
      </c>
      <c r="Q4599" s="67" t="str">
        <f t="shared" si="3570"/>
        <v>-</v>
      </c>
    </row>
    <row r="4600" spans="1:17" x14ac:dyDescent="0.25">
      <c r="A4600" s="12" t="s">
        <v>638</v>
      </c>
      <c r="B4600" s="12" t="s">
        <v>82</v>
      </c>
      <c r="C4600" s="12" t="s">
        <v>762</v>
      </c>
      <c r="D4600" s="43" t="s">
        <v>1503</v>
      </c>
      <c r="E4600" s="48">
        <v>8213</v>
      </c>
      <c r="F4600" s="43"/>
      <c r="G4600" s="56" t="s">
        <v>2920</v>
      </c>
      <c r="H4600" s="23" t="s">
        <v>62</v>
      </c>
      <c r="I4600" s="68">
        <v>2500</v>
      </c>
      <c r="J4600" s="68">
        <v>0</v>
      </c>
      <c r="K4600" s="68"/>
      <c r="L4600" s="68">
        <f t="shared" si="3568"/>
        <v>0</v>
      </c>
      <c r="M4600" s="68"/>
      <c r="N4600" s="68"/>
      <c r="O4600" s="68"/>
      <c r="P4600" s="68">
        <f t="shared" si="3569"/>
        <v>0</v>
      </c>
      <c r="Q4600" s="68" t="str">
        <f t="shared" si="3570"/>
        <v>-</v>
      </c>
    </row>
    <row r="4601" spans="1:17" x14ac:dyDescent="0.25">
      <c r="A4601" s="23" t="s">
        <v>1</v>
      </c>
      <c r="B4601" s="23" t="s">
        <v>1</v>
      </c>
      <c r="C4601" s="23" t="s">
        <v>1</v>
      </c>
      <c r="D4601" s="49" t="s">
        <v>1</v>
      </c>
      <c r="E4601" s="49" t="s">
        <v>1</v>
      </c>
      <c r="F4601" s="49" t="s">
        <v>1</v>
      </c>
      <c r="G4601" s="49" t="s">
        <v>1</v>
      </c>
      <c r="H4601" s="17" t="s">
        <v>1512</v>
      </c>
      <c r="I4601" s="66">
        <f t="shared" ref="I4601:O4601" si="3598">SUM(I4571,I4595,I4598)</f>
        <v>887500</v>
      </c>
      <c r="J4601" s="66">
        <f t="shared" si="3598"/>
        <v>885000</v>
      </c>
      <c r="K4601" s="66">
        <f t="shared" si="3598"/>
        <v>0</v>
      </c>
      <c r="L4601" s="66">
        <f t="shared" si="3568"/>
        <v>83025</v>
      </c>
      <c r="M4601" s="66">
        <f t="shared" si="3598"/>
        <v>0</v>
      </c>
      <c r="N4601" s="66">
        <f t="shared" si="3598"/>
        <v>0</v>
      </c>
      <c r="O4601" s="66">
        <f t="shared" si="3598"/>
        <v>83025</v>
      </c>
      <c r="P4601" s="66">
        <f t="shared" si="3569"/>
        <v>83025</v>
      </c>
      <c r="Q4601" s="66">
        <f t="shared" si="3570"/>
        <v>9.381355932203391</v>
      </c>
    </row>
    <row r="4602" spans="1:17" ht="15.75" thickBot="1" x14ac:dyDescent="0.3">
      <c r="A4602" s="23" t="s">
        <v>1</v>
      </c>
      <c r="B4602" s="23" t="s">
        <v>1</v>
      </c>
      <c r="C4602" s="23" t="s">
        <v>1</v>
      </c>
      <c r="D4602" s="49" t="s">
        <v>1</v>
      </c>
      <c r="E4602" s="49" t="s">
        <v>1</v>
      </c>
      <c r="F4602" s="49" t="s">
        <v>1</v>
      </c>
      <c r="G4602" s="49" t="s">
        <v>1</v>
      </c>
      <c r="H4602" s="11" t="s">
        <v>64</v>
      </c>
      <c r="I4602" s="67">
        <v>33</v>
      </c>
      <c r="J4602" s="67">
        <v>33</v>
      </c>
      <c r="K4602" s="67"/>
      <c r="L4602" s="67"/>
      <c r="M4602" s="67"/>
      <c r="N4602" s="67"/>
      <c r="O4602" s="67"/>
      <c r="P4602" s="67">
        <f t="shared" si="3569"/>
        <v>0</v>
      </c>
      <c r="Q4602" s="67">
        <f t="shared" si="3570"/>
        <v>0</v>
      </c>
    </row>
    <row r="4603" spans="1:17" ht="34.5" thickBot="1" x14ac:dyDescent="0.3">
      <c r="A4603" s="23" t="s">
        <v>1</v>
      </c>
      <c r="B4603" s="23" t="s">
        <v>1</v>
      </c>
      <c r="C4603" s="23" t="s">
        <v>1</v>
      </c>
      <c r="D4603" s="49" t="s">
        <v>1</v>
      </c>
      <c r="E4603" s="49" t="s">
        <v>1</v>
      </c>
      <c r="F4603" s="49" t="s">
        <v>1</v>
      </c>
      <c r="G4603" s="49" t="s">
        <v>1</v>
      </c>
      <c r="H4603" s="22" t="s">
        <v>65</v>
      </c>
      <c r="I4603" s="64" t="s">
        <v>2718</v>
      </c>
      <c r="J4603" s="64" t="s">
        <v>2879</v>
      </c>
      <c r="K4603" s="64" t="s">
        <v>2942</v>
      </c>
      <c r="L4603" s="64" t="s">
        <v>2942</v>
      </c>
      <c r="M4603" s="64" t="s">
        <v>2950</v>
      </c>
      <c r="N4603" s="64" t="s">
        <v>2949</v>
      </c>
      <c r="O4603" s="64" t="s">
        <v>2951</v>
      </c>
      <c r="P4603" s="64" t="s">
        <v>2942</v>
      </c>
      <c r="Q4603" s="64" t="s">
        <v>2944</v>
      </c>
    </row>
    <row r="4604" spans="1:17" x14ac:dyDescent="0.25">
      <c r="A4604" s="24"/>
      <c r="B4604" s="24"/>
      <c r="C4604" s="24"/>
      <c r="D4604" s="51"/>
      <c r="E4604" s="51"/>
      <c r="F4604" s="51"/>
      <c r="G4604" s="51"/>
      <c r="H4604" s="18" t="s">
        <v>1</v>
      </c>
      <c r="I4604" s="65">
        <v>1</v>
      </c>
      <c r="J4604" s="65" t="s">
        <v>2894</v>
      </c>
      <c r="K4604" s="65">
        <v>3</v>
      </c>
      <c r="L4604" s="65" t="s">
        <v>2945</v>
      </c>
      <c r="M4604" s="65">
        <v>5</v>
      </c>
      <c r="N4604" s="65">
        <v>6</v>
      </c>
      <c r="O4604" s="65">
        <v>7</v>
      </c>
      <c r="P4604" s="65" t="s">
        <v>2946</v>
      </c>
      <c r="Q4604" s="65">
        <v>9</v>
      </c>
    </row>
    <row r="4605" spans="1:17" x14ac:dyDescent="0.25">
      <c r="A4605" s="24"/>
      <c r="B4605" s="24"/>
      <c r="C4605" s="24"/>
      <c r="D4605" s="51"/>
      <c r="E4605" s="52"/>
      <c r="F4605" s="52"/>
      <c r="G4605" s="52"/>
      <c r="H4605" s="19" t="s">
        <v>332</v>
      </c>
      <c r="I4605" s="69">
        <f t="shared" ref="I4605" si="3599">SUM(I4601)</f>
        <v>887500</v>
      </c>
      <c r="J4605" s="69">
        <f t="shared" ref="J4605:K4605" si="3600">SUM(J4601)</f>
        <v>885000</v>
      </c>
      <c r="K4605" s="69">
        <f t="shared" si="3600"/>
        <v>0</v>
      </c>
      <c r="L4605" s="69">
        <f t="shared" si="3568"/>
        <v>83025</v>
      </c>
      <c r="M4605" s="69">
        <f t="shared" ref="M4605" si="3601">SUM(M4601)</f>
        <v>0</v>
      </c>
      <c r="N4605" s="69">
        <f t="shared" ref="N4605:O4605" si="3602">SUM(N4601)</f>
        <v>0</v>
      </c>
      <c r="O4605" s="69">
        <f t="shared" si="3602"/>
        <v>83025</v>
      </c>
      <c r="P4605" s="69">
        <f t="shared" si="3569"/>
        <v>83025</v>
      </c>
      <c r="Q4605" s="69">
        <f t="shared" si="3570"/>
        <v>9.381355932203391</v>
      </c>
    </row>
    <row r="4606" spans="1:17" x14ac:dyDescent="0.25">
      <c r="A4606" s="24"/>
      <c r="B4606" s="24"/>
      <c r="C4606" s="24"/>
      <c r="D4606" s="51"/>
      <c r="E4606" s="51"/>
      <c r="F4606" s="51"/>
      <c r="G4606" s="51"/>
      <c r="H4606" s="20" t="s">
        <v>67</v>
      </c>
      <c r="I4606" s="69">
        <f t="shared" ref="I4606" si="3603">SUM(I4605)</f>
        <v>887500</v>
      </c>
      <c r="J4606" s="69">
        <f t="shared" ref="J4606:K4606" si="3604">SUM(J4605)</f>
        <v>885000</v>
      </c>
      <c r="K4606" s="69">
        <f t="shared" si="3604"/>
        <v>0</v>
      </c>
      <c r="L4606" s="69">
        <f t="shared" si="3568"/>
        <v>83025</v>
      </c>
      <c r="M4606" s="69">
        <f t="shared" ref="M4606" si="3605">SUM(M4605)</f>
        <v>0</v>
      </c>
      <c r="N4606" s="69">
        <f t="shared" ref="N4606:O4606" si="3606">SUM(N4605)</f>
        <v>0</v>
      </c>
      <c r="O4606" s="69">
        <f t="shared" si="3606"/>
        <v>83025</v>
      </c>
      <c r="P4606" s="69">
        <f t="shared" si="3569"/>
        <v>83025</v>
      </c>
      <c r="Q4606" s="69">
        <f t="shared" si="3570"/>
        <v>9.381355932203391</v>
      </c>
    </row>
    <row r="4607" spans="1:17" x14ac:dyDescent="0.25">
      <c r="A4607" s="25"/>
      <c r="B4607" s="25"/>
      <c r="C4607" s="25"/>
      <c r="D4607" s="53"/>
      <c r="E4607" s="53"/>
      <c r="F4607" s="53"/>
      <c r="G4607" s="53"/>
    </row>
    <row r="4608" spans="1:17" ht="15.75" thickBot="1" x14ac:dyDescent="0.3">
      <c r="A4608" s="23" t="s">
        <v>1</v>
      </c>
      <c r="B4608" s="23" t="s">
        <v>1</v>
      </c>
      <c r="C4608" s="23" t="s">
        <v>1</v>
      </c>
      <c r="D4608" s="49" t="s">
        <v>1</v>
      </c>
      <c r="E4608" s="49" t="s">
        <v>1</v>
      </c>
      <c r="F4608" s="49" t="s">
        <v>1</v>
      </c>
      <c r="G4608" s="49" t="s">
        <v>1</v>
      </c>
      <c r="H4608" s="26" t="s">
        <v>1</v>
      </c>
      <c r="I4608" s="70"/>
      <c r="J4608" s="70"/>
      <c r="K4608" s="70"/>
      <c r="L4608" s="70"/>
      <c r="M4608" s="70"/>
      <c r="N4608" s="70"/>
      <c r="O4608" s="70"/>
      <c r="P4608" s="70"/>
      <c r="Q4608" s="70"/>
    </row>
    <row r="4609" spans="1:17" ht="34.5" thickBot="1" x14ac:dyDescent="0.3">
      <c r="A4609" s="22" t="s">
        <v>4</v>
      </c>
      <c r="B4609" s="22" t="s">
        <v>5</v>
      </c>
      <c r="C4609" s="22" t="s">
        <v>6</v>
      </c>
      <c r="D4609" s="44" t="s">
        <v>2891</v>
      </c>
      <c r="E4609" s="44" t="s">
        <v>2895</v>
      </c>
      <c r="F4609" s="44" t="s">
        <v>7</v>
      </c>
      <c r="G4609" s="44" t="s">
        <v>8</v>
      </c>
      <c r="H4609" s="22" t="s">
        <v>9</v>
      </c>
      <c r="I4609" s="64" t="s">
        <v>2718</v>
      </c>
      <c r="J4609" s="64" t="s">
        <v>2879</v>
      </c>
      <c r="K4609" s="64" t="s">
        <v>2942</v>
      </c>
      <c r="L4609" s="64" t="s">
        <v>2942</v>
      </c>
      <c r="M4609" s="64" t="s">
        <v>2950</v>
      </c>
      <c r="N4609" s="64" t="s">
        <v>2949</v>
      </c>
      <c r="O4609" s="64" t="s">
        <v>2951</v>
      </c>
      <c r="P4609" s="64" t="s">
        <v>2942</v>
      </c>
      <c r="Q4609" s="64" t="s">
        <v>2944</v>
      </c>
    </row>
    <row r="4610" spans="1:17" x14ac:dyDescent="0.25">
      <c r="A4610" s="15" t="s">
        <v>1</v>
      </c>
      <c r="B4610" s="15" t="s">
        <v>1</v>
      </c>
      <c r="C4610" s="15" t="s">
        <v>1</v>
      </c>
      <c r="D4610" s="45" t="s">
        <v>1</v>
      </c>
      <c r="E4610" s="45" t="s">
        <v>1</v>
      </c>
      <c r="F4610" s="46" t="s">
        <v>1</v>
      </c>
      <c r="G4610" s="47" t="s">
        <v>1</v>
      </c>
      <c r="H4610" s="16" t="s">
        <v>1</v>
      </c>
      <c r="I4610" s="65">
        <v>1</v>
      </c>
      <c r="J4610" s="65" t="s">
        <v>2894</v>
      </c>
      <c r="K4610" s="65">
        <v>3</v>
      </c>
      <c r="L4610" s="65" t="s">
        <v>2945</v>
      </c>
      <c r="M4610" s="65">
        <v>5</v>
      </c>
      <c r="N4610" s="65">
        <v>6</v>
      </c>
      <c r="O4610" s="65">
        <v>7</v>
      </c>
      <c r="P4610" s="65" t="s">
        <v>2946</v>
      </c>
      <c r="Q4610" s="65">
        <v>9</v>
      </c>
    </row>
    <row r="4611" spans="1:17" x14ac:dyDescent="0.25">
      <c r="A4611" s="14" t="s">
        <v>638</v>
      </c>
      <c r="B4611" s="14" t="s">
        <v>82</v>
      </c>
      <c r="C4611" s="12" t="s">
        <v>773</v>
      </c>
      <c r="D4611" s="43" t="s">
        <v>1513</v>
      </c>
      <c r="E4611" s="42" t="s">
        <v>1</v>
      </c>
      <c r="F4611" s="42" t="s">
        <v>1</v>
      </c>
      <c r="G4611" s="42" t="s">
        <v>1</v>
      </c>
      <c r="H4611" s="11" t="s">
        <v>1514</v>
      </c>
      <c r="I4611" s="63"/>
      <c r="J4611" s="63"/>
      <c r="K4611" s="63"/>
      <c r="L4611" s="63"/>
      <c r="M4611" s="63"/>
      <c r="N4611" s="63"/>
      <c r="O4611" s="63"/>
      <c r="P4611" s="63">
        <f t="shared" si="3569"/>
        <v>0</v>
      </c>
      <c r="Q4611" s="63" t="str">
        <f t="shared" si="3570"/>
        <v>-</v>
      </c>
    </row>
    <row r="4612" spans="1:17" ht="22.5" x14ac:dyDescent="0.25">
      <c r="A4612" s="14" t="s">
        <v>1</v>
      </c>
      <c r="B4612" s="14" t="s">
        <v>1</v>
      </c>
      <c r="C4612" s="14" t="s">
        <v>1</v>
      </c>
      <c r="D4612" s="42" t="s">
        <v>1</v>
      </c>
      <c r="E4612" s="42" t="s">
        <v>1</v>
      </c>
      <c r="F4612" s="42" t="s">
        <v>1</v>
      </c>
      <c r="G4612" s="42" t="s">
        <v>1</v>
      </c>
      <c r="H4612" s="17" t="s">
        <v>13</v>
      </c>
      <c r="I4612" s="66">
        <f t="shared" ref="I4612" si="3607">SUM(I4613,I4621,I4623)</f>
        <v>1810561</v>
      </c>
      <c r="J4612" s="66">
        <f t="shared" ref="J4612:K4612" si="3608">SUM(J4613,J4621,J4623)</f>
        <v>1722161</v>
      </c>
      <c r="K4612" s="66">
        <f t="shared" si="3608"/>
        <v>0</v>
      </c>
      <c r="L4612" s="66">
        <f t="shared" si="3568"/>
        <v>150310</v>
      </c>
      <c r="M4612" s="66">
        <f t="shared" ref="M4612" si="3609">SUM(M4613,M4621,M4623)</f>
        <v>0</v>
      </c>
      <c r="N4612" s="66">
        <f t="shared" ref="N4612:O4612" si="3610">SUM(N4613,N4621,N4623)</f>
        <v>0</v>
      </c>
      <c r="O4612" s="66">
        <f t="shared" si="3610"/>
        <v>150310</v>
      </c>
      <c r="P4612" s="66">
        <f t="shared" si="3569"/>
        <v>150310</v>
      </c>
      <c r="Q4612" s="66">
        <f t="shared" si="3570"/>
        <v>8.7279876852396487</v>
      </c>
    </row>
    <row r="4613" spans="1:17" x14ac:dyDescent="0.25">
      <c r="A4613" s="12" t="s">
        <v>638</v>
      </c>
      <c r="B4613" s="12" t="s">
        <v>82</v>
      </c>
      <c r="C4613" s="12" t="s">
        <v>773</v>
      </c>
      <c r="D4613" s="43" t="s">
        <v>1513</v>
      </c>
      <c r="E4613" s="42" t="s">
        <v>2709</v>
      </c>
      <c r="F4613" s="42" t="s">
        <v>1</v>
      </c>
      <c r="G4613" s="42" t="s">
        <v>1</v>
      </c>
      <c r="H4613" s="11" t="s">
        <v>15</v>
      </c>
      <c r="I4613" s="67">
        <f t="shared" ref="I4613" si="3611">SUM(I4614,I4615)</f>
        <v>1480841</v>
      </c>
      <c r="J4613" s="67">
        <f t="shared" ref="J4613:K4613" si="3612">SUM(J4614,J4615)</f>
        <v>1480841</v>
      </c>
      <c r="K4613" s="67">
        <f t="shared" si="3612"/>
        <v>0</v>
      </c>
      <c r="L4613" s="67">
        <f t="shared" si="3568"/>
        <v>123982</v>
      </c>
      <c r="M4613" s="67">
        <f t="shared" ref="M4613" si="3613">SUM(M4614,M4615)</f>
        <v>0</v>
      </c>
      <c r="N4613" s="67">
        <f t="shared" ref="N4613:O4613" si="3614">SUM(N4614,N4615)</f>
        <v>0</v>
      </c>
      <c r="O4613" s="67">
        <f t="shared" si="3614"/>
        <v>123982</v>
      </c>
      <c r="P4613" s="67">
        <f t="shared" si="3569"/>
        <v>123982</v>
      </c>
      <c r="Q4613" s="67">
        <f t="shared" si="3570"/>
        <v>8.3724045998186174</v>
      </c>
    </row>
    <row r="4614" spans="1:17" x14ac:dyDescent="0.25">
      <c r="A4614" s="12" t="s">
        <v>638</v>
      </c>
      <c r="B4614" s="12" t="s">
        <v>82</v>
      </c>
      <c r="C4614" s="12" t="s">
        <v>773</v>
      </c>
      <c r="D4614" s="43" t="s">
        <v>1513</v>
      </c>
      <c r="E4614" s="48">
        <v>6111</v>
      </c>
      <c r="F4614" s="43"/>
      <c r="G4614" s="56" t="s">
        <v>2920</v>
      </c>
      <c r="H4614" s="23" t="s">
        <v>16</v>
      </c>
      <c r="I4614" s="68">
        <v>1281141</v>
      </c>
      <c r="J4614" s="68">
        <v>1281141</v>
      </c>
      <c r="K4614" s="68"/>
      <c r="L4614" s="68">
        <f t="shared" si="3568"/>
        <v>100000</v>
      </c>
      <c r="M4614" s="68"/>
      <c r="N4614" s="68"/>
      <c r="O4614" s="68">
        <v>100000</v>
      </c>
      <c r="P4614" s="68">
        <f t="shared" si="3569"/>
        <v>100000</v>
      </c>
      <c r="Q4614" s="68">
        <f t="shared" si="3570"/>
        <v>7.8055420909954485</v>
      </c>
    </row>
    <row r="4615" spans="1:17" x14ac:dyDescent="0.25">
      <c r="A4615" s="14" t="s">
        <v>638</v>
      </c>
      <c r="B4615" s="14" t="s">
        <v>82</v>
      </c>
      <c r="C4615" s="14" t="s">
        <v>773</v>
      </c>
      <c r="D4615" s="50" t="s">
        <v>1513</v>
      </c>
      <c r="E4615" s="50" t="s">
        <v>2719</v>
      </c>
      <c r="F4615" s="43" t="s">
        <v>1</v>
      </c>
      <c r="G4615" s="49" t="s">
        <v>1</v>
      </c>
      <c r="H4615" s="11" t="s">
        <v>19</v>
      </c>
      <c r="I4615" s="67">
        <f t="shared" ref="I4615:O4615" si="3615">SUM(I4616:I4620)</f>
        <v>199700</v>
      </c>
      <c r="J4615" s="67">
        <f t="shared" si="3615"/>
        <v>199700</v>
      </c>
      <c r="K4615" s="67">
        <f t="shared" si="3615"/>
        <v>0</v>
      </c>
      <c r="L4615" s="67">
        <f t="shared" si="3568"/>
        <v>23982</v>
      </c>
      <c r="M4615" s="67">
        <f t="shared" si="3615"/>
        <v>0</v>
      </c>
      <c r="N4615" s="67">
        <f t="shared" si="3615"/>
        <v>0</v>
      </c>
      <c r="O4615" s="67">
        <f t="shared" si="3615"/>
        <v>23982</v>
      </c>
      <c r="P4615" s="67">
        <f t="shared" si="3569"/>
        <v>23982</v>
      </c>
      <c r="Q4615" s="67">
        <f t="shared" si="3570"/>
        <v>12.009013520280421</v>
      </c>
    </row>
    <row r="4616" spans="1:17" x14ac:dyDescent="0.25">
      <c r="A4616" s="12" t="s">
        <v>638</v>
      </c>
      <c r="B4616" s="12" t="s">
        <v>82</v>
      </c>
      <c r="C4616" s="12" t="s">
        <v>773</v>
      </c>
      <c r="D4616" s="43" t="s">
        <v>1513</v>
      </c>
      <c r="E4616" s="48">
        <v>6112</v>
      </c>
      <c r="F4616" s="43" t="s">
        <v>1515</v>
      </c>
      <c r="G4616" s="56" t="s">
        <v>2920</v>
      </c>
      <c r="H4616" s="23" t="s">
        <v>73</v>
      </c>
      <c r="I4616" s="68">
        <v>35640</v>
      </c>
      <c r="J4616" s="68">
        <v>35640</v>
      </c>
      <c r="K4616" s="68"/>
      <c r="L4616" s="68">
        <f t="shared" si="3568"/>
        <v>5000</v>
      </c>
      <c r="M4616" s="68"/>
      <c r="N4616" s="68"/>
      <c r="O4616" s="68">
        <v>5000</v>
      </c>
      <c r="P4616" s="68">
        <f t="shared" si="3569"/>
        <v>5000</v>
      </c>
      <c r="Q4616" s="68">
        <f t="shared" si="3570"/>
        <v>14.029180695847362</v>
      </c>
    </row>
    <row r="4617" spans="1:17" x14ac:dyDescent="0.25">
      <c r="A4617" s="12" t="s">
        <v>638</v>
      </c>
      <c r="B4617" s="12" t="s">
        <v>82</v>
      </c>
      <c r="C4617" s="12" t="s">
        <v>773</v>
      </c>
      <c r="D4617" s="43" t="s">
        <v>1513</v>
      </c>
      <c r="E4617" s="48">
        <v>6112</v>
      </c>
      <c r="F4617" s="43" t="s">
        <v>1516</v>
      </c>
      <c r="G4617" s="56" t="s">
        <v>2920</v>
      </c>
      <c r="H4617" s="23" t="s">
        <v>22</v>
      </c>
      <c r="I4617" s="68">
        <v>115100</v>
      </c>
      <c r="J4617" s="68">
        <v>115100</v>
      </c>
      <c r="K4617" s="68"/>
      <c r="L4617" s="68">
        <f t="shared" si="3568"/>
        <v>10000</v>
      </c>
      <c r="M4617" s="68"/>
      <c r="N4617" s="68"/>
      <c r="O4617" s="68">
        <v>10000</v>
      </c>
      <c r="P4617" s="68">
        <f t="shared" si="3569"/>
        <v>10000</v>
      </c>
      <c r="Q4617" s="68">
        <f t="shared" si="3570"/>
        <v>8.6880973066898353</v>
      </c>
    </row>
    <row r="4618" spans="1:17" x14ac:dyDescent="0.25">
      <c r="A4618" s="12" t="s">
        <v>638</v>
      </c>
      <c r="B4618" s="12" t="s">
        <v>82</v>
      </c>
      <c r="C4618" s="12" t="s">
        <v>773</v>
      </c>
      <c r="D4618" s="43" t="s">
        <v>1513</v>
      </c>
      <c r="E4618" s="48">
        <v>6112</v>
      </c>
      <c r="F4618" s="43" t="s">
        <v>1517</v>
      </c>
      <c r="G4618" s="56" t="s">
        <v>2920</v>
      </c>
      <c r="H4618" s="23" t="s">
        <v>24</v>
      </c>
      <c r="I4618" s="68">
        <v>29310</v>
      </c>
      <c r="J4618" s="68">
        <v>29310</v>
      </c>
      <c r="K4618" s="68"/>
      <c r="L4618" s="68">
        <f t="shared" si="3568"/>
        <v>0</v>
      </c>
      <c r="M4618" s="68"/>
      <c r="N4618" s="68"/>
      <c r="O4618" s="68"/>
      <c r="P4618" s="68">
        <f t="shared" si="3569"/>
        <v>0</v>
      </c>
      <c r="Q4618" s="68">
        <f t="shared" si="3570"/>
        <v>0</v>
      </c>
    </row>
    <row r="4619" spans="1:17" x14ac:dyDescent="0.25">
      <c r="A4619" s="12" t="s">
        <v>638</v>
      </c>
      <c r="B4619" s="12" t="s">
        <v>82</v>
      </c>
      <c r="C4619" s="12" t="s">
        <v>773</v>
      </c>
      <c r="D4619" s="43" t="s">
        <v>1513</v>
      </c>
      <c r="E4619" s="48">
        <v>6112</v>
      </c>
      <c r="F4619" s="43" t="s">
        <v>1518</v>
      </c>
      <c r="G4619" s="56" t="s">
        <v>2920</v>
      </c>
      <c r="H4619" s="23" t="s">
        <v>76</v>
      </c>
      <c r="I4619" s="68">
        <v>6150</v>
      </c>
      <c r="J4619" s="68">
        <v>6150</v>
      </c>
      <c r="K4619" s="68"/>
      <c r="L4619" s="68">
        <f t="shared" si="3568"/>
        <v>6150</v>
      </c>
      <c r="M4619" s="68"/>
      <c r="N4619" s="68"/>
      <c r="O4619" s="68">
        <v>6150</v>
      </c>
      <c r="P4619" s="68">
        <f t="shared" si="3569"/>
        <v>6150</v>
      </c>
      <c r="Q4619" s="68">
        <f t="shared" si="3570"/>
        <v>100</v>
      </c>
    </row>
    <row r="4620" spans="1:17" x14ac:dyDescent="0.25">
      <c r="A4620" s="12" t="s">
        <v>638</v>
      </c>
      <c r="B4620" s="12" t="s">
        <v>82</v>
      </c>
      <c r="C4620" s="12" t="s">
        <v>773</v>
      </c>
      <c r="D4620" s="43" t="s">
        <v>1513</v>
      </c>
      <c r="E4620" s="48">
        <v>6112</v>
      </c>
      <c r="F4620" s="43" t="s">
        <v>1519</v>
      </c>
      <c r="G4620" s="56" t="s">
        <v>2920</v>
      </c>
      <c r="H4620" s="23" t="s">
        <v>26</v>
      </c>
      <c r="I4620" s="68">
        <v>13500</v>
      </c>
      <c r="J4620" s="68">
        <v>13500</v>
      </c>
      <c r="K4620" s="68"/>
      <c r="L4620" s="68">
        <f t="shared" ref="L4620:L4682" si="3616">SUM(M4620:O4620)</f>
        <v>2832</v>
      </c>
      <c r="M4620" s="68"/>
      <c r="N4620" s="68"/>
      <c r="O4620" s="68">
        <v>2832</v>
      </c>
      <c r="P4620" s="68">
        <f t="shared" ref="P4620:P4682" si="3617">K4620+L4620</f>
        <v>2832</v>
      </c>
      <c r="Q4620" s="68">
        <f t="shared" ref="Q4620:Q4682" si="3618">IF(J4620=0,"-",P4620/J4620*100)</f>
        <v>20.977777777777778</v>
      </c>
    </row>
    <row r="4621" spans="1:17" x14ac:dyDescent="0.25">
      <c r="A4621" s="12" t="s">
        <v>638</v>
      </c>
      <c r="B4621" s="12" t="s">
        <v>82</v>
      </c>
      <c r="C4621" s="12" t="s">
        <v>773</v>
      </c>
      <c r="D4621" s="43" t="s">
        <v>1513</v>
      </c>
      <c r="E4621" s="42" t="s">
        <v>2710</v>
      </c>
      <c r="F4621" s="42" t="s">
        <v>1</v>
      </c>
      <c r="G4621" s="42" t="s">
        <v>1</v>
      </c>
      <c r="H4621" s="11" t="s">
        <v>28</v>
      </c>
      <c r="I4621" s="67">
        <f t="shared" ref="I4621:O4621" si="3619">SUM(I4622)</f>
        <v>136360</v>
      </c>
      <c r="J4621" s="67">
        <f t="shared" si="3619"/>
        <v>136360</v>
      </c>
      <c r="K4621" s="67">
        <f t="shared" si="3619"/>
        <v>0</v>
      </c>
      <c r="L4621" s="67">
        <f t="shared" si="3616"/>
        <v>10000</v>
      </c>
      <c r="M4621" s="67">
        <f t="shared" si="3619"/>
        <v>0</v>
      </c>
      <c r="N4621" s="67">
        <f t="shared" si="3619"/>
        <v>0</v>
      </c>
      <c r="O4621" s="67">
        <f t="shared" si="3619"/>
        <v>10000</v>
      </c>
      <c r="P4621" s="67">
        <f t="shared" si="3617"/>
        <v>10000</v>
      </c>
      <c r="Q4621" s="67">
        <f t="shared" si="3618"/>
        <v>7.3335288941038428</v>
      </c>
    </row>
    <row r="4622" spans="1:17" x14ac:dyDescent="0.25">
      <c r="A4622" s="12" t="s">
        <v>638</v>
      </c>
      <c r="B4622" s="12" t="s">
        <v>82</v>
      </c>
      <c r="C4622" s="12" t="s">
        <v>773</v>
      </c>
      <c r="D4622" s="43" t="s">
        <v>1513</v>
      </c>
      <c r="E4622" s="48">
        <v>6121</v>
      </c>
      <c r="F4622" s="43"/>
      <c r="G4622" s="56" t="s">
        <v>2920</v>
      </c>
      <c r="H4622" s="23" t="s">
        <v>29</v>
      </c>
      <c r="I4622" s="68">
        <v>136360</v>
      </c>
      <c r="J4622" s="68">
        <v>136360</v>
      </c>
      <c r="K4622" s="68"/>
      <c r="L4622" s="68">
        <f t="shared" si="3616"/>
        <v>10000</v>
      </c>
      <c r="M4622" s="68"/>
      <c r="N4622" s="68"/>
      <c r="O4622" s="68">
        <v>10000</v>
      </c>
      <c r="P4622" s="68">
        <f t="shared" si="3617"/>
        <v>10000</v>
      </c>
      <c r="Q4622" s="68">
        <f t="shared" si="3618"/>
        <v>7.3335288941038428</v>
      </c>
    </row>
    <row r="4623" spans="1:17" x14ac:dyDescent="0.25">
      <c r="A4623" s="12" t="s">
        <v>638</v>
      </c>
      <c r="B4623" s="12" t="s">
        <v>82</v>
      </c>
      <c r="C4623" s="12" t="s">
        <v>773</v>
      </c>
      <c r="D4623" s="43" t="s">
        <v>1513</v>
      </c>
      <c r="E4623" s="42" t="s">
        <v>2711</v>
      </c>
      <c r="F4623" s="42" t="s">
        <v>1</v>
      </c>
      <c r="G4623" s="42" t="s">
        <v>1</v>
      </c>
      <c r="H4623" s="11" t="s">
        <v>32</v>
      </c>
      <c r="I4623" s="67">
        <f t="shared" ref="I4623:O4623" si="3620">SUM(I4624:I4632)</f>
        <v>193360</v>
      </c>
      <c r="J4623" s="67">
        <f t="shared" si="3620"/>
        <v>104960</v>
      </c>
      <c r="K4623" s="67">
        <f t="shared" si="3620"/>
        <v>0</v>
      </c>
      <c r="L4623" s="67">
        <f t="shared" si="3616"/>
        <v>16328</v>
      </c>
      <c r="M4623" s="67">
        <f t="shared" si="3620"/>
        <v>0</v>
      </c>
      <c r="N4623" s="67">
        <f t="shared" si="3620"/>
        <v>0</v>
      </c>
      <c r="O4623" s="67">
        <f t="shared" si="3620"/>
        <v>16328</v>
      </c>
      <c r="P4623" s="67">
        <f t="shared" si="3617"/>
        <v>16328</v>
      </c>
      <c r="Q4623" s="67">
        <f t="shared" si="3618"/>
        <v>15.556402439024392</v>
      </c>
    </row>
    <row r="4624" spans="1:17" x14ac:dyDescent="0.25">
      <c r="A4624" s="12" t="s">
        <v>638</v>
      </c>
      <c r="B4624" s="12" t="s">
        <v>82</v>
      </c>
      <c r="C4624" s="12" t="s">
        <v>773</v>
      </c>
      <c r="D4624" s="43" t="s">
        <v>1513</v>
      </c>
      <c r="E4624" s="48">
        <v>6131</v>
      </c>
      <c r="F4624" s="43"/>
      <c r="G4624" s="56" t="s">
        <v>2920</v>
      </c>
      <c r="H4624" s="23" t="s">
        <v>33</v>
      </c>
      <c r="I4624" s="68">
        <v>8000</v>
      </c>
      <c r="J4624" s="68">
        <v>0</v>
      </c>
      <c r="K4624" s="68"/>
      <c r="L4624" s="68">
        <f t="shared" si="3616"/>
        <v>0</v>
      </c>
      <c r="M4624" s="68"/>
      <c r="N4624" s="68"/>
      <c r="O4624" s="68">
        <v>0</v>
      </c>
      <c r="P4624" s="68">
        <f t="shared" si="3617"/>
        <v>0</v>
      </c>
      <c r="Q4624" s="68" t="str">
        <f t="shared" si="3618"/>
        <v>-</v>
      </c>
    </row>
    <row r="4625" spans="1:17" x14ac:dyDescent="0.25">
      <c r="A4625" s="12" t="s">
        <v>638</v>
      </c>
      <c r="B4625" s="12" t="s">
        <v>82</v>
      </c>
      <c r="C4625" s="12" t="s">
        <v>773</v>
      </c>
      <c r="D4625" s="43" t="s">
        <v>1513</v>
      </c>
      <c r="E4625" s="48">
        <v>6132</v>
      </c>
      <c r="F4625" s="43"/>
      <c r="G4625" s="56" t="s">
        <v>2920</v>
      </c>
      <c r="H4625" s="23" t="s">
        <v>227</v>
      </c>
      <c r="I4625" s="68">
        <v>65000</v>
      </c>
      <c r="J4625" s="68">
        <v>65000</v>
      </c>
      <c r="K4625" s="68"/>
      <c r="L4625" s="68">
        <f t="shared" si="3616"/>
        <v>15370</v>
      </c>
      <c r="M4625" s="68"/>
      <c r="N4625" s="68"/>
      <c r="O4625" s="68">
        <v>15370</v>
      </c>
      <c r="P4625" s="68">
        <f t="shared" si="3617"/>
        <v>15370</v>
      </c>
      <c r="Q4625" s="68">
        <f t="shared" si="3618"/>
        <v>23.646153846153847</v>
      </c>
    </row>
    <row r="4626" spans="1:17" x14ac:dyDescent="0.25">
      <c r="A4626" s="12" t="s">
        <v>638</v>
      </c>
      <c r="B4626" s="12" t="s">
        <v>82</v>
      </c>
      <c r="C4626" s="12" t="s">
        <v>773</v>
      </c>
      <c r="D4626" s="43" t="s">
        <v>1513</v>
      </c>
      <c r="E4626" s="48">
        <v>6133</v>
      </c>
      <c r="F4626" s="43"/>
      <c r="G4626" s="56" t="s">
        <v>2920</v>
      </c>
      <c r="H4626" s="23" t="s">
        <v>229</v>
      </c>
      <c r="I4626" s="68">
        <v>22910</v>
      </c>
      <c r="J4626" s="68">
        <v>20910</v>
      </c>
      <c r="K4626" s="68"/>
      <c r="L4626" s="68">
        <f t="shared" si="3616"/>
        <v>308</v>
      </c>
      <c r="M4626" s="68"/>
      <c r="N4626" s="68"/>
      <c r="O4626" s="68">
        <v>308</v>
      </c>
      <c r="P4626" s="68">
        <f t="shared" si="3617"/>
        <v>308</v>
      </c>
      <c r="Q4626" s="68">
        <f t="shared" si="3618"/>
        <v>1.4729794356767099</v>
      </c>
    </row>
    <row r="4627" spans="1:17" x14ac:dyDescent="0.25">
      <c r="A4627" s="12" t="s">
        <v>638</v>
      </c>
      <c r="B4627" s="12" t="s">
        <v>82</v>
      </c>
      <c r="C4627" s="12" t="s">
        <v>773</v>
      </c>
      <c r="D4627" s="43" t="s">
        <v>1513</v>
      </c>
      <c r="E4627" s="48">
        <v>6134</v>
      </c>
      <c r="F4627" s="43"/>
      <c r="G4627" s="56" t="s">
        <v>2920</v>
      </c>
      <c r="H4627" s="23" t="s">
        <v>169</v>
      </c>
      <c r="I4627" s="68">
        <v>22000</v>
      </c>
      <c r="J4627" s="68">
        <v>5000</v>
      </c>
      <c r="K4627" s="68"/>
      <c r="L4627" s="68">
        <f t="shared" si="3616"/>
        <v>300</v>
      </c>
      <c r="M4627" s="68"/>
      <c r="N4627" s="68"/>
      <c r="O4627" s="68">
        <v>300</v>
      </c>
      <c r="P4627" s="68">
        <f t="shared" si="3617"/>
        <v>300</v>
      </c>
      <c r="Q4627" s="68">
        <f t="shared" si="3618"/>
        <v>6</v>
      </c>
    </row>
    <row r="4628" spans="1:17" x14ac:dyDescent="0.25">
      <c r="A4628" s="12" t="s">
        <v>638</v>
      </c>
      <c r="B4628" s="12" t="s">
        <v>82</v>
      </c>
      <c r="C4628" s="12" t="s">
        <v>773</v>
      </c>
      <c r="D4628" s="43" t="s">
        <v>1513</v>
      </c>
      <c r="E4628" s="48">
        <v>6135</v>
      </c>
      <c r="F4628" s="43"/>
      <c r="G4628" s="56" t="s">
        <v>2920</v>
      </c>
      <c r="H4628" s="23" t="s">
        <v>231</v>
      </c>
      <c r="I4628" s="68">
        <v>2000</v>
      </c>
      <c r="J4628" s="68">
        <v>100</v>
      </c>
      <c r="K4628" s="68"/>
      <c r="L4628" s="68">
        <f t="shared" si="3616"/>
        <v>0</v>
      </c>
      <c r="M4628" s="68"/>
      <c r="N4628" s="68"/>
      <c r="O4628" s="68">
        <v>0</v>
      </c>
      <c r="P4628" s="68">
        <f t="shared" si="3617"/>
        <v>0</v>
      </c>
      <c r="Q4628" s="68">
        <f t="shared" si="3618"/>
        <v>0</v>
      </c>
    </row>
    <row r="4629" spans="1:17" x14ac:dyDescent="0.25">
      <c r="A4629" s="12" t="s">
        <v>638</v>
      </c>
      <c r="B4629" s="12" t="s">
        <v>82</v>
      </c>
      <c r="C4629" s="12" t="s">
        <v>773</v>
      </c>
      <c r="D4629" s="43" t="s">
        <v>1513</v>
      </c>
      <c r="E4629" s="48">
        <v>6136</v>
      </c>
      <c r="F4629" s="43"/>
      <c r="G4629" s="56" t="s">
        <v>2920</v>
      </c>
      <c r="H4629" s="23" t="s">
        <v>233</v>
      </c>
      <c r="I4629" s="68">
        <v>4500</v>
      </c>
      <c r="J4629" s="68">
        <v>500</v>
      </c>
      <c r="K4629" s="68"/>
      <c r="L4629" s="68">
        <f t="shared" si="3616"/>
        <v>0</v>
      </c>
      <c r="M4629" s="68"/>
      <c r="N4629" s="68"/>
      <c r="O4629" s="68">
        <v>0</v>
      </c>
      <c r="P4629" s="68">
        <f t="shared" si="3617"/>
        <v>0</v>
      </c>
      <c r="Q4629" s="68">
        <f t="shared" si="3618"/>
        <v>0</v>
      </c>
    </row>
    <row r="4630" spans="1:17" x14ac:dyDescent="0.25">
      <c r="A4630" s="12" t="s">
        <v>638</v>
      </c>
      <c r="B4630" s="12" t="s">
        <v>82</v>
      </c>
      <c r="C4630" s="12" t="s">
        <v>773</v>
      </c>
      <c r="D4630" s="43" t="s">
        <v>1513</v>
      </c>
      <c r="E4630" s="48">
        <v>6137</v>
      </c>
      <c r="F4630" s="43"/>
      <c r="G4630" s="56" t="s">
        <v>2920</v>
      </c>
      <c r="H4630" s="23" t="s">
        <v>235</v>
      </c>
      <c r="I4630" s="68">
        <v>13000</v>
      </c>
      <c r="J4630" s="68">
        <v>1000</v>
      </c>
      <c r="K4630" s="68"/>
      <c r="L4630" s="68">
        <f t="shared" si="3616"/>
        <v>0</v>
      </c>
      <c r="M4630" s="68"/>
      <c r="N4630" s="68"/>
      <c r="O4630" s="68">
        <v>0</v>
      </c>
      <c r="P4630" s="68">
        <f t="shared" si="3617"/>
        <v>0</v>
      </c>
      <c r="Q4630" s="68">
        <f t="shared" si="3618"/>
        <v>0</v>
      </c>
    </row>
    <row r="4631" spans="1:17" x14ac:dyDescent="0.25">
      <c r="A4631" s="12" t="s">
        <v>638</v>
      </c>
      <c r="B4631" s="12" t="s">
        <v>82</v>
      </c>
      <c r="C4631" s="12" t="s">
        <v>773</v>
      </c>
      <c r="D4631" s="43" t="s">
        <v>1513</v>
      </c>
      <c r="E4631" s="48">
        <v>6138</v>
      </c>
      <c r="F4631" s="43"/>
      <c r="G4631" s="56" t="s">
        <v>2920</v>
      </c>
      <c r="H4631" s="23" t="s">
        <v>237</v>
      </c>
      <c r="I4631" s="68">
        <v>2500</v>
      </c>
      <c r="J4631" s="68">
        <v>1000</v>
      </c>
      <c r="K4631" s="68"/>
      <c r="L4631" s="68">
        <f t="shared" si="3616"/>
        <v>0</v>
      </c>
      <c r="M4631" s="68"/>
      <c r="N4631" s="68"/>
      <c r="O4631" s="68">
        <v>0</v>
      </c>
      <c r="P4631" s="68">
        <f t="shared" si="3617"/>
        <v>0</v>
      </c>
      <c r="Q4631" s="68">
        <f t="shared" si="3618"/>
        <v>0</v>
      </c>
    </row>
    <row r="4632" spans="1:17" x14ac:dyDescent="0.25">
      <c r="A4632" s="14" t="s">
        <v>638</v>
      </c>
      <c r="B4632" s="14" t="s">
        <v>82</v>
      </c>
      <c r="C4632" s="14" t="s">
        <v>773</v>
      </c>
      <c r="D4632" s="50" t="s">
        <v>1513</v>
      </c>
      <c r="E4632" s="50" t="s">
        <v>2720</v>
      </c>
      <c r="F4632" s="43" t="s">
        <v>1</v>
      </c>
      <c r="G4632" s="49" t="s">
        <v>1</v>
      </c>
      <c r="H4632" s="11" t="s">
        <v>35</v>
      </c>
      <c r="I4632" s="67">
        <f t="shared" ref="I4632:O4632" si="3621">SUM(I4633:I4635)</f>
        <v>53450</v>
      </c>
      <c r="J4632" s="67">
        <f t="shared" si="3621"/>
        <v>11450</v>
      </c>
      <c r="K4632" s="67">
        <f t="shared" si="3621"/>
        <v>0</v>
      </c>
      <c r="L4632" s="67">
        <f t="shared" si="3616"/>
        <v>350</v>
      </c>
      <c r="M4632" s="67">
        <f t="shared" si="3621"/>
        <v>0</v>
      </c>
      <c r="N4632" s="67">
        <f t="shared" si="3621"/>
        <v>0</v>
      </c>
      <c r="O4632" s="67">
        <f t="shared" si="3621"/>
        <v>350</v>
      </c>
      <c r="P4632" s="67">
        <f t="shared" si="3617"/>
        <v>350</v>
      </c>
      <c r="Q4632" s="67">
        <f t="shared" si="3618"/>
        <v>3.0567685589519651</v>
      </c>
    </row>
    <row r="4633" spans="1:17" x14ac:dyDescent="0.25">
      <c r="A4633" s="12" t="s">
        <v>638</v>
      </c>
      <c r="B4633" s="12" t="s">
        <v>82</v>
      </c>
      <c r="C4633" s="12" t="s">
        <v>773</v>
      </c>
      <c r="D4633" s="43" t="s">
        <v>1513</v>
      </c>
      <c r="E4633" s="48">
        <v>6139</v>
      </c>
      <c r="F4633" s="43"/>
      <c r="G4633" s="56" t="s">
        <v>2920</v>
      </c>
      <c r="H4633" s="23" t="s">
        <v>35</v>
      </c>
      <c r="I4633" s="68">
        <v>46500</v>
      </c>
      <c r="J4633" s="68">
        <v>4500</v>
      </c>
      <c r="K4633" s="68"/>
      <c r="L4633" s="68">
        <f t="shared" si="3616"/>
        <v>0</v>
      </c>
      <c r="M4633" s="68"/>
      <c r="N4633" s="68"/>
      <c r="O4633" s="68">
        <v>0</v>
      </c>
      <c r="P4633" s="68">
        <f t="shared" si="3617"/>
        <v>0</v>
      </c>
      <c r="Q4633" s="68">
        <f t="shared" si="3618"/>
        <v>0</v>
      </c>
    </row>
    <row r="4634" spans="1:17" x14ac:dyDescent="0.25">
      <c r="A4634" s="12" t="s">
        <v>638</v>
      </c>
      <c r="B4634" s="12" t="s">
        <v>82</v>
      </c>
      <c r="C4634" s="12" t="s">
        <v>773</v>
      </c>
      <c r="D4634" s="43" t="s">
        <v>1513</v>
      </c>
      <c r="E4634" s="48">
        <v>6139</v>
      </c>
      <c r="F4634" s="43" t="s">
        <v>1520</v>
      </c>
      <c r="G4634" s="56" t="s">
        <v>2920</v>
      </c>
      <c r="H4634" s="23" t="s">
        <v>43</v>
      </c>
      <c r="I4634" s="68">
        <v>4200</v>
      </c>
      <c r="J4634" s="68">
        <v>4200</v>
      </c>
      <c r="K4634" s="68"/>
      <c r="L4634" s="68">
        <f t="shared" si="3616"/>
        <v>350</v>
      </c>
      <c r="M4634" s="68"/>
      <c r="N4634" s="68"/>
      <c r="O4634" s="68">
        <v>350</v>
      </c>
      <c r="P4634" s="68">
        <f t="shared" si="3617"/>
        <v>350</v>
      </c>
      <c r="Q4634" s="68">
        <f t="shared" si="3618"/>
        <v>8.3333333333333321</v>
      </c>
    </row>
    <row r="4635" spans="1:17" ht="22.5" x14ac:dyDescent="0.25">
      <c r="A4635" s="12" t="s">
        <v>638</v>
      </c>
      <c r="B4635" s="12" t="s">
        <v>82</v>
      </c>
      <c r="C4635" s="12" t="s">
        <v>773</v>
      </c>
      <c r="D4635" s="43" t="s">
        <v>1513</v>
      </c>
      <c r="E4635" s="48">
        <v>6139</v>
      </c>
      <c r="F4635" s="43" t="s">
        <v>1521</v>
      </c>
      <c r="G4635" s="56" t="s">
        <v>2920</v>
      </c>
      <c r="H4635" s="23" t="s">
        <v>49</v>
      </c>
      <c r="I4635" s="68">
        <v>2750</v>
      </c>
      <c r="J4635" s="68">
        <v>2750</v>
      </c>
      <c r="K4635" s="68"/>
      <c r="L4635" s="68">
        <f t="shared" si="3616"/>
        <v>0</v>
      </c>
      <c r="M4635" s="68"/>
      <c r="N4635" s="68"/>
      <c r="O4635" s="68"/>
      <c r="P4635" s="68">
        <f t="shared" si="3617"/>
        <v>0</v>
      </c>
      <c r="Q4635" s="68">
        <f t="shared" si="3618"/>
        <v>0</v>
      </c>
    </row>
    <row r="4636" spans="1:17" ht="22.5" x14ac:dyDescent="0.25">
      <c r="A4636" s="14" t="s">
        <v>1</v>
      </c>
      <c r="B4636" s="14" t="s">
        <v>1</v>
      </c>
      <c r="C4636" s="14" t="s">
        <v>1</v>
      </c>
      <c r="D4636" s="42" t="s">
        <v>1</v>
      </c>
      <c r="E4636" s="42" t="s">
        <v>1</v>
      </c>
      <c r="F4636" s="42" t="s">
        <v>1</v>
      </c>
      <c r="G4636" s="42" t="s">
        <v>1</v>
      </c>
      <c r="H4636" s="17" t="s">
        <v>59</v>
      </c>
      <c r="I4636" s="66">
        <f t="shared" ref="I4636:O4636" si="3622">SUM(I4637)</f>
        <v>26100</v>
      </c>
      <c r="J4636" s="66">
        <f t="shared" si="3622"/>
        <v>0</v>
      </c>
      <c r="K4636" s="66">
        <f t="shared" si="3622"/>
        <v>0</v>
      </c>
      <c r="L4636" s="66">
        <f t="shared" si="3616"/>
        <v>0</v>
      </c>
      <c r="M4636" s="66">
        <f t="shared" si="3622"/>
        <v>0</v>
      </c>
      <c r="N4636" s="66">
        <f t="shared" si="3622"/>
        <v>0</v>
      </c>
      <c r="O4636" s="66">
        <f t="shared" si="3622"/>
        <v>0</v>
      </c>
      <c r="P4636" s="66">
        <f t="shared" si="3617"/>
        <v>0</v>
      </c>
      <c r="Q4636" s="66" t="str">
        <f t="shared" si="3618"/>
        <v>-</v>
      </c>
    </row>
    <row r="4637" spans="1:17" x14ac:dyDescent="0.25">
      <c r="A4637" s="12" t="s">
        <v>638</v>
      </c>
      <c r="B4637" s="12" t="s">
        <v>82</v>
      </c>
      <c r="C4637" s="12" t="s">
        <v>773</v>
      </c>
      <c r="D4637" s="43" t="s">
        <v>1513</v>
      </c>
      <c r="E4637" s="42" t="s">
        <v>2715</v>
      </c>
      <c r="F4637" s="42" t="s">
        <v>1</v>
      </c>
      <c r="G4637" s="42" t="s">
        <v>1</v>
      </c>
      <c r="H4637" s="11" t="s">
        <v>61</v>
      </c>
      <c r="I4637" s="67">
        <f t="shared" ref="I4637" si="3623">SUM(I4638:I4639)</f>
        <v>26100</v>
      </c>
      <c r="J4637" s="67">
        <f t="shared" ref="J4637:K4637" si="3624">SUM(J4638:J4639)</f>
        <v>0</v>
      </c>
      <c r="K4637" s="67">
        <f t="shared" si="3624"/>
        <v>0</v>
      </c>
      <c r="L4637" s="67">
        <f t="shared" si="3616"/>
        <v>0</v>
      </c>
      <c r="M4637" s="67">
        <f t="shared" ref="M4637" si="3625">SUM(M4638:M4639)</f>
        <v>0</v>
      </c>
      <c r="N4637" s="67">
        <f t="shared" ref="N4637:O4637" si="3626">SUM(N4638:N4639)</f>
        <v>0</v>
      </c>
      <c r="O4637" s="67">
        <f t="shared" si="3626"/>
        <v>0</v>
      </c>
      <c r="P4637" s="67">
        <f t="shared" si="3617"/>
        <v>0</v>
      </c>
      <c r="Q4637" s="67" t="str">
        <f t="shared" si="3618"/>
        <v>-</v>
      </c>
    </row>
    <row r="4638" spans="1:17" x14ac:dyDescent="0.25">
      <c r="A4638" s="12" t="s">
        <v>638</v>
      </c>
      <c r="B4638" s="12" t="s">
        <v>82</v>
      </c>
      <c r="C4638" s="12" t="s">
        <v>773</v>
      </c>
      <c r="D4638" s="43" t="s">
        <v>1513</v>
      </c>
      <c r="E4638" s="48">
        <v>8213</v>
      </c>
      <c r="F4638" s="43"/>
      <c r="G4638" s="56" t="s">
        <v>2920</v>
      </c>
      <c r="H4638" s="23" t="s">
        <v>62</v>
      </c>
      <c r="I4638" s="68">
        <v>19100</v>
      </c>
      <c r="J4638" s="68">
        <v>0</v>
      </c>
      <c r="K4638" s="68"/>
      <c r="L4638" s="68">
        <f t="shared" si="3616"/>
        <v>0</v>
      </c>
      <c r="M4638" s="68"/>
      <c r="N4638" s="68"/>
      <c r="O4638" s="68"/>
      <c r="P4638" s="68">
        <f t="shared" si="3617"/>
        <v>0</v>
      </c>
      <c r="Q4638" s="68" t="str">
        <f t="shared" si="3618"/>
        <v>-</v>
      </c>
    </row>
    <row r="4639" spans="1:17" x14ac:dyDescent="0.25">
      <c r="A4639" s="12" t="s">
        <v>638</v>
      </c>
      <c r="B4639" s="12" t="s">
        <v>82</v>
      </c>
      <c r="C4639" s="12" t="s">
        <v>773</v>
      </c>
      <c r="D4639" s="43" t="s">
        <v>1513</v>
      </c>
      <c r="E4639" s="48">
        <v>8216</v>
      </c>
      <c r="F4639" s="43"/>
      <c r="G4639" s="56" t="s">
        <v>2920</v>
      </c>
      <c r="H4639" s="23" t="s">
        <v>248</v>
      </c>
      <c r="I4639" s="68">
        <v>7000</v>
      </c>
      <c r="J4639" s="68">
        <v>0</v>
      </c>
      <c r="K4639" s="68"/>
      <c r="L4639" s="68">
        <f t="shared" si="3616"/>
        <v>0</v>
      </c>
      <c r="M4639" s="68"/>
      <c r="N4639" s="68"/>
      <c r="O4639" s="68"/>
      <c r="P4639" s="68">
        <f t="shared" si="3617"/>
        <v>0</v>
      </c>
      <c r="Q4639" s="68" t="str">
        <f t="shared" si="3618"/>
        <v>-</v>
      </c>
    </row>
    <row r="4640" spans="1:17" x14ac:dyDescent="0.25">
      <c r="A4640" s="23" t="s">
        <v>1</v>
      </c>
      <c r="B4640" s="23" t="s">
        <v>1</v>
      </c>
      <c r="C4640" s="23" t="s">
        <v>1</v>
      </c>
      <c r="D4640" s="49" t="s">
        <v>1</v>
      </c>
      <c r="E4640" s="49" t="s">
        <v>1</v>
      </c>
      <c r="F4640" s="49" t="s">
        <v>1</v>
      </c>
      <c r="G4640" s="49" t="s">
        <v>1</v>
      </c>
      <c r="H4640" s="17" t="s">
        <v>1522</v>
      </c>
      <c r="I4640" s="66">
        <f t="shared" ref="I4640:O4640" si="3627">SUM(I4612,I4636)</f>
        <v>1836661</v>
      </c>
      <c r="J4640" s="66">
        <f t="shared" si="3627"/>
        <v>1722161</v>
      </c>
      <c r="K4640" s="66">
        <f t="shared" si="3627"/>
        <v>0</v>
      </c>
      <c r="L4640" s="66">
        <f t="shared" si="3616"/>
        <v>150310</v>
      </c>
      <c r="M4640" s="66">
        <f t="shared" si="3627"/>
        <v>0</v>
      </c>
      <c r="N4640" s="66">
        <f t="shared" si="3627"/>
        <v>0</v>
      </c>
      <c r="O4640" s="66">
        <f t="shared" si="3627"/>
        <v>150310</v>
      </c>
      <c r="P4640" s="66">
        <f t="shared" si="3617"/>
        <v>150310</v>
      </c>
      <c r="Q4640" s="66">
        <f t="shared" si="3618"/>
        <v>8.7279876852396487</v>
      </c>
    </row>
    <row r="4641" spans="1:17" ht="15.75" thickBot="1" x14ac:dyDescent="0.3">
      <c r="A4641" s="23" t="s">
        <v>1</v>
      </c>
      <c r="B4641" s="23" t="s">
        <v>1</v>
      </c>
      <c r="C4641" s="23" t="s">
        <v>1</v>
      </c>
      <c r="D4641" s="49" t="s">
        <v>1</v>
      </c>
      <c r="E4641" s="49" t="s">
        <v>1</v>
      </c>
      <c r="F4641" s="49" t="s">
        <v>1</v>
      </c>
      <c r="G4641" s="49" t="s">
        <v>1</v>
      </c>
      <c r="H4641" s="11" t="s">
        <v>64</v>
      </c>
      <c r="I4641" s="67">
        <v>58</v>
      </c>
      <c r="J4641" s="67">
        <v>58</v>
      </c>
      <c r="K4641" s="67"/>
      <c r="L4641" s="67"/>
      <c r="M4641" s="67"/>
      <c r="N4641" s="67"/>
      <c r="O4641" s="67"/>
      <c r="P4641" s="67">
        <f t="shared" si="3617"/>
        <v>0</v>
      </c>
      <c r="Q4641" s="67">
        <f t="shared" si="3618"/>
        <v>0</v>
      </c>
    </row>
    <row r="4642" spans="1:17" ht="34.5" thickBot="1" x14ac:dyDescent="0.3">
      <c r="A4642" s="23" t="s">
        <v>1</v>
      </c>
      <c r="B4642" s="23" t="s">
        <v>1</v>
      </c>
      <c r="C4642" s="23" t="s">
        <v>1</v>
      </c>
      <c r="D4642" s="49" t="s">
        <v>1</v>
      </c>
      <c r="E4642" s="49" t="s">
        <v>1</v>
      </c>
      <c r="F4642" s="49" t="s">
        <v>1</v>
      </c>
      <c r="G4642" s="49" t="s">
        <v>1</v>
      </c>
      <c r="H4642" s="22" t="s">
        <v>65</v>
      </c>
      <c r="I4642" s="64" t="s">
        <v>2718</v>
      </c>
      <c r="J4642" s="64" t="s">
        <v>2879</v>
      </c>
      <c r="K4642" s="64" t="s">
        <v>2942</v>
      </c>
      <c r="L4642" s="64" t="s">
        <v>2942</v>
      </c>
      <c r="M4642" s="64" t="s">
        <v>2950</v>
      </c>
      <c r="N4642" s="64" t="s">
        <v>2949</v>
      </c>
      <c r="O4642" s="64" t="s">
        <v>2951</v>
      </c>
      <c r="P4642" s="64" t="s">
        <v>2942</v>
      </c>
      <c r="Q4642" s="64" t="s">
        <v>2944</v>
      </c>
    </row>
    <row r="4643" spans="1:17" x14ac:dyDescent="0.25">
      <c r="A4643" s="24"/>
      <c r="B4643" s="24"/>
      <c r="C4643" s="24"/>
      <c r="D4643" s="51"/>
      <c r="E4643" s="51"/>
      <c r="F4643" s="51"/>
      <c r="G4643" s="51"/>
      <c r="H4643" s="18" t="s">
        <v>1</v>
      </c>
      <c r="I4643" s="65">
        <v>1</v>
      </c>
      <c r="J4643" s="65" t="s">
        <v>2894</v>
      </c>
      <c r="K4643" s="65">
        <v>3</v>
      </c>
      <c r="L4643" s="65" t="s">
        <v>2945</v>
      </c>
      <c r="M4643" s="65">
        <v>5</v>
      </c>
      <c r="N4643" s="65">
        <v>6</v>
      </c>
      <c r="O4643" s="65">
        <v>7</v>
      </c>
      <c r="P4643" s="65" t="s">
        <v>2946</v>
      </c>
      <c r="Q4643" s="65">
        <v>9</v>
      </c>
    </row>
    <row r="4644" spans="1:17" x14ac:dyDescent="0.25">
      <c r="A4644" s="24"/>
      <c r="B4644" s="24"/>
      <c r="C4644" s="24"/>
      <c r="D4644" s="51"/>
      <c r="E4644" s="52"/>
      <c r="F4644" s="52"/>
      <c r="G4644" s="52"/>
      <c r="H4644" s="19" t="s">
        <v>332</v>
      </c>
      <c r="I4644" s="69">
        <f t="shared" ref="I4644" si="3628">SUM(I4640)</f>
        <v>1836661</v>
      </c>
      <c r="J4644" s="69">
        <f t="shared" ref="J4644:K4644" si="3629">SUM(J4640)</f>
        <v>1722161</v>
      </c>
      <c r="K4644" s="69">
        <f t="shared" si="3629"/>
        <v>0</v>
      </c>
      <c r="L4644" s="69">
        <f t="shared" si="3616"/>
        <v>150310</v>
      </c>
      <c r="M4644" s="69">
        <f t="shared" ref="M4644" si="3630">SUM(M4640)</f>
        <v>0</v>
      </c>
      <c r="N4644" s="69">
        <f t="shared" ref="N4644:O4644" si="3631">SUM(N4640)</f>
        <v>0</v>
      </c>
      <c r="O4644" s="69">
        <f t="shared" si="3631"/>
        <v>150310</v>
      </c>
      <c r="P4644" s="69">
        <f t="shared" si="3617"/>
        <v>150310</v>
      </c>
      <c r="Q4644" s="69">
        <f t="shared" si="3618"/>
        <v>8.7279876852396487</v>
      </c>
    </row>
    <row r="4645" spans="1:17" x14ac:dyDescent="0.25">
      <c r="A4645" s="24"/>
      <c r="B4645" s="24"/>
      <c r="C4645" s="24"/>
      <c r="D4645" s="51"/>
      <c r="E4645" s="51"/>
      <c r="F4645" s="51"/>
      <c r="G4645" s="51"/>
      <c r="H4645" s="20" t="s">
        <v>67</v>
      </c>
      <c r="I4645" s="69">
        <f t="shared" ref="I4645" si="3632">SUM(I4644)</f>
        <v>1836661</v>
      </c>
      <c r="J4645" s="69">
        <f t="shared" ref="J4645:K4645" si="3633">SUM(J4644)</f>
        <v>1722161</v>
      </c>
      <c r="K4645" s="69">
        <f t="shared" si="3633"/>
        <v>0</v>
      </c>
      <c r="L4645" s="69">
        <f t="shared" si="3616"/>
        <v>150310</v>
      </c>
      <c r="M4645" s="69">
        <f t="shared" ref="M4645" si="3634">SUM(M4644)</f>
        <v>0</v>
      </c>
      <c r="N4645" s="69">
        <f t="shared" ref="N4645:O4645" si="3635">SUM(N4644)</f>
        <v>0</v>
      </c>
      <c r="O4645" s="69">
        <f t="shared" si="3635"/>
        <v>150310</v>
      </c>
      <c r="P4645" s="69">
        <f t="shared" si="3617"/>
        <v>150310</v>
      </c>
      <c r="Q4645" s="69">
        <f t="shared" si="3618"/>
        <v>8.7279876852396487</v>
      </c>
    </row>
    <row r="4646" spans="1:17" x14ac:dyDescent="0.25">
      <c r="A4646" s="25"/>
      <c r="B4646" s="25"/>
      <c r="C4646" s="25"/>
      <c r="D4646" s="53"/>
      <c r="E4646" s="53"/>
      <c r="F4646" s="53"/>
      <c r="G4646" s="53"/>
    </row>
    <row r="4647" spans="1:17" ht="15.75" thickBot="1" x14ac:dyDescent="0.3">
      <c r="A4647" s="23" t="s">
        <v>1</v>
      </c>
      <c r="B4647" s="23" t="s">
        <v>1</v>
      </c>
      <c r="C4647" s="23" t="s">
        <v>1</v>
      </c>
      <c r="D4647" s="49" t="s">
        <v>1</v>
      </c>
      <c r="E4647" s="49" t="s">
        <v>1</v>
      </c>
      <c r="F4647" s="49" t="s">
        <v>1</v>
      </c>
      <c r="G4647" s="49" t="s">
        <v>1</v>
      </c>
      <c r="H4647" s="26" t="s">
        <v>1</v>
      </c>
      <c r="I4647" s="70"/>
      <c r="J4647" s="70"/>
      <c r="K4647" s="70"/>
      <c r="L4647" s="70"/>
      <c r="M4647" s="70"/>
      <c r="N4647" s="70"/>
      <c r="O4647" s="70"/>
      <c r="P4647" s="70"/>
      <c r="Q4647" s="70"/>
    </row>
    <row r="4648" spans="1:17" ht="34.5" thickBot="1" x14ac:dyDescent="0.3">
      <c r="A4648" s="22" t="s">
        <v>4</v>
      </c>
      <c r="B4648" s="22" t="s">
        <v>5</v>
      </c>
      <c r="C4648" s="22" t="s">
        <v>6</v>
      </c>
      <c r="D4648" s="44" t="s">
        <v>2891</v>
      </c>
      <c r="E4648" s="44" t="s">
        <v>2895</v>
      </c>
      <c r="F4648" s="44" t="s">
        <v>7</v>
      </c>
      <c r="G4648" s="44" t="s">
        <v>8</v>
      </c>
      <c r="H4648" s="22" t="s">
        <v>9</v>
      </c>
      <c r="I4648" s="64" t="s">
        <v>2718</v>
      </c>
      <c r="J4648" s="64" t="s">
        <v>2879</v>
      </c>
      <c r="K4648" s="64" t="s">
        <v>2942</v>
      </c>
      <c r="L4648" s="64" t="s">
        <v>2942</v>
      </c>
      <c r="M4648" s="64" t="s">
        <v>2950</v>
      </c>
      <c r="N4648" s="64" t="s">
        <v>2949</v>
      </c>
      <c r="O4648" s="64" t="s">
        <v>2951</v>
      </c>
      <c r="P4648" s="64" t="s">
        <v>2942</v>
      </c>
      <c r="Q4648" s="64" t="s">
        <v>2944</v>
      </c>
    </row>
    <row r="4649" spans="1:17" x14ac:dyDescent="0.25">
      <c r="A4649" s="15" t="s">
        <v>1</v>
      </c>
      <c r="B4649" s="15" t="s">
        <v>1</v>
      </c>
      <c r="C4649" s="15" t="s">
        <v>1</v>
      </c>
      <c r="D4649" s="45" t="s">
        <v>1</v>
      </c>
      <c r="E4649" s="45" t="s">
        <v>1</v>
      </c>
      <c r="F4649" s="46" t="s">
        <v>1</v>
      </c>
      <c r="G4649" s="47" t="s">
        <v>1</v>
      </c>
      <c r="H4649" s="16" t="s">
        <v>1</v>
      </c>
      <c r="I4649" s="65">
        <v>1</v>
      </c>
      <c r="J4649" s="65" t="s">
        <v>2894</v>
      </c>
      <c r="K4649" s="65">
        <v>3</v>
      </c>
      <c r="L4649" s="65" t="s">
        <v>2945</v>
      </c>
      <c r="M4649" s="65">
        <v>5</v>
      </c>
      <c r="N4649" s="65">
        <v>6</v>
      </c>
      <c r="O4649" s="65">
        <v>7</v>
      </c>
      <c r="P4649" s="65" t="s">
        <v>2946</v>
      </c>
      <c r="Q4649" s="65">
        <v>9</v>
      </c>
    </row>
    <row r="4650" spans="1:17" x14ac:dyDescent="0.25">
      <c r="A4650" s="14" t="s">
        <v>638</v>
      </c>
      <c r="B4650" s="14" t="s">
        <v>82</v>
      </c>
      <c r="C4650" s="12" t="s">
        <v>783</v>
      </c>
      <c r="D4650" s="43" t="s">
        <v>1523</v>
      </c>
      <c r="E4650" s="42" t="s">
        <v>1</v>
      </c>
      <c r="F4650" s="42" t="s">
        <v>1</v>
      </c>
      <c r="G4650" s="42" t="s">
        <v>1</v>
      </c>
      <c r="H4650" s="11" t="s">
        <v>1524</v>
      </c>
      <c r="I4650" s="63"/>
      <c r="J4650" s="63"/>
      <c r="K4650" s="63"/>
      <c r="L4650" s="63"/>
      <c r="M4650" s="63"/>
      <c r="N4650" s="63"/>
      <c r="O4650" s="63"/>
      <c r="P4650" s="63">
        <f t="shared" si="3617"/>
        <v>0</v>
      </c>
      <c r="Q4650" s="63" t="str">
        <f t="shared" si="3618"/>
        <v>-</v>
      </c>
    </row>
    <row r="4651" spans="1:17" ht="22.5" x14ac:dyDescent="0.25">
      <c r="A4651" s="14" t="s">
        <v>1</v>
      </c>
      <c r="B4651" s="14" t="s">
        <v>1</v>
      </c>
      <c r="C4651" s="14" t="s">
        <v>1</v>
      </c>
      <c r="D4651" s="42" t="s">
        <v>1</v>
      </c>
      <c r="E4651" s="42" t="s">
        <v>1</v>
      </c>
      <c r="F4651" s="42" t="s">
        <v>1</v>
      </c>
      <c r="G4651" s="42" t="s">
        <v>1</v>
      </c>
      <c r="H4651" s="17" t="s">
        <v>13</v>
      </c>
      <c r="I4651" s="66">
        <f t="shared" ref="I4651" si="3636">SUM(I4652,I4660,I4662)</f>
        <v>1447683</v>
      </c>
      <c r="J4651" s="66">
        <f t="shared" ref="J4651:K4651" si="3637">SUM(J4652,J4660,J4662)</f>
        <v>1444183</v>
      </c>
      <c r="K4651" s="66">
        <f t="shared" si="3637"/>
        <v>0</v>
      </c>
      <c r="L4651" s="66">
        <f t="shared" si="3616"/>
        <v>140656</v>
      </c>
      <c r="M4651" s="66">
        <f t="shared" ref="M4651" si="3638">SUM(M4652,M4660,M4662)</f>
        <v>0</v>
      </c>
      <c r="N4651" s="66">
        <f t="shared" ref="N4651:O4651" si="3639">SUM(N4652,N4660,N4662)</f>
        <v>0</v>
      </c>
      <c r="O4651" s="66">
        <f t="shared" si="3639"/>
        <v>140656</v>
      </c>
      <c r="P4651" s="66">
        <f t="shared" si="3617"/>
        <v>140656</v>
      </c>
      <c r="Q4651" s="66">
        <f t="shared" si="3618"/>
        <v>9.7394859238752982</v>
      </c>
    </row>
    <row r="4652" spans="1:17" x14ac:dyDescent="0.25">
      <c r="A4652" s="12" t="s">
        <v>638</v>
      </c>
      <c r="B4652" s="12" t="s">
        <v>82</v>
      </c>
      <c r="C4652" s="12" t="s">
        <v>783</v>
      </c>
      <c r="D4652" s="43" t="s">
        <v>1523</v>
      </c>
      <c r="E4652" s="42" t="s">
        <v>2709</v>
      </c>
      <c r="F4652" s="42" t="s">
        <v>1</v>
      </c>
      <c r="G4652" s="42" t="s">
        <v>1</v>
      </c>
      <c r="H4652" s="11" t="s">
        <v>15</v>
      </c>
      <c r="I4652" s="67">
        <f t="shared" ref="I4652" si="3640">SUM(I4653,I4654)</f>
        <v>1211298</v>
      </c>
      <c r="J4652" s="67">
        <f t="shared" ref="J4652:K4652" si="3641">SUM(J4653,J4654)</f>
        <v>1211298</v>
      </c>
      <c r="K4652" s="67">
        <f t="shared" si="3641"/>
        <v>0</v>
      </c>
      <c r="L4652" s="67">
        <f t="shared" si="3616"/>
        <v>118956</v>
      </c>
      <c r="M4652" s="67">
        <f t="shared" ref="M4652" si="3642">SUM(M4653,M4654)</f>
        <v>0</v>
      </c>
      <c r="N4652" s="67">
        <f t="shared" ref="N4652:O4652" si="3643">SUM(N4653,N4654)</f>
        <v>0</v>
      </c>
      <c r="O4652" s="67">
        <f t="shared" si="3643"/>
        <v>118956</v>
      </c>
      <c r="P4652" s="67">
        <f t="shared" si="3617"/>
        <v>118956</v>
      </c>
      <c r="Q4652" s="67">
        <f t="shared" si="3618"/>
        <v>9.8205396194825703</v>
      </c>
    </row>
    <row r="4653" spans="1:17" x14ac:dyDescent="0.25">
      <c r="A4653" s="12" t="s">
        <v>638</v>
      </c>
      <c r="B4653" s="12" t="s">
        <v>82</v>
      </c>
      <c r="C4653" s="12" t="s">
        <v>783</v>
      </c>
      <c r="D4653" s="43" t="s">
        <v>1523</v>
      </c>
      <c r="E4653" s="48">
        <v>6111</v>
      </c>
      <c r="F4653" s="43"/>
      <c r="G4653" s="56" t="s">
        <v>2920</v>
      </c>
      <c r="H4653" s="23" t="s">
        <v>16</v>
      </c>
      <c r="I4653" s="68">
        <v>1021818</v>
      </c>
      <c r="J4653" s="68">
        <v>1021818</v>
      </c>
      <c r="K4653" s="68"/>
      <c r="L4653" s="68">
        <f t="shared" si="3616"/>
        <v>103000</v>
      </c>
      <c r="M4653" s="68"/>
      <c r="N4653" s="68"/>
      <c r="O4653" s="68">
        <v>103000</v>
      </c>
      <c r="P4653" s="68">
        <f t="shared" si="3617"/>
        <v>103000</v>
      </c>
      <c r="Q4653" s="68">
        <f t="shared" si="3618"/>
        <v>10.080072967984515</v>
      </c>
    </row>
    <row r="4654" spans="1:17" x14ac:dyDescent="0.25">
      <c r="A4654" s="14" t="s">
        <v>638</v>
      </c>
      <c r="B4654" s="14" t="s">
        <v>82</v>
      </c>
      <c r="C4654" s="14" t="s">
        <v>783</v>
      </c>
      <c r="D4654" s="50" t="s">
        <v>1523</v>
      </c>
      <c r="E4654" s="50" t="s">
        <v>2719</v>
      </c>
      <c r="F4654" s="43" t="s">
        <v>1</v>
      </c>
      <c r="G4654" s="49" t="s">
        <v>1</v>
      </c>
      <c r="H4654" s="11" t="s">
        <v>19</v>
      </c>
      <c r="I4654" s="67">
        <f t="shared" ref="I4654:O4654" si="3644">SUM(I4655:I4659)</f>
        <v>189480</v>
      </c>
      <c r="J4654" s="67">
        <f t="shared" si="3644"/>
        <v>189480</v>
      </c>
      <c r="K4654" s="67">
        <f t="shared" si="3644"/>
        <v>0</v>
      </c>
      <c r="L4654" s="67">
        <f t="shared" si="3616"/>
        <v>15956</v>
      </c>
      <c r="M4654" s="67">
        <f t="shared" si="3644"/>
        <v>0</v>
      </c>
      <c r="N4654" s="67">
        <f t="shared" si="3644"/>
        <v>0</v>
      </c>
      <c r="O4654" s="67">
        <f t="shared" si="3644"/>
        <v>15956</v>
      </c>
      <c r="P4654" s="67">
        <f t="shared" si="3617"/>
        <v>15956</v>
      </c>
      <c r="Q4654" s="67">
        <f t="shared" si="3618"/>
        <v>8.4209415241714165</v>
      </c>
    </row>
    <row r="4655" spans="1:17" x14ac:dyDescent="0.25">
      <c r="A4655" s="12" t="s">
        <v>638</v>
      </c>
      <c r="B4655" s="12" t="s">
        <v>82</v>
      </c>
      <c r="C4655" s="12" t="s">
        <v>783</v>
      </c>
      <c r="D4655" s="43" t="s">
        <v>1523</v>
      </c>
      <c r="E4655" s="48">
        <v>6112</v>
      </c>
      <c r="F4655" s="43" t="s">
        <v>1525</v>
      </c>
      <c r="G4655" s="56" t="s">
        <v>2920</v>
      </c>
      <c r="H4655" s="23" t="s">
        <v>73</v>
      </c>
      <c r="I4655" s="68">
        <v>32500</v>
      </c>
      <c r="J4655" s="68">
        <v>32500</v>
      </c>
      <c r="K4655" s="68"/>
      <c r="L4655" s="68">
        <f t="shared" si="3616"/>
        <v>2256</v>
      </c>
      <c r="M4655" s="68"/>
      <c r="N4655" s="68"/>
      <c r="O4655" s="68">
        <v>2256</v>
      </c>
      <c r="P4655" s="68">
        <f t="shared" si="3617"/>
        <v>2256</v>
      </c>
      <c r="Q4655" s="68">
        <f t="shared" si="3618"/>
        <v>6.9415384615384612</v>
      </c>
    </row>
    <row r="4656" spans="1:17" x14ac:dyDescent="0.25">
      <c r="A4656" s="12" t="s">
        <v>638</v>
      </c>
      <c r="B4656" s="12" t="s">
        <v>82</v>
      </c>
      <c r="C4656" s="12" t="s">
        <v>783</v>
      </c>
      <c r="D4656" s="43" t="s">
        <v>1523</v>
      </c>
      <c r="E4656" s="48">
        <v>6112</v>
      </c>
      <c r="F4656" s="43" t="s">
        <v>1526</v>
      </c>
      <c r="G4656" s="56" t="s">
        <v>2920</v>
      </c>
      <c r="H4656" s="23" t="s">
        <v>22</v>
      </c>
      <c r="I4656" s="68">
        <v>112780</v>
      </c>
      <c r="J4656" s="68">
        <v>112780</v>
      </c>
      <c r="K4656" s="68"/>
      <c r="L4656" s="68">
        <f t="shared" si="3616"/>
        <v>10800</v>
      </c>
      <c r="M4656" s="68"/>
      <c r="N4656" s="68"/>
      <c r="O4656" s="68">
        <v>10800</v>
      </c>
      <c r="P4656" s="68">
        <f t="shared" si="3617"/>
        <v>10800</v>
      </c>
      <c r="Q4656" s="68">
        <f t="shared" si="3618"/>
        <v>9.5761659868771059</v>
      </c>
    </row>
    <row r="4657" spans="1:17" x14ac:dyDescent="0.25">
      <c r="A4657" s="12" t="s">
        <v>638</v>
      </c>
      <c r="B4657" s="12" t="s">
        <v>82</v>
      </c>
      <c r="C4657" s="12" t="s">
        <v>783</v>
      </c>
      <c r="D4657" s="43" t="s">
        <v>1523</v>
      </c>
      <c r="E4657" s="48">
        <v>6112</v>
      </c>
      <c r="F4657" s="43" t="s">
        <v>1527</v>
      </c>
      <c r="G4657" s="56" t="s">
        <v>2920</v>
      </c>
      <c r="H4657" s="23" t="s">
        <v>24</v>
      </c>
      <c r="I4657" s="68">
        <v>24500</v>
      </c>
      <c r="J4657" s="68">
        <v>24500</v>
      </c>
      <c r="K4657" s="68"/>
      <c r="L4657" s="68">
        <f t="shared" si="3616"/>
        <v>0</v>
      </c>
      <c r="M4657" s="68"/>
      <c r="N4657" s="68"/>
      <c r="O4657" s="68"/>
      <c r="P4657" s="68">
        <f t="shared" si="3617"/>
        <v>0</v>
      </c>
      <c r="Q4657" s="68">
        <f t="shared" si="3618"/>
        <v>0</v>
      </c>
    </row>
    <row r="4658" spans="1:17" x14ac:dyDescent="0.25">
      <c r="A4658" s="12" t="s">
        <v>638</v>
      </c>
      <c r="B4658" s="12" t="s">
        <v>82</v>
      </c>
      <c r="C4658" s="12" t="s">
        <v>783</v>
      </c>
      <c r="D4658" s="43" t="s">
        <v>1523</v>
      </c>
      <c r="E4658" s="48">
        <v>6112</v>
      </c>
      <c r="F4658" s="43" t="s">
        <v>1528</v>
      </c>
      <c r="G4658" s="56" t="s">
        <v>2920</v>
      </c>
      <c r="H4658" s="23" t="s">
        <v>76</v>
      </c>
      <c r="I4658" s="68">
        <v>8300</v>
      </c>
      <c r="J4658" s="68">
        <v>8300</v>
      </c>
      <c r="K4658" s="68"/>
      <c r="L4658" s="68">
        <f t="shared" si="3616"/>
        <v>0</v>
      </c>
      <c r="M4658" s="68"/>
      <c r="N4658" s="68"/>
      <c r="O4658" s="68"/>
      <c r="P4658" s="68">
        <f t="shared" si="3617"/>
        <v>0</v>
      </c>
      <c r="Q4658" s="68">
        <f t="shared" si="3618"/>
        <v>0</v>
      </c>
    </row>
    <row r="4659" spans="1:17" x14ac:dyDescent="0.25">
      <c r="A4659" s="12" t="s">
        <v>638</v>
      </c>
      <c r="B4659" s="12" t="s">
        <v>82</v>
      </c>
      <c r="C4659" s="12" t="s">
        <v>783</v>
      </c>
      <c r="D4659" s="43" t="s">
        <v>1523</v>
      </c>
      <c r="E4659" s="48">
        <v>6112</v>
      </c>
      <c r="F4659" s="43" t="s">
        <v>1529</v>
      </c>
      <c r="G4659" s="56" t="s">
        <v>2920</v>
      </c>
      <c r="H4659" s="23" t="s">
        <v>26</v>
      </c>
      <c r="I4659" s="68">
        <v>11400</v>
      </c>
      <c r="J4659" s="68">
        <v>11400</v>
      </c>
      <c r="K4659" s="68"/>
      <c r="L4659" s="68">
        <f t="shared" si="3616"/>
        <v>2900</v>
      </c>
      <c r="M4659" s="68"/>
      <c r="N4659" s="68"/>
      <c r="O4659" s="68">
        <v>2900</v>
      </c>
      <c r="P4659" s="68">
        <f t="shared" si="3617"/>
        <v>2900</v>
      </c>
      <c r="Q4659" s="68">
        <f t="shared" si="3618"/>
        <v>25.438596491228072</v>
      </c>
    </row>
    <row r="4660" spans="1:17" x14ac:dyDescent="0.25">
      <c r="A4660" s="12" t="s">
        <v>638</v>
      </c>
      <c r="B4660" s="12" t="s">
        <v>82</v>
      </c>
      <c r="C4660" s="12" t="s">
        <v>783</v>
      </c>
      <c r="D4660" s="43" t="s">
        <v>1523</v>
      </c>
      <c r="E4660" s="42" t="s">
        <v>2710</v>
      </c>
      <c r="F4660" s="42" t="s">
        <v>1</v>
      </c>
      <c r="G4660" s="42" t="s">
        <v>1</v>
      </c>
      <c r="H4660" s="11" t="s">
        <v>28</v>
      </c>
      <c r="I4660" s="67">
        <f t="shared" ref="I4660:O4660" si="3645">SUM(I4661)</f>
        <v>129600</v>
      </c>
      <c r="J4660" s="67">
        <f t="shared" si="3645"/>
        <v>129600</v>
      </c>
      <c r="K4660" s="67">
        <f t="shared" si="3645"/>
        <v>0</v>
      </c>
      <c r="L4660" s="67">
        <f t="shared" si="3616"/>
        <v>10900</v>
      </c>
      <c r="M4660" s="67">
        <f t="shared" si="3645"/>
        <v>0</v>
      </c>
      <c r="N4660" s="67">
        <f t="shared" si="3645"/>
        <v>0</v>
      </c>
      <c r="O4660" s="67">
        <f t="shared" si="3645"/>
        <v>10900</v>
      </c>
      <c r="P4660" s="67">
        <f t="shared" si="3617"/>
        <v>10900</v>
      </c>
      <c r="Q4660" s="67">
        <f t="shared" si="3618"/>
        <v>8.4104938271604937</v>
      </c>
    </row>
    <row r="4661" spans="1:17" x14ac:dyDescent="0.25">
      <c r="A4661" s="12" t="s">
        <v>638</v>
      </c>
      <c r="B4661" s="12" t="s">
        <v>82</v>
      </c>
      <c r="C4661" s="12" t="s">
        <v>783</v>
      </c>
      <c r="D4661" s="43" t="s">
        <v>1523</v>
      </c>
      <c r="E4661" s="48">
        <v>6121</v>
      </c>
      <c r="F4661" s="43"/>
      <c r="G4661" s="56" t="s">
        <v>2920</v>
      </c>
      <c r="H4661" s="23" t="s">
        <v>29</v>
      </c>
      <c r="I4661" s="68">
        <v>129600</v>
      </c>
      <c r="J4661" s="68">
        <v>129600</v>
      </c>
      <c r="K4661" s="68"/>
      <c r="L4661" s="68">
        <f t="shared" si="3616"/>
        <v>10900</v>
      </c>
      <c r="M4661" s="68"/>
      <c r="N4661" s="68"/>
      <c r="O4661" s="68">
        <v>10900</v>
      </c>
      <c r="P4661" s="68">
        <f t="shared" si="3617"/>
        <v>10900</v>
      </c>
      <c r="Q4661" s="68">
        <f t="shared" si="3618"/>
        <v>8.4104938271604937</v>
      </c>
    </row>
    <row r="4662" spans="1:17" x14ac:dyDescent="0.25">
      <c r="A4662" s="12" t="s">
        <v>638</v>
      </c>
      <c r="B4662" s="12" t="s">
        <v>82</v>
      </c>
      <c r="C4662" s="12" t="s">
        <v>783</v>
      </c>
      <c r="D4662" s="43" t="s">
        <v>1523</v>
      </c>
      <c r="E4662" s="42" t="s">
        <v>2711</v>
      </c>
      <c r="F4662" s="42" t="s">
        <v>1</v>
      </c>
      <c r="G4662" s="42" t="s">
        <v>1</v>
      </c>
      <c r="H4662" s="11" t="s">
        <v>32</v>
      </c>
      <c r="I4662" s="67">
        <f t="shared" ref="I4662:O4662" si="3646">SUM(I4663:I4670)</f>
        <v>106785</v>
      </c>
      <c r="J4662" s="67">
        <f t="shared" si="3646"/>
        <v>103285</v>
      </c>
      <c r="K4662" s="67">
        <f t="shared" si="3646"/>
        <v>0</v>
      </c>
      <c r="L4662" s="67">
        <f t="shared" si="3616"/>
        <v>10800</v>
      </c>
      <c r="M4662" s="67">
        <f t="shared" si="3646"/>
        <v>0</v>
      </c>
      <c r="N4662" s="67">
        <f t="shared" si="3646"/>
        <v>0</v>
      </c>
      <c r="O4662" s="67">
        <f t="shared" si="3646"/>
        <v>10800</v>
      </c>
      <c r="P4662" s="67">
        <f t="shared" si="3617"/>
        <v>10800</v>
      </c>
      <c r="Q4662" s="67">
        <f t="shared" si="3618"/>
        <v>10.456503848574334</v>
      </c>
    </row>
    <row r="4663" spans="1:17" x14ac:dyDescent="0.25">
      <c r="A4663" s="12" t="s">
        <v>638</v>
      </c>
      <c r="B4663" s="12" t="s">
        <v>82</v>
      </c>
      <c r="C4663" s="12" t="s">
        <v>783</v>
      </c>
      <c r="D4663" s="43" t="s">
        <v>1523</v>
      </c>
      <c r="E4663" s="48">
        <v>6131</v>
      </c>
      <c r="F4663" s="43"/>
      <c r="G4663" s="56" t="s">
        <v>2920</v>
      </c>
      <c r="H4663" s="23" t="s">
        <v>33</v>
      </c>
      <c r="I4663" s="68">
        <v>5000</v>
      </c>
      <c r="J4663" s="68">
        <v>5000</v>
      </c>
      <c r="K4663" s="68"/>
      <c r="L4663" s="68">
        <f t="shared" si="3616"/>
        <v>1300</v>
      </c>
      <c r="M4663" s="68"/>
      <c r="N4663" s="68"/>
      <c r="O4663" s="68">
        <v>1300</v>
      </c>
      <c r="P4663" s="68">
        <f t="shared" si="3617"/>
        <v>1300</v>
      </c>
      <c r="Q4663" s="68">
        <f t="shared" si="3618"/>
        <v>26</v>
      </c>
    </row>
    <row r="4664" spans="1:17" x14ac:dyDescent="0.25">
      <c r="A4664" s="12" t="s">
        <v>638</v>
      </c>
      <c r="B4664" s="12" t="s">
        <v>82</v>
      </c>
      <c r="C4664" s="12" t="s">
        <v>783</v>
      </c>
      <c r="D4664" s="43" t="s">
        <v>1523</v>
      </c>
      <c r="E4664" s="48">
        <v>6132</v>
      </c>
      <c r="F4664" s="43"/>
      <c r="G4664" s="56" t="s">
        <v>2920</v>
      </c>
      <c r="H4664" s="23" t="s">
        <v>227</v>
      </c>
      <c r="I4664" s="68">
        <v>17000</v>
      </c>
      <c r="J4664" s="68">
        <v>17000</v>
      </c>
      <c r="K4664" s="68"/>
      <c r="L4664" s="68">
        <f t="shared" si="3616"/>
        <v>2800</v>
      </c>
      <c r="M4664" s="68"/>
      <c r="N4664" s="68"/>
      <c r="O4664" s="68">
        <v>2800</v>
      </c>
      <c r="P4664" s="68">
        <f t="shared" si="3617"/>
        <v>2800</v>
      </c>
      <c r="Q4664" s="68">
        <f t="shared" si="3618"/>
        <v>16.470588235294116</v>
      </c>
    </row>
    <row r="4665" spans="1:17" x14ac:dyDescent="0.25">
      <c r="A4665" s="12" t="s">
        <v>638</v>
      </c>
      <c r="B4665" s="12" t="s">
        <v>82</v>
      </c>
      <c r="C4665" s="12" t="s">
        <v>783</v>
      </c>
      <c r="D4665" s="43" t="s">
        <v>1523</v>
      </c>
      <c r="E4665" s="48">
        <v>6133</v>
      </c>
      <c r="F4665" s="43"/>
      <c r="G4665" s="56" t="s">
        <v>2920</v>
      </c>
      <c r="H4665" s="23" t="s">
        <v>229</v>
      </c>
      <c r="I4665" s="68">
        <v>6500</v>
      </c>
      <c r="J4665" s="68">
        <v>6500</v>
      </c>
      <c r="K4665" s="68"/>
      <c r="L4665" s="68">
        <f t="shared" si="3616"/>
        <v>600</v>
      </c>
      <c r="M4665" s="68"/>
      <c r="N4665" s="68"/>
      <c r="O4665" s="68">
        <v>600</v>
      </c>
      <c r="P4665" s="68">
        <f t="shared" si="3617"/>
        <v>600</v>
      </c>
      <c r="Q4665" s="68">
        <f t="shared" si="3618"/>
        <v>9.2307692307692317</v>
      </c>
    </row>
    <row r="4666" spans="1:17" x14ac:dyDescent="0.25">
      <c r="A4666" s="12" t="s">
        <v>638</v>
      </c>
      <c r="B4666" s="12" t="s">
        <v>82</v>
      </c>
      <c r="C4666" s="12" t="s">
        <v>783</v>
      </c>
      <c r="D4666" s="43" t="s">
        <v>1523</v>
      </c>
      <c r="E4666" s="48">
        <v>6134</v>
      </c>
      <c r="F4666" s="43"/>
      <c r="G4666" s="56" t="s">
        <v>2920</v>
      </c>
      <c r="H4666" s="23" t="s">
        <v>169</v>
      </c>
      <c r="I4666" s="68">
        <v>6500</v>
      </c>
      <c r="J4666" s="68">
        <v>6500</v>
      </c>
      <c r="K4666" s="68"/>
      <c r="L4666" s="68">
        <f t="shared" si="3616"/>
        <v>600</v>
      </c>
      <c r="M4666" s="68"/>
      <c r="N4666" s="68"/>
      <c r="O4666" s="68">
        <v>600</v>
      </c>
      <c r="P4666" s="68">
        <f t="shared" si="3617"/>
        <v>600</v>
      </c>
      <c r="Q4666" s="68">
        <f t="shared" si="3618"/>
        <v>9.2307692307692317</v>
      </c>
    </row>
    <row r="4667" spans="1:17" x14ac:dyDescent="0.25">
      <c r="A4667" s="12" t="s">
        <v>638</v>
      </c>
      <c r="B4667" s="12" t="s">
        <v>82</v>
      </c>
      <c r="C4667" s="12" t="s">
        <v>783</v>
      </c>
      <c r="D4667" s="43" t="s">
        <v>1523</v>
      </c>
      <c r="E4667" s="48">
        <v>6136</v>
      </c>
      <c r="F4667" s="43"/>
      <c r="G4667" s="56" t="s">
        <v>2920</v>
      </c>
      <c r="H4667" s="23" t="s">
        <v>233</v>
      </c>
      <c r="I4667" s="68">
        <v>7700</v>
      </c>
      <c r="J4667" s="68">
        <v>7700</v>
      </c>
      <c r="K4667" s="68"/>
      <c r="L4667" s="68">
        <f t="shared" si="3616"/>
        <v>0</v>
      </c>
      <c r="M4667" s="68"/>
      <c r="N4667" s="68"/>
      <c r="O4667" s="68"/>
      <c r="P4667" s="68">
        <f t="shared" si="3617"/>
        <v>0</v>
      </c>
      <c r="Q4667" s="68">
        <f t="shared" si="3618"/>
        <v>0</v>
      </c>
    </row>
    <row r="4668" spans="1:17" x14ac:dyDescent="0.25">
      <c r="A4668" s="12" t="s">
        <v>638</v>
      </c>
      <c r="B4668" s="12" t="s">
        <v>82</v>
      </c>
      <c r="C4668" s="12" t="s">
        <v>783</v>
      </c>
      <c r="D4668" s="43" t="s">
        <v>1523</v>
      </c>
      <c r="E4668" s="48">
        <v>6137</v>
      </c>
      <c r="F4668" s="43"/>
      <c r="G4668" s="56" t="s">
        <v>2920</v>
      </c>
      <c r="H4668" s="23" t="s">
        <v>235</v>
      </c>
      <c r="I4668" s="68">
        <v>6000</v>
      </c>
      <c r="J4668" s="68">
        <v>6000</v>
      </c>
      <c r="K4668" s="68"/>
      <c r="L4668" s="68">
        <f t="shared" si="3616"/>
        <v>4000</v>
      </c>
      <c r="M4668" s="68"/>
      <c r="N4668" s="68"/>
      <c r="O4668" s="68">
        <v>4000</v>
      </c>
      <c r="P4668" s="68">
        <f t="shared" si="3617"/>
        <v>4000</v>
      </c>
      <c r="Q4668" s="68">
        <f t="shared" si="3618"/>
        <v>66.666666666666657</v>
      </c>
    </row>
    <row r="4669" spans="1:17" x14ac:dyDescent="0.25">
      <c r="A4669" s="12" t="s">
        <v>638</v>
      </c>
      <c r="B4669" s="12" t="s">
        <v>82</v>
      </c>
      <c r="C4669" s="12" t="s">
        <v>783</v>
      </c>
      <c r="D4669" s="43" t="s">
        <v>1523</v>
      </c>
      <c r="E4669" s="48">
        <v>6138</v>
      </c>
      <c r="F4669" s="43"/>
      <c r="G4669" s="56" t="s">
        <v>2920</v>
      </c>
      <c r="H4669" s="23" t="s">
        <v>237</v>
      </c>
      <c r="I4669" s="68">
        <v>900</v>
      </c>
      <c r="J4669" s="68">
        <v>0</v>
      </c>
      <c r="K4669" s="68"/>
      <c r="L4669" s="68">
        <f t="shared" si="3616"/>
        <v>0</v>
      </c>
      <c r="M4669" s="68"/>
      <c r="N4669" s="68"/>
      <c r="O4669" s="68"/>
      <c r="P4669" s="68">
        <f t="shared" si="3617"/>
        <v>0</v>
      </c>
      <c r="Q4669" s="68" t="str">
        <f t="shared" si="3618"/>
        <v>-</v>
      </c>
    </row>
    <row r="4670" spans="1:17" x14ac:dyDescent="0.25">
      <c r="A4670" s="14" t="s">
        <v>638</v>
      </c>
      <c r="B4670" s="14" t="s">
        <v>82</v>
      </c>
      <c r="C4670" s="14" t="s">
        <v>783</v>
      </c>
      <c r="D4670" s="50" t="s">
        <v>1523</v>
      </c>
      <c r="E4670" s="50" t="s">
        <v>2720</v>
      </c>
      <c r="F4670" s="43" t="s">
        <v>1</v>
      </c>
      <c r="G4670" s="49" t="s">
        <v>1</v>
      </c>
      <c r="H4670" s="11" t="s">
        <v>35</v>
      </c>
      <c r="I4670" s="67">
        <f t="shared" ref="I4670:O4670" si="3647">SUM(I4671:I4673)</f>
        <v>57185</v>
      </c>
      <c r="J4670" s="67">
        <f t="shared" si="3647"/>
        <v>54585</v>
      </c>
      <c r="K4670" s="67">
        <f t="shared" si="3647"/>
        <v>0</v>
      </c>
      <c r="L4670" s="67">
        <f t="shared" si="3616"/>
        <v>1500</v>
      </c>
      <c r="M4670" s="67">
        <f t="shared" si="3647"/>
        <v>0</v>
      </c>
      <c r="N4670" s="67">
        <f t="shared" si="3647"/>
        <v>0</v>
      </c>
      <c r="O4670" s="67">
        <f t="shared" si="3647"/>
        <v>1500</v>
      </c>
      <c r="P4670" s="67">
        <f t="shared" si="3617"/>
        <v>1500</v>
      </c>
      <c r="Q4670" s="67">
        <f t="shared" si="3618"/>
        <v>2.7480076944215446</v>
      </c>
    </row>
    <row r="4671" spans="1:17" x14ac:dyDescent="0.25">
      <c r="A4671" s="12" t="s">
        <v>638</v>
      </c>
      <c r="B4671" s="12" t="s">
        <v>82</v>
      </c>
      <c r="C4671" s="12" t="s">
        <v>783</v>
      </c>
      <c r="D4671" s="43" t="s">
        <v>1523</v>
      </c>
      <c r="E4671" s="48">
        <v>6139</v>
      </c>
      <c r="F4671" s="43"/>
      <c r="G4671" s="56" t="s">
        <v>2920</v>
      </c>
      <c r="H4671" s="23" t="s">
        <v>35</v>
      </c>
      <c r="I4671" s="68">
        <v>41785</v>
      </c>
      <c r="J4671" s="68">
        <v>39185</v>
      </c>
      <c r="K4671" s="68"/>
      <c r="L4671" s="68">
        <f t="shared" si="3616"/>
        <v>450</v>
      </c>
      <c r="M4671" s="68"/>
      <c r="N4671" s="68"/>
      <c r="O4671" s="68">
        <v>450</v>
      </c>
      <c r="P4671" s="68">
        <f t="shared" si="3617"/>
        <v>450</v>
      </c>
      <c r="Q4671" s="68">
        <f t="shared" si="3618"/>
        <v>1.1483986219216538</v>
      </c>
    </row>
    <row r="4672" spans="1:17" x14ac:dyDescent="0.25">
      <c r="A4672" s="12" t="s">
        <v>638</v>
      </c>
      <c r="B4672" s="12" t="s">
        <v>82</v>
      </c>
      <c r="C4672" s="12" t="s">
        <v>783</v>
      </c>
      <c r="D4672" s="43" t="s">
        <v>1523</v>
      </c>
      <c r="E4672" s="48">
        <v>6139</v>
      </c>
      <c r="F4672" s="43" t="s">
        <v>1530</v>
      </c>
      <c r="G4672" s="56" t="s">
        <v>2920</v>
      </c>
      <c r="H4672" s="23" t="s">
        <v>43</v>
      </c>
      <c r="I4672" s="68">
        <v>4000</v>
      </c>
      <c r="J4672" s="68">
        <v>4000</v>
      </c>
      <c r="K4672" s="68"/>
      <c r="L4672" s="68">
        <f t="shared" si="3616"/>
        <v>330</v>
      </c>
      <c r="M4672" s="68"/>
      <c r="N4672" s="68"/>
      <c r="O4672" s="68">
        <v>330</v>
      </c>
      <c r="P4672" s="68">
        <f t="shared" si="3617"/>
        <v>330</v>
      </c>
      <c r="Q4672" s="68">
        <f t="shared" si="3618"/>
        <v>8.25</v>
      </c>
    </row>
    <row r="4673" spans="1:17" ht="22.5" x14ac:dyDescent="0.25">
      <c r="A4673" s="12" t="s">
        <v>638</v>
      </c>
      <c r="B4673" s="12" t="s">
        <v>82</v>
      </c>
      <c r="C4673" s="12" t="s">
        <v>783</v>
      </c>
      <c r="D4673" s="43" t="s">
        <v>1523</v>
      </c>
      <c r="E4673" s="48">
        <v>6139</v>
      </c>
      <c r="F4673" s="43" t="s">
        <v>1531</v>
      </c>
      <c r="G4673" s="56" t="s">
        <v>2920</v>
      </c>
      <c r="H4673" s="23" t="s">
        <v>49</v>
      </c>
      <c r="I4673" s="68">
        <v>11400</v>
      </c>
      <c r="J4673" s="68">
        <v>11400</v>
      </c>
      <c r="K4673" s="68"/>
      <c r="L4673" s="68">
        <f t="shared" si="3616"/>
        <v>720</v>
      </c>
      <c r="M4673" s="68"/>
      <c r="N4673" s="68"/>
      <c r="O4673" s="68">
        <v>720</v>
      </c>
      <c r="P4673" s="68">
        <f t="shared" si="3617"/>
        <v>720</v>
      </c>
      <c r="Q4673" s="68">
        <f t="shared" si="3618"/>
        <v>6.3157894736842106</v>
      </c>
    </row>
    <row r="4674" spans="1:17" ht="22.5" x14ac:dyDescent="0.25">
      <c r="A4674" s="14" t="s">
        <v>1</v>
      </c>
      <c r="B4674" s="14" t="s">
        <v>1</v>
      </c>
      <c r="C4674" s="14" t="s">
        <v>1</v>
      </c>
      <c r="D4674" s="42" t="s">
        <v>1</v>
      </c>
      <c r="E4674" s="42" t="s">
        <v>1</v>
      </c>
      <c r="F4674" s="42" t="s">
        <v>1</v>
      </c>
      <c r="G4674" s="42" t="s">
        <v>1</v>
      </c>
      <c r="H4674" s="17" t="s">
        <v>59</v>
      </c>
      <c r="I4674" s="66">
        <f t="shared" ref="I4674:O4675" si="3648">SUM(I4675)</f>
        <v>13500</v>
      </c>
      <c r="J4674" s="66">
        <f t="shared" si="3648"/>
        <v>0</v>
      </c>
      <c r="K4674" s="66">
        <f t="shared" si="3648"/>
        <v>0</v>
      </c>
      <c r="L4674" s="66">
        <f t="shared" si="3616"/>
        <v>0</v>
      </c>
      <c r="M4674" s="66">
        <f t="shared" si="3648"/>
        <v>0</v>
      </c>
      <c r="N4674" s="66">
        <f t="shared" si="3648"/>
        <v>0</v>
      </c>
      <c r="O4674" s="66">
        <f t="shared" si="3648"/>
        <v>0</v>
      </c>
      <c r="P4674" s="66">
        <f t="shared" si="3617"/>
        <v>0</v>
      </c>
      <c r="Q4674" s="66" t="str">
        <f t="shared" si="3618"/>
        <v>-</v>
      </c>
    </row>
    <row r="4675" spans="1:17" x14ac:dyDescent="0.25">
      <c r="A4675" s="12" t="s">
        <v>638</v>
      </c>
      <c r="B4675" s="12" t="s">
        <v>82</v>
      </c>
      <c r="C4675" s="12" t="s">
        <v>783</v>
      </c>
      <c r="D4675" s="43" t="s">
        <v>1523</v>
      </c>
      <c r="E4675" s="42" t="s">
        <v>2715</v>
      </c>
      <c r="F4675" s="42" t="s">
        <v>1</v>
      </c>
      <c r="G4675" s="42" t="s">
        <v>1</v>
      </c>
      <c r="H4675" s="11" t="s">
        <v>61</v>
      </c>
      <c r="I4675" s="67">
        <f t="shared" si="3648"/>
        <v>13500</v>
      </c>
      <c r="J4675" s="67">
        <f t="shared" si="3648"/>
        <v>0</v>
      </c>
      <c r="K4675" s="67">
        <f t="shared" si="3648"/>
        <v>0</v>
      </c>
      <c r="L4675" s="67">
        <f t="shared" si="3616"/>
        <v>0</v>
      </c>
      <c r="M4675" s="67">
        <f t="shared" si="3648"/>
        <v>0</v>
      </c>
      <c r="N4675" s="67">
        <f t="shared" si="3648"/>
        <v>0</v>
      </c>
      <c r="O4675" s="67">
        <f t="shared" si="3648"/>
        <v>0</v>
      </c>
      <c r="P4675" s="67">
        <f t="shared" si="3617"/>
        <v>0</v>
      </c>
      <c r="Q4675" s="67" t="str">
        <f t="shared" si="3618"/>
        <v>-</v>
      </c>
    </row>
    <row r="4676" spans="1:17" x14ac:dyDescent="0.25">
      <c r="A4676" s="12" t="s">
        <v>638</v>
      </c>
      <c r="B4676" s="12" t="s">
        <v>82</v>
      </c>
      <c r="C4676" s="12" t="s">
        <v>783</v>
      </c>
      <c r="D4676" s="43" t="s">
        <v>1523</v>
      </c>
      <c r="E4676" s="48">
        <v>8213</v>
      </c>
      <c r="F4676" s="43"/>
      <c r="G4676" s="56" t="s">
        <v>2920</v>
      </c>
      <c r="H4676" s="23" t="s">
        <v>62</v>
      </c>
      <c r="I4676" s="68">
        <v>13500</v>
      </c>
      <c r="J4676" s="68">
        <v>0</v>
      </c>
      <c r="K4676" s="68"/>
      <c r="L4676" s="68">
        <f t="shared" si="3616"/>
        <v>0</v>
      </c>
      <c r="M4676" s="68"/>
      <c r="N4676" s="68"/>
      <c r="O4676" s="68"/>
      <c r="P4676" s="68">
        <f t="shared" si="3617"/>
        <v>0</v>
      </c>
      <c r="Q4676" s="68" t="str">
        <f t="shared" si="3618"/>
        <v>-</v>
      </c>
    </row>
    <row r="4677" spans="1:17" x14ac:dyDescent="0.25">
      <c r="A4677" s="23" t="s">
        <v>1</v>
      </c>
      <c r="B4677" s="23" t="s">
        <v>1</v>
      </c>
      <c r="C4677" s="23" t="s">
        <v>1</v>
      </c>
      <c r="D4677" s="49" t="s">
        <v>1</v>
      </c>
      <c r="E4677" s="49" t="s">
        <v>1</v>
      </c>
      <c r="F4677" s="49" t="s">
        <v>1</v>
      </c>
      <c r="G4677" s="49" t="s">
        <v>1</v>
      </c>
      <c r="H4677" s="17" t="s">
        <v>1532</v>
      </c>
      <c r="I4677" s="66">
        <f t="shared" ref="I4677:O4677" si="3649">SUM(I4651,I4674)</f>
        <v>1461183</v>
      </c>
      <c r="J4677" s="66">
        <f t="shared" si="3649"/>
        <v>1444183</v>
      </c>
      <c r="K4677" s="66">
        <f t="shared" si="3649"/>
        <v>0</v>
      </c>
      <c r="L4677" s="66">
        <f t="shared" si="3616"/>
        <v>140656</v>
      </c>
      <c r="M4677" s="66">
        <f t="shared" si="3649"/>
        <v>0</v>
      </c>
      <c r="N4677" s="66">
        <f t="shared" si="3649"/>
        <v>0</v>
      </c>
      <c r="O4677" s="66">
        <f t="shared" si="3649"/>
        <v>140656</v>
      </c>
      <c r="P4677" s="66">
        <f t="shared" si="3617"/>
        <v>140656</v>
      </c>
      <c r="Q4677" s="66">
        <f t="shared" si="3618"/>
        <v>9.7394859238752982</v>
      </c>
    </row>
    <row r="4678" spans="1:17" ht="15.75" thickBot="1" x14ac:dyDescent="0.3">
      <c r="A4678" s="23" t="s">
        <v>1</v>
      </c>
      <c r="B4678" s="23" t="s">
        <v>1</v>
      </c>
      <c r="C4678" s="23" t="s">
        <v>1</v>
      </c>
      <c r="D4678" s="49" t="s">
        <v>1</v>
      </c>
      <c r="E4678" s="49" t="s">
        <v>1</v>
      </c>
      <c r="F4678" s="49" t="s">
        <v>1</v>
      </c>
      <c r="G4678" s="49" t="s">
        <v>1</v>
      </c>
      <c r="H4678" s="11" t="s">
        <v>64</v>
      </c>
      <c r="I4678" s="67">
        <v>52</v>
      </c>
      <c r="J4678" s="67">
        <v>52</v>
      </c>
      <c r="K4678" s="67"/>
      <c r="L4678" s="67"/>
      <c r="M4678" s="67"/>
      <c r="N4678" s="67"/>
      <c r="O4678" s="67"/>
      <c r="P4678" s="67">
        <f t="shared" si="3617"/>
        <v>0</v>
      </c>
      <c r="Q4678" s="67">
        <f t="shared" si="3618"/>
        <v>0</v>
      </c>
    </row>
    <row r="4679" spans="1:17" ht="34.5" thickBot="1" x14ac:dyDescent="0.3">
      <c r="A4679" s="23" t="s">
        <v>1</v>
      </c>
      <c r="B4679" s="23" t="s">
        <v>1</v>
      </c>
      <c r="C4679" s="23" t="s">
        <v>1</v>
      </c>
      <c r="D4679" s="49" t="s">
        <v>1</v>
      </c>
      <c r="E4679" s="49" t="s">
        <v>1</v>
      </c>
      <c r="F4679" s="49" t="s">
        <v>1</v>
      </c>
      <c r="G4679" s="49" t="s">
        <v>1</v>
      </c>
      <c r="H4679" s="22" t="s">
        <v>65</v>
      </c>
      <c r="I4679" s="64" t="s">
        <v>2718</v>
      </c>
      <c r="J4679" s="64" t="s">
        <v>2879</v>
      </c>
      <c r="K4679" s="64" t="s">
        <v>2942</v>
      </c>
      <c r="L4679" s="64" t="s">
        <v>2942</v>
      </c>
      <c r="M4679" s="64" t="s">
        <v>2950</v>
      </c>
      <c r="N4679" s="64" t="s">
        <v>2949</v>
      </c>
      <c r="O4679" s="64" t="s">
        <v>2951</v>
      </c>
      <c r="P4679" s="64" t="s">
        <v>2942</v>
      </c>
      <c r="Q4679" s="64" t="s">
        <v>2944</v>
      </c>
    </row>
    <row r="4680" spans="1:17" x14ac:dyDescent="0.25">
      <c r="A4680" s="24"/>
      <c r="B4680" s="24"/>
      <c r="C4680" s="24"/>
      <c r="D4680" s="51"/>
      <c r="E4680" s="51"/>
      <c r="F4680" s="51"/>
      <c r="G4680" s="51"/>
      <c r="H4680" s="18" t="s">
        <v>1</v>
      </c>
      <c r="I4680" s="65">
        <v>1</v>
      </c>
      <c r="J4680" s="65" t="s">
        <v>2894</v>
      </c>
      <c r="K4680" s="65">
        <v>3</v>
      </c>
      <c r="L4680" s="65" t="s">
        <v>2945</v>
      </c>
      <c r="M4680" s="65">
        <v>5</v>
      </c>
      <c r="N4680" s="65">
        <v>6</v>
      </c>
      <c r="O4680" s="65">
        <v>7</v>
      </c>
      <c r="P4680" s="65" t="s">
        <v>2946</v>
      </c>
      <c r="Q4680" s="65">
        <v>9</v>
      </c>
    </row>
    <row r="4681" spans="1:17" x14ac:dyDescent="0.25">
      <c r="A4681" s="24"/>
      <c r="B4681" s="24"/>
      <c r="C4681" s="24"/>
      <c r="D4681" s="51"/>
      <c r="E4681" s="52"/>
      <c r="F4681" s="52"/>
      <c r="G4681" s="52"/>
      <c r="H4681" s="19" t="s">
        <v>332</v>
      </c>
      <c r="I4681" s="69">
        <f t="shared" ref="I4681" si="3650">SUM(I4677)</f>
        <v>1461183</v>
      </c>
      <c r="J4681" s="69">
        <f t="shared" ref="J4681:K4681" si="3651">SUM(J4677)</f>
        <v>1444183</v>
      </c>
      <c r="K4681" s="69">
        <f t="shared" si="3651"/>
        <v>0</v>
      </c>
      <c r="L4681" s="69">
        <f t="shared" si="3616"/>
        <v>140656</v>
      </c>
      <c r="M4681" s="69">
        <f t="shared" ref="M4681" si="3652">SUM(M4677)</f>
        <v>0</v>
      </c>
      <c r="N4681" s="69">
        <f t="shared" ref="N4681:O4681" si="3653">SUM(N4677)</f>
        <v>0</v>
      </c>
      <c r="O4681" s="69">
        <f t="shared" si="3653"/>
        <v>140656</v>
      </c>
      <c r="P4681" s="69">
        <f t="shared" si="3617"/>
        <v>140656</v>
      </c>
      <c r="Q4681" s="69">
        <f t="shared" si="3618"/>
        <v>9.7394859238752982</v>
      </c>
    </row>
    <row r="4682" spans="1:17" x14ac:dyDescent="0.25">
      <c r="A4682" s="24"/>
      <c r="B4682" s="24"/>
      <c r="C4682" s="24"/>
      <c r="D4682" s="51"/>
      <c r="E4682" s="51"/>
      <c r="F4682" s="51"/>
      <c r="G4682" s="51"/>
      <c r="H4682" s="20" t="s">
        <v>67</v>
      </c>
      <c r="I4682" s="69">
        <f t="shared" ref="I4682" si="3654">SUM(I4681)</f>
        <v>1461183</v>
      </c>
      <c r="J4682" s="69">
        <f t="shared" ref="J4682:K4682" si="3655">SUM(J4681)</f>
        <v>1444183</v>
      </c>
      <c r="K4682" s="69">
        <f t="shared" si="3655"/>
        <v>0</v>
      </c>
      <c r="L4682" s="69">
        <f t="shared" si="3616"/>
        <v>140656</v>
      </c>
      <c r="M4682" s="69">
        <f t="shared" ref="M4682" si="3656">SUM(M4681)</f>
        <v>0</v>
      </c>
      <c r="N4682" s="69">
        <f t="shared" ref="N4682:O4682" si="3657">SUM(N4681)</f>
        <v>0</v>
      </c>
      <c r="O4682" s="69">
        <f t="shared" si="3657"/>
        <v>140656</v>
      </c>
      <c r="P4682" s="69">
        <f t="shared" si="3617"/>
        <v>140656</v>
      </c>
      <c r="Q4682" s="69">
        <f t="shared" si="3618"/>
        <v>9.7394859238752982</v>
      </c>
    </row>
    <row r="4683" spans="1:17" x14ac:dyDescent="0.25">
      <c r="A4683" s="25"/>
      <c r="B4683" s="25"/>
      <c r="C4683" s="25"/>
      <c r="D4683" s="53"/>
      <c r="E4683" s="53"/>
      <c r="F4683" s="53"/>
      <c r="G4683" s="53"/>
    </row>
    <row r="4684" spans="1:17" ht="15.75" thickBot="1" x14ac:dyDescent="0.3">
      <c r="A4684" s="23" t="s">
        <v>1</v>
      </c>
      <c r="B4684" s="23" t="s">
        <v>1</v>
      </c>
      <c r="C4684" s="23" t="s">
        <v>1</v>
      </c>
      <c r="D4684" s="49" t="s">
        <v>1</v>
      </c>
      <c r="E4684" s="49" t="s">
        <v>1</v>
      </c>
      <c r="F4684" s="49" t="s">
        <v>1</v>
      </c>
      <c r="G4684" s="49" t="s">
        <v>1</v>
      </c>
      <c r="H4684" s="26" t="s">
        <v>1</v>
      </c>
      <c r="I4684" s="70"/>
      <c r="J4684" s="70"/>
      <c r="K4684" s="70"/>
      <c r="L4684" s="70"/>
      <c r="M4684" s="70"/>
      <c r="N4684" s="70"/>
      <c r="O4684" s="70"/>
      <c r="P4684" s="70"/>
      <c r="Q4684" s="70"/>
    </row>
    <row r="4685" spans="1:17" ht="34.5" thickBot="1" x14ac:dyDescent="0.3">
      <c r="A4685" s="22" t="s">
        <v>4</v>
      </c>
      <c r="B4685" s="22" t="s">
        <v>5</v>
      </c>
      <c r="C4685" s="22" t="s">
        <v>6</v>
      </c>
      <c r="D4685" s="44" t="s">
        <v>2891</v>
      </c>
      <c r="E4685" s="44" t="s">
        <v>2895</v>
      </c>
      <c r="F4685" s="44" t="s">
        <v>7</v>
      </c>
      <c r="G4685" s="44" t="s">
        <v>8</v>
      </c>
      <c r="H4685" s="22" t="s">
        <v>9</v>
      </c>
      <c r="I4685" s="64" t="s">
        <v>2718</v>
      </c>
      <c r="J4685" s="64" t="s">
        <v>2879</v>
      </c>
      <c r="K4685" s="64" t="s">
        <v>2942</v>
      </c>
      <c r="L4685" s="64" t="s">
        <v>2942</v>
      </c>
      <c r="M4685" s="64" t="s">
        <v>2950</v>
      </c>
      <c r="N4685" s="64" t="s">
        <v>2949</v>
      </c>
      <c r="O4685" s="64" t="s">
        <v>2951</v>
      </c>
      <c r="P4685" s="64" t="s">
        <v>2942</v>
      </c>
      <c r="Q4685" s="64" t="s">
        <v>2944</v>
      </c>
    </row>
    <row r="4686" spans="1:17" x14ac:dyDescent="0.25">
      <c r="A4686" s="15" t="s">
        <v>1</v>
      </c>
      <c r="B4686" s="15" t="s">
        <v>1</v>
      </c>
      <c r="C4686" s="15" t="s">
        <v>1</v>
      </c>
      <c r="D4686" s="45" t="s">
        <v>1</v>
      </c>
      <c r="E4686" s="45" t="s">
        <v>1</v>
      </c>
      <c r="F4686" s="46" t="s">
        <v>1</v>
      </c>
      <c r="G4686" s="47" t="s">
        <v>1</v>
      </c>
      <c r="H4686" s="16" t="s">
        <v>1</v>
      </c>
      <c r="I4686" s="65">
        <v>1</v>
      </c>
      <c r="J4686" s="65" t="s">
        <v>2894</v>
      </c>
      <c r="K4686" s="65">
        <v>3</v>
      </c>
      <c r="L4686" s="65" t="s">
        <v>2945</v>
      </c>
      <c r="M4686" s="65">
        <v>5</v>
      </c>
      <c r="N4686" s="65">
        <v>6</v>
      </c>
      <c r="O4686" s="65">
        <v>7</v>
      </c>
      <c r="P4686" s="65" t="s">
        <v>2946</v>
      </c>
      <c r="Q4686" s="65">
        <v>9</v>
      </c>
    </row>
    <row r="4687" spans="1:17" x14ac:dyDescent="0.25">
      <c r="A4687" s="14" t="s">
        <v>638</v>
      </c>
      <c r="B4687" s="14" t="s">
        <v>82</v>
      </c>
      <c r="C4687" s="12" t="s">
        <v>793</v>
      </c>
      <c r="D4687" s="43" t="s">
        <v>1533</v>
      </c>
      <c r="E4687" s="42" t="s">
        <v>1</v>
      </c>
      <c r="F4687" s="42" t="s">
        <v>1</v>
      </c>
      <c r="G4687" s="42" t="s">
        <v>1</v>
      </c>
      <c r="H4687" s="11" t="s">
        <v>1534</v>
      </c>
      <c r="I4687" s="63"/>
      <c r="J4687" s="63"/>
      <c r="K4687" s="63"/>
      <c r="L4687" s="63"/>
      <c r="M4687" s="63"/>
      <c r="N4687" s="63"/>
      <c r="O4687" s="63"/>
      <c r="P4687" s="63">
        <f t="shared" ref="P4687:P4750" si="3658">K4687+L4687</f>
        <v>0</v>
      </c>
      <c r="Q4687" s="63" t="str">
        <f t="shared" ref="Q4687:Q4750" si="3659">IF(J4687=0,"-",P4687/J4687*100)</f>
        <v>-</v>
      </c>
    </row>
    <row r="4688" spans="1:17" ht="22.5" x14ac:dyDescent="0.25">
      <c r="A4688" s="14" t="s">
        <v>1</v>
      </c>
      <c r="B4688" s="14" t="s">
        <v>1</v>
      </c>
      <c r="C4688" s="14" t="s">
        <v>1</v>
      </c>
      <c r="D4688" s="42" t="s">
        <v>1</v>
      </c>
      <c r="E4688" s="42" t="s">
        <v>1</v>
      </c>
      <c r="F4688" s="42" t="s">
        <v>1</v>
      </c>
      <c r="G4688" s="42" t="s">
        <v>1</v>
      </c>
      <c r="H4688" s="17" t="s">
        <v>13</v>
      </c>
      <c r="I4688" s="66">
        <f t="shared" ref="I4688" si="3660">SUM(I4689,I4697,I4699)</f>
        <v>1169162</v>
      </c>
      <c r="J4688" s="66">
        <f t="shared" ref="J4688:K4688" si="3661">SUM(J4689,J4697,J4699)</f>
        <v>1161962</v>
      </c>
      <c r="K4688" s="66">
        <f t="shared" si="3661"/>
        <v>0</v>
      </c>
      <c r="L4688" s="66">
        <f t="shared" ref="L4688:L4751" si="3662">SUM(M4688:O4688)</f>
        <v>126725</v>
      </c>
      <c r="M4688" s="66">
        <f t="shared" ref="M4688" si="3663">SUM(M4689,M4697,M4699)</f>
        <v>0</v>
      </c>
      <c r="N4688" s="66">
        <f t="shared" ref="N4688:O4688" si="3664">SUM(N4689,N4697,N4699)</f>
        <v>0</v>
      </c>
      <c r="O4688" s="66">
        <f t="shared" si="3664"/>
        <v>126725</v>
      </c>
      <c r="P4688" s="66">
        <f t="shared" si="3658"/>
        <v>126725</v>
      </c>
      <c r="Q4688" s="66">
        <f t="shared" si="3659"/>
        <v>10.906122575437061</v>
      </c>
    </row>
    <row r="4689" spans="1:17" x14ac:dyDescent="0.25">
      <c r="A4689" s="12" t="s">
        <v>638</v>
      </c>
      <c r="B4689" s="12" t="s">
        <v>82</v>
      </c>
      <c r="C4689" s="12" t="s">
        <v>793</v>
      </c>
      <c r="D4689" s="43" t="s">
        <v>1533</v>
      </c>
      <c r="E4689" s="42" t="s">
        <v>2709</v>
      </c>
      <c r="F4689" s="42" t="s">
        <v>1</v>
      </c>
      <c r="G4689" s="42" t="s">
        <v>1</v>
      </c>
      <c r="H4689" s="11" t="s">
        <v>15</v>
      </c>
      <c r="I4689" s="67">
        <f t="shared" ref="I4689" si="3665">SUM(I4690,I4691)</f>
        <v>992400</v>
      </c>
      <c r="J4689" s="67">
        <f t="shared" ref="J4689:K4689" si="3666">SUM(J4690,J4691)</f>
        <v>992400</v>
      </c>
      <c r="K4689" s="67">
        <f t="shared" si="3666"/>
        <v>0</v>
      </c>
      <c r="L4689" s="67">
        <f t="shared" si="3662"/>
        <v>95700</v>
      </c>
      <c r="M4689" s="67">
        <f t="shared" ref="M4689" si="3667">SUM(M4690,M4691)</f>
        <v>0</v>
      </c>
      <c r="N4689" s="67">
        <f t="shared" ref="N4689:O4689" si="3668">SUM(N4690,N4691)</f>
        <v>0</v>
      </c>
      <c r="O4689" s="67">
        <f t="shared" si="3668"/>
        <v>95700</v>
      </c>
      <c r="P4689" s="67">
        <f t="shared" si="3658"/>
        <v>95700</v>
      </c>
      <c r="Q4689" s="67">
        <f t="shared" si="3659"/>
        <v>9.64328899637243</v>
      </c>
    </row>
    <row r="4690" spans="1:17" x14ac:dyDescent="0.25">
      <c r="A4690" s="12" t="s">
        <v>638</v>
      </c>
      <c r="B4690" s="12" t="s">
        <v>82</v>
      </c>
      <c r="C4690" s="12" t="s">
        <v>793</v>
      </c>
      <c r="D4690" s="43" t="s">
        <v>1533</v>
      </c>
      <c r="E4690" s="48">
        <v>6111</v>
      </c>
      <c r="F4690" s="43"/>
      <c r="G4690" s="56" t="s">
        <v>2920</v>
      </c>
      <c r="H4690" s="23" t="s">
        <v>16</v>
      </c>
      <c r="I4690" s="68">
        <v>860000</v>
      </c>
      <c r="J4690" s="68">
        <v>860000</v>
      </c>
      <c r="K4690" s="68"/>
      <c r="L4690" s="68">
        <f t="shared" si="3662"/>
        <v>79000</v>
      </c>
      <c r="M4690" s="68"/>
      <c r="N4690" s="68"/>
      <c r="O4690" s="68">
        <v>79000</v>
      </c>
      <c r="P4690" s="68">
        <f t="shared" si="3658"/>
        <v>79000</v>
      </c>
      <c r="Q4690" s="68">
        <f t="shared" si="3659"/>
        <v>9.1860465116279073</v>
      </c>
    </row>
    <row r="4691" spans="1:17" x14ac:dyDescent="0.25">
      <c r="A4691" s="14" t="s">
        <v>638</v>
      </c>
      <c r="B4691" s="14" t="s">
        <v>82</v>
      </c>
      <c r="C4691" s="14" t="s">
        <v>793</v>
      </c>
      <c r="D4691" s="50" t="s">
        <v>1533</v>
      </c>
      <c r="E4691" s="50" t="s">
        <v>2719</v>
      </c>
      <c r="F4691" s="43" t="s">
        <v>1</v>
      </c>
      <c r="G4691" s="49" t="s">
        <v>1</v>
      </c>
      <c r="H4691" s="11" t="s">
        <v>19</v>
      </c>
      <c r="I4691" s="67">
        <f t="shared" ref="I4691:O4691" si="3669">SUM(I4692:I4696)</f>
        <v>132400</v>
      </c>
      <c r="J4691" s="67">
        <f t="shared" si="3669"/>
        <v>132400</v>
      </c>
      <c r="K4691" s="67">
        <f t="shared" si="3669"/>
        <v>0</v>
      </c>
      <c r="L4691" s="67">
        <f t="shared" si="3662"/>
        <v>16700</v>
      </c>
      <c r="M4691" s="67">
        <f t="shared" si="3669"/>
        <v>0</v>
      </c>
      <c r="N4691" s="67">
        <f t="shared" si="3669"/>
        <v>0</v>
      </c>
      <c r="O4691" s="67">
        <f t="shared" si="3669"/>
        <v>16700</v>
      </c>
      <c r="P4691" s="67">
        <f t="shared" si="3658"/>
        <v>16700</v>
      </c>
      <c r="Q4691" s="67">
        <f t="shared" si="3659"/>
        <v>12.613293051359516</v>
      </c>
    </row>
    <row r="4692" spans="1:17" x14ac:dyDescent="0.25">
      <c r="A4692" s="12" t="s">
        <v>638</v>
      </c>
      <c r="B4692" s="12" t="s">
        <v>82</v>
      </c>
      <c r="C4692" s="12" t="s">
        <v>793</v>
      </c>
      <c r="D4692" s="43" t="s">
        <v>1533</v>
      </c>
      <c r="E4692" s="48">
        <v>6112</v>
      </c>
      <c r="F4692" s="43" t="s">
        <v>1535</v>
      </c>
      <c r="G4692" s="56" t="s">
        <v>2920</v>
      </c>
      <c r="H4692" s="23" t="s">
        <v>73</v>
      </c>
      <c r="I4692" s="68">
        <v>19100</v>
      </c>
      <c r="J4692" s="68">
        <v>19100</v>
      </c>
      <c r="K4692" s="68"/>
      <c r="L4692" s="68">
        <f t="shared" si="3662"/>
        <v>3000</v>
      </c>
      <c r="M4692" s="68"/>
      <c r="N4692" s="68"/>
      <c r="O4692" s="68">
        <v>3000</v>
      </c>
      <c r="P4692" s="68">
        <f t="shared" si="3658"/>
        <v>3000</v>
      </c>
      <c r="Q4692" s="68">
        <f t="shared" si="3659"/>
        <v>15.706806282722512</v>
      </c>
    </row>
    <row r="4693" spans="1:17" x14ac:dyDescent="0.25">
      <c r="A4693" s="12" t="s">
        <v>638</v>
      </c>
      <c r="B4693" s="12" t="s">
        <v>82</v>
      </c>
      <c r="C4693" s="12" t="s">
        <v>793</v>
      </c>
      <c r="D4693" s="43" t="s">
        <v>1533</v>
      </c>
      <c r="E4693" s="48">
        <v>6112</v>
      </c>
      <c r="F4693" s="43" t="s">
        <v>1536</v>
      </c>
      <c r="G4693" s="56" t="s">
        <v>2920</v>
      </c>
      <c r="H4693" s="23" t="s">
        <v>22</v>
      </c>
      <c r="I4693" s="68">
        <v>73000</v>
      </c>
      <c r="J4693" s="68">
        <v>73000</v>
      </c>
      <c r="K4693" s="68"/>
      <c r="L4693" s="68">
        <f t="shared" si="3662"/>
        <v>7700</v>
      </c>
      <c r="M4693" s="68"/>
      <c r="N4693" s="68"/>
      <c r="O4693" s="68">
        <v>7700</v>
      </c>
      <c r="P4693" s="68">
        <f t="shared" si="3658"/>
        <v>7700</v>
      </c>
      <c r="Q4693" s="68">
        <f t="shared" si="3659"/>
        <v>10.547945205479452</v>
      </c>
    </row>
    <row r="4694" spans="1:17" x14ac:dyDescent="0.25">
      <c r="A4694" s="12" t="s">
        <v>638</v>
      </c>
      <c r="B4694" s="12" t="s">
        <v>82</v>
      </c>
      <c r="C4694" s="12" t="s">
        <v>793</v>
      </c>
      <c r="D4694" s="43" t="s">
        <v>1533</v>
      </c>
      <c r="E4694" s="48">
        <v>6112</v>
      </c>
      <c r="F4694" s="43" t="s">
        <v>1537</v>
      </c>
      <c r="G4694" s="56" t="s">
        <v>2920</v>
      </c>
      <c r="H4694" s="23" t="s">
        <v>24</v>
      </c>
      <c r="I4694" s="68">
        <v>17900</v>
      </c>
      <c r="J4694" s="68">
        <v>17900</v>
      </c>
      <c r="K4694" s="68"/>
      <c r="L4694" s="68">
        <f t="shared" si="3662"/>
        <v>0</v>
      </c>
      <c r="M4694" s="68"/>
      <c r="N4694" s="68"/>
      <c r="O4694" s="68"/>
      <c r="P4694" s="68">
        <f t="shared" si="3658"/>
        <v>0</v>
      </c>
      <c r="Q4694" s="68">
        <f t="shared" si="3659"/>
        <v>0</v>
      </c>
    </row>
    <row r="4695" spans="1:17" x14ac:dyDescent="0.25">
      <c r="A4695" s="12" t="s">
        <v>638</v>
      </c>
      <c r="B4695" s="12" t="s">
        <v>82</v>
      </c>
      <c r="C4695" s="12" t="s">
        <v>793</v>
      </c>
      <c r="D4695" s="43" t="s">
        <v>1533</v>
      </c>
      <c r="E4695" s="48">
        <v>6112</v>
      </c>
      <c r="F4695" s="43" t="s">
        <v>1538</v>
      </c>
      <c r="G4695" s="56" t="s">
        <v>2920</v>
      </c>
      <c r="H4695" s="23" t="s">
        <v>76</v>
      </c>
      <c r="I4695" s="68">
        <v>16400</v>
      </c>
      <c r="J4695" s="68">
        <v>16400</v>
      </c>
      <c r="K4695" s="68"/>
      <c r="L4695" s="68">
        <f t="shared" si="3662"/>
        <v>0</v>
      </c>
      <c r="M4695" s="68"/>
      <c r="N4695" s="68"/>
      <c r="O4695" s="68">
        <v>0</v>
      </c>
      <c r="P4695" s="68">
        <f t="shared" si="3658"/>
        <v>0</v>
      </c>
      <c r="Q4695" s="68">
        <f t="shared" si="3659"/>
        <v>0</v>
      </c>
    </row>
    <row r="4696" spans="1:17" x14ac:dyDescent="0.25">
      <c r="A4696" s="12" t="s">
        <v>638</v>
      </c>
      <c r="B4696" s="12" t="s">
        <v>82</v>
      </c>
      <c r="C4696" s="12" t="s">
        <v>793</v>
      </c>
      <c r="D4696" s="43" t="s">
        <v>1533</v>
      </c>
      <c r="E4696" s="48">
        <v>6112</v>
      </c>
      <c r="F4696" s="43" t="s">
        <v>1539</v>
      </c>
      <c r="G4696" s="56" t="s">
        <v>2920</v>
      </c>
      <c r="H4696" s="23" t="s">
        <v>26</v>
      </c>
      <c r="I4696" s="68">
        <v>6000</v>
      </c>
      <c r="J4696" s="68">
        <v>6000</v>
      </c>
      <c r="K4696" s="68"/>
      <c r="L4696" s="68">
        <f t="shared" si="3662"/>
        <v>6000</v>
      </c>
      <c r="M4696" s="68"/>
      <c r="N4696" s="68"/>
      <c r="O4696" s="68">
        <v>6000</v>
      </c>
      <c r="P4696" s="68">
        <f t="shared" si="3658"/>
        <v>6000</v>
      </c>
      <c r="Q4696" s="68">
        <f t="shared" si="3659"/>
        <v>100</v>
      </c>
    </row>
    <row r="4697" spans="1:17" x14ac:dyDescent="0.25">
      <c r="A4697" s="12" t="s">
        <v>638</v>
      </c>
      <c r="B4697" s="12" t="s">
        <v>82</v>
      </c>
      <c r="C4697" s="12" t="s">
        <v>793</v>
      </c>
      <c r="D4697" s="43" t="s">
        <v>1533</v>
      </c>
      <c r="E4697" s="42" t="s">
        <v>2710</v>
      </c>
      <c r="F4697" s="42" t="s">
        <v>1</v>
      </c>
      <c r="G4697" s="42" t="s">
        <v>1</v>
      </c>
      <c r="H4697" s="11" t="s">
        <v>28</v>
      </c>
      <c r="I4697" s="67">
        <f t="shared" ref="I4697:O4697" si="3670">SUM(I4698)</f>
        <v>91262</v>
      </c>
      <c r="J4697" s="67">
        <f t="shared" si="3670"/>
        <v>91262</v>
      </c>
      <c r="K4697" s="67">
        <f t="shared" si="3670"/>
        <v>0</v>
      </c>
      <c r="L4697" s="67">
        <f t="shared" si="3662"/>
        <v>8100</v>
      </c>
      <c r="M4697" s="67">
        <f t="shared" si="3670"/>
        <v>0</v>
      </c>
      <c r="N4697" s="67">
        <f t="shared" si="3670"/>
        <v>0</v>
      </c>
      <c r="O4697" s="67">
        <f t="shared" si="3670"/>
        <v>8100</v>
      </c>
      <c r="P4697" s="67">
        <f t="shared" si="3658"/>
        <v>8100</v>
      </c>
      <c r="Q4697" s="67">
        <f t="shared" si="3659"/>
        <v>8.8755451337906237</v>
      </c>
    </row>
    <row r="4698" spans="1:17" x14ac:dyDescent="0.25">
      <c r="A4698" s="12" t="s">
        <v>638</v>
      </c>
      <c r="B4698" s="12" t="s">
        <v>82</v>
      </c>
      <c r="C4698" s="12" t="s">
        <v>793</v>
      </c>
      <c r="D4698" s="43" t="s">
        <v>1533</v>
      </c>
      <c r="E4698" s="48">
        <v>6121</v>
      </c>
      <c r="F4698" s="43"/>
      <c r="G4698" s="56" t="s">
        <v>2920</v>
      </c>
      <c r="H4698" s="23" t="s">
        <v>29</v>
      </c>
      <c r="I4698" s="68">
        <v>91262</v>
      </c>
      <c r="J4698" s="68">
        <v>91262</v>
      </c>
      <c r="K4698" s="68"/>
      <c r="L4698" s="68">
        <f t="shared" si="3662"/>
        <v>8100</v>
      </c>
      <c r="M4698" s="68"/>
      <c r="N4698" s="68"/>
      <c r="O4698" s="68">
        <v>8100</v>
      </c>
      <c r="P4698" s="68">
        <f t="shared" si="3658"/>
        <v>8100</v>
      </c>
      <c r="Q4698" s="68">
        <f t="shared" si="3659"/>
        <v>8.8755451337906237</v>
      </c>
    </row>
    <row r="4699" spans="1:17" x14ac:dyDescent="0.25">
      <c r="A4699" s="12" t="s">
        <v>638</v>
      </c>
      <c r="B4699" s="12" t="s">
        <v>82</v>
      </c>
      <c r="C4699" s="12" t="s">
        <v>793</v>
      </c>
      <c r="D4699" s="43" t="s">
        <v>1533</v>
      </c>
      <c r="E4699" s="42" t="s">
        <v>2711</v>
      </c>
      <c r="F4699" s="42" t="s">
        <v>1</v>
      </c>
      <c r="G4699" s="42" t="s">
        <v>1</v>
      </c>
      <c r="H4699" s="11" t="s">
        <v>32</v>
      </c>
      <c r="I4699" s="67">
        <f t="shared" ref="I4699:O4699" si="3671">SUM(I4700:I4708)</f>
        <v>85500</v>
      </c>
      <c r="J4699" s="67">
        <f t="shared" si="3671"/>
        <v>78300</v>
      </c>
      <c r="K4699" s="67">
        <f t="shared" si="3671"/>
        <v>0</v>
      </c>
      <c r="L4699" s="67">
        <f t="shared" si="3662"/>
        <v>22925</v>
      </c>
      <c r="M4699" s="67">
        <f t="shared" si="3671"/>
        <v>0</v>
      </c>
      <c r="N4699" s="67">
        <f t="shared" si="3671"/>
        <v>0</v>
      </c>
      <c r="O4699" s="67">
        <f t="shared" si="3671"/>
        <v>22925</v>
      </c>
      <c r="P4699" s="67">
        <f t="shared" si="3658"/>
        <v>22925</v>
      </c>
      <c r="Q4699" s="67">
        <f t="shared" si="3659"/>
        <v>29.278416347381864</v>
      </c>
    </row>
    <row r="4700" spans="1:17" x14ac:dyDescent="0.25">
      <c r="A4700" s="12" t="s">
        <v>638</v>
      </c>
      <c r="B4700" s="12" t="s">
        <v>82</v>
      </c>
      <c r="C4700" s="12" t="s">
        <v>793</v>
      </c>
      <c r="D4700" s="43" t="s">
        <v>1533</v>
      </c>
      <c r="E4700" s="48">
        <v>6131</v>
      </c>
      <c r="F4700" s="43"/>
      <c r="G4700" s="56" t="s">
        <v>2920</v>
      </c>
      <c r="H4700" s="23" t="s">
        <v>33</v>
      </c>
      <c r="I4700" s="68">
        <v>500</v>
      </c>
      <c r="J4700" s="68">
        <v>500</v>
      </c>
      <c r="K4700" s="68"/>
      <c r="L4700" s="68">
        <f t="shared" si="3662"/>
        <v>500</v>
      </c>
      <c r="M4700" s="68"/>
      <c r="N4700" s="68"/>
      <c r="O4700" s="68">
        <v>500</v>
      </c>
      <c r="P4700" s="68">
        <f t="shared" si="3658"/>
        <v>500</v>
      </c>
      <c r="Q4700" s="68">
        <f t="shared" si="3659"/>
        <v>100</v>
      </c>
    </row>
    <row r="4701" spans="1:17" x14ac:dyDescent="0.25">
      <c r="A4701" s="12" t="s">
        <v>638</v>
      </c>
      <c r="B4701" s="12" t="s">
        <v>82</v>
      </c>
      <c r="C4701" s="12" t="s">
        <v>793</v>
      </c>
      <c r="D4701" s="43" t="s">
        <v>1533</v>
      </c>
      <c r="E4701" s="48">
        <v>6132</v>
      </c>
      <c r="F4701" s="43"/>
      <c r="G4701" s="56" t="s">
        <v>2920</v>
      </c>
      <c r="H4701" s="23" t="s">
        <v>227</v>
      </c>
      <c r="I4701" s="68">
        <v>31400</v>
      </c>
      <c r="J4701" s="68">
        <v>31400</v>
      </c>
      <c r="K4701" s="68"/>
      <c r="L4701" s="68">
        <f t="shared" si="3662"/>
        <v>12000</v>
      </c>
      <c r="M4701" s="68"/>
      <c r="N4701" s="68"/>
      <c r="O4701" s="68">
        <v>12000</v>
      </c>
      <c r="P4701" s="68">
        <f t="shared" si="3658"/>
        <v>12000</v>
      </c>
      <c r="Q4701" s="68">
        <f t="shared" si="3659"/>
        <v>38.216560509554142</v>
      </c>
    </row>
    <row r="4702" spans="1:17" x14ac:dyDescent="0.25">
      <c r="A4702" s="12" t="s">
        <v>638</v>
      </c>
      <c r="B4702" s="12" t="s">
        <v>82</v>
      </c>
      <c r="C4702" s="12" t="s">
        <v>793</v>
      </c>
      <c r="D4702" s="43" t="s">
        <v>1533</v>
      </c>
      <c r="E4702" s="48">
        <v>6133</v>
      </c>
      <c r="F4702" s="43"/>
      <c r="G4702" s="56" t="s">
        <v>2920</v>
      </c>
      <c r="H4702" s="23" t="s">
        <v>229</v>
      </c>
      <c r="I4702" s="68">
        <v>9500</v>
      </c>
      <c r="J4702" s="68">
        <v>9500</v>
      </c>
      <c r="K4702" s="68"/>
      <c r="L4702" s="68">
        <f t="shared" si="3662"/>
        <v>1000</v>
      </c>
      <c r="M4702" s="68"/>
      <c r="N4702" s="68"/>
      <c r="O4702" s="68">
        <v>1000</v>
      </c>
      <c r="P4702" s="68">
        <f t="shared" si="3658"/>
        <v>1000</v>
      </c>
      <c r="Q4702" s="68">
        <f t="shared" si="3659"/>
        <v>10.526315789473683</v>
      </c>
    </row>
    <row r="4703" spans="1:17" x14ac:dyDescent="0.25">
      <c r="A4703" s="12" t="s">
        <v>638</v>
      </c>
      <c r="B4703" s="12" t="s">
        <v>82</v>
      </c>
      <c r="C4703" s="12" t="s">
        <v>793</v>
      </c>
      <c r="D4703" s="43" t="s">
        <v>1533</v>
      </c>
      <c r="E4703" s="48">
        <v>6134</v>
      </c>
      <c r="F4703" s="43"/>
      <c r="G4703" s="56" t="s">
        <v>2920</v>
      </c>
      <c r="H4703" s="23" t="s">
        <v>169</v>
      </c>
      <c r="I4703" s="68">
        <v>11300</v>
      </c>
      <c r="J4703" s="68">
        <v>9000</v>
      </c>
      <c r="K4703" s="68"/>
      <c r="L4703" s="68">
        <f t="shared" si="3662"/>
        <v>3000</v>
      </c>
      <c r="M4703" s="68"/>
      <c r="N4703" s="68"/>
      <c r="O4703" s="68">
        <v>3000</v>
      </c>
      <c r="P4703" s="68">
        <f t="shared" si="3658"/>
        <v>3000</v>
      </c>
      <c r="Q4703" s="68">
        <f t="shared" si="3659"/>
        <v>33.333333333333329</v>
      </c>
    </row>
    <row r="4704" spans="1:17" x14ac:dyDescent="0.25">
      <c r="A4704" s="12" t="s">
        <v>638</v>
      </c>
      <c r="B4704" s="12" t="s">
        <v>82</v>
      </c>
      <c r="C4704" s="12" t="s">
        <v>793</v>
      </c>
      <c r="D4704" s="43" t="s">
        <v>1533</v>
      </c>
      <c r="E4704" s="48">
        <v>6135</v>
      </c>
      <c r="F4704" s="43"/>
      <c r="G4704" s="56" t="s">
        <v>2920</v>
      </c>
      <c r="H4704" s="23" t="s">
        <v>231</v>
      </c>
      <c r="I4704" s="68">
        <v>1100</v>
      </c>
      <c r="J4704" s="68">
        <v>100</v>
      </c>
      <c r="K4704" s="68"/>
      <c r="L4704" s="68">
        <f t="shared" si="3662"/>
        <v>75</v>
      </c>
      <c r="M4704" s="68"/>
      <c r="N4704" s="68"/>
      <c r="O4704" s="68">
        <v>75</v>
      </c>
      <c r="P4704" s="68">
        <f t="shared" si="3658"/>
        <v>75</v>
      </c>
      <c r="Q4704" s="68">
        <f t="shared" si="3659"/>
        <v>75</v>
      </c>
    </row>
    <row r="4705" spans="1:17" x14ac:dyDescent="0.25">
      <c r="A4705" s="12" t="s">
        <v>638</v>
      </c>
      <c r="B4705" s="12" t="s">
        <v>82</v>
      </c>
      <c r="C4705" s="12" t="s">
        <v>793</v>
      </c>
      <c r="D4705" s="43" t="s">
        <v>1533</v>
      </c>
      <c r="E4705" s="48">
        <v>6136</v>
      </c>
      <c r="F4705" s="43"/>
      <c r="G4705" s="56" t="s">
        <v>2920</v>
      </c>
      <c r="H4705" s="23" t="s">
        <v>233</v>
      </c>
      <c r="I4705" s="68">
        <v>6000</v>
      </c>
      <c r="J4705" s="68">
        <v>6000</v>
      </c>
      <c r="K4705" s="68"/>
      <c r="L4705" s="68">
        <f t="shared" si="3662"/>
        <v>600</v>
      </c>
      <c r="M4705" s="68"/>
      <c r="N4705" s="68"/>
      <c r="O4705" s="68">
        <v>600</v>
      </c>
      <c r="P4705" s="68">
        <f t="shared" si="3658"/>
        <v>600</v>
      </c>
      <c r="Q4705" s="68">
        <f t="shared" si="3659"/>
        <v>10</v>
      </c>
    </row>
    <row r="4706" spans="1:17" x14ac:dyDescent="0.25">
      <c r="A4706" s="12" t="s">
        <v>638</v>
      </c>
      <c r="B4706" s="12" t="s">
        <v>82</v>
      </c>
      <c r="C4706" s="12" t="s">
        <v>793</v>
      </c>
      <c r="D4706" s="43" t="s">
        <v>1533</v>
      </c>
      <c r="E4706" s="48">
        <v>6137</v>
      </c>
      <c r="F4706" s="43"/>
      <c r="G4706" s="56" t="s">
        <v>2920</v>
      </c>
      <c r="H4706" s="23" t="s">
        <v>235</v>
      </c>
      <c r="I4706" s="68">
        <v>9700</v>
      </c>
      <c r="J4706" s="68">
        <v>8700</v>
      </c>
      <c r="K4706" s="68"/>
      <c r="L4706" s="68">
        <f t="shared" si="3662"/>
        <v>3000</v>
      </c>
      <c r="M4706" s="68"/>
      <c r="N4706" s="68"/>
      <c r="O4706" s="68">
        <v>3000</v>
      </c>
      <c r="P4706" s="68">
        <f t="shared" si="3658"/>
        <v>3000</v>
      </c>
      <c r="Q4706" s="68">
        <f t="shared" si="3659"/>
        <v>34.482758620689658</v>
      </c>
    </row>
    <row r="4707" spans="1:17" x14ac:dyDescent="0.25">
      <c r="A4707" s="12" t="s">
        <v>638</v>
      </c>
      <c r="B4707" s="12" t="s">
        <v>82</v>
      </c>
      <c r="C4707" s="12" t="s">
        <v>793</v>
      </c>
      <c r="D4707" s="43" t="s">
        <v>1533</v>
      </c>
      <c r="E4707" s="48">
        <v>6138</v>
      </c>
      <c r="F4707" s="43"/>
      <c r="G4707" s="56" t="s">
        <v>2920</v>
      </c>
      <c r="H4707" s="23" t="s">
        <v>237</v>
      </c>
      <c r="I4707" s="68">
        <v>900</v>
      </c>
      <c r="J4707" s="68">
        <v>0</v>
      </c>
      <c r="K4707" s="68"/>
      <c r="L4707" s="68">
        <f t="shared" si="3662"/>
        <v>0</v>
      </c>
      <c r="M4707" s="68"/>
      <c r="N4707" s="68"/>
      <c r="O4707" s="68">
        <v>0</v>
      </c>
      <c r="P4707" s="68">
        <f t="shared" si="3658"/>
        <v>0</v>
      </c>
      <c r="Q4707" s="68" t="str">
        <f t="shared" si="3659"/>
        <v>-</v>
      </c>
    </row>
    <row r="4708" spans="1:17" x14ac:dyDescent="0.25">
      <c r="A4708" s="14" t="s">
        <v>638</v>
      </c>
      <c r="B4708" s="14" t="s">
        <v>82</v>
      </c>
      <c r="C4708" s="14" t="s">
        <v>793</v>
      </c>
      <c r="D4708" s="50" t="s">
        <v>1533</v>
      </c>
      <c r="E4708" s="50" t="s">
        <v>2720</v>
      </c>
      <c r="F4708" s="43" t="s">
        <v>1</v>
      </c>
      <c r="G4708" s="49" t="s">
        <v>1</v>
      </c>
      <c r="H4708" s="11" t="s">
        <v>35</v>
      </c>
      <c r="I4708" s="67">
        <f t="shared" ref="I4708:O4708" si="3672">SUM(I4709:I4711)</f>
        <v>15100</v>
      </c>
      <c r="J4708" s="67">
        <f t="shared" si="3672"/>
        <v>13100</v>
      </c>
      <c r="K4708" s="67">
        <f t="shared" si="3672"/>
        <v>0</v>
      </c>
      <c r="L4708" s="67">
        <f t="shared" si="3662"/>
        <v>2750</v>
      </c>
      <c r="M4708" s="67">
        <f t="shared" si="3672"/>
        <v>0</v>
      </c>
      <c r="N4708" s="67">
        <f t="shared" si="3672"/>
        <v>0</v>
      </c>
      <c r="O4708" s="67">
        <f t="shared" si="3672"/>
        <v>2750</v>
      </c>
      <c r="P4708" s="67">
        <f t="shared" si="3658"/>
        <v>2750</v>
      </c>
      <c r="Q4708" s="67">
        <f t="shared" si="3659"/>
        <v>20.992366412213741</v>
      </c>
    </row>
    <row r="4709" spans="1:17" x14ac:dyDescent="0.25">
      <c r="A4709" s="12" t="s">
        <v>638</v>
      </c>
      <c r="B4709" s="12" t="s">
        <v>82</v>
      </c>
      <c r="C4709" s="12" t="s">
        <v>793</v>
      </c>
      <c r="D4709" s="43" t="s">
        <v>1533</v>
      </c>
      <c r="E4709" s="48">
        <v>6139</v>
      </c>
      <c r="F4709" s="43"/>
      <c r="G4709" s="56" t="s">
        <v>2920</v>
      </c>
      <c r="H4709" s="23" t="s">
        <v>35</v>
      </c>
      <c r="I4709" s="68">
        <v>7000</v>
      </c>
      <c r="J4709" s="68">
        <v>5000</v>
      </c>
      <c r="K4709" s="68"/>
      <c r="L4709" s="68">
        <f t="shared" si="3662"/>
        <v>2000</v>
      </c>
      <c r="M4709" s="68"/>
      <c r="N4709" s="68"/>
      <c r="O4709" s="68">
        <v>2000</v>
      </c>
      <c r="P4709" s="68">
        <f t="shared" si="3658"/>
        <v>2000</v>
      </c>
      <c r="Q4709" s="68">
        <f t="shared" si="3659"/>
        <v>40</v>
      </c>
    </row>
    <row r="4710" spans="1:17" x14ac:dyDescent="0.25">
      <c r="A4710" s="12" t="s">
        <v>638</v>
      </c>
      <c r="B4710" s="12" t="s">
        <v>82</v>
      </c>
      <c r="C4710" s="12" t="s">
        <v>793</v>
      </c>
      <c r="D4710" s="43" t="s">
        <v>1533</v>
      </c>
      <c r="E4710" s="48">
        <v>6139</v>
      </c>
      <c r="F4710" s="43" t="s">
        <v>1540</v>
      </c>
      <c r="G4710" s="56" t="s">
        <v>2920</v>
      </c>
      <c r="H4710" s="23" t="s">
        <v>43</v>
      </c>
      <c r="I4710" s="68">
        <v>2800</v>
      </c>
      <c r="J4710" s="68">
        <v>2800</v>
      </c>
      <c r="K4710" s="68"/>
      <c r="L4710" s="68">
        <f t="shared" si="3662"/>
        <v>250</v>
      </c>
      <c r="M4710" s="68"/>
      <c r="N4710" s="68"/>
      <c r="O4710" s="68">
        <v>250</v>
      </c>
      <c r="P4710" s="68">
        <f t="shared" si="3658"/>
        <v>250</v>
      </c>
      <c r="Q4710" s="68">
        <f t="shared" si="3659"/>
        <v>8.9285714285714288</v>
      </c>
    </row>
    <row r="4711" spans="1:17" ht="22.5" x14ac:dyDescent="0.25">
      <c r="A4711" s="12" t="s">
        <v>638</v>
      </c>
      <c r="B4711" s="12" t="s">
        <v>82</v>
      </c>
      <c r="C4711" s="12" t="s">
        <v>793</v>
      </c>
      <c r="D4711" s="43" t="s">
        <v>1533</v>
      </c>
      <c r="E4711" s="48">
        <v>6139</v>
      </c>
      <c r="F4711" s="43" t="s">
        <v>1541</v>
      </c>
      <c r="G4711" s="56" t="s">
        <v>2920</v>
      </c>
      <c r="H4711" s="23" t="s">
        <v>49</v>
      </c>
      <c r="I4711" s="68">
        <v>5300</v>
      </c>
      <c r="J4711" s="68">
        <v>5300</v>
      </c>
      <c r="K4711" s="68"/>
      <c r="L4711" s="68">
        <f t="shared" si="3662"/>
        <v>500</v>
      </c>
      <c r="M4711" s="68"/>
      <c r="N4711" s="68"/>
      <c r="O4711" s="68">
        <v>500</v>
      </c>
      <c r="P4711" s="68">
        <f t="shared" si="3658"/>
        <v>500</v>
      </c>
      <c r="Q4711" s="68">
        <f t="shared" si="3659"/>
        <v>9.433962264150944</v>
      </c>
    </row>
    <row r="4712" spans="1:17" ht="22.5" x14ac:dyDescent="0.25">
      <c r="A4712" s="14" t="s">
        <v>1</v>
      </c>
      <c r="B4712" s="14" t="s">
        <v>1</v>
      </c>
      <c r="C4712" s="14" t="s">
        <v>1</v>
      </c>
      <c r="D4712" s="42" t="s">
        <v>1</v>
      </c>
      <c r="E4712" s="42" t="s">
        <v>1</v>
      </c>
      <c r="F4712" s="42" t="s">
        <v>1</v>
      </c>
      <c r="G4712" s="42" t="s">
        <v>1</v>
      </c>
      <c r="H4712" s="17" t="s">
        <v>50</v>
      </c>
      <c r="I4712" s="66">
        <f t="shared" ref="I4712:O4713" si="3673">SUM(I4713)</f>
        <v>20100</v>
      </c>
      <c r="J4712" s="66">
        <f t="shared" si="3673"/>
        <v>20100</v>
      </c>
      <c r="K4712" s="66">
        <f t="shared" si="3673"/>
        <v>0</v>
      </c>
      <c r="L4712" s="66">
        <f t="shared" si="3662"/>
        <v>2000</v>
      </c>
      <c r="M4712" s="66">
        <f t="shared" si="3673"/>
        <v>0</v>
      </c>
      <c r="N4712" s="66">
        <f t="shared" si="3673"/>
        <v>0</v>
      </c>
      <c r="O4712" s="66">
        <f t="shared" si="3673"/>
        <v>2000</v>
      </c>
      <c r="P4712" s="66">
        <f t="shared" si="3658"/>
        <v>2000</v>
      </c>
      <c r="Q4712" s="66">
        <f t="shared" si="3659"/>
        <v>9.9502487562189064</v>
      </c>
    </row>
    <row r="4713" spans="1:17" x14ac:dyDescent="0.25">
      <c r="A4713" s="12" t="s">
        <v>638</v>
      </c>
      <c r="B4713" s="12" t="s">
        <v>82</v>
      </c>
      <c r="C4713" s="12" t="s">
        <v>793</v>
      </c>
      <c r="D4713" s="43" t="s">
        <v>1533</v>
      </c>
      <c r="E4713" s="42" t="s">
        <v>2712</v>
      </c>
      <c r="F4713" s="42" t="s">
        <v>1</v>
      </c>
      <c r="G4713" s="42" t="s">
        <v>1</v>
      </c>
      <c r="H4713" s="11" t="s">
        <v>52</v>
      </c>
      <c r="I4713" s="67">
        <f t="shared" si="3673"/>
        <v>20100</v>
      </c>
      <c r="J4713" s="67">
        <f t="shared" si="3673"/>
        <v>20100</v>
      </c>
      <c r="K4713" s="67">
        <f t="shared" si="3673"/>
        <v>0</v>
      </c>
      <c r="L4713" s="67">
        <f t="shared" si="3662"/>
        <v>2000</v>
      </c>
      <c r="M4713" s="67">
        <f t="shared" si="3673"/>
        <v>0</v>
      </c>
      <c r="N4713" s="67">
        <f t="shared" si="3673"/>
        <v>0</v>
      </c>
      <c r="O4713" s="67">
        <f t="shared" si="3673"/>
        <v>2000</v>
      </c>
      <c r="P4713" s="67">
        <f t="shared" si="3658"/>
        <v>2000</v>
      </c>
      <c r="Q4713" s="67">
        <f t="shared" si="3659"/>
        <v>9.9502487562189064</v>
      </c>
    </row>
    <row r="4714" spans="1:17" x14ac:dyDescent="0.25">
      <c r="A4714" s="14" t="s">
        <v>638</v>
      </c>
      <c r="B4714" s="14" t="s">
        <v>82</v>
      </c>
      <c r="C4714" s="14" t="s">
        <v>793</v>
      </c>
      <c r="D4714" s="50" t="s">
        <v>1533</v>
      </c>
      <c r="E4714" s="50" t="s">
        <v>2739</v>
      </c>
      <c r="F4714" s="43" t="s">
        <v>1</v>
      </c>
      <c r="G4714" s="49" t="s">
        <v>1</v>
      </c>
      <c r="H4714" s="11" t="s">
        <v>58</v>
      </c>
      <c r="I4714" s="67">
        <f t="shared" ref="I4714" si="3674">SUM(I4715:I4716)</f>
        <v>20100</v>
      </c>
      <c r="J4714" s="67">
        <f t="shared" ref="J4714:K4714" si="3675">SUM(J4715:J4716)</f>
        <v>20100</v>
      </c>
      <c r="K4714" s="67">
        <f t="shared" si="3675"/>
        <v>0</v>
      </c>
      <c r="L4714" s="67">
        <f t="shared" si="3662"/>
        <v>2000</v>
      </c>
      <c r="M4714" s="67">
        <f t="shared" ref="M4714" si="3676">SUM(M4715:M4716)</f>
        <v>0</v>
      </c>
      <c r="N4714" s="67">
        <f t="shared" ref="N4714:O4714" si="3677">SUM(N4715:N4716)</f>
        <v>0</v>
      </c>
      <c r="O4714" s="67">
        <f t="shared" si="3677"/>
        <v>2000</v>
      </c>
      <c r="P4714" s="67">
        <f t="shared" si="3658"/>
        <v>2000</v>
      </c>
      <c r="Q4714" s="67">
        <f t="shared" si="3659"/>
        <v>9.9502487562189064</v>
      </c>
    </row>
    <row r="4715" spans="1:17" x14ac:dyDescent="0.25">
      <c r="A4715" s="12" t="s">
        <v>638</v>
      </c>
      <c r="B4715" s="12" t="s">
        <v>82</v>
      </c>
      <c r="C4715" s="12" t="s">
        <v>793</v>
      </c>
      <c r="D4715" s="43" t="s">
        <v>1533</v>
      </c>
      <c r="E4715" s="48">
        <v>6148</v>
      </c>
      <c r="F4715" s="43"/>
      <c r="G4715" s="56" t="s">
        <v>2920</v>
      </c>
      <c r="H4715" s="23" t="s">
        <v>58</v>
      </c>
      <c r="I4715" s="68">
        <v>20000</v>
      </c>
      <c r="J4715" s="68">
        <v>20000</v>
      </c>
      <c r="K4715" s="68"/>
      <c r="L4715" s="68">
        <f t="shared" si="3662"/>
        <v>2000</v>
      </c>
      <c r="M4715" s="68"/>
      <c r="N4715" s="68"/>
      <c r="O4715" s="68">
        <v>2000</v>
      </c>
      <c r="P4715" s="68">
        <f t="shared" si="3658"/>
        <v>2000</v>
      </c>
      <c r="Q4715" s="68">
        <f t="shared" si="3659"/>
        <v>10</v>
      </c>
    </row>
    <row r="4716" spans="1:17" x14ac:dyDescent="0.25">
      <c r="A4716" s="12" t="s">
        <v>638</v>
      </c>
      <c r="B4716" s="12" t="s">
        <v>82</v>
      </c>
      <c r="C4716" s="12" t="s">
        <v>793</v>
      </c>
      <c r="D4716" s="43" t="s">
        <v>1533</v>
      </c>
      <c r="E4716" s="48">
        <v>6148</v>
      </c>
      <c r="F4716" s="43" t="s">
        <v>1542</v>
      </c>
      <c r="G4716" s="56" t="s">
        <v>2920</v>
      </c>
      <c r="H4716" s="23" t="s">
        <v>207</v>
      </c>
      <c r="I4716" s="68">
        <v>100</v>
      </c>
      <c r="J4716" s="68">
        <v>100</v>
      </c>
      <c r="K4716" s="68"/>
      <c r="L4716" s="68">
        <f t="shared" si="3662"/>
        <v>0</v>
      </c>
      <c r="M4716" s="68"/>
      <c r="N4716" s="68"/>
      <c r="O4716" s="68"/>
      <c r="P4716" s="68">
        <f t="shared" si="3658"/>
        <v>0</v>
      </c>
      <c r="Q4716" s="68">
        <f t="shared" si="3659"/>
        <v>0</v>
      </c>
    </row>
    <row r="4717" spans="1:17" ht="22.5" x14ac:dyDescent="0.25">
      <c r="A4717" s="14" t="s">
        <v>1</v>
      </c>
      <c r="B4717" s="14" t="s">
        <v>1</v>
      </c>
      <c r="C4717" s="14" t="s">
        <v>1</v>
      </c>
      <c r="D4717" s="42" t="s">
        <v>1</v>
      </c>
      <c r="E4717" s="42" t="s">
        <v>1</v>
      </c>
      <c r="F4717" s="42" t="s">
        <v>1</v>
      </c>
      <c r="G4717" s="42" t="s">
        <v>1</v>
      </c>
      <c r="H4717" s="17" t="s">
        <v>59</v>
      </c>
      <c r="I4717" s="66">
        <f t="shared" ref="I4717:O4718" si="3678">SUM(I4718)</f>
        <v>5000</v>
      </c>
      <c r="J4717" s="66">
        <f t="shared" si="3678"/>
        <v>0</v>
      </c>
      <c r="K4717" s="66">
        <f t="shared" si="3678"/>
        <v>0</v>
      </c>
      <c r="L4717" s="66">
        <f t="shared" si="3662"/>
        <v>0</v>
      </c>
      <c r="M4717" s="66">
        <f t="shared" si="3678"/>
        <v>0</v>
      </c>
      <c r="N4717" s="66">
        <f t="shared" si="3678"/>
        <v>0</v>
      </c>
      <c r="O4717" s="66">
        <f t="shared" si="3678"/>
        <v>0</v>
      </c>
      <c r="P4717" s="66">
        <f t="shared" si="3658"/>
        <v>0</v>
      </c>
      <c r="Q4717" s="66" t="str">
        <f t="shared" si="3659"/>
        <v>-</v>
      </c>
    </row>
    <row r="4718" spans="1:17" x14ac:dyDescent="0.25">
      <c r="A4718" s="12" t="s">
        <v>638</v>
      </c>
      <c r="B4718" s="12" t="s">
        <v>82</v>
      </c>
      <c r="C4718" s="12" t="s">
        <v>793</v>
      </c>
      <c r="D4718" s="43" t="s">
        <v>1533</v>
      </c>
      <c r="E4718" s="42" t="s">
        <v>2715</v>
      </c>
      <c r="F4718" s="42" t="s">
        <v>1</v>
      </c>
      <c r="G4718" s="42" t="s">
        <v>1</v>
      </c>
      <c r="H4718" s="11" t="s">
        <v>61</v>
      </c>
      <c r="I4718" s="67">
        <f t="shared" si="3678"/>
        <v>5000</v>
      </c>
      <c r="J4718" s="67">
        <f t="shared" si="3678"/>
        <v>0</v>
      </c>
      <c r="K4718" s="67">
        <f t="shared" si="3678"/>
        <v>0</v>
      </c>
      <c r="L4718" s="67">
        <f t="shared" si="3662"/>
        <v>0</v>
      </c>
      <c r="M4718" s="67">
        <f t="shared" si="3678"/>
        <v>0</v>
      </c>
      <c r="N4718" s="67">
        <f t="shared" si="3678"/>
        <v>0</v>
      </c>
      <c r="O4718" s="67">
        <f t="shared" si="3678"/>
        <v>0</v>
      </c>
      <c r="P4718" s="67">
        <f t="shared" si="3658"/>
        <v>0</v>
      </c>
      <c r="Q4718" s="67" t="str">
        <f t="shared" si="3659"/>
        <v>-</v>
      </c>
    </row>
    <row r="4719" spans="1:17" x14ac:dyDescent="0.25">
      <c r="A4719" s="12" t="s">
        <v>638</v>
      </c>
      <c r="B4719" s="12" t="s">
        <v>82</v>
      </c>
      <c r="C4719" s="12" t="s">
        <v>793</v>
      </c>
      <c r="D4719" s="43" t="s">
        <v>1533</v>
      </c>
      <c r="E4719" s="48">
        <v>8213</v>
      </c>
      <c r="F4719" s="43"/>
      <c r="G4719" s="56" t="s">
        <v>2920</v>
      </c>
      <c r="H4719" s="23" t="s">
        <v>62</v>
      </c>
      <c r="I4719" s="68">
        <v>5000</v>
      </c>
      <c r="J4719" s="68">
        <v>0</v>
      </c>
      <c r="K4719" s="68"/>
      <c r="L4719" s="68">
        <f t="shared" si="3662"/>
        <v>0</v>
      </c>
      <c r="M4719" s="68"/>
      <c r="N4719" s="68"/>
      <c r="O4719" s="68"/>
      <c r="P4719" s="68">
        <f t="shared" si="3658"/>
        <v>0</v>
      </c>
      <c r="Q4719" s="68" t="str">
        <f t="shared" si="3659"/>
        <v>-</v>
      </c>
    </row>
    <row r="4720" spans="1:17" x14ac:dyDescent="0.25">
      <c r="A4720" s="23" t="s">
        <v>1</v>
      </c>
      <c r="B4720" s="23" t="s">
        <v>1</v>
      </c>
      <c r="C4720" s="23" t="s">
        <v>1</v>
      </c>
      <c r="D4720" s="49" t="s">
        <v>1</v>
      </c>
      <c r="E4720" s="49" t="s">
        <v>1</v>
      </c>
      <c r="F4720" s="49" t="s">
        <v>1</v>
      </c>
      <c r="G4720" s="49" t="s">
        <v>1</v>
      </c>
      <c r="H4720" s="17" t="s">
        <v>1543</v>
      </c>
      <c r="I4720" s="66">
        <f t="shared" ref="I4720:O4720" si="3679">SUM(I4688,I4712,I4717)</f>
        <v>1194262</v>
      </c>
      <c r="J4720" s="66">
        <f t="shared" si="3679"/>
        <v>1182062</v>
      </c>
      <c r="K4720" s="66">
        <f t="shared" si="3679"/>
        <v>0</v>
      </c>
      <c r="L4720" s="66">
        <f t="shared" si="3662"/>
        <v>128725</v>
      </c>
      <c r="M4720" s="66">
        <f t="shared" si="3679"/>
        <v>0</v>
      </c>
      <c r="N4720" s="66">
        <f t="shared" si="3679"/>
        <v>0</v>
      </c>
      <c r="O4720" s="66">
        <f t="shared" si="3679"/>
        <v>128725</v>
      </c>
      <c r="P4720" s="66">
        <f t="shared" si="3658"/>
        <v>128725</v>
      </c>
      <c r="Q4720" s="66">
        <f t="shared" si="3659"/>
        <v>10.889868720930036</v>
      </c>
    </row>
    <row r="4721" spans="1:17" ht="15.75" thickBot="1" x14ac:dyDescent="0.3">
      <c r="A4721" s="23" t="s">
        <v>1</v>
      </c>
      <c r="B4721" s="23" t="s">
        <v>1</v>
      </c>
      <c r="C4721" s="23" t="s">
        <v>1</v>
      </c>
      <c r="D4721" s="49" t="s">
        <v>1</v>
      </c>
      <c r="E4721" s="49" t="s">
        <v>1</v>
      </c>
      <c r="F4721" s="49" t="s">
        <v>1</v>
      </c>
      <c r="G4721" s="49" t="s">
        <v>1</v>
      </c>
      <c r="H4721" s="11" t="s">
        <v>64</v>
      </c>
      <c r="I4721" s="67">
        <v>41</v>
      </c>
      <c r="J4721" s="67">
        <v>41</v>
      </c>
      <c r="K4721" s="67"/>
      <c r="L4721" s="67"/>
      <c r="M4721" s="67"/>
      <c r="N4721" s="67"/>
      <c r="O4721" s="67"/>
      <c r="P4721" s="67">
        <f t="shared" si="3658"/>
        <v>0</v>
      </c>
      <c r="Q4721" s="67">
        <f t="shared" si="3659"/>
        <v>0</v>
      </c>
    </row>
    <row r="4722" spans="1:17" ht="34.5" thickBot="1" x14ac:dyDescent="0.3">
      <c r="A4722" s="23" t="s">
        <v>1</v>
      </c>
      <c r="B4722" s="23" t="s">
        <v>1</v>
      </c>
      <c r="C4722" s="23" t="s">
        <v>1</v>
      </c>
      <c r="D4722" s="49" t="s">
        <v>1</v>
      </c>
      <c r="E4722" s="49" t="s">
        <v>1</v>
      </c>
      <c r="F4722" s="49" t="s">
        <v>1</v>
      </c>
      <c r="G4722" s="49" t="s">
        <v>1</v>
      </c>
      <c r="H4722" s="22" t="s">
        <v>65</v>
      </c>
      <c r="I4722" s="64" t="s">
        <v>2718</v>
      </c>
      <c r="J4722" s="64" t="s">
        <v>2879</v>
      </c>
      <c r="K4722" s="64" t="s">
        <v>2942</v>
      </c>
      <c r="L4722" s="64" t="s">
        <v>2942</v>
      </c>
      <c r="M4722" s="64" t="s">
        <v>2950</v>
      </c>
      <c r="N4722" s="64" t="s">
        <v>2949</v>
      </c>
      <c r="O4722" s="64" t="s">
        <v>2951</v>
      </c>
      <c r="P4722" s="64" t="s">
        <v>2942</v>
      </c>
      <c r="Q4722" s="64" t="s">
        <v>2944</v>
      </c>
    </row>
    <row r="4723" spans="1:17" x14ac:dyDescent="0.25">
      <c r="A4723" s="24"/>
      <c r="B4723" s="24"/>
      <c r="C4723" s="24"/>
      <c r="D4723" s="51"/>
      <c r="E4723" s="51"/>
      <c r="F4723" s="51"/>
      <c r="G4723" s="51"/>
      <c r="H4723" s="18" t="s">
        <v>1</v>
      </c>
      <c r="I4723" s="65">
        <v>1</v>
      </c>
      <c r="J4723" s="65" t="s">
        <v>2894</v>
      </c>
      <c r="K4723" s="65">
        <v>3</v>
      </c>
      <c r="L4723" s="65" t="s">
        <v>2945</v>
      </c>
      <c r="M4723" s="65">
        <v>5</v>
      </c>
      <c r="N4723" s="65">
        <v>6</v>
      </c>
      <c r="O4723" s="65">
        <v>7</v>
      </c>
      <c r="P4723" s="65" t="s">
        <v>2946</v>
      </c>
      <c r="Q4723" s="65">
        <v>9</v>
      </c>
    </row>
    <row r="4724" spans="1:17" x14ac:dyDescent="0.25">
      <c r="A4724" s="24"/>
      <c r="B4724" s="24"/>
      <c r="C4724" s="24"/>
      <c r="D4724" s="51"/>
      <c r="E4724" s="52"/>
      <c r="F4724" s="52"/>
      <c r="G4724" s="52"/>
      <c r="H4724" s="19" t="s">
        <v>332</v>
      </c>
      <c r="I4724" s="69">
        <f t="shared" ref="I4724" si="3680">SUM(I4720)</f>
        <v>1194262</v>
      </c>
      <c r="J4724" s="69">
        <f t="shared" ref="J4724:K4724" si="3681">SUM(J4720)</f>
        <v>1182062</v>
      </c>
      <c r="K4724" s="69">
        <f t="shared" si="3681"/>
        <v>0</v>
      </c>
      <c r="L4724" s="69">
        <f t="shared" si="3662"/>
        <v>128725</v>
      </c>
      <c r="M4724" s="69">
        <f t="shared" ref="M4724" si="3682">SUM(M4720)</f>
        <v>0</v>
      </c>
      <c r="N4724" s="69">
        <f t="shared" ref="N4724:O4724" si="3683">SUM(N4720)</f>
        <v>0</v>
      </c>
      <c r="O4724" s="69">
        <f t="shared" si="3683"/>
        <v>128725</v>
      </c>
      <c r="P4724" s="69">
        <f t="shared" si="3658"/>
        <v>128725</v>
      </c>
      <c r="Q4724" s="69">
        <f t="shared" si="3659"/>
        <v>10.889868720930036</v>
      </c>
    </row>
    <row r="4725" spans="1:17" x14ac:dyDescent="0.25">
      <c r="A4725" s="24"/>
      <c r="B4725" s="24"/>
      <c r="C4725" s="24"/>
      <c r="D4725" s="51"/>
      <c r="E4725" s="51"/>
      <c r="F4725" s="51"/>
      <c r="G4725" s="51"/>
      <c r="H4725" s="20" t="s">
        <v>67</v>
      </c>
      <c r="I4725" s="69">
        <f t="shared" ref="I4725" si="3684">SUM(I4724)</f>
        <v>1194262</v>
      </c>
      <c r="J4725" s="69">
        <f t="shared" ref="J4725:K4725" si="3685">SUM(J4724)</f>
        <v>1182062</v>
      </c>
      <c r="K4725" s="69">
        <f t="shared" si="3685"/>
        <v>0</v>
      </c>
      <c r="L4725" s="69">
        <f t="shared" si="3662"/>
        <v>128725</v>
      </c>
      <c r="M4725" s="69">
        <f t="shared" ref="M4725" si="3686">SUM(M4724)</f>
        <v>0</v>
      </c>
      <c r="N4725" s="69">
        <f t="shared" ref="N4725:O4725" si="3687">SUM(N4724)</f>
        <v>0</v>
      </c>
      <c r="O4725" s="69">
        <f t="shared" si="3687"/>
        <v>128725</v>
      </c>
      <c r="P4725" s="69">
        <f t="shared" si="3658"/>
        <v>128725</v>
      </c>
      <c r="Q4725" s="69">
        <f t="shared" si="3659"/>
        <v>10.889868720930036</v>
      </c>
    </row>
    <row r="4726" spans="1:17" x14ac:dyDescent="0.25">
      <c r="A4726" s="25"/>
      <c r="B4726" s="25"/>
      <c r="C4726" s="25"/>
      <c r="D4726" s="53"/>
      <c r="E4726" s="53"/>
      <c r="F4726" s="53"/>
      <c r="G4726" s="53"/>
    </row>
    <row r="4727" spans="1:17" ht="15.75" thickBot="1" x14ac:dyDescent="0.3">
      <c r="A4727" s="23" t="s">
        <v>1</v>
      </c>
      <c r="B4727" s="23" t="s">
        <v>1</v>
      </c>
      <c r="C4727" s="23" t="s">
        <v>1</v>
      </c>
      <c r="D4727" s="49" t="s">
        <v>1</v>
      </c>
      <c r="E4727" s="49" t="s">
        <v>1</v>
      </c>
      <c r="F4727" s="49" t="s">
        <v>1</v>
      </c>
      <c r="G4727" s="49" t="s">
        <v>1</v>
      </c>
      <c r="H4727" s="26" t="s">
        <v>1</v>
      </c>
      <c r="I4727" s="70"/>
      <c r="J4727" s="70"/>
      <c r="K4727" s="70"/>
      <c r="L4727" s="70"/>
      <c r="M4727" s="70"/>
      <c r="N4727" s="70"/>
      <c r="O4727" s="70"/>
      <c r="P4727" s="70"/>
      <c r="Q4727" s="70"/>
    </row>
    <row r="4728" spans="1:17" ht="34.5" thickBot="1" x14ac:dyDescent="0.3">
      <c r="A4728" s="22" t="s">
        <v>4</v>
      </c>
      <c r="B4728" s="22" t="s">
        <v>5</v>
      </c>
      <c r="C4728" s="22" t="s">
        <v>6</v>
      </c>
      <c r="D4728" s="44" t="s">
        <v>2891</v>
      </c>
      <c r="E4728" s="44" t="s">
        <v>2895</v>
      </c>
      <c r="F4728" s="44" t="s">
        <v>7</v>
      </c>
      <c r="G4728" s="44" t="s">
        <v>8</v>
      </c>
      <c r="H4728" s="22" t="s">
        <v>9</v>
      </c>
      <c r="I4728" s="64" t="s">
        <v>2718</v>
      </c>
      <c r="J4728" s="64" t="s">
        <v>2879</v>
      </c>
      <c r="K4728" s="64" t="s">
        <v>2942</v>
      </c>
      <c r="L4728" s="64" t="s">
        <v>2942</v>
      </c>
      <c r="M4728" s="64" t="s">
        <v>2950</v>
      </c>
      <c r="N4728" s="64" t="s">
        <v>2949</v>
      </c>
      <c r="O4728" s="64" t="s">
        <v>2951</v>
      </c>
      <c r="P4728" s="64" t="s">
        <v>2942</v>
      </c>
      <c r="Q4728" s="64" t="s">
        <v>2944</v>
      </c>
    </row>
    <row r="4729" spans="1:17" x14ac:dyDescent="0.25">
      <c r="A4729" s="15" t="s">
        <v>1</v>
      </c>
      <c r="B4729" s="15" t="s">
        <v>1</v>
      </c>
      <c r="C4729" s="15" t="s">
        <v>1</v>
      </c>
      <c r="D4729" s="45" t="s">
        <v>1</v>
      </c>
      <c r="E4729" s="45" t="s">
        <v>1</v>
      </c>
      <c r="F4729" s="46" t="s">
        <v>1</v>
      </c>
      <c r="G4729" s="47" t="s">
        <v>1</v>
      </c>
      <c r="H4729" s="16" t="s">
        <v>1</v>
      </c>
      <c r="I4729" s="65">
        <v>1</v>
      </c>
      <c r="J4729" s="65" t="s">
        <v>2894</v>
      </c>
      <c r="K4729" s="65">
        <v>3</v>
      </c>
      <c r="L4729" s="65" t="s">
        <v>2945</v>
      </c>
      <c r="M4729" s="65">
        <v>5</v>
      </c>
      <c r="N4729" s="65">
        <v>6</v>
      </c>
      <c r="O4729" s="65">
        <v>7</v>
      </c>
      <c r="P4729" s="65" t="s">
        <v>2946</v>
      </c>
      <c r="Q4729" s="65">
        <v>9</v>
      </c>
    </row>
    <row r="4730" spans="1:17" x14ac:dyDescent="0.25">
      <c r="A4730" s="14" t="s">
        <v>638</v>
      </c>
      <c r="B4730" s="14" t="s">
        <v>82</v>
      </c>
      <c r="C4730" s="12" t="s">
        <v>804</v>
      </c>
      <c r="D4730" s="43" t="s">
        <v>1544</v>
      </c>
      <c r="E4730" s="42" t="s">
        <v>1</v>
      </c>
      <c r="F4730" s="42" t="s">
        <v>1</v>
      </c>
      <c r="G4730" s="42" t="s">
        <v>1</v>
      </c>
      <c r="H4730" s="11" t="s">
        <v>1545</v>
      </c>
      <c r="I4730" s="63"/>
      <c r="J4730" s="63"/>
      <c r="K4730" s="63"/>
      <c r="L4730" s="63"/>
      <c r="M4730" s="63"/>
      <c r="N4730" s="63"/>
      <c r="O4730" s="63"/>
      <c r="P4730" s="63">
        <f t="shared" si="3658"/>
        <v>0</v>
      </c>
      <c r="Q4730" s="63" t="str">
        <f t="shared" si="3659"/>
        <v>-</v>
      </c>
    </row>
    <row r="4731" spans="1:17" ht="22.5" x14ac:dyDescent="0.25">
      <c r="A4731" s="14" t="s">
        <v>1</v>
      </c>
      <c r="B4731" s="14" t="s">
        <v>1</v>
      </c>
      <c r="C4731" s="14" t="s">
        <v>1</v>
      </c>
      <c r="D4731" s="42" t="s">
        <v>1</v>
      </c>
      <c r="E4731" s="42" t="s">
        <v>1</v>
      </c>
      <c r="F4731" s="42" t="s">
        <v>1</v>
      </c>
      <c r="G4731" s="42" t="s">
        <v>1</v>
      </c>
      <c r="H4731" s="17" t="s">
        <v>13</v>
      </c>
      <c r="I4731" s="66">
        <f t="shared" ref="I4731" si="3688">SUM(I4732,I4740,I4742)</f>
        <v>2105860</v>
      </c>
      <c r="J4731" s="66">
        <f t="shared" ref="J4731:K4731" si="3689">SUM(J4732,J4740,J4742)</f>
        <v>2003560</v>
      </c>
      <c r="K4731" s="66">
        <f t="shared" si="3689"/>
        <v>0</v>
      </c>
      <c r="L4731" s="66">
        <f t="shared" si="3662"/>
        <v>193901</v>
      </c>
      <c r="M4731" s="66">
        <f t="shared" ref="M4731" si="3690">SUM(M4732,M4740,M4742)</f>
        <v>0</v>
      </c>
      <c r="N4731" s="66">
        <f t="shared" ref="N4731:O4731" si="3691">SUM(N4732,N4740,N4742)</f>
        <v>0</v>
      </c>
      <c r="O4731" s="66">
        <f t="shared" si="3691"/>
        <v>193901</v>
      </c>
      <c r="P4731" s="66">
        <f t="shared" si="3658"/>
        <v>193901</v>
      </c>
      <c r="Q4731" s="66">
        <f t="shared" si="3659"/>
        <v>9.6778234742158968</v>
      </c>
    </row>
    <row r="4732" spans="1:17" x14ac:dyDescent="0.25">
      <c r="A4732" s="12" t="s">
        <v>638</v>
      </c>
      <c r="B4732" s="12" t="s">
        <v>82</v>
      </c>
      <c r="C4732" s="12" t="s">
        <v>804</v>
      </c>
      <c r="D4732" s="43" t="s">
        <v>1544</v>
      </c>
      <c r="E4732" s="42" t="s">
        <v>2709</v>
      </c>
      <c r="F4732" s="42" t="s">
        <v>1</v>
      </c>
      <c r="G4732" s="42" t="s">
        <v>1</v>
      </c>
      <c r="H4732" s="11" t="s">
        <v>15</v>
      </c>
      <c r="I4732" s="67">
        <f t="shared" ref="I4732" si="3692">SUM(I4733,I4734)</f>
        <v>1770319</v>
      </c>
      <c r="J4732" s="67">
        <f t="shared" ref="J4732:K4732" si="3693">SUM(J4733,J4734)</f>
        <v>1770319</v>
      </c>
      <c r="K4732" s="67">
        <f t="shared" si="3693"/>
        <v>0</v>
      </c>
      <c r="L4732" s="67">
        <f t="shared" si="3662"/>
        <v>172056</v>
      </c>
      <c r="M4732" s="67">
        <f t="shared" ref="M4732" si="3694">SUM(M4733,M4734)</f>
        <v>0</v>
      </c>
      <c r="N4732" s="67">
        <f t="shared" ref="N4732:O4732" si="3695">SUM(N4733,N4734)</f>
        <v>0</v>
      </c>
      <c r="O4732" s="67">
        <f t="shared" si="3695"/>
        <v>172056</v>
      </c>
      <c r="P4732" s="67">
        <f t="shared" si="3658"/>
        <v>172056</v>
      </c>
      <c r="Q4732" s="67">
        <f t="shared" si="3659"/>
        <v>9.7189263629888174</v>
      </c>
    </row>
    <row r="4733" spans="1:17" x14ac:dyDescent="0.25">
      <c r="A4733" s="12" t="s">
        <v>638</v>
      </c>
      <c r="B4733" s="12" t="s">
        <v>82</v>
      </c>
      <c r="C4733" s="12" t="s">
        <v>804</v>
      </c>
      <c r="D4733" s="43" t="s">
        <v>1544</v>
      </c>
      <c r="E4733" s="48">
        <v>6111</v>
      </c>
      <c r="F4733" s="43"/>
      <c r="G4733" s="56" t="s">
        <v>2920</v>
      </c>
      <c r="H4733" s="23" t="s">
        <v>16</v>
      </c>
      <c r="I4733" s="68">
        <v>1547931</v>
      </c>
      <c r="J4733" s="68">
        <v>1547931</v>
      </c>
      <c r="K4733" s="68"/>
      <c r="L4733" s="68">
        <f t="shared" si="3662"/>
        <v>138000</v>
      </c>
      <c r="M4733" s="68"/>
      <c r="N4733" s="68"/>
      <c r="O4733" s="68">
        <v>138000</v>
      </c>
      <c r="P4733" s="68">
        <f t="shared" si="3658"/>
        <v>138000</v>
      </c>
      <c r="Q4733" s="68">
        <f t="shared" si="3659"/>
        <v>8.915126061820585</v>
      </c>
    </row>
    <row r="4734" spans="1:17" x14ac:dyDescent="0.25">
      <c r="A4734" s="14" t="s">
        <v>638</v>
      </c>
      <c r="B4734" s="14" t="s">
        <v>82</v>
      </c>
      <c r="C4734" s="14" t="s">
        <v>804</v>
      </c>
      <c r="D4734" s="50" t="s">
        <v>1544</v>
      </c>
      <c r="E4734" s="50" t="s">
        <v>2719</v>
      </c>
      <c r="F4734" s="43" t="s">
        <v>1</v>
      </c>
      <c r="G4734" s="49" t="s">
        <v>1</v>
      </c>
      <c r="H4734" s="11" t="s">
        <v>19</v>
      </c>
      <c r="I4734" s="67">
        <f t="shared" ref="I4734:O4734" si="3696">SUM(I4735:I4739)</f>
        <v>222388</v>
      </c>
      <c r="J4734" s="67">
        <f t="shared" si="3696"/>
        <v>222388</v>
      </c>
      <c r="K4734" s="67">
        <f t="shared" si="3696"/>
        <v>0</v>
      </c>
      <c r="L4734" s="67">
        <f t="shared" si="3662"/>
        <v>34056</v>
      </c>
      <c r="M4734" s="67">
        <f t="shared" si="3696"/>
        <v>0</v>
      </c>
      <c r="N4734" s="67">
        <f t="shared" si="3696"/>
        <v>0</v>
      </c>
      <c r="O4734" s="67">
        <f t="shared" si="3696"/>
        <v>34056</v>
      </c>
      <c r="P4734" s="67">
        <f t="shared" si="3658"/>
        <v>34056</v>
      </c>
      <c r="Q4734" s="67">
        <f t="shared" si="3659"/>
        <v>15.313775923161321</v>
      </c>
    </row>
    <row r="4735" spans="1:17" x14ac:dyDescent="0.25">
      <c r="A4735" s="12" t="s">
        <v>638</v>
      </c>
      <c r="B4735" s="12" t="s">
        <v>82</v>
      </c>
      <c r="C4735" s="12" t="s">
        <v>804</v>
      </c>
      <c r="D4735" s="43" t="s">
        <v>1544</v>
      </c>
      <c r="E4735" s="48">
        <v>6112</v>
      </c>
      <c r="F4735" s="43" t="s">
        <v>1546</v>
      </c>
      <c r="G4735" s="56" t="s">
        <v>2920</v>
      </c>
      <c r="H4735" s="23" t="s">
        <v>73</v>
      </c>
      <c r="I4735" s="68">
        <v>37000</v>
      </c>
      <c r="J4735" s="68">
        <v>37000</v>
      </c>
      <c r="K4735" s="68"/>
      <c r="L4735" s="68">
        <f t="shared" si="3662"/>
        <v>6300</v>
      </c>
      <c r="M4735" s="68"/>
      <c r="N4735" s="68"/>
      <c r="O4735" s="68">
        <v>6300</v>
      </c>
      <c r="P4735" s="68">
        <f t="shared" si="3658"/>
        <v>6300</v>
      </c>
      <c r="Q4735" s="68">
        <f t="shared" si="3659"/>
        <v>17.027027027027028</v>
      </c>
    </row>
    <row r="4736" spans="1:17" x14ac:dyDescent="0.25">
      <c r="A4736" s="12" t="s">
        <v>638</v>
      </c>
      <c r="B4736" s="12" t="s">
        <v>82</v>
      </c>
      <c r="C4736" s="12" t="s">
        <v>804</v>
      </c>
      <c r="D4736" s="43" t="s">
        <v>1544</v>
      </c>
      <c r="E4736" s="48">
        <v>6112</v>
      </c>
      <c r="F4736" s="43" t="s">
        <v>1547</v>
      </c>
      <c r="G4736" s="56" t="s">
        <v>2920</v>
      </c>
      <c r="H4736" s="23" t="s">
        <v>22</v>
      </c>
      <c r="I4736" s="68">
        <v>130000</v>
      </c>
      <c r="J4736" s="68">
        <v>130000</v>
      </c>
      <c r="K4736" s="68"/>
      <c r="L4736" s="68">
        <f t="shared" si="3662"/>
        <v>15596</v>
      </c>
      <c r="M4736" s="68"/>
      <c r="N4736" s="68"/>
      <c r="O4736" s="68">
        <v>15596</v>
      </c>
      <c r="P4736" s="68">
        <f t="shared" si="3658"/>
        <v>15596</v>
      </c>
      <c r="Q4736" s="68">
        <f t="shared" si="3659"/>
        <v>11.996923076923077</v>
      </c>
    </row>
    <row r="4737" spans="1:17" x14ac:dyDescent="0.25">
      <c r="A4737" s="12" t="s">
        <v>638</v>
      </c>
      <c r="B4737" s="12" t="s">
        <v>82</v>
      </c>
      <c r="C4737" s="12" t="s">
        <v>804</v>
      </c>
      <c r="D4737" s="43" t="s">
        <v>1544</v>
      </c>
      <c r="E4737" s="48">
        <v>6112</v>
      </c>
      <c r="F4737" s="43" t="s">
        <v>1548</v>
      </c>
      <c r="G4737" s="56" t="s">
        <v>2920</v>
      </c>
      <c r="H4737" s="23" t="s">
        <v>24</v>
      </c>
      <c r="I4737" s="68">
        <v>32188</v>
      </c>
      <c r="J4737" s="68">
        <v>32188</v>
      </c>
      <c r="K4737" s="68"/>
      <c r="L4737" s="68">
        <f t="shared" si="3662"/>
        <v>0</v>
      </c>
      <c r="M4737" s="68"/>
      <c r="N4737" s="68"/>
      <c r="O4737" s="68"/>
      <c r="P4737" s="68">
        <f t="shared" si="3658"/>
        <v>0</v>
      </c>
      <c r="Q4737" s="68">
        <f t="shared" si="3659"/>
        <v>0</v>
      </c>
    </row>
    <row r="4738" spans="1:17" x14ac:dyDescent="0.25">
      <c r="A4738" s="12" t="s">
        <v>638</v>
      </c>
      <c r="B4738" s="12" t="s">
        <v>82</v>
      </c>
      <c r="C4738" s="12" t="s">
        <v>804</v>
      </c>
      <c r="D4738" s="43" t="s">
        <v>1544</v>
      </c>
      <c r="E4738" s="48">
        <v>6112</v>
      </c>
      <c r="F4738" s="43" t="s">
        <v>1549</v>
      </c>
      <c r="G4738" s="56" t="s">
        <v>2920</v>
      </c>
      <c r="H4738" s="23" t="s">
        <v>76</v>
      </c>
      <c r="I4738" s="68">
        <v>12900</v>
      </c>
      <c r="J4738" s="68">
        <v>12900</v>
      </c>
      <c r="K4738" s="68"/>
      <c r="L4738" s="68">
        <f t="shared" si="3662"/>
        <v>4660</v>
      </c>
      <c r="M4738" s="68"/>
      <c r="N4738" s="68"/>
      <c r="O4738" s="68">
        <v>4660</v>
      </c>
      <c r="P4738" s="68">
        <f t="shared" si="3658"/>
        <v>4660</v>
      </c>
      <c r="Q4738" s="68">
        <f t="shared" si="3659"/>
        <v>36.124031007751938</v>
      </c>
    </row>
    <row r="4739" spans="1:17" x14ac:dyDescent="0.25">
      <c r="A4739" s="12" t="s">
        <v>638</v>
      </c>
      <c r="B4739" s="12" t="s">
        <v>82</v>
      </c>
      <c r="C4739" s="12" t="s">
        <v>804</v>
      </c>
      <c r="D4739" s="43" t="s">
        <v>1544</v>
      </c>
      <c r="E4739" s="48">
        <v>6112</v>
      </c>
      <c r="F4739" s="43" t="s">
        <v>1550</v>
      </c>
      <c r="G4739" s="56" t="s">
        <v>2920</v>
      </c>
      <c r="H4739" s="23" t="s">
        <v>26</v>
      </c>
      <c r="I4739" s="68">
        <v>10300</v>
      </c>
      <c r="J4739" s="68">
        <v>10300</v>
      </c>
      <c r="K4739" s="68"/>
      <c r="L4739" s="68">
        <f t="shared" si="3662"/>
        <v>7500</v>
      </c>
      <c r="M4739" s="68"/>
      <c r="N4739" s="68"/>
      <c r="O4739" s="68">
        <v>7500</v>
      </c>
      <c r="P4739" s="68">
        <f t="shared" si="3658"/>
        <v>7500</v>
      </c>
      <c r="Q4739" s="68">
        <f t="shared" si="3659"/>
        <v>72.815533980582529</v>
      </c>
    </row>
    <row r="4740" spans="1:17" x14ac:dyDescent="0.25">
      <c r="A4740" s="12" t="s">
        <v>638</v>
      </c>
      <c r="B4740" s="12" t="s">
        <v>82</v>
      </c>
      <c r="C4740" s="12" t="s">
        <v>804</v>
      </c>
      <c r="D4740" s="43" t="s">
        <v>1544</v>
      </c>
      <c r="E4740" s="42" t="s">
        <v>2710</v>
      </c>
      <c r="F4740" s="42" t="s">
        <v>1</v>
      </c>
      <c r="G4740" s="42" t="s">
        <v>1</v>
      </c>
      <c r="H4740" s="11" t="s">
        <v>28</v>
      </c>
      <c r="I4740" s="67">
        <f t="shared" ref="I4740:O4740" si="3697">SUM(I4741)</f>
        <v>162522</v>
      </c>
      <c r="J4740" s="67">
        <f t="shared" si="3697"/>
        <v>162522</v>
      </c>
      <c r="K4740" s="67">
        <f t="shared" si="3697"/>
        <v>0</v>
      </c>
      <c r="L4740" s="67">
        <f t="shared" si="3662"/>
        <v>14000</v>
      </c>
      <c r="M4740" s="67">
        <f t="shared" si="3697"/>
        <v>0</v>
      </c>
      <c r="N4740" s="67">
        <f t="shared" si="3697"/>
        <v>0</v>
      </c>
      <c r="O4740" s="67">
        <f t="shared" si="3697"/>
        <v>14000</v>
      </c>
      <c r="P4740" s="67">
        <f t="shared" si="3658"/>
        <v>14000</v>
      </c>
      <c r="Q4740" s="67">
        <f t="shared" si="3659"/>
        <v>8.6142183827420276</v>
      </c>
    </row>
    <row r="4741" spans="1:17" x14ac:dyDescent="0.25">
      <c r="A4741" s="12" t="s">
        <v>638</v>
      </c>
      <c r="B4741" s="12" t="s">
        <v>82</v>
      </c>
      <c r="C4741" s="12" t="s">
        <v>804</v>
      </c>
      <c r="D4741" s="43" t="s">
        <v>1544</v>
      </c>
      <c r="E4741" s="48">
        <v>6121</v>
      </c>
      <c r="F4741" s="43"/>
      <c r="G4741" s="56" t="s">
        <v>2920</v>
      </c>
      <c r="H4741" s="23" t="s">
        <v>29</v>
      </c>
      <c r="I4741" s="68">
        <v>162522</v>
      </c>
      <c r="J4741" s="68">
        <v>162522</v>
      </c>
      <c r="K4741" s="68"/>
      <c r="L4741" s="68">
        <f t="shared" si="3662"/>
        <v>14000</v>
      </c>
      <c r="M4741" s="68"/>
      <c r="N4741" s="68"/>
      <c r="O4741" s="68">
        <v>14000</v>
      </c>
      <c r="P4741" s="68">
        <f t="shared" si="3658"/>
        <v>14000</v>
      </c>
      <c r="Q4741" s="68">
        <f t="shared" si="3659"/>
        <v>8.6142183827420276</v>
      </c>
    </row>
    <row r="4742" spans="1:17" x14ac:dyDescent="0.25">
      <c r="A4742" s="12" t="s">
        <v>638</v>
      </c>
      <c r="B4742" s="12" t="s">
        <v>82</v>
      </c>
      <c r="C4742" s="12" t="s">
        <v>804</v>
      </c>
      <c r="D4742" s="43" t="s">
        <v>1544</v>
      </c>
      <c r="E4742" s="42" t="s">
        <v>2711</v>
      </c>
      <c r="F4742" s="42" t="s">
        <v>1</v>
      </c>
      <c r="G4742" s="42" t="s">
        <v>1</v>
      </c>
      <c r="H4742" s="11" t="s">
        <v>32</v>
      </c>
      <c r="I4742" s="67">
        <f t="shared" ref="I4742:O4742" si="3698">SUM(I4743:I4750)</f>
        <v>173019</v>
      </c>
      <c r="J4742" s="67">
        <f t="shared" si="3698"/>
        <v>70719</v>
      </c>
      <c r="K4742" s="67">
        <f t="shared" si="3698"/>
        <v>0</v>
      </c>
      <c r="L4742" s="67">
        <f t="shared" si="3662"/>
        <v>7845</v>
      </c>
      <c r="M4742" s="67">
        <f t="shared" si="3698"/>
        <v>0</v>
      </c>
      <c r="N4742" s="67">
        <f t="shared" si="3698"/>
        <v>0</v>
      </c>
      <c r="O4742" s="67">
        <f t="shared" si="3698"/>
        <v>7845</v>
      </c>
      <c r="P4742" s="67">
        <f t="shared" si="3658"/>
        <v>7845</v>
      </c>
      <c r="Q4742" s="67">
        <f t="shared" si="3659"/>
        <v>11.093199847282909</v>
      </c>
    </row>
    <row r="4743" spans="1:17" x14ac:dyDescent="0.25">
      <c r="A4743" s="12" t="s">
        <v>638</v>
      </c>
      <c r="B4743" s="12" t="s">
        <v>82</v>
      </c>
      <c r="C4743" s="12" t="s">
        <v>804</v>
      </c>
      <c r="D4743" s="43" t="s">
        <v>1544</v>
      </c>
      <c r="E4743" s="48">
        <v>6131</v>
      </c>
      <c r="F4743" s="43"/>
      <c r="G4743" s="56" t="s">
        <v>2920</v>
      </c>
      <c r="H4743" s="23" t="s">
        <v>33</v>
      </c>
      <c r="I4743" s="68">
        <v>3384</v>
      </c>
      <c r="J4743" s="68">
        <v>100</v>
      </c>
      <c r="K4743" s="68"/>
      <c r="L4743" s="68">
        <f t="shared" si="3662"/>
        <v>100</v>
      </c>
      <c r="M4743" s="68"/>
      <c r="N4743" s="68"/>
      <c r="O4743" s="68">
        <v>100</v>
      </c>
      <c r="P4743" s="68">
        <f t="shared" si="3658"/>
        <v>100</v>
      </c>
      <c r="Q4743" s="68">
        <f t="shared" si="3659"/>
        <v>100</v>
      </c>
    </row>
    <row r="4744" spans="1:17" x14ac:dyDescent="0.25">
      <c r="A4744" s="12" t="s">
        <v>638</v>
      </c>
      <c r="B4744" s="12" t="s">
        <v>82</v>
      </c>
      <c r="C4744" s="12" t="s">
        <v>804</v>
      </c>
      <c r="D4744" s="43" t="s">
        <v>1544</v>
      </c>
      <c r="E4744" s="48">
        <v>6132</v>
      </c>
      <c r="F4744" s="43"/>
      <c r="G4744" s="56" t="s">
        <v>2920</v>
      </c>
      <c r="H4744" s="23" t="s">
        <v>227</v>
      </c>
      <c r="I4744" s="68">
        <v>32228</v>
      </c>
      <c r="J4744" s="68">
        <v>32228</v>
      </c>
      <c r="K4744" s="68"/>
      <c r="L4744" s="68">
        <f t="shared" si="3662"/>
        <v>3686</v>
      </c>
      <c r="M4744" s="68"/>
      <c r="N4744" s="68"/>
      <c r="O4744" s="68">
        <v>3686</v>
      </c>
      <c r="P4744" s="68">
        <f t="shared" si="3658"/>
        <v>3686</v>
      </c>
      <c r="Q4744" s="68">
        <f t="shared" si="3659"/>
        <v>11.437259525878119</v>
      </c>
    </row>
    <row r="4745" spans="1:17" x14ac:dyDescent="0.25">
      <c r="A4745" s="12" t="s">
        <v>638</v>
      </c>
      <c r="B4745" s="12" t="s">
        <v>82</v>
      </c>
      <c r="C4745" s="12" t="s">
        <v>804</v>
      </c>
      <c r="D4745" s="43" t="s">
        <v>1544</v>
      </c>
      <c r="E4745" s="48">
        <v>6133</v>
      </c>
      <c r="F4745" s="43"/>
      <c r="G4745" s="56" t="s">
        <v>2920</v>
      </c>
      <c r="H4745" s="23" t="s">
        <v>229</v>
      </c>
      <c r="I4745" s="68">
        <v>13600</v>
      </c>
      <c r="J4745" s="68">
        <v>13600</v>
      </c>
      <c r="K4745" s="68"/>
      <c r="L4745" s="68">
        <f t="shared" si="3662"/>
        <v>1133</v>
      </c>
      <c r="M4745" s="68"/>
      <c r="N4745" s="68"/>
      <c r="O4745" s="68">
        <v>1133</v>
      </c>
      <c r="P4745" s="68">
        <f t="shared" si="3658"/>
        <v>1133</v>
      </c>
      <c r="Q4745" s="68">
        <f t="shared" si="3659"/>
        <v>8.3308823529411775</v>
      </c>
    </row>
    <row r="4746" spans="1:17" x14ac:dyDescent="0.25">
      <c r="A4746" s="12" t="s">
        <v>638</v>
      </c>
      <c r="B4746" s="12" t="s">
        <v>82</v>
      </c>
      <c r="C4746" s="12" t="s">
        <v>804</v>
      </c>
      <c r="D4746" s="43" t="s">
        <v>1544</v>
      </c>
      <c r="E4746" s="48">
        <v>6134</v>
      </c>
      <c r="F4746" s="43"/>
      <c r="G4746" s="56" t="s">
        <v>2920</v>
      </c>
      <c r="H4746" s="23" t="s">
        <v>169</v>
      </c>
      <c r="I4746" s="68">
        <v>14000</v>
      </c>
      <c r="J4746" s="68">
        <v>8000</v>
      </c>
      <c r="K4746" s="68"/>
      <c r="L4746" s="68">
        <f t="shared" si="3662"/>
        <v>842</v>
      </c>
      <c r="M4746" s="68"/>
      <c r="N4746" s="68"/>
      <c r="O4746" s="68">
        <v>842</v>
      </c>
      <c r="P4746" s="68">
        <f t="shared" si="3658"/>
        <v>842</v>
      </c>
      <c r="Q4746" s="68">
        <f t="shared" si="3659"/>
        <v>10.525</v>
      </c>
    </row>
    <row r="4747" spans="1:17" x14ac:dyDescent="0.25">
      <c r="A4747" s="12" t="s">
        <v>638</v>
      </c>
      <c r="B4747" s="12" t="s">
        <v>82</v>
      </c>
      <c r="C4747" s="12" t="s">
        <v>804</v>
      </c>
      <c r="D4747" s="43" t="s">
        <v>1544</v>
      </c>
      <c r="E4747" s="48">
        <v>6135</v>
      </c>
      <c r="F4747" s="43"/>
      <c r="G4747" s="56" t="s">
        <v>2920</v>
      </c>
      <c r="H4747" s="23" t="s">
        <v>231</v>
      </c>
      <c r="I4747" s="68">
        <v>300</v>
      </c>
      <c r="J4747" s="68">
        <v>0</v>
      </c>
      <c r="K4747" s="68"/>
      <c r="L4747" s="68">
        <f t="shared" si="3662"/>
        <v>0</v>
      </c>
      <c r="M4747" s="68"/>
      <c r="N4747" s="68"/>
      <c r="O4747" s="68"/>
      <c r="P4747" s="68">
        <f t="shared" si="3658"/>
        <v>0</v>
      </c>
      <c r="Q4747" s="68" t="str">
        <f t="shared" si="3659"/>
        <v>-</v>
      </c>
    </row>
    <row r="4748" spans="1:17" x14ac:dyDescent="0.25">
      <c r="A4748" s="12" t="s">
        <v>638</v>
      </c>
      <c r="B4748" s="12" t="s">
        <v>82</v>
      </c>
      <c r="C4748" s="12" t="s">
        <v>804</v>
      </c>
      <c r="D4748" s="43" t="s">
        <v>1544</v>
      </c>
      <c r="E4748" s="48">
        <v>6137</v>
      </c>
      <c r="F4748" s="43"/>
      <c r="G4748" s="56" t="s">
        <v>2920</v>
      </c>
      <c r="H4748" s="23" t="s">
        <v>235</v>
      </c>
      <c r="I4748" s="68">
        <v>7000</v>
      </c>
      <c r="J4748" s="68">
        <v>500</v>
      </c>
      <c r="K4748" s="68"/>
      <c r="L4748" s="68">
        <f t="shared" si="3662"/>
        <v>42</v>
      </c>
      <c r="M4748" s="68"/>
      <c r="N4748" s="68"/>
      <c r="O4748" s="68">
        <v>42</v>
      </c>
      <c r="P4748" s="68">
        <f t="shared" si="3658"/>
        <v>42</v>
      </c>
      <c r="Q4748" s="68">
        <f t="shared" si="3659"/>
        <v>8.4</v>
      </c>
    </row>
    <row r="4749" spans="1:17" x14ac:dyDescent="0.25">
      <c r="A4749" s="12" t="s">
        <v>638</v>
      </c>
      <c r="B4749" s="12" t="s">
        <v>82</v>
      </c>
      <c r="C4749" s="12" t="s">
        <v>804</v>
      </c>
      <c r="D4749" s="43" t="s">
        <v>1544</v>
      </c>
      <c r="E4749" s="48">
        <v>6138</v>
      </c>
      <c r="F4749" s="43"/>
      <c r="G4749" s="56" t="s">
        <v>2920</v>
      </c>
      <c r="H4749" s="23" t="s">
        <v>237</v>
      </c>
      <c r="I4749" s="68">
        <v>6078</v>
      </c>
      <c r="J4749" s="68">
        <v>1478</v>
      </c>
      <c r="K4749" s="68"/>
      <c r="L4749" s="68">
        <f t="shared" si="3662"/>
        <v>123</v>
      </c>
      <c r="M4749" s="68"/>
      <c r="N4749" s="68"/>
      <c r="O4749" s="68">
        <v>123</v>
      </c>
      <c r="P4749" s="68">
        <f t="shared" si="3658"/>
        <v>123</v>
      </c>
      <c r="Q4749" s="68">
        <f t="shared" si="3659"/>
        <v>8.3220568335588627</v>
      </c>
    </row>
    <row r="4750" spans="1:17" x14ac:dyDescent="0.25">
      <c r="A4750" s="14" t="s">
        <v>638</v>
      </c>
      <c r="B4750" s="14" t="s">
        <v>82</v>
      </c>
      <c r="C4750" s="14" t="s">
        <v>804</v>
      </c>
      <c r="D4750" s="50" t="s">
        <v>1544</v>
      </c>
      <c r="E4750" s="50" t="s">
        <v>2720</v>
      </c>
      <c r="F4750" s="43" t="s">
        <v>1</v>
      </c>
      <c r="G4750" s="49" t="s">
        <v>1</v>
      </c>
      <c r="H4750" s="11" t="s">
        <v>35</v>
      </c>
      <c r="I4750" s="67">
        <f t="shared" ref="I4750:O4750" si="3699">SUM(I4751:I4753)</f>
        <v>96429</v>
      </c>
      <c r="J4750" s="67">
        <f t="shared" si="3699"/>
        <v>14813</v>
      </c>
      <c r="K4750" s="67">
        <f t="shared" si="3699"/>
        <v>0</v>
      </c>
      <c r="L4750" s="67">
        <f t="shared" si="3662"/>
        <v>1919</v>
      </c>
      <c r="M4750" s="67">
        <f t="shared" si="3699"/>
        <v>0</v>
      </c>
      <c r="N4750" s="67">
        <f t="shared" si="3699"/>
        <v>0</v>
      </c>
      <c r="O4750" s="67">
        <f t="shared" si="3699"/>
        <v>1919</v>
      </c>
      <c r="P4750" s="67">
        <f t="shared" si="3658"/>
        <v>1919</v>
      </c>
      <c r="Q4750" s="67">
        <f t="shared" si="3659"/>
        <v>12.954836967528522</v>
      </c>
    </row>
    <row r="4751" spans="1:17" x14ac:dyDescent="0.25">
      <c r="A4751" s="12" t="s">
        <v>638</v>
      </c>
      <c r="B4751" s="12" t="s">
        <v>82</v>
      </c>
      <c r="C4751" s="12" t="s">
        <v>804</v>
      </c>
      <c r="D4751" s="43" t="s">
        <v>1544</v>
      </c>
      <c r="E4751" s="48">
        <v>6139</v>
      </c>
      <c r="F4751" s="43"/>
      <c r="G4751" s="56" t="s">
        <v>2920</v>
      </c>
      <c r="H4751" s="23" t="s">
        <v>35</v>
      </c>
      <c r="I4751" s="68">
        <v>89029</v>
      </c>
      <c r="J4751" s="68">
        <v>7413</v>
      </c>
      <c r="K4751" s="68"/>
      <c r="L4751" s="68">
        <f t="shared" si="3662"/>
        <v>1234</v>
      </c>
      <c r="M4751" s="68"/>
      <c r="N4751" s="68"/>
      <c r="O4751" s="68">
        <v>1234</v>
      </c>
      <c r="P4751" s="68">
        <f t="shared" ref="P4751:P4814" si="3700">K4751+L4751</f>
        <v>1234</v>
      </c>
      <c r="Q4751" s="68">
        <f t="shared" ref="Q4751:Q4814" si="3701">IF(J4751=0,"-",P4751/J4751*100)</f>
        <v>16.646431943882369</v>
      </c>
    </row>
    <row r="4752" spans="1:17" x14ac:dyDescent="0.25">
      <c r="A4752" s="12" t="s">
        <v>638</v>
      </c>
      <c r="B4752" s="12" t="s">
        <v>82</v>
      </c>
      <c r="C4752" s="12" t="s">
        <v>804</v>
      </c>
      <c r="D4752" s="43" t="s">
        <v>1544</v>
      </c>
      <c r="E4752" s="48">
        <v>6139</v>
      </c>
      <c r="F4752" s="43" t="s">
        <v>1551</v>
      </c>
      <c r="G4752" s="56" t="s">
        <v>2920</v>
      </c>
      <c r="H4752" s="23" t="s">
        <v>43</v>
      </c>
      <c r="I4752" s="68">
        <v>4400</v>
      </c>
      <c r="J4752" s="68">
        <v>4400</v>
      </c>
      <c r="K4752" s="68"/>
      <c r="L4752" s="68">
        <f t="shared" ref="L4752:L4811" si="3702">SUM(M4752:O4752)</f>
        <v>435</v>
      </c>
      <c r="M4752" s="68"/>
      <c r="N4752" s="68"/>
      <c r="O4752" s="68">
        <v>435</v>
      </c>
      <c r="P4752" s="68">
        <f t="shared" si="3700"/>
        <v>435</v>
      </c>
      <c r="Q4752" s="68">
        <f t="shared" si="3701"/>
        <v>9.8863636363636367</v>
      </c>
    </row>
    <row r="4753" spans="1:17" ht="22.5" x14ac:dyDescent="0.25">
      <c r="A4753" s="12" t="s">
        <v>638</v>
      </c>
      <c r="B4753" s="12" t="s">
        <v>82</v>
      </c>
      <c r="C4753" s="12" t="s">
        <v>804</v>
      </c>
      <c r="D4753" s="43" t="s">
        <v>1544</v>
      </c>
      <c r="E4753" s="48">
        <v>6139</v>
      </c>
      <c r="F4753" s="43" t="s">
        <v>1552</v>
      </c>
      <c r="G4753" s="56" t="s">
        <v>2920</v>
      </c>
      <c r="H4753" s="23" t="s">
        <v>49</v>
      </c>
      <c r="I4753" s="68">
        <v>3000</v>
      </c>
      <c r="J4753" s="68">
        <v>3000</v>
      </c>
      <c r="K4753" s="68"/>
      <c r="L4753" s="68">
        <f t="shared" si="3702"/>
        <v>250</v>
      </c>
      <c r="M4753" s="68"/>
      <c r="N4753" s="68"/>
      <c r="O4753" s="68">
        <v>250</v>
      </c>
      <c r="P4753" s="68">
        <f t="shared" si="3700"/>
        <v>250</v>
      </c>
      <c r="Q4753" s="68">
        <f t="shared" si="3701"/>
        <v>8.3333333333333321</v>
      </c>
    </row>
    <row r="4754" spans="1:17" ht="22.5" x14ac:dyDescent="0.25">
      <c r="A4754" s="14" t="s">
        <v>1</v>
      </c>
      <c r="B4754" s="14" t="s">
        <v>1</v>
      </c>
      <c r="C4754" s="14" t="s">
        <v>1</v>
      </c>
      <c r="D4754" s="42" t="s">
        <v>1</v>
      </c>
      <c r="E4754" s="42" t="s">
        <v>1</v>
      </c>
      <c r="F4754" s="42" t="s">
        <v>1</v>
      </c>
      <c r="G4754" s="42" t="s">
        <v>1</v>
      </c>
      <c r="H4754" s="17" t="s">
        <v>50</v>
      </c>
      <c r="I4754" s="66">
        <f t="shared" ref="I4754:O4755" si="3703">SUM(I4755)</f>
        <v>100</v>
      </c>
      <c r="J4754" s="66">
        <f t="shared" si="3703"/>
        <v>100</v>
      </c>
      <c r="K4754" s="66">
        <f t="shared" si="3703"/>
        <v>0</v>
      </c>
      <c r="L4754" s="66">
        <f t="shared" si="3702"/>
        <v>0</v>
      </c>
      <c r="M4754" s="66">
        <f t="shared" si="3703"/>
        <v>0</v>
      </c>
      <c r="N4754" s="66">
        <f t="shared" si="3703"/>
        <v>0</v>
      </c>
      <c r="O4754" s="66">
        <f t="shared" si="3703"/>
        <v>0</v>
      </c>
      <c r="P4754" s="66">
        <f t="shared" si="3700"/>
        <v>0</v>
      </c>
      <c r="Q4754" s="66">
        <f t="shared" si="3701"/>
        <v>0</v>
      </c>
    </row>
    <row r="4755" spans="1:17" x14ac:dyDescent="0.25">
      <c r="A4755" s="12" t="s">
        <v>638</v>
      </c>
      <c r="B4755" s="12" t="s">
        <v>82</v>
      </c>
      <c r="C4755" s="12" t="s">
        <v>804</v>
      </c>
      <c r="D4755" s="43" t="s">
        <v>1544</v>
      </c>
      <c r="E4755" s="42" t="s">
        <v>2712</v>
      </c>
      <c r="F4755" s="42" t="s">
        <v>1</v>
      </c>
      <c r="G4755" s="42" t="s">
        <v>1</v>
      </c>
      <c r="H4755" s="11" t="s">
        <v>52</v>
      </c>
      <c r="I4755" s="67">
        <f t="shared" si="3703"/>
        <v>100</v>
      </c>
      <c r="J4755" s="67">
        <f t="shared" si="3703"/>
        <v>100</v>
      </c>
      <c r="K4755" s="67">
        <f t="shared" si="3703"/>
        <v>0</v>
      </c>
      <c r="L4755" s="67">
        <f t="shared" si="3702"/>
        <v>0</v>
      </c>
      <c r="M4755" s="67">
        <f t="shared" si="3703"/>
        <v>0</v>
      </c>
      <c r="N4755" s="67">
        <f t="shared" si="3703"/>
        <v>0</v>
      </c>
      <c r="O4755" s="67">
        <f t="shared" si="3703"/>
        <v>0</v>
      </c>
      <c r="P4755" s="67">
        <f t="shared" si="3700"/>
        <v>0</v>
      </c>
      <c r="Q4755" s="67">
        <f t="shared" si="3701"/>
        <v>0</v>
      </c>
    </row>
    <row r="4756" spans="1:17" x14ac:dyDescent="0.25">
      <c r="A4756" s="12" t="s">
        <v>638</v>
      </c>
      <c r="B4756" s="12" t="s">
        <v>82</v>
      </c>
      <c r="C4756" s="12" t="s">
        <v>804</v>
      </c>
      <c r="D4756" s="43" t="s">
        <v>1544</v>
      </c>
      <c r="E4756" s="48">
        <v>6148</v>
      </c>
      <c r="F4756" s="43"/>
      <c r="G4756" s="56" t="s">
        <v>2920</v>
      </c>
      <c r="H4756" s="23" t="s">
        <v>58</v>
      </c>
      <c r="I4756" s="68">
        <v>100</v>
      </c>
      <c r="J4756" s="68">
        <v>100</v>
      </c>
      <c r="K4756" s="68"/>
      <c r="L4756" s="68">
        <f t="shared" si="3702"/>
        <v>0</v>
      </c>
      <c r="M4756" s="68"/>
      <c r="N4756" s="68"/>
      <c r="O4756" s="68"/>
      <c r="P4756" s="68">
        <f t="shared" si="3700"/>
        <v>0</v>
      </c>
      <c r="Q4756" s="68">
        <f t="shared" si="3701"/>
        <v>0</v>
      </c>
    </row>
    <row r="4757" spans="1:17" ht="22.5" x14ac:dyDescent="0.25">
      <c r="A4757" s="14" t="s">
        <v>1</v>
      </c>
      <c r="B4757" s="14" t="s">
        <v>1</v>
      </c>
      <c r="C4757" s="14" t="s">
        <v>1</v>
      </c>
      <c r="D4757" s="42" t="s">
        <v>1</v>
      </c>
      <c r="E4757" s="42" t="s">
        <v>1</v>
      </c>
      <c r="F4757" s="42" t="s">
        <v>1</v>
      </c>
      <c r="G4757" s="42" t="s">
        <v>1</v>
      </c>
      <c r="H4757" s="17" t="s">
        <v>59</v>
      </c>
      <c r="I4757" s="66">
        <f t="shared" ref="I4757:O4758" si="3704">SUM(I4758)</f>
        <v>15000</v>
      </c>
      <c r="J4757" s="66">
        <f t="shared" si="3704"/>
        <v>0</v>
      </c>
      <c r="K4757" s="66">
        <f t="shared" si="3704"/>
        <v>0</v>
      </c>
      <c r="L4757" s="66">
        <f t="shared" si="3702"/>
        <v>0</v>
      </c>
      <c r="M4757" s="66">
        <f t="shared" si="3704"/>
        <v>0</v>
      </c>
      <c r="N4757" s="66">
        <f t="shared" si="3704"/>
        <v>0</v>
      </c>
      <c r="O4757" s="66">
        <f t="shared" si="3704"/>
        <v>0</v>
      </c>
      <c r="P4757" s="66">
        <f t="shared" si="3700"/>
        <v>0</v>
      </c>
      <c r="Q4757" s="66" t="str">
        <f t="shared" si="3701"/>
        <v>-</v>
      </c>
    </row>
    <row r="4758" spans="1:17" x14ac:dyDescent="0.25">
      <c r="A4758" s="12" t="s">
        <v>638</v>
      </c>
      <c r="B4758" s="12" t="s">
        <v>82</v>
      </c>
      <c r="C4758" s="12" t="s">
        <v>804</v>
      </c>
      <c r="D4758" s="43" t="s">
        <v>1544</v>
      </c>
      <c r="E4758" s="42" t="s">
        <v>2715</v>
      </c>
      <c r="F4758" s="42" t="s">
        <v>1</v>
      </c>
      <c r="G4758" s="42" t="s">
        <v>1</v>
      </c>
      <c r="H4758" s="11" t="s">
        <v>61</v>
      </c>
      <c r="I4758" s="67">
        <f t="shared" si="3704"/>
        <v>15000</v>
      </c>
      <c r="J4758" s="67">
        <f t="shared" si="3704"/>
        <v>0</v>
      </c>
      <c r="K4758" s="67">
        <f t="shared" si="3704"/>
        <v>0</v>
      </c>
      <c r="L4758" s="67">
        <f t="shared" si="3702"/>
        <v>0</v>
      </c>
      <c r="M4758" s="67">
        <f t="shared" si="3704"/>
        <v>0</v>
      </c>
      <c r="N4758" s="67">
        <f t="shared" si="3704"/>
        <v>0</v>
      </c>
      <c r="O4758" s="67">
        <f t="shared" si="3704"/>
        <v>0</v>
      </c>
      <c r="P4758" s="67">
        <f t="shared" si="3700"/>
        <v>0</v>
      </c>
      <c r="Q4758" s="67" t="str">
        <f t="shared" si="3701"/>
        <v>-</v>
      </c>
    </row>
    <row r="4759" spans="1:17" x14ac:dyDescent="0.25">
      <c r="A4759" s="12" t="s">
        <v>638</v>
      </c>
      <c r="B4759" s="12" t="s">
        <v>82</v>
      </c>
      <c r="C4759" s="12" t="s">
        <v>804</v>
      </c>
      <c r="D4759" s="43" t="s">
        <v>1544</v>
      </c>
      <c r="E4759" s="48">
        <v>8213</v>
      </c>
      <c r="F4759" s="43"/>
      <c r="G4759" s="56" t="s">
        <v>2920</v>
      </c>
      <c r="H4759" s="23" t="s">
        <v>62</v>
      </c>
      <c r="I4759" s="68">
        <v>15000</v>
      </c>
      <c r="J4759" s="68">
        <v>0</v>
      </c>
      <c r="K4759" s="68"/>
      <c r="L4759" s="68">
        <f t="shared" si="3702"/>
        <v>0</v>
      </c>
      <c r="M4759" s="68"/>
      <c r="N4759" s="68"/>
      <c r="O4759" s="68"/>
      <c r="P4759" s="68">
        <f t="shared" si="3700"/>
        <v>0</v>
      </c>
      <c r="Q4759" s="68" t="str">
        <f t="shared" si="3701"/>
        <v>-</v>
      </c>
    </row>
    <row r="4760" spans="1:17" x14ac:dyDescent="0.25">
      <c r="A4760" s="23" t="s">
        <v>1</v>
      </c>
      <c r="B4760" s="23" t="s">
        <v>1</v>
      </c>
      <c r="C4760" s="23" t="s">
        <v>1</v>
      </c>
      <c r="D4760" s="49" t="s">
        <v>1</v>
      </c>
      <c r="E4760" s="49" t="s">
        <v>1</v>
      </c>
      <c r="F4760" s="49" t="s">
        <v>1</v>
      </c>
      <c r="G4760" s="49" t="s">
        <v>1</v>
      </c>
      <c r="H4760" s="17" t="s">
        <v>1553</v>
      </c>
      <c r="I4760" s="66">
        <f t="shared" ref="I4760:O4760" si="3705">SUM(I4731,I4754,I4757)</f>
        <v>2120960</v>
      </c>
      <c r="J4760" s="66">
        <f t="shared" si="3705"/>
        <v>2003660</v>
      </c>
      <c r="K4760" s="66">
        <f t="shared" si="3705"/>
        <v>0</v>
      </c>
      <c r="L4760" s="66">
        <f t="shared" si="3702"/>
        <v>193901</v>
      </c>
      <c r="M4760" s="66">
        <f t="shared" si="3705"/>
        <v>0</v>
      </c>
      <c r="N4760" s="66">
        <f t="shared" si="3705"/>
        <v>0</v>
      </c>
      <c r="O4760" s="66">
        <f t="shared" si="3705"/>
        <v>193901</v>
      </c>
      <c r="P4760" s="66">
        <f t="shared" si="3700"/>
        <v>193901</v>
      </c>
      <c r="Q4760" s="66">
        <f t="shared" si="3701"/>
        <v>9.6773404669454894</v>
      </c>
    </row>
    <row r="4761" spans="1:17" ht="15.75" thickBot="1" x14ac:dyDescent="0.3">
      <c r="A4761" s="23" t="s">
        <v>1</v>
      </c>
      <c r="B4761" s="23" t="s">
        <v>1</v>
      </c>
      <c r="C4761" s="23" t="s">
        <v>1</v>
      </c>
      <c r="D4761" s="49" t="s">
        <v>1</v>
      </c>
      <c r="E4761" s="49" t="s">
        <v>1</v>
      </c>
      <c r="F4761" s="49" t="s">
        <v>1</v>
      </c>
      <c r="G4761" s="49" t="s">
        <v>1</v>
      </c>
      <c r="H4761" s="11" t="s">
        <v>64</v>
      </c>
      <c r="I4761" s="67">
        <v>84</v>
      </c>
      <c r="J4761" s="67">
        <v>84</v>
      </c>
      <c r="K4761" s="67"/>
      <c r="L4761" s="67"/>
      <c r="M4761" s="67"/>
      <c r="N4761" s="67"/>
      <c r="O4761" s="67"/>
      <c r="P4761" s="67">
        <f t="shared" si="3700"/>
        <v>0</v>
      </c>
      <c r="Q4761" s="67">
        <f t="shared" si="3701"/>
        <v>0</v>
      </c>
    </row>
    <row r="4762" spans="1:17" ht="34.5" thickBot="1" x14ac:dyDescent="0.3">
      <c r="A4762" s="23" t="s">
        <v>1</v>
      </c>
      <c r="B4762" s="23" t="s">
        <v>1</v>
      </c>
      <c r="C4762" s="23" t="s">
        <v>1</v>
      </c>
      <c r="D4762" s="49" t="s">
        <v>1</v>
      </c>
      <c r="E4762" s="49" t="s">
        <v>1</v>
      </c>
      <c r="F4762" s="49" t="s">
        <v>1</v>
      </c>
      <c r="G4762" s="49" t="s">
        <v>1</v>
      </c>
      <c r="H4762" s="22" t="s">
        <v>65</v>
      </c>
      <c r="I4762" s="64" t="s">
        <v>2718</v>
      </c>
      <c r="J4762" s="64" t="s">
        <v>2879</v>
      </c>
      <c r="K4762" s="64" t="s">
        <v>2942</v>
      </c>
      <c r="L4762" s="64" t="s">
        <v>2942</v>
      </c>
      <c r="M4762" s="64" t="s">
        <v>2950</v>
      </c>
      <c r="N4762" s="64" t="s">
        <v>2949</v>
      </c>
      <c r="O4762" s="64" t="s">
        <v>2951</v>
      </c>
      <c r="P4762" s="64" t="s">
        <v>2942</v>
      </c>
      <c r="Q4762" s="64" t="s">
        <v>2944</v>
      </c>
    </row>
    <row r="4763" spans="1:17" x14ac:dyDescent="0.25">
      <c r="A4763" s="24"/>
      <c r="B4763" s="24"/>
      <c r="C4763" s="24"/>
      <c r="D4763" s="51"/>
      <c r="E4763" s="51"/>
      <c r="F4763" s="51"/>
      <c r="G4763" s="51"/>
      <c r="H4763" s="18" t="s">
        <v>1</v>
      </c>
      <c r="I4763" s="65">
        <v>1</v>
      </c>
      <c r="J4763" s="65" t="s">
        <v>2894</v>
      </c>
      <c r="K4763" s="65">
        <v>3</v>
      </c>
      <c r="L4763" s="65" t="s">
        <v>2945</v>
      </c>
      <c r="M4763" s="65">
        <v>5</v>
      </c>
      <c r="N4763" s="65">
        <v>6</v>
      </c>
      <c r="O4763" s="65">
        <v>7</v>
      </c>
      <c r="P4763" s="65" t="s">
        <v>2946</v>
      </c>
      <c r="Q4763" s="65">
        <v>9</v>
      </c>
    </row>
    <row r="4764" spans="1:17" x14ac:dyDescent="0.25">
      <c r="A4764" s="24"/>
      <c r="B4764" s="24"/>
      <c r="C4764" s="24"/>
      <c r="D4764" s="51"/>
      <c r="E4764" s="52"/>
      <c r="F4764" s="52"/>
      <c r="G4764" s="52"/>
      <c r="H4764" s="19" t="s">
        <v>332</v>
      </c>
      <c r="I4764" s="69">
        <f t="shared" ref="I4764" si="3706">SUM(I4760)</f>
        <v>2120960</v>
      </c>
      <c r="J4764" s="69">
        <f t="shared" ref="J4764:K4764" si="3707">SUM(J4760)</f>
        <v>2003660</v>
      </c>
      <c r="K4764" s="69">
        <f t="shared" si="3707"/>
        <v>0</v>
      </c>
      <c r="L4764" s="69">
        <f t="shared" si="3702"/>
        <v>193901</v>
      </c>
      <c r="M4764" s="69">
        <f t="shared" ref="M4764" si="3708">SUM(M4760)</f>
        <v>0</v>
      </c>
      <c r="N4764" s="69">
        <f t="shared" ref="N4764:O4764" si="3709">SUM(N4760)</f>
        <v>0</v>
      </c>
      <c r="O4764" s="69">
        <f t="shared" si="3709"/>
        <v>193901</v>
      </c>
      <c r="P4764" s="69">
        <f t="shared" si="3700"/>
        <v>193901</v>
      </c>
      <c r="Q4764" s="69">
        <f t="shared" si="3701"/>
        <v>9.6773404669454894</v>
      </c>
    </row>
    <row r="4765" spans="1:17" x14ac:dyDescent="0.25">
      <c r="A4765" s="24"/>
      <c r="B4765" s="24"/>
      <c r="C4765" s="24"/>
      <c r="D4765" s="51"/>
      <c r="E4765" s="51"/>
      <c r="F4765" s="51"/>
      <c r="G4765" s="51"/>
      <c r="H4765" s="20" t="s">
        <v>67</v>
      </c>
      <c r="I4765" s="69">
        <f t="shared" ref="I4765" si="3710">SUM(I4764)</f>
        <v>2120960</v>
      </c>
      <c r="J4765" s="69">
        <f t="shared" ref="J4765:K4765" si="3711">SUM(J4764)</f>
        <v>2003660</v>
      </c>
      <c r="K4765" s="69">
        <f t="shared" si="3711"/>
        <v>0</v>
      </c>
      <c r="L4765" s="69">
        <f t="shared" si="3702"/>
        <v>193901</v>
      </c>
      <c r="M4765" s="69">
        <f t="shared" ref="M4765" si="3712">SUM(M4764)</f>
        <v>0</v>
      </c>
      <c r="N4765" s="69">
        <f t="shared" ref="N4765:O4765" si="3713">SUM(N4764)</f>
        <v>0</v>
      </c>
      <c r="O4765" s="69">
        <f t="shared" si="3713"/>
        <v>193901</v>
      </c>
      <c r="P4765" s="69">
        <f t="shared" si="3700"/>
        <v>193901</v>
      </c>
      <c r="Q4765" s="69">
        <f t="shared" si="3701"/>
        <v>9.6773404669454894</v>
      </c>
    </row>
    <row r="4766" spans="1:17" x14ac:dyDescent="0.25">
      <c r="A4766" s="25"/>
      <c r="B4766" s="25"/>
      <c r="C4766" s="25"/>
      <c r="D4766" s="53"/>
      <c r="E4766" s="53"/>
      <c r="F4766" s="53"/>
      <c r="G4766" s="53"/>
    </row>
    <row r="4767" spans="1:17" ht="15.75" thickBot="1" x14ac:dyDescent="0.3">
      <c r="A4767" s="23" t="s">
        <v>1</v>
      </c>
      <c r="B4767" s="23" t="s">
        <v>1</v>
      </c>
      <c r="C4767" s="23" t="s">
        <v>1</v>
      </c>
      <c r="D4767" s="49" t="s">
        <v>1</v>
      </c>
      <c r="E4767" s="49" t="s">
        <v>1</v>
      </c>
      <c r="F4767" s="49" t="s">
        <v>1</v>
      </c>
      <c r="G4767" s="49" t="s">
        <v>1</v>
      </c>
      <c r="H4767" s="26" t="s">
        <v>1</v>
      </c>
      <c r="I4767" s="70"/>
      <c r="J4767" s="70"/>
      <c r="K4767" s="70"/>
      <c r="L4767" s="70"/>
      <c r="M4767" s="70"/>
      <c r="N4767" s="70"/>
      <c r="O4767" s="70"/>
      <c r="P4767" s="70"/>
      <c r="Q4767" s="70"/>
    </row>
    <row r="4768" spans="1:17" ht="34.5" thickBot="1" x14ac:dyDescent="0.3">
      <c r="A4768" s="22" t="s">
        <v>4</v>
      </c>
      <c r="B4768" s="22" t="s">
        <v>5</v>
      </c>
      <c r="C4768" s="22" t="s">
        <v>6</v>
      </c>
      <c r="D4768" s="44" t="s">
        <v>2891</v>
      </c>
      <c r="E4768" s="44" t="s">
        <v>2895</v>
      </c>
      <c r="F4768" s="44" t="s">
        <v>7</v>
      </c>
      <c r="G4768" s="44" t="s">
        <v>8</v>
      </c>
      <c r="H4768" s="22" t="s">
        <v>9</v>
      </c>
      <c r="I4768" s="64" t="s">
        <v>2718</v>
      </c>
      <c r="J4768" s="64" t="s">
        <v>2879</v>
      </c>
      <c r="K4768" s="64" t="s">
        <v>2942</v>
      </c>
      <c r="L4768" s="64" t="s">
        <v>2942</v>
      </c>
      <c r="M4768" s="64" t="s">
        <v>2950</v>
      </c>
      <c r="N4768" s="64" t="s">
        <v>2949</v>
      </c>
      <c r="O4768" s="64" t="s">
        <v>2951</v>
      </c>
      <c r="P4768" s="64" t="s">
        <v>2942</v>
      </c>
      <c r="Q4768" s="64" t="s">
        <v>2944</v>
      </c>
    </row>
    <row r="4769" spans="1:17" x14ac:dyDescent="0.25">
      <c r="A4769" s="15" t="s">
        <v>1</v>
      </c>
      <c r="B4769" s="15" t="s">
        <v>1</v>
      </c>
      <c r="C4769" s="15" t="s">
        <v>1</v>
      </c>
      <c r="D4769" s="45" t="s">
        <v>1</v>
      </c>
      <c r="E4769" s="45" t="s">
        <v>1</v>
      </c>
      <c r="F4769" s="46" t="s">
        <v>1</v>
      </c>
      <c r="G4769" s="47" t="s">
        <v>1</v>
      </c>
      <c r="H4769" s="16" t="s">
        <v>1</v>
      </c>
      <c r="I4769" s="65">
        <v>1</v>
      </c>
      <c r="J4769" s="65" t="s">
        <v>2894</v>
      </c>
      <c r="K4769" s="65">
        <v>3</v>
      </c>
      <c r="L4769" s="65" t="s">
        <v>2945</v>
      </c>
      <c r="M4769" s="65">
        <v>5</v>
      </c>
      <c r="N4769" s="65">
        <v>6</v>
      </c>
      <c r="O4769" s="65">
        <v>7</v>
      </c>
      <c r="P4769" s="65" t="s">
        <v>2946</v>
      </c>
      <c r="Q4769" s="65">
        <v>9</v>
      </c>
    </row>
    <row r="4770" spans="1:17" x14ac:dyDescent="0.25">
      <c r="A4770" s="14" t="s">
        <v>638</v>
      </c>
      <c r="B4770" s="14" t="s">
        <v>82</v>
      </c>
      <c r="C4770" s="12" t="s">
        <v>815</v>
      </c>
      <c r="D4770" s="43" t="s">
        <v>1554</v>
      </c>
      <c r="E4770" s="42" t="s">
        <v>1</v>
      </c>
      <c r="F4770" s="42" t="s">
        <v>1</v>
      </c>
      <c r="G4770" s="42" t="s">
        <v>1</v>
      </c>
      <c r="H4770" s="11" t="s">
        <v>1555</v>
      </c>
      <c r="I4770" s="63"/>
      <c r="J4770" s="63"/>
      <c r="K4770" s="63"/>
      <c r="L4770" s="63"/>
      <c r="M4770" s="63"/>
      <c r="N4770" s="63"/>
      <c r="O4770" s="63"/>
      <c r="P4770" s="63">
        <f t="shared" si="3700"/>
        <v>0</v>
      </c>
      <c r="Q4770" s="63" t="str">
        <f t="shared" si="3701"/>
        <v>-</v>
      </c>
    </row>
    <row r="4771" spans="1:17" ht="22.5" x14ac:dyDescent="0.25">
      <c r="A4771" s="14" t="s">
        <v>1</v>
      </c>
      <c r="B4771" s="14" t="s">
        <v>1</v>
      </c>
      <c r="C4771" s="14" t="s">
        <v>1</v>
      </c>
      <c r="D4771" s="42" t="s">
        <v>1</v>
      </c>
      <c r="E4771" s="42" t="s">
        <v>1</v>
      </c>
      <c r="F4771" s="42" t="s">
        <v>1</v>
      </c>
      <c r="G4771" s="42" t="s">
        <v>1</v>
      </c>
      <c r="H4771" s="17" t="s">
        <v>13</v>
      </c>
      <c r="I4771" s="66">
        <f t="shared" ref="I4771" si="3714">SUM(I4772,I4780,I4782)</f>
        <v>2200910</v>
      </c>
      <c r="J4771" s="66">
        <f t="shared" ref="J4771:K4771" si="3715">SUM(J4772,J4780,J4782)</f>
        <v>2143910</v>
      </c>
      <c r="K4771" s="66">
        <f t="shared" si="3715"/>
        <v>0</v>
      </c>
      <c r="L4771" s="66">
        <f t="shared" si="3702"/>
        <v>189050</v>
      </c>
      <c r="M4771" s="66">
        <f t="shared" ref="M4771" si="3716">SUM(M4772,M4780,M4782)</f>
        <v>0</v>
      </c>
      <c r="N4771" s="66">
        <f t="shared" ref="N4771:O4771" si="3717">SUM(N4772,N4780,N4782)</f>
        <v>0</v>
      </c>
      <c r="O4771" s="66">
        <f t="shared" si="3717"/>
        <v>189050</v>
      </c>
      <c r="P4771" s="66">
        <f t="shared" si="3700"/>
        <v>189050</v>
      </c>
      <c r="Q4771" s="66">
        <f t="shared" si="3701"/>
        <v>8.8180007556287343</v>
      </c>
    </row>
    <row r="4772" spans="1:17" x14ac:dyDescent="0.25">
      <c r="A4772" s="12" t="s">
        <v>638</v>
      </c>
      <c r="B4772" s="12" t="s">
        <v>82</v>
      </c>
      <c r="C4772" s="12" t="s">
        <v>815</v>
      </c>
      <c r="D4772" s="43" t="s">
        <v>1554</v>
      </c>
      <c r="E4772" s="42" t="s">
        <v>2709</v>
      </c>
      <c r="F4772" s="42" t="s">
        <v>1</v>
      </c>
      <c r="G4772" s="42" t="s">
        <v>1</v>
      </c>
      <c r="H4772" s="11" t="s">
        <v>15</v>
      </c>
      <c r="I4772" s="67">
        <f t="shared" ref="I4772" si="3718">SUM(I4773,I4774)</f>
        <v>1856460</v>
      </c>
      <c r="J4772" s="67">
        <f t="shared" ref="J4772:K4772" si="3719">SUM(J4773,J4774)</f>
        <v>1856460</v>
      </c>
      <c r="K4772" s="67">
        <f t="shared" si="3719"/>
        <v>0</v>
      </c>
      <c r="L4772" s="67">
        <f t="shared" si="3702"/>
        <v>170550</v>
      </c>
      <c r="M4772" s="67">
        <f t="shared" ref="M4772" si="3720">SUM(M4773,M4774)</f>
        <v>0</v>
      </c>
      <c r="N4772" s="67">
        <f t="shared" ref="N4772:O4772" si="3721">SUM(N4773,N4774)</f>
        <v>0</v>
      </c>
      <c r="O4772" s="67">
        <f t="shared" si="3721"/>
        <v>170550</v>
      </c>
      <c r="P4772" s="67">
        <f t="shared" si="3700"/>
        <v>170550</v>
      </c>
      <c r="Q4772" s="67">
        <f t="shared" si="3701"/>
        <v>9.1868394686661699</v>
      </c>
    </row>
    <row r="4773" spans="1:17" x14ac:dyDescent="0.25">
      <c r="A4773" s="12" t="s">
        <v>638</v>
      </c>
      <c r="B4773" s="12" t="s">
        <v>82</v>
      </c>
      <c r="C4773" s="12" t="s">
        <v>815</v>
      </c>
      <c r="D4773" s="43" t="s">
        <v>1554</v>
      </c>
      <c r="E4773" s="48">
        <v>6111</v>
      </c>
      <c r="F4773" s="43"/>
      <c r="G4773" s="56" t="s">
        <v>2920</v>
      </c>
      <c r="H4773" s="23" t="s">
        <v>16</v>
      </c>
      <c r="I4773" s="68">
        <v>1611240</v>
      </c>
      <c r="J4773" s="68">
        <v>1611240</v>
      </c>
      <c r="K4773" s="68"/>
      <c r="L4773" s="68">
        <f t="shared" si="3702"/>
        <v>140000</v>
      </c>
      <c r="M4773" s="68"/>
      <c r="N4773" s="68"/>
      <c r="O4773" s="68">
        <v>140000</v>
      </c>
      <c r="P4773" s="68">
        <f t="shared" si="3700"/>
        <v>140000</v>
      </c>
      <c r="Q4773" s="68">
        <f t="shared" si="3701"/>
        <v>8.6889600556093445</v>
      </c>
    </row>
    <row r="4774" spans="1:17" x14ac:dyDescent="0.25">
      <c r="A4774" s="14" t="s">
        <v>638</v>
      </c>
      <c r="B4774" s="14" t="s">
        <v>82</v>
      </c>
      <c r="C4774" s="14" t="s">
        <v>815</v>
      </c>
      <c r="D4774" s="50" t="s">
        <v>1554</v>
      </c>
      <c r="E4774" s="50" t="s">
        <v>2719</v>
      </c>
      <c r="F4774" s="43" t="s">
        <v>1</v>
      </c>
      <c r="G4774" s="49" t="s">
        <v>1</v>
      </c>
      <c r="H4774" s="11" t="s">
        <v>19</v>
      </c>
      <c r="I4774" s="67">
        <f t="shared" ref="I4774:O4774" si="3722">SUM(I4775:I4779)</f>
        <v>245220</v>
      </c>
      <c r="J4774" s="67">
        <f t="shared" si="3722"/>
        <v>245220</v>
      </c>
      <c r="K4774" s="67">
        <f t="shared" si="3722"/>
        <v>0</v>
      </c>
      <c r="L4774" s="67">
        <f t="shared" si="3702"/>
        <v>30550</v>
      </c>
      <c r="M4774" s="67">
        <f t="shared" si="3722"/>
        <v>0</v>
      </c>
      <c r="N4774" s="67">
        <f t="shared" si="3722"/>
        <v>0</v>
      </c>
      <c r="O4774" s="67">
        <f t="shared" si="3722"/>
        <v>30550</v>
      </c>
      <c r="P4774" s="67">
        <f t="shared" si="3700"/>
        <v>30550</v>
      </c>
      <c r="Q4774" s="67">
        <f t="shared" si="3701"/>
        <v>12.458200799282277</v>
      </c>
    </row>
    <row r="4775" spans="1:17" x14ac:dyDescent="0.25">
      <c r="A4775" s="12" t="s">
        <v>638</v>
      </c>
      <c r="B4775" s="12" t="s">
        <v>82</v>
      </c>
      <c r="C4775" s="12" t="s">
        <v>815</v>
      </c>
      <c r="D4775" s="43" t="s">
        <v>1554</v>
      </c>
      <c r="E4775" s="48">
        <v>6112</v>
      </c>
      <c r="F4775" s="43" t="s">
        <v>1556</v>
      </c>
      <c r="G4775" s="56" t="s">
        <v>2920</v>
      </c>
      <c r="H4775" s="23" t="s">
        <v>73</v>
      </c>
      <c r="I4775" s="68">
        <v>48000</v>
      </c>
      <c r="J4775" s="68">
        <v>48000</v>
      </c>
      <c r="K4775" s="68"/>
      <c r="L4775" s="68">
        <f t="shared" si="3702"/>
        <v>5000</v>
      </c>
      <c r="M4775" s="68"/>
      <c r="N4775" s="68"/>
      <c r="O4775" s="68">
        <v>5000</v>
      </c>
      <c r="P4775" s="68">
        <f t="shared" si="3700"/>
        <v>5000</v>
      </c>
      <c r="Q4775" s="68">
        <f t="shared" si="3701"/>
        <v>10.416666666666668</v>
      </c>
    </row>
    <row r="4776" spans="1:17" x14ac:dyDescent="0.25">
      <c r="A4776" s="12" t="s">
        <v>638</v>
      </c>
      <c r="B4776" s="12" t="s">
        <v>82</v>
      </c>
      <c r="C4776" s="12" t="s">
        <v>815</v>
      </c>
      <c r="D4776" s="43" t="s">
        <v>1554</v>
      </c>
      <c r="E4776" s="48">
        <v>6112</v>
      </c>
      <c r="F4776" s="43" t="s">
        <v>1557</v>
      </c>
      <c r="G4776" s="56" t="s">
        <v>2920</v>
      </c>
      <c r="H4776" s="23" t="s">
        <v>22</v>
      </c>
      <c r="I4776" s="68">
        <v>133000</v>
      </c>
      <c r="J4776" s="68">
        <v>133000</v>
      </c>
      <c r="K4776" s="68"/>
      <c r="L4776" s="68">
        <f t="shared" si="3702"/>
        <v>12000</v>
      </c>
      <c r="M4776" s="68"/>
      <c r="N4776" s="68"/>
      <c r="O4776" s="68">
        <v>12000</v>
      </c>
      <c r="P4776" s="68">
        <f t="shared" si="3700"/>
        <v>12000</v>
      </c>
      <c r="Q4776" s="68">
        <f t="shared" si="3701"/>
        <v>9.0225563909774422</v>
      </c>
    </row>
    <row r="4777" spans="1:17" x14ac:dyDescent="0.25">
      <c r="A4777" s="12" t="s">
        <v>638</v>
      </c>
      <c r="B4777" s="12" t="s">
        <v>82</v>
      </c>
      <c r="C4777" s="12" t="s">
        <v>815</v>
      </c>
      <c r="D4777" s="43" t="s">
        <v>1554</v>
      </c>
      <c r="E4777" s="48">
        <v>6112</v>
      </c>
      <c r="F4777" s="43" t="s">
        <v>1558</v>
      </c>
      <c r="G4777" s="56" t="s">
        <v>2920</v>
      </c>
      <c r="H4777" s="23" t="s">
        <v>24</v>
      </c>
      <c r="I4777" s="68">
        <v>33500</v>
      </c>
      <c r="J4777" s="68">
        <v>33500</v>
      </c>
      <c r="K4777" s="68"/>
      <c r="L4777" s="68">
        <f t="shared" si="3702"/>
        <v>0</v>
      </c>
      <c r="M4777" s="68"/>
      <c r="N4777" s="68"/>
      <c r="O4777" s="68"/>
      <c r="P4777" s="68">
        <f t="shared" si="3700"/>
        <v>0</v>
      </c>
      <c r="Q4777" s="68">
        <f t="shared" si="3701"/>
        <v>0</v>
      </c>
    </row>
    <row r="4778" spans="1:17" x14ac:dyDescent="0.25">
      <c r="A4778" s="12" t="s">
        <v>638</v>
      </c>
      <c r="B4778" s="12" t="s">
        <v>82</v>
      </c>
      <c r="C4778" s="12" t="s">
        <v>815</v>
      </c>
      <c r="D4778" s="43" t="s">
        <v>1554</v>
      </c>
      <c r="E4778" s="48">
        <v>6112</v>
      </c>
      <c r="F4778" s="43" t="s">
        <v>1559</v>
      </c>
      <c r="G4778" s="56" t="s">
        <v>2920</v>
      </c>
      <c r="H4778" s="23" t="s">
        <v>76</v>
      </c>
      <c r="I4778" s="68">
        <v>20720</v>
      </c>
      <c r="J4778" s="68">
        <v>20720</v>
      </c>
      <c r="K4778" s="68"/>
      <c r="L4778" s="68">
        <f t="shared" si="3702"/>
        <v>4550</v>
      </c>
      <c r="M4778" s="68"/>
      <c r="N4778" s="68"/>
      <c r="O4778" s="68">
        <v>4550</v>
      </c>
      <c r="P4778" s="68">
        <f t="shared" si="3700"/>
        <v>4550</v>
      </c>
      <c r="Q4778" s="68">
        <f t="shared" si="3701"/>
        <v>21.95945945945946</v>
      </c>
    </row>
    <row r="4779" spans="1:17" x14ac:dyDescent="0.25">
      <c r="A4779" s="12" t="s">
        <v>638</v>
      </c>
      <c r="B4779" s="12" t="s">
        <v>82</v>
      </c>
      <c r="C4779" s="12" t="s">
        <v>815</v>
      </c>
      <c r="D4779" s="43" t="s">
        <v>1554</v>
      </c>
      <c r="E4779" s="48">
        <v>6112</v>
      </c>
      <c r="F4779" s="43" t="s">
        <v>1560</v>
      </c>
      <c r="G4779" s="56" t="s">
        <v>2920</v>
      </c>
      <c r="H4779" s="23" t="s">
        <v>26</v>
      </c>
      <c r="I4779" s="68">
        <v>10000</v>
      </c>
      <c r="J4779" s="68">
        <v>10000</v>
      </c>
      <c r="K4779" s="68"/>
      <c r="L4779" s="68">
        <f t="shared" si="3702"/>
        <v>9000</v>
      </c>
      <c r="M4779" s="68"/>
      <c r="N4779" s="68"/>
      <c r="O4779" s="68">
        <v>9000</v>
      </c>
      <c r="P4779" s="68">
        <f t="shared" si="3700"/>
        <v>9000</v>
      </c>
      <c r="Q4779" s="68">
        <f t="shared" si="3701"/>
        <v>90</v>
      </c>
    </row>
    <row r="4780" spans="1:17" x14ac:dyDescent="0.25">
      <c r="A4780" s="12" t="s">
        <v>638</v>
      </c>
      <c r="B4780" s="12" t="s">
        <v>82</v>
      </c>
      <c r="C4780" s="12" t="s">
        <v>815</v>
      </c>
      <c r="D4780" s="43" t="s">
        <v>1554</v>
      </c>
      <c r="E4780" s="42" t="s">
        <v>2710</v>
      </c>
      <c r="F4780" s="42" t="s">
        <v>1</v>
      </c>
      <c r="G4780" s="42" t="s">
        <v>1</v>
      </c>
      <c r="H4780" s="11" t="s">
        <v>28</v>
      </c>
      <c r="I4780" s="67">
        <f t="shared" ref="I4780:O4780" si="3723">SUM(I4781)</f>
        <v>177880</v>
      </c>
      <c r="J4780" s="67">
        <f t="shared" si="3723"/>
        <v>177880</v>
      </c>
      <c r="K4780" s="67">
        <f t="shared" si="3723"/>
        <v>0</v>
      </c>
      <c r="L4780" s="67">
        <f t="shared" si="3702"/>
        <v>12000</v>
      </c>
      <c r="M4780" s="67">
        <f t="shared" si="3723"/>
        <v>0</v>
      </c>
      <c r="N4780" s="67">
        <f t="shared" si="3723"/>
        <v>0</v>
      </c>
      <c r="O4780" s="67">
        <f t="shared" si="3723"/>
        <v>12000</v>
      </c>
      <c r="P4780" s="67">
        <f t="shared" si="3700"/>
        <v>12000</v>
      </c>
      <c r="Q4780" s="67">
        <f t="shared" si="3701"/>
        <v>6.746120980436249</v>
      </c>
    </row>
    <row r="4781" spans="1:17" x14ac:dyDescent="0.25">
      <c r="A4781" s="12" t="s">
        <v>638</v>
      </c>
      <c r="B4781" s="12" t="s">
        <v>82</v>
      </c>
      <c r="C4781" s="12" t="s">
        <v>815</v>
      </c>
      <c r="D4781" s="43" t="s">
        <v>1554</v>
      </c>
      <c r="E4781" s="48">
        <v>6121</v>
      </c>
      <c r="F4781" s="43"/>
      <c r="G4781" s="56" t="s">
        <v>2920</v>
      </c>
      <c r="H4781" s="23" t="s">
        <v>29</v>
      </c>
      <c r="I4781" s="68">
        <v>177880</v>
      </c>
      <c r="J4781" s="68">
        <v>177880</v>
      </c>
      <c r="K4781" s="68"/>
      <c r="L4781" s="68">
        <f t="shared" si="3702"/>
        <v>12000</v>
      </c>
      <c r="M4781" s="68"/>
      <c r="N4781" s="68"/>
      <c r="O4781" s="68">
        <v>12000</v>
      </c>
      <c r="P4781" s="68">
        <f t="shared" si="3700"/>
        <v>12000</v>
      </c>
      <c r="Q4781" s="68">
        <f t="shared" si="3701"/>
        <v>6.746120980436249</v>
      </c>
    </row>
    <row r="4782" spans="1:17" x14ac:dyDescent="0.25">
      <c r="A4782" s="12" t="s">
        <v>638</v>
      </c>
      <c r="B4782" s="12" t="s">
        <v>82</v>
      </c>
      <c r="C4782" s="12" t="s">
        <v>815</v>
      </c>
      <c r="D4782" s="43" t="s">
        <v>1554</v>
      </c>
      <c r="E4782" s="42" t="s">
        <v>2711</v>
      </c>
      <c r="F4782" s="42" t="s">
        <v>1</v>
      </c>
      <c r="G4782" s="42" t="s">
        <v>1</v>
      </c>
      <c r="H4782" s="11" t="s">
        <v>32</v>
      </c>
      <c r="I4782" s="67">
        <f t="shared" ref="I4782:O4782" si="3724">SUM(I4783:I4790)</f>
        <v>166570</v>
      </c>
      <c r="J4782" s="67">
        <f t="shared" si="3724"/>
        <v>109570</v>
      </c>
      <c r="K4782" s="67">
        <f t="shared" si="3724"/>
        <v>0</v>
      </c>
      <c r="L4782" s="67">
        <f t="shared" si="3702"/>
        <v>6500</v>
      </c>
      <c r="M4782" s="67">
        <f t="shared" si="3724"/>
        <v>0</v>
      </c>
      <c r="N4782" s="67">
        <f t="shared" si="3724"/>
        <v>0</v>
      </c>
      <c r="O4782" s="67">
        <f t="shared" si="3724"/>
        <v>6500</v>
      </c>
      <c r="P4782" s="67">
        <f t="shared" si="3700"/>
        <v>6500</v>
      </c>
      <c r="Q4782" s="67">
        <f t="shared" si="3701"/>
        <v>5.9322807337774934</v>
      </c>
    </row>
    <row r="4783" spans="1:17" x14ac:dyDescent="0.25">
      <c r="A4783" s="12" t="s">
        <v>638</v>
      </c>
      <c r="B4783" s="12" t="s">
        <v>82</v>
      </c>
      <c r="C4783" s="12" t="s">
        <v>815</v>
      </c>
      <c r="D4783" s="43" t="s">
        <v>1554</v>
      </c>
      <c r="E4783" s="48">
        <v>6131</v>
      </c>
      <c r="F4783" s="43"/>
      <c r="G4783" s="56" t="s">
        <v>2920</v>
      </c>
      <c r="H4783" s="23" t="s">
        <v>33</v>
      </c>
      <c r="I4783" s="68">
        <v>6000</v>
      </c>
      <c r="J4783" s="68">
        <v>5000</v>
      </c>
      <c r="K4783" s="68"/>
      <c r="L4783" s="68">
        <f t="shared" si="3702"/>
        <v>0</v>
      </c>
      <c r="M4783" s="68"/>
      <c r="N4783" s="68"/>
      <c r="O4783" s="68">
        <v>0</v>
      </c>
      <c r="P4783" s="68">
        <f t="shared" si="3700"/>
        <v>0</v>
      </c>
      <c r="Q4783" s="68">
        <f t="shared" si="3701"/>
        <v>0</v>
      </c>
    </row>
    <row r="4784" spans="1:17" x14ac:dyDescent="0.25">
      <c r="A4784" s="12" t="s">
        <v>638</v>
      </c>
      <c r="B4784" s="12" t="s">
        <v>82</v>
      </c>
      <c r="C4784" s="12" t="s">
        <v>815</v>
      </c>
      <c r="D4784" s="43" t="s">
        <v>1554</v>
      </c>
      <c r="E4784" s="48">
        <v>6132</v>
      </c>
      <c r="F4784" s="43"/>
      <c r="G4784" s="56" t="s">
        <v>2920</v>
      </c>
      <c r="H4784" s="23" t="s">
        <v>227</v>
      </c>
      <c r="I4784" s="68">
        <v>47000</v>
      </c>
      <c r="J4784" s="68">
        <v>45000</v>
      </c>
      <c r="K4784" s="68"/>
      <c r="L4784" s="68">
        <f t="shared" si="3702"/>
        <v>3000</v>
      </c>
      <c r="M4784" s="68"/>
      <c r="N4784" s="68"/>
      <c r="O4784" s="68">
        <v>3000</v>
      </c>
      <c r="P4784" s="68">
        <f t="shared" si="3700"/>
        <v>3000</v>
      </c>
      <c r="Q4784" s="68">
        <f t="shared" si="3701"/>
        <v>6.666666666666667</v>
      </c>
    </row>
    <row r="4785" spans="1:17" x14ac:dyDescent="0.25">
      <c r="A4785" s="12" t="s">
        <v>638</v>
      </c>
      <c r="B4785" s="12" t="s">
        <v>82</v>
      </c>
      <c r="C4785" s="12" t="s">
        <v>815</v>
      </c>
      <c r="D4785" s="43" t="s">
        <v>1554</v>
      </c>
      <c r="E4785" s="48">
        <v>6133</v>
      </c>
      <c r="F4785" s="43"/>
      <c r="G4785" s="56" t="s">
        <v>2920</v>
      </c>
      <c r="H4785" s="23" t="s">
        <v>229</v>
      </c>
      <c r="I4785" s="68">
        <v>17000</v>
      </c>
      <c r="J4785" s="68">
        <v>15000</v>
      </c>
      <c r="K4785" s="68"/>
      <c r="L4785" s="68">
        <f t="shared" si="3702"/>
        <v>0</v>
      </c>
      <c r="M4785" s="68"/>
      <c r="N4785" s="68"/>
      <c r="O4785" s="68">
        <v>0</v>
      </c>
      <c r="P4785" s="68">
        <f t="shared" si="3700"/>
        <v>0</v>
      </c>
      <c r="Q4785" s="68">
        <f t="shared" si="3701"/>
        <v>0</v>
      </c>
    </row>
    <row r="4786" spans="1:17" x14ac:dyDescent="0.25">
      <c r="A4786" s="12" t="s">
        <v>638</v>
      </c>
      <c r="B4786" s="12" t="s">
        <v>82</v>
      </c>
      <c r="C4786" s="12" t="s">
        <v>815</v>
      </c>
      <c r="D4786" s="43" t="s">
        <v>1554</v>
      </c>
      <c r="E4786" s="48">
        <v>6134</v>
      </c>
      <c r="F4786" s="43"/>
      <c r="G4786" s="56" t="s">
        <v>2920</v>
      </c>
      <c r="H4786" s="23" t="s">
        <v>169</v>
      </c>
      <c r="I4786" s="68">
        <v>25000</v>
      </c>
      <c r="J4786" s="68">
        <v>10000</v>
      </c>
      <c r="K4786" s="68"/>
      <c r="L4786" s="68">
        <f t="shared" si="3702"/>
        <v>0</v>
      </c>
      <c r="M4786" s="68"/>
      <c r="N4786" s="68"/>
      <c r="O4786" s="68">
        <v>0</v>
      </c>
      <c r="P4786" s="68">
        <f t="shared" si="3700"/>
        <v>0</v>
      </c>
      <c r="Q4786" s="68">
        <f t="shared" si="3701"/>
        <v>0</v>
      </c>
    </row>
    <row r="4787" spans="1:17" x14ac:dyDescent="0.25">
      <c r="A4787" s="12" t="s">
        <v>638</v>
      </c>
      <c r="B4787" s="12" t="s">
        <v>82</v>
      </c>
      <c r="C4787" s="12" t="s">
        <v>815</v>
      </c>
      <c r="D4787" s="43" t="s">
        <v>1554</v>
      </c>
      <c r="E4787" s="48">
        <v>6135</v>
      </c>
      <c r="F4787" s="43"/>
      <c r="G4787" s="56" t="s">
        <v>2920</v>
      </c>
      <c r="H4787" s="23" t="s">
        <v>231</v>
      </c>
      <c r="I4787" s="68">
        <v>1500</v>
      </c>
      <c r="J4787" s="68">
        <v>500</v>
      </c>
      <c r="K4787" s="68"/>
      <c r="L4787" s="68">
        <f t="shared" si="3702"/>
        <v>0</v>
      </c>
      <c r="M4787" s="68"/>
      <c r="N4787" s="68"/>
      <c r="O4787" s="68">
        <v>0</v>
      </c>
      <c r="P4787" s="68">
        <f t="shared" si="3700"/>
        <v>0</v>
      </c>
      <c r="Q4787" s="68">
        <f t="shared" si="3701"/>
        <v>0</v>
      </c>
    </row>
    <row r="4788" spans="1:17" x14ac:dyDescent="0.25">
      <c r="A4788" s="12" t="s">
        <v>638</v>
      </c>
      <c r="B4788" s="12" t="s">
        <v>82</v>
      </c>
      <c r="C4788" s="12" t="s">
        <v>815</v>
      </c>
      <c r="D4788" s="43" t="s">
        <v>1554</v>
      </c>
      <c r="E4788" s="48">
        <v>6137</v>
      </c>
      <c r="F4788" s="43"/>
      <c r="G4788" s="56" t="s">
        <v>2920</v>
      </c>
      <c r="H4788" s="23" t="s">
        <v>235</v>
      </c>
      <c r="I4788" s="68">
        <v>20000</v>
      </c>
      <c r="J4788" s="68">
        <v>10000</v>
      </c>
      <c r="K4788" s="68"/>
      <c r="L4788" s="68">
        <f t="shared" si="3702"/>
        <v>2000</v>
      </c>
      <c r="M4788" s="68"/>
      <c r="N4788" s="68"/>
      <c r="O4788" s="68">
        <v>2000</v>
      </c>
      <c r="P4788" s="68">
        <f t="shared" si="3700"/>
        <v>2000</v>
      </c>
      <c r="Q4788" s="68">
        <f t="shared" si="3701"/>
        <v>20</v>
      </c>
    </row>
    <row r="4789" spans="1:17" x14ac:dyDescent="0.25">
      <c r="A4789" s="12" t="s">
        <v>638</v>
      </c>
      <c r="B4789" s="12" t="s">
        <v>82</v>
      </c>
      <c r="C4789" s="12" t="s">
        <v>815</v>
      </c>
      <c r="D4789" s="43" t="s">
        <v>1554</v>
      </c>
      <c r="E4789" s="48">
        <v>6138</v>
      </c>
      <c r="F4789" s="43"/>
      <c r="G4789" s="56" t="s">
        <v>2920</v>
      </c>
      <c r="H4789" s="23" t="s">
        <v>237</v>
      </c>
      <c r="I4789" s="68">
        <v>7000</v>
      </c>
      <c r="J4789" s="68">
        <v>1000</v>
      </c>
      <c r="K4789" s="68"/>
      <c r="L4789" s="68">
        <f t="shared" si="3702"/>
        <v>0</v>
      </c>
      <c r="M4789" s="68"/>
      <c r="N4789" s="68"/>
      <c r="O4789" s="68">
        <v>0</v>
      </c>
      <c r="P4789" s="68">
        <f t="shared" si="3700"/>
        <v>0</v>
      </c>
      <c r="Q4789" s="68">
        <f t="shared" si="3701"/>
        <v>0</v>
      </c>
    </row>
    <row r="4790" spans="1:17" x14ac:dyDescent="0.25">
      <c r="A4790" s="14" t="s">
        <v>638</v>
      </c>
      <c r="B4790" s="14" t="s">
        <v>82</v>
      </c>
      <c r="C4790" s="14" t="s">
        <v>815</v>
      </c>
      <c r="D4790" s="50" t="s">
        <v>1554</v>
      </c>
      <c r="E4790" s="50" t="s">
        <v>2720</v>
      </c>
      <c r="F4790" s="43" t="s">
        <v>1</v>
      </c>
      <c r="G4790" s="49" t="s">
        <v>1</v>
      </c>
      <c r="H4790" s="11" t="s">
        <v>35</v>
      </c>
      <c r="I4790" s="67">
        <f t="shared" ref="I4790:O4790" si="3725">SUM(I4791:I4793)</f>
        <v>43070</v>
      </c>
      <c r="J4790" s="67">
        <f t="shared" si="3725"/>
        <v>23070</v>
      </c>
      <c r="K4790" s="67">
        <f t="shared" si="3725"/>
        <v>0</v>
      </c>
      <c r="L4790" s="67">
        <f t="shared" si="3702"/>
        <v>1500</v>
      </c>
      <c r="M4790" s="67">
        <f t="shared" si="3725"/>
        <v>0</v>
      </c>
      <c r="N4790" s="67">
        <f t="shared" si="3725"/>
        <v>0</v>
      </c>
      <c r="O4790" s="67">
        <f t="shared" si="3725"/>
        <v>1500</v>
      </c>
      <c r="P4790" s="67">
        <f t="shared" si="3700"/>
        <v>1500</v>
      </c>
      <c r="Q4790" s="67">
        <f t="shared" si="3701"/>
        <v>6.5019505851755532</v>
      </c>
    </row>
    <row r="4791" spans="1:17" x14ac:dyDescent="0.25">
      <c r="A4791" s="12" t="s">
        <v>638</v>
      </c>
      <c r="B4791" s="12" t="s">
        <v>82</v>
      </c>
      <c r="C4791" s="12" t="s">
        <v>815</v>
      </c>
      <c r="D4791" s="43" t="s">
        <v>1554</v>
      </c>
      <c r="E4791" s="48">
        <v>6139</v>
      </c>
      <c r="F4791" s="43"/>
      <c r="G4791" s="56" t="s">
        <v>2920</v>
      </c>
      <c r="H4791" s="23" t="s">
        <v>35</v>
      </c>
      <c r="I4791" s="68">
        <v>29370</v>
      </c>
      <c r="J4791" s="68">
        <v>9370</v>
      </c>
      <c r="K4791" s="68"/>
      <c r="L4791" s="68">
        <f t="shared" si="3702"/>
        <v>1000</v>
      </c>
      <c r="M4791" s="68"/>
      <c r="N4791" s="68"/>
      <c r="O4791" s="68">
        <v>1000</v>
      </c>
      <c r="P4791" s="68">
        <f t="shared" si="3700"/>
        <v>1000</v>
      </c>
      <c r="Q4791" s="68">
        <f t="shared" si="3701"/>
        <v>10.672358591248667</v>
      </c>
    </row>
    <row r="4792" spans="1:17" x14ac:dyDescent="0.25">
      <c r="A4792" s="12" t="s">
        <v>638</v>
      </c>
      <c r="B4792" s="12" t="s">
        <v>82</v>
      </c>
      <c r="C4792" s="12" t="s">
        <v>815</v>
      </c>
      <c r="D4792" s="43" t="s">
        <v>1554</v>
      </c>
      <c r="E4792" s="48">
        <v>6139</v>
      </c>
      <c r="F4792" s="43" t="s">
        <v>1561</v>
      </c>
      <c r="G4792" s="56" t="s">
        <v>2920</v>
      </c>
      <c r="H4792" s="23" t="s">
        <v>43</v>
      </c>
      <c r="I4792" s="68">
        <v>5100</v>
      </c>
      <c r="J4792" s="68">
        <v>5100</v>
      </c>
      <c r="K4792" s="68"/>
      <c r="L4792" s="68">
        <f t="shared" si="3702"/>
        <v>400</v>
      </c>
      <c r="M4792" s="68"/>
      <c r="N4792" s="68"/>
      <c r="O4792" s="68">
        <v>400</v>
      </c>
      <c r="P4792" s="68">
        <f t="shared" si="3700"/>
        <v>400</v>
      </c>
      <c r="Q4792" s="68">
        <f t="shared" si="3701"/>
        <v>7.8431372549019605</v>
      </c>
    </row>
    <row r="4793" spans="1:17" ht="22.5" x14ac:dyDescent="0.25">
      <c r="A4793" s="12" t="s">
        <v>638</v>
      </c>
      <c r="B4793" s="12" t="s">
        <v>82</v>
      </c>
      <c r="C4793" s="12" t="s">
        <v>815</v>
      </c>
      <c r="D4793" s="43" t="s">
        <v>1554</v>
      </c>
      <c r="E4793" s="48">
        <v>6139</v>
      </c>
      <c r="F4793" s="43" t="s">
        <v>1562</v>
      </c>
      <c r="G4793" s="56" t="s">
        <v>2920</v>
      </c>
      <c r="H4793" s="23" t="s">
        <v>49</v>
      </c>
      <c r="I4793" s="68">
        <v>8600</v>
      </c>
      <c r="J4793" s="68">
        <v>8600</v>
      </c>
      <c r="K4793" s="68"/>
      <c r="L4793" s="68">
        <f t="shared" si="3702"/>
        <v>100</v>
      </c>
      <c r="M4793" s="68"/>
      <c r="N4793" s="68"/>
      <c r="O4793" s="68">
        <v>100</v>
      </c>
      <c r="P4793" s="68">
        <f t="shared" si="3700"/>
        <v>100</v>
      </c>
      <c r="Q4793" s="68">
        <f t="shared" si="3701"/>
        <v>1.1627906976744187</v>
      </c>
    </row>
    <row r="4794" spans="1:17" ht="22.5" x14ac:dyDescent="0.25">
      <c r="A4794" s="14" t="s">
        <v>1</v>
      </c>
      <c r="B4794" s="14" t="s">
        <v>1</v>
      </c>
      <c r="C4794" s="14" t="s">
        <v>1</v>
      </c>
      <c r="D4794" s="42" t="s">
        <v>1</v>
      </c>
      <c r="E4794" s="42" t="s">
        <v>1</v>
      </c>
      <c r="F4794" s="42" t="s">
        <v>1</v>
      </c>
      <c r="G4794" s="42" t="s">
        <v>1</v>
      </c>
      <c r="H4794" s="17" t="s">
        <v>50</v>
      </c>
      <c r="I4794" s="66">
        <f t="shared" ref="I4794:O4795" si="3726">SUM(I4795)</f>
        <v>100</v>
      </c>
      <c r="J4794" s="66">
        <f t="shared" si="3726"/>
        <v>100</v>
      </c>
      <c r="K4794" s="66">
        <f t="shared" si="3726"/>
        <v>0</v>
      </c>
      <c r="L4794" s="66">
        <f t="shared" si="3702"/>
        <v>0</v>
      </c>
      <c r="M4794" s="66">
        <f t="shared" si="3726"/>
        <v>0</v>
      </c>
      <c r="N4794" s="66">
        <f t="shared" si="3726"/>
        <v>0</v>
      </c>
      <c r="O4794" s="66">
        <f t="shared" si="3726"/>
        <v>0</v>
      </c>
      <c r="P4794" s="66">
        <f t="shared" si="3700"/>
        <v>0</v>
      </c>
      <c r="Q4794" s="66">
        <f t="shared" si="3701"/>
        <v>0</v>
      </c>
    </row>
    <row r="4795" spans="1:17" x14ac:dyDescent="0.25">
      <c r="A4795" s="12" t="s">
        <v>638</v>
      </c>
      <c r="B4795" s="12" t="s">
        <v>82</v>
      </c>
      <c r="C4795" s="12" t="s">
        <v>815</v>
      </c>
      <c r="D4795" s="43" t="s">
        <v>1554</v>
      </c>
      <c r="E4795" s="42" t="s">
        <v>2712</v>
      </c>
      <c r="F4795" s="42" t="s">
        <v>1</v>
      </c>
      <c r="G4795" s="42" t="s">
        <v>1</v>
      </c>
      <c r="H4795" s="11" t="s">
        <v>52</v>
      </c>
      <c r="I4795" s="67">
        <f t="shared" si="3726"/>
        <v>100</v>
      </c>
      <c r="J4795" s="67">
        <f t="shared" si="3726"/>
        <v>100</v>
      </c>
      <c r="K4795" s="67">
        <f t="shared" si="3726"/>
        <v>0</v>
      </c>
      <c r="L4795" s="67">
        <f t="shared" si="3702"/>
        <v>0</v>
      </c>
      <c r="M4795" s="67">
        <f t="shared" si="3726"/>
        <v>0</v>
      </c>
      <c r="N4795" s="67">
        <f t="shared" si="3726"/>
        <v>0</v>
      </c>
      <c r="O4795" s="67">
        <f t="shared" si="3726"/>
        <v>0</v>
      </c>
      <c r="P4795" s="67">
        <f t="shared" si="3700"/>
        <v>0</v>
      </c>
      <c r="Q4795" s="67">
        <f t="shared" si="3701"/>
        <v>0</v>
      </c>
    </row>
    <row r="4796" spans="1:17" x14ac:dyDescent="0.25">
      <c r="A4796" s="12" t="s">
        <v>638</v>
      </c>
      <c r="B4796" s="12" t="s">
        <v>82</v>
      </c>
      <c r="C4796" s="12" t="s">
        <v>815</v>
      </c>
      <c r="D4796" s="43" t="s">
        <v>1554</v>
      </c>
      <c r="E4796" s="48">
        <v>6148</v>
      </c>
      <c r="F4796" s="43"/>
      <c r="G4796" s="56" t="s">
        <v>2920</v>
      </c>
      <c r="H4796" s="23" t="s">
        <v>58</v>
      </c>
      <c r="I4796" s="68">
        <v>100</v>
      </c>
      <c r="J4796" s="68">
        <v>100</v>
      </c>
      <c r="K4796" s="68"/>
      <c r="L4796" s="68">
        <f t="shared" si="3702"/>
        <v>0</v>
      </c>
      <c r="M4796" s="68"/>
      <c r="N4796" s="68"/>
      <c r="O4796" s="68"/>
      <c r="P4796" s="68">
        <f t="shared" si="3700"/>
        <v>0</v>
      </c>
      <c r="Q4796" s="68">
        <f t="shared" si="3701"/>
        <v>0</v>
      </c>
    </row>
    <row r="4797" spans="1:17" ht="22.5" x14ac:dyDescent="0.25">
      <c r="A4797" s="14" t="s">
        <v>1</v>
      </c>
      <c r="B4797" s="14" t="s">
        <v>1</v>
      </c>
      <c r="C4797" s="14" t="s">
        <v>1</v>
      </c>
      <c r="D4797" s="42" t="s">
        <v>1</v>
      </c>
      <c r="E4797" s="42" t="s">
        <v>1</v>
      </c>
      <c r="F4797" s="42" t="s">
        <v>1</v>
      </c>
      <c r="G4797" s="42" t="s">
        <v>1</v>
      </c>
      <c r="H4797" s="17" t="s">
        <v>59</v>
      </c>
      <c r="I4797" s="66">
        <f t="shared" ref="I4797:O4798" si="3727">SUM(I4798)</f>
        <v>15000</v>
      </c>
      <c r="J4797" s="66">
        <f t="shared" si="3727"/>
        <v>0</v>
      </c>
      <c r="K4797" s="66">
        <f t="shared" si="3727"/>
        <v>0</v>
      </c>
      <c r="L4797" s="66">
        <f t="shared" si="3702"/>
        <v>0</v>
      </c>
      <c r="M4797" s="66">
        <f t="shared" si="3727"/>
        <v>0</v>
      </c>
      <c r="N4797" s="66">
        <f t="shared" si="3727"/>
        <v>0</v>
      </c>
      <c r="O4797" s="66">
        <f t="shared" si="3727"/>
        <v>0</v>
      </c>
      <c r="P4797" s="66">
        <f t="shared" si="3700"/>
        <v>0</v>
      </c>
      <c r="Q4797" s="66" t="str">
        <f t="shared" si="3701"/>
        <v>-</v>
      </c>
    </row>
    <row r="4798" spans="1:17" x14ac:dyDescent="0.25">
      <c r="A4798" s="12" t="s">
        <v>638</v>
      </c>
      <c r="B4798" s="12" t="s">
        <v>82</v>
      </c>
      <c r="C4798" s="12" t="s">
        <v>815</v>
      </c>
      <c r="D4798" s="43" t="s">
        <v>1554</v>
      </c>
      <c r="E4798" s="42" t="s">
        <v>2715</v>
      </c>
      <c r="F4798" s="42" t="s">
        <v>1</v>
      </c>
      <c r="G4798" s="42" t="s">
        <v>1</v>
      </c>
      <c r="H4798" s="11" t="s">
        <v>61</v>
      </c>
      <c r="I4798" s="67">
        <f t="shared" si="3727"/>
        <v>15000</v>
      </c>
      <c r="J4798" s="67">
        <f t="shared" si="3727"/>
        <v>0</v>
      </c>
      <c r="K4798" s="67">
        <f t="shared" si="3727"/>
        <v>0</v>
      </c>
      <c r="L4798" s="67">
        <f t="shared" si="3702"/>
        <v>0</v>
      </c>
      <c r="M4798" s="67">
        <f t="shared" si="3727"/>
        <v>0</v>
      </c>
      <c r="N4798" s="67">
        <f t="shared" si="3727"/>
        <v>0</v>
      </c>
      <c r="O4798" s="67">
        <f t="shared" si="3727"/>
        <v>0</v>
      </c>
      <c r="P4798" s="67">
        <f t="shared" si="3700"/>
        <v>0</v>
      </c>
      <c r="Q4798" s="67" t="str">
        <f t="shared" si="3701"/>
        <v>-</v>
      </c>
    </row>
    <row r="4799" spans="1:17" x14ac:dyDescent="0.25">
      <c r="A4799" s="12" t="s">
        <v>638</v>
      </c>
      <c r="B4799" s="12" t="s">
        <v>82</v>
      </c>
      <c r="C4799" s="12" t="s">
        <v>815</v>
      </c>
      <c r="D4799" s="43" t="s">
        <v>1554</v>
      </c>
      <c r="E4799" s="48">
        <v>8213</v>
      </c>
      <c r="F4799" s="43"/>
      <c r="G4799" s="56" t="s">
        <v>2920</v>
      </c>
      <c r="H4799" s="23" t="s">
        <v>62</v>
      </c>
      <c r="I4799" s="68">
        <v>15000</v>
      </c>
      <c r="J4799" s="68">
        <v>0</v>
      </c>
      <c r="K4799" s="68"/>
      <c r="L4799" s="68">
        <f t="shared" si="3702"/>
        <v>0</v>
      </c>
      <c r="M4799" s="68"/>
      <c r="N4799" s="68"/>
      <c r="O4799" s="68"/>
      <c r="P4799" s="68">
        <f t="shared" si="3700"/>
        <v>0</v>
      </c>
      <c r="Q4799" s="68" t="str">
        <f t="shared" si="3701"/>
        <v>-</v>
      </c>
    </row>
    <row r="4800" spans="1:17" x14ac:dyDescent="0.25">
      <c r="A4800" s="23" t="s">
        <v>1</v>
      </c>
      <c r="B4800" s="23" t="s">
        <v>1</v>
      </c>
      <c r="C4800" s="23" t="s">
        <v>1</v>
      </c>
      <c r="D4800" s="49" t="s">
        <v>1</v>
      </c>
      <c r="E4800" s="49" t="s">
        <v>1</v>
      </c>
      <c r="F4800" s="49" t="s">
        <v>1</v>
      </c>
      <c r="G4800" s="49" t="s">
        <v>1</v>
      </c>
      <c r="H4800" s="17" t="s">
        <v>1563</v>
      </c>
      <c r="I4800" s="66">
        <f t="shared" ref="I4800:O4800" si="3728">SUM(I4771,I4794,I4797)</f>
        <v>2216010</v>
      </c>
      <c r="J4800" s="66">
        <f t="shared" si="3728"/>
        <v>2144010</v>
      </c>
      <c r="K4800" s="66">
        <f t="shared" si="3728"/>
        <v>0</v>
      </c>
      <c r="L4800" s="66">
        <f t="shared" si="3702"/>
        <v>189050</v>
      </c>
      <c r="M4800" s="66">
        <f t="shared" si="3728"/>
        <v>0</v>
      </c>
      <c r="N4800" s="66">
        <f t="shared" si="3728"/>
        <v>0</v>
      </c>
      <c r="O4800" s="66">
        <f t="shared" si="3728"/>
        <v>189050</v>
      </c>
      <c r="P4800" s="66">
        <f t="shared" si="3700"/>
        <v>189050</v>
      </c>
      <c r="Q4800" s="66">
        <f t="shared" si="3701"/>
        <v>8.8175894701983673</v>
      </c>
    </row>
    <row r="4801" spans="1:17" ht="15.75" thickBot="1" x14ac:dyDescent="0.3">
      <c r="A4801" s="23" t="s">
        <v>1</v>
      </c>
      <c r="B4801" s="23" t="s">
        <v>1</v>
      </c>
      <c r="C4801" s="23" t="s">
        <v>1</v>
      </c>
      <c r="D4801" s="49" t="s">
        <v>1</v>
      </c>
      <c r="E4801" s="49" t="s">
        <v>1</v>
      </c>
      <c r="F4801" s="49" t="s">
        <v>1</v>
      </c>
      <c r="G4801" s="49" t="s">
        <v>1</v>
      </c>
      <c r="H4801" s="11" t="s">
        <v>64</v>
      </c>
      <c r="I4801" s="67">
        <v>77</v>
      </c>
      <c r="J4801" s="67">
        <v>77</v>
      </c>
      <c r="K4801" s="67"/>
      <c r="L4801" s="67"/>
      <c r="M4801" s="67"/>
      <c r="N4801" s="67"/>
      <c r="O4801" s="67"/>
      <c r="P4801" s="67">
        <f t="shared" si="3700"/>
        <v>0</v>
      </c>
      <c r="Q4801" s="67">
        <f t="shared" si="3701"/>
        <v>0</v>
      </c>
    </row>
    <row r="4802" spans="1:17" ht="34.5" thickBot="1" x14ac:dyDescent="0.3">
      <c r="A4802" s="23" t="s">
        <v>1</v>
      </c>
      <c r="B4802" s="23" t="s">
        <v>1</v>
      </c>
      <c r="C4802" s="23" t="s">
        <v>1</v>
      </c>
      <c r="D4802" s="49" t="s">
        <v>1</v>
      </c>
      <c r="E4802" s="49" t="s">
        <v>1</v>
      </c>
      <c r="F4802" s="49" t="s">
        <v>1</v>
      </c>
      <c r="G4802" s="49" t="s">
        <v>1</v>
      </c>
      <c r="H4802" s="22" t="s">
        <v>65</v>
      </c>
      <c r="I4802" s="64" t="s">
        <v>2718</v>
      </c>
      <c r="J4802" s="64" t="s">
        <v>2879</v>
      </c>
      <c r="K4802" s="64" t="s">
        <v>2942</v>
      </c>
      <c r="L4802" s="64" t="s">
        <v>2942</v>
      </c>
      <c r="M4802" s="64" t="s">
        <v>2950</v>
      </c>
      <c r="N4802" s="64" t="s">
        <v>2949</v>
      </c>
      <c r="O4802" s="64" t="s">
        <v>2951</v>
      </c>
      <c r="P4802" s="64" t="s">
        <v>2942</v>
      </c>
      <c r="Q4802" s="64" t="s">
        <v>2944</v>
      </c>
    </row>
    <row r="4803" spans="1:17" x14ac:dyDescent="0.25">
      <c r="A4803" s="24"/>
      <c r="B4803" s="24"/>
      <c r="C4803" s="24"/>
      <c r="D4803" s="51"/>
      <c r="E4803" s="51"/>
      <c r="F4803" s="51"/>
      <c r="G4803" s="51"/>
      <c r="H4803" s="18" t="s">
        <v>1</v>
      </c>
      <c r="I4803" s="65">
        <v>1</v>
      </c>
      <c r="J4803" s="65" t="s">
        <v>2894</v>
      </c>
      <c r="K4803" s="65">
        <v>3</v>
      </c>
      <c r="L4803" s="65" t="s">
        <v>2945</v>
      </c>
      <c r="M4803" s="65">
        <v>5</v>
      </c>
      <c r="N4803" s="65">
        <v>6</v>
      </c>
      <c r="O4803" s="65">
        <v>7</v>
      </c>
      <c r="P4803" s="65" t="s">
        <v>2946</v>
      </c>
      <c r="Q4803" s="65">
        <v>9</v>
      </c>
    </row>
    <row r="4804" spans="1:17" x14ac:dyDescent="0.25">
      <c r="A4804" s="24"/>
      <c r="B4804" s="24"/>
      <c r="C4804" s="24"/>
      <c r="D4804" s="51"/>
      <c r="E4804" s="52"/>
      <c r="F4804" s="52"/>
      <c r="G4804" s="52"/>
      <c r="H4804" s="19" t="s">
        <v>332</v>
      </c>
      <c r="I4804" s="69">
        <f t="shared" ref="I4804" si="3729">SUM(I4800)</f>
        <v>2216010</v>
      </c>
      <c r="J4804" s="69">
        <f t="shared" ref="J4804:K4804" si="3730">SUM(J4800)</f>
        <v>2144010</v>
      </c>
      <c r="K4804" s="69">
        <f t="shared" si="3730"/>
        <v>0</v>
      </c>
      <c r="L4804" s="69">
        <f t="shared" si="3702"/>
        <v>189050</v>
      </c>
      <c r="M4804" s="69">
        <f t="shared" ref="M4804" si="3731">SUM(M4800)</f>
        <v>0</v>
      </c>
      <c r="N4804" s="69">
        <f t="shared" ref="N4804:O4804" si="3732">SUM(N4800)</f>
        <v>0</v>
      </c>
      <c r="O4804" s="69">
        <f t="shared" si="3732"/>
        <v>189050</v>
      </c>
      <c r="P4804" s="69">
        <f t="shared" si="3700"/>
        <v>189050</v>
      </c>
      <c r="Q4804" s="69">
        <f t="shared" si="3701"/>
        <v>8.8175894701983673</v>
      </c>
    </row>
    <row r="4805" spans="1:17" x14ac:dyDescent="0.25">
      <c r="A4805" s="24"/>
      <c r="B4805" s="24"/>
      <c r="C4805" s="24"/>
      <c r="D4805" s="51"/>
      <c r="E4805" s="51"/>
      <c r="F4805" s="51"/>
      <c r="G4805" s="51"/>
      <c r="H4805" s="20" t="s">
        <v>67</v>
      </c>
      <c r="I4805" s="69">
        <f t="shared" ref="I4805" si="3733">SUM(I4804)</f>
        <v>2216010</v>
      </c>
      <c r="J4805" s="69">
        <f t="shared" ref="J4805:K4805" si="3734">SUM(J4804)</f>
        <v>2144010</v>
      </c>
      <c r="K4805" s="69">
        <f t="shared" si="3734"/>
        <v>0</v>
      </c>
      <c r="L4805" s="69">
        <f t="shared" si="3702"/>
        <v>189050</v>
      </c>
      <c r="M4805" s="69">
        <f t="shared" ref="M4805" si="3735">SUM(M4804)</f>
        <v>0</v>
      </c>
      <c r="N4805" s="69">
        <f t="shared" ref="N4805:O4805" si="3736">SUM(N4804)</f>
        <v>0</v>
      </c>
      <c r="O4805" s="69">
        <f t="shared" si="3736"/>
        <v>189050</v>
      </c>
      <c r="P4805" s="69">
        <f t="shared" si="3700"/>
        <v>189050</v>
      </c>
      <c r="Q4805" s="69">
        <f t="shared" si="3701"/>
        <v>8.8175894701983673</v>
      </c>
    </row>
    <row r="4806" spans="1:17" x14ac:dyDescent="0.25">
      <c r="A4806" s="25"/>
      <c r="B4806" s="25"/>
      <c r="C4806" s="25"/>
      <c r="D4806" s="53"/>
      <c r="E4806" s="53"/>
      <c r="F4806" s="53"/>
      <c r="G4806" s="53"/>
    </row>
    <row r="4807" spans="1:17" ht="15.75" thickBot="1" x14ac:dyDescent="0.3">
      <c r="A4807" s="23" t="s">
        <v>1</v>
      </c>
      <c r="B4807" s="23" t="s">
        <v>1</v>
      </c>
      <c r="C4807" s="23" t="s">
        <v>1</v>
      </c>
      <c r="D4807" s="49" t="s">
        <v>1</v>
      </c>
      <c r="E4807" s="49" t="s">
        <v>1</v>
      </c>
      <c r="F4807" s="49" t="s">
        <v>1</v>
      </c>
      <c r="G4807" s="49" t="s">
        <v>1</v>
      </c>
      <c r="H4807" s="26" t="s">
        <v>1</v>
      </c>
      <c r="I4807" s="70"/>
      <c r="J4807" s="70"/>
      <c r="K4807" s="70"/>
      <c r="L4807" s="70"/>
      <c r="M4807" s="70"/>
      <c r="N4807" s="70"/>
      <c r="O4807" s="70"/>
      <c r="P4807" s="70"/>
      <c r="Q4807" s="70"/>
    </row>
    <row r="4808" spans="1:17" ht="34.5" thickBot="1" x14ac:dyDescent="0.3">
      <c r="A4808" s="22" t="s">
        <v>4</v>
      </c>
      <c r="B4808" s="22" t="s">
        <v>5</v>
      </c>
      <c r="C4808" s="22" t="s">
        <v>6</v>
      </c>
      <c r="D4808" s="44" t="s">
        <v>2891</v>
      </c>
      <c r="E4808" s="44" t="s">
        <v>2895</v>
      </c>
      <c r="F4808" s="44" t="s">
        <v>7</v>
      </c>
      <c r="G4808" s="44" t="s">
        <v>8</v>
      </c>
      <c r="H4808" s="22" t="s">
        <v>9</v>
      </c>
      <c r="I4808" s="64" t="s">
        <v>2718</v>
      </c>
      <c r="J4808" s="64" t="s">
        <v>2879</v>
      </c>
      <c r="K4808" s="64" t="s">
        <v>2942</v>
      </c>
      <c r="L4808" s="64" t="s">
        <v>2942</v>
      </c>
      <c r="M4808" s="64" t="s">
        <v>2950</v>
      </c>
      <c r="N4808" s="64" t="s">
        <v>2949</v>
      </c>
      <c r="O4808" s="64" t="s">
        <v>2951</v>
      </c>
      <c r="P4808" s="64" t="s">
        <v>2942</v>
      </c>
      <c r="Q4808" s="64" t="s">
        <v>2944</v>
      </c>
    </row>
    <row r="4809" spans="1:17" x14ac:dyDescent="0.25">
      <c r="A4809" s="15" t="s">
        <v>1</v>
      </c>
      <c r="B4809" s="15" t="s">
        <v>1</v>
      </c>
      <c r="C4809" s="15" t="s">
        <v>1</v>
      </c>
      <c r="D4809" s="45" t="s">
        <v>1</v>
      </c>
      <c r="E4809" s="45" t="s">
        <v>1</v>
      </c>
      <c r="F4809" s="46" t="s">
        <v>1</v>
      </c>
      <c r="G4809" s="47" t="s">
        <v>1</v>
      </c>
      <c r="H4809" s="16" t="s">
        <v>1</v>
      </c>
      <c r="I4809" s="65">
        <v>1</v>
      </c>
      <c r="J4809" s="65" t="s">
        <v>2894</v>
      </c>
      <c r="K4809" s="65">
        <v>3</v>
      </c>
      <c r="L4809" s="65" t="s">
        <v>2945</v>
      </c>
      <c r="M4809" s="65">
        <v>5</v>
      </c>
      <c r="N4809" s="65">
        <v>6</v>
      </c>
      <c r="O4809" s="65">
        <v>7</v>
      </c>
      <c r="P4809" s="65" t="s">
        <v>2946</v>
      </c>
      <c r="Q4809" s="65">
        <v>9</v>
      </c>
    </row>
    <row r="4810" spans="1:17" x14ac:dyDescent="0.25">
      <c r="A4810" s="14" t="s">
        <v>638</v>
      </c>
      <c r="B4810" s="14" t="s">
        <v>82</v>
      </c>
      <c r="C4810" s="12" t="s">
        <v>826</v>
      </c>
      <c r="D4810" s="43" t="s">
        <v>1564</v>
      </c>
      <c r="E4810" s="42" t="s">
        <v>1</v>
      </c>
      <c r="F4810" s="42" t="s">
        <v>1</v>
      </c>
      <c r="G4810" s="42" t="s">
        <v>1</v>
      </c>
      <c r="H4810" s="11" t="s">
        <v>1565</v>
      </c>
      <c r="I4810" s="63"/>
      <c r="J4810" s="63"/>
      <c r="K4810" s="63"/>
      <c r="L4810" s="63"/>
      <c r="M4810" s="63"/>
      <c r="N4810" s="63"/>
      <c r="O4810" s="63"/>
      <c r="P4810" s="63">
        <f t="shared" si="3700"/>
        <v>0</v>
      </c>
      <c r="Q4810" s="63" t="str">
        <f t="shared" si="3701"/>
        <v>-</v>
      </c>
    </row>
    <row r="4811" spans="1:17" ht="22.5" x14ac:dyDescent="0.25">
      <c r="A4811" s="14" t="s">
        <v>1</v>
      </c>
      <c r="B4811" s="14" t="s">
        <v>1</v>
      </c>
      <c r="C4811" s="14" t="s">
        <v>1</v>
      </c>
      <c r="D4811" s="42" t="s">
        <v>1</v>
      </c>
      <c r="E4811" s="42" t="s">
        <v>1</v>
      </c>
      <c r="F4811" s="42" t="s">
        <v>1</v>
      </c>
      <c r="G4811" s="42" t="s">
        <v>1</v>
      </c>
      <c r="H4811" s="17" t="s">
        <v>13</v>
      </c>
      <c r="I4811" s="66">
        <f t="shared" ref="I4811" si="3737">SUM(I4812,I4820,I4822)</f>
        <v>1788615</v>
      </c>
      <c r="J4811" s="66">
        <f t="shared" ref="J4811:K4811" si="3738">SUM(J4812,J4820,J4822)</f>
        <v>1703915</v>
      </c>
      <c r="K4811" s="66">
        <f t="shared" si="3738"/>
        <v>0</v>
      </c>
      <c r="L4811" s="66">
        <f t="shared" si="3702"/>
        <v>178195</v>
      </c>
      <c r="M4811" s="66">
        <f t="shared" ref="M4811" si="3739">SUM(M4812,M4820,M4822)</f>
        <v>0</v>
      </c>
      <c r="N4811" s="66">
        <f t="shared" ref="N4811:O4811" si="3740">SUM(N4812,N4820,N4822)</f>
        <v>0</v>
      </c>
      <c r="O4811" s="66">
        <f t="shared" si="3740"/>
        <v>178195</v>
      </c>
      <c r="P4811" s="66">
        <f t="shared" si="3700"/>
        <v>178195</v>
      </c>
      <c r="Q4811" s="66">
        <f t="shared" si="3701"/>
        <v>10.457974722917516</v>
      </c>
    </row>
    <row r="4812" spans="1:17" x14ac:dyDescent="0.25">
      <c r="A4812" s="12" t="s">
        <v>638</v>
      </c>
      <c r="B4812" s="12" t="s">
        <v>82</v>
      </c>
      <c r="C4812" s="12" t="s">
        <v>826</v>
      </c>
      <c r="D4812" s="43" t="s">
        <v>1564</v>
      </c>
      <c r="E4812" s="42" t="s">
        <v>2709</v>
      </c>
      <c r="F4812" s="42" t="s">
        <v>1</v>
      </c>
      <c r="G4812" s="42" t="s">
        <v>1</v>
      </c>
      <c r="H4812" s="11" t="s">
        <v>15</v>
      </c>
      <c r="I4812" s="67">
        <f t="shared" ref="I4812" si="3741">SUM(I4813,I4814)</f>
        <v>1427339</v>
      </c>
      <c r="J4812" s="67">
        <f t="shared" ref="J4812:K4812" si="3742">SUM(J4813,J4814)</f>
        <v>1427339</v>
      </c>
      <c r="K4812" s="67">
        <f t="shared" si="3742"/>
        <v>0</v>
      </c>
      <c r="L4812" s="67">
        <f t="shared" ref="L4812:L4875" si="3743">SUM(M4812:O4812)</f>
        <v>146000</v>
      </c>
      <c r="M4812" s="67">
        <f t="shared" ref="M4812" si="3744">SUM(M4813,M4814)</f>
        <v>0</v>
      </c>
      <c r="N4812" s="67">
        <f t="shared" ref="N4812:O4812" si="3745">SUM(N4813,N4814)</f>
        <v>0</v>
      </c>
      <c r="O4812" s="67">
        <f t="shared" si="3745"/>
        <v>146000</v>
      </c>
      <c r="P4812" s="67">
        <f t="shared" si="3700"/>
        <v>146000</v>
      </c>
      <c r="Q4812" s="67">
        <f t="shared" si="3701"/>
        <v>10.228824406815761</v>
      </c>
    </row>
    <row r="4813" spans="1:17" x14ac:dyDescent="0.25">
      <c r="A4813" s="12" t="s">
        <v>638</v>
      </c>
      <c r="B4813" s="12" t="s">
        <v>82</v>
      </c>
      <c r="C4813" s="12" t="s">
        <v>826</v>
      </c>
      <c r="D4813" s="43" t="s">
        <v>1564</v>
      </c>
      <c r="E4813" s="48">
        <v>6111</v>
      </c>
      <c r="F4813" s="43"/>
      <c r="G4813" s="56" t="s">
        <v>2920</v>
      </c>
      <c r="H4813" s="23" t="s">
        <v>16</v>
      </c>
      <c r="I4813" s="68">
        <v>1238339</v>
      </c>
      <c r="J4813" s="68">
        <v>1238339</v>
      </c>
      <c r="K4813" s="68"/>
      <c r="L4813" s="68">
        <f t="shared" si="3743"/>
        <v>110000</v>
      </c>
      <c r="M4813" s="68"/>
      <c r="N4813" s="68"/>
      <c r="O4813" s="68">
        <v>110000</v>
      </c>
      <c r="P4813" s="68">
        <f t="shared" si="3700"/>
        <v>110000</v>
      </c>
      <c r="Q4813" s="68">
        <f t="shared" si="3701"/>
        <v>8.8828664848639995</v>
      </c>
    </row>
    <row r="4814" spans="1:17" x14ac:dyDescent="0.25">
      <c r="A4814" s="14" t="s">
        <v>638</v>
      </c>
      <c r="B4814" s="14" t="s">
        <v>82</v>
      </c>
      <c r="C4814" s="14" t="s">
        <v>826</v>
      </c>
      <c r="D4814" s="50" t="s">
        <v>1564</v>
      </c>
      <c r="E4814" s="50" t="s">
        <v>2719</v>
      </c>
      <c r="F4814" s="43" t="s">
        <v>1</v>
      </c>
      <c r="G4814" s="49" t="s">
        <v>1</v>
      </c>
      <c r="H4814" s="11" t="s">
        <v>19</v>
      </c>
      <c r="I4814" s="67">
        <f t="shared" ref="I4814:O4814" si="3746">SUM(I4815:I4819)</f>
        <v>189000</v>
      </c>
      <c r="J4814" s="67">
        <f t="shared" si="3746"/>
        <v>189000</v>
      </c>
      <c r="K4814" s="67">
        <f t="shared" si="3746"/>
        <v>0</v>
      </c>
      <c r="L4814" s="67">
        <f t="shared" si="3743"/>
        <v>36000</v>
      </c>
      <c r="M4814" s="67">
        <f t="shared" si="3746"/>
        <v>0</v>
      </c>
      <c r="N4814" s="67">
        <f t="shared" si="3746"/>
        <v>0</v>
      </c>
      <c r="O4814" s="67">
        <f t="shared" si="3746"/>
        <v>36000</v>
      </c>
      <c r="P4814" s="67">
        <f t="shared" si="3700"/>
        <v>36000</v>
      </c>
      <c r="Q4814" s="67">
        <f t="shared" si="3701"/>
        <v>19.047619047619047</v>
      </c>
    </row>
    <row r="4815" spans="1:17" x14ac:dyDescent="0.25">
      <c r="A4815" s="12" t="s">
        <v>638</v>
      </c>
      <c r="B4815" s="12" t="s">
        <v>82</v>
      </c>
      <c r="C4815" s="12" t="s">
        <v>826</v>
      </c>
      <c r="D4815" s="43" t="s">
        <v>1564</v>
      </c>
      <c r="E4815" s="48">
        <v>6112</v>
      </c>
      <c r="F4815" s="43" t="s">
        <v>1566</v>
      </c>
      <c r="G4815" s="56" t="s">
        <v>2920</v>
      </c>
      <c r="H4815" s="23" t="s">
        <v>73</v>
      </c>
      <c r="I4815" s="68">
        <v>34000</v>
      </c>
      <c r="J4815" s="68">
        <v>34000</v>
      </c>
      <c r="K4815" s="68"/>
      <c r="L4815" s="68">
        <f t="shared" si="3743"/>
        <v>4000</v>
      </c>
      <c r="M4815" s="68"/>
      <c r="N4815" s="68"/>
      <c r="O4815" s="68">
        <v>4000</v>
      </c>
      <c r="P4815" s="68">
        <f t="shared" ref="P4815:P4878" si="3747">K4815+L4815</f>
        <v>4000</v>
      </c>
      <c r="Q4815" s="68">
        <f t="shared" ref="Q4815:Q4878" si="3748">IF(J4815=0,"-",P4815/J4815*100)</f>
        <v>11.76470588235294</v>
      </c>
    </row>
    <row r="4816" spans="1:17" x14ac:dyDescent="0.25">
      <c r="A4816" s="12" t="s">
        <v>638</v>
      </c>
      <c r="B4816" s="12" t="s">
        <v>82</v>
      </c>
      <c r="C4816" s="12" t="s">
        <v>826</v>
      </c>
      <c r="D4816" s="43" t="s">
        <v>1564</v>
      </c>
      <c r="E4816" s="48">
        <v>6112</v>
      </c>
      <c r="F4816" s="43" t="s">
        <v>1567</v>
      </c>
      <c r="G4816" s="56" t="s">
        <v>2920</v>
      </c>
      <c r="H4816" s="23" t="s">
        <v>22</v>
      </c>
      <c r="I4816" s="68">
        <v>105000</v>
      </c>
      <c r="J4816" s="68">
        <v>105000</v>
      </c>
      <c r="K4816" s="68"/>
      <c r="L4816" s="68">
        <f t="shared" si="3743"/>
        <v>12000</v>
      </c>
      <c r="M4816" s="68"/>
      <c r="N4816" s="68"/>
      <c r="O4816" s="68">
        <v>12000</v>
      </c>
      <c r="P4816" s="68">
        <f t="shared" si="3747"/>
        <v>12000</v>
      </c>
      <c r="Q4816" s="68">
        <f t="shared" si="3748"/>
        <v>11.428571428571429</v>
      </c>
    </row>
    <row r="4817" spans="1:17" x14ac:dyDescent="0.25">
      <c r="A4817" s="12" t="s">
        <v>638</v>
      </c>
      <c r="B4817" s="12" t="s">
        <v>82</v>
      </c>
      <c r="C4817" s="12" t="s">
        <v>826</v>
      </c>
      <c r="D4817" s="43" t="s">
        <v>1564</v>
      </c>
      <c r="E4817" s="48">
        <v>6112</v>
      </c>
      <c r="F4817" s="43" t="s">
        <v>1568</v>
      </c>
      <c r="G4817" s="56" t="s">
        <v>2920</v>
      </c>
      <c r="H4817" s="23" t="s">
        <v>24</v>
      </c>
      <c r="I4817" s="68">
        <v>27000</v>
      </c>
      <c r="J4817" s="68">
        <v>27000</v>
      </c>
      <c r="K4817" s="68"/>
      <c r="L4817" s="68">
        <f t="shared" si="3743"/>
        <v>0</v>
      </c>
      <c r="M4817" s="68"/>
      <c r="N4817" s="68"/>
      <c r="O4817" s="68"/>
      <c r="P4817" s="68">
        <f t="shared" si="3747"/>
        <v>0</v>
      </c>
      <c r="Q4817" s="68">
        <f t="shared" si="3748"/>
        <v>0</v>
      </c>
    </row>
    <row r="4818" spans="1:17" x14ac:dyDescent="0.25">
      <c r="A4818" s="12" t="s">
        <v>638</v>
      </c>
      <c r="B4818" s="12" t="s">
        <v>82</v>
      </c>
      <c r="C4818" s="12" t="s">
        <v>826</v>
      </c>
      <c r="D4818" s="43" t="s">
        <v>1564</v>
      </c>
      <c r="E4818" s="48">
        <v>6112</v>
      </c>
      <c r="F4818" s="43" t="s">
        <v>1569</v>
      </c>
      <c r="G4818" s="56" t="s">
        <v>2920</v>
      </c>
      <c r="H4818" s="23" t="s">
        <v>76</v>
      </c>
      <c r="I4818" s="68">
        <v>8000</v>
      </c>
      <c r="J4818" s="68">
        <v>8000</v>
      </c>
      <c r="K4818" s="68"/>
      <c r="L4818" s="68">
        <f t="shared" si="3743"/>
        <v>8000</v>
      </c>
      <c r="M4818" s="68"/>
      <c r="N4818" s="68"/>
      <c r="O4818" s="68">
        <v>8000</v>
      </c>
      <c r="P4818" s="68">
        <f t="shared" si="3747"/>
        <v>8000</v>
      </c>
      <c r="Q4818" s="68">
        <f t="shared" si="3748"/>
        <v>100</v>
      </c>
    </row>
    <row r="4819" spans="1:17" x14ac:dyDescent="0.25">
      <c r="A4819" s="12" t="s">
        <v>638</v>
      </c>
      <c r="B4819" s="12" t="s">
        <v>82</v>
      </c>
      <c r="C4819" s="12" t="s">
        <v>826</v>
      </c>
      <c r="D4819" s="43" t="s">
        <v>1564</v>
      </c>
      <c r="E4819" s="48">
        <v>6112</v>
      </c>
      <c r="F4819" s="43" t="s">
        <v>1570</v>
      </c>
      <c r="G4819" s="56" t="s">
        <v>2920</v>
      </c>
      <c r="H4819" s="23" t="s">
        <v>26</v>
      </c>
      <c r="I4819" s="68">
        <v>15000</v>
      </c>
      <c r="J4819" s="68">
        <v>15000</v>
      </c>
      <c r="K4819" s="68"/>
      <c r="L4819" s="68">
        <f t="shared" si="3743"/>
        <v>12000</v>
      </c>
      <c r="M4819" s="68"/>
      <c r="N4819" s="68"/>
      <c r="O4819" s="68">
        <v>12000</v>
      </c>
      <c r="P4819" s="68">
        <f t="shared" si="3747"/>
        <v>12000</v>
      </c>
      <c r="Q4819" s="68">
        <f t="shared" si="3748"/>
        <v>80</v>
      </c>
    </row>
    <row r="4820" spans="1:17" x14ac:dyDescent="0.25">
      <c r="A4820" s="12" t="s">
        <v>638</v>
      </c>
      <c r="B4820" s="12" t="s">
        <v>82</v>
      </c>
      <c r="C4820" s="12" t="s">
        <v>826</v>
      </c>
      <c r="D4820" s="43" t="s">
        <v>1564</v>
      </c>
      <c r="E4820" s="42" t="s">
        <v>2710</v>
      </c>
      <c r="F4820" s="42" t="s">
        <v>1</v>
      </c>
      <c r="G4820" s="42" t="s">
        <v>1</v>
      </c>
      <c r="H4820" s="11" t="s">
        <v>28</v>
      </c>
      <c r="I4820" s="67">
        <f t="shared" ref="I4820:O4820" si="3749">SUM(I4821)</f>
        <v>130030</v>
      </c>
      <c r="J4820" s="67">
        <f t="shared" si="3749"/>
        <v>130030</v>
      </c>
      <c r="K4820" s="67">
        <f t="shared" si="3749"/>
        <v>0</v>
      </c>
      <c r="L4820" s="67">
        <f t="shared" si="3743"/>
        <v>11000</v>
      </c>
      <c r="M4820" s="67">
        <f t="shared" si="3749"/>
        <v>0</v>
      </c>
      <c r="N4820" s="67">
        <f t="shared" si="3749"/>
        <v>0</v>
      </c>
      <c r="O4820" s="67">
        <f t="shared" si="3749"/>
        <v>11000</v>
      </c>
      <c r="P4820" s="67">
        <f t="shared" si="3747"/>
        <v>11000</v>
      </c>
      <c r="Q4820" s="67">
        <f t="shared" si="3748"/>
        <v>8.4595862493270779</v>
      </c>
    </row>
    <row r="4821" spans="1:17" x14ac:dyDescent="0.25">
      <c r="A4821" s="12" t="s">
        <v>638</v>
      </c>
      <c r="B4821" s="12" t="s">
        <v>82</v>
      </c>
      <c r="C4821" s="12" t="s">
        <v>826</v>
      </c>
      <c r="D4821" s="43" t="s">
        <v>1564</v>
      </c>
      <c r="E4821" s="48">
        <v>6121</v>
      </c>
      <c r="F4821" s="43"/>
      <c r="G4821" s="56" t="s">
        <v>2920</v>
      </c>
      <c r="H4821" s="23" t="s">
        <v>29</v>
      </c>
      <c r="I4821" s="68">
        <v>130030</v>
      </c>
      <c r="J4821" s="68">
        <v>130030</v>
      </c>
      <c r="K4821" s="68"/>
      <c r="L4821" s="68">
        <f t="shared" si="3743"/>
        <v>11000</v>
      </c>
      <c r="M4821" s="68"/>
      <c r="N4821" s="68"/>
      <c r="O4821" s="68">
        <v>11000</v>
      </c>
      <c r="P4821" s="68">
        <f t="shared" si="3747"/>
        <v>11000</v>
      </c>
      <c r="Q4821" s="68">
        <f t="shared" si="3748"/>
        <v>8.4595862493270779</v>
      </c>
    </row>
    <row r="4822" spans="1:17" x14ac:dyDescent="0.25">
      <c r="A4822" s="12" t="s">
        <v>638</v>
      </c>
      <c r="B4822" s="12" t="s">
        <v>82</v>
      </c>
      <c r="C4822" s="12" t="s">
        <v>826</v>
      </c>
      <c r="D4822" s="43" t="s">
        <v>1564</v>
      </c>
      <c r="E4822" s="42" t="s">
        <v>2711</v>
      </c>
      <c r="F4822" s="42" t="s">
        <v>1</v>
      </c>
      <c r="G4822" s="42" t="s">
        <v>1</v>
      </c>
      <c r="H4822" s="11" t="s">
        <v>32</v>
      </c>
      <c r="I4822" s="67">
        <f t="shared" ref="I4822:O4822" si="3750">SUM(I4823:I4831)</f>
        <v>231246</v>
      </c>
      <c r="J4822" s="67">
        <f t="shared" si="3750"/>
        <v>146546</v>
      </c>
      <c r="K4822" s="67">
        <f t="shared" si="3750"/>
        <v>0</v>
      </c>
      <c r="L4822" s="67">
        <f t="shared" si="3743"/>
        <v>21195</v>
      </c>
      <c r="M4822" s="67">
        <f t="shared" si="3750"/>
        <v>0</v>
      </c>
      <c r="N4822" s="67">
        <f t="shared" si="3750"/>
        <v>0</v>
      </c>
      <c r="O4822" s="67">
        <f t="shared" si="3750"/>
        <v>21195</v>
      </c>
      <c r="P4822" s="67">
        <f t="shared" si="3747"/>
        <v>21195</v>
      </c>
      <c r="Q4822" s="67">
        <f t="shared" si="3748"/>
        <v>14.463035497386487</v>
      </c>
    </row>
    <row r="4823" spans="1:17" x14ac:dyDescent="0.25">
      <c r="A4823" s="12" t="s">
        <v>638</v>
      </c>
      <c r="B4823" s="12" t="s">
        <v>82</v>
      </c>
      <c r="C4823" s="12" t="s">
        <v>826</v>
      </c>
      <c r="D4823" s="43" t="s">
        <v>1564</v>
      </c>
      <c r="E4823" s="48">
        <v>6131</v>
      </c>
      <c r="F4823" s="43"/>
      <c r="G4823" s="56" t="s">
        <v>2920</v>
      </c>
      <c r="H4823" s="23" t="s">
        <v>33</v>
      </c>
      <c r="I4823" s="68">
        <v>9200</v>
      </c>
      <c r="J4823" s="68">
        <v>1000</v>
      </c>
      <c r="K4823" s="68"/>
      <c r="L4823" s="68">
        <f t="shared" si="3743"/>
        <v>0</v>
      </c>
      <c r="M4823" s="68"/>
      <c r="N4823" s="68"/>
      <c r="O4823" s="68"/>
      <c r="P4823" s="68">
        <f t="shared" si="3747"/>
        <v>0</v>
      </c>
      <c r="Q4823" s="68">
        <f t="shared" si="3748"/>
        <v>0</v>
      </c>
    </row>
    <row r="4824" spans="1:17" x14ac:dyDescent="0.25">
      <c r="A4824" s="12" t="s">
        <v>638</v>
      </c>
      <c r="B4824" s="12" t="s">
        <v>82</v>
      </c>
      <c r="C4824" s="12" t="s">
        <v>826</v>
      </c>
      <c r="D4824" s="43" t="s">
        <v>1564</v>
      </c>
      <c r="E4824" s="48">
        <v>6132</v>
      </c>
      <c r="F4824" s="43"/>
      <c r="G4824" s="56" t="s">
        <v>2920</v>
      </c>
      <c r="H4824" s="23" t="s">
        <v>227</v>
      </c>
      <c r="I4824" s="68">
        <v>75626</v>
      </c>
      <c r="J4824" s="68">
        <v>56626</v>
      </c>
      <c r="K4824" s="68"/>
      <c r="L4824" s="68">
        <f t="shared" si="3743"/>
        <v>8300</v>
      </c>
      <c r="M4824" s="68"/>
      <c r="N4824" s="68"/>
      <c r="O4824" s="68">
        <v>8300</v>
      </c>
      <c r="P4824" s="68">
        <f t="shared" si="3747"/>
        <v>8300</v>
      </c>
      <c r="Q4824" s="68">
        <f t="shared" si="3748"/>
        <v>14.657577791120687</v>
      </c>
    </row>
    <row r="4825" spans="1:17" x14ac:dyDescent="0.25">
      <c r="A4825" s="12" t="s">
        <v>638</v>
      </c>
      <c r="B4825" s="12" t="s">
        <v>82</v>
      </c>
      <c r="C4825" s="12" t="s">
        <v>826</v>
      </c>
      <c r="D4825" s="43" t="s">
        <v>1564</v>
      </c>
      <c r="E4825" s="48">
        <v>6133</v>
      </c>
      <c r="F4825" s="43"/>
      <c r="G4825" s="56" t="s">
        <v>2920</v>
      </c>
      <c r="H4825" s="23" t="s">
        <v>229</v>
      </c>
      <c r="I4825" s="68">
        <v>8512</v>
      </c>
      <c r="J4825" s="68">
        <v>7012</v>
      </c>
      <c r="K4825" s="68"/>
      <c r="L4825" s="68">
        <f t="shared" si="3743"/>
        <v>1000</v>
      </c>
      <c r="M4825" s="68"/>
      <c r="N4825" s="68"/>
      <c r="O4825" s="68">
        <v>1000</v>
      </c>
      <c r="P4825" s="68">
        <f t="shared" si="3747"/>
        <v>1000</v>
      </c>
      <c r="Q4825" s="68">
        <f t="shared" si="3748"/>
        <v>14.261266400456361</v>
      </c>
    </row>
    <row r="4826" spans="1:17" x14ac:dyDescent="0.25">
      <c r="A4826" s="12" t="s">
        <v>638</v>
      </c>
      <c r="B4826" s="12" t="s">
        <v>82</v>
      </c>
      <c r="C4826" s="12" t="s">
        <v>826</v>
      </c>
      <c r="D4826" s="43" t="s">
        <v>1564</v>
      </c>
      <c r="E4826" s="48">
        <v>6134</v>
      </c>
      <c r="F4826" s="43"/>
      <c r="G4826" s="56" t="s">
        <v>2920</v>
      </c>
      <c r="H4826" s="23" t="s">
        <v>169</v>
      </c>
      <c r="I4826" s="68">
        <v>30088</v>
      </c>
      <c r="J4826" s="68">
        <v>27088</v>
      </c>
      <c r="K4826" s="68"/>
      <c r="L4826" s="68">
        <f t="shared" si="3743"/>
        <v>3000</v>
      </c>
      <c r="M4826" s="68"/>
      <c r="N4826" s="68"/>
      <c r="O4826" s="68">
        <v>3000</v>
      </c>
      <c r="P4826" s="68">
        <f t="shared" si="3747"/>
        <v>3000</v>
      </c>
      <c r="Q4826" s="68">
        <f t="shared" si="3748"/>
        <v>11.075014766686357</v>
      </c>
    </row>
    <row r="4827" spans="1:17" x14ac:dyDescent="0.25">
      <c r="A4827" s="12" t="s">
        <v>638</v>
      </c>
      <c r="B4827" s="12" t="s">
        <v>82</v>
      </c>
      <c r="C4827" s="12" t="s">
        <v>826</v>
      </c>
      <c r="D4827" s="43" t="s">
        <v>1564</v>
      </c>
      <c r="E4827" s="48">
        <v>6135</v>
      </c>
      <c r="F4827" s="43"/>
      <c r="G4827" s="56" t="s">
        <v>2920</v>
      </c>
      <c r="H4827" s="23" t="s">
        <v>231</v>
      </c>
      <c r="I4827" s="68">
        <v>5000</v>
      </c>
      <c r="J4827" s="68">
        <v>2000</v>
      </c>
      <c r="K4827" s="68"/>
      <c r="L4827" s="68">
        <f t="shared" si="3743"/>
        <v>200</v>
      </c>
      <c r="M4827" s="68"/>
      <c r="N4827" s="68"/>
      <c r="O4827" s="68">
        <v>200</v>
      </c>
      <c r="P4827" s="68">
        <f t="shared" si="3747"/>
        <v>200</v>
      </c>
      <c r="Q4827" s="68">
        <f t="shared" si="3748"/>
        <v>10</v>
      </c>
    </row>
    <row r="4828" spans="1:17" x14ac:dyDescent="0.25">
      <c r="A4828" s="12" t="s">
        <v>638</v>
      </c>
      <c r="B4828" s="12" t="s">
        <v>82</v>
      </c>
      <c r="C4828" s="12" t="s">
        <v>826</v>
      </c>
      <c r="D4828" s="43" t="s">
        <v>1564</v>
      </c>
      <c r="E4828" s="48">
        <v>6136</v>
      </c>
      <c r="F4828" s="43"/>
      <c r="G4828" s="56" t="s">
        <v>2920</v>
      </c>
      <c r="H4828" s="23" t="s">
        <v>233</v>
      </c>
      <c r="I4828" s="68">
        <v>28593</v>
      </c>
      <c r="J4828" s="68">
        <v>26593</v>
      </c>
      <c r="K4828" s="68"/>
      <c r="L4828" s="68">
        <f t="shared" si="3743"/>
        <v>4000</v>
      </c>
      <c r="M4828" s="68"/>
      <c r="N4828" s="68"/>
      <c r="O4828" s="68">
        <v>4000</v>
      </c>
      <c r="P4828" s="68">
        <f t="shared" si="3747"/>
        <v>4000</v>
      </c>
      <c r="Q4828" s="68">
        <f t="shared" si="3748"/>
        <v>15.041552288196142</v>
      </c>
    </row>
    <row r="4829" spans="1:17" x14ac:dyDescent="0.25">
      <c r="A4829" s="12" t="s">
        <v>638</v>
      </c>
      <c r="B4829" s="12" t="s">
        <v>82</v>
      </c>
      <c r="C4829" s="12" t="s">
        <v>826</v>
      </c>
      <c r="D4829" s="43" t="s">
        <v>1564</v>
      </c>
      <c r="E4829" s="48">
        <v>6137</v>
      </c>
      <c r="F4829" s="43"/>
      <c r="G4829" s="56" t="s">
        <v>2920</v>
      </c>
      <c r="H4829" s="23" t="s">
        <v>235</v>
      </c>
      <c r="I4829" s="68">
        <v>19427</v>
      </c>
      <c r="J4829" s="68">
        <v>11427</v>
      </c>
      <c r="K4829" s="68"/>
      <c r="L4829" s="68">
        <f t="shared" si="3743"/>
        <v>1000</v>
      </c>
      <c r="M4829" s="68"/>
      <c r="N4829" s="68"/>
      <c r="O4829" s="68">
        <v>1000</v>
      </c>
      <c r="P4829" s="68">
        <f t="shared" si="3747"/>
        <v>1000</v>
      </c>
      <c r="Q4829" s="68">
        <f t="shared" si="3748"/>
        <v>8.7512032904524375</v>
      </c>
    </row>
    <row r="4830" spans="1:17" x14ac:dyDescent="0.25">
      <c r="A4830" s="12" t="s">
        <v>638</v>
      </c>
      <c r="B4830" s="12" t="s">
        <v>82</v>
      </c>
      <c r="C4830" s="12" t="s">
        <v>826</v>
      </c>
      <c r="D4830" s="43" t="s">
        <v>1564</v>
      </c>
      <c r="E4830" s="48">
        <v>6138</v>
      </c>
      <c r="F4830" s="43"/>
      <c r="G4830" s="56" t="s">
        <v>2920</v>
      </c>
      <c r="H4830" s="23" t="s">
        <v>237</v>
      </c>
      <c r="I4830" s="68">
        <v>3500</v>
      </c>
      <c r="J4830" s="68">
        <v>500</v>
      </c>
      <c r="K4830" s="68"/>
      <c r="L4830" s="68">
        <f t="shared" si="3743"/>
        <v>0</v>
      </c>
      <c r="M4830" s="68"/>
      <c r="N4830" s="68"/>
      <c r="O4830" s="68"/>
      <c r="P4830" s="68">
        <f t="shared" si="3747"/>
        <v>0</v>
      </c>
      <c r="Q4830" s="68">
        <f t="shared" si="3748"/>
        <v>0</v>
      </c>
    </row>
    <row r="4831" spans="1:17" x14ac:dyDescent="0.25">
      <c r="A4831" s="14" t="s">
        <v>638</v>
      </c>
      <c r="B4831" s="14" t="s">
        <v>82</v>
      </c>
      <c r="C4831" s="14" t="s">
        <v>826</v>
      </c>
      <c r="D4831" s="50" t="s">
        <v>1564</v>
      </c>
      <c r="E4831" s="50" t="s">
        <v>2720</v>
      </c>
      <c r="F4831" s="43" t="s">
        <v>1</v>
      </c>
      <c r="G4831" s="49" t="s">
        <v>1</v>
      </c>
      <c r="H4831" s="11" t="s">
        <v>35</v>
      </c>
      <c r="I4831" s="67">
        <f t="shared" ref="I4831:O4831" si="3751">SUM(I4832:I4834)</f>
        <v>51300</v>
      </c>
      <c r="J4831" s="67">
        <f t="shared" si="3751"/>
        <v>14300</v>
      </c>
      <c r="K4831" s="67">
        <f t="shared" si="3751"/>
        <v>0</v>
      </c>
      <c r="L4831" s="67">
        <f t="shared" si="3743"/>
        <v>3695</v>
      </c>
      <c r="M4831" s="67">
        <f t="shared" si="3751"/>
        <v>0</v>
      </c>
      <c r="N4831" s="67">
        <f t="shared" si="3751"/>
        <v>0</v>
      </c>
      <c r="O4831" s="67">
        <f t="shared" si="3751"/>
        <v>3695</v>
      </c>
      <c r="P4831" s="67">
        <f t="shared" si="3747"/>
        <v>3695</v>
      </c>
      <c r="Q4831" s="67">
        <f t="shared" si="3748"/>
        <v>25.83916083916084</v>
      </c>
    </row>
    <row r="4832" spans="1:17" x14ac:dyDescent="0.25">
      <c r="A4832" s="12" t="s">
        <v>638</v>
      </c>
      <c r="B4832" s="12" t="s">
        <v>82</v>
      </c>
      <c r="C4832" s="12" t="s">
        <v>826</v>
      </c>
      <c r="D4832" s="43" t="s">
        <v>1564</v>
      </c>
      <c r="E4832" s="48">
        <v>6139</v>
      </c>
      <c r="F4832" s="43"/>
      <c r="G4832" s="56" t="s">
        <v>2920</v>
      </c>
      <c r="H4832" s="23" t="s">
        <v>35</v>
      </c>
      <c r="I4832" s="68">
        <v>41300</v>
      </c>
      <c r="J4832" s="68">
        <v>4300</v>
      </c>
      <c r="K4832" s="68"/>
      <c r="L4832" s="68">
        <f t="shared" si="3743"/>
        <v>2500</v>
      </c>
      <c r="M4832" s="68"/>
      <c r="N4832" s="68"/>
      <c r="O4832" s="68">
        <v>2500</v>
      </c>
      <c r="P4832" s="68">
        <f t="shared" si="3747"/>
        <v>2500</v>
      </c>
      <c r="Q4832" s="68">
        <f t="shared" si="3748"/>
        <v>58.139534883720934</v>
      </c>
    </row>
    <row r="4833" spans="1:17" x14ac:dyDescent="0.25">
      <c r="A4833" s="12" t="s">
        <v>638</v>
      </c>
      <c r="B4833" s="12" t="s">
        <v>82</v>
      </c>
      <c r="C4833" s="12" t="s">
        <v>826</v>
      </c>
      <c r="D4833" s="43" t="s">
        <v>1564</v>
      </c>
      <c r="E4833" s="48">
        <v>6139</v>
      </c>
      <c r="F4833" s="43" t="s">
        <v>1571</v>
      </c>
      <c r="G4833" s="56" t="s">
        <v>2920</v>
      </c>
      <c r="H4833" s="23" t="s">
        <v>43</v>
      </c>
      <c r="I4833" s="68">
        <v>5000</v>
      </c>
      <c r="J4833" s="68">
        <v>5000</v>
      </c>
      <c r="K4833" s="68"/>
      <c r="L4833" s="68">
        <f t="shared" si="3743"/>
        <v>508</v>
      </c>
      <c r="M4833" s="68"/>
      <c r="N4833" s="68"/>
      <c r="O4833" s="68">
        <v>508</v>
      </c>
      <c r="P4833" s="68">
        <f t="shared" si="3747"/>
        <v>508</v>
      </c>
      <c r="Q4833" s="68">
        <f t="shared" si="3748"/>
        <v>10.16</v>
      </c>
    </row>
    <row r="4834" spans="1:17" ht="22.5" x14ac:dyDescent="0.25">
      <c r="A4834" s="12" t="s">
        <v>638</v>
      </c>
      <c r="B4834" s="12" t="s">
        <v>82</v>
      </c>
      <c r="C4834" s="12" t="s">
        <v>826</v>
      </c>
      <c r="D4834" s="43" t="s">
        <v>1564</v>
      </c>
      <c r="E4834" s="48">
        <v>6139</v>
      </c>
      <c r="F4834" s="43" t="s">
        <v>1572</v>
      </c>
      <c r="G4834" s="56" t="s">
        <v>2920</v>
      </c>
      <c r="H4834" s="23" t="s">
        <v>49</v>
      </c>
      <c r="I4834" s="68">
        <v>5000</v>
      </c>
      <c r="J4834" s="68">
        <v>5000</v>
      </c>
      <c r="K4834" s="68"/>
      <c r="L4834" s="68">
        <f t="shared" si="3743"/>
        <v>687</v>
      </c>
      <c r="M4834" s="68"/>
      <c r="N4834" s="68"/>
      <c r="O4834" s="68">
        <v>687</v>
      </c>
      <c r="P4834" s="68">
        <f t="shared" si="3747"/>
        <v>687</v>
      </c>
      <c r="Q4834" s="68">
        <f t="shared" si="3748"/>
        <v>13.74</v>
      </c>
    </row>
    <row r="4835" spans="1:17" ht="22.5" x14ac:dyDescent="0.25">
      <c r="A4835" s="14" t="s">
        <v>1</v>
      </c>
      <c r="B4835" s="14" t="s">
        <v>1</v>
      </c>
      <c r="C4835" s="14" t="s">
        <v>1</v>
      </c>
      <c r="D4835" s="42" t="s">
        <v>1</v>
      </c>
      <c r="E4835" s="42" t="s">
        <v>1</v>
      </c>
      <c r="F4835" s="42" t="s">
        <v>1</v>
      </c>
      <c r="G4835" s="42" t="s">
        <v>1</v>
      </c>
      <c r="H4835" s="17" t="s">
        <v>50</v>
      </c>
      <c r="I4835" s="66">
        <f t="shared" ref="I4835:O4836" si="3752">SUM(I4836)</f>
        <v>100</v>
      </c>
      <c r="J4835" s="66">
        <f t="shared" si="3752"/>
        <v>100</v>
      </c>
      <c r="K4835" s="66">
        <f t="shared" si="3752"/>
        <v>0</v>
      </c>
      <c r="L4835" s="66">
        <f t="shared" si="3743"/>
        <v>0</v>
      </c>
      <c r="M4835" s="66">
        <f t="shared" si="3752"/>
        <v>0</v>
      </c>
      <c r="N4835" s="66">
        <f t="shared" si="3752"/>
        <v>0</v>
      </c>
      <c r="O4835" s="66">
        <f t="shared" si="3752"/>
        <v>0</v>
      </c>
      <c r="P4835" s="66">
        <f t="shared" si="3747"/>
        <v>0</v>
      </c>
      <c r="Q4835" s="66">
        <f t="shared" si="3748"/>
        <v>0</v>
      </c>
    </row>
    <row r="4836" spans="1:17" x14ac:dyDescent="0.25">
      <c r="A4836" s="12" t="s">
        <v>638</v>
      </c>
      <c r="B4836" s="12" t="s">
        <v>82</v>
      </c>
      <c r="C4836" s="12" t="s">
        <v>826</v>
      </c>
      <c r="D4836" s="43" t="s">
        <v>1564</v>
      </c>
      <c r="E4836" s="42" t="s">
        <v>2712</v>
      </c>
      <c r="F4836" s="42" t="s">
        <v>1</v>
      </c>
      <c r="G4836" s="42" t="s">
        <v>1</v>
      </c>
      <c r="H4836" s="11" t="s">
        <v>52</v>
      </c>
      <c r="I4836" s="67">
        <f t="shared" si="3752"/>
        <v>100</v>
      </c>
      <c r="J4836" s="67">
        <f t="shared" si="3752"/>
        <v>100</v>
      </c>
      <c r="K4836" s="67">
        <f t="shared" si="3752"/>
        <v>0</v>
      </c>
      <c r="L4836" s="67">
        <f t="shared" si="3743"/>
        <v>0</v>
      </c>
      <c r="M4836" s="67">
        <f t="shared" si="3752"/>
        <v>0</v>
      </c>
      <c r="N4836" s="67">
        <f t="shared" si="3752"/>
        <v>0</v>
      </c>
      <c r="O4836" s="67">
        <f t="shared" si="3752"/>
        <v>0</v>
      </c>
      <c r="P4836" s="67">
        <f t="shared" si="3747"/>
        <v>0</v>
      </c>
      <c r="Q4836" s="67">
        <f t="shared" si="3748"/>
        <v>0</v>
      </c>
    </row>
    <row r="4837" spans="1:17" x14ac:dyDescent="0.25">
      <c r="A4837" s="12" t="s">
        <v>638</v>
      </c>
      <c r="B4837" s="12" t="s">
        <v>82</v>
      </c>
      <c r="C4837" s="12" t="s">
        <v>826</v>
      </c>
      <c r="D4837" s="43" t="s">
        <v>1564</v>
      </c>
      <c r="E4837" s="48">
        <v>6148</v>
      </c>
      <c r="F4837" s="43"/>
      <c r="G4837" s="56" t="s">
        <v>2920</v>
      </c>
      <c r="H4837" s="23" t="s">
        <v>58</v>
      </c>
      <c r="I4837" s="68">
        <v>100</v>
      </c>
      <c r="J4837" s="68">
        <v>100</v>
      </c>
      <c r="K4837" s="68"/>
      <c r="L4837" s="68">
        <f t="shared" si="3743"/>
        <v>0</v>
      </c>
      <c r="M4837" s="68"/>
      <c r="N4837" s="68"/>
      <c r="O4837" s="68"/>
      <c r="P4837" s="68">
        <f t="shared" si="3747"/>
        <v>0</v>
      </c>
      <c r="Q4837" s="68">
        <f t="shared" si="3748"/>
        <v>0</v>
      </c>
    </row>
    <row r="4838" spans="1:17" ht="22.5" x14ac:dyDescent="0.25">
      <c r="A4838" s="14" t="s">
        <v>1</v>
      </c>
      <c r="B4838" s="14" t="s">
        <v>1</v>
      </c>
      <c r="C4838" s="14" t="s">
        <v>1</v>
      </c>
      <c r="D4838" s="42" t="s">
        <v>1</v>
      </c>
      <c r="E4838" s="42" t="s">
        <v>1</v>
      </c>
      <c r="F4838" s="42" t="s">
        <v>1</v>
      </c>
      <c r="G4838" s="42" t="s">
        <v>1</v>
      </c>
      <c r="H4838" s="17" t="s">
        <v>59</v>
      </c>
      <c r="I4838" s="66">
        <f t="shared" ref="I4838:O4839" si="3753">SUM(I4839)</f>
        <v>14000</v>
      </c>
      <c r="J4838" s="66">
        <f t="shared" si="3753"/>
        <v>0</v>
      </c>
      <c r="K4838" s="66">
        <f t="shared" si="3753"/>
        <v>0</v>
      </c>
      <c r="L4838" s="66">
        <f t="shared" si="3743"/>
        <v>0</v>
      </c>
      <c r="M4838" s="66">
        <f t="shared" si="3753"/>
        <v>0</v>
      </c>
      <c r="N4838" s="66">
        <f t="shared" si="3753"/>
        <v>0</v>
      </c>
      <c r="O4838" s="66">
        <f t="shared" si="3753"/>
        <v>0</v>
      </c>
      <c r="P4838" s="66">
        <f t="shared" si="3747"/>
        <v>0</v>
      </c>
      <c r="Q4838" s="66" t="str">
        <f t="shared" si="3748"/>
        <v>-</v>
      </c>
    </row>
    <row r="4839" spans="1:17" x14ac:dyDescent="0.25">
      <c r="A4839" s="12" t="s">
        <v>638</v>
      </c>
      <c r="B4839" s="12" t="s">
        <v>82</v>
      </c>
      <c r="C4839" s="12" t="s">
        <v>826</v>
      </c>
      <c r="D4839" s="43" t="s">
        <v>1564</v>
      </c>
      <c r="E4839" s="42" t="s">
        <v>2715</v>
      </c>
      <c r="F4839" s="42" t="s">
        <v>1</v>
      </c>
      <c r="G4839" s="42" t="s">
        <v>1</v>
      </c>
      <c r="H4839" s="11" t="s">
        <v>61</v>
      </c>
      <c r="I4839" s="67">
        <f t="shared" si="3753"/>
        <v>14000</v>
      </c>
      <c r="J4839" s="67">
        <f t="shared" si="3753"/>
        <v>0</v>
      </c>
      <c r="K4839" s="67">
        <f t="shared" si="3753"/>
        <v>0</v>
      </c>
      <c r="L4839" s="67">
        <f t="shared" si="3743"/>
        <v>0</v>
      </c>
      <c r="M4839" s="67">
        <f t="shared" si="3753"/>
        <v>0</v>
      </c>
      <c r="N4839" s="67">
        <f t="shared" si="3753"/>
        <v>0</v>
      </c>
      <c r="O4839" s="67">
        <f t="shared" si="3753"/>
        <v>0</v>
      </c>
      <c r="P4839" s="67">
        <f t="shared" si="3747"/>
        <v>0</v>
      </c>
      <c r="Q4839" s="67" t="str">
        <f t="shared" si="3748"/>
        <v>-</v>
      </c>
    </row>
    <row r="4840" spans="1:17" x14ac:dyDescent="0.25">
      <c r="A4840" s="12" t="s">
        <v>638</v>
      </c>
      <c r="B4840" s="12" t="s">
        <v>82</v>
      </c>
      <c r="C4840" s="12" t="s">
        <v>826</v>
      </c>
      <c r="D4840" s="43" t="s">
        <v>1564</v>
      </c>
      <c r="E4840" s="48">
        <v>8213</v>
      </c>
      <c r="F4840" s="43"/>
      <c r="G4840" s="56" t="s">
        <v>2920</v>
      </c>
      <c r="H4840" s="23" t="s">
        <v>62</v>
      </c>
      <c r="I4840" s="68">
        <v>14000</v>
      </c>
      <c r="J4840" s="68">
        <v>0</v>
      </c>
      <c r="K4840" s="68"/>
      <c r="L4840" s="68">
        <f t="shared" si="3743"/>
        <v>0</v>
      </c>
      <c r="M4840" s="68"/>
      <c r="N4840" s="68"/>
      <c r="O4840" s="68"/>
      <c r="P4840" s="68">
        <f t="shared" si="3747"/>
        <v>0</v>
      </c>
      <c r="Q4840" s="68" t="str">
        <f t="shared" si="3748"/>
        <v>-</v>
      </c>
    </row>
    <row r="4841" spans="1:17" x14ac:dyDescent="0.25">
      <c r="A4841" s="23" t="s">
        <v>1</v>
      </c>
      <c r="B4841" s="23" t="s">
        <v>1</v>
      </c>
      <c r="C4841" s="23" t="s">
        <v>1</v>
      </c>
      <c r="D4841" s="49" t="s">
        <v>1</v>
      </c>
      <c r="E4841" s="49" t="s">
        <v>1</v>
      </c>
      <c r="F4841" s="49" t="s">
        <v>1</v>
      </c>
      <c r="G4841" s="49" t="s">
        <v>1</v>
      </c>
      <c r="H4841" s="17" t="s">
        <v>1573</v>
      </c>
      <c r="I4841" s="66">
        <f t="shared" ref="I4841:O4841" si="3754">SUM(I4811,I4835,I4838)</f>
        <v>1802715</v>
      </c>
      <c r="J4841" s="66">
        <f t="shared" si="3754"/>
        <v>1704015</v>
      </c>
      <c r="K4841" s="66">
        <f t="shared" si="3754"/>
        <v>0</v>
      </c>
      <c r="L4841" s="66">
        <f t="shared" si="3743"/>
        <v>178195</v>
      </c>
      <c r="M4841" s="66">
        <f t="shared" si="3754"/>
        <v>0</v>
      </c>
      <c r="N4841" s="66">
        <f t="shared" si="3754"/>
        <v>0</v>
      </c>
      <c r="O4841" s="66">
        <f t="shared" si="3754"/>
        <v>178195</v>
      </c>
      <c r="P4841" s="66">
        <f t="shared" si="3747"/>
        <v>178195</v>
      </c>
      <c r="Q4841" s="66">
        <f t="shared" si="3748"/>
        <v>10.45736099740906</v>
      </c>
    </row>
    <row r="4842" spans="1:17" ht="15.75" thickBot="1" x14ac:dyDescent="0.3">
      <c r="A4842" s="23" t="s">
        <v>1</v>
      </c>
      <c r="B4842" s="23" t="s">
        <v>1</v>
      </c>
      <c r="C4842" s="23" t="s">
        <v>1</v>
      </c>
      <c r="D4842" s="49" t="s">
        <v>1</v>
      </c>
      <c r="E4842" s="49" t="s">
        <v>1</v>
      </c>
      <c r="F4842" s="49" t="s">
        <v>1</v>
      </c>
      <c r="G4842" s="49" t="s">
        <v>1</v>
      </c>
      <c r="H4842" s="11" t="s">
        <v>64</v>
      </c>
      <c r="I4842" s="67">
        <v>54</v>
      </c>
      <c r="J4842" s="67">
        <v>54</v>
      </c>
      <c r="K4842" s="67"/>
      <c r="L4842" s="67"/>
      <c r="M4842" s="67"/>
      <c r="N4842" s="67"/>
      <c r="O4842" s="67"/>
      <c r="P4842" s="67">
        <f t="shared" si="3747"/>
        <v>0</v>
      </c>
      <c r="Q4842" s="67">
        <f t="shared" si="3748"/>
        <v>0</v>
      </c>
    </row>
    <row r="4843" spans="1:17" ht="34.5" thickBot="1" x14ac:dyDescent="0.3">
      <c r="A4843" s="23" t="s">
        <v>1</v>
      </c>
      <c r="B4843" s="23" t="s">
        <v>1</v>
      </c>
      <c r="C4843" s="23" t="s">
        <v>1</v>
      </c>
      <c r="D4843" s="49" t="s">
        <v>1</v>
      </c>
      <c r="E4843" s="49" t="s">
        <v>1</v>
      </c>
      <c r="F4843" s="49" t="s">
        <v>1</v>
      </c>
      <c r="G4843" s="49" t="s">
        <v>1</v>
      </c>
      <c r="H4843" s="22" t="s">
        <v>65</v>
      </c>
      <c r="I4843" s="64" t="s">
        <v>2718</v>
      </c>
      <c r="J4843" s="64" t="s">
        <v>2879</v>
      </c>
      <c r="K4843" s="64" t="s">
        <v>2942</v>
      </c>
      <c r="L4843" s="64" t="s">
        <v>2942</v>
      </c>
      <c r="M4843" s="64" t="s">
        <v>2950</v>
      </c>
      <c r="N4843" s="64" t="s">
        <v>2949</v>
      </c>
      <c r="O4843" s="64" t="s">
        <v>2951</v>
      </c>
      <c r="P4843" s="64" t="s">
        <v>2942</v>
      </c>
      <c r="Q4843" s="64" t="s">
        <v>2944</v>
      </c>
    </row>
    <row r="4844" spans="1:17" x14ac:dyDescent="0.25">
      <c r="A4844" s="24"/>
      <c r="B4844" s="24"/>
      <c r="C4844" s="24"/>
      <c r="D4844" s="51"/>
      <c r="E4844" s="51"/>
      <c r="F4844" s="51"/>
      <c r="G4844" s="51"/>
      <c r="H4844" s="18" t="s">
        <v>1</v>
      </c>
      <c r="I4844" s="65">
        <v>1</v>
      </c>
      <c r="J4844" s="65" t="s">
        <v>2894</v>
      </c>
      <c r="K4844" s="65">
        <v>3</v>
      </c>
      <c r="L4844" s="65" t="s">
        <v>2945</v>
      </c>
      <c r="M4844" s="65">
        <v>5</v>
      </c>
      <c r="N4844" s="65">
        <v>6</v>
      </c>
      <c r="O4844" s="65">
        <v>7</v>
      </c>
      <c r="P4844" s="65" t="s">
        <v>2946</v>
      </c>
      <c r="Q4844" s="65">
        <v>9</v>
      </c>
    </row>
    <row r="4845" spans="1:17" x14ac:dyDescent="0.25">
      <c r="A4845" s="24"/>
      <c r="B4845" s="24"/>
      <c r="C4845" s="24"/>
      <c r="D4845" s="51"/>
      <c r="E4845" s="52"/>
      <c r="F4845" s="52"/>
      <c r="G4845" s="52"/>
      <c r="H4845" s="19" t="s">
        <v>332</v>
      </c>
      <c r="I4845" s="69">
        <f t="shared" ref="I4845" si="3755">SUM(I4841)</f>
        <v>1802715</v>
      </c>
      <c r="J4845" s="69">
        <f t="shared" ref="J4845:K4845" si="3756">SUM(J4841)</f>
        <v>1704015</v>
      </c>
      <c r="K4845" s="69">
        <f t="shared" si="3756"/>
        <v>0</v>
      </c>
      <c r="L4845" s="69">
        <f t="shared" si="3743"/>
        <v>178195</v>
      </c>
      <c r="M4845" s="69">
        <f t="shared" ref="M4845" si="3757">SUM(M4841)</f>
        <v>0</v>
      </c>
      <c r="N4845" s="69">
        <f t="shared" ref="N4845:O4845" si="3758">SUM(N4841)</f>
        <v>0</v>
      </c>
      <c r="O4845" s="69">
        <f t="shared" si="3758"/>
        <v>178195</v>
      </c>
      <c r="P4845" s="69">
        <f t="shared" si="3747"/>
        <v>178195</v>
      </c>
      <c r="Q4845" s="69">
        <f t="shared" si="3748"/>
        <v>10.45736099740906</v>
      </c>
    </row>
    <row r="4846" spans="1:17" x14ac:dyDescent="0.25">
      <c r="A4846" s="24"/>
      <c r="B4846" s="24"/>
      <c r="C4846" s="24"/>
      <c r="D4846" s="51"/>
      <c r="E4846" s="51"/>
      <c r="F4846" s="51"/>
      <c r="G4846" s="51"/>
      <c r="H4846" s="20" t="s">
        <v>67</v>
      </c>
      <c r="I4846" s="69">
        <f t="shared" ref="I4846" si="3759">SUM(I4845)</f>
        <v>1802715</v>
      </c>
      <c r="J4846" s="69">
        <f t="shared" ref="J4846:K4846" si="3760">SUM(J4845)</f>
        <v>1704015</v>
      </c>
      <c r="K4846" s="69">
        <f t="shared" si="3760"/>
        <v>0</v>
      </c>
      <c r="L4846" s="69">
        <f t="shared" si="3743"/>
        <v>178195</v>
      </c>
      <c r="M4846" s="69">
        <f t="shared" ref="M4846" si="3761">SUM(M4845)</f>
        <v>0</v>
      </c>
      <c r="N4846" s="69">
        <f t="shared" ref="N4846:O4846" si="3762">SUM(N4845)</f>
        <v>0</v>
      </c>
      <c r="O4846" s="69">
        <f t="shared" si="3762"/>
        <v>178195</v>
      </c>
      <c r="P4846" s="69">
        <f t="shared" si="3747"/>
        <v>178195</v>
      </c>
      <c r="Q4846" s="69">
        <f t="shared" si="3748"/>
        <v>10.45736099740906</v>
      </c>
    </row>
    <row r="4847" spans="1:17" x14ac:dyDescent="0.25">
      <c r="A4847" s="25"/>
      <c r="B4847" s="25"/>
      <c r="C4847" s="25"/>
      <c r="D4847" s="53"/>
      <c r="E4847" s="53"/>
      <c r="F4847" s="53"/>
      <c r="G4847" s="53"/>
    </row>
    <row r="4848" spans="1:17" ht="15.75" thickBot="1" x14ac:dyDescent="0.3">
      <c r="A4848" s="23" t="s">
        <v>1</v>
      </c>
      <c r="B4848" s="23" t="s">
        <v>1</v>
      </c>
      <c r="C4848" s="23" t="s">
        <v>1</v>
      </c>
      <c r="D4848" s="49" t="s">
        <v>1</v>
      </c>
      <c r="E4848" s="49" t="s">
        <v>1</v>
      </c>
      <c r="F4848" s="49" t="s">
        <v>1</v>
      </c>
      <c r="G4848" s="49" t="s">
        <v>1</v>
      </c>
      <c r="H4848" s="26" t="s">
        <v>1</v>
      </c>
      <c r="I4848" s="70"/>
      <c r="J4848" s="70"/>
      <c r="K4848" s="70"/>
      <c r="L4848" s="70"/>
      <c r="M4848" s="70"/>
      <c r="N4848" s="70"/>
      <c r="O4848" s="70"/>
      <c r="P4848" s="70"/>
      <c r="Q4848" s="70"/>
    </row>
    <row r="4849" spans="1:17" ht="34.5" thickBot="1" x14ac:dyDescent="0.3">
      <c r="A4849" s="22" t="s">
        <v>4</v>
      </c>
      <c r="B4849" s="22" t="s">
        <v>5</v>
      </c>
      <c r="C4849" s="22" t="s">
        <v>6</v>
      </c>
      <c r="D4849" s="44" t="s">
        <v>2891</v>
      </c>
      <c r="E4849" s="44" t="s">
        <v>2895</v>
      </c>
      <c r="F4849" s="44" t="s">
        <v>7</v>
      </c>
      <c r="G4849" s="44" t="s">
        <v>8</v>
      </c>
      <c r="H4849" s="22" t="s">
        <v>9</v>
      </c>
      <c r="I4849" s="64" t="s">
        <v>2718</v>
      </c>
      <c r="J4849" s="64" t="s">
        <v>2879</v>
      </c>
      <c r="K4849" s="64" t="s">
        <v>2942</v>
      </c>
      <c r="L4849" s="64" t="s">
        <v>2942</v>
      </c>
      <c r="M4849" s="64" t="s">
        <v>2950</v>
      </c>
      <c r="N4849" s="64" t="s">
        <v>2949</v>
      </c>
      <c r="O4849" s="64" t="s">
        <v>2951</v>
      </c>
      <c r="P4849" s="64" t="s">
        <v>2942</v>
      </c>
      <c r="Q4849" s="64" t="s">
        <v>2944</v>
      </c>
    </row>
    <row r="4850" spans="1:17" x14ac:dyDescent="0.25">
      <c r="A4850" s="15" t="s">
        <v>1</v>
      </c>
      <c r="B4850" s="15" t="s">
        <v>1</v>
      </c>
      <c r="C4850" s="15" t="s">
        <v>1</v>
      </c>
      <c r="D4850" s="45" t="s">
        <v>1</v>
      </c>
      <c r="E4850" s="45" t="s">
        <v>1</v>
      </c>
      <c r="F4850" s="46" t="s">
        <v>1</v>
      </c>
      <c r="G4850" s="47" t="s">
        <v>1</v>
      </c>
      <c r="H4850" s="16" t="s">
        <v>1</v>
      </c>
      <c r="I4850" s="65">
        <v>1</v>
      </c>
      <c r="J4850" s="65" t="s">
        <v>2894</v>
      </c>
      <c r="K4850" s="65">
        <v>3</v>
      </c>
      <c r="L4850" s="65" t="s">
        <v>2945</v>
      </c>
      <c r="M4850" s="65">
        <v>5</v>
      </c>
      <c r="N4850" s="65">
        <v>6</v>
      </c>
      <c r="O4850" s="65">
        <v>7</v>
      </c>
      <c r="P4850" s="65" t="s">
        <v>2946</v>
      </c>
      <c r="Q4850" s="65">
        <v>9</v>
      </c>
    </row>
    <row r="4851" spans="1:17" x14ac:dyDescent="0.25">
      <c r="A4851" s="14" t="s">
        <v>638</v>
      </c>
      <c r="B4851" s="14" t="s">
        <v>82</v>
      </c>
      <c r="C4851" s="12" t="s">
        <v>837</v>
      </c>
      <c r="D4851" s="43" t="s">
        <v>1574</v>
      </c>
      <c r="E4851" s="42" t="s">
        <v>1</v>
      </c>
      <c r="F4851" s="42" t="s">
        <v>1</v>
      </c>
      <c r="G4851" s="42" t="s">
        <v>1</v>
      </c>
      <c r="H4851" s="11" t="s">
        <v>1575</v>
      </c>
      <c r="I4851" s="63"/>
      <c r="J4851" s="63"/>
      <c r="K4851" s="63"/>
      <c r="L4851" s="63"/>
      <c r="M4851" s="63"/>
      <c r="N4851" s="63"/>
      <c r="O4851" s="63"/>
      <c r="P4851" s="63">
        <f t="shared" si="3747"/>
        <v>0</v>
      </c>
      <c r="Q4851" s="63" t="str">
        <f t="shared" si="3748"/>
        <v>-</v>
      </c>
    </row>
    <row r="4852" spans="1:17" ht="22.5" x14ac:dyDescent="0.25">
      <c r="A4852" s="14" t="s">
        <v>1</v>
      </c>
      <c r="B4852" s="14" t="s">
        <v>1</v>
      </c>
      <c r="C4852" s="14" t="s">
        <v>1</v>
      </c>
      <c r="D4852" s="42" t="s">
        <v>1</v>
      </c>
      <c r="E4852" s="42" t="s">
        <v>1</v>
      </c>
      <c r="F4852" s="42" t="s">
        <v>1</v>
      </c>
      <c r="G4852" s="42" t="s">
        <v>1</v>
      </c>
      <c r="H4852" s="17" t="s">
        <v>13</v>
      </c>
      <c r="I4852" s="66">
        <f t="shared" ref="I4852" si="3763">SUM(I4853,I4861,I4863)</f>
        <v>846400</v>
      </c>
      <c r="J4852" s="66">
        <f t="shared" ref="J4852:K4852" si="3764">SUM(J4853,J4861,J4863)</f>
        <v>846400</v>
      </c>
      <c r="K4852" s="66">
        <f t="shared" si="3764"/>
        <v>0</v>
      </c>
      <c r="L4852" s="66">
        <f t="shared" si="3743"/>
        <v>79525</v>
      </c>
      <c r="M4852" s="66">
        <f t="shared" ref="M4852" si="3765">SUM(M4853,M4861,M4863)</f>
        <v>0</v>
      </c>
      <c r="N4852" s="66">
        <f t="shared" ref="N4852:O4852" si="3766">SUM(N4853,N4861,N4863)</f>
        <v>0</v>
      </c>
      <c r="O4852" s="66">
        <f t="shared" si="3766"/>
        <v>79525</v>
      </c>
      <c r="P4852" s="66">
        <f t="shared" si="3747"/>
        <v>79525</v>
      </c>
      <c r="Q4852" s="66">
        <f t="shared" si="3748"/>
        <v>9.3956758034026464</v>
      </c>
    </row>
    <row r="4853" spans="1:17" x14ac:dyDescent="0.25">
      <c r="A4853" s="12" t="s">
        <v>638</v>
      </c>
      <c r="B4853" s="12" t="s">
        <v>82</v>
      </c>
      <c r="C4853" s="12" t="s">
        <v>837</v>
      </c>
      <c r="D4853" s="43" t="s">
        <v>1574</v>
      </c>
      <c r="E4853" s="42" t="s">
        <v>2709</v>
      </c>
      <c r="F4853" s="42" t="s">
        <v>1</v>
      </c>
      <c r="G4853" s="42" t="s">
        <v>1</v>
      </c>
      <c r="H4853" s="11" t="s">
        <v>15</v>
      </c>
      <c r="I4853" s="67">
        <f t="shared" ref="I4853" si="3767">SUM(I4854,I4855)</f>
        <v>727100</v>
      </c>
      <c r="J4853" s="67">
        <f t="shared" ref="J4853:K4853" si="3768">SUM(J4854,J4855)</f>
        <v>727100</v>
      </c>
      <c r="K4853" s="67">
        <f t="shared" si="3768"/>
        <v>0</v>
      </c>
      <c r="L4853" s="67">
        <f t="shared" si="3743"/>
        <v>67000</v>
      </c>
      <c r="M4853" s="67">
        <f t="shared" ref="M4853" si="3769">SUM(M4854,M4855)</f>
        <v>0</v>
      </c>
      <c r="N4853" s="67">
        <f t="shared" ref="N4853:O4853" si="3770">SUM(N4854,N4855)</f>
        <v>0</v>
      </c>
      <c r="O4853" s="67">
        <f t="shared" si="3770"/>
        <v>67000</v>
      </c>
      <c r="P4853" s="67">
        <f t="shared" si="3747"/>
        <v>67000</v>
      </c>
      <c r="Q4853" s="67">
        <f t="shared" si="3748"/>
        <v>9.214688488516023</v>
      </c>
    </row>
    <row r="4854" spans="1:17" x14ac:dyDescent="0.25">
      <c r="A4854" s="12" t="s">
        <v>638</v>
      </c>
      <c r="B4854" s="12" t="s">
        <v>82</v>
      </c>
      <c r="C4854" s="12" t="s">
        <v>837</v>
      </c>
      <c r="D4854" s="43" t="s">
        <v>1574</v>
      </c>
      <c r="E4854" s="48">
        <v>6111</v>
      </c>
      <c r="F4854" s="43"/>
      <c r="G4854" s="56" t="s">
        <v>2920</v>
      </c>
      <c r="H4854" s="23" t="s">
        <v>16</v>
      </c>
      <c r="I4854" s="68">
        <v>633600</v>
      </c>
      <c r="J4854" s="68">
        <v>633600</v>
      </c>
      <c r="K4854" s="68"/>
      <c r="L4854" s="68">
        <f t="shared" si="3743"/>
        <v>60000</v>
      </c>
      <c r="M4854" s="68"/>
      <c r="N4854" s="68"/>
      <c r="O4854" s="68">
        <v>60000</v>
      </c>
      <c r="P4854" s="68">
        <f t="shared" si="3747"/>
        <v>60000</v>
      </c>
      <c r="Q4854" s="68">
        <f t="shared" si="3748"/>
        <v>9.4696969696969688</v>
      </c>
    </row>
    <row r="4855" spans="1:17" x14ac:dyDescent="0.25">
      <c r="A4855" s="14" t="s">
        <v>638</v>
      </c>
      <c r="B4855" s="14" t="s">
        <v>82</v>
      </c>
      <c r="C4855" s="14" t="s">
        <v>837</v>
      </c>
      <c r="D4855" s="50" t="s">
        <v>1574</v>
      </c>
      <c r="E4855" s="50" t="s">
        <v>2719</v>
      </c>
      <c r="F4855" s="43" t="s">
        <v>1</v>
      </c>
      <c r="G4855" s="49" t="s">
        <v>1</v>
      </c>
      <c r="H4855" s="11" t="s">
        <v>19</v>
      </c>
      <c r="I4855" s="67">
        <f t="shared" ref="I4855:O4855" si="3771">SUM(I4856:I4860)</f>
        <v>93500</v>
      </c>
      <c r="J4855" s="67">
        <f t="shared" si="3771"/>
        <v>93500</v>
      </c>
      <c r="K4855" s="67">
        <f t="shared" si="3771"/>
        <v>0</v>
      </c>
      <c r="L4855" s="67">
        <f t="shared" si="3743"/>
        <v>7000</v>
      </c>
      <c r="M4855" s="67">
        <f t="shared" si="3771"/>
        <v>0</v>
      </c>
      <c r="N4855" s="67">
        <f t="shared" si="3771"/>
        <v>0</v>
      </c>
      <c r="O4855" s="67">
        <f t="shared" si="3771"/>
        <v>7000</v>
      </c>
      <c r="P4855" s="67">
        <f t="shared" si="3747"/>
        <v>7000</v>
      </c>
      <c r="Q4855" s="67">
        <f t="shared" si="3748"/>
        <v>7.4866310160427805</v>
      </c>
    </row>
    <row r="4856" spans="1:17" x14ac:dyDescent="0.25">
      <c r="A4856" s="12" t="s">
        <v>638</v>
      </c>
      <c r="B4856" s="12" t="s">
        <v>82</v>
      </c>
      <c r="C4856" s="12" t="s">
        <v>837</v>
      </c>
      <c r="D4856" s="43" t="s">
        <v>1574</v>
      </c>
      <c r="E4856" s="48">
        <v>6112</v>
      </c>
      <c r="F4856" s="43" t="s">
        <v>1576</v>
      </c>
      <c r="G4856" s="56" t="s">
        <v>2920</v>
      </c>
      <c r="H4856" s="23" t="s">
        <v>73</v>
      </c>
      <c r="I4856" s="68">
        <v>15000</v>
      </c>
      <c r="J4856" s="68">
        <v>15000</v>
      </c>
      <c r="K4856" s="68"/>
      <c r="L4856" s="68">
        <f t="shared" si="3743"/>
        <v>2000</v>
      </c>
      <c r="M4856" s="68"/>
      <c r="N4856" s="68"/>
      <c r="O4856" s="68">
        <v>2000</v>
      </c>
      <c r="P4856" s="68">
        <f t="shared" si="3747"/>
        <v>2000</v>
      </c>
      <c r="Q4856" s="68">
        <f t="shared" si="3748"/>
        <v>13.333333333333334</v>
      </c>
    </row>
    <row r="4857" spans="1:17" x14ac:dyDescent="0.25">
      <c r="A4857" s="12" t="s">
        <v>638</v>
      </c>
      <c r="B4857" s="12" t="s">
        <v>82</v>
      </c>
      <c r="C4857" s="12" t="s">
        <v>837</v>
      </c>
      <c r="D4857" s="43" t="s">
        <v>1574</v>
      </c>
      <c r="E4857" s="48">
        <v>6112</v>
      </c>
      <c r="F4857" s="43" t="s">
        <v>1577</v>
      </c>
      <c r="G4857" s="56" t="s">
        <v>2920</v>
      </c>
      <c r="H4857" s="23" t="s">
        <v>22</v>
      </c>
      <c r="I4857" s="68">
        <v>52000</v>
      </c>
      <c r="J4857" s="68">
        <v>52000</v>
      </c>
      <c r="K4857" s="68"/>
      <c r="L4857" s="68">
        <f t="shared" si="3743"/>
        <v>5000</v>
      </c>
      <c r="M4857" s="68"/>
      <c r="N4857" s="68"/>
      <c r="O4857" s="68">
        <v>5000</v>
      </c>
      <c r="P4857" s="68">
        <f t="shared" si="3747"/>
        <v>5000</v>
      </c>
      <c r="Q4857" s="68">
        <f t="shared" si="3748"/>
        <v>9.6153846153846168</v>
      </c>
    </row>
    <row r="4858" spans="1:17" x14ac:dyDescent="0.25">
      <c r="A4858" s="12" t="s">
        <v>638</v>
      </c>
      <c r="B4858" s="12" t="s">
        <v>82</v>
      </c>
      <c r="C4858" s="12" t="s">
        <v>837</v>
      </c>
      <c r="D4858" s="43" t="s">
        <v>1574</v>
      </c>
      <c r="E4858" s="48">
        <v>6112</v>
      </c>
      <c r="F4858" s="43" t="s">
        <v>1578</v>
      </c>
      <c r="G4858" s="56" t="s">
        <v>2920</v>
      </c>
      <c r="H4858" s="23" t="s">
        <v>24</v>
      </c>
      <c r="I4858" s="68">
        <v>14000</v>
      </c>
      <c r="J4858" s="68">
        <v>14000</v>
      </c>
      <c r="K4858" s="68"/>
      <c r="L4858" s="68">
        <f t="shared" si="3743"/>
        <v>0</v>
      </c>
      <c r="M4858" s="68"/>
      <c r="N4858" s="68"/>
      <c r="O4858" s="68"/>
      <c r="P4858" s="68">
        <f t="shared" si="3747"/>
        <v>0</v>
      </c>
      <c r="Q4858" s="68">
        <f t="shared" si="3748"/>
        <v>0</v>
      </c>
    </row>
    <row r="4859" spans="1:17" x14ac:dyDescent="0.25">
      <c r="A4859" s="12" t="s">
        <v>638</v>
      </c>
      <c r="B4859" s="12" t="s">
        <v>82</v>
      </c>
      <c r="C4859" s="12" t="s">
        <v>837</v>
      </c>
      <c r="D4859" s="43" t="s">
        <v>1574</v>
      </c>
      <c r="E4859" s="48">
        <v>6112</v>
      </c>
      <c r="F4859" s="43" t="s">
        <v>1579</v>
      </c>
      <c r="G4859" s="56" t="s">
        <v>2920</v>
      </c>
      <c r="H4859" s="23" t="s">
        <v>76</v>
      </c>
      <c r="I4859" s="68">
        <v>5500</v>
      </c>
      <c r="J4859" s="68">
        <v>5500</v>
      </c>
      <c r="K4859" s="68"/>
      <c r="L4859" s="68">
        <f t="shared" si="3743"/>
        <v>0</v>
      </c>
      <c r="M4859" s="68"/>
      <c r="N4859" s="68"/>
      <c r="O4859" s="68"/>
      <c r="P4859" s="68">
        <f t="shared" si="3747"/>
        <v>0</v>
      </c>
      <c r="Q4859" s="68">
        <f t="shared" si="3748"/>
        <v>0</v>
      </c>
    </row>
    <row r="4860" spans="1:17" x14ac:dyDescent="0.25">
      <c r="A4860" s="12" t="s">
        <v>638</v>
      </c>
      <c r="B4860" s="12" t="s">
        <v>82</v>
      </c>
      <c r="C4860" s="12" t="s">
        <v>837</v>
      </c>
      <c r="D4860" s="43" t="s">
        <v>1574</v>
      </c>
      <c r="E4860" s="48">
        <v>6112</v>
      </c>
      <c r="F4860" s="43" t="s">
        <v>1580</v>
      </c>
      <c r="G4860" s="56" t="s">
        <v>2920</v>
      </c>
      <c r="H4860" s="23" t="s">
        <v>26</v>
      </c>
      <c r="I4860" s="68">
        <v>7000</v>
      </c>
      <c r="J4860" s="68">
        <v>7000</v>
      </c>
      <c r="K4860" s="68"/>
      <c r="L4860" s="68">
        <f t="shared" si="3743"/>
        <v>0</v>
      </c>
      <c r="M4860" s="68"/>
      <c r="N4860" s="68"/>
      <c r="O4860" s="68"/>
      <c r="P4860" s="68">
        <f t="shared" si="3747"/>
        <v>0</v>
      </c>
      <c r="Q4860" s="68">
        <f t="shared" si="3748"/>
        <v>0</v>
      </c>
    </row>
    <row r="4861" spans="1:17" x14ac:dyDescent="0.25">
      <c r="A4861" s="12" t="s">
        <v>638</v>
      </c>
      <c r="B4861" s="12" t="s">
        <v>82</v>
      </c>
      <c r="C4861" s="12" t="s">
        <v>837</v>
      </c>
      <c r="D4861" s="43" t="s">
        <v>1574</v>
      </c>
      <c r="E4861" s="42" t="s">
        <v>2710</v>
      </c>
      <c r="F4861" s="42" t="s">
        <v>1</v>
      </c>
      <c r="G4861" s="42" t="s">
        <v>1</v>
      </c>
      <c r="H4861" s="11" t="s">
        <v>28</v>
      </c>
      <c r="I4861" s="67">
        <f t="shared" ref="I4861:O4861" si="3772">SUM(I4862)</f>
        <v>66500</v>
      </c>
      <c r="J4861" s="67">
        <f t="shared" si="3772"/>
        <v>66500</v>
      </c>
      <c r="K4861" s="67">
        <f t="shared" si="3772"/>
        <v>0</v>
      </c>
      <c r="L4861" s="67">
        <f t="shared" si="3743"/>
        <v>6000</v>
      </c>
      <c r="M4861" s="67">
        <f t="shared" si="3772"/>
        <v>0</v>
      </c>
      <c r="N4861" s="67">
        <f t="shared" si="3772"/>
        <v>0</v>
      </c>
      <c r="O4861" s="67">
        <f t="shared" si="3772"/>
        <v>6000</v>
      </c>
      <c r="P4861" s="67">
        <f t="shared" si="3747"/>
        <v>6000</v>
      </c>
      <c r="Q4861" s="67">
        <f t="shared" si="3748"/>
        <v>9.0225563909774422</v>
      </c>
    </row>
    <row r="4862" spans="1:17" x14ac:dyDescent="0.25">
      <c r="A4862" s="12" t="s">
        <v>638</v>
      </c>
      <c r="B4862" s="12" t="s">
        <v>82</v>
      </c>
      <c r="C4862" s="12" t="s">
        <v>837</v>
      </c>
      <c r="D4862" s="43" t="s">
        <v>1574</v>
      </c>
      <c r="E4862" s="48">
        <v>6121</v>
      </c>
      <c r="F4862" s="43"/>
      <c r="G4862" s="56" t="s">
        <v>2920</v>
      </c>
      <c r="H4862" s="23" t="s">
        <v>29</v>
      </c>
      <c r="I4862" s="68">
        <v>66500</v>
      </c>
      <c r="J4862" s="68">
        <v>66500</v>
      </c>
      <c r="K4862" s="68"/>
      <c r="L4862" s="68">
        <f t="shared" si="3743"/>
        <v>6000</v>
      </c>
      <c r="M4862" s="68"/>
      <c r="N4862" s="68"/>
      <c r="O4862" s="68">
        <v>6000</v>
      </c>
      <c r="P4862" s="68">
        <f t="shared" si="3747"/>
        <v>6000</v>
      </c>
      <c r="Q4862" s="68">
        <f t="shared" si="3748"/>
        <v>9.0225563909774422</v>
      </c>
    </row>
    <row r="4863" spans="1:17" x14ac:dyDescent="0.25">
      <c r="A4863" s="12" t="s">
        <v>638</v>
      </c>
      <c r="B4863" s="12" t="s">
        <v>82</v>
      </c>
      <c r="C4863" s="12" t="s">
        <v>837</v>
      </c>
      <c r="D4863" s="43" t="s">
        <v>1574</v>
      </c>
      <c r="E4863" s="42" t="s">
        <v>2711</v>
      </c>
      <c r="F4863" s="42" t="s">
        <v>1</v>
      </c>
      <c r="G4863" s="42" t="s">
        <v>1</v>
      </c>
      <c r="H4863" s="11" t="s">
        <v>32</v>
      </c>
      <c r="I4863" s="67">
        <f t="shared" ref="I4863:O4863" si="3773">SUM(I4864:I4871)</f>
        <v>52800</v>
      </c>
      <c r="J4863" s="67">
        <f t="shared" si="3773"/>
        <v>52800</v>
      </c>
      <c r="K4863" s="67">
        <f t="shared" si="3773"/>
        <v>0</v>
      </c>
      <c r="L4863" s="67">
        <f t="shared" si="3743"/>
        <v>6525</v>
      </c>
      <c r="M4863" s="67">
        <f t="shared" si="3773"/>
        <v>0</v>
      </c>
      <c r="N4863" s="67">
        <f t="shared" si="3773"/>
        <v>0</v>
      </c>
      <c r="O4863" s="67">
        <f t="shared" si="3773"/>
        <v>6525</v>
      </c>
      <c r="P4863" s="67">
        <f t="shared" si="3747"/>
        <v>6525</v>
      </c>
      <c r="Q4863" s="67">
        <f t="shared" si="3748"/>
        <v>12.357954545454545</v>
      </c>
    </row>
    <row r="4864" spans="1:17" x14ac:dyDescent="0.25">
      <c r="A4864" s="12" t="s">
        <v>638</v>
      </c>
      <c r="B4864" s="12" t="s">
        <v>82</v>
      </c>
      <c r="C4864" s="12" t="s">
        <v>837</v>
      </c>
      <c r="D4864" s="43" t="s">
        <v>1574</v>
      </c>
      <c r="E4864" s="48">
        <v>6131</v>
      </c>
      <c r="F4864" s="43"/>
      <c r="G4864" s="56" t="s">
        <v>2920</v>
      </c>
      <c r="H4864" s="23" t="s">
        <v>33</v>
      </c>
      <c r="I4864" s="68">
        <v>300</v>
      </c>
      <c r="J4864" s="68">
        <v>300</v>
      </c>
      <c r="K4864" s="68"/>
      <c r="L4864" s="68">
        <f t="shared" si="3743"/>
        <v>100</v>
      </c>
      <c r="M4864" s="68"/>
      <c r="N4864" s="68"/>
      <c r="O4864" s="68">
        <v>100</v>
      </c>
      <c r="P4864" s="68">
        <f t="shared" si="3747"/>
        <v>100</v>
      </c>
      <c r="Q4864" s="68">
        <f t="shared" si="3748"/>
        <v>33.333333333333329</v>
      </c>
    </row>
    <row r="4865" spans="1:17" x14ac:dyDescent="0.25">
      <c r="A4865" s="12" t="s">
        <v>638</v>
      </c>
      <c r="B4865" s="12" t="s">
        <v>82</v>
      </c>
      <c r="C4865" s="12" t="s">
        <v>837</v>
      </c>
      <c r="D4865" s="43" t="s">
        <v>1574</v>
      </c>
      <c r="E4865" s="48">
        <v>6132</v>
      </c>
      <c r="F4865" s="43"/>
      <c r="G4865" s="56" t="s">
        <v>2920</v>
      </c>
      <c r="H4865" s="23" t="s">
        <v>227</v>
      </c>
      <c r="I4865" s="68">
        <v>29000</v>
      </c>
      <c r="J4865" s="68">
        <v>29000</v>
      </c>
      <c r="K4865" s="68"/>
      <c r="L4865" s="68">
        <f t="shared" si="3743"/>
        <v>4000</v>
      </c>
      <c r="M4865" s="68"/>
      <c r="N4865" s="68"/>
      <c r="O4865" s="68">
        <v>4000</v>
      </c>
      <c r="P4865" s="68">
        <f t="shared" si="3747"/>
        <v>4000</v>
      </c>
      <c r="Q4865" s="68">
        <f t="shared" si="3748"/>
        <v>13.793103448275861</v>
      </c>
    </row>
    <row r="4866" spans="1:17" x14ac:dyDescent="0.25">
      <c r="A4866" s="12" t="s">
        <v>638</v>
      </c>
      <c r="B4866" s="12" t="s">
        <v>82</v>
      </c>
      <c r="C4866" s="12" t="s">
        <v>837</v>
      </c>
      <c r="D4866" s="43" t="s">
        <v>1574</v>
      </c>
      <c r="E4866" s="48">
        <v>6133</v>
      </c>
      <c r="F4866" s="43"/>
      <c r="G4866" s="56" t="s">
        <v>2920</v>
      </c>
      <c r="H4866" s="23" t="s">
        <v>229</v>
      </c>
      <c r="I4866" s="68">
        <v>4500</v>
      </c>
      <c r="J4866" s="68">
        <v>4500</v>
      </c>
      <c r="K4866" s="68"/>
      <c r="L4866" s="68">
        <f t="shared" si="3743"/>
        <v>100</v>
      </c>
      <c r="M4866" s="68"/>
      <c r="N4866" s="68"/>
      <c r="O4866" s="68">
        <v>100</v>
      </c>
      <c r="P4866" s="68">
        <f t="shared" si="3747"/>
        <v>100</v>
      </c>
      <c r="Q4866" s="68">
        <f t="shared" si="3748"/>
        <v>2.2222222222222223</v>
      </c>
    </row>
    <row r="4867" spans="1:17" x14ac:dyDescent="0.25">
      <c r="A4867" s="12" t="s">
        <v>638</v>
      </c>
      <c r="B4867" s="12" t="s">
        <v>82</v>
      </c>
      <c r="C4867" s="12" t="s">
        <v>837</v>
      </c>
      <c r="D4867" s="43" t="s">
        <v>1574</v>
      </c>
      <c r="E4867" s="48">
        <v>6134</v>
      </c>
      <c r="F4867" s="43"/>
      <c r="G4867" s="56" t="s">
        <v>2920</v>
      </c>
      <c r="H4867" s="23" t="s">
        <v>169</v>
      </c>
      <c r="I4867" s="68">
        <v>4000</v>
      </c>
      <c r="J4867" s="68">
        <v>4000</v>
      </c>
      <c r="K4867" s="68"/>
      <c r="L4867" s="68">
        <f t="shared" si="3743"/>
        <v>200</v>
      </c>
      <c r="M4867" s="68"/>
      <c r="N4867" s="68"/>
      <c r="O4867" s="68">
        <v>200</v>
      </c>
      <c r="P4867" s="68">
        <f t="shared" si="3747"/>
        <v>200</v>
      </c>
      <c r="Q4867" s="68">
        <f t="shared" si="3748"/>
        <v>5</v>
      </c>
    </row>
    <row r="4868" spans="1:17" x14ac:dyDescent="0.25">
      <c r="A4868" s="12" t="s">
        <v>638</v>
      </c>
      <c r="B4868" s="12" t="s">
        <v>82</v>
      </c>
      <c r="C4868" s="12" t="s">
        <v>837</v>
      </c>
      <c r="D4868" s="43" t="s">
        <v>1574</v>
      </c>
      <c r="E4868" s="48">
        <v>6135</v>
      </c>
      <c r="F4868" s="43"/>
      <c r="G4868" s="56" t="s">
        <v>2920</v>
      </c>
      <c r="H4868" s="23" t="s">
        <v>231</v>
      </c>
      <c r="I4868" s="68">
        <v>500</v>
      </c>
      <c r="J4868" s="68">
        <v>500</v>
      </c>
      <c r="K4868" s="68"/>
      <c r="L4868" s="68">
        <f t="shared" si="3743"/>
        <v>175</v>
      </c>
      <c r="M4868" s="68"/>
      <c r="N4868" s="68"/>
      <c r="O4868" s="68">
        <v>175</v>
      </c>
      <c r="P4868" s="68">
        <f t="shared" si="3747"/>
        <v>175</v>
      </c>
      <c r="Q4868" s="68">
        <f t="shared" si="3748"/>
        <v>35</v>
      </c>
    </row>
    <row r="4869" spans="1:17" x14ac:dyDescent="0.25">
      <c r="A4869" s="12" t="s">
        <v>638</v>
      </c>
      <c r="B4869" s="12" t="s">
        <v>82</v>
      </c>
      <c r="C4869" s="12" t="s">
        <v>837</v>
      </c>
      <c r="D4869" s="43" t="s">
        <v>1574</v>
      </c>
      <c r="E4869" s="48">
        <v>6137</v>
      </c>
      <c r="F4869" s="43"/>
      <c r="G4869" s="56" t="s">
        <v>2920</v>
      </c>
      <c r="H4869" s="23" t="s">
        <v>235</v>
      </c>
      <c r="I4869" s="68">
        <v>3000</v>
      </c>
      <c r="J4869" s="68">
        <v>3000</v>
      </c>
      <c r="K4869" s="68"/>
      <c r="L4869" s="68">
        <f t="shared" si="3743"/>
        <v>200</v>
      </c>
      <c r="M4869" s="68"/>
      <c r="N4869" s="68"/>
      <c r="O4869" s="68">
        <v>200</v>
      </c>
      <c r="P4869" s="68">
        <f t="shared" si="3747"/>
        <v>200</v>
      </c>
      <c r="Q4869" s="68">
        <f t="shared" si="3748"/>
        <v>6.666666666666667</v>
      </c>
    </row>
    <row r="4870" spans="1:17" x14ac:dyDescent="0.25">
      <c r="A4870" s="12" t="s">
        <v>638</v>
      </c>
      <c r="B4870" s="12" t="s">
        <v>82</v>
      </c>
      <c r="C4870" s="12" t="s">
        <v>837</v>
      </c>
      <c r="D4870" s="43" t="s">
        <v>1574</v>
      </c>
      <c r="E4870" s="48">
        <v>6138</v>
      </c>
      <c r="F4870" s="43"/>
      <c r="G4870" s="56" t="s">
        <v>2920</v>
      </c>
      <c r="H4870" s="23" t="s">
        <v>237</v>
      </c>
      <c r="I4870" s="68">
        <v>1900</v>
      </c>
      <c r="J4870" s="68">
        <v>1900</v>
      </c>
      <c r="K4870" s="68"/>
      <c r="L4870" s="68">
        <f t="shared" si="3743"/>
        <v>0</v>
      </c>
      <c r="M4870" s="68"/>
      <c r="N4870" s="68"/>
      <c r="O4870" s="68"/>
      <c r="P4870" s="68">
        <f t="shared" si="3747"/>
        <v>0</v>
      </c>
      <c r="Q4870" s="68">
        <f t="shared" si="3748"/>
        <v>0</v>
      </c>
    </row>
    <row r="4871" spans="1:17" x14ac:dyDescent="0.25">
      <c r="A4871" s="14" t="s">
        <v>638</v>
      </c>
      <c r="B4871" s="14" t="s">
        <v>82</v>
      </c>
      <c r="C4871" s="14" t="s">
        <v>837</v>
      </c>
      <c r="D4871" s="50" t="s">
        <v>1574</v>
      </c>
      <c r="E4871" s="50" t="s">
        <v>2720</v>
      </c>
      <c r="F4871" s="43" t="s">
        <v>1</v>
      </c>
      <c r="G4871" s="49" t="s">
        <v>1</v>
      </c>
      <c r="H4871" s="11" t="s">
        <v>35</v>
      </c>
      <c r="I4871" s="67">
        <f t="shared" ref="I4871:O4871" si="3774">SUM(I4872:I4874)</f>
        <v>9600</v>
      </c>
      <c r="J4871" s="67">
        <f t="shared" si="3774"/>
        <v>9600</v>
      </c>
      <c r="K4871" s="67">
        <f t="shared" si="3774"/>
        <v>0</v>
      </c>
      <c r="L4871" s="67">
        <f t="shared" si="3743"/>
        <v>1750</v>
      </c>
      <c r="M4871" s="67">
        <f t="shared" si="3774"/>
        <v>0</v>
      </c>
      <c r="N4871" s="67">
        <f t="shared" si="3774"/>
        <v>0</v>
      </c>
      <c r="O4871" s="67">
        <f t="shared" si="3774"/>
        <v>1750</v>
      </c>
      <c r="P4871" s="67">
        <f t="shared" si="3747"/>
        <v>1750</v>
      </c>
      <c r="Q4871" s="67">
        <f t="shared" si="3748"/>
        <v>18.229166666666664</v>
      </c>
    </row>
    <row r="4872" spans="1:17" x14ac:dyDescent="0.25">
      <c r="A4872" s="12" t="s">
        <v>638</v>
      </c>
      <c r="B4872" s="12" t="s">
        <v>82</v>
      </c>
      <c r="C4872" s="12" t="s">
        <v>837</v>
      </c>
      <c r="D4872" s="43" t="s">
        <v>1574</v>
      </c>
      <c r="E4872" s="48">
        <v>6139</v>
      </c>
      <c r="F4872" s="43"/>
      <c r="G4872" s="56" t="s">
        <v>2920</v>
      </c>
      <c r="H4872" s="23" t="s">
        <v>35</v>
      </c>
      <c r="I4872" s="68">
        <v>5000</v>
      </c>
      <c r="J4872" s="68">
        <v>5000</v>
      </c>
      <c r="K4872" s="68"/>
      <c r="L4872" s="68">
        <f t="shared" si="3743"/>
        <v>1200</v>
      </c>
      <c r="M4872" s="68"/>
      <c r="N4872" s="68"/>
      <c r="O4872" s="68">
        <v>1200</v>
      </c>
      <c r="P4872" s="68">
        <f t="shared" si="3747"/>
        <v>1200</v>
      </c>
      <c r="Q4872" s="68">
        <f t="shared" si="3748"/>
        <v>24</v>
      </c>
    </row>
    <row r="4873" spans="1:17" x14ac:dyDescent="0.25">
      <c r="A4873" s="12" t="s">
        <v>638</v>
      </c>
      <c r="B4873" s="12" t="s">
        <v>82</v>
      </c>
      <c r="C4873" s="12" t="s">
        <v>837</v>
      </c>
      <c r="D4873" s="43" t="s">
        <v>1574</v>
      </c>
      <c r="E4873" s="48">
        <v>6139</v>
      </c>
      <c r="F4873" s="43" t="s">
        <v>1581</v>
      </c>
      <c r="G4873" s="56" t="s">
        <v>2920</v>
      </c>
      <c r="H4873" s="23" t="s">
        <v>43</v>
      </c>
      <c r="I4873" s="68">
        <v>1900</v>
      </c>
      <c r="J4873" s="68">
        <v>1900</v>
      </c>
      <c r="K4873" s="68"/>
      <c r="L4873" s="68">
        <f t="shared" si="3743"/>
        <v>200</v>
      </c>
      <c r="M4873" s="68"/>
      <c r="N4873" s="68"/>
      <c r="O4873" s="68">
        <v>200</v>
      </c>
      <c r="P4873" s="68">
        <f t="shared" si="3747"/>
        <v>200</v>
      </c>
      <c r="Q4873" s="68">
        <f t="shared" si="3748"/>
        <v>10.526315789473683</v>
      </c>
    </row>
    <row r="4874" spans="1:17" ht="22.5" x14ac:dyDescent="0.25">
      <c r="A4874" s="12" t="s">
        <v>638</v>
      </c>
      <c r="B4874" s="12" t="s">
        <v>82</v>
      </c>
      <c r="C4874" s="12" t="s">
        <v>837</v>
      </c>
      <c r="D4874" s="43" t="s">
        <v>1574</v>
      </c>
      <c r="E4874" s="48">
        <v>6139</v>
      </c>
      <c r="F4874" s="43" t="s">
        <v>1582</v>
      </c>
      <c r="G4874" s="56" t="s">
        <v>2920</v>
      </c>
      <c r="H4874" s="23" t="s">
        <v>49</v>
      </c>
      <c r="I4874" s="68">
        <v>2700</v>
      </c>
      <c r="J4874" s="68">
        <v>2700</v>
      </c>
      <c r="K4874" s="68"/>
      <c r="L4874" s="68">
        <f t="shared" si="3743"/>
        <v>350</v>
      </c>
      <c r="M4874" s="68"/>
      <c r="N4874" s="68"/>
      <c r="O4874" s="68">
        <v>350</v>
      </c>
      <c r="P4874" s="68">
        <f t="shared" si="3747"/>
        <v>350</v>
      </c>
      <c r="Q4874" s="68">
        <f t="shared" si="3748"/>
        <v>12.962962962962962</v>
      </c>
    </row>
    <row r="4875" spans="1:17" ht="22.5" x14ac:dyDescent="0.25">
      <c r="A4875" s="14" t="s">
        <v>1</v>
      </c>
      <c r="B4875" s="14" t="s">
        <v>1</v>
      </c>
      <c r="C4875" s="14" t="s">
        <v>1</v>
      </c>
      <c r="D4875" s="42" t="s">
        <v>1</v>
      </c>
      <c r="E4875" s="42" t="s">
        <v>1</v>
      </c>
      <c r="F4875" s="42" t="s">
        <v>1</v>
      </c>
      <c r="G4875" s="42" t="s">
        <v>1</v>
      </c>
      <c r="H4875" s="17" t="s">
        <v>50</v>
      </c>
      <c r="I4875" s="66">
        <f t="shared" ref="I4875:O4876" si="3775">SUM(I4876)</f>
        <v>100</v>
      </c>
      <c r="J4875" s="66">
        <f t="shared" si="3775"/>
        <v>100</v>
      </c>
      <c r="K4875" s="66">
        <f t="shared" si="3775"/>
        <v>0</v>
      </c>
      <c r="L4875" s="66">
        <f t="shared" si="3743"/>
        <v>0</v>
      </c>
      <c r="M4875" s="66">
        <f t="shared" si="3775"/>
        <v>0</v>
      </c>
      <c r="N4875" s="66">
        <f t="shared" si="3775"/>
        <v>0</v>
      </c>
      <c r="O4875" s="66">
        <f t="shared" si="3775"/>
        <v>0</v>
      </c>
      <c r="P4875" s="66">
        <f t="shared" si="3747"/>
        <v>0</v>
      </c>
      <c r="Q4875" s="66">
        <f t="shared" si="3748"/>
        <v>0</v>
      </c>
    </row>
    <row r="4876" spans="1:17" x14ac:dyDescent="0.25">
      <c r="A4876" s="12" t="s">
        <v>638</v>
      </c>
      <c r="B4876" s="12" t="s">
        <v>82</v>
      </c>
      <c r="C4876" s="12" t="s">
        <v>837</v>
      </c>
      <c r="D4876" s="43" t="s">
        <v>1574</v>
      </c>
      <c r="E4876" s="42" t="s">
        <v>2712</v>
      </c>
      <c r="F4876" s="42" t="s">
        <v>1</v>
      </c>
      <c r="G4876" s="42" t="s">
        <v>1</v>
      </c>
      <c r="H4876" s="11" t="s">
        <v>52</v>
      </c>
      <c r="I4876" s="67">
        <f t="shared" si="3775"/>
        <v>100</v>
      </c>
      <c r="J4876" s="67">
        <f t="shared" si="3775"/>
        <v>100</v>
      </c>
      <c r="K4876" s="67">
        <f t="shared" si="3775"/>
        <v>0</v>
      </c>
      <c r="L4876" s="67">
        <f t="shared" ref="L4876:L4939" si="3776">SUM(M4876:O4876)</f>
        <v>0</v>
      </c>
      <c r="M4876" s="67">
        <f t="shared" si="3775"/>
        <v>0</v>
      </c>
      <c r="N4876" s="67">
        <f t="shared" si="3775"/>
        <v>0</v>
      </c>
      <c r="O4876" s="67">
        <f t="shared" si="3775"/>
        <v>0</v>
      </c>
      <c r="P4876" s="67">
        <f t="shared" si="3747"/>
        <v>0</v>
      </c>
      <c r="Q4876" s="67">
        <f t="shared" si="3748"/>
        <v>0</v>
      </c>
    </row>
    <row r="4877" spans="1:17" x14ac:dyDescent="0.25">
      <c r="A4877" s="12" t="s">
        <v>638</v>
      </c>
      <c r="B4877" s="12" t="s">
        <v>82</v>
      </c>
      <c r="C4877" s="12" t="s">
        <v>837</v>
      </c>
      <c r="D4877" s="43" t="s">
        <v>1574</v>
      </c>
      <c r="E4877" s="48">
        <v>6148</v>
      </c>
      <c r="F4877" s="43"/>
      <c r="G4877" s="56" t="s">
        <v>2920</v>
      </c>
      <c r="H4877" s="23" t="s">
        <v>58</v>
      </c>
      <c r="I4877" s="68">
        <v>100</v>
      </c>
      <c r="J4877" s="68">
        <v>100</v>
      </c>
      <c r="K4877" s="68"/>
      <c r="L4877" s="68">
        <f t="shared" si="3776"/>
        <v>0</v>
      </c>
      <c r="M4877" s="68"/>
      <c r="N4877" s="68"/>
      <c r="O4877" s="68"/>
      <c r="P4877" s="68">
        <f t="shared" si="3747"/>
        <v>0</v>
      </c>
      <c r="Q4877" s="68">
        <f t="shared" si="3748"/>
        <v>0</v>
      </c>
    </row>
    <row r="4878" spans="1:17" ht="22.5" x14ac:dyDescent="0.25">
      <c r="A4878" s="14" t="s">
        <v>1</v>
      </c>
      <c r="B4878" s="14" t="s">
        <v>1</v>
      </c>
      <c r="C4878" s="14" t="s">
        <v>1</v>
      </c>
      <c r="D4878" s="42" t="s">
        <v>1</v>
      </c>
      <c r="E4878" s="42" t="s">
        <v>1</v>
      </c>
      <c r="F4878" s="42" t="s">
        <v>1</v>
      </c>
      <c r="G4878" s="42" t="s">
        <v>1</v>
      </c>
      <c r="H4878" s="17" t="s">
        <v>59</v>
      </c>
      <c r="I4878" s="66">
        <f t="shared" ref="I4878:O4879" si="3777">SUM(I4879)</f>
        <v>2500</v>
      </c>
      <c r="J4878" s="66">
        <f t="shared" si="3777"/>
        <v>0</v>
      </c>
      <c r="K4878" s="66">
        <f t="shared" si="3777"/>
        <v>0</v>
      </c>
      <c r="L4878" s="66">
        <f t="shared" si="3776"/>
        <v>0</v>
      </c>
      <c r="M4878" s="66">
        <f t="shared" si="3777"/>
        <v>0</v>
      </c>
      <c r="N4878" s="66">
        <f t="shared" si="3777"/>
        <v>0</v>
      </c>
      <c r="O4878" s="66">
        <f t="shared" si="3777"/>
        <v>0</v>
      </c>
      <c r="P4878" s="66">
        <f t="shared" si="3747"/>
        <v>0</v>
      </c>
      <c r="Q4878" s="66" t="str">
        <f t="shared" si="3748"/>
        <v>-</v>
      </c>
    </row>
    <row r="4879" spans="1:17" x14ac:dyDescent="0.25">
      <c r="A4879" s="12" t="s">
        <v>638</v>
      </c>
      <c r="B4879" s="12" t="s">
        <v>82</v>
      </c>
      <c r="C4879" s="12" t="s">
        <v>837</v>
      </c>
      <c r="D4879" s="43" t="s">
        <v>1574</v>
      </c>
      <c r="E4879" s="42" t="s">
        <v>2715</v>
      </c>
      <c r="F4879" s="42" t="s">
        <v>1</v>
      </c>
      <c r="G4879" s="42" t="s">
        <v>1</v>
      </c>
      <c r="H4879" s="11" t="s">
        <v>61</v>
      </c>
      <c r="I4879" s="67">
        <f t="shared" si="3777"/>
        <v>2500</v>
      </c>
      <c r="J4879" s="67">
        <f t="shared" si="3777"/>
        <v>0</v>
      </c>
      <c r="K4879" s="67">
        <f t="shared" si="3777"/>
        <v>0</v>
      </c>
      <c r="L4879" s="67">
        <f t="shared" si="3776"/>
        <v>0</v>
      </c>
      <c r="M4879" s="67">
        <f t="shared" si="3777"/>
        <v>0</v>
      </c>
      <c r="N4879" s="67">
        <f t="shared" si="3777"/>
        <v>0</v>
      </c>
      <c r="O4879" s="67">
        <f t="shared" si="3777"/>
        <v>0</v>
      </c>
      <c r="P4879" s="67">
        <f t="shared" ref="P4879:P4942" si="3778">K4879+L4879</f>
        <v>0</v>
      </c>
      <c r="Q4879" s="67" t="str">
        <f t="shared" ref="Q4879:Q4942" si="3779">IF(J4879=0,"-",P4879/J4879*100)</f>
        <v>-</v>
      </c>
    </row>
    <row r="4880" spans="1:17" x14ac:dyDescent="0.25">
      <c r="A4880" s="12" t="s">
        <v>638</v>
      </c>
      <c r="B4880" s="12" t="s">
        <v>82</v>
      </c>
      <c r="C4880" s="12" t="s">
        <v>837</v>
      </c>
      <c r="D4880" s="43" t="s">
        <v>1574</v>
      </c>
      <c r="E4880" s="48">
        <v>8213</v>
      </c>
      <c r="F4880" s="43"/>
      <c r="G4880" s="56" t="s">
        <v>2920</v>
      </c>
      <c r="H4880" s="23" t="s">
        <v>62</v>
      </c>
      <c r="I4880" s="68">
        <v>2500</v>
      </c>
      <c r="J4880" s="68">
        <v>0</v>
      </c>
      <c r="K4880" s="68"/>
      <c r="L4880" s="68">
        <f t="shared" si="3776"/>
        <v>0</v>
      </c>
      <c r="M4880" s="68"/>
      <c r="N4880" s="68"/>
      <c r="O4880" s="68"/>
      <c r="P4880" s="68">
        <f t="shared" si="3778"/>
        <v>0</v>
      </c>
      <c r="Q4880" s="68" t="str">
        <f t="shared" si="3779"/>
        <v>-</v>
      </c>
    </row>
    <row r="4881" spans="1:17" x14ac:dyDescent="0.25">
      <c r="A4881" s="23" t="s">
        <v>1</v>
      </c>
      <c r="B4881" s="23" t="s">
        <v>1</v>
      </c>
      <c r="C4881" s="23" t="s">
        <v>1</v>
      </c>
      <c r="D4881" s="49" t="s">
        <v>1</v>
      </c>
      <c r="E4881" s="49" t="s">
        <v>1</v>
      </c>
      <c r="F4881" s="49" t="s">
        <v>1</v>
      </c>
      <c r="G4881" s="49" t="s">
        <v>1</v>
      </c>
      <c r="H4881" s="17" t="s">
        <v>1583</v>
      </c>
      <c r="I4881" s="66">
        <f t="shared" ref="I4881:O4881" si="3780">SUM(I4852,I4875,I4878)</f>
        <v>849000</v>
      </c>
      <c r="J4881" s="66">
        <f t="shared" si="3780"/>
        <v>846500</v>
      </c>
      <c r="K4881" s="66">
        <f t="shared" si="3780"/>
        <v>0</v>
      </c>
      <c r="L4881" s="66">
        <f t="shared" si="3776"/>
        <v>79525</v>
      </c>
      <c r="M4881" s="66">
        <f t="shared" si="3780"/>
        <v>0</v>
      </c>
      <c r="N4881" s="66">
        <f t="shared" si="3780"/>
        <v>0</v>
      </c>
      <c r="O4881" s="66">
        <f t="shared" si="3780"/>
        <v>79525</v>
      </c>
      <c r="P4881" s="66">
        <f t="shared" si="3778"/>
        <v>79525</v>
      </c>
      <c r="Q4881" s="66">
        <f t="shared" si="3779"/>
        <v>9.3945658594211459</v>
      </c>
    </row>
    <row r="4882" spans="1:17" ht="15.75" thickBot="1" x14ac:dyDescent="0.3">
      <c r="A4882" s="23" t="s">
        <v>1</v>
      </c>
      <c r="B4882" s="23" t="s">
        <v>1</v>
      </c>
      <c r="C4882" s="23" t="s">
        <v>1</v>
      </c>
      <c r="D4882" s="49" t="s">
        <v>1</v>
      </c>
      <c r="E4882" s="49" t="s">
        <v>1</v>
      </c>
      <c r="F4882" s="49" t="s">
        <v>1</v>
      </c>
      <c r="G4882" s="49" t="s">
        <v>1</v>
      </c>
      <c r="H4882" s="11" t="s">
        <v>64</v>
      </c>
      <c r="I4882" s="67">
        <v>31</v>
      </c>
      <c r="J4882" s="67">
        <v>31</v>
      </c>
      <c r="K4882" s="67"/>
      <c r="L4882" s="67"/>
      <c r="M4882" s="67"/>
      <c r="N4882" s="67"/>
      <c r="O4882" s="67"/>
      <c r="P4882" s="67">
        <f t="shared" si="3778"/>
        <v>0</v>
      </c>
      <c r="Q4882" s="67">
        <f t="shared" si="3779"/>
        <v>0</v>
      </c>
    </row>
    <row r="4883" spans="1:17" ht="34.5" thickBot="1" x14ac:dyDescent="0.3">
      <c r="A4883" s="23" t="s">
        <v>1</v>
      </c>
      <c r="B4883" s="23" t="s">
        <v>1</v>
      </c>
      <c r="C4883" s="23" t="s">
        <v>1</v>
      </c>
      <c r="D4883" s="49" t="s">
        <v>1</v>
      </c>
      <c r="E4883" s="49" t="s">
        <v>1</v>
      </c>
      <c r="F4883" s="49" t="s">
        <v>1</v>
      </c>
      <c r="G4883" s="49" t="s">
        <v>1</v>
      </c>
      <c r="H4883" s="22" t="s">
        <v>65</v>
      </c>
      <c r="I4883" s="64" t="s">
        <v>2718</v>
      </c>
      <c r="J4883" s="64" t="s">
        <v>2879</v>
      </c>
      <c r="K4883" s="64" t="s">
        <v>2942</v>
      </c>
      <c r="L4883" s="64" t="s">
        <v>2942</v>
      </c>
      <c r="M4883" s="64" t="s">
        <v>2950</v>
      </c>
      <c r="N4883" s="64" t="s">
        <v>2949</v>
      </c>
      <c r="O4883" s="64" t="s">
        <v>2951</v>
      </c>
      <c r="P4883" s="64" t="s">
        <v>2942</v>
      </c>
      <c r="Q4883" s="64" t="s">
        <v>2944</v>
      </c>
    </row>
    <row r="4884" spans="1:17" x14ac:dyDescent="0.25">
      <c r="A4884" s="24"/>
      <c r="B4884" s="24"/>
      <c r="C4884" s="24"/>
      <c r="D4884" s="51"/>
      <c r="E4884" s="51"/>
      <c r="F4884" s="51"/>
      <c r="G4884" s="51"/>
      <c r="H4884" s="18" t="s">
        <v>1</v>
      </c>
      <c r="I4884" s="65">
        <v>1</v>
      </c>
      <c r="J4884" s="65" t="s">
        <v>2894</v>
      </c>
      <c r="K4884" s="65">
        <v>3</v>
      </c>
      <c r="L4884" s="65" t="s">
        <v>2945</v>
      </c>
      <c r="M4884" s="65">
        <v>5</v>
      </c>
      <c r="N4884" s="65">
        <v>6</v>
      </c>
      <c r="O4884" s="65">
        <v>7</v>
      </c>
      <c r="P4884" s="65" t="s">
        <v>2946</v>
      </c>
      <c r="Q4884" s="65">
        <v>9</v>
      </c>
    </row>
    <row r="4885" spans="1:17" x14ac:dyDescent="0.25">
      <c r="A4885" s="24"/>
      <c r="B4885" s="24"/>
      <c r="C4885" s="24"/>
      <c r="D4885" s="51"/>
      <c r="E4885" s="52"/>
      <c r="F4885" s="52"/>
      <c r="G4885" s="52"/>
      <c r="H4885" s="19" t="s">
        <v>332</v>
      </c>
      <c r="I4885" s="69">
        <f t="shared" ref="I4885" si="3781">SUM(I4881)</f>
        <v>849000</v>
      </c>
      <c r="J4885" s="69">
        <f t="shared" ref="J4885:K4885" si="3782">SUM(J4881)</f>
        <v>846500</v>
      </c>
      <c r="K4885" s="69">
        <f t="shared" si="3782"/>
        <v>0</v>
      </c>
      <c r="L4885" s="69">
        <f t="shared" si="3776"/>
        <v>79525</v>
      </c>
      <c r="M4885" s="69">
        <f t="shared" ref="M4885" si="3783">SUM(M4881)</f>
        <v>0</v>
      </c>
      <c r="N4885" s="69">
        <f t="shared" ref="N4885:O4885" si="3784">SUM(N4881)</f>
        <v>0</v>
      </c>
      <c r="O4885" s="69">
        <f t="shared" si="3784"/>
        <v>79525</v>
      </c>
      <c r="P4885" s="69">
        <f t="shared" si="3778"/>
        <v>79525</v>
      </c>
      <c r="Q4885" s="69">
        <f t="shared" si="3779"/>
        <v>9.3945658594211459</v>
      </c>
    </row>
    <row r="4886" spans="1:17" x14ac:dyDescent="0.25">
      <c r="A4886" s="24"/>
      <c r="B4886" s="24"/>
      <c r="C4886" s="24"/>
      <c r="D4886" s="51"/>
      <c r="E4886" s="51"/>
      <c r="F4886" s="51"/>
      <c r="G4886" s="51"/>
      <c r="H4886" s="20" t="s">
        <v>67</v>
      </c>
      <c r="I4886" s="69">
        <f t="shared" ref="I4886" si="3785">SUM(I4885)</f>
        <v>849000</v>
      </c>
      <c r="J4886" s="69">
        <f t="shared" ref="J4886:K4886" si="3786">SUM(J4885)</f>
        <v>846500</v>
      </c>
      <c r="K4886" s="69">
        <f t="shared" si="3786"/>
        <v>0</v>
      </c>
      <c r="L4886" s="69">
        <f t="shared" si="3776"/>
        <v>79525</v>
      </c>
      <c r="M4886" s="69">
        <f t="shared" ref="M4886" si="3787">SUM(M4885)</f>
        <v>0</v>
      </c>
      <c r="N4886" s="69">
        <f t="shared" ref="N4886:O4886" si="3788">SUM(N4885)</f>
        <v>0</v>
      </c>
      <c r="O4886" s="69">
        <f t="shared" si="3788"/>
        <v>79525</v>
      </c>
      <c r="P4886" s="69">
        <f t="shared" si="3778"/>
        <v>79525</v>
      </c>
      <c r="Q4886" s="69">
        <f t="shared" si="3779"/>
        <v>9.3945658594211459</v>
      </c>
    </row>
    <row r="4887" spans="1:17" x14ac:dyDescent="0.25">
      <c r="A4887" s="25"/>
      <c r="B4887" s="25"/>
      <c r="C4887" s="25"/>
      <c r="D4887" s="53"/>
      <c r="E4887" s="53"/>
      <c r="F4887" s="53"/>
      <c r="G4887" s="53"/>
    </row>
    <row r="4888" spans="1:17" ht="15.75" thickBot="1" x14ac:dyDescent="0.3">
      <c r="A4888" s="23" t="s">
        <v>1</v>
      </c>
      <c r="B4888" s="23" t="s">
        <v>1</v>
      </c>
      <c r="C4888" s="23" t="s">
        <v>1</v>
      </c>
      <c r="D4888" s="49" t="s">
        <v>1</v>
      </c>
      <c r="E4888" s="49" t="s">
        <v>1</v>
      </c>
      <c r="F4888" s="49" t="s">
        <v>1</v>
      </c>
      <c r="G4888" s="49" t="s">
        <v>1</v>
      </c>
      <c r="H4888" s="26" t="s">
        <v>1</v>
      </c>
      <c r="I4888" s="70"/>
      <c r="J4888" s="70"/>
      <c r="K4888" s="70"/>
      <c r="L4888" s="70"/>
      <c r="M4888" s="70"/>
      <c r="N4888" s="70"/>
      <c r="O4888" s="70"/>
      <c r="P4888" s="70"/>
      <c r="Q4888" s="70"/>
    </row>
    <row r="4889" spans="1:17" ht="34.5" thickBot="1" x14ac:dyDescent="0.3">
      <c r="A4889" s="22" t="s">
        <v>4</v>
      </c>
      <c r="B4889" s="22" t="s">
        <v>5</v>
      </c>
      <c r="C4889" s="22" t="s">
        <v>6</v>
      </c>
      <c r="D4889" s="44" t="s">
        <v>2891</v>
      </c>
      <c r="E4889" s="44" t="s">
        <v>2895</v>
      </c>
      <c r="F4889" s="44" t="s">
        <v>7</v>
      </c>
      <c r="G4889" s="44" t="s">
        <v>8</v>
      </c>
      <c r="H4889" s="22" t="s">
        <v>9</v>
      </c>
      <c r="I4889" s="64" t="s">
        <v>2718</v>
      </c>
      <c r="J4889" s="64" t="s">
        <v>2879</v>
      </c>
      <c r="K4889" s="64" t="s">
        <v>2942</v>
      </c>
      <c r="L4889" s="64" t="s">
        <v>2942</v>
      </c>
      <c r="M4889" s="64" t="s">
        <v>2950</v>
      </c>
      <c r="N4889" s="64" t="s">
        <v>2949</v>
      </c>
      <c r="O4889" s="64" t="s">
        <v>2951</v>
      </c>
      <c r="P4889" s="64" t="s">
        <v>2942</v>
      </c>
      <c r="Q4889" s="64" t="s">
        <v>2944</v>
      </c>
    </row>
    <row r="4890" spans="1:17" x14ac:dyDescent="0.25">
      <c r="A4890" s="15" t="s">
        <v>1</v>
      </c>
      <c r="B4890" s="15" t="s">
        <v>1</v>
      </c>
      <c r="C4890" s="15" t="s">
        <v>1</v>
      </c>
      <c r="D4890" s="45" t="s">
        <v>1</v>
      </c>
      <c r="E4890" s="45" t="s">
        <v>1</v>
      </c>
      <c r="F4890" s="46" t="s">
        <v>1</v>
      </c>
      <c r="G4890" s="47" t="s">
        <v>1</v>
      </c>
      <c r="H4890" s="16" t="s">
        <v>1</v>
      </c>
      <c r="I4890" s="65">
        <v>1</v>
      </c>
      <c r="J4890" s="65" t="s">
        <v>2894</v>
      </c>
      <c r="K4890" s="65">
        <v>3</v>
      </c>
      <c r="L4890" s="65" t="s">
        <v>2945</v>
      </c>
      <c r="M4890" s="65">
        <v>5</v>
      </c>
      <c r="N4890" s="65">
        <v>6</v>
      </c>
      <c r="O4890" s="65">
        <v>7</v>
      </c>
      <c r="P4890" s="65" t="s">
        <v>2946</v>
      </c>
      <c r="Q4890" s="65">
        <v>9</v>
      </c>
    </row>
    <row r="4891" spans="1:17" x14ac:dyDescent="0.25">
      <c r="A4891" s="14" t="s">
        <v>638</v>
      </c>
      <c r="B4891" s="14" t="s">
        <v>82</v>
      </c>
      <c r="C4891" s="12" t="s">
        <v>848</v>
      </c>
      <c r="D4891" s="43" t="s">
        <v>1584</v>
      </c>
      <c r="E4891" s="42" t="s">
        <v>1</v>
      </c>
      <c r="F4891" s="42" t="s">
        <v>1</v>
      </c>
      <c r="G4891" s="42" t="s">
        <v>1</v>
      </c>
      <c r="H4891" s="11" t="s">
        <v>1585</v>
      </c>
      <c r="I4891" s="63"/>
      <c r="J4891" s="63"/>
      <c r="K4891" s="63"/>
      <c r="L4891" s="63"/>
      <c r="M4891" s="63"/>
      <c r="N4891" s="63"/>
      <c r="O4891" s="63"/>
      <c r="P4891" s="63">
        <f t="shared" si="3778"/>
        <v>0</v>
      </c>
      <c r="Q4891" s="63" t="str">
        <f t="shared" si="3779"/>
        <v>-</v>
      </c>
    </row>
    <row r="4892" spans="1:17" ht="22.5" x14ac:dyDescent="0.25">
      <c r="A4892" s="14" t="s">
        <v>1</v>
      </c>
      <c r="B4892" s="14" t="s">
        <v>1</v>
      </c>
      <c r="C4892" s="14" t="s">
        <v>1</v>
      </c>
      <c r="D4892" s="42" t="s">
        <v>1</v>
      </c>
      <c r="E4892" s="42" t="s">
        <v>1</v>
      </c>
      <c r="F4892" s="42" t="s">
        <v>1</v>
      </c>
      <c r="G4892" s="42" t="s">
        <v>1</v>
      </c>
      <c r="H4892" s="17" t="s">
        <v>13</v>
      </c>
      <c r="I4892" s="66">
        <f t="shared" ref="I4892" si="3789">SUM(I4893,I4901,I4903)</f>
        <v>1872240</v>
      </c>
      <c r="J4892" s="66">
        <f t="shared" ref="J4892:K4892" si="3790">SUM(J4893,J4901,J4903)</f>
        <v>1828240</v>
      </c>
      <c r="K4892" s="66">
        <f t="shared" si="3790"/>
        <v>0</v>
      </c>
      <c r="L4892" s="66">
        <f t="shared" si="3776"/>
        <v>144850</v>
      </c>
      <c r="M4892" s="66">
        <f t="shared" ref="M4892" si="3791">SUM(M4893,M4901,M4903)</f>
        <v>0</v>
      </c>
      <c r="N4892" s="66">
        <f t="shared" ref="N4892:O4892" si="3792">SUM(N4893,N4901,N4903)</f>
        <v>0</v>
      </c>
      <c r="O4892" s="66">
        <f t="shared" si="3792"/>
        <v>144850</v>
      </c>
      <c r="P4892" s="66">
        <f t="shared" si="3778"/>
        <v>144850</v>
      </c>
      <c r="Q4892" s="66">
        <f t="shared" si="3779"/>
        <v>7.9229204043232828</v>
      </c>
    </row>
    <row r="4893" spans="1:17" x14ac:dyDescent="0.25">
      <c r="A4893" s="12" t="s">
        <v>638</v>
      </c>
      <c r="B4893" s="12" t="s">
        <v>82</v>
      </c>
      <c r="C4893" s="12" t="s">
        <v>848</v>
      </c>
      <c r="D4893" s="43" t="s">
        <v>1584</v>
      </c>
      <c r="E4893" s="42" t="s">
        <v>2709</v>
      </c>
      <c r="F4893" s="42" t="s">
        <v>1</v>
      </c>
      <c r="G4893" s="42" t="s">
        <v>1</v>
      </c>
      <c r="H4893" s="11" t="s">
        <v>15</v>
      </c>
      <c r="I4893" s="67">
        <f t="shared" ref="I4893" si="3793">SUM(I4894,I4895)</f>
        <v>1573840</v>
      </c>
      <c r="J4893" s="67">
        <f t="shared" ref="J4893:K4893" si="3794">SUM(J4894,J4895)</f>
        <v>1573840</v>
      </c>
      <c r="K4893" s="67">
        <f t="shared" si="3794"/>
        <v>0</v>
      </c>
      <c r="L4893" s="67">
        <f t="shared" si="3776"/>
        <v>110000</v>
      </c>
      <c r="M4893" s="67">
        <f t="shared" ref="M4893" si="3795">SUM(M4894,M4895)</f>
        <v>0</v>
      </c>
      <c r="N4893" s="67">
        <f t="shared" ref="N4893:O4893" si="3796">SUM(N4894,N4895)</f>
        <v>0</v>
      </c>
      <c r="O4893" s="67">
        <f t="shared" si="3796"/>
        <v>110000</v>
      </c>
      <c r="P4893" s="67">
        <f t="shared" si="3778"/>
        <v>110000</v>
      </c>
      <c r="Q4893" s="67">
        <f t="shared" si="3779"/>
        <v>6.9892746403700512</v>
      </c>
    </row>
    <row r="4894" spans="1:17" x14ac:dyDescent="0.25">
      <c r="A4894" s="12" t="s">
        <v>638</v>
      </c>
      <c r="B4894" s="12" t="s">
        <v>82</v>
      </c>
      <c r="C4894" s="12" t="s">
        <v>848</v>
      </c>
      <c r="D4894" s="43" t="s">
        <v>1584</v>
      </c>
      <c r="E4894" s="48">
        <v>6111</v>
      </c>
      <c r="F4894" s="43"/>
      <c r="G4894" s="56" t="s">
        <v>2920</v>
      </c>
      <c r="H4894" s="23" t="s">
        <v>16</v>
      </c>
      <c r="I4894" s="68">
        <v>1367340</v>
      </c>
      <c r="J4894" s="68">
        <v>1367340</v>
      </c>
      <c r="K4894" s="68"/>
      <c r="L4894" s="68">
        <f t="shared" si="3776"/>
        <v>100000</v>
      </c>
      <c r="M4894" s="68"/>
      <c r="N4894" s="68"/>
      <c r="O4894" s="68">
        <v>100000</v>
      </c>
      <c r="P4894" s="68">
        <f t="shared" si="3778"/>
        <v>100000</v>
      </c>
      <c r="Q4894" s="68">
        <f t="shared" si="3779"/>
        <v>7.3134699489519797</v>
      </c>
    </row>
    <row r="4895" spans="1:17" x14ac:dyDescent="0.25">
      <c r="A4895" s="14" t="s">
        <v>638</v>
      </c>
      <c r="B4895" s="14" t="s">
        <v>82</v>
      </c>
      <c r="C4895" s="14" t="s">
        <v>848</v>
      </c>
      <c r="D4895" s="50" t="s">
        <v>1584</v>
      </c>
      <c r="E4895" s="50" t="s">
        <v>2719</v>
      </c>
      <c r="F4895" s="43" t="s">
        <v>1</v>
      </c>
      <c r="G4895" s="49" t="s">
        <v>1</v>
      </c>
      <c r="H4895" s="11" t="s">
        <v>19</v>
      </c>
      <c r="I4895" s="67">
        <f t="shared" ref="I4895:O4895" si="3797">SUM(I4896:I4900)</f>
        <v>206500</v>
      </c>
      <c r="J4895" s="67">
        <f t="shared" si="3797"/>
        <v>206500</v>
      </c>
      <c r="K4895" s="67">
        <f t="shared" si="3797"/>
        <v>0</v>
      </c>
      <c r="L4895" s="67">
        <f t="shared" si="3776"/>
        <v>10000</v>
      </c>
      <c r="M4895" s="67">
        <f t="shared" si="3797"/>
        <v>0</v>
      </c>
      <c r="N4895" s="67">
        <f t="shared" si="3797"/>
        <v>0</v>
      </c>
      <c r="O4895" s="67">
        <f t="shared" si="3797"/>
        <v>10000</v>
      </c>
      <c r="P4895" s="67">
        <f t="shared" si="3778"/>
        <v>10000</v>
      </c>
      <c r="Q4895" s="67">
        <f t="shared" si="3779"/>
        <v>4.8426150121065374</v>
      </c>
    </row>
    <row r="4896" spans="1:17" x14ac:dyDescent="0.25">
      <c r="A4896" s="12" t="s">
        <v>638</v>
      </c>
      <c r="B4896" s="12" t="s">
        <v>82</v>
      </c>
      <c r="C4896" s="12" t="s">
        <v>848</v>
      </c>
      <c r="D4896" s="43" t="s">
        <v>1584</v>
      </c>
      <c r="E4896" s="48">
        <v>6112</v>
      </c>
      <c r="F4896" s="43" t="s">
        <v>1586</v>
      </c>
      <c r="G4896" s="56" t="s">
        <v>2920</v>
      </c>
      <c r="H4896" s="23" t="s">
        <v>73</v>
      </c>
      <c r="I4896" s="68">
        <v>35500</v>
      </c>
      <c r="J4896" s="68">
        <v>35500</v>
      </c>
      <c r="K4896" s="68"/>
      <c r="L4896" s="68">
        <f t="shared" si="3776"/>
        <v>0</v>
      </c>
      <c r="M4896" s="68"/>
      <c r="N4896" s="68"/>
      <c r="O4896" s="68"/>
      <c r="P4896" s="68">
        <f t="shared" si="3778"/>
        <v>0</v>
      </c>
      <c r="Q4896" s="68">
        <f t="shared" si="3779"/>
        <v>0</v>
      </c>
    </row>
    <row r="4897" spans="1:17" x14ac:dyDescent="0.25">
      <c r="A4897" s="12" t="s">
        <v>638</v>
      </c>
      <c r="B4897" s="12" t="s">
        <v>82</v>
      </c>
      <c r="C4897" s="12" t="s">
        <v>848</v>
      </c>
      <c r="D4897" s="43" t="s">
        <v>1584</v>
      </c>
      <c r="E4897" s="48">
        <v>6112</v>
      </c>
      <c r="F4897" s="43" t="s">
        <v>1587</v>
      </c>
      <c r="G4897" s="56" t="s">
        <v>2920</v>
      </c>
      <c r="H4897" s="23" t="s">
        <v>22</v>
      </c>
      <c r="I4897" s="68">
        <v>110000</v>
      </c>
      <c r="J4897" s="68">
        <v>110000</v>
      </c>
      <c r="K4897" s="68"/>
      <c r="L4897" s="68">
        <f t="shared" si="3776"/>
        <v>10000</v>
      </c>
      <c r="M4897" s="68"/>
      <c r="N4897" s="68"/>
      <c r="O4897" s="68">
        <v>10000</v>
      </c>
      <c r="P4897" s="68">
        <f t="shared" si="3778"/>
        <v>10000</v>
      </c>
      <c r="Q4897" s="68">
        <f t="shared" si="3779"/>
        <v>9.0909090909090917</v>
      </c>
    </row>
    <row r="4898" spans="1:17" x14ac:dyDescent="0.25">
      <c r="A4898" s="12" t="s">
        <v>638</v>
      </c>
      <c r="B4898" s="12" t="s">
        <v>82</v>
      </c>
      <c r="C4898" s="12" t="s">
        <v>848</v>
      </c>
      <c r="D4898" s="43" t="s">
        <v>1584</v>
      </c>
      <c r="E4898" s="48">
        <v>6112</v>
      </c>
      <c r="F4898" s="43" t="s">
        <v>1588</v>
      </c>
      <c r="G4898" s="56" t="s">
        <v>2920</v>
      </c>
      <c r="H4898" s="23" t="s">
        <v>24</v>
      </c>
      <c r="I4898" s="68">
        <v>28000</v>
      </c>
      <c r="J4898" s="68">
        <v>28000</v>
      </c>
      <c r="K4898" s="68"/>
      <c r="L4898" s="68">
        <f t="shared" si="3776"/>
        <v>0</v>
      </c>
      <c r="M4898" s="68"/>
      <c r="N4898" s="68"/>
      <c r="O4898" s="68"/>
      <c r="P4898" s="68">
        <f t="shared" si="3778"/>
        <v>0</v>
      </c>
      <c r="Q4898" s="68">
        <f t="shared" si="3779"/>
        <v>0</v>
      </c>
    </row>
    <row r="4899" spans="1:17" x14ac:dyDescent="0.25">
      <c r="A4899" s="12" t="s">
        <v>638</v>
      </c>
      <c r="B4899" s="12" t="s">
        <v>82</v>
      </c>
      <c r="C4899" s="12" t="s">
        <v>848</v>
      </c>
      <c r="D4899" s="43" t="s">
        <v>1584</v>
      </c>
      <c r="E4899" s="48">
        <v>6112</v>
      </c>
      <c r="F4899" s="43" t="s">
        <v>1589</v>
      </c>
      <c r="G4899" s="56" t="s">
        <v>2920</v>
      </c>
      <c r="H4899" s="23" t="s">
        <v>76</v>
      </c>
      <c r="I4899" s="68">
        <v>22000</v>
      </c>
      <c r="J4899" s="68">
        <v>22000</v>
      </c>
      <c r="K4899" s="68"/>
      <c r="L4899" s="68">
        <f t="shared" si="3776"/>
        <v>0</v>
      </c>
      <c r="M4899" s="68"/>
      <c r="N4899" s="68"/>
      <c r="O4899" s="68"/>
      <c r="P4899" s="68">
        <f t="shared" si="3778"/>
        <v>0</v>
      </c>
      <c r="Q4899" s="68">
        <f t="shared" si="3779"/>
        <v>0</v>
      </c>
    </row>
    <row r="4900" spans="1:17" x14ac:dyDescent="0.25">
      <c r="A4900" s="12" t="s">
        <v>638</v>
      </c>
      <c r="B4900" s="12" t="s">
        <v>82</v>
      </c>
      <c r="C4900" s="12" t="s">
        <v>848</v>
      </c>
      <c r="D4900" s="43" t="s">
        <v>1584</v>
      </c>
      <c r="E4900" s="48">
        <v>6112</v>
      </c>
      <c r="F4900" s="43" t="s">
        <v>1590</v>
      </c>
      <c r="G4900" s="56" t="s">
        <v>2920</v>
      </c>
      <c r="H4900" s="23" t="s">
        <v>26</v>
      </c>
      <c r="I4900" s="68">
        <v>11000</v>
      </c>
      <c r="J4900" s="68">
        <v>11000</v>
      </c>
      <c r="K4900" s="68"/>
      <c r="L4900" s="68">
        <f t="shared" si="3776"/>
        <v>0</v>
      </c>
      <c r="M4900" s="68"/>
      <c r="N4900" s="68"/>
      <c r="O4900" s="68"/>
      <c r="P4900" s="68">
        <f t="shared" si="3778"/>
        <v>0</v>
      </c>
      <c r="Q4900" s="68">
        <f t="shared" si="3779"/>
        <v>0</v>
      </c>
    </row>
    <row r="4901" spans="1:17" x14ac:dyDescent="0.25">
      <c r="A4901" s="12" t="s">
        <v>638</v>
      </c>
      <c r="B4901" s="12" t="s">
        <v>82</v>
      </c>
      <c r="C4901" s="12" t="s">
        <v>848</v>
      </c>
      <c r="D4901" s="43" t="s">
        <v>1584</v>
      </c>
      <c r="E4901" s="42" t="s">
        <v>2710</v>
      </c>
      <c r="F4901" s="42" t="s">
        <v>1</v>
      </c>
      <c r="G4901" s="42" t="s">
        <v>1</v>
      </c>
      <c r="H4901" s="11" t="s">
        <v>28</v>
      </c>
      <c r="I4901" s="67">
        <f t="shared" ref="I4901:O4901" si="3798">SUM(I4902)</f>
        <v>143600</v>
      </c>
      <c r="J4901" s="67">
        <f t="shared" si="3798"/>
        <v>143600</v>
      </c>
      <c r="K4901" s="67">
        <f t="shared" si="3798"/>
        <v>0</v>
      </c>
      <c r="L4901" s="67">
        <f t="shared" si="3776"/>
        <v>10000</v>
      </c>
      <c r="M4901" s="67">
        <f t="shared" si="3798"/>
        <v>0</v>
      </c>
      <c r="N4901" s="67">
        <f t="shared" si="3798"/>
        <v>0</v>
      </c>
      <c r="O4901" s="67">
        <f t="shared" si="3798"/>
        <v>10000</v>
      </c>
      <c r="P4901" s="67">
        <f t="shared" si="3778"/>
        <v>10000</v>
      </c>
      <c r="Q4901" s="67">
        <f t="shared" si="3779"/>
        <v>6.9637883008356551</v>
      </c>
    </row>
    <row r="4902" spans="1:17" x14ac:dyDescent="0.25">
      <c r="A4902" s="12" t="s">
        <v>638</v>
      </c>
      <c r="B4902" s="12" t="s">
        <v>82</v>
      </c>
      <c r="C4902" s="12" t="s">
        <v>848</v>
      </c>
      <c r="D4902" s="43" t="s">
        <v>1584</v>
      </c>
      <c r="E4902" s="48">
        <v>6121</v>
      </c>
      <c r="F4902" s="43"/>
      <c r="G4902" s="56" t="s">
        <v>2920</v>
      </c>
      <c r="H4902" s="23" t="s">
        <v>29</v>
      </c>
      <c r="I4902" s="68">
        <v>143600</v>
      </c>
      <c r="J4902" s="68">
        <v>143600</v>
      </c>
      <c r="K4902" s="68"/>
      <c r="L4902" s="68">
        <f t="shared" si="3776"/>
        <v>10000</v>
      </c>
      <c r="M4902" s="68"/>
      <c r="N4902" s="68"/>
      <c r="O4902" s="68">
        <v>10000</v>
      </c>
      <c r="P4902" s="68">
        <f t="shared" si="3778"/>
        <v>10000</v>
      </c>
      <c r="Q4902" s="68">
        <f t="shared" si="3779"/>
        <v>6.9637883008356551</v>
      </c>
    </row>
    <row r="4903" spans="1:17" x14ac:dyDescent="0.25">
      <c r="A4903" s="12" t="s">
        <v>638</v>
      </c>
      <c r="B4903" s="12" t="s">
        <v>82</v>
      </c>
      <c r="C4903" s="12" t="s">
        <v>848</v>
      </c>
      <c r="D4903" s="43" t="s">
        <v>1584</v>
      </c>
      <c r="E4903" s="42" t="s">
        <v>2711</v>
      </c>
      <c r="F4903" s="42" t="s">
        <v>1</v>
      </c>
      <c r="G4903" s="42" t="s">
        <v>1</v>
      </c>
      <c r="H4903" s="11" t="s">
        <v>32</v>
      </c>
      <c r="I4903" s="67">
        <f t="shared" ref="I4903:O4903" si="3799">SUM(I4904:I4910)</f>
        <v>154800</v>
      </c>
      <c r="J4903" s="67">
        <f t="shared" si="3799"/>
        <v>110800</v>
      </c>
      <c r="K4903" s="67">
        <f t="shared" si="3799"/>
        <v>0</v>
      </c>
      <c r="L4903" s="67">
        <f t="shared" si="3776"/>
        <v>24850</v>
      </c>
      <c r="M4903" s="67">
        <f t="shared" si="3799"/>
        <v>0</v>
      </c>
      <c r="N4903" s="67">
        <f t="shared" si="3799"/>
        <v>0</v>
      </c>
      <c r="O4903" s="67">
        <f t="shared" si="3799"/>
        <v>24850</v>
      </c>
      <c r="P4903" s="67">
        <f t="shared" si="3778"/>
        <v>24850</v>
      </c>
      <c r="Q4903" s="67">
        <f t="shared" si="3779"/>
        <v>22.427797833935017</v>
      </c>
    </row>
    <row r="4904" spans="1:17" x14ac:dyDescent="0.25">
      <c r="A4904" s="12" t="s">
        <v>638</v>
      </c>
      <c r="B4904" s="12" t="s">
        <v>82</v>
      </c>
      <c r="C4904" s="12" t="s">
        <v>848</v>
      </c>
      <c r="D4904" s="43" t="s">
        <v>1584</v>
      </c>
      <c r="E4904" s="48">
        <v>6131</v>
      </c>
      <c r="F4904" s="43"/>
      <c r="G4904" s="56" t="s">
        <v>2920</v>
      </c>
      <c r="H4904" s="23" t="s">
        <v>33</v>
      </c>
      <c r="I4904" s="68">
        <v>7000</v>
      </c>
      <c r="J4904" s="68">
        <v>3000</v>
      </c>
      <c r="K4904" s="68"/>
      <c r="L4904" s="68">
        <f t="shared" si="3776"/>
        <v>1100</v>
      </c>
      <c r="M4904" s="68"/>
      <c r="N4904" s="68"/>
      <c r="O4904" s="68">
        <v>1100</v>
      </c>
      <c r="P4904" s="68">
        <f t="shared" si="3778"/>
        <v>1100</v>
      </c>
      <c r="Q4904" s="68">
        <f t="shared" si="3779"/>
        <v>36.666666666666664</v>
      </c>
    </row>
    <row r="4905" spans="1:17" x14ac:dyDescent="0.25">
      <c r="A4905" s="12" t="s">
        <v>638</v>
      </c>
      <c r="B4905" s="12" t="s">
        <v>82</v>
      </c>
      <c r="C4905" s="12" t="s">
        <v>848</v>
      </c>
      <c r="D4905" s="43" t="s">
        <v>1584</v>
      </c>
      <c r="E4905" s="48">
        <v>6132</v>
      </c>
      <c r="F4905" s="43"/>
      <c r="G4905" s="56" t="s">
        <v>2920</v>
      </c>
      <c r="H4905" s="23" t="s">
        <v>227</v>
      </c>
      <c r="I4905" s="68">
        <v>68000</v>
      </c>
      <c r="J4905" s="68">
        <v>68000</v>
      </c>
      <c r="K4905" s="68"/>
      <c r="L4905" s="68">
        <f t="shared" si="3776"/>
        <v>16000</v>
      </c>
      <c r="M4905" s="68"/>
      <c r="N4905" s="68"/>
      <c r="O4905" s="68">
        <v>16000</v>
      </c>
      <c r="P4905" s="68">
        <f t="shared" si="3778"/>
        <v>16000</v>
      </c>
      <c r="Q4905" s="68">
        <f t="shared" si="3779"/>
        <v>23.52941176470588</v>
      </c>
    </row>
    <row r="4906" spans="1:17" x14ac:dyDescent="0.25">
      <c r="A4906" s="12" t="s">
        <v>638</v>
      </c>
      <c r="B4906" s="12" t="s">
        <v>82</v>
      </c>
      <c r="C4906" s="12" t="s">
        <v>848</v>
      </c>
      <c r="D4906" s="43" t="s">
        <v>1584</v>
      </c>
      <c r="E4906" s="48">
        <v>6133</v>
      </c>
      <c r="F4906" s="43"/>
      <c r="G4906" s="56" t="s">
        <v>2920</v>
      </c>
      <c r="H4906" s="23" t="s">
        <v>229</v>
      </c>
      <c r="I4906" s="68">
        <v>14000</v>
      </c>
      <c r="J4906" s="68">
        <v>14000</v>
      </c>
      <c r="K4906" s="68"/>
      <c r="L4906" s="68">
        <f t="shared" si="3776"/>
        <v>1300</v>
      </c>
      <c r="M4906" s="68"/>
      <c r="N4906" s="68"/>
      <c r="O4906" s="68">
        <v>1300</v>
      </c>
      <c r="P4906" s="68">
        <f t="shared" si="3778"/>
        <v>1300</v>
      </c>
      <c r="Q4906" s="68">
        <f t="shared" si="3779"/>
        <v>9.2857142857142865</v>
      </c>
    </row>
    <row r="4907" spans="1:17" x14ac:dyDescent="0.25">
      <c r="A4907" s="12" t="s">
        <v>638</v>
      </c>
      <c r="B4907" s="12" t="s">
        <v>82</v>
      </c>
      <c r="C4907" s="12" t="s">
        <v>848</v>
      </c>
      <c r="D4907" s="43" t="s">
        <v>1584</v>
      </c>
      <c r="E4907" s="48">
        <v>6134</v>
      </c>
      <c r="F4907" s="43"/>
      <c r="G4907" s="56" t="s">
        <v>2920</v>
      </c>
      <c r="H4907" s="23" t="s">
        <v>169</v>
      </c>
      <c r="I4907" s="68">
        <v>11000</v>
      </c>
      <c r="J4907" s="68">
        <v>6000</v>
      </c>
      <c r="K4907" s="68"/>
      <c r="L4907" s="68">
        <f t="shared" si="3776"/>
        <v>1000</v>
      </c>
      <c r="M4907" s="68"/>
      <c r="N4907" s="68"/>
      <c r="O4907" s="68">
        <v>1000</v>
      </c>
      <c r="P4907" s="68">
        <f t="shared" si="3778"/>
        <v>1000</v>
      </c>
      <c r="Q4907" s="68">
        <f t="shared" si="3779"/>
        <v>16.666666666666664</v>
      </c>
    </row>
    <row r="4908" spans="1:17" x14ac:dyDescent="0.25">
      <c r="A4908" s="12" t="s">
        <v>638</v>
      </c>
      <c r="B4908" s="12" t="s">
        <v>82</v>
      </c>
      <c r="C4908" s="12" t="s">
        <v>848</v>
      </c>
      <c r="D4908" s="43" t="s">
        <v>1584</v>
      </c>
      <c r="E4908" s="48">
        <v>6135</v>
      </c>
      <c r="F4908" s="43"/>
      <c r="G4908" s="56" t="s">
        <v>2920</v>
      </c>
      <c r="H4908" s="23" t="s">
        <v>231</v>
      </c>
      <c r="I4908" s="68">
        <v>150</v>
      </c>
      <c r="J4908" s="68">
        <v>150</v>
      </c>
      <c r="K4908" s="68"/>
      <c r="L4908" s="68">
        <f t="shared" si="3776"/>
        <v>50</v>
      </c>
      <c r="M4908" s="68"/>
      <c r="N4908" s="68"/>
      <c r="O4908" s="68">
        <v>50</v>
      </c>
      <c r="P4908" s="68">
        <f t="shared" si="3778"/>
        <v>50</v>
      </c>
      <c r="Q4908" s="68">
        <f t="shared" si="3779"/>
        <v>33.333333333333329</v>
      </c>
    </row>
    <row r="4909" spans="1:17" x14ac:dyDescent="0.25">
      <c r="A4909" s="12" t="s">
        <v>638</v>
      </c>
      <c r="B4909" s="12" t="s">
        <v>82</v>
      </c>
      <c r="C4909" s="12" t="s">
        <v>848</v>
      </c>
      <c r="D4909" s="43" t="s">
        <v>1584</v>
      </c>
      <c r="E4909" s="48">
        <v>6137</v>
      </c>
      <c r="F4909" s="43"/>
      <c r="G4909" s="56" t="s">
        <v>2920</v>
      </c>
      <c r="H4909" s="23" t="s">
        <v>235</v>
      </c>
      <c r="I4909" s="68">
        <v>11000</v>
      </c>
      <c r="J4909" s="68">
        <v>6000</v>
      </c>
      <c r="K4909" s="68"/>
      <c r="L4909" s="68">
        <f t="shared" si="3776"/>
        <v>2000</v>
      </c>
      <c r="M4909" s="68"/>
      <c r="N4909" s="68"/>
      <c r="O4909" s="68">
        <v>2000</v>
      </c>
      <c r="P4909" s="68">
        <f t="shared" si="3778"/>
        <v>2000</v>
      </c>
      <c r="Q4909" s="68">
        <f t="shared" si="3779"/>
        <v>33.333333333333329</v>
      </c>
    </row>
    <row r="4910" spans="1:17" x14ac:dyDescent="0.25">
      <c r="A4910" s="14" t="s">
        <v>638</v>
      </c>
      <c r="B4910" s="14" t="s">
        <v>82</v>
      </c>
      <c r="C4910" s="14" t="s">
        <v>848</v>
      </c>
      <c r="D4910" s="50" t="s">
        <v>1584</v>
      </c>
      <c r="E4910" s="50" t="s">
        <v>2720</v>
      </c>
      <c r="F4910" s="43" t="s">
        <v>1</v>
      </c>
      <c r="G4910" s="49" t="s">
        <v>1</v>
      </c>
      <c r="H4910" s="11" t="s">
        <v>35</v>
      </c>
      <c r="I4910" s="67">
        <f t="shared" ref="I4910:O4910" si="3800">SUM(I4911:I4913)</f>
        <v>43650</v>
      </c>
      <c r="J4910" s="67">
        <f t="shared" si="3800"/>
        <v>13650</v>
      </c>
      <c r="K4910" s="67">
        <f t="shared" si="3800"/>
        <v>0</v>
      </c>
      <c r="L4910" s="67">
        <f t="shared" si="3776"/>
        <v>3400</v>
      </c>
      <c r="M4910" s="67">
        <f t="shared" si="3800"/>
        <v>0</v>
      </c>
      <c r="N4910" s="67">
        <f t="shared" si="3800"/>
        <v>0</v>
      </c>
      <c r="O4910" s="67">
        <f t="shared" si="3800"/>
        <v>3400</v>
      </c>
      <c r="P4910" s="67">
        <f t="shared" si="3778"/>
        <v>3400</v>
      </c>
      <c r="Q4910" s="67">
        <f t="shared" si="3779"/>
        <v>24.908424908424909</v>
      </c>
    </row>
    <row r="4911" spans="1:17" x14ac:dyDescent="0.25">
      <c r="A4911" s="12" t="s">
        <v>638</v>
      </c>
      <c r="B4911" s="12" t="s">
        <v>82</v>
      </c>
      <c r="C4911" s="12" t="s">
        <v>848</v>
      </c>
      <c r="D4911" s="43" t="s">
        <v>1584</v>
      </c>
      <c r="E4911" s="48">
        <v>6139</v>
      </c>
      <c r="F4911" s="43"/>
      <c r="G4911" s="56" t="s">
        <v>2920</v>
      </c>
      <c r="H4911" s="23" t="s">
        <v>35</v>
      </c>
      <c r="I4911" s="68">
        <v>38150</v>
      </c>
      <c r="J4911" s="68">
        <v>8150</v>
      </c>
      <c r="K4911" s="68"/>
      <c r="L4911" s="68">
        <f t="shared" si="3776"/>
        <v>3000</v>
      </c>
      <c r="M4911" s="68"/>
      <c r="N4911" s="68"/>
      <c r="O4911" s="68">
        <v>3000</v>
      </c>
      <c r="P4911" s="68">
        <f t="shared" si="3778"/>
        <v>3000</v>
      </c>
      <c r="Q4911" s="68">
        <f t="shared" si="3779"/>
        <v>36.809815950920246</v>
      </c>
    </row>
    <row r="4912" spans="1:17" x14ac:dyDescent="0.25">
      <c r="A4912" s="12" t="s">
        <v>638</v>
      </c>
      <c r="B4912" s="12" t="s">
        <v>82</v>
      </c>
      <c r="C4912" s="12" t="s">
        <v>848</v>
      </c>
      <c r="D4912" s="43" t="s">
        <v>1584</v>
      </c>
      <c r="E4912" s="48">
        <v>6139</v>
      </c>
      <c r="F4912" s="43" t="s">
        <v>1591</v>
      </c>
      <c r="G4912" s="56" t="s">
        <v>2920</v>
      </c>
      <c r="H4912" s="23" t="s">
        <v>43</v>
      </c>
      <c r="I4912" s="68">
        <v>4500</v>
      </c>
      <c r="J4912" s="68">
        <v>4500</v>
      </c>
      <c r="K4912" s="68"/>
      <c r="L4912" s="68">
        <f t="shared" si="3776"/>
        <v>400</v>
      </c>
      <c r="M4912" s="68"/>
      <c r="N4912" s="68"/>
      <c r="O4912" s="68">
        <v>400</v>
      </c>
      <c r="P4912" s="68">
        <f t="shared" si="3778"/>
        <v>400</v>
      </c>
      <c r="Q4912" s="68">
        <f t="shared" si="3779"/>
        <v>8.8888888888888893</v>
      </c>
    </row>
    <row r="4913" spans="1:17" ht="22.5" x14ac:dyDescent="0.25">
      <c r="A4913" s="12" t="s">
        <v>638</v>
      </c>
      <c r="B4913" s="12" t="s">
        <v>82</v>
      </c>
      <c r="C4913" s="12" t="s">
        <v>848</v>
      </c>
      <c r="D4913" s="43" t="s">
        <v>1584</v>
      </c>
      <c r="E4913" s="48">
        <v>6139</v>
      </c>
      <c r="F4913" s="43" t="s">
        <v>1592</v>
      </c>
      <c r="G4913" s="56" t="s">
        <v>2920</v>
      </c>
      <c r="H4913" s="23" t="s">
        <v>49</v>
      </c>
      <c r="I4913" s="68">
        <v>1000</v>
      </c>
      <c r="J4913" s="68">
        <v>1000</v>
      </c>
      <c r="K4913" s="68"/>
      <c r="L4913" s="68">
        <f t="shared" si="3776"/>
        <v>0</v>
      </c>
      <c r="M4913" s="68"/>
      <c r="N4913" s="68"/>
      <c r="O4913" s="68"/>
      <c r="P4913" s="68">
        <f t="shared" si="3778"/>
        <v>0</v>
      </c>
      <c r="Q4913" s="68">
        <f t="shared" si="3779"/>
        <v>0</v>
      </c>
    </row>
    <row r="4914" spans="1:17" ht="22.5" x14ac:dyDescent="0.25">
      <c r="A4914" s="14" t="s">
        <v>1</v>
      </c>
      <c r="B4914" s="14" t="s">
        <v>1</v>
      </c>
      <c r="C4914" s="14" t="s">
        <v>1</v>
      </c>
      <c r="D4914" s="42" t="s">
        <v>1</v>
      </c>
      <c r="E4914" s="42" t="s">
        <v>1</v>
      </c>
      <c r="F4914" s="42" t="s">
        <v>1</v>
      </c>
      <c r="G4914" s="42" t="s">
        <v>1</v>
      </c>
      <c r="H4914" s="17" t="s">
        <v>50</v>
      </c>
      <c r="I4914" s="66">
        <f t="shared" ref="I4914:O4915" si="3801">SUM(I4915)</f>
        <v>100</v>
      </c>
      <c r="J4914" s="66">
        <f t="shared" si="3801"/>
        <v>100</v>
      </c>
      <c r="K4914" s="66">
        <f t="shared" si="3801"/>
        <v>0</v>
      </c>
      <c r="L4914" s="66">
        <f t="shared" si="3776"/>
        <v>0</v>
      </c>
      <c r="M4914" s="66">
        <f t="shared" si="3801"/>
        <v>0</v>
      </c>
      <c r="N4914" s="66">
        <f t="shared" si="3801"/>
        <v>0</v>
      </c>
      <c r="O4914" s="66">
        <f t="shared" si="3801"/>
        <v>0</v>
      </c>
      <c r="P4914" s="66">
        <f t="shared" si="3778"/>
        <v>0</v>
      </c>
      <c r="Q4914" s="66">
        <f t="shared" si="3779"/>
        <v>0</v>
      </c>
    </row>
    <row r="4915" spans="1:17" x14ac:dyDescent="0.25">
      <c r="A4915" s="12" t="s">
        <v>638</v>
      </c>
      <c r="B4915" s="12" t="s">
        <v>82</v>
      </c>
      <c r="C4915" s="12" t="s">
        <v>848</v>
      </c>
      <c r="D4915" s="43" t="s">
        <v>1584</v>
      </c>
      <c r="E4915" s="42" t="s">
        <v>2712</v>
      </c>
      <c r="F4915" s="42" t="s">
        <v>1</v>
      </c>
      <c r="G4915" s="42" t="s">
        <v>1</v>
      </c>
      <c r="H4915" s="11" t="s">
        <v>52</v>
      </c>
      <c r="I4915" s="67">
        <f t="shared" si="3801"/>
        <v>100</v>
      </c>
      <c r="J4915" s="67">
        <f t="shared" si="3801"/>
        <v>100</v>
      </c>
      <c r="K4915" s="67">
        <f t="shared" si="3801"/>
        <v>0</v>
      </c>
      <c r="L4915" s="67">
        <f t="shared" si="3776"/>
        <v>0</v>
      </c>
      <c r="M4915" s="67">
        <f t="shared" si="3801"/>
        <v>0</v>
      </c>
      <c r="N4915" s="67">
        <f t="shared" si="3801"/>
        <v>0</v>
      </c>
      <c r="O4915" s="67">
        <f t="shared" si="3801"/>
        <v>0</v>
      </c>
      <c r="P4915" s="67">
        <f t="shared" si="3778"/>
        <v>0</v>
      </c>
      <c r="Q4915" s="67">
        <f t="shared" si="3779"/>
        <v>0</v>
      </c>
    </row>
    <row r="4916" spans="1:17" x14ac:dyDescent="0.25">
      <c r="A4916" s="12" t="s">
        <v>638</v>
      </c>
      <c r="B4916" s="12" t="s">
        <v>82</v>
      </c>
      <c r="C4916" s="12" t="s">
        <v>848</v>
      </c>
      <c r="D4916" s="43" t="s">
        <v>1584</v>
      </c>
      <c r="E4916" s="48">
        <v>6148</v>
      </c>
      <c r="F4916" s="43"/>
      <c r="G4916" s="56" t="s">
        <v>2920</v>
      </c>
      <c r="H4916" s="23" t="s">
        <v>58</v>
      </c>
      <c r="I4916" s="68">
        <v>100</v>
      </c>
      <c r="J4916" s="68">
        <v>100</v>
      </c>
      <c r="K4916" s="68"/>
      <c r="L4916" s="68">
        <f t="shared" si="3776"/>
        <v>0</v>
      </c>
      <c r="M4916" s="68"/>
      <c r="N4916" s="68"/>
      <c r="O4916" s="68"/>
      <c r="P4916" s="68">
        <f t="shared" si="3778"/>
        <v>0</v>
      </c>
      <c r="Q4916" s="68">
        <f t="shared" si="3779"/>
        <v>0</v>
      </c>
    </row>
    <row r="4917" spans="1:17" ht="22.5" x14ac:dyDescent="0.25">
      <c r="A4917" s="14" t="s">
        <v>1</v>
      </c>
      <c r="B4917" s="14" t="s">
        <v>1</v>
      </c>
      <c r="C4917" s="14" t="s">
        <v>1</v>
      </c>
      <c r="D4917" s="42" t="s">
        <v>1</v>
      </c>
      <c r="E4917" s="42" t="s">
        <v>1</v>
      </c>
      <c r="F4917" s="42" t="s">
        <v>1</v>
      </c>
      <c r="G4917" s="42" t="s">
        <v>1</v>
      </c>
      <c r="H4917" s="17" t="s">
        <v>59</v>
      </c>
      <c r="I4917" s="66">
        <f t="shared" ref="I4917:O4918" si="3802">SUM(I4918)</f>
        <v>16000</v>
      </c>
      <c r="J4917" s="66">
        <f t="shared" si="3802"/>
        <v>0</v>
      </c>
      <c r="K4917" s="66">
        <f t="shared" si="3802"/>
        <v>0</v>
      </c>
      <c r="L4917" s="66">
        <f t="shared" si="3776"/>
        <v>0</v>
      </c>
      <c r="M4917" s="66">
        <f t="shared" si="3802"/>
        <v>0</v>
      </c>
      <c r="N4917" s="66">
        <f t="shared" si="3802"/>
        <v>0</v>
      </c>
      <c r="O4917" s="66">
        <f t="shared" si="3802"/>
        <v>0</v>
      </c>
      <c r="P4917" s="66">
        <f t="shared" si="3778"/>
        <v>0</v>
      </c>
      <c r="Q4917" s="66" t="str">
        <f t="shared" si="3779"/>
        <v>-</v>
      </c>
    </row>
    <row r="4918" spans="1:17" x14ac:dyDescent="0.25">
      <c r="A4918" s="12" t="s">
        <v>638</v>
      </c>
      <c r="B4918" s="12" t="s">
        <v>82</v>
      </c>
      <c r="C4918" s="12" t="s">
        <v>848</v>
      </c>
      <c r="D4918" s="43" t="s">
        <v>1584</v>
      </c>
      <c r="E4918" s="42" t="s">
        <v>2715</v>
      </c>
      <c r="F4918" s="42" t="s">
        <v>1</v>
      </c>
      <c r="G4918" s="42" t="s">
        <v>1</v>
      </c>
      <c r="H4918" s="11" t="s">
        <v>61</v>
      </c>
      <c r="I4918" s="67">
        <f t="shared" si="3802"/>
        <v>16000</v>
      </c>
      <c r="J4918" s="67">
        <f t="shared" si="3802"/>
        <v>0</v>
      </c>
      <c r="K4918" s="67">
        <f t="shared" si="3802"/>
        <v>0</v>
      </c>
      <c r="L4918" s="67">
        <f t="shared" si="3776"/>
        <v>0</v>
      </c>
      <c r="M4918" s="67">
        <f t="shared" si="3802"/>
        <v>0</v>
      </c>
      <c r="N4918" s="67">
        <f t="shared" si="3802"/>
        <v>0</v>
      </c>
      <c r="O4918" s="67">
        <f t="shared" si="3802"/>
        <v>0</v>
      </c>
      <c r="P4918" s="67">
        <f t="shared" si="3778"/>
        <v>0</v>
      </c>
      <c r="Q4918" s="67" t="str">
        <f t="shared" si="3779"/>
        <v>-</v>
      </c>
    </row>
    <row r="4919" spans="1:17" x14ac:dyDescent="0.25">
      <c r="A4919" s="12" t="s">
        <v>638</v>
      </c>
      <c r="B4919" s="12" t="s">
        <v>82</v>
      </c>
      <c r="C4919" s="12" t="s">
        <v>848</v>
      </c>
      <c r="D4919" s="43" t="s">
        <v>1584</v>
      </c>
      <c r="E4919" s="48">
        <v>8213</v>
      </c>
      <c r="F4919" s="43"/>
      <c r="G4919" s="56" t="s">
        <v>2920</v>
      </c>
      <c r="H4919" s="23" t="s">
        <v>62</v>
      </c>
      <c r="I4919" s="68">
        <v>16000</v>
      </c>
      <c r="J4919" s="68">
        <v>0</v>
      </c>
      <c r="K4919" s="68"/>
      <c r="L4919" s="68">
        <f t="shared" si="3776"/>
        <v>0</v>
      </c>
      <c r="M4919" s="68"/>
      <c r="N4919" s="68"/>
      <c r="O4919" s="68"/>
      <c r="P4919" s="68">
        <f t="shared" si="3778"/>
        <v>0</v>
      </c>
      <c r="Q4919" s="68" t="str">
        <f t="shared" si="3779"/>
        <v>-</v>
      </c>
    </row>
    <row r="4920" spans="1:17" x14ac:dyDescent="0.25">
      <c r="A4920" s="23" t="s">
        <v>1</v>
      </c>
      <c r="B4920" s="23" t="s">
        <v>1</v>
      </c>
      <c r="C4920" s="23" t="s">
        <v>1</v>
      </c>
      <c r="D4920" s="49" t="s">
        <v>1</v>
      </c>
      <c r="E4920" s="49" t="s">
        <v>1</v>
      </c>
      <c r="F4920" s="49" t="s">
        <v>1</v>
      </c>
      <c r="G4920" s="49" t="s">
        <v>1</v>
      </c>
      <c r="H4920" s="17" t="s">
        <v>1593</v>
      </c>
      <c r="I4920" s="66">
        <f t="shared" ref="I4920:O4920" si="3803">SUM(I4892,I4914,I4917)</f>
        <v>1888340</v>
      </c>
      <c r="J4920" s="66">
        <f t="shared" si="3803"/>
        <v>1828340</v>
      </c>
      <c r="K4920" s="66">
        <f t="shared" si="3803"/>
        <v>0</v>
      </c>
      <c r="L4920" s="66">
        <f t="shared" si="3776"/>
        <v>144850</v>
      </c>
      <c r="M4920" s="66">
        <f t="shared" si="3803"/>
        <v>0</v>
      </c>
      <c r="N4920" s="66">
        <f t="shared" si="3803"/>
        <v>0</v>
      </c>
      <c r="O4920" s="66">
        <f t="shared" si="3803"/>
        <v>144850</v>
      </c>
      <c r="P4920" s="66">
        <f t="shared" si="3778"/>
        <v>144850</v>
      </c>
      <c r="Q4920" s="66">
        <f t="shared" si="3779"/>
        <v>7.9224870647691343</v>
      </c>
    </row>
    <row r="4921" spans="1:17" ht="15.75" thickBot="1" x14ac:dyDescent="0.3">
      <c r="A4921" s="23" t="s">
        <v>1</v>
      </c>
      <c r="B4921" s="23" t="s">
        <v>1</v>
      </c>
      <c r="C4921" s="23" t="s">
        <v>1</v>
      </c>
      <c r="D4921" s="49" t="s">
        <v>1</v>
      </c>
      <c r="E4921" s="49" t="s">
        <v>1</v>
      </c>
      <c r="F4921" s="49" t="s">
        <v>1</v>
      </c>
      <c r="G4921" s="49" t="s">
        <v>1</v>
      </c>
      <c r="H4921" s="11" t="s">
        <v>64</v>
      </c>
      <c r="I4921" s="67">
        <v>60</v>
      </c>
      <c r="J4921" s="67">
        <v>60</v>
      </c>
      <c r="K4921" s="67"/>
      <c r="L4921" s="67"/>
      <c r="M4921" s="67"/>
      <c r="N4921" s="67"/>
      <c r="O4921" s="67"/>
      <c r="P4921" s="67">
        <f t="shared" si="3778"/>
        <v>0</v>
      </c>
      <c r="Q4921" s="67">
        <f t="shared" si="3779"/>
        <v>0</v>
      </c>
    </row>
    <row r="4922" spans="1:17" ht="34.5" thickBot="1" x14ac:dyDescent="0.3">
      <c r="A4922" s="23" t="s">
        <v>1</v>
      </c>
      <c r="B4922" s="23" t="s">
        <v>1</v>
      </c>
      <c r="C4922" s="23" t="s">
        <v>1</v>
      </c>
      <c r="D4922" s="49" t="s">
        <v>1</v>
      </c>
      <c r="E4922" s="49" t="s">
        <v>1</v>
      </c>
      <c r="F4922" s="49" t="s">
        <v>1</v>
      </c>
      <c r="G4922" s="49" t="s">
        <v>1</v>
      </c>
      <c r="H4922" s="22" t="s">
        <v>65</v>
      </c>
      <c r="I4922" s="64" t="s">
        <v>2718</v>
      </c>
      <c r="J4922" s="64" t="s">
        <v>2879</v>
      </c>
      <c r="K4922" s="64" t="s">
        <v>2942</v>
      </c>
      <c r="L4922" s="64" t="s">
        <v>2942</v>
      </c>
      <c r="M4922" s="64" t="s">
        <v>2950</v>
      </c>
      <c r="N4922" s="64" t="s">
        <v>2949</v>
      </c>
      <c r="O4922" s="64" t="s">
        <v>2951</v>
      </c>
      <c r="P4922" s="64" t="s">
        <v>2942</v>
      </c>
      <c r="Q4922" s="64" t="s">
        <v>2944</v>
      </c>
    </row>
    <row r="4923" spans="1:17" x14ac:dyDescent="0.25">
      <c r="A4923" s="24"/>
      <c r="B4923" s="24"/>
      <c r="C4923" s="24"/>
      <c r="D4923" s="51"/>
      <c r="E4923" s="51"/>
      <c r="F4923" s="51"/>
      <c r="G4923" s="51"/>
      <c r="H4923" s="18" t="s">
        <v>1</v>
      </c>
      <c r="I4923" s="65">
        <v>1</v>
      </c>
      <c r="J4923" s="65" t="s">
        <v>2894</v>
      </c>
      <c r="K4923" s="65">
        <v>3</v>
      </c>
      <c r="L4923" s="65" t="s">
        <v>2945</v>
      </c>
      <c r="M4923" s="65">
        <v>5</v>
      </c>
      <c r="N4923" s="65">
        <v>6</v>
      </c>
      <c r="O4923" s="65">
        <v>7</v>
      </c>
      <c r="P4923" s="65" t="s">
        <v>2946</v>
      </c>
      <c r="Q4923" s="65">
        <v>9</v>
      </c>
    </row>
    <row r="4924" spans="1:17" x14ac:dyDescent="0.25">
      <c r="A4924" s="24"/>
      <c r="B4924" s="24"/>
      <c r="C4924" s="24"/>
      <c r="D4924" s="51"/>
      <c r="E4924" s="52"/>
      <c r="F4924" s="52"/>
      <c r="G4924" s="52"/>
      <c r="H4924" s="19" t="s">
        <v>332</v>
      </c>
      <c r="I4924" s="69">
        <f t="shared" ref="I4924" si="3804">SUM(I4920)</f>
        <v>1888340</v>
      </c>
      <c r="J4924" s="69">
        <f t="shared" ref="J4924:K4924" si="3805">SUM(J4920)</f>
        <v>1828340</v>
      </c>
      <c r="K4924" s="69">
        <f t="shared" si="3805"/>
        <v>0</v>
      </c>
      <c r="L4924" s="69">
        <f t="shared" si="3776"/>
        <v>144850</v>
      </c>
      <c r="M4924" s="69">
        <f t="shared" ref="M4924" si="3806">SUM(M4920)</f>
        <v>0</v>
      </c>
      <c r="N4924" s="69">
        <f t="shared" ref="N4924:O4924" si="3807">SUM(N4920)</f>
        <v>0</v>
      </c>
      <c r="O4924" s="69">
        <f t="shared" si="3807"/>
        <v>144850</v>
      </c>
      <c r="P4924" s="69">
        <f t="shared" si="3778"/>
        <v>144850</v>
      </c>
      <c r="Q4924" s="69">
        <f t="shared" si="3779"/>
        <v>7.9224870647691343</v>
      </c>
    </row>
    <row r="4925" spans="1:17" x14ac:dyDescent="0.25">
      <c r="A4925" s="24"/>
      <c r="B4925" s="24"/>
      <c r="C4925" s="24"/>
      <c r="D4925" s="51"/>
      <c r="E4925" s="51"/>
      <c r="F4925" s="51"/>
      <c r="G4925" s="51"/>
      <c r="H4925" s="20" t="s">
        <v>67</v>
      </c>
      <c r="I4925" s="69">
        <f t="shared" ref="I4925" si="3808">SUM(I4924)</f>
        <v>1888340</v>
      </c>
      <c r="J4925" s="69">
        <f t="shared" ref="J4925:K4925" si="3809">SUM(J4924)</f>
        <v>1828340</v>
      </c>
      <c r="K4925" s="69">
        <f t="shared" si="3809"/>
        <v>0</v>
      </c>
      <c r="L4925" s="69">
        <f t="shared" si="3776"/>
        <v>144850</v>
      </c>
      <c r="M4925" s="69">
        <f t="shared" ref="M4925" si="3810">SUM(M4924)</f>
        <v>0</v>
      </c>
      <c r="N4925" s="69">
        <f t="shared" ref="N4925:O4925" si="3811">SUM(N4924)</f>
        <v>0</v>
      </c>
      <c r="O4925" s="69">
        <f t="shared" si="3811"/>
        <v>144850</v>
      </c>
      <c r="P4925" s="69">
        <f t="shared" si="3778"/>
        <v>144850</v>
      </c>
      <c r="Q4925" s="69">
        <f t="shared" si="3779"/>
        <v>7.9224870647691343</v>
      </c>
    </row>
    <row r="4926" spans="1:17" x14ac:dyDescent="0.25">
      <c r="A4926" s="25"/>
      <c r="B4926" s="25"/>
      <c r="C4926" s="25"/>
      <c r="D4926" s="53"/>
      <c r="E4926" s="53"/>
      <c r="F4926" s="53"/>
      <c r="G4926" s="53"/>
    </row>
    <row r="4927" spans="1:17" ht="15.75" thickBot="1" x14ac:dyDescent="0.3">
      <c r="A4927" s="23" t="s">
        <v>1</v>
      </c>
      <c r="B4927" s="23" t="s">
        <v>1</v>
      </c>
      <c r="C4927" s="23" t="s">
        <v>1</v>
      </c>
      <c r="D4927" s="49" t="s">
        <v>1</v>
      </c>
      <c r="E4927" s="49" t="s">
        <v>1</v>
      </c>
      <c r="F4927" s="49" t="s">
        <v>1</v>
      </c>
      <c r="G4927" s="49" t="s">
        <v>1</v>
      </c>
      <c r="H4927" s="26" t="s">
        <v>1</v>
      </c>
      <c r="I4927" s="70"/>
      <c r="J4927" s="70"/>
      <c r="K4927" s="70"/>
      <c r="L4927" s="70"/>
      <c r="M4927" s="70"/>
      <c r="N4927" s="70"/>
      <c r="O4927" s="70"/>
      <c r="P4927" s="70"/>
      <c r="Q4927" s="70"/>
    </row>
    <row r="4928" spans="1:17" ht="34.5" thickBot="1" x14ac:dyDescent="0.3">
      <c r="A4928" s="22" t="s">
        <v>4</v>
      </c>
      <c r="B4928" s="22" t="s">
        <v>5</v>
      </c>
      <c r="C4928" s="22" t="s">
        <v>6</v>
      </c>
      <c r="D4928" s="44" t="s">
        <v>2891</v>
      </c>
      <c r="E4928" s="44" t="s">
        <v>2895</v>
      </c>
      <c r="F4928" s="44" t="s">
        <v>7</v>
      </c>
      <c r="G4928" s="44" t="s">
        <v>8</v>
      </c>
      <c r="H4928" s="22" t="s">
        <v>9</v>
      </c>
      <c r="I4928" s="64" t="s">
        <v>2718</v>
      </c>
      <c r="J4928" s="64" t="s">
        <v>2879</v>
      </c>
      <c r="K4928" s="64" t="s">
        <v>2942</v>
      </c>
      <c r="L4928" s="64" t="s">
        <v>2942</v>
      </c>
      <c r="M4928" s="64" t="s">
        <v>2950</v>
      </c>
      <c r="N4928" s="64" t="s">
        <v>2949</v>
      </c>
      <c r="O4928" s="64" t="s">
        <v>2951</v>
      </c>
      <c r="P4928" s="64" t="s">
        <v>2942</v>
      </c>
      <c r="Q4928" s="64" t="s">
        <v>2944</v>
      </c>
    </row>
    <row r="4929" spans="1:17" x14ac:dyDescent="0.25">
      <c r="A4929" s="15" t="s">
        <v>1</v>
      </c>
      <c r="B4929" s="15" t="s">
        <v>1</v>
      </c>
      <c r="C4929" s="15" t="s">
        <v>1</v>
      </c>
      <c r="D4929" s="45" t="s">
        <v>1</v>
      </c>
      <c r="E4929" s="45" t="s">
        <v>1</v>
      </c>
      <c r="F4929" s="46" t="s">
        <v>1</v>
      </c>
      <c r="G4929" s="47" t="s">
        <v>1</v>
      </c>
      <c r="H4929" s="16" t="s">
        <v>1</v>
      </c>
      <c r="I4929" s="65">
        <v>1</v>
      </c>
      <c r="J4929" s="65" t="s">
        <v>2894</v>
      </c>
      <c r="K4929" s="65">
        <v>3</v>
      </c>
      <c r="L4929" s="65" t="s">
        <v>2945</v>
      </c>
      <c r="M4929" s="65">
        <v>5</v>
      </c>
      <c r="N4929" s="65">
        <v>6</v>
      </c>
      <c r="O4929" s="65">
        <v>7</v>
      </c>
      <c r="P4929" s="65" t="s">
        <v>2946</v>
      </c>
      <c r="Q4929" s="65">
        <v>9</v>
      </c>
    </row>
    <row r="4930" spans="1:17" x14ac:dyDescent="0.25">
      <c r="A4930" s="14" t="s">
        <v>638</v>
      </c>
      <c r="B4930" s="14" t="s">
        <v>82</v>
      </c>
      <c r="C4930" s="12" t="s">
        <v>859</v>
      </c>
      <c r="D4930" s="43" t="s">
        <v>1594</v>
      </c>
      <c r="E4930" s="42" t="s">
        <v>1</v>
      </c>
      <c r="F4930" s="42" t="s">
        <v>1</v>
      </c>
      <c r="G4930" s="42" t="s">
        <v>1</v>
      </c>
      <c r="H4930" s="11" t="s">
        <v>1595</v>
      </c>
      <c r="I4930" s="63"/>
      <c r="J4930" s="63"/>
      <c r="K4930" s="63"/>
      <c r="L4930" s="63"/>
      <c r="M4930" s="63"/>
      <c r="N4930" s="63"/>
      <c r="O4930" s="63"/>
      <c r="P4930" s="63">
        <f t="shared" si="3778"/>
        <v>0</v>
      </c>
      <c r="Q4930" s="63" t="str">
        <f t="shared" si="3779"/>
        <v>-</v>
      </c>
    </row>
    <row r="4931" spans="1:17" ht="22.5" x14ac:dyDescent="0.25">
      <c r="A4931" s="14" t="s">
        <v>1</v>
      </c>
      <c r="B4931" s="14" t="s">
        <v>1</v>
      </c>
      <c r="C4931" s="14" t="s">
        <v>1</v>
      </c>
      <c r="D4931" s="42" t="s">
        <v>1</v>
      </c>
      <c r="E4931" s="42" t="s">
        <v>1</v>
      </c>
      <c r="F4931" s="42" t="s">
        <v>1</v>
      </c>
      <c r="G4931" s="42" t="s">
        <v>1</v>
      </c>
      <c r="H4931" s="17" t="s">
        <v>13</v>
      </c>
      <c r="I4931" s="66">
        <f t="shared" ref="I4931" si="3812">SUM(I4932,I4940,I4942)</f>
        <v>1786901</v>
      </c>
      <c r="J4931" s="66">
        <f t="shared" ref="J4931:K4931" si="3813">SUM(J4932,J4940,J4942)</f>
        <v>1727401</v>
      </c>
      <c r="K4931" s="66">
        <f t="shared" si="3813"/>
        <v>0</v>
      </c>
      <c r="L4931" s="66">
        <f t="shared" si="3776"/>
        <v>143335</v>
      </c>
      <c r="M4931" s="66">
        <f t="shared" ref="M4931" si="3814">SUM(M4932,M4940,M4942)</f>
        <v>0</v>
      </c>
      <c r="N4931" s="66">
        <f t="shared" ref="N4931:O4931" si="3815">SUM(N4932,N4940,N4942)</f>
        <v>0</v>
      </c>
      <c r="O4931" s="66">
        <f t="shared" si="3815"/>
        <v>143335</v>
      </c>
      <c r="P4931" s="66">
        <f t="shared" si="3778"/>
        <v>143335</v>
      </c>
      <c r="Q4931" s="66">
        <f t="shared" si="3779"/>
        <v>8.2977258899352258</v>
      </c>
    </row>
    <row r="4932" spans="1:17" x14ac:dyDescent="0.25">
      <c r="A4932" s="12" t="s">
        <v>638</v>
      </c>
      <c r="B4932" s="12" t="s">
        <v>82</v>
      </c>
      <c r="C4932" s="12" t="s">
        <v>859</v>
      </c>
      <c r="D4932" s="43" t="s">
        <v>1594</v>
      </c>
      <c r="E4932" s="42" t="s">
        <v>2709</v>
      </c>
      <c r="F4932" s="42" t="s">
        <v>1</v>
      </c>
      <c r="G4932" s="42" t="s">
        <v>1</v>
      </c>
      <c r="H4932" s="11" t="s">
        <v>15</v>
      </c>
      <c r="I4932" s="67">
        <f t="shared" ref="I4932" si="3816">SUM(I4933,I4934)</f>
        <v>1459840</v>
      </c>
      <c r="J4932" s="67">
        <f t="shared" ref="J4932:K4932" si="3817">SUM(J4933,J4934)</f>
        <v>1459840</v>
      </c>
      <c r="K4932" s="67">
        <f t="shared" si="3817"/>
        <v>0</v>
      </c>
      <c r="L4932" s="67">
        <f t="shared" si="3776"/>
        <v>118900</v>
      </c>
      <c r="M4932" s="67">
        <f t="shared" ref="M4932" si="3818">SUM(M4933,M4934)</f>
        <v>0</v>
      </c>
      <c r="N4932" s="67">
        <f t="shared" ref="N4932:O4932" si="3819">SUM(N4933,N4934)</f>
        <v>0</v>
      </c>
      <c r="O4932" s="67">
        <f t="shared" si="3819"/>
        <v>118900</v>
      </c>
      <c r="P4932" s="67">
        <f t="shared" si="3778"/>
        <v>118900</v>
      </c>
      <c r="Q4932" s="67">
        <f t="shared" si="3779"/>
        <v>8.1447281893906176</v>
      </c>
    </row>
    <row r="4933" spans="1:17" x14ac:dyDescent="0.25">
      <c r="A4933" s="12" t="s">
        <v>638</v>
      </c>
      <c r="B4933" s="12" t="s">
        <v>82</v>
      </c>
      <c r="C4933" s="12" t="s">
        <v>859</v>
      </c>
      <c r="D4933" s="43" t="s">
        <v>1594</v>
      </c>
      <c r="E4933" s="48">
        <v>6111</v>
      </c>
      <c r="F4933" s="43"/>
      <c r="G4933" s="56" t="s">
        <v>2920</v>
      </c>
      <c r="H4933" s="23" t="s">
        <v>16</v>
      </c>
      <c r="I4933" s="68">
        <v>1255840</v>
      </c>
      <c r="J4933" s="68">
        <v>1255840</v>
      </c>
      <c r="K4933" s="68"/>
      <c r="L4933" s="68">
        <f t="shared" si="3776"/>
        <v>100000</v>
      </c>
      <c r="M4933" s="68"/>
      <c r="N4933" s="68"/>
      <c r="O4933" s="68">
        <v>100000</v>
      </c>
      <c r="P4933" s="68">
        <f t="shared" si="3778"/>
        <v>100000</v>
      </c>
      <c r="Q4933" s="68">
        <f t="shared" si="3779"/>
        <v>7.9627978086380429</v>
      </c>
    </row>
    <row r="4934" spans="1:17" x14ac:dyDescent="0.25">
      <c r="A4934" s="14" t="s">
        <v>638</v>
      </c>
      <c r="B4934" s="14" t="s">
        <v>82</v>
      </c>
      <c r="C4934" s="14" t="s">
        <v>859</v>
      </c>
      <c r="D4934" s="50" t="s">
        <v>1594</v>
      </c>
      <c r="E4934" s="50" t="s">
        <v>2719</v>
      </c>
      <c r="F4934" s="43" t="s">
        <v>1</v>
      </c>
      <c r="G4934" s="49" t="s">
        <v>1</v>
      </c>
      <c r="H4934" s="11" t="s">
        <v>19</v>
      </c>
      <c r="I4934" s="67">
        <f t="shared" ref="I4934:O4934" si="3820">SUM(I4935:I4939)</f>
        <v>204000</v>
      </c>
      <c r="J4934" s="67">
        <f t="shared" si="3820"/>
        <v>204000</v>
      </c>
      <c r="K4934" s="67">
        <f t="shared" si="3820"/>
        <v>0</v>
      </c>
      <c r="L4934" s="67">
        <f t="shared" si="3776"/>
        <v>18900</v>
      </c>
      <c r="M4934" s="67">
        <f t="shared" si="3820"/>
        <v>0</v>
      </c>
      <c r="N4934" s="67">
        <f t="shared" si="3820"/>
        <v>0</v>
      </c>
      <c r="O4934" s="67">
        <f t="shared" si="3820"/>
        <v>18900</v>
      </c>
      <c r="P4934" s="67">
        <f t="shared" si="3778"/>
        <v>18900</v>
      </c>
      <c r="Q4934" s="67">
        <f t="shared" si="3779"/>
        <v>9.264705882352942</v>
      </c>
    </row>
    <row r="4935" spans="1:17" x14ac:dyDescent="0.25">
      <c r="A4935" s="12" t="s">
        <v>638</v>
      </c>
      <c r="B4935" s="12" t="s">
        <v>82</v>
      </c>
      <c r="C4935" s="12" t="s">
        <v>859</v>
      </c>
      <c r="D4935" s="43" t="s">
        <v>1594</v>
      </c>
      <c r="E4935" s="48">
        <v>6112</v>
      </c>
      <c r="F4935" s="43" t="s">
        <v>1596</v>
      </c>
      <c r="G4935" s="56" t="s">
        <v>2920</v>
      </c>
      <c r="H4935" s="23" t="s">
        <v>73</v>
      </c>
      <c r="I4935" s="68">
        <v>34000</v>
      </c>
      <c r="J4935" s="68">
        <v>34000</v>
      </c>
      <c r="K4935" s="68"/>
      <c r="L4935" s="68">
        <f t="shared" si="3776"/>
        <v>200</v>
      </c>
      <c r="M4935" s="68"/>
      <c r="N4935" s="68"/>
      <c r="O4935" s="68">
        <v>200</v>
      </c>
      <c r="P4935" s="68">
        <f t="shared" si="3778"/>
        <v>200</v>
      </c>
      <c r="Q4935" s="68">
        <f t="shared" si="3779"/>
        <v>0.58823529411764708</v>
      </c>
    </row>
    <row r="4936" spans="1:17" x14ac:dyDescent="0.25">
      <c r="A4936" s="12" t="s">
        <v>638</v>
      </c>
      <c r="B4936" s="12" t="s">
        <v>82</v>
      </c>
      <c r="C4936" s="12" t="s">
        <v>859</v>
      </c>
      <c r="D4936" s="43" t="s">
        <v>1594</v>
      </c>
      <c r="E4936" s="48">
        <v>6112</v>
      </c>
      <c r="F4936" s="43" t="s">
        <v>1597</v>
      </c>
      <c r="G4936" s="56" t="s">
        <v>2920</v>
      </c>
      <c r="H4936" s="23" t="s">
        <v>22</v>
      </c>
      <c r="I4936" s="68">
        <v>110000</v>
      </c>
      <c r="J4936" s="68">
        <v>110000</v>
      </c>
      <c r="K4936" s="68"/>
      <c r="L4936" s="68">
        <f t="shared" si="3776"/>
        <v>10000</v>
      </c>
      <c r="M4936" s="68"/>
      <c r="N4936" s="68"/>
      <c r="O4936" s="68">
        <v>10000</v>
      </c>
      <c r="P4936" s="68">
        <f t="shared" si="3778"/>
        <v>10000</v>
      </c>
      <c r="Q4936" s="68">
        <f t="shared" si="3779"/>
        <v>9.0909090909090917</v>
      </c>
    </row>
    <row r="4937" spans="1:17" x14ac:dyDescent="0.25">
      <c r="A4937" s="12" t="s">
        <v>638</v>
      </c>
      <c r="B4937" s="12" t="s">
        <v>82</v>
      </c>
      <c r="C4937" s="12" t="s">
        <v>859</v>
      </c>
      <c r="D4937" s="43" t="s">
        <v>1594</v>
      </c>
      <c r="E4937" s="48">
        <v>6112</v>
      </c>
      <c r="F4937" s="43" t="s">
        <v>1598</v>
      </c>
      <c r="G4937" s="56" t="s">
        <v>2920</v>
      </c>
      <c r="H4937" s="23" t="s">
        <v>24</v>
      </c>
      <c r="I4937" s="68">
        <v>27000</v>
      </c>
      <c r="J4937" s="68">
        <v>27000</v>
      </c>
      <c r="K4937" s="68"/>
      <c r="L4937" s="68">
        <f t="shared" si="3776"/>
        <v>0</v>
      </c>
      <c r="M4937" s="68"/>
      <c r="N4937" s="68"/>
      <c r="O4937" s="68"/>
      <c r="P4937" s="68">
        <f t="shared" si="3778"/>
        <v>0</v>
      </c>
      <c r="Q4937" s="68">
        <f t="shared" si="3779"/>
        <v>0</v>
      </c>
    </row>
    <row r="4938" spans="1:17" x14ac:dyDescent="0.25">
      <c r="A4938" s="12" t="s">
        <v>638</v>
      </c>
      <c r="B4938" s="12" t="s">
        <v>82</v>
      </c>
      <c r="C4938" s="12" t="s">
        <v>859</v>
      </c>
      <c r="D4938" s="43" t="s">
        <v>1594</v>
      </c>
      <c r="E4938" s="48">
        <v>6112</v>
      </c>
      <c r="F4938" s="43" t="s">
        <v>1599</v>
      </c>
      <c r="G4938" s="56" t="s">
        <v>2920</v>
      </c>
      <c r="H4938" s="23" t="s">
        <v>76</v>
      </c>
      <c r="I4938" s="68">
        <v>21000</v>
      </c>
      <c r="J4938" s="68">
        <v>21000</v>
      </c>
      <c r="K4938" s="68"/>
      <c r="L4938" s="68">
        <f t="shared" si="3776"/>
        <v>5000</v>
      </c>
      <c r="M4938" s="68"/>
      <c r="N4938" s="68"/>
      <c r="O4938" s="68">
        <v>5000</v>
      </c>
      <c r="P4938" s="68">
        <f t="shared" si="3778"/>
        <v>5000</v>
      </c>
      <c r="Q4938" s="68">
        <f t="shared" si="3779"/>
        <v>23.809523809523807</v>
      </c>
    </row>
    <row r="4939" spans="1:17" x14ac:dyDescent="0.25">
      <c r="A4939" s="12" t="s">
        <v>638</v>
      </c>
      <c r="B4939" s="12" t="s">
        <v>82</v>
      </c>
      <c r="C4939" s="12" t="s">
        <v>859</v>
      </c>
      <c r="D4939" s="43" t="s">
        <v>1594</v>
      </c>
      <c r="E4939" s="48">
        <v>6112</v>
      </c>
      <c r="F4939" s="43" t="s">
        <v>1600</v>
      </c>
      <c r="G4939" s="56" t="s">
        <v>2920</v>
      </c>
      <c r="H4939" s="23" t="s">
        <v>26</v>
      </c>
      <c r="I4939" s="68">
        <v>12000</v>
      </c>
      <c r="J4939" s="68">
        <v>12000</v>
      </c>
      <c r="K4939" s="68"/>
      <c r="L4939" s="68">
        <f t="shared" si="3776"/>
        <v>3700</v>
      </c>
      <c r="M4939" s="68"/>
      <c r="N4939" s="68"/>
      <c r="O4939" s="68">
        <v>3700</v>
      </c>
      <c r="P4939" s="68">
        <f t="shared" si="3778"/>
        <v>3700</v>
      </c>
      <c r="Q4939" s="68">
        <f t="shared" si="3779"/>
        <v>30.833333333333336</v>
      </c>
    </row>
    <row r="4940" spans="1:17" x14ac:dyDescent="0.25">
      <c r="A4940" s="12" t="s">
        <v>638</v>
      </c>
      <c r="B4940" s="12" t="s">
        <v>82</v>
      </c>
      <c r="C4940" s="12" t="s">
        <v>859</v>
      </c>
      <c r="D4940" s="43" t="s">
        <v>1594</v>
      </c>
      <c r="E4940" s="42" t="s">
        <v>2710</v>
      </c>
      <c r="F4940" s="42" t="s">
        <v>1</v>
      </c>
      <c r="G4940" s="42" t="s">
        <v>1</v>
      </c>
      <c r="H4940" s="11" t="s">
        <v>28</v>
      </c>
      <c r="I4940" s="67">
        <f t="shared" ref="I4940:O4940" si="3821">SUM(I4941)</f>
        <v>134131</v>
      </c>
      <c r="J4940" s="67">
        <f t="shared" si="3821"/>
        <v>134131</v>
      </c>
      <c r="K4940" s="67">
        <f t="shared" si="3821"/>
        <v>0</v>
      </c>
      <c r="L4940" s="67">
        <f t="shared" ref="L4940:L5000" si="3822">SUM(M4940:O4940)</f>
        <v>10000</v>
      </c>
      <c r="M4940" s="67">
        <f t="shared" si="3821"/>
        <v>0</v>
      </c>
      <c r="N4940" s="67">
        <f t="shared" si="3821"/>
        <v>0</v>
      </c>
      <c r="O4940" s="67">
        <f t="shared" si="3821"/>
        <v>10000</v>
      </c>
      <c r="P4940" s="67">
        <f t="shared" si="3778"/>
        <v>10000</v>
      </c>
      <c r="Q4940" s="67">
        <f t="shared" si="3779"/>
        <v>7.455398080980534</v>
      </c>
    </row>
    <row r="4941" spans="1:17" x14ac:dyDescent="0.25">
      <c r="A4941" s="12" t="s">
        <v>638</v>
      </c>
      <c r="B4941" s="12" t="s">
        <v>82</v>
      </c>
      <c r="C4941" s="12" t="s">
        <v>859</v>
      </c>
      <c r="D4941" s="43" t="s">
        <v>1594</v>
      </c>
      <c r="E4941" s="48">
        <v>6121</v>
      </c>
      <c r="F4941" s="43"/>
      <c r="G4941" s="56" t="s">
        <v>2920</v>
      </c>
      <c r="H4941" s="23" t="s">
        <v>29</v>
      </c>
      <c r="I4941" s="68">
        <v>134131</v>
      </c>
      <c r="J4941" s="68">
        <v>134131</v>
      </c>
      <c r="K4941" s="68"/>
      <c r="L4941" s="68">
        <f t="shared" si="3822"/>
        <v>10000</v>
      </c>
      <c r="M4941" s="68"/>
      <c r="N4941" s="68"/>
      <c r="O4941" s="68">
        <v>10000</v>
      </c>
      <c r="P4941" s="68">
        <f t="shared" si="3778"/>
        <v>10000</v>
      </c>
      <c r="Q4941" s="68">
        <f t="shared" si="3779"/>
        <v>7.455398080980534</v>
      </c>
    </row>
    <row r="4942" spans="1:17" x14ac:dyDescent="0.25">
      <c r="A4942" s="12" t="s">
        <v>638</v>
      </c>
      <c r="B4942" s="12" t="s">
        <v>82</v>
      </c>
      <c r="C4942" s="12" t="s">
        <v>859</v>
      </c>
      <c r="D4942" s="43" t="s">
        <v>1594</v>
      </c>
      <c r="E4942" s="42" t="s">
        <v>2711</v>
      </c>
      <c r="F4942" s="42" t="s">
        <v>1</v>
      </c>
      <c r="G4942" s="42" t="s">
        <v>1</v>
      </c>
      <c r="H4942" s="11" t="s">
        <v>32</v>
      </c>
      <c r="I4942" s="67">
        <f t="shared" ref="I4942:O4942" si="3823">SUM(I4943:I4950)</f>
        <v>192930</v>
      </c>
      <c r="J4942" s="67">
        <f t="shared" si="3823"/>
        <v>133430</v>
      </c>
      <c r="K4942" s="67">
        <f t="shared" si="3823"/>
        <v>0</v>
      </c>
      <c r="L4942" s="67">
        <f t="shared" si="3822"/>
        <v>14435</v>
      </c>
      <c r="M4942" s="67">
        <f t="shared" si="3823"/>
        <v>0</v>
      </c>
      <c r="N4942" s="67">
        <f t="shared" si="3823"/>
        <v>0</v>
      </c>
      <c r="O4942" s="67">
        <f t="shared" si="3823"/>
        <v>14435</v>
      </c>
      <c r="P4942" s="67">
        <f t="shared" si="3778"/>
        <v>14435</v>
      </c>
      <c r="Q4942" s="67">
        <f t="shared" si="3779"/>
        <v>10.818406655174998</v>
      </c>
    </row>
    <row r="4943" spans="1:17" x14ac:dyDescent="0.25">
      <c r="A4943" s="12" t="s">
        <v>638</v>
      </c>
      <c r="B4943" s="12" t="s">
        <v>82</v>
      </c>
      <c r="C4943" s="12" t="s">
        <v>859</v>
      </c>
      <c r="D4943" s="43" t="s">
        <v>1594</v>
      </c>
      <c r="E4943" s="48">
        <v>6131</v>
      </c>
      <c r="F4943" s="43"/>
      <c r="G4943" s="56" t="s">
        <v>2920</v>
      </c>
      <c r="H4943" s="23" t="s">
        <v>33</v>
      </c>
      <c r="I4943" s="68">
        <v>2100</v>
      </c>
      <c r="J4943" s="68">
        <v>100</v>
      </c>
      <c r="K4943" s="68"/>
      <c r="L4943" s="68">
        <f t="shared" si="3822"/>
        <v>0</v>
      </c>
      <c r="M4943" s="68"/>
      <c r="N4943" s="68"/>
      <c r="O4943" s="68">
        <v>0</v>
      </c>
      <c r="P4943" s="68">
        <f t="shared" ref="P4943:P5001" si="3824">K4943+L4943</f>
        <v>0</v>
      </c>
      <c r="Q4943" s="68">
        <f t="shared" ref="Q4943:Q5001" si="3825">IF(J4943=0,"-",P4943/J4943*100)</f>
        <v>0</v>
      </c>
    </row>
    <row r="4944" spans="1:17" x14ac:dyDescent="0.25">
      <c r="A4944" s="12" t="s">
        <v>638</v>
      </c>
      <c r="B4944" s="12" t="s">
        <v>82</v>
      </c>
      <c r="C4944" s="12" t="s">
        <v>859</v>
      </c>
      <c r="D4944" s="43" t="s">
        <v>1594</v>
      </c>
      <c r="E4944" s="48">
        <v>6132</v>
      </c>
      <c r="F4944" s="43"/>
      <c r="G4944" s="56" t="s">
        <v>2920</v>
      </c>
      <c r="H4944" s="23" t="s">
        <v>227</v>
      </c>
      <c r="I4944" s="68">
        <v>70200</v>
      </c>
      <c r="J4944" s="68">
        <v>70200</v>
      </c>
      <c r="K4944" s="68"/>
      <c r="L4944" s="68">
        <f t="shared" si="3822"/>
        <v>10000</v>
      </c>
      <c r="M4944" s="68"/>
      <c r="N4944" s="68"/>
      <c r="O4944" s="68">
        <v>10000</v>
      </c>
      <c r="P4944" s="68">
        <f t="shared" si="3824"/>
        <v>10000</v>
      </c>
      <c r="Q4944" s="68">
        <f t="shared" si="3825"/>
        <v>14.245014245014245</v>
      </c>
    </row>
    <row r="4945" spans="1:17" x14ac:dyDescent="0.25">
      <c r="A4945" s="12" t="s">
        <v>638</v>
      </c>
      <c r="B4945" s="12" t="s">
        <v>82</v>
      </c>
      <c r="C4945" s="12" t="s">
        <v>859</v>
      </c>
      <c r="D4945" s="43" t="s">
        <v>1594</v>
      </c>
      <c r="E4945" s="48">
        <v>6133</v>
      </c>
      <c r="F4945" s="43"/>
      <c r="G4945" s="56" t="s">
        <v>2920</v>
      </c>
      <c r="H4945" s="23" t="s">
        <v>229</v>
      </c>
      <c r="I4945" s="68">
        <v>13325</v>
      </c>
      <c r="J4945" s="68">
        <v>13325</v>
      </c>
      <c r="K4945" s="68"/>
      <c r="L4945" s="68">
        <f t="shared" si="3822"/>
        <v>1500</v>
      </c>
      <c r="M4945" s="68"/>
      <c r="N4945" s="68"/>
      <c r="O4945" s="68">
        <v>1500</v>
      </c>
      <c r="P4945" s="68">
        <f t="shared" si="3824"/>
        <v>1500</v>
      </c>
      <c r="Q4945" s="68">
        <f t="shared" si="3825"/>
        <v>11.257035647279549</v>
      </c>
    </row>
    <row r="4946" spans="1:17" x14ac:dyDescent="0.25">
      <c r="A4946" s="12" t="s">
        <v>638</v>
      </c>
      <c r="B4946" s="12" t="s">
        <v>82</v>
      </c>
      <c r="C4946" s="12" t="s">
        <v>859</v>
      </c>
      <c r="D4946" s="43" t="s">
        <v>1594</v>
      </c>
      <c r="E4946" s="48">
        <v>6134</v>
      </c>
      <c r="F4946" s="43"/>
      <c r="G4946" s="56" t="s">
        <v>2920</v>
      </c>
      <c r="H4946" s="23" t="s">
        <v>169</v>
      </c>
      <c r="I4946" s="68">
        <v>23062</v>
      </c>
      <c r="J4946" s="68">
        <v>13062</v>
      </c>
      <c r="K4946" s="68"/>
      <c r="L4946" s="68">
        <f t="shared" si="3822"/>
        <v>1000</v>
      </c>
      <c r="M4946" s="68"/>
      <c r="N4946" s="68"/>
      <c r="O4946" s="68">
        <v>1000</v>
      </c>
      <c r="P4946" s="68">
        <f t="shared" si="3824"/>
        <v>1000</v>
      </c>
      <c r="Q4946" s="68">
        <f t="shared" si="3825"/>
        <v>7.6557954371459198</v>
      </c>
    </row>
    <row r="4947" spans="1:17" x14ac:dyDescent="0.25">
      <c r="A4947" s="12" t="s">
        <v>638</v>
      </c>
      <c r="B4947" s="12" t="s">
        <v>82</v>
      </c>
      <c r="C4947" s="12" t="s">
        <v>859</v>
      </c>
      <c r="D4947" s="43" t="s">
        <v>1594</v>
      </c>
      <c r="E4947" s="48">
        <v>6135</v>
      </c>
      <c r="F4947" s="43"/>
      <c r="G4947" s="56" t="s">
        <v>2920</v>
      </c>
      <c r="H4947" s="23" t="s">
        <v>231</v>
      </c>
      <c r="I4947" s="68">
        <v>100</v>
      </c>
      <c r="J4947" s="68">
        <v>100</v>
      </c>
      <c r="K4947" s="68"/>
      <c r="L4947" s="68">
        <f t="shared" si="3822"/>
        <v>10</v>
      </c>
      <c r="M4947" s="68"/>
      <c r="N4947" s="68"/>
      <c r="O4947" s="68">
        <v>10</v>
      </c>
      <c r="P4947" s="68">
        <f t="shared" si="3824"/>
        <v>10</v>
      </c>
      <c r="Q4947" s="68">
        <f t="shared" si="3825"/>
        <v>10</v>
      </c>
    </row>
    <row r="4948" spans="1:17" x14ac:dyDescent="0.25">
      <c r="A4948" s="12" t="s">
        <v>638</v>
      </c>
      <c r="B4948" s="12" t="s">
        <v>82</v>
      </c>
      <c r="C4948" s="12" t="s">
        <v>859</v>
      </c>
      <c r="D4948" s="43" t="s">
        <v>1594</v>
      </c>
      <c r="E4948" s="48">
        <v>6137</v>
      </c>
      <c r="F4948" s="43"/>
      <c r="G4948" s="56" t="s">
        <v>2920</v>
      </c>
      <c r="H4948" s="23" t="s">
        <v>235</v>
      </c>
      <c r="I4948" s="68">
        <v>12000</v>
      </c>
      <c r="J4948" s="68">
        <v>7000</v>
      </c>
      <c r="K4948" s="68"/>
      <c r="L4948" s="68">
        <f t="shared" si="3822"/>
        <v>500</v>
      </c>
      <c r="M4948" s="68"/>
      <c r="N4948" s="68"/>
      <c r="O4948" s="68">
        <v>500</v>
      </c>
      <c r="P4948" s="68">
        <f t="shared" si="3824"/>
        <v>500</v>
      </c>
      <c r="Q4948" s="68">
        <f t="shared" si="3825"/>
        <v>7.1428571428571423</v>
      </c>
    </row>
    <row r="4949" spans="1:17" x14ac:dyDescent="0.25">
      <c r="A4949" s="12" t="s">
        <v>638</v>
      </c>
      <c r="B4949" s="12" t="s">
        <v>82</v>
      </c>
      <c r="C4949" s="12" t="s">
        <v>859</v>
      </c>
      <c r="D4949" s="43" t="s">
        <v>1594</v>
      </c>
      <c r="E4949" s="48">
        <v>6138</v>
      </c>
      <c r="F4949" s="43"/>
      <c r="G4949" s="56" t="s">
        <v>2920</v>
      </c>
      <c r="H4949" s="23" t="s">
        <v>237</v>
      </c>
      <c r="I4949" s="68">
        <v>6100</v>
      </c>
      <c r="J4949" s="68">
        <v>3600</v>
      </c>
      <c r="K4949" s="68"/>
      <c r="L4949" s="68">
        <f t="shared" si="3822"/>
        <v>0</v>
      </c>
      <c r="M4949" s="68"/>
      <c r="N4949" s="68"/>
      <c r="O4949" s="68"/>
      <c r="P4949" s="68">
        <f t="shared" si="3824"/>
        <v>0</v>
      </c>
      <c r="Q4949" s="68">
        <f t="shared" si="3825"/>
        <v>0</v>
      </c>
    </row>
    <row r="4950" spans="1:17" x14ac:dyDescent="0.25">
      <c r="A4950" s="14" t="s">
        <v>638</v>
      </c>
      <c r="B4950" s="14" t="s">
        <v>82</v>
      </c>
      <c r="C4950" s="14" t="s">
        <v>859</v>
      </c>
      <c r="D4950" s="50" t="s">
        <v>1594</v>
      </c>
      <c r="E4950" s="50" t="s">
        <v>2720</v>
      </c>
      <c r="F4950" s="43" t="s">
        <v>1</v>
      </c>
      <c r="G4950" s="49" t="s">
        <v>1</v>
      </c>
      <c r="H4950" s="11" t="s">
        <v>35</v>
      </c>
      <c r="I4950" s="67">
        <f t="shared" ref="I4950:O4950" si="3826">SUM(I4951:I4953)</f>
        <v>66043</v>
      </c>
      <c r="J4950" s="67">
        <f t="shared" si="3826"/>
        <v>26043</v>
      </c>
      <c r="K4950" s="67">
        <f t="shared" si="3826"/>
        <v>0</v>
      </c>
      <c r="L4950" s="67">
        <f t="shared" si="3822"/>
        <v>1425</v>
      </c>
      <c r="M4950" s="67">
        <f t="shared" si="3826"/>
        <v>0</v>
      </c>
      <c r="N4950" s="67">
        <f t="shared" si="3826"/>
        <v>0</v>
      </c>
      <c r="O4950" s="67">
        <f t="shared" si="3826"/>
        <v>1425</v>
      </c>
      <c r="P4950" s="67">
        <f t="shared" si="3824"/>
        <v>1425</v>
      </c>
      <c r="Q4950" s="67">
        <f t="shared" si="3825"/>
        <v>5.4717198479437856</v>
      </c>
    </row>
    <row r="4951" spans="1:17" x14ac:dyDescent="0.25">
      <c r="A4951" s="12" t="s">
        <v>638</v>
      </c>
      <c r="B4951" s="12" t="s">
        <v>82</v>
      </c>
      <c r="C4951" s="12" t="s">
        <v>859</v>
      </c>
      <c r="D4951" s="43" t="s">
        <v>1594</v>
      </c>
      <c r="E4951" s="48">
        <v>6139</v>
      </c>
      <c r="F4951" s="43"/>
      <c r="G4951" s="56" t="s">
        <v>2920</v>
      </c>
      <c r="H4951" s="23" t="s">
        <v>35</v>
      </c>
      <c r="I4951" s="68">
        <v>61943</v>
      </c>
      <c r="J4951" s="68">
        <v>21943</v>
      </c>
      <c r="K4951" s="68"/>
      <c r="L4951" s="68">
        <f t="shared" si="3822"/>
        <v>1000</v>
      </c>
      <c r="M4951" s="68"/>
      <c r="N4951" s="68"/>
      <c r="O4951" s="68">
        <v>1000</v>
      </c>
      <c r="P4951" s="68">
        <f t="shared" si="3824"/>
        <v>1000</v>
      </c>
      <c r="Q4951" s="68">
        <f t="shared" si="3825"/>
        <v>4.5572619969922066</v>
      </c>
    </row>
    <row r="4952" spans="1:17" x14ac:dyDescent="0.25">
      <c r="A4952" s="12" t="s">
        <v>638</v>
      </c>
      <c r="B4952" s="12" t="s">
        <v>82</v>
      </c>
      <c r="C4952" s="12" t="s">
        <v>859</v>
      </c>
      <c r="D4952" s="43" t="s">
        <v>1594</v>
      </c>
      <c r="E4952" s="48">
        <v>6139</v>
      </c>
      <c r="F4952" s="43" t="s">
        <v>1601</v>
      </c>
      <c r="G4952" s="56" t="s">
        <v>2920</v>
      </c>
      <c r="H4952" s="23" t="s">
        <v>43</v>
      </c>
      <c r="I4952" s="68">
        <v>4000</v>
      </c>
      <c r="J4952" s="68">
        <v>4000</v>
      </c>
      <c r="K4952" s="68"/>
      <c r="L4952" s="68">
        <f t="shared" si="3822"/>
        <v>400</v>
      </c>
      <c r="M4952" s="68"/>
      <c r="N4952" s="68"/>
      <c r="O4952" s="68">
        <v>400</v>
      </c>
      <c r="P4952" s="68">
        <f t="shared" si="3824"/>
        <v>400</v>
      </c>
      <c r="Q4952" s="68">
        <f t="shared" si="3825"/>
        <v>10</v>
      </c>
    </row>
    <row r="4953" spans="1:17" ht="22.5" x14ac:dyDescent="0.25">
      <c r="A4953" s="12" t="s">
        <v>638</v>
      </c>
      <c r="B4953" s="12" t="s">
        <v>82</v>
      </c>
      <c r="C4953" s="12" t="s">
        <v>859</v>
      </c>
      <c r="D4953" s="43" t="s">
        <v>1594</v>
      </c>
      <c r="E4953" s="48">
        <v>6139</v>
      </c>
      <c r="F4953" s="43" t="s">
        <v>1602</v>
      </c>
      <c r="G4953" s="56" t="s">
        <v>2920</v>
      </c>
      <c r="H4953" s="23" t="s">
        <v>49</v>
      </c>
      <c r="I4953" s="68">
        <v>100</v>
      </c>
      <c r="J4953" s="68">
        <v>100</v>
      </c>
      <c r="K4953" s="68"/>
      <c r="L4953" s="68">
        <f t="shared" si="3822"/>
        <v>25</v>
      </c>
      <c r="M4953" s="68"/>
      <c r="N4953" s="68"/>
      <c r="O4953" s="68">
        <v>25</v>
      </c>
      <c r="P4953" s="68">
        <f t="shared" si="3824"/>
        <v>25</v>
      </c>
      <c r="Q4953" s="68">
        <f t="shared" si="3825"/>
        <v>25</v>
      </c>
    </row>
    <row r="4954" spans="1:17" ht="22.5" x14ac:dyDescent="0.25">
      <c r="A4954" s="14" t="s">
        <v>1</v>
      </c>
      <c r="B4954" s="14" t="s">
        <v>1</v>
      </c>
      <c r="C4954" s="14" t="s">
        <v>1</v>
      </c>
      <c r="D4954" s="42" t="s">
        <v>1</v>
      </c>
      <c r="E4954" s="42" t="s">
        <v>1</v>
      </c>
      <c r="F4954" s="42" t="s">
        <v>1</v>
      </c>
      <c r="G4954" s="42" t="s">
        <v>1</v>
      </c>
      <c r="H4954" s="17" t="s">
        <v>50</v>
      </c>
      <c r="I4954" s="66">
        <f t="shared" ref="I4954:O4955" si="3827">SUM(I4955)</f>
        <v>100</v>
      </c>
      <c r="J4954" s="66">
        <f t="shared" si="3827"/>
        <v>100</v>
      </c>
      <c r="K4954" s="66">
        <f t="shared" si="3827"/>
        <v>0</v>
      </c>
      <c r="L4954" s="66">
        <f t="shared" si="3822"/>
        <v>0</v>
      </c>
      <c r="M4954" s="66">
        <f t="shared" si="3827"/>
        <v>0</v>
      </c>
      <c r="N4954" s="66">
        <f t="shared" si="3827"/>
        <v>0</v>
      </c>
      <c r="O4954" s="66">
        <f t="shared" si="3827"/>
        <v>0</v>
      </c>
      <c r="P4954" s="66">
        <f t="shared" si="3824"/>
        <v>0</v>
      </c>
      <c r="Q4954" s="66">
        <f t="shared" si="3825"/>
        <v>0</v>
      </c>
    </row>
    <row r="4955" spans="1:17" x14ac:dyDescent="0.25">
      <c r="A4955" s="12" t="s">
        <v>638</v>
      </c>
      <c r="B4955" s="12" t="s">
        <v>82</v>
      </c>
      <c r="C4955" s="12" t="s">
        <v>859</v>
      </c>
      <c r="D4955" s="43" t="s">
        <v>1594</v>
      </c>
      <c r="E4955" s="42" t="s">
        <v>2712</v>
      </c>
      <c r="F4955" s="42" t="s">
        <v>1</v>
      </c>
      <c r="G4955" s="42" t="s">
        <v>1</v>
      </c>
      <c r="H4955" s="11" t="s">
        <v>52</v>
      </c>
      <c r="I4955" s="67">
        <f t="shared" si="3827"/>
        <v>100</v>
      </c>
      <c r="J4955" s="67">
        <f t="shared" si="3827"/>
        <v>100</v>
      </c>
      <c r="K4955" s="67">
        <f t="shared" si="3827"/>
        <v>0</v>
      </c>
      <c r="L4955" s="67">
        <f t="shared" si="3822"/>
        <v>0</v>
      </c>
      <c r="M4955" s="67">
        <f t="shared" si="3827"/>
        <v>0</v>
      </c>
      <c r="N4955" s="67">
        <f t="shared" si="3827"/>
        <v>0</v>
      </c>
      <c r="O4955" s="67">
        <f t="shared" si="3827"/>
        <v>0</v>
      </c>
      <c r="P4955" s="67">
        <f t="shared" si="3824"/>
        <v>0</v>
      </c>
      <c r="Q4955" s="67">
        <f t="shared" si="3825"/>
        <v>0</v>
      </c>
    </row>
    <row r="4956" spans="1:17" x14ac:dyDescent="0.25">
      <c r="A4956" s="12" t="s">
        <v>638</v>
      </c>
      <c r="B4956" s="12" t="s">
        <v>82</v>
      </c>
      <c r="C4956" s="12" t="s">
        <v>859</v>
      </c>
      <c r="D4956" s="43" t="s">
        <v>1594</v>
      </c>
      <c r="E4956" s="48">
        <v>6148</v>
      </c>
      <c r="F4956" s="43"/>
      <c r="G4956" s="56" t="s">
        <v>2920</v>
      </c>
      <c r="H4956" s="23" t="s">
        <v>58</v>
      </c>
      <c r="I4956" s="68">
        <v>100</v>
      </c>
      <c r="J4956" s="68">
        <v>100</v>
      </c>
      <c r="K4956" s="68"/>
      <c r="L4956" s="68">
        <f t="shared" si="3822"/>
        <v>0</v>
      </c>
      <c r="M4956" s="68"/>
      <c r="N4956" s="68"/>
      <c r="O4956" s="68"/>
      <c r="P4956" s="68">
        <f t="shared" si="3824"/>
        <v>0</v>
      </c>
      <c r="Q4956" s="68">
        <f t="shared" si="3825"/>
        <v>0</v>
      </c>
    </row>
    <row r="4957" spans="1:17" ht="22.5" x14ac:dyDescent="0.25">
      <c r="A4957" s="14" t="s">
        <v>1</v>
      </c>
      <c r="B4957" s="14" t="s">
        <v>1</v>
      </c>
      <c r="C4957" s="14" t="s">
        <v>1</v>
      </c>
      <c r="D4957" s="42" t="s">
        <v>1</v>
      </c>
      <c r="E4957" s="42" t="s">
        <v>1</v>
      </c>
      <c r="F4957" s="42" t="s">
        <v>1</v>
      </c>
      <c r="G4957" s="42" t="s">
        <v>1</v>
      </c>
      <c r="H4957" s="17" t="s">
        <v>59</v>
      </c>
      <c r="I4957" s="66">
        <f t="shared" ref="I4957:O4957" si="3828">SUM(I4958)</f>
        <v>50000</v>
      </c>
      <c r="J4957" s="66">
        <f t="shared" si="3828"/>
        <v>0</v>
      </c>
      <c r="K4957" s="66">
        <f t="shared" si="3828"/>
        <v>0</v>
      </c>
      <c r="L4957" s="66">
        <f t="shared" si="3822"/>
        <v>0</v>
      </c>
      <c r="M4957" s="66">
        <f t="shared" si="3828"/>
        <v>0</v>
      </c>
      <c r="N4957" s="66">
        <f t="shared" si="3828"/>
        <v>0</v>
      </c>
      <c r="O4957" s="66">
        <f t="shared" si="3828"/>
        <v>0</v>
      </c>
      <c r="P4957" s="66">
        <f t="shared" si="3824"/>
        <v>0</v>
      </c>
      <c r="Q4957" s="66" t="str">
        <f t="shared" si="3825"/>
        <v>-</v>
      </c>
    </row>
    <row r="4958" spans="1:17" x14ac:dyDescent="0.25">
      <c r="A4958" s="12" t="s">
        <v>638</v>
      </c>
      <c r="B4958" s="12" t="s">
        <v>82</v>
      </c>
      <c r="C4958" s="12" t="s">
        <v>859</v>
      </c>
      <c r="D4958" s="43" t="s">
        <v>1594</v>
      </c>
      <c r="E4958" s="42" t="s">
        <v>2715</v>
      </c>
      <c r="F4958" s="42" t="s">
        <v>1</v>
      </c>
      <c r="G4958" s="42" t="s">
        <v>1</v>
      </c>
      <c r="H4958" s="11" t="s">
        <v>61</v>
      </c>
      <c r="I4958" s="67">
        <f t="shared" ref="I4958" si="3829">SUM(I4959:I4960)</f>
        <v>50000</v>
      </c>
      <c r="J4958" s="67">
        <f t="shared" ref="J4958:K4958" si="3830">SUM(J4959:J4960)</f>
        <v>0</v>
      </c>
      <c r="K4958" s="67">
        <f t="shared" si="3830"/>
        <v>0</v>
      </c>
      <c r="L4958" s="67">
        <f t="shared" si="3822"/>
        <v>0</v>
      </c>
      <c r="M4958" s="67">
        <f t="shared" ref="M4958" si="3831">SUM(M4959:M4960)</f>
        <v>0</v>
      </c>
      <c r="N4958" s="67">
        <f t="shared" ref="N4958:O4958" si="3832">SUM(N4959:N4960)</f>
        <v>0</v>
      </c>
      <c r="O4958" s="67">
        <f t="shared" si="3832"/>
        <v>0</v>
      </c>
      <c r="P4958" s="67">
        <f t="shared" si="3824"/>
        <v>0</v>
      </c>
      <c r="Q4958" s="67" t="str">
        <f t="shared" si="3825"/>
        <v>-</v>
      </c>
    </row>
    <row r="4959" spans="1:17" x14ac:dyDescent="0.25">
      <c r="A4959" s="12" t="s">
        <v>638</v>
      </c>
      <c r="B4959" s="12" t="s">
        <v>82</v>
      </c>
      <c r="C4959" s="12" t="s">
        <v>859</v>
      </c>
      <c r="D4959" s="43" t="s">
        <v>1594</v>
      </c>
      <c r="E4959" s="48">
        <v>8213</v>
      </c>
      <c r="F4959" s="43"/>
      <c r="G4959" s="56" t="s">
        <v>2920</v>
      </c>
      <c r="H4959" s="23" t="s">
        <v>62</v>
      </c>
      <c r="I4959" s="68">
        <v>20000</v>
      </c>
      <c r="J4959" s="68">
        <v>0</v>
      </c>
      <c r="K4959" s="68"/>
      <c r="L4959" s="68">
        <f t="shared" si="3822"/>
        <v>0</v>
      </c>
      <c r="M4959" s="68"/>
      <c r="N4959" s="68"/>
      <c r="O4959" s="68"/>
      <c r="P4959" s="68">
        <f t="shared" si="3824"/>
        <v>0</v>
      </c>
      <c r="Q4959" s="68" t="str">
        <f t="shared" si="3825"/>
        <v>-</v>
      </c>
    </row>
    <row r="4960" spans="1:17" x14ac:dyDescent="0.25">
      <c r="A4960" s="12" t="s">
        <v>638</v>
      </c>
      <c r="B4960" s="12" t="s">
        <v>82</v>
      </c>
      <c r="C4960" s="12" t="s">
        <v>859</v>
      </c>
      <c r="D4960" s="43" t="s">
        <v>1594</v>
      </c>
      <c r="E4960" s="48">
        <v>8216</v>
      </c>
      <c r="F4960" s="43"/>
      <c r="G4960" s="56" t="s">
        <v>2920</v>
      </c>
      <c r="H4960" s="23" t="s">
        <v>248</v>
      </c>
      <c r="I4960" s="68">
        <v>30000</v>
      </c>
      <c r="J4960" s="68">
        <v>0</v>
      </c>
      <c r="K4960" s="68"/>
      <c r="L4960" s="68">
        <f t="shared" si="3822"/>
        <v>0</v>
      </c>
      <c r="M4960" s="68"/>
      <c r="N4960" s="68"/>
      <c r="O4960" s="68"/>
      <c r="P4960" s="68">
        <f t="shared" si="3824"/>
        <v>0</v>
      </c>
      <c r="Q4960" s="68" t="str">
        <f t="shared" si="3825"/>
        <v>-</v>
      </c>
    </row>
    <row r="4961" spans="1:17" x14ac:dyDescent="0.25">
      <c r="A4961" s="23" t="s">
        <v>1</v>
      </c>
      <c r="B4961" s="23" t="s">
        <v>1</v>
      </c>
      <c r="C4961" s="23" t="s">
        <v>1</v>
      </c>
      <c r="D4961" s="49" t="s">
        <v>1</v>
      </c>
      <c r="E4961" s="49" t="s">
        <v>1</v>
      </c>
      <c r="F4961" s="49" t="s">
        <v>1</v>
      </c>
      <c r="G4961" s="49" t="s">
        <v>1</v>
      </c>
      <c r="H4961" s="17" t="s">
        <v>1603</v>
      </c>
      <c r="I4961" s="66">
        <f t="shared" ref="I4961:O4961" si="3833">SUM(I4931,I4954,I4957)</f>
        <v>1837001</v>
      </c>
      <c r="J4961" s="66">
        <f t="shared" si="3833"/>
        <v>1727501</v>
      </c>
      <c r="K4961" s="66">
        <f t="shared" si="3833"/>
        <v>0</v>
      </c>
      <c r="L4961" s="66">
        <f t="shared" si="3822"/>
        <v>143335</v>
      </c>
      <c r="M4961" s="66">
        <f t="shared" si="3833"/>
        <v>0</v>
      </c>
      <c r="N4961" s="66">
        <f t="shared" si="3833"/>
        <v>0</v>
      </c>
      <c r="O4961" s="66">
        <f t="shared" si="3833"/>
        <v>143335</v>
      </c>
      <c r="P4961" s="66">
        <f t="shared" si="3824"/>
        <v>143335</v>
      </c>
      <c r="Q4961" s="66">
        <f t="shared" si="3825"/>
        <v>8.2972455587579983</v>
      </c>
    </row>
    <row r="4962" spans="1:17" ht="15.75" thickBot="1" x14ac:dyDescent="0.3">
      <c r="A4962" s="23" t="s">
        <v>1</v>
      </c>
      <c r="B4962" s="23" t="s">
        <v>1</v>
      </c>
      <c r="C4962" s="23" t="s">
        <v>1</v>
      </c>
      <c r="D4962" s="49" t="s">
        <v>1</v>
      </c>
      <c r="E4962" s="49" t="s">
        <v>1</v>
      </c>
      <c r="F4962" s="49" t="s">
        <v>1</v>
      </c>
      <c r="G4962" s="49" t="s">
        <v>1</v>
      </c>
      <c r="H4962" s="11" t="s">
        <v>64</v>
      </c>
      <c r="I4962" s="67">
        <v>59</v>
      </c>
      <c r="J4962" s="67">
        <v>59</v>
      </c>
      <c r="K4962" s="67"/>
      <c r="L4962" s="67"/>
      <c r="M4962" s="67"/>
      <c r="N4962" s="67"/>
      <c r="O4962" s="67"/>
      <c r="P4962" s="67">
        <f t="shared" si="3824"/>
        <v>0</v>
      </c>
      <c r="Q4962" s="67">
        <f t="shared" si="3825"/>
        <v>0</v>
      </c>
    </row>
    <row r="4963" spans="1:17" ht="34.5" thickBot="1" x14ac:dyDescent="0.3">
      <c r="A4963" s="23" t="s">
        <v>1</v>
      </c>
      <c r="B4963" s="23" t="s">
        <v>1</v>
      </c>
      <c r="C4963" s="23" t="s">
        <v>1</v>
      </c>
      <c r="D4963" s="49" t="s">
        <v>1</v>
      </c>
      <c r="E4963" s="49" t="s">
        <v>1</v>
      </c>
      <c r="F4963" s="49" t="s">
        <v>1</v>
      </c>
      <c r="G4963" s="49" t="s">
        <v>1</v>
      </c>
      <c r="H4963" s="22" t="s">
        <v>65</v>
      </c>
      <c r="I4963" s="64" t="s">
        <v>2718</v>
      </c>
      <c r="J4963" s="64" t="s">
        <v>2879</v>
      </c>
      <c r="K4963" s="64" t="s">
        <v>2942</v>
      </c>
      <c r="L4963" s="64" t="s">
        <v>2942</v>
      </c>
      <c r="M4963" s="64" t="s">
        <v>2950</v>
      </c>
      <c r="N4963" s="64" t="s">
        <v>2949</v>
      </c>
      <c r="O4963" s="64" t="s">
        <v>2951</v>
      </c>
      <c r="P4963" s="64" t="s">
        <v>2942</v>
      </c>
      <c r="Q4963" s="64" t="s">
        <v>2944</v>
      </c>
    </row>
    <row r="4964" spans="1:17" x14ac:dyDescent="0.25">
      <c r="A4964" s="24"/>
      <c r="B4964" s="24"/>
      <c r="C4964" s="24"/>
      <c r="D4964" s="51"/>
      <c r="E4964" s="51"/>
      <c r="F4964" s="51"/>
      <c r="G4964" s="51"/>
      <c r="H4964" s="18" t="s">
        <v>1</v>
      </c>
      <c r="I4964" s="65">
        <v>1</v>
      </c>
      <c r="J4964" s="65" t="s">
        <v>2894</v>
      </c>
      <c r="K4964" s="65">
        <v>3</v>
      </c>
      <c r="L4964" s="65" t="s">
        <v>2945</v>
      </c>
      <c r="M4964" s="65">
        <v>5</v>
      </c>
      <c r="N4964" s="65">
        <v>6</v>
      </c>
      <c r="O4964" s="65">
        <v>7</v>
      </c>
      <c r="P4964" s="65" t="s">
        <v>2946</v>
      </c>
      <c r="Q4964" s="65">
        <v>9</v>
      </c>
    </row>
    <row r="4965" spans="1:17" x14ac:dyDescent="0.25">
      <c r="A4965" s="24"/>
      <c r="B4965" s="24"/>
      <c r="C4965" s="24"/>
      <c r="D4965" s="51"/>
      <c r="E4965" s="52"/>
      <c r="F4965" s="52"/>
      <c r="G4965" s="52"/>
      <c r="H4965" s="19" t="s">
        <v>332</v>
      </c>
      <c r="I4965" s="69">
        <f t="shared" ref="I4965" si="3834">SUM(I4961)</f>
        <v>1837001</v>
      </c>
      <c r="J4965" s="69">
        <f t="shared" ref="J4965:K4965" si="3835">SUM(J4961)</f>
        <v>1727501</v>
      </c>
      <c r="K4965" s="69">
        <f t="shared" si="3835"/>
        <v>0</v>
      </c>
      <c r="L4965" s="69">
        <f t="shared" si="3822"/>
        <v>143335</v>
      </c>
      <c r="M4965" s="69">
        <f t="shared" ref="M4965" si="3836">SUM(M4961)</f>
        <v>0</v>
      </c>
      <c r="N4965" s="69">
        <f t="shared" ref="N4965:O4965" si="3837">SUM(N4961)</f>
        <v>0</v>
      </c>
      <c r="O4965" s="69">
        <f t="shared" si="3837"/>
        <v>143335</v>
      </c>
      <c r="P4965" s="69">
        <f t="shared" si="3824"/>
        <v>143335</v>
      </c>
      <c r="Q4965" s="69">
        <f t="shared" si="3825"/>
        <v>8.2972455587579983</v>
      </c>
    </row>
    <row r="4966" spans="1:17" x14ac:dyDescent="0.25">
      <c r="A4966" s="24"/>
      <c r="B4966" s="24"/>
      <c r="C4966" s="24"/>
      <c r="D4966" s="51"/>
      <c r="E4966" s="51"/>
      <c r="F4966" s="51"/>
      <c r="G4966" s="51"/>
      <c r="H4966" s="20" t="s">
        <v>67</v>
      </c>
      <c r="I4966" s="69">
        <f t="shared" ref="I4966" si="3838">SUM(I4965)</f>
        <v>1837001</v>
      </c>
      <c r="J4966" s="69">
        <f t="shared" ref="J4966:K4966" si="3839">SUM(J4965)</f>
        <v>1727501</v>
      </c>
      <c r="K4966" s="69">
        <f t="shared" si="3839"/>
        <v>0</v>
      </c>
      <c r="L4966" s="69">
        <f t="shared" si="3822"/>
        <v>143335</v>
      </c>
      <c r="M4966" s="69">
        <f t="shared" ref="M4966" si="3840">SUM(M4965)</f>
        <v>0</v>
      </c>
      <c r="N4966" s="69">
        <f t="shared" ref="N4966:O4966" si="3841">SUM(N4965)</f>
        <v>0</v>
      </c>
      <c r="O4966" s="69">
        <f t="shared" si="3841"/>
        <v>143335</v>
      </c>
      <c r="P4966" s="69">
        <f t="shared" si="3824"/>
        <v>143335</v>
      </c>
      <c r="Q4966" s="69">
        <f t="shared" si="3825"/>
        <v>8.2972455587579983</v>
      </c>
    </row>
    <row r="4967" spans="1:17" x14ac:dyDescent="0.25">
      <c r="A4967" s="25"/>
      <c r="B4967" s="25"/>
      <c r="C4967" s="25"/>
      <c r="D4967" s="53"/>
      <c r="E4967" s="53"/>
      <c r="F4967" s="53"/>
      <c r="G4967" s="53"/>
    </row>
    <row r="4968" spans="1:17" ht="15.75" thickBot="1" x14ac:dyDescent="0.3">
      <c r="A4968" s="23" t="s">
        <v>1</v>
      </c>
      <c r="B4968" s="23" t="s">
        <v>1</v>
      </c>
      <c r="C4968" s="23" t="s">
        <v>1</v>
      </c>
      <c r="D4968" s="49" t="s">
        <v>1</v>
      </c>
      <c r="E4968" s="49" t="s">
        <v>1</v>
      </c>
      <c r="F4968" s="49" t="s">
        <v>1</v>
      </c>
      <c r="G4968" s="49" t="s">
        <v>1</v>
      </c>
      <c r="H4968" s="26" t="s">
        <v>1</v>
      </c>
      <c r="I4968" s="70"/>
      <c r="J4968" s="70"/>
      <c r="K4968" s="70"/>
      <c r="L4968" s="70"/>
      <c r="M4968" s="70"/>
      <c r="N4968" s="70"/>
      <c r="O4968" s="70"/>
      <c r="P4968" s="70"/>
      <c r="Q4968" s="70"/>
    </row>
    <row r="4969" spans="1:17" ht="34.5" thickBot="1" x14ac:dyDescent="0.3">
      <c r="A4969" s="22" t="s">
        <v>4</v>
      </c>
      <c r="B4969" s="22" t="s">
        <v>5</v>
      </c>
      <c r="C4969" s="22" t="s">
        <v>6</v>
      </c>
      <c r="D4969" s="44" t="s">
        <v>2891</v>
      </c>
      <c r="E4969" s="44" t="s">
        <v>2895</v>
      </c>
      <c r="F4969" s="44" t="s">
        <v>7</v>
      </c>
      <c r="G4969" s="44" t="s">
        <v>8</v>
      </c>
      <c r="H4969" s="22" t="s">
        <v>9</v>
      </c>
      <c r="I4969" s="64" t="s">
        <v>2718</v>
      </c>
      <c r="J4969" s="64" t="s">
        <v>2879</v>
      </c>
      <c r="K4969" s="64" t="s">
        <v>2942</v>
      </c>
      <c r="L4969" s="64" t="s">
        <v>2942</v>
      </c>
      <c r="M4969" s="64" t="s">
        <v>2950</v>
      </c>
      <c r="N4969" s="64" t="s">
        <v>2949</v>
      </c>
      <c r="O4969" s="64" t="s">
        <v>2951</v>
      </c>
      <c r="P4969" s="64" t="s">
        <v>2942</v>
      </c>
      <c r="Q4969" s="64" t="s">
        <v>2944</v>
      </c>
    </row>
    <row r="4970" spans="1:17" x14ac:dyDescent="0.25">
      <c r="A4970" s="15" t="s">
        <v>1</v>
      </c>
      <c r="B4970" s="15" t="s">
        <v>1</v>
      </c>
      <c r="C4970" s="15" t="s">
        <v>1</v>
      </c>
      <c r="D4970" s="45" t="s">
        <v>1</v>
      </c>
      <c r="E4970" s="45" t="s">
        <v>1</v>
      </c>
      <c r="F4970" s="46" t="s">
        <v>1</v>
      </c>
      <c r="G4970" s="47" t="s">
        <v>1</v>
      </c>
      <c r="H4970" s="16" t="s">
        <v>1</v>
      </c>
      <c r="I4970" s="65">
        <v>1</v>
      </c>
      <c r="J4970" s="65" t="s">
        <v>2894</v>
      </c>
      <c r="K4970" s="65">
        <v>3</v>
      </c>
      <c r="L4970" s="65" t="s">
        <v>2945</v>
      </c>
      <c r="M4970" s="65">
        <v>5</v>
      </c>
      <c r="N4970" s="65">
        <v>6</v>
      </c>
      <c r="O4970" s="65">
        <v>7</v>
      </c>
      <c r="P4970" s="65" t="s">
        <v>2946</v>
      </c>
      <c r="Q4970" s="65">
        <v>9</v>
      </c>
    </row>
    <row r="4971" spans="1:17" x14ac:dyDescent="0.25">
      <c r="A4971" s="14" t="s">
        <v>638</v>
      </c>
      <c r="B4971" s="14" t="s">
        <v>82</v>
      </c>
      <c r="C4971" s="12" t="s">
        <v>870</v>
      </c>
      <c r="D4971" s="43" t="s">
        <v>1604</v>
      </c>
      <c r="E4971" s="42" t="s">
        <v>1</v>
      </c>
      <c r="F4971" s="42" t="s">
        <v>1</v>
      </c>
      <c r="G4971" s="42" t="s">
        <v>1</v>
      </c>
      <c r="H4971" s="11" t="s">
        <v>1605</v>
      </c>
      <c r="I4971" s="63"/>
      <c r="J4971" s="63"/>
      <c r="K4971" s="63"/>
      <c r="L4971" s="63"/>
      <c r="M4971" s="63"/>
      <c r="N4971" s="63"/>
      <c r="O4971" s="63"/>
      <c r="P4971" s="63">
        <f t="shared" si="3824"/>
        <v>0</v>
      </c>
      <c r="Q4971" s="63" t="str">
        <f t="shared" si="3825"/>
        <v>-</v>
      </c>
    </row>
    <row r="4972" spans="1:17" ht="22.5" x14ac:dyDescent="0.25">
      <c r="A4972" s="14" t="s">
        <v>1</v>
      </c>
      <c r="B4972" s="14" t="s">
        <v>1</v>
      </c>
      <c r="C4972" s="14" t="s">
        <v>1</v>
      </c>
      <c r="D4972" s="42" t="s">
        <v>1</v>
      </c>
      <c r="E4972" s="42" t="s">
        <v>1</v>
      </c>
      <c r="F4972" s="42" t="s">
        <v>1</v>
      </c>
      <c r="G4972" s="42" t="s">
        <v>1</v>
      </c>
      <c r="H4972" s="17" t="s">
        <v>13</v>
      </c>
      <c r="I4972" s="66">
        <f t="shared" ref="I4972" si="3842">SUM(I4973,I4981,I4983)</f>
        <v>1906144</v>
      </c>
      <c r="J4972" s="66">
        <f t="shared" ref="J4972:K4972" si="3843">SUM(J4973,J4981,J4983)</f>
        <v>1843644</v>
      </c>
      <c r="K4972" s="66">
        <f t="shared" si="3843"/>
        <v>0</v>
      </c>
      <c r="L4972" s="66">
        <f t="shared" si="3822"/>
        <v>162415</v>
      </c>
      <c r="M4972" s="66">
        <f t="shared" ref="M4972" si="3844">SUM(M4973,M4981,M4983)</f>
        <v>0</v>
      </c>
      <c r="N4972" s="66">
        <f t="shared" ref="N4972:O4972" si="3845">SUM(N4973,N4981,N4983)</f>
        <v>0</v>
      </c>
      <c r="O4972" s="66">
        <f t="shared" si="3845"/>
        <v>162415</v>
      </c>
      <c r="P4972" s="66">
        <f t="shared" si="3824"/>
        <v>162415</v>
      </c>
      <c r="Q4972" s="66">
        <f t="shared" si="3825"/>
        <v>8.8094556215842097</v>
      </c>
    </row>
    <row r="4973" spans="1:17" x14ac:dyDescent="0.25">
      <c r="A4973" s="12" t="s">
        <v>638</v>
      </c>
      <c r="B4973" s="12" t="s">
        <v>82</v>
      </c>
      <c r="C4973" s="12" t="s">
        <v>870</v>
      </c>
      <c r="D4973" s="43" t="s">
        <v>1604</v>
      </c>
      <c r="E4973" s="42" t="s">
        <v>2709</v>
      </c>
      <c r="F4973" s="42" t="s">
        <v>1</v>
      </c>
      <c r="G4973" s="42" t="s">
        <v>1</v>
      </c>
      <c r="H4973" s="11" t="s">
        <v>15</v>
      </c>
      <c r="I4973" s="67">
        <f t="shared" ref="I4973" si="3846">SUM(I4974,I4975)</f>
        <v>1563244</v>
      </c>
      <c r="J4973" s="67">
        <f t="shared" ref="J4973:K4973" si="3847">SUM(J4974,J4975)</f>
        <v>1563244</v>
      </c>
      <c r="K4973" s="67">
        <f t="shared" si="3847"/>
        <v>0</v>
      </c>
      <c r="L4973" s="67">
        <f t="shared" si="3822"/>
        <v>129500</v>
      </c>
      <c r="M4973" s="67">
        <f t="shared" ref="M4973" si="3848">SUM(M4974,M4975)</f>
        <v>0</v>
      </c>
      <c r="N4973" s="67">
        <f t="shared" ref="N4973:O4973" si="3849">SUM(N4974,N4975)</f>
        <v>0</v>
      </c>
      <c r="O4973" s="67">
        <f t="shared" si="3849"/>
        <v>129500</v>
      </c>
      <c r="P4973" s="67">
        <f t="shared" si="3824"/>
        <v>129500</v>
      </c>
      <c r="Q4973" s="67">
        <f t="shared" si="3825"/>
        <v>8.2840554641501907</v>
      </c>
    </row>
    <row r="4974" spans="1:17" x14ac:dyDescent="0.25">
      <c r="A4974" s="12" t="s">
        <v>638</v>
      </c>
      <c r="B4974" s="12" t="s">
        <v>82</v>
      </c>
      <c r="C4974" s="12" t="s">
        <v>870</v>
      </c>
      <c r="D4974" s="43" t="s">
        <v>1604</v>
      </c>
      <c r="E4974" s="48">
        <v>6111</v>
      </c>
      <c r="F4974" s="43"/>
      <c r="G4974" s="56" t="s">
        <v>2920</v>
      </c>
      <c r="H4974" s="23" t="s">
        <v>16</v>
      </c>
      <c r="I4974" s="68">
        <v>1325744</v>
      </c>
      <c r="J4974" s="68">
        <v>1325744</v>
      </c>
      <c r="K4974" s="68"/>
      <c r="L4974" s="68">
        <f t="shared" si="3822"/>
        <v>115000</v>
      </c>
      <c r="M4974" s="68"/>
      <c r="N4974" s="68"/>
      <c r="O4974" s="68">
        <v>115000</v>
      </c>
      <c r="P4974" s="68">
        <f t="shared" si="3824"/>
        <v>115000</v>
      </c>
      <c r="Q4974" s="68">
        <f t="shared" si="3825"/>
        <v>8.6743745398810024</v>
      </c>
    </row>
    <row r="4975" spans="1:17" x14ac:dyDescent="0.25">
      <c r="A4975" s="14" t="s">
        <v>638</v>
      </c>
      <c r="B4975" s="14" t="s">
        <v>82</v>
      </c>
      <c r="C4975" s="14" t="s">
        <v>870</v>
      </c>
      <c r="D4975" s="50" t="s">
        <v>1604</v>
      </c>
      <c r="E4975" s="50" t="s">
        <v>2719</v>
      </c>
      <c r="F4975" s="43" t="s">
        <v>1</v>
      </c>
      <c r="G4975" s="49" t="s">
        <v>1</v>
      </c>
      <c r="H4975" s="11" t="s">
        <v>19</v>
      </c>
      <c r="I4975" s="67">
        <f t="shared" ref="I4975:O4975" si="3850">SUM(I4976:I4980)</f>
        <v>237500</v>
      </c>
      <c r="J4975" s="67">
        <f t="shared" si="3850"/>
        <v>237500</v>
      </c>
      <c r="K4975" s="67">
        <f t="shared" si="3850"/>
        <v>0</v>
      </c>
      <c r="L4975" s="67">
        <f t="shared" si="3822"/>
        <v>14500</v>
      </c>
      <c r="M4975" s="67">
        <f t="shared" si="3850"/>
        <v>0</v>
      </c>
      <c r="N4975" s="67">
        <f t="shared" si="3850"/>
        <v>0</v>
      </c>
      <c r="O4975" s="67">
        <f t="shared" si="3850"/>
        <v>14500</v>
      </c>
      <c r="P4975" s="67">
        <f t="shared" si="3824"/>
        <v>14500</v>
      </c>
      <c r="Q4975" s="67">
        <f t="shared" si="3825"/>
        <v>6.1052631578947363</v>
      </c>
    </row>
    <row r="4976" spans="1:17" x14ac:dyDescent="0.25">
      <c r="A4976" s="12" t="s">
        <v>638</v>
      </c>
      <c r="B4976" s="12" t="s">
        <v>82</v>
      </c>
      <c r="C4976" s="12" t="s">
        <v>870</v>
      </c>
      <c r="D4976" s="43" t="s">
        <v>1604</v>
      </c>
      <c r="E4976" s="48">
        <v>6112</v>
      </c>
      <c r="F4976" s="43" t="s">
        <v>1606</v>
      </c>
      <c r="G4976" s="56" t="s">
        <v>2920</v>
      </c>
      <c r="H4976" s="23" t="s">
        <v>73</v>
      </c>
      <c r="I4976" s="68">
        <v>37000</v>
      </c>
      <c r="J4976" s="68">
        <v>37000</v>
      </c>
      <c r="K4976" s="68"/>
      <c r="L4976" s="68">
        <f t="shared" si="3822"/>
        <v>3500</v>
      </c>
      <c r="M4976" s="68"/>
      <c r="N4976" s="68"/>
      <c r="O4976" s="68">
        <v>3500</v>
      </c>
      <c r="P4976" s="68">
        <f t="shared" si="3824"/>
        <v>3500</v>
      </c>
      <c r="Q4976" s="68">
        <f t="shared" si="3825"/>
        <v>9.4594594594594597</v>
      </c>
    </row>
    <row r="4977" spans="1:17" x14ac:dyDescent="0.25">
      <c r="A4977" s="12" t="s">
        <v>638</v>
      </c>
      <c r="B4977" s="12" t="s">
        <v>82</v>
      </c>
      <c r="C4977" s="12" t="s">
        <v>870</v>
      </c>
      <c r="D4977" s="43" t="s">
        <v>1604</v>
      </c>
      <c r="E4977" s="48">
        <v>6112</v>
      </c>
      <c r="F4977" s="43" t="s">
        <v>1607</v>
      </c>
      <c r="G4977" s="56" t="s">
        <v>2920</v>
      </c>
      <c r="H4977" s="23" t="s">
        <v>22</v>
      </c>
      <c r="I4977" s="68">
        <v>121000</v>
      </c>
      <c r="J4977" s="68">
        <v>121000</v>
      </c>
      <c r="K4977" s="68"/>
      <c r="L4977" s="68">
        <f t="shared" si="3822"/>
        <v>11000</v>
      </c>
      <c r="M4977" s="68"/>
      <c r="N4977" s="68"/>
      <c r="O4977" s="68">
        <v>11000</v>
      </c>
      <c r="P4977" s="68">
        <f t="shared" si="3824"/>
        <v>11000</v>
      </c>
      <c r="Q4977" s="68">
        <f t="shared" si="3825"/>
        <v>9.0909090909090917</v>
      </c>
    </row>
    <row r="4978" spans="1:17" x14ac:dyDescent="0.25">
      <c r="A4978" s="12" t="s">
        <v>638</v>
      </c>
      <c r="B4978" s="12" t="s">
        <v>82</v>
      </c>
      <c r="C4978" s="12" t="s">
        <v>870</v>
      </c>
      <c r="D4978" s="43" t="s">
        <v>1604</v>
      </c>
      <c r="E4978" s="48">
        <v>6112</v>
      </c>
      <c r="F4978" s="43" t="s">
        <v>1608</v>
      </c>
      <c r="G4978" s="56" t="s">
        <v>2920</v>
      </c>
      <c r="H4978" s="23" t="s">
        <v>24</v>
      </c>
      <c r="I4978" s="68">
        <v>28500</v>
      </c>
      <c r="J4978" s="68">
        <v>28500</v>
      </c>
      <c r="K4978" s="68"/>
      <c r="L4978" s="68">
        <f t="shared" si="3822"/>
        <v>0</v>
      </c>
      <c r="M4978" s="68"/>
      <c r="N4978" s="68"/>
      <c r="O4978" s="68"/>
      <c r="P4978" s="68">
        <f t="shared" si="3824"/>
        <v>0</v>
      </c>
      <c r="Q4978" s="68">
        <f t="shared" si="3825"/>
        <v>0</v>
      </c>
    </row>
    <row r="4979" spans="1:17" x14ac:dyDescent="0.25">
      <c r="A4979" s="12" t="s">
        <v>638</v>
      </c>
      <c r="B4979" s="12" t="s">
        <v>82</v>
      </c>
      <c r="C4979" s="12" t="s">
        <v>870</v>
      </c>
      <c r="D4979" s="43" t="s">
        <v>1604</v>
      </c>
      <c r="E4979" s="48">
        <v>6112</v>
      </c>
      <c r="F4979" s="43" t="s">
        <v>1609</v>
      </c>
      <c r="G4979" s="56" t="s">
        <v>2920</v>
      </c>
      <c r="H4979" s="23" t="s">
        <v>76</v>
      </c>
      <c r="I4979" s="68">
        <v>38000</v>
      </c>
      <c r="J4979" s="68">
        <v>38000</v>
      </c>
      <c r="K4979" s="68"/>
      <c r="L4979" s="68">
        <f t="shared" si="3822"/>
        <v>0</v>
      </c>
      <c r="M4979" s="68"/>
      <c r="N4979" s="68"/>
      <c r="O4979" s="68">
        <v>0</v>
      </c>
      <c r="P4979" s="68">
        <f t="shared" si="3824"/>
        <v>0</v>
      </c>
      <c r="Q4979" s="68">
        <f t="shared" si="3825"/>
        <v>0</v>
      </c>
    </row>
    <row r="4980" spans="1:17" x14ac:dyDescent="0.25">
      <c r="A4980" s="12" t="s">
        <v>638</v>
      </c>
      <c r="B4980" s="12" t="s">
        <v>82</v>
      </c>
      <c r="C4980" s="12" t="s">
        <v>870</v>
      </c>
      <c r="D4980" s="43" t="s">
        <v>1604</v>
      </c>
      <c r="E4980" s="48">
        <v>6112</v>
      </c>
      <c r="F4980" s="43" t="s">
        <v>1610</v>
      </c>
      <c r="G4980" s="56" t="s">
        <v>2920</v>
      </c>
      <c r="H4980" s="23" t="s">
        <v>26</v>
      </c>
      <c r="I4980" s="68">
        <v>13000</v>
      </c>
      <c r="J4980" s="68">
        <v>13000</v>
      </c>
      <c r="K4980" s="68"/>
      <c r="L4980" s="68">
        <f t="shared" si="3822"/>
        <v>0</v>
      </c>
      <c r="M4980" s="68"/>
      <c r="N4980" s="68"/>
      <c r="O4980" s="68">
        <v>0</v>
      </c>
      <c r="P4980" s="68">
        <f t="shared" si="3824"/>
        <v>0</v>
      </c>
      <c r="Q4980" s="68">
        <f t="shared" si="3825"/>
        <v>0</v>
      </c>
    </row>
    <row r="4981" spans="1:17" x14ac:dyDescent="0.25">
      <c r="A4981" s="12" t="s">
        <v>638</v>
      </c>
      <c r="B4981" s="12" t="s">
        <v>82</v>
      </c>
      <c r="C4981" s="12" t="s">
        <v>870</v>
      </c>
      <c r="D4981" s="43" t="s">
        <v>1604</v>
      </c>
      <c r="E4981" s="42" t="s">
        <v>2710</v>
      </c>
      <c r="F4981" s="42" t="s">
        <v>1</v>
      </c>
      <c r="G4981" s="42" t="s">
        <v>1</v>
      </c>
      <c r="H4981" s="11" t="s">
        <v>28</v>
      </c>
      <c r="I4981" s="67">
        <f t="shared" ref="I4981:O4981" si="3851">SUM(I4982)</f>
        <v>142000</v>
      </c>
      <c r="J4981" s="67">
        <f t="shared" si="3851"/>
        <v>142000</v>
      </c>
      <c r="K4981" s="67">
        <f t="shared" si="3851"/>
        <v>0</v>
      </c>
      <c r="L4981" s="67">
        <f t="shared" si="3822"/>
        <v>12000</v>
      </c>
      <c r="M4981" s="67">
        <f t="shared" si="3851"/>
        <v>0</v>
      </c>
      <c r="N4981" s="67">
        <f t="shared" si="3851"/>
        <v>0</v>
      </c>
      <c r="O4981" s="67">
        <f t="shared" si="3851"/>
        <v>12000</v>
      </c>
      <c r="P4981" s="67">
        <f t="shared" si="3824"/>
        <v>12000</v>
      </c>
      <c r="Q4981" s="67">
        <f t="shared" si="3825"/>
        <v>8.4507042253521121</v>
      </c>
    </row>
    <row r="4982" spans="1:17" x14ac:dyDescent="0.25">
      <c r="A4982" s="12" t="s">
        <v>638</v>
      </c>
      <c r="B4982" s="12" t="s">
        <v>82</v>
      </c>
      <c r="C4982" s="12" t="s">
        <v>870</v>
      </c>
      <c r="D4982" s="43" t="s">
        <v>1604</v>
      </c>
      <c r="E4982" s="48">
        <v>6121</v>
      </c>
      <c r="F4982" s="43"/>
      <c r="G4982" s="56" t="s">
        <v>2920</v>
      </c>
      <c r="H4982" s="23" t="s">
        <v>29</v>
      </c>
      <c r="I4982" s="68">
        <v>142000</v>
      </c>
      <c r="J4982" s="68">
        <v>142000</v>
      </c>
      <c r="K4982" s="68"/>
      <c r="L4982" s="68">
        <f t="shared" si="3822"/>
        <v>12000</v>
      </c>
      <c r="M4982" s="68"/>
      <c r="N4982" s="68"/>
      <c r="O4982" s="68">
        <v>12000</v>
      </c>
      <c r="P4982" s="68">
        <f t="shared" si="3824"/>
        <v>12000</v>
      </c>
      <c r="Q4982" s="68">
        <f t="shared" si="3825"/>
        <v>8.4507042253521121</v>
      </c>
    </row>
    <row r="4983" spans="1:17" x14ac:dyDescent="0.25">
      <c r="A4983" s="12" t="s">
        <v>638</v>
      </c>
      <c r="B4983" s="12" t="s">
        <v>82</v>
      </c>
      <c r="C4983" s="12" t="s">
        <v>870</v>
      </c>
      <c r="D4983" s="43" t="s">
        <v>1604</v>
      </c>
      <c r="E4983" s="42" t="s">
        <v>2711</v>
      </c>
      <c r="F4983" s="42" t="s">
        <v>1</v>
      </c>
      <c r="G4983" s="42" t="s">
        <v>1</v>
      </c>
      <c r="H4983" s="11" t="s">
        <v>32</v>
      </c>
      <c r="I4983" s="67">
        <f t="shared" ref="I4983:O4983" si="3852">SUM(I4984:I4990)</f>
        <v>200900</v>
      </c>
      <c r="J4983" s="67">
        <f t="shared" si="3852"/>
        <v>138400</v>
      </c>
      <c r="K4983" s="67">
        <f t="shared" si="3852"/>
        <v>0</v>
      </c>
      <c r="L4983" s="67">
        <f t="shared" si="3822"/>
        <v>20915</v>
      </c>
      <c r="M4983" s="67">
        <f t="shared" si="3852"/>
        <v>0</v>
      </c>
      <c r="N4983" s="67">
        <f t="shared" si="3852"/>
        <v>0</v>
      </c>
      <c r="O4983" s="67">
        <f t="shared" si="3852"/>
        <v>20915</v>
      </c>
      <c r="P4983" s="67">
        <f t="shared" si="3824"/>
        <v>20915</v>
      </c>
      <c r="Q4983" s="67">
        <f t="shared" si="3825"/>
        <v>15.11199421965318</v>
      </c>
    </row>
    <row r="4984" spans="1:17" x14ac:dyDescent="0.25">
      <c r="A4984" s="12" t="s">
        <v>638</v>
      </c>
      <c r="B4984" s="12" t="s">
        <v>82</v>
      </c>
      <c r="C4984" s="12" t="s">
        <v>870</v>
      </c>
      <c r="D4984" s="43" t="s">
        <v>1604</v>
      </c>
      <c r="E4984" s="48">
        <v>6131</v>
      </c>
      <c r="F4984" s="43"/>
      <c r="G4984" s="56" t="s">
        <v>2920</v>
      </c>
      <c r="H4984" s="23" t="s">
        <v>33</v>
      </c>
      <c r="I4984" s="68">
        <v>8500</v>
      </c>
      <c r="J4984" s="68">
        <v>1000</v>
      </c>
      <c r="K4984" s="68"/>
      <c r="L4984" s="68">
        <f t="shared" si="3822"/>
        <v>84</v>
      </c>
      <c r="M4984" s="68"/>
      <c r="N4984" s="68"/>
      <c r="O4984" s="68">
        <v>84</v>
      </c>
      <c r="P4984" s="68">
        <f t="shared" si="3824"/>
        <v>84</v>
      </c>
      <c r="Q4984" s="68">
        <f t="shared" si="3825"/>
        <v>8.4</v>
      </c>
    </row>
    <row r="4985" spans="1:17" x14ac:dyDescent="0.25">
      <c r="A4985" s="12" t="s">
        <v>638</v>
      </c>
      <c r="B4985" s="12" t="s">
        <v>82</v>
      </c>
      <c r="C4985" s="12" t="s">
        <v>870</v>
      </c>
      <c r="D4985" s="43" t="s">
        <v>1604</v>
      </c>
      <c r="E4985" s="48">
        <v>6132</v>
      </c>
      <c r="F4985" s="43"/>
      <c r="G4985" s="56" t="s">
        <v>2920</v>
      </c>
      <c r="H4985" s="23" t="s">
        <v>227</v>
      </c>
      <c r="I4985" s="68">
        <v>67400</v>
      </c>
      <c r="J4985" s="68">
        <v>67400</v>
      </c>
      <c r="K4985" s="68"/>
      <c r="L4985" s="68">
        <f t="shared" si="3822"/>
        <v>15000</v>
      </c>
      <c r="M4985" s="68"/>
      <c r="N4985" s="68"/>
      <c r="O4985" s="68">
        <v>15000</v>
      </c>
      <c r="P4985" s="68">
        <f t="shared" si="3824"/>
        <v>15000</v>
      </c>
      <c r="Q4985" s="68">
        <f t="shared" si="3825"/>
        <v>22.255192878338278</v>
      </c>
    </row>
    <row r="4986" spans="1:17" x14ac:dyDescent="0.25">
      <c r="A4986" s="12" t="s">
        <v>638</v>
      </c>
      <c r="B4986" s="12" t="s">
        <v>82</v>
      </c>
      <c r="C4986" s="12" t="s">
        <v>870</v>
      </c>
      <c r="D4986" s="43" t="s">
        <v>1604</v>
      </c>
      <c r="E4986" s="48">
        <v>6133</v>
      </c>
      <c r="F4986" s="43"/>
      <c r="G4986" s="56" t="s">
        <v>2920</v>
      </c>
      <c r="H4986" s="23" t="s">
        <v>229</v>
      </c>
      <c r="I4986" s="68">
        <v>16000</v>
      </c>
      <c r="J4986" s="68">
        <v>15000</v>
      </c>
      <c r="K4986" s="68"/>
      <c r="L4986" s="68">
        <f t="shared" si="3822"/>
        <v>1250</v>
      </c>
      <c r="M4986" s="68"/>
      <c r="N4986" s="68"/>
      <c r="O4986" s="68">
        <v>1250</v>
      </c>
      <c r="P4986" s="68">
        <f t="shared" si="3824"/>
        <v>1250</v>
      </c>
      <c r="Q4986" s="68">
        <f t="shared" si="3825"/>
        <v>8.3333333333333321</v>
      </c>
    </row>
    <row r="4987" spans="1:17" x14ac:dyDescent="0.25">
      <c r="A4987" s="12" t="s">
        <v>638</v>
      </c>
      <c r="B4987" s="12" t="s">
        <v>82</v>
      </c>
      <c r="C4987" s="12" t="s">
        <v>870</v>
      </c>
      <c r="D4987" s="43" t="s">
        <v>1604</v>
      </c>
      <c r="E4987" s="48">
        <v>6134</v>
      </c>
      <c r="F4987" s="43"/>
      <c r="G4987" s="56" t="s">
        <v>2920</v>
      </c>
      <c r="H4987" s="23" t="s">
        <v>169</v>
      </c>
      <c r="I4987" s="68">
        <v>26000</v>
      </c>
      <c r="J4987" s="68">
        <v>20000</v>
      </c>
      <c r="K4987" s="68"/>
      <c r="L4987" s="68">
        <f t="shared" si="3822"/>
        <v>1666</v>
      </c>
      <c r="M4987" s="68"/>
      <c r="N4987" s="68"/>
      <c r="O4987" s="68">
        <v>1666</v>
      </c>
      <c r="P4987" s="68">
        <f t="shared" si="3824"/>
        <v>1666</v>
      </c>
      <c r="Q4987" s="68">
        <f t="shared" si="3825"/>
        <v>8.33</v>
      </c>
    </row>
    <row r="4988" spans="1:17" x14ac:dyDescent="0.25">
      <c r="A4988" s="12" t="s">
        <v>638</v>
      </c>
      <c r="B4988" s="12" t="s">
        <v>82</v>
      </c>
      <c r="C4988" s="12" t="s">
        <v>870</v>
      </c>
      <c r="D4988" s="43" t="s">
        <v>1604</v>
      </c>
      <c r="E4988" s="48">
        <v>6137</v>
      </c>
      <c r="F4988" s="43"/>
      <c r="G4988" s="56" t="s">
        <v>2920</v>
      </c>
      <c r="H4988" s="23" t="s">
        <v>235</v>
      </c>
      <c r="I4988" s="68">
        <v>21000</v>
      </c>
      <c r="J4988" s="68">
        <v>11000</v>
      </c>
      <c r="K4988" s="68"/>
      <c r="L4988" s="68">
        <f t="shared" si="3822"/>
        <v>916</v>
      </c>
      <c r="M4988" s="68"/>
      <c r="N4988" s="68"/>
      <c r="O4988" s="68">
        <v>916</v>
      </c>
      <c r="P4988" s="68">
        <f t="shared" si="3824"/>
        <v>916</v>
      </c>
      <c r="Q4988" s="68">
        <f t="shared" si="3825"/>
        <v>8.327272727272728</v>
      </c>
    </row>
    <row r="4989" spans="1:17" x14ac:dyDescent="0.25">
      <c r="A4989" s="12" t="s">
        <v>638</v>
      </c>
      <c r="B4989" s="12" t="s">
        <v>82</v>
      </c>
      <c r="C4989" s="12" t="s">
        <v>870</v>
      </c>
      <c r="D4989" s="43" t="s">
        <v>1604</v>
      </c>
      <c r="E4989" s="48">
        <v>6138</v>
      </c>
      <c r="F4989" s="43"/>
      <c r="G4989" s="56" t="s">
        <v>2920</v>
      </c>
      <c r="H4989" s="23" t="s">
        <v>237</v>
      </c>
      <c r="I4989" s="68">
        <v>6000</v>
      </c>
      <c r="J4989" s="68">
        <v>3000</v>
      </c>
      <c r="K4989" s="68"/>
      <c r="L4989" s="68">
        <f t="shared" si="3822"/>
        <v>250</v>
      </c>
      <c r="M4989" s="68"/>
      <c r="N4989" s="68"/>
      <c r="O4989" s="68">
        <v>250</v>
      </c>
      <c r="P4989" s="68">
        <f t="shared" si="3824"/>
        <v>250</v>
      </c>
      <c r="Q4989" s="68">
        <f t="shared" si="3825"/>
        <v>8.3333333333333321</v>
      </c>
    </row>
    <row r="4990" spans="1:17" x14ac:dyDescent="0.25">
      <c r="A4990" s="14" t="s">
        <v>638</v>
      </c>
      <c r="B4990" s="14" t="s">
        <v>82</v>
      </c>
      <c r="C4990" s="14" t="s">
        <v>870</v>
      </c>
      <c r="D4990" s="50" t="s">
        <v>1604</v>
      </c>
      <c r="E4990" s="50" t="s">
        <v>2720</v>
      </c>
      <c r="F4990" s="43" t="s">
        <v>1</v>
      </c>
      <c r="G4990" s="49" t="s">
        <v>1</v>
      </c>
      <c r="H4990" s="11" t="s">
        <v>35</v>
      </c>
      <c r="I4990" s="67">
        <f t="shared" ref="I4990:O4990" si="3853">SUM(I4991:I4993)</f>
        <v>56000</v>
      </c>
      <c r="J4990" s="67">
        <f t="shared" si="3853"/>
        <v>21000</v>
      </c>
      <c r="K4990" s="67">
        <f t="shared" si="3853"/>
        <v>0</v>
      </c>
      <c r="L4990" s="67">
        <f t="shared" si="3822"/>
        <v>1749</v>
      </c>
      <c r="M4990" s="67">
        <f t="shared" si="3853"/>
        <v>0</v>
      </c>
      <c r="N4990" s="67">
        <f t="shared" si="3853"/>
        <v>0</v>
      </c>
      <c r="O4990" s="67">
        <f t="shared" si="3853"/>
        <v>1749</v>
      </c>
      <c r="P4990" s="67">
        <f t="shared" si="3824"/>
        <v>1749</v>
      </c>
      <c r="Q4990" s="67">
        <f t="shared" si="3825"/>
        <v>8.3285714285714274</v>
      </c>
    </row>
    <row r="4991" spans="1:17" x14ac:dyDescent="0.25">
      <c r="A4991" s="12" t="s">
        <v>638</v>
      </c>
      <c r="B4991" s="12" t="s">
        <v>82</v>
      </c>
      <c r="C4991" s="12" t="s">
        <v>870</v>
      </c>
      <c r="D4991" s="43" t="s">
        <v>1604</v>
      </c>
      <c r="E4991" s="48">
        <v>6139</v>
      </c>
      <c r="F4991" s="43"/>
      <c r="G4991" s="56" t="s">
        <v>2920</v>
      </c>
      <c r="H4991" s="23" t="s">
        <v>35</v>
      </c>
      <c r="I4991" s="68">
        <v>43000</v>
      </c>
      <c r="J4991" s="68">
        <v>8000</v>
      </c>
      <c r="K4991" s="68"/>
      <c r="L4991" s="68">
        <f t="shared" si="3822"/>
        <v>666</v>
      </c>
      <c r="M4991" s="68"/>
      <c r="N4991" s="68"/>
      <c r="O4991" s="68">
        <v>666</v>
      </c>
      <c r="P4991" s="68">
        <f t="shared" si="3824"/>
        <v>666</v>
      </c>
      <c r="Q4991" s="68">
        <f t="shared" si="3825"/>
        <v>8.3250000000000011</v>
      </c>
    </row>
    <row r="4992" spans="1:17" x14ac:dyDescent="0.25">
      <c r="A4992" s="12" t="s">
        <v>638</v>
      </c>
      <c r="B4992" s="12" t="s">
        <v>82</v>
      </c>
      <c r="C4992" s="12" t="s">
        <v>870</v>
      </c>
      <c r="D4992" s="43" t="s">
        <v>1604</v>
      </c>
      <c r="E4992" s="48">
        <v>6139</v>
      </c>
      <c r="F4992" s="43" t="s">
        <v>1611</v>
      </c>
      <c r="G4992" s="56" t="s">
        <v>2920</v>
      </c>
      <c r="H4992" s="23" t="s">
        <v>43</v>
      </c>
      <c r="I4992" s="68">
        <v>4000</v>
      </c>
      <c r="J4992" s="68">
        <v>4000</v>
      </c>
      <c r="K4992" s="68"/>
      <c r="L4992" s="68">
        <f t="shared" si="3822"/>
        <v>333</v>
      </c>
      <c r="M4992" s="68"/>
      <c r="N4992" s="68"/>
      <c r="O4992" s="68">
        <v>333</v>
      </c>
      <c r="P4992" s="68">
        <f t="shared" si="3824"/>
        <v>333</v>
      </c>
      <c r="Q4992" s="68">
        <f t="shared" si="3825"/>
        <v>8.3250000000000011</v>
      </c>
    </row>
    <row r="4993" spans="1:17" ht="22.5" x14ac:dyDescent="0.25">
      <c r="A4993" s="12" t="s">
        <v>638</v>
      </c>
      <c r="B4993" s="12" t="s">
        <v>82</v>
      </c>
      <c r="C4993" s="12" t="s">
        <v>870</v>
      </c>
      <c r="D4993" s="43" t="s">
        <v>1604</v>
      </c>
      <c r="E4993" s="48">
        <v>6139</v>
      </c>
      <c r="F4993" s="43" t="s">
        <v>1612</v>
      </c>
      <c r="G4993" s="56" t="s">
        <v>2920</v>
      </c>
      <c r="H4993" s="23" t="s">
        <v>49</v>
      </c>
      <c r="I4993" s="68">
        <v>9000</v>
      </c>
      <c r="J4993" s="68">
        <v>9000</v>
      </c>
      <c r="K4993" s="68"/>
      <c r="L4993" s="68">
        <f t="shared" si="3822"/>
        <v>750</v>
      </c>
      <c r="M4993" s="68"/>
      <c r="N4993" s="68"/>
      <c r="O4993" s="68">
        <v>750</v>
      </c>
      <c r="P4993" s="68">
        <f t="shared" si="3824"/>
        <v>750</v>
      </c>
      <c r="Q4993" s="68">
        <f t="shared" si="3825"/>
        <v>8.3333333333333321</v>
      </c>
    </row>
    <row r="4994" spans="1:17" ht="22.5" x14ac:dyDescent="0.25">
      <c r="A4994" s="14" t="s">
        <v>1</v>
      </c>
      <c r="B4994" s="14" t="s">
        <v>1</v>
      </c>
      <c r="C4994" s="14" t="s">
        <v>1</v>
      </c>
      <c r="D4994" s="42" t="s">
        <v>1</v>
      </c>
      <c r="E4994" s="42" t="s">
        <v>1</v>
      </c>
      <c r="F4994" s="42" t="s">
        <v>1</v>
      </c>
      <c r="G4994" s="42" t="s">
        <v>1</v>
      </c>
      <c r="H4994" s="17" t="s">
        <v>50</v>
      </c>
      <c r="I4994" s="66">
        <f t="shared" ref="I4994:O4995" si="3854">SUM(I4995)</f>
        <v>100</v>
      </c>
      <c r="J4994" s="66">
        <f t="shared" si="3854"/>
        <v>100</v>
      </c>
      <c r="K4994" s="66">
        <f t="shared" si="3854"/>
        <v>0</v>
      </c>
      <c r="L4994" s="66">
        <f t="shared" si="3822"/>
        <v>0</v>
      </c>
      <c r="M4994" s="66">
        <f t="shared" si="3854"/>
        <v>0</v>
      </c>
      <c r="N4994" s="66">
        <f t="shared" si="3854"/>
        <v>0</v>
      </c>
      <c r="O4994" s="66">
        <f t="shared" si="3854"/>
        <v>0</v>
      </c>
      <c r="P4994" s="66">
        <f t="shared" si="3824"/>
        <v>0</v>
      </c>
      <c r="Q4994" s="66">
        <f t="shared" si="3825"/>
        <v>0</v>
      </c>
    </row>
    <row r="4995" spans="1:17" x14ac:dyDescent="0.25">
      <c r="A4995" s="12" t="s">
        <v>638</v>
      </c>
      <c r="B4995" s="12" t="s">
        <v>82</v>
      </c>
      <c r="C4995" s="12" t="s">
        <v>870</v>
      </c>
      <c r="D4995" s="43" t="s">
        <v>1604</v>
      </c>
      <c r="E4995" s="42" t="s">
        <v>2712</v>
      </c>
      <c r="F4995" s="42" t="s">
        <v>1</v>
      </c>
      <c r="G4995" s="42" t="s">
        <v>1</v>
      </c>
      <c r="H4995" s="11" t="s">
        <v>52</v>
      </c>
      <c r="I4995" s="67">
        <f t="shared" si="3854"/>
        <v>100</v>
      </c>
      <c r="J4995" s="67">
        <f t="shared" si="3854"/>
        <v>100</v>
      </c>
      <c r="K4995" s="67">
        <f t="shared" si="3854"/>
        <v>0</v>
      </c>
      <c r="L4995" s="67">
        <f t="shared" si="3822"/>
        <v>0</v>
      </c>
      <c r="M4995" s="67">
        <f t="shared" si="3854"/>
        <v>0</v>
      </c>
      <c r="N4995" s="67">
        <f t="shared" si="3854"/>
        <v>0</v>
      </c>
      <c r="O4995" s="67">
        <f t="shared" si="3854"/>
        <v>0</v>
      </c>
      <c r="P4995" s="67">
        <f t="shared" si="3824"/>
        <v>0</v>
      </c>
      <c r="Q4995" s="67">
        <f t="shared" si="3825"/>
        <v>0</v>
      </c>
    </row>
    <row r="4996" spans="1:17" x14ac:dyDescent="0.25">
      <c r="A4996" s="12" t="s">
        <v>638</v>
      </c>
      <c r="B4996" s="12" t="s">
        <v>82</v>
      </c>
      <c r="C4996" s="12" t="s">
        <v>870</v>
      </c>
      <c r="D4996" s="43" t="s">
        <v>1604</v>
      </c>
      <c r="E4996" s="48">
        <v>6148</v>
      </c>
      <c r="F4996" s="43"/>
      <c r="G4996" s="56" t="s">
        <v>2920</v>
      </c>
      <c r="H4996" s="23" t="s">
        <v>58</v>
      </c>
      <c r="I4996" s="68">
        <v>100</v>
      </c>
      <c r="J4996" s="68">
        <v>100</v>
      </c>
      <c r="K4996" s="68"/>
      <c r="L4996" s="68">
        <f t="shared" si="3822"/>
        <v>0</v>
      </c>
      <c r="M4996" s="68"/>
      <c r="N4996" s="68"/>
      <c r="O4996" s="68"/>
      <c r="P4996" s="68">
        <f t="shared" si="3824"/>
        <v>0</v>
      </c>
      <c r="Q4996" s="68">
        <f t="shared" si="3825"/>
        <v>0</v>
      </c>
    </row>
    <row r="4997" spans="1:17" ht="22.5" x14ac:dyDescent="0.25">
      <c r="A4997" s="14" t="s">
        <v>1</v>
      </c>
      <c r="B4997" s="14" t="s">
        <v>1</v>
      </c>
      <c r="C4997" s="14" t="s">
        <v>1</v>
      </c>
      <c r="D4997" s="42" t="s">
        <v>1</v>
      </c>
      <c r="E4997" s="42" t="s">
        <v>1</v>
      </c>
      <c r="F4997" s="42" t="s">
        <v>1</v>
      </c>
      <c r="G4997" s="42" t="s">
        <v>1</v>
      </c>
      <c r="H4997" s="17" t="s">
        <v>59</v>
      </c>
      <c r="I4997" s="66">
        <f t="shared" ref="I4997:O4998" si="3855">SUM(I4998)</f>
        <v>22500</v>
      </c>
      <c r="J4997" s="66">
        <f t="shared" si="3855"/>
        <v>0</v>
      </c>
      <c r="K4997" s="66">
        <f t="shared" si="3855"/>
        <v>0</v>
      </c>
      <c r="L4997" s="66">
        <f t="shared" si="3822"/>
        <v>0</v>
      </c>
      <c r="M4997" s="66">
        <f t="shared" si="3855"/>
        <v>0</v>
      </c>
      <c r="N4997" s="66">
        <f t="shared" si="3855"/>
        <v>0</v>
      </c>
      <c r="O4997" s="66">
        <f t="shared" si="3855"/>
        <v>0</v>
      </c>
      <c r="P4997" s="66">
        <f t="shared" si="3824"/>
        <v>0</v>
      </c>
      <c r="Q4997" s="66" t="str">
        <f t="shared" si="3825"/>
        <v>-</v>
      </c>
    </row>
    <row r="4998" spans="1:17" x14ac:dyDescent="0.25">
      <c r="A4998" s="12" t="s">
        <v>638</v>
      </c>
      <c r="B4998" s="12" t="s">
        <v>82</v>
      </c>
      <c r="C4998" s="12" t="s">
        <v>870</v>
      </c>
      <c r="D4998" s="43" t="s">
        <v>1604</v>
      </c>
      <c r="E4998" s="42" t="s">
        <v>2715</v>
      </c>
      <c r="F4998" s="42" t="s">
        <v>1</v>
      </c>
      <c r="G4998" s="42" t="s">
        <v>1</v>
      </c>
      <c r="H4998" s="11" t="s">
        <v>61</v>
      </c>
      <c r="I4998" s="67">
        <f t="shared" si="3855"/>
        <v>22500</v>
      </c>
      <c r="J4998" s="67">
        <f t="shared" si="3855"/>
        <v>0</v>
      </c>
      <c r="K4998" s="67">
        <f t="shared" si="3855"/>
        <v>0</v>
      </c>
      <c r="L4998" s="67">
        <f t="shared" si="3822"/>
        <v>0</v>
      </c>
      <c r="M4998" s="67">
        <f t="shared" si="3855"/>
        <v>0</v>
      </c>
      <c r="N4998" s="67">
        <f t="shared" si="3855"/>
        <v>0</v>
      </c>
      <c r="O4998" s="67">
        <f t="shared" si="3855"/>
        <v>0</v>
      </c>
      <c r="P4998" s="67">
        <f t="shared" si="3824"/>
        <v>0</v>
      </c>
      <c r="Q4998" s="67" t="str">
        <f t="shared" si="3825"/>
        <v>-</v>
      </c>
    </row>
    <row r="4999" spans="1:17" x14ac:dyDescent="0.25">
      <c r="A4999" s="12" t="s">
        <v>638</v>
      </c>
      <c r="B4999" s="12" t="s">
        <v>82</v>
      </c>
      <c r="C4999" s="12" t="s">
        <v>870</v>
      </c>
      <c r="D4999" s="43" t="s">
        <v>1604</v>
      </c>
      <c r="E4999" s="48">
        <v>8213</v>
      </c>
      <c r="F4999" s="43"/>
      <c r="G4999" s="56" t="s">
        <v>2920</v>
      </c>
      <c r="H4999" s="23" t="s">
        <v>62</v>
      </c>
      <c r="I4999" s="68">
        <v>22500</v>
      </c>
      <c r="J4999" s="68">
        <v>0</v>
      </c>
      <c r="K4999" s="68"/>
      <c r="L4999" s="68">
        <f t="shared" si="3822"/>
        <v>0</v>
      </c>
      <c r="M4999" s="68"/>
      <c r="N4999" s="68"/>
      <c r="O4999" s="68"/>
      <c r="P4999" s="68">
        <f t="shared" si="3824"/>
        <v>0</v>
      </c>
      <c r="Q4999" s="68" t="str">
        <f t="shared" si="3825"/>
        <v>-</v>
      </c>
    </row>
    <row r="5000" spans="1:17" x14ac:dyDescent="0.25">
      <c r="A5000" s="23" t="s">
        <v>1</v>
      </c>
      <c r="B5000" s="23" t="s">
        <v>1</v>
      </c>
      <c r="C5000" s="23" t="s">
        <v>1</v>
      </c>
      <c r="D5000" s="49" t="s">
        <v>1</v>
      </c>
      <c r="E5000" s="49" t="s">
        <v>1</v>
      </c>
      <c r="F5000" s="49" t="s">
        <v>1</v>
      </c>
      <c r="G5000" s="49" t="s">
        <v>1</v>
      </c>
      <c r="H5000" s="17" t="s">
        <v>1613</v>
      </c>
      <c r="I5000" s="66">
        <f t="shared" ref="I5000:O5000" si="3856">SUM(I4972,I4994,I4997)</f>
        <v>1928744</v>
      </c>
      <c r="J5000" s="66">
        <f t="shared" si="3856"/>
        <v>1843744</v>
      </c>
      <c r="K5000" s="66">
        <f t="shared" si="3856"/>
        <v>0</v>
      </c>
      <c r="L5000" s="66">
        <f t="shared" si="3822"/>
        <v>162415</v>
      </c>
      <c r="M5000" s="66">
        <f t="shared" si="3856"/>
        <v>0</v>
      </c>
      <c r="N5000" s="66">
        <f t="shared" si="3856"/>
        <v>0</v>
      </c>
      <c r="O5000" s="66">
        <f t="shared" si="3856"/>
        <v>162415</v>
      </c>
      <c r="P5000" s="66">
        <f t="shared" si="3824"/>
        <v>162415</v>
      </c>
      <c r="Q5000" s="66">
        <f t="shared" si="3825"/>
        <v>8.8089778190464632</v>
      </c>
    </row>
    <row r="5001" spans="1:17" ht="15.75" thickBot="1" x14ac:dyDescent="0.3">
      <c r="A5001" s="23" t="s">
        <v>1</v>
      </c>
      <c r="B5001" s="23" t="s">
        <v>1</v>
      </c>
      <c r="C5001" s="23" t="s">
        <v>1</v>
      </c>
      <c r="D5001" s="49" t="s">
        <v>1</v>
      </c>
      <c r="E5001" s="49" t="s">
        <v>1</v>
      </c>
      <c r="F5001" s="49" t="s">
        <v>1</v>
      </c>
      <c r="G5001" s="49" t="s">
        <v>1</v>
      </c>
      <c r="H5001" s="11" t="s">
        <v>64</v>
      </c>
      <c r="I5001" s="67">
        <v>61</v>
      </c>
      <c r="J5001" s="67">
        <v>61</v>
      </c>
      <c r="K5001" s="67"/>
      <c r="L5001" s="67"/>
      <c r="M5001" s="67"/>
      <c r="N5001" s="67"/>
      <c r="O5001" s="67"/>
      <c r="P5001" s="67">
        <f t="shared" si="3824"/>
        <v>0</v>
      </c>
      <c r="Q5001" s="67">
        <f t="shared" si="3825"/>
        <v>0</v>
      </c>
    </row>
    <row r="5002" spans="1:17" ht="34.5" thickBot="1" x14ac:dyDescent="0.3">
      <c r="A5002" s="23" t="s">
        <v>1</v>
      </c>
      <c r="B5002" s="23" t="s">
        <v>1</v>
      </c>
      <c r="C5002" s="23" t="s">
        <v>1</v>
      </c>
      <c r="D5002" s="49" t="s">
        <v>1</v>
      </c>
      <c r="E5002" s="49" t="s">
        <v>1</v>
      </c>
      <c r="F5002" s="49" t="s">
        <v>1</v>
      </c>
      <c r="G5002" s="49" t="s">
        <v>1</v>
      </c>
      <c r="H5002" s="22" t="s">
        <v>65</v>
      </c>
      <c r="I5002" s="64" t="s">
        <v>2718</v>
      </c>
      <c r="J5002" s="64" t="s">
        <v>2879</v>
      </c>
      <c r="K5002" s="64" t="s">
        <v>2942</v>
      </c>
      <c r="L5002" s="64" t="s">
        <v>2942</v>
      </c>
      <c r="M5002" s="64" t="s">
        <v>2950</v>
      </c>
      <c r="N5002" s="64" t="s">
        <v>2949</v>
      </c>
      <c r="O5002" s="64" t="s">
        <v>2951</v>
      </c>
      <c r="P5002" s="64" t="s">
        <v>2942</v>
      </c>
      <c r="Q5002" s="64" t="s">
        <v>2944</v>
      </c>
    </row>
    <row r="5003" spans="1:17" x14ac:dyDescent="0.25">
      <c r="A5003" s="24"/>
      <c r="B5003" s="24"/>
      <c r="C5003" s="24"/>
      <c r="D5003" s="51"/>
      <c r="E5003" s="51"/>
      <c r="F5003" s="51"/>
      <c r="G5003" s="51"/>
      <c r="H5003" s="18" t="s">
        <v>1</v>
      </c>
      <c r="I5003" s="65">
        <v>1</v>
      </c>
      <c r="J5003" s="65" t="s">
        <v>2894</v>
      </c>
      <c r="K5003" s="65">
        <v>3</v>
      </c>
      <c r="L5003" s="65" t="s">
        <v>2945</v>
      </c>
      <c r="M5003" s="65">
        <v>5</v>
      </c>
      <c r="N5003" s="65">
        <v>6</v>
      </c>
      <c r="O5003" s="65">
        <v>7</v>
      </c>
      <c r="P5003" s="65" t="s">
        <v>2946</v>
      </c>
      <c r="Q5003" s="65">
        <v>9</v>
      </c>
    </row>
    <row r="5004" spans="1:17" x14ac:dyDescent="0.25">
      <c r="A5004" s="24"/>
      <c r="B5004" s="24"/>
      <c r="C5004" s="24"/>
      <c r="D5004" s="51"/>
      <c r="E5004" s="52"/>
      <c r="F5004" s="52"/>
      <c r="G5004" s="52"/>
      <c r="H5004" s="19" t="s">
        <v>332</v>
      </c>
      <c r="I5004" s="69">
        <f t="shared" ref="I5004" si="3857">SUM(I5000)</f>
        <v>1928744</v>
      </c>
      <c r="J5004" s="69">
        <f t="shared" ref="J5004:K5004" si="3858">SUM(J5000)</f>
        <v>1843744</v>
      </c>
      <c r="K5004" s="69">
        <f t="shared" si="3858"/>
        <v>0</v>
      </c>
      <c r="L5004" s="69">
        <f t="shared" ref="L5004:L5067" si="3859">SUM(M5004:O5004)</f>
        <v>162415</v>
      </c>
      <c r="M5004" s="69">
        <f t="shared" ref="M5004" si="3860">SUM(M5000)</f>
        <v>0</v>
      </c>
      <c r="N5004" s="69">
        <f t="shared" ref="N5004:O5004" si="3861">SUM(N5000)</f>
        <v>0</v>
      </c>
      <c r="O5004" s="69">
        <f t="shared" si="3861"/>
        <v>162415</v>
      </c>
      <c r="P5004" s="69">
        <f t="shared" ref="P5004:P5067" si="3862">K5004+L5004</f>
        <v>162415</v>
      </c>
      <c r="Q5004" s="69">
        <f t="shared" ref="Q5004:Q5067" si="3863">IF(J5004=0,"-",P5004/J5004*100)</f>
        <v>8.8089778190464632</v>
      </c>
    </row>
    <row r="5005" spans="1:17" x14ac:dyDescent="0.25">
      <c r="A5005" s="24"/>
      <c r="B5005" s="24"/>
      <c r="C5005" s="24"/>
      <c r="D5005" s="51"/>
      <c r="E5005" s="51"/>
      <c r="F5005" s="51"/>
      <c r="G5005" s="51"/>
      <c r="H5005" s="20" t="s">
        <v>67</v>
      </c>
      <c r="I5005" s="69">
        <f t="shared" ref="I5005" si="3864">SUM(I5004)</f>
        <v>1928744</v>
      </c>
      <c r="J5005" s="69">
        <f t="shared" ref="J5005:K5005" si="3865">SUM(J5004)</f>
        <v>1843744</v>
      </c>
      <c r="K5005" s="69">
        <f t="shared" si="3865"/>
        <v>0</v>
      </c>
      <c r="L5005" s="69">
        <f t="shared" si="3859"/>
        <v>162415</v>
      </c>
      <c r="M5005" s="69">
        <f t="shared" ref="M5005" si="3866">SUM(M5004)</f>
        <v>0</v>
      </c>
      <c r="N5005" s="69">
        <f t="shared" ref="N5005:O5005" si="3867">SUM(N5004)</f>
        <v>0</v>
      </c>
      <c r="O5005" s="69">
        <f t="shared" si="3867"/>
        <v>162415</v>
      </c>
      <c r="P5005" s="69">
        <f t="shared" si="3862"/>
        <v>162415</v>
      </c>
      <c r="Q5005" s="69">
        <f t="shared" si="3863"/>
        <v>8.8089778190464632</v>
      </c>
    </row>
    <row r="5006" spans="1:17" x14ac:dyDescent="0.25">
      <c r="A5006" s="25"/>
      <c r="B5006" s="25"/>
      <c r="C5006" s="25"/>
      <c r="D5006" s="53"/>
      <c r="E5006" s="53"/>
      <c r="F5006" s="53"/>
      <c r="G5006" s="53"/>
    </row>
    <row r="5007" spans="1:17" ht="15.75" thickBot="1" x14ac:dyDescent="0.3">
      <c r="A5007" s="23" t="s">
        <v>1</v>
      </c>
      <c r="B5007" s="23" t="s">
        <v>1</v>
      </c>
      <c r="C5007" s="23" t="s">
        <v>1</v>
      </c>
      <c r="D5007" s="49" t="s">
        <v>1</v>
      </c>
      <c r="E5007" s="49" t="s">
        <v>1</v>
      </c>
      <c r="F5007" s="49" t="s">
        <v>1</v>
      </c>
      <c r="G5007" s="49" t="s">
        <v>1</v>
      </c>
      <c r="H5007" s="26" t="s">
        <v>1</v>
      </c>
      <c r="I5007" s="70"/>
      <c r="J5007" s="70"/>
      <c r="K5007" s="70"/>
      <c r="L5007" s="70"/>
      <c r="M5007" s="70"/>
      <c r="N5007" s="70"/>
      <c r="O5007" s="70"/>
      <c r="P5007" s="70"/>
      <c r="Q5007" s="70"/>
    </row>
    <row r="5008" spans="1:17" ht="34.5" thickBot="1" x14ac:dyDescent="0.3">
      <c r="A5008" s="22" t="s">
        <v>4</v>
      </c>
      <c r="B5008" s="22" t="s">
        <v>5</v>
      </c>
      <c r="C5008" s="22" t="s">
        <v>6</v>
      </c>
      <c r="D5008" s="44" t="s">
        <v>2891</v>
      </c>
      <c r="E5008" s="44" t="s">
        <v>2895</v>
      </c>
      <c r="F5008" s="44" t="s">
        <v>7</v>
      </c>
      <c r="G5008" s="44" t="s">
        <v>8</v>
      </c>
      <c r="H5008" s="22" t="s">
        <v>9</v>
      </c>
      <c r="I5008" s="64" t="s">
        <v>2718</v>
      </c>
      <c r="J5008" s="64" t="s">
        <v>2879</v>
      </c>
      <c r="K5008" s="64" t="s">
        <v>2942</v>
      </c>
      <c r="L5008" s="64" t="s">
        <v>2942</v>
      </c>
      <c r="M5008" s="64" t="s">
        <v>2950</v>
      </c>
      <c r="N5008" s="64" t="s">
        <v>2949</v>
      </c>
      <c r="O5008" s="64" t="s">
        <v>2951</v>
      </c>
      <c r="P5008" s="64" t="s">
        <v>2942</v>
      </c>
      <c r="Q5008" s="64" t="s">
        <v>2944</v>
      </c>
    </row>
    <row r="5009" spans="1:17" x14ac:dyDescent="0.25">
      <c r="A5009" s="15" t="s">
        <v>1</v>
      </c>
      <c r="B5009" s="15" t="s">
        <v>1</v>
      </c>
      <c r="C5009" s="15" t="s">
        <v>1</v>
      </c>
      <c r="D5009" s="45" t="s">
        <v>1</v>
      </c>
      <c r="E5009" s="45" t="s">
        <v>1</v>
      </c>
      <c r="F5009" s="46" t="s">
        <v>1</v>
      </c>
      <c r="G5009" s="47" t="s">
        <v>1</v>
      </c>
      <c r="H5009" s="16" t="s">
        <v>1</v>
      </c>
      <c r="I5009" s="65">
        <v>1</v>
      </c>
      <c r="J5009" s="65" t="s">
        <v>2894</v>
      </c>
      <c r="K5009" s="65">
        <v>3</v>
      </c>
      <c r="L5009" s="65" t="s">
        <v>2945</v>
      </c>
      <c r="M5009" s="65">
        <v>5</v>
      </c>
      <c r="N5009" s="65">
        <v>6</v>
      </c>
      <c r="O5009" s="65">
        <v>7</v>
      </c>
      <c r="P5009" s="65" t="s">
        <v>2946</v>
      </c>
      <c r="Q5009" s="65">
        <v>9</v>
      </c>
    </row>
    <row r="5010" spans="1:17" x14ac:dyDescent="0.25">
      <c r="A5010" s="14" t="s">
        <v>638</v>
      </c>
      <c r="B5010" s="14" t="s">
        <v>82</v>
      </c>
      <c r="C5010" s="12" t="s">
        <v>881</v>
      </c>
      <c r="D5010" s="43" t="s">
        <v>1614</v>
      </c>
      <c r="E5010" s="42" t="s">
        <v>1</v>
      </c>
      <c r="F5010" s="42" t="s">
        <v>1</v>
      </c>
      <c r="G5010" s="42" t="s">
        <v>1</v>
      </c>
      <c r="H5010" s="11" t="s">
        <v>1615</v>
      </c>
      <c r="I5010" s="63"/>
      <c r="J5010" s="63"/>
      <c r="K5010" s="63"/>
      <c r="L5010" s="63"/>
      <c r="M5010" s="63"/>
      <c r="N5010" s="63"/>
      <c r="O5010" s="63"/>
      <c r="P5010" s="63">
        <f t="shared" si="3862"/>
        <v>0</v>
      </c>
      <c r="Q5010" s="63" t="str">
        <f t="shared" si="3863"/>
        <v>-</v>
      </c>
    </row>
    <row r="5011" spans="1:17" ht="22.5" x14ac:dyDescent="0.25">
      <c r="A5011" s="14" t="s">
        <v>1</v>
      </c>
      <c r="B5011" s="14" t="s">
        <v>1</v>
      </c>
      <c r="C5011" s="14" t="s">
        <v>1</v>
      </c>
      <c r="D5011" s="42" t="s">
        <v>1</v>
      </c>
      <c r="E5011" s="42" t="s">
        <v>1</v>
      </c>
      <c r="F5011" s="42" t="s">
        <v>1</v>
      </c>
      <c r="G5011" s="42" t="s">
        <v>1</v>
      </c>
      <c r="H5011" s="17" t="s">
        <v>13</v>
      </c>
      <c r="I5011" s="66">
        <f t="shared" ref="I5011" si="3868">SUM(I5012,I5020,I5022)</f>
        <v>1316662</v>
      </c>
      <c r="J5011" s="66">
        <f t="shared" ref="J5011:K5011" si="3869">SUM(J5012,J5020,J5022)</f>
        <v>1274462</v>
      </c>
      <c r="K5011" s="66">
        <f t="shared" si="3869"/>
        <v>0</v>
      </c>
      <c r="L5011" s="66">
        <f t="shared" si="3859"/>
        <v>89644</v>
      </c>
      <c r="M5011" s="66">
        <f t="shared" ref="M5011" si="3870">SUM(M5012,M5020,M5022)</f>
        <v>0</v>
      </c>
      <c r="N5011" s="66">
        <f t="shared" ref="N5011:O5011" si="3871">SUM(N5012,N5020,N5022)</f>
        <v>0</v>
      </c>
      <c r="O5011" s="66">
        <f t="shared" si="3871"/>
        <v>89644</v>
      </c>
      <c r="P5011" s="66">
        <f t="shared" si="3862"/>
        <v>89644</v>
      </c>
      <c r="Q5011" s="66">
        <f t="shared" si="3863"/>
        <v>7.0338699780770249</v>
      </c>
    </row>
    <row r="5012" spans="1:17" x14ac:dyDescent="0.25">
      <c r="A5012" s="12" t="s">
        <v>638</v>
      </c>
      <c r="B5012" s="12" t="s">
        <v>82</v>
      </c>
      <c r="C5012" s="12" t="s">
        <v>881</v>
      </c>
      <c r="D5012" s="43" t="s">
        <v>1614</v>
      </c>
      <c r="E5012" s="42" t="s">
        <v>2709</v>
      </c>
      <c r="F5012" s="42" t="s">
        <v>1</v>
      </c>
      <c r="G5012" s="42" t="s">
        <v>1</v>
      </c>
      <c r="H5012" s="11" t="s">
        <v>15</v>
      </c>
      <c r="I5012" s="67">
        <f t="shared" ref="I5012" si="3872">SUM(I5013,I5014)</f>
        <v>1090040</v>
      </c>
      <c r="J5012" s="67">
        <f t="shared" ref="J5012:K5012" si="3873">SUM(J5013,J5014)</f>
        <v>1090040</v>
      </c>
      <c r="K5012" s="67">
        <f t="shared" si="3873"/>
        <v>0</v>
      </c>
      <c r="L5012" s="67">
        <f t="shared" si="3859"/>
        <v>73344</v>
      </c>
      <c r="M5012" s="67">
        <f t="shared" ref="M5012" si="3874">SUM(M5013,M5014)</f>
        <v>0</v>
      </c>
      <c r="N5012" s="67">
        <f t="shared" ref="N5012:O5012" si="3875">SUM(N5013,N5014)</f>
        <v>0</v>
      </c>
      <c r="O5012" s="67">
        <f t="shared" si="3875"/>
        <v>73344</v>
      </c>
      <c r="P5012" s="67">
        <f t="shared" si="3862"/>
        <v>73344</v>
      </c>
      <c r="Q5012" s="67">
        <f t="shared" si="3863"/>
        <v>6.7285604198011075</v>
      </c>
    </row>
    <row r="5013" spans="1:17" x14ac:dyDescent="0.25">
      <c r="A5013" s="12" t="s">
        <v>638</v>
      </c>
      <c r="B5013" s="12" t="s">
        <v>82</v>
      </c>
      <c r="C5013" s="12" t="s">
        <v>881</v>
      </c>
      <c r="D5013" s="43" t="s">
        <v>1614</v>
      </c>
      <c r="E5013" s="48">
        <v>6111</v>
      </c>
      <c r="F5013" s="43"/>
      <c r="G5013" s="56" t="s">
        <v>2920</v>
      </c>
      <c r="H5013" s="23" t="s">
        <v>16</v>
      </c>
      <c r="I5013" s="68">
        <v>944590</v>
      </c>
      <c r="J5013" s="68">
        <v>944590</v>
      </c>
      <c r="K5013" s="68"/>
      <c r="L5013" s="68">
        <f t="shared" si="3859"/>
        <v>60000</v>
      </c>
      <c r="M5013" s="68"/>
      <c r="N5013" s="68"/>
      <c r="O5013" s="68">
        <v>60000</v>
      </c>
      <c r="P5013" s="68">
        <f t="shared" si="3862"/>
        <v>60000</v>
      </c>
      <c r="Q5013" s="68">
        <f t="shared" si="3863"/>
        <v>6.3519622269979568</v>
      </c>
    </row>
    <row r="5014" spans="1:17" x14ac:dyDescent="0.25">
      <c r="A5014" s="14" t="s">
        <v>638</v>
      </c>
      <c r="B5014" s="14" t="s">
        <v>82</v>
      </c>
      <c r="C5014" s="14" t="s">
        <v>881</v>
      </c>
      <c r="D5014" s="50" t="s">
        <v>1614</v>
      </c>
      <c r="E5014" s="50" t="s">
        <v>2719</v>
      </c>
      <c r="F5014" s="43" t="s">
        <v>1</v>
      </c>
      <c r="G5014" s="49" t="s">
        <v>1</v>
      </c>
      <c r="H5014" s="11" t="s">
        <v>19</v>
      </c>
      <c r="I5014" s="67">
        <f t="shared" ref="I5014:O5014" si="3876">SUM(I5015:I5019)</f>
        <v>145450</v>
      </c>
      <c r="J5014" s="67">
        <f t="shared" si="3876"/>
        <v>145450</v>
      </c>
      <c r="K5014" s="67">
        <f t="shared" si="3876"/>
        <v>0</v>
      </c>
      <c r="L5014" s="67">
        <f t="shared" si="3859"/>
        <v>13344</v>
      </c>
      <c r="M5014" s="67">
        <f t="shared" si="3876"/>
        <v>0</v>
      </c>
      <c r="N5014" s="67">
        <f t="shared" si="3876"/>
        <v>0</v>
      </c>
      <c r="O5014" s="67">
        <f t="shared" si="3876"/>
        <v>13344</v>
      </c>
      <c r="P5014" s="67">
        <f t="shared" si="3862"/>
        <v>13344</v>
      </c>
      <c r="Q5014" s="67">
        <f t="shared" si="3863"/>
        <v>9.174286696459264</v>
      </c>
    </row>
    <row r="5015" spans="1:17" x14ac:dyDescent="0.25">
      <c r="A5015" s="12" t="s">
        <v>638</v>
      </c>
      <c r="B5015" s="12" t="s">
        <v>82</v>
      </c>
      <c r="C5015" s="12" t="s">
        <v>881</v>
      </c>
      <c r="D5015" s="43" t="s">
        <v>1614</v>
      </c>
      <c r="E5015" s="48">
        <v>6112</v>
      </c>
      <c r="F5015" s="43" t="s">
        <v>1616</v>
      </c>
      <c r="G5015" s="56" t="s">
        <v>2920</v>
      </c>
      <c r="H5015" s="23" t="s">
        <v>73</v>
      </c>
      <c r="I5015" s="68">
        <v>24500</v>
      </c>
      <c r="J5015" s="68">
        <v>24500</v>
      </c>
      <c r="K5015" s="68"/>
      <c r="L5015" s="68">
        <f t="shared" si="3859"/>
        <v>0</v>
      </c>
      <c r="M5015" s="68"/>
      <c r="N5015" s="68"/>
      <c r="O5015" s="68"/>
      <c r="P5015" s="68">
        <f t="shared" si="3862"/>
        <v>0</v>
      </c>
      <c r="Q5015" s="68">
        <f t="shared" si="3863"/>
        <v>0</v>
      </c>
    </row>
    <row r="5016" spans="1:17" x14ac:dyDescent="0.25">
      <c r="A5016" s="12" t="s">
        <v>638</v>
      </c>
      <c r="B5016" s="12" t="s">
        <v>82</v>
      </c>
      <c r="C5016" s="12" t="s">
        <v>881</v>
      </c>
      <c r="D5016" s="43" t="s">
        <v>1614</v>
      </c>
      <c r="E5016" s="48">
        <v>6112</v>
      </c>
      <c r="F5016" s="43" t="s">
        <v>1617</v>
      </c>
      <c r="G5016" s="56" t="s">
        <v>2920</v>
      </c>
      <c r="H5016" s="23" t="s">
        <v>22</v>
      </c>
      <c r="I5016" s="68">
        <v>68556</v>
      </c>
      <c r="J5016" s="68">
        <v>68556</v>
      </c>
      <c r="K5016" s="68"/>
      <c r="L5016" s="68">
        <f t="shared" si="3859"/>
        <v>6000</v>
      </c>
      <c r="M5016" s="68"/>
      <c r="N5016" s="68"/>
      <c r="O5016" s="68">
        <v>6000</v>
      </c>
      <c r="P5016" s="68">
        <f t="shared" si="3862"/>
        <v>6000</v>
      </c>
      <c r="Q5016" s="68">
        <f t="shared" si="3863"/>
        <v>8.7519691930684402</v>
      </c>
    </row>
    <row r="5017" spans="1:17" x14ac:dyDescent="0.25">
      <c r="A5017" s="12" t="s">
        <v>638</v>
      </c>
      <c r="B5017" s="12" t="s">
        <v>82</v>
      </c>
      <c r="C5017" s="12" t="s">
        <v>881</v>
      </c>
      <c r="D5017" s="43" t="s">
        <v>1614</v>
      </c>
      <c r="E5017" s="48">
        <v>6112</v>
      </c>
      <c r="F5017" s="43" t="s">
        <v>1618</v>
      </c>
      <c r="G5017" s="56" t="s">
        <v>2920</v>
      </c>
      <c r="H5017" s="23" t="s">
        <v>24</v>
      </c>
      <c r="I5017" s="68">
        <v>19000</v>
      </c>
      <c r="J5017" s="68">
        <v>19000</v>
      </c>
      <c r="K5017" s="68"/>
      <c r="L5017" s="68">
        <f t="shared" si="3859"/>
        <v>0</v>
      </c>
      <c r="M5017" s="68"/>
      <c r="N5017" s="68"/>
      <c r="O5017" s="68"/>
      <c r="P5017" s="68">
        <f t="shared" si="3862"/>
        <v>0</v>
      </c>
      <c r="Q5017" s="68">
        <f t="shared" si="3863"/>
        <v>0</v>
      </c>
    </row>
    <row r="5018" spans="1:17" x14ac:dyDescent="0.25">
      <c r="A5018" s="12" t="s">
        <v>638</v>
      </c>
      <c r="B5018" s="12" t="s">
        <v>82</v>
      </c>
      <c r="C5018" s="12" t="s">
        <v>881</v>
      </c>
      <c r="D5018" s="43" t="s">
        <v>1614</v>
      </c>
      <c r="E5018" s="48">
        <v>6112</v>
      </c>
      <c r="F5018" s="43" t="s">
        <v>1619</v>
      </c>
      <c r="G5018" s="56" t="s">
        <v>2920</v>
      </c>
      <c r="H5018" s="23" t="s">
        <v>76</v>
      </c>
      <c r="I5018" s="68">
        <v>22494</v>
      </c>
      <c r="J5018" s="68">
        <v>22494</v>
      </c>
      <c r="K5018" s="68"/>
      <c r="L5018" s="68">
        <f t="shared" si="3859"/>
        <v>0</v>
      </c>
      <c r="M5018" s="68"/>
      <c r="N5018" s="68"/>
      <c r="O5018" s="68"/>
      <c r="P5018" s="68">
        <f t="shared" si="3862"/>
        <v>0</v>
      </c>
      <c r="Q5018" s="68">
        <f t="shared" si="3863"/>
        <v>0</v>
      </c>
    </row>
    <row r="5019" spans="1:17" x14ac:dyDescent="0.25">
      <c r="A5019" s="12" t="s">
        <v>638</v>
      </c>
      <c r="B5019" s="12" t="s">
        <v>82</v>
      </c>
      <c r="C5019" s="12" t="s">
        <v>881</v>
      </c>
      <c r="D5019" s="43" t="s">
        <v>1614</v>
      </c>
      <c r="E5019" s="48">
        <v>6112</v>
      </c>
      <c r="F5019" s="43" t="s">
        <v>1620</v>
      </c>
      <c r="G5019" s="56" t="s">
        <v>2920</v>
      </c>
      <c r="H5019" s="23" t="s">
        <v>26</v>
      </c>
      <c r="I5019" s="68">
        <v>10900</v>
      </c>
      <c r="J5019" s="68">
        <v>10900</v>
      </c>
      <c r="K5019" s="68"/>
      <c r="L5019" s="68">
        <f t="shared" si="3859"/>
        <v>7344</v>
      </c>
      <c r="M5019" s="68"/>
      <c r="N5019" s="68"/>
      <c r="O5019" s="68">
        <v>7344</v>
      </c>
      <c r="P5019" s="68">
        <f t="shared" si="3862"/>
        <v>7344</v>
      </c>
      <c r="Q5019" s="68">
        <f t="shared" si="3863"/>
        <v>67.376146788990823</v>
      </c>
    </row>
    <row r="5020" spans="1:17" x14ac:dyDescent="0.25">
      <c r="A5020" s="12" t="s">
        <v>638</v>
      </c>
      <c r="B5020" s="12" t="s">
        <v>82</v>
      </c>
      <c r="C5020" s="12" t="s">
        <v>881</v>
      </c>
      <c r="D5020" s="43" t="s">
        <v>1614</v>
      </c>
      <c r="E5020" s="42" t="s">
        <v>2710</v>
      </c>
      <c r="F5020" s="42" t="s">
        <v>1</v>
      </c>
      <c r="G5020" s="42" t="s">
        <v>1</v>
      </c>
      <c r="H5020" s="11" t="s">
        <v>28</v>
      </c>
      <c r="I5020" s="67">
        <f t="shared" ref="I5020:O5020" si="3877">SUM(I5021)</f>
        <v>96322</v>
      </c>
      <c r="J5020" s="67">
        <f t="shared" si="3877"/>
        <v>96322</v>
      </c>
      <c r="K5020" s="67">
        <f t="shared" si="3877"/>
        <v>0</v>
      </c>
      <c r="L5020" s="67">
        <f t="shared" si="3859"/>
        <v>6000</v>
      </c>
      <c r="M5020" s="67">
        <f t="shared" si="3877"/>
        <v>0</v>
      </c>
      <c r="N5020" s="67">
        <f t="shared" si="3877"/>
        <v>0</v>
      </c>
      <c r="O5020" s="67">
        <f t="shared" si="3877"/>
        <v>6000</v>
      </c>
      <c r="P5020" s="67">
        <f t="shared" si="3862"/>
        <v>6000</v>
      </c>
      <c r="Q5020" s="67">
        <f t="shared" si="3863"/>
        <v>6.2291065384854969</v>
      </c>
    </row>
    <row r="5021" spans="1:17" x14ac:dyDescent="0.25">
      <c r="A5021" s="12" t="s">
        <v>638</v>
      </c>
      <c r="B5021" s="12" t="s">
        <v>82</v>
      </c>
      <c r="C5021" s="12" t="s">
        <v>881</v>
      </c>
      <c r="D5021" s="43" t="s">
        <v>1614</v>
      </c>
      <c r="E5021" s="48">
        <v>6121</v>
      </c>
      <c r="F5021" s="43"/>
      <c r="G5021" s="56" t="s">
        <v>2920</v>
      </c>
      <c r="H5021" s="23" t="s">
        <v>29</v>
      </c>
      <c r="I5021" s="68">
        <v>96322</v>
      </c>
      <c r="J5021" s="68">
        <v>96322</v>
      </c>
      <c r="K5021" s="68"/>
      <c r="L5021" s="68">
        <f t="shared" si="3859"/>
        <v>6000</v>
      </c>
      <c r="M5021" s="68"/>
      <c r="N5021" s="68"/>
      <c r="O5021" s="68">
        <v>6000</v>
      </c>
      <c r="P5021" s="68">
        <f t="shared" si="3862"/>
        <v>6000</v>
      </c>
      <c r="Q5021" s="68">
        <f t="shared" si="3863"/>
        <v>6.2291065384854969</v>
      </c>
    </row>
    <row r="5022" spans="1:17" x14ac:dyDescent="0.25">
      <c r="A5022" s="12" t="s">
        <v>638</v>
      </c>
      <c r="B5022" s="12" t="s">
        <v>82</v>
      </c>
      <c r="C5022" s="12" t="s">
        <v>881</v>
      </c>
      <c r="D5022" s="43" t="s">
        <v>1614</v>
      </c>
      <c r="E5022" s="42" t="s">
        <v>2711</v>
      </c>
      <c r="F5022" s="42" t="s">
        <v>1</v>
      </c>
      <c r="G5022" s="42" t="s">
        <v>1</v>
      </c>
      <c r="H5022" s="11" t="s">
        <v>32</v>
      </c>
      <c r="I5022" s="67">
        <f t="shared" ref="I5022:O5022" si="3878">SUM(I5023:I5030)</f>
        <v>130300</v>
      </c>
      <c r="J5022" s="67">
        <f t="shared" si="3878"/>
        <v>88100</v>
      </c>
      <c r="K5022" s="67">
        <f t="shared" si="3878"/>
        <v>0</v>
      </c>
      <c r="L5022" s="67">
        <f t="shared" si="3859"/>
        <v>10300</v>
      </c>
      <c r="M5022" s="67">
        <f t="shared" si="3878"/>
        <v>0</v>
      </c>
      <c r="N5022" s="67">
        <f t="shared" si="3878"/>
        <v>0</v>
      </c>
      <c r="O5022" s="67">
        <f t="shared" si="3878"/>
        <v>10300</v>
      </c>
      <c r="P5022" s="67">
        <f t="shared" si="3862"/>
        <v>10300</v>
      </c>
      <c r="Q5022" s="67">
        <f t="shared" si="3863"/>
        <v>11.691259931895573</v>
      </c>
    </row>
    <row r="5023" spans="1:17" x14ac:dyDescent="0.25">
      <c r="A5023" s="12" t="s">
        <v>638</v>
      </c>
      <c r="B5023" s="12" t="s">
        <v>82</v>
      </c>
      <c r="C5023" s="12" t="s">
        <v>881</v>
      </c>
      <c r="D5023" s="43" t="s">
        <v>1614</v>
      </c>
      <c r="E5023" s="48">
        <v>6131</v>
      </c>
      <c r="F5023" s="43"/>
      <c r="G5023" s="56" t="s">
        <v>2920</v>
      </c>
      <c r="H5023" s="23" t="s">
        <v>33</v>
      </c>
      <c r="I5023" s="68">
        <v>3400</v>
      </c>
      <c r="J5023" s="68">
        <v>400</v>
      </c>
      <c r="K5023" s="68"/>
      <c r="L5023" s="68">
        <f t="shared" si="3859"/>
        <v>0</v>
      </c>
      <c r="M5023" s="68"/>
      <c r="N5023" s="68"/>
      <c r="O5023" s="68"/>
      <c r="P5023" s="68">
        <f t="shared" si="3862"/>
        <v>0</v>
      </c>
      <c r="Q5023" s="68">
        <f t="shared" si="3863"/>
        <v>0</v>
      </c>
    </row>
    <row r="5024" spans="1:17" x14ac:dyDescent="0.25">
      <c r="A5024" s="12" t="s">
        <v>638</v>
      </c>
      <c r="B5024" s="12" t="s">
        <v>82</v>
      </c>
      <c r="C5024" s="12" t="s">
        <v>881</v>
      </c>
      <c r="D5024" s="43" t="s">
        <v>1614</v>
      </c>
      <c r="E5024" s="48">
        <v>6132</v>
      </c>
      <c r="F5024" s="43"/>
      <c r="G5024" s="56" t="s">
        <v>2920</v>
      </c>
      <c r="H5024" s="23" t="s">
        <v>227</v>
      </c>
      <c r="I5024" s="68">
        <v>55000</v>
      </c>
      <c r="J5024" s="68">
        <v>55000</v>
      </c>
      <c r="K5024" s="68"/>
      <c r="L5024" s="68">
        <f t="shared" si="3859"/>
        <v>8000</v>
      </c>
      <c r="M5024" s="68"/>
      <c r="N5024" s="68"/>
      <c r="O5024" s="68">
        <v>8000</v>
      </c>
      <c r="P5024" s="68">
        <f t="shared" si="3862"/>
        <v>8000</v>
      </c>
      <c r="Q5024" s="68">
        <f t="shared" si="3863"/>
        <v>14.545454545454545</v>
      </c>
    </row>
    <row r="5025" spans="1:17" x14ac:dyDescent="0.25">
      <c r="A5025" s="12" t="s">
        <v>638</v>
      </c>
      <c r="B5025" s="12" t="s">
        <v>82</v>
      </c>
      <c r="C5025" s="12" t="s">
        <v>881</v>
      </c>
      <c r="D5025" s="43" t="s">
        <v>1614</v>
      </c>
      <c r="E5025" s="48">
        <v>6133</v>
      </c>
      <c r="F5025" s="43"/>
      <c r="G5025" s="56" t="s">
        <v>2920</v>
      </c>
      <c r="H5025" s="23" t="s">
        <v>229</v>
      </c>
      <c r="I5025" s="68">
        <v>11600</v>
      </c>
      <c r="J5025" s="68">
        <v>11600</v>
      </c>
      <c r="K5025" s="68"/>
      <c r="L5025" s="68">
        <f t="shared" si="3859"/>
        <v>0</v>
      </c>
      <c r="M5025" s="68"/>
      <c r="N5025" s="68"/>
      <c r="O5025" s="68"/>
      <c r="P5025" s="68">
        <f t="shared" si="3862"/>
        <v>0</v>
      </c>
      <c r="Q5025" s="68">
        <f t="shared" si="3863"/>
        <v>0</v>
      </c>
    </row>
    <row r="5026" spans="1:17" x14ac:dyDescent="0.25">
      <c r="A5026" s="12" t="s">
        <v>638</v>
      </c>
      <c r="B5026" s="12" t="s">
        <v>82</v>
      </c>
      <c r="C5026" s="12" t="s">
        <v>881</v>
      </c>
      <c r="D5026" s="43" t="s">
        <v>1614</v>
      </c>
      <c r="E5026" s="48">
        <v>6134</v>
      </c>
      <c r="F5026" s="43"/>
      <c r="G5026" s="56" t="s">
        <v>2920</v>
      </c>
      <c r="H5026" s="23" t="s">
        <v>169</v>
      </c>
      <c r="I5026" s="68">
        <v>10000</v>
      </c>
      <c r="J5026" s="68">
        <v>6000</v>
      </c>
      <c r="K5026" s="68"/>
      <c r="L5026" s="68">
        <f t="shared" si="3859"/>
        <v>500</v>
      </c>
      <c r="M5026" s="68"/>
      <c r="N5026" s="68"/>
      <c r="O5026" s="68">
        <v>500</v>
      </c>
      <c r="P5026" s="68">
        <f t="shared" si="3862"/>
        <v>500</v>
      </c>
      <c r="Q5026" s="68">
        <f t="shared" si="3863"/>
        <v>8.3333333333333321</v>
      </c>
    </row>
    <row r="5027" spans="1:17" x14ac:dyDescent="0.25">
      <c r="A5027" s="12" t="s">
        <v>638</v>
      </c>
      <c r="B5027" s="12" t="s">
        <v>82</v>
      </c>
      <c r="C5027" s="12" t="s">
        <v>881</v>
      </c>
      <c r="D5027" s="43" t="s">
        <v>1614</v>
      </c>
      <c r="E5027" s="48">
        <v>6135</v>
      </c>
      <c r="F5027" s="43"/>
      <c r="G5027" s="56" t="s">
        <v>2920</v>
      </c>
      <c r="H5027" s="23" t="s">
        <v>231</v>
      </c>
      <c r="I5027" s="68">
        <v>6600</v>
      </c>
      <c r="J5027" s="68">
        <v>100</v>
      </c>
      <c r="K5027" s="68"/>
      <c r="L5027" s="68">
        <f t="shared" si="3859"/>
        <v>0</v>
      </c>
      <c r="M5027" s="68"/>
      <c r="N5027" s="68"/>
      <c r="O5027" s="68"/>
      <c r="P5027" s="68">
        <f t="shared" si="3862"/>
        <v>0</v>
      </c>
      <c r="Q5027" s="68">
        <f t="shared" si="3863"/>
        <v>0</v>
      </c>
    </row>
    <row r="5028" spans="1:17" x14ac:dyDescent="0.25">
      <c r="A5028" s="12" t="s">
        <v>638</v>
      </c>
      <c r="B5028" s="12" t="s">
        <v>82</v>
      </c>
      <c r="C5028" s="12" t="s">
        <v>881</v>
      </c>
      <c r="D5028" s="43" t="s">
        <v>1614</v>
      </c>
      <c r="E5028" s="48">
        <v>6137</v>
      </c>
      <c r="F5028" s="43"/>
      <c r="G5028" s="56" t="s">
        <v>2920</v>
      </c>
      <c r="H5028" s="23" t="s">
        <v>235</v>
      </c>
      <c r="I5028" s="68">
        <v>8300</v>
      </c>
      <c r="J5028" s="68">
        <v>4000</v>
      </c>
      <c r="K5028" s="68"/>
      <c r="L5028" s="68">
        <f t="shared" si="3859"/>
        <v>500</v>
      </c>
      <c r="M5028" s="68"/>
      <c r="N5028" s="68"/>
      <c r="O5028" s="68">
        <v>500</v>
      </c>
      <c r="P5028" s="68">
        <f t="shared" si="3862"/>
        <v>500</v>
      </c>
      <c r="Q5028" s="68">
        <f t="shared" si="3863"/>
        <v>12.5</v>
      </c>
    </row>
    <row r="5029" spans="1:17" x14ac:dyDescent="0.25">
      <c r="A5029" s="12" t="s">
        <v>638</v>
      </c>
      <c r="B5029" s="12" t="s">
        <v>82</v>
      </c>
      <c r="C5029" s="12" t="s">
        <v>881</v>
      </c>
      <c r="D5029" s="43" t="s">
        <v>1614</v>
      </c>
      <c r="E5029" s="48">
        <v>6138</v>
      </c>
      <c r="F5029" s="43"/>
      <c r="G5029" s="56" t="s">
        <v>2920</v>
      </c>
      <c r="H5029" s="23" t="s">
        <v>237</v>
      </c>
      <c r="I5029" s="68">
        <v>1600</v>
      </c>
      <c r="J5029" s="68">
        <v>0</v>
      </c>
      <c r="K5029" s="68"/>
      <c r="L5029" s="68">
        <f t="shared" si="3859"/>
        <v>0</v>
      </c>
      <c r="M5029" s="68"/>
      <c r="N5029" s="68"/>
      <c r="O5029" s="68"/>
      <c r="P5029" s="68">
        <f t="shared" si="3862"/>
        <v>0</v>
      </c>
      <c r="Q5029" s="68" t="str">
        <f t="shared" si="3863"/>
        <v>-</v>
      </c>
    </row>
    <row r="5030" spans="1:17" x14ac:dyDescent="0.25">
      <c r="A5030" s="14" t="s">
        <v>638</v>
      </c>
      <c r="B5030" s="14" t="s">
        <v>82</v>
      </c>
      <c r="C5030" s="14" t="s">
        <v>881</v>
      </c>
      <c r="D5030" s="50" t="s">
        <v>1614</v>
      </c>
      <c r="E5030" s="50" t="s">
        <v>2720</v>
      </c>
      <c r="F5030" s="43" t="s">
        <v>1</v>
      </c>
      <c r="G5030" s="49" t="s">
        <v>1</v>
      </c>
      <c r="H5030" s="11" t="s">
        <v>35</v>
      </c>
      <c r="I5030" s="67">
        <f t="shared" ref="I5030:O5030" si="3879">SUM(I5031:I5033)</f>
        <v>33800</v>
      </c>
      <c r="J5030" s="67">
        <f t="shared" si="3879"/>
        <v>11000</v>
      </c>
      <c r="K5030" s="67">
        <f t="shared" si="3879"/>
        <v>0</v>
      </c>
      <c r="L5030" s="67">
        <f t="shared" si="3859"/>
        <v>1300</v>
      </c>
      <c r="M5030" s="67">
        <f t="shared" si="3879"/>
        <v>0</v>
      </c>
      <c r="N5030" s="67">
        <f t="shared" si="3879"/>
        <v>0</v>
      </c>
      <c r="O5030" s="67">
        <f t="shared" si="3879"/>
        <v>1300</v>
      </c>
      <c r="P5030" s="67">
        <f t="shared" si="3862"/>
        <v>1300</v>
      </c>
      <c r="Q5030" s="67">
        <f t="shared" si="3863"/>
        <v>11.818181818181818</v>
      </c>
    </row>
    <row r="5031" spans="1:17" x14ac:dyDescent="0.25">
      <c r="A5031" s="12" t="s">
        <v>638</v>
      </c>
      <c r="B5031" s="12" t="s">
        <v>82</v>
      </c>
      <c r="C5031" s="12" t="s">
        <v>881</v>
      </c>
      <c r="D5031" s="43" t="s">
        <v>1614</v>
      </c>
      <c r="E5031" s="48">
        <v>6139</v>
      </c>
      <c r="F5031" s="43"/>
      <c r="G5031" s="56" t="s">
        <v>2920</v>
      </c>
      <c r="H5031" s="23" t="s">
        <v>35</v>
      </c>
      <c r="I5031" s="68">
        <v>27800</v>
      </c>
      <c r="J5031" s="68">
        <v>5000</v>
      </c>
      <c r="K5031" s="68"/>
      <c r="L5031" s="68">
        <f t="shared" si="3859"/>
        <v>700</v>
      </c>
      <c r="M5031" s="68"/>
      <c r="N5031" s="68"/>
      <c r="O5031" s="68">
        <v>700</v>
      </c>
      <c r="P5031" s="68">
        <f t="shared" si="3862"/>
        <v>700</v>
      </c>
      <c r="Q5031" s="68">
        <f t="shared" si="3863"/>
        <v>14.000000000000002</v>
      </c>
    </row>
    <row r="5032" spans="1:17" x14ac:dyDescent="0.25">
      <c r="A5032" s="12" t="s">
        <v>638</v>
      </c>
      <c r="B5032" s="12" t="s">
        <v>82</v>
      </c>
      <c r="C5032" s="12" t="s">
        <v>881</v>
      </c>
      <c r="D5032" s="43" t="s">
        <v>1614</v>
      </c>
      <c r="E5032" s="48">
        <v>6139</v>
      </c>
      <c r="F5032" s="43" t="s">
        <v>1621</v>
      </c>
      <c r="G5032" s="56" t="s">
        <v>2920</v>
      </c>
      <c r="H5032" s="23" t="s">
        <v>43</v>
      </c>
      <c r="I5032" s="68">
        <v>3000</v>
      </c>
      <c r="J5032" s="68">
        <v>3000</v>
      </c>
      <c r="K5032" s="68"/>
      <c r="L5032" s="68">
        <f t="shared" si="3859"/>
        <v>300</v>
      </c>
      <c r="M5032" s="68"/>
      <c r="N5032" s="68"/>
      <c r="O5032" s="68">
        <v>300</v>
      </c>
      <c r="P5032" s="68">
        <f t="shared" si="3862"/>
        <v>300</v>
      </c>
      <c r="Q5032" s="68">
        <f t="shared" si="3863"/>
        <v>10</v>
      </c>
    </row>
    <row r="5033" spans="1:17" ht="22.5" x14ac:dyDescent="0.25">
      <c r="A5033" s="12" t="s">
        <v>638</v>
      </c>
      <c r="B5033" s="12" t="s">
        <v>82</v>
      </c>
      <c r="C5033" s="12" t="s">
        <v>881</v>
      </c>
      <c r="D5033" s="43" t="s">
        <v>1614</v>
      </c>
      <c r="E5033" s="48">
        <v>6139</v>
      </c>
      <c r="F5033" s="43" t="s">
        <v>1622</v>
      </c>
      <c r="G5033" s="56" t="s">
        <v>2920</v>
      </c>
      <c r="H5033" s="23" t="s">
        <v>49</v>
      </c>
      <c r="I5033" s="68">
        <v>3000</v>
      </c>
      <c r="J5033" s="68">
        <v>3000</v>
      </c>
      <c r="K5033" s="68"/>
      <c r="L5033" s="68">
        <f t="shared" si="3859"/>
        <v>300</v>
      </c>
      <c r="M5033" s="68"/>
      <c r="N5033" s="68"/>
      <c r="O5033" s="68">
        <v>300</v>
      </c>
      <c r="P5033" s="68">
        <f t="shared" si="3862"/>
        <v>300</v>
      </c>
      <c r="Q5033" s="68">
        <f t="shared" si="3863"/>
        <v>10</v>
      </c>
    </row>
    <row r="5034" spans="1:17" ht="22.5" x14ac:dyDescent="0.25">
      <c r="A5034" s="14" t="s">
        <v>1</v>
      </c>
      <c r="B5034" s="14" t="s">
        <v>1</v>
      </c>
      <c r="C5034" s="14" t="s">
        <v>1</v>
      </c>
      <c r="D5034" s="42" t="s">
        <v>1</v>
      </c>
      <c r="E5034" s="42" t="s">
        <v>1</v>
      </c>
      <c r="F5034" s="42" t="s">
        <v>1</v>
      </c>
      <c r="G5034" s="42" t="s">
        <v>1</v>
      </c>
      <c r="H5034" s="17" t="s">
        <v>50</v>
      </c>
      <c r="I5034" s="66">
        <f t="shared" ref="I5034:O5034" si="3880">SUM(I5035)</f>
        <v>13600</v>
      </c>
      <c r="J5034" s="66">
        <f t="shared" si="3880"/>
        <v>13600</v>
      </c>
      <c r="K5034" s="66">
        <f t="shared" si="3880"/>
        <v>0</v>
      </c>
      <c r="L5034" s="66">
        <f t="shared" si="3859"/>
        <v>3375</v>
      </c>
      <c r="M5034" s="66">
        <f t="shared" si="3880"/>
        <v>0</v>
      </c>
      <c r="N5034" s="66">
        <f t="shared" si="3880"/>
        <v>0</v>
      </c>
      <c r="O5034" s="66">
        <f t="shared" si="3880"/>
        <v>3375</v>
      </c>
      <c r="P5034" s="66">
        <f t="shared" si="3862"/>
        <v>3375</v>
      </c>
      <c r="Q5034" s="66">
        <f t="shared" si="3863"/>
        <v>24.816176470588236</v>
      </c>
    </row>
    <row r="5035" spans="1:17" x14ac:dyDescent="0.25">
      <c r="A5035" s="12" t="s">
        <v>638</v>
      </c>
      <c r="B5035" s="12" t="s">
        <v>82</v>
      </c>
      <c r="C5035" s="12" t="s">
        <v>881</v>
      </c>
      <c r="D5035" s="43" t="s">
        <v>1614</v>
      </c>
      <c r="E5035" s="42" t="s">
        <v>2712</v>
      </c>
      <c r="F5035" s="42" t="s">
        <v>1</v>
      </c>
      <c r="G5035" s="42" t="s">
        <v>1</v>
      </c>
      <c r="H5035" s="11" t="s">
        <v>52</v>
      </c>
      <c r="I5035" s="67">
        <f t="shared" ref="I5035" si="3881">SUM(I5036:I5037)</f>
        <v>13600</v>
      </c>
      <c r="J5035" s="67">
        <f t="shared" ref="J5035:K5035" si="3882">SUM(J5036:J5037)</f>
        <v>13600</v>
      </c>
      <c r="K5035" s="67">
        <f t="shared" si="3882"/>
        <v>0</v>
      </c>
      <c r="L5035" s="67">
        <f t="shared" si="3859"/>
        <v>3375</v>
      </c>
      <c r="M5035" s="67">
        <f t="shared" ref="M5035" si="3883">SUM(M5036:M5037)</f>
        <v>0</v>
      </c>
      <c r="N5035" s="67">
        <f t="shared" ref="N5035:O5035" si="3884">SUM(N5036:N5037)</f>
        <v>0</v>
      </c>
      <c r="O5035" s="67">
        <f t="shared" si="3884"/>
        <v>3375</v>
      </c>
      <c r="P5035" s="67">
        <f t="shared" si="3862"/>
        <v>3375</v>
      </c>
      <c r="Q5035" s="67">
        <f t="shared" si="3863"/>
        <v>24.816176470588236</v>
      </c>
    </row>
    <row r="5036" spans="1:17" x14ac:dyDescent="0.25">
      <c r="A5036" s="12" t="s">
        <v>638</v>
      </c>
      <c r="B5036" s="12" t="s">
        <v>82</v>
      </c>
      <c r="C5036" s="12" t="s">
        <v>881</v>
      </c>
      <c r="D5036" s="43" t="s">
        <v>1614</v>
      </c>
      <c r="E5036" s="48">
        <v>6142</v>
      </c>
      <c r="F5036" s="43"/>
      <c r="G5036" s="56" t="s">
        <v>2920</v>
      </c>
      <c r="H5036" s="23" t="s">
        <v>91</v>
      </c>
      <c r="I5036" s="68">
        <v>13500</v>
      </c>
      <c r="J5036" s="68">
        <v>13500</v>
      </c>
      <c r="K5036" s="68"/>
      <c r="L5036" s="68">
        <f t="shared" si="3859"/>
        <v>3375</v>
      </c>
      <c r="M5036" s="68"/>
      <c r="N5036" s="68"/>
      <c r="O5036" s="68">
        <v>3375</v>
      </c>
      <c r="P5036" s="68">
        <f t="shared" si="3862"/>
        <v>3375</v>
      </c>
      <c r="Q5036" s="68">
        <f t="shared" si="3863"/>
        <v>25</v>
      </c>
    </row>
    <row r="5037" spans="1:17" x14ac:dyDescent="0.25">
      <c r="A5037" s="12" t="s">
        <v>638</v>
      </c>
      <c r="B5037" s="12" t="s">
        <v>82</v>
      </c>
      <c r="C5037" s="12" t="s">
        <v>881</v>
      </c>
      <c r="D5037" s="43" t="s">
        <v>1614</v>
      </c>
      <c r="E5037" s="48">
        <v>6148</v>
      </c>
      <c r="F5037" s="43"/>
      <c r="G5037" s="56" t="s">
        <v>2920</v>
      </c>
      <c r="H5037" s="23" t="s">
        <v>58</v>
      </c>
      <c r="I5037" s="68">
        <v>100</v>
      </c>
      <c r="J5037" s="68">
        <v>100</v>
      </c>
      <c r="K5037" s="68"/>
      <c r="L5037" s="68">
        <f t="shared" si="3859"/>
        <v>0</v>
      </c>
      <c r="M5037" s="68"/>
      <c r="N5037" s="68"/>
      <c r="O5037" s="68"/>
      <c r="P5037" s="68">
        <f t="shared" si="3862"/>
        <v>0</v>
      </c>
      <c r="Q5037" s="68">
        <f t="shared" si="3863"/>
        <v>0</v>
      </c>
    </row>
    <row r="5038" spans="1:17" ht="22.5" x14ac:dyDescent="0.25">
      <c r="A5038" s="14" t="s">
        <v>1</v>
      </c>
      <c r="B5038" s="14" t="s">
        <v>1</v>
      </c>
      <c r="C5038" s="14" t="s">
        <v>1</v>
      </c>
      <c r="D5038" s="42" t="s">
        <v>1</v>
      </c>
      <c r="E5038" s="42" t="s">
        <v>1</v>
      </c>
      <c r="F5038" s="42" t="s">
        <v>1</v>
      </c>
      <c r="G5038" s="42" t="s">
        <v>1</v>
      </c>
      <c r="H5038" s="17" t="s">
        <v>59</v>
      </c>
      <c r="I5038" s="66">
        <f t="shared" ref="I5038:O5039" si="3885">SUM(I5039)</f>
        <v>3500</v>
      </c>
      <c r="J5038" s="66">
        <f t="shared" si="3885"/>
        <v>500</v>
      </c>
      <c r="K5038" s="66">
        <f t="shared" si="3885"/>
        <v>0</v>
      </c>
      <c r="L5038" s="66">
        <f t="shared" si="3859"/>
        <v>0</v>
      </c>
      <c r="M5038" s="66">
        <f t="shared" si="3885"/>
        <v>0</v>
      </c>
      <c r="N5038" s="66">
        <f t="shared" si="3885"/>
        <v>0</v>
      </c>
      <c r="O5038" s="66">
        <f t="shared" si="3885"/>
        <v>0</v>
      </c>
      <c r="P5038" s="66">
        <f t="shared" si="3862"/>
        <v>0</v>
      </c>
      <c r="Q5038" s="66">
        <f t="shared" si="3863"/>
        <v>0</v>
      </c>
    </row>
    <row r="5039" spans="1:17" x14ac:dyDescent="0.25">
      <c r="A5039" s="12" t="s">
        <v>638</v>
      </c>
      <c r="B5039" s="12" t="s">
        <v>82</v>
      </c>
      <c r="C5039" s="12" t="s">
        <v>881</v>
      </c>
      <c r="D5039" s="43" t="s">
        <v>1614</v>
      </c>
      <c r="E5039" s="42" t="s">
        <v>2715</v>
      </c>
      <c r="F5039" s="42" t="s">
        <v>1</v>
      </c>
      <c r="G5039" s="42" t="s">
        <v>1</v>
      </c>
      <c r="H5039" s="11" t="s">
        <v>61</v>
      </c>
      <c r="I5039" s="67">
        <f t="shared" si="3885"/>
        <v>3500</v>
      </c>
      <c r="J5039" s="67">
        <f t="shared" si="3885"/>
        <v>500</v>
      </c>
      <c r="K5039" s="67">
        <f t="shared" si="3885"/>
        <v>0</v>
      </c>
      <c r="L5039" s="67">
        <f t="shared" si="3859"/>
        <v>0</v>
      </c>
      <c r="M5039" s="67">
        <f t="shared" si="3885"/>
        <v>0</v>
      </c>
      <c r="N5039" s="67">
        <f t="shared" si="3885"/>
        <v>0</v>
      </c>
      <c r="O5039" s="67">
        <f t="shared" si="3885"/>
        <v>0</v>
      </c>
      <c r="P5039" s="67">
        <f t="shared" si="3862"/>
        <v>0</v>
      </c>
      <c r="Q5039" s="67">
        <f t="shared" si="3863"/>
        <v>0</v>
      </c>
    </row>
    <row r="5040" spans="1:17" x14ac:dyDescent="0.25">
      <c r="A5040" s="12" t="s">
        <v>638</v>
      </c>
      <c r="B5040" s="12" t="s">
        <v>82</v>
      </c>
      <c r="C5040" s="12" t="s">
        <v>881</v>
      </c>
      <c r="D5040" s="43" t="s">
        <v>1614</v>
      </c>
      <c r="E5040" s="48">
        <v>8213</v>
      </c>
      <c r="F5040" s="43"/>
      <c r="G5040" s="56" t="s">
        <v>2920</v>
      </c>
      <c r="H5040" s="23" t="s">
        <v>62</v>
      </c>
      <c r="I5040" s="68">
        <v>3500</v>
      </c>
      <c r="J5040" s="68">
        <v>500</v>
      </c>
      <c r="K5040" s="68"/>
      <c r="L5040" s="68">
        <f t="shared" si="3859"/>
        <v>0</v>
      </c>
      <c r="M5040" s="68"/>
      <c r="N5040" s="68"/>
      <c r="O5040" s="68"/>
      <c r="P5040" s="68">
        <f t="shared" si="3862"/>
        <v>0</v>
      </c>
      <c r="Q5040" s="68">
        <f t="shared" si="3863"/>
        <v>0</v>
      </c>
    </row>
    <row r="5041" spans="1:17" x14ac:dyDescent="0.25">
      <c r="A5041" s="23" t="s">
        <v>1</v>
      </c>
      <c r="B5041" s="23" t="s">
        <v>1</v>
      </c>
      <c r="C5041" s="23" t="s">
        <v>1</v>
      </c>
      <c r="D5041" s="49" t="s">
        <v>1</v>
      </c>
      <c r="E5041" s="49" t="s">
        <v>1</v>
      </c>
      <c r="F5041" s="49" t="s">
        <v>1</v>
      </c>
      <c r="G5041" s="49" t="s">
        <v>1</v>
      </c>
      <c r="H5041" s="17" t="s">
        <v>1623</v>
      </c>
      <c r="I5041" s="66">
        <f t="shared" ref="I5041:O5041" si="3886">SUM(I5011,I5034,I5038)</f>
        <v>1333762</v>
      </c>
      <c r="J5041" s="66">
        <f t="shared" si="3886"/>
        <v>1288562</v>
      </c>
      <c r="K5041" s="66">
        <f t="shared" si="3886"/>
        <v>0</v>
      </c>
      <c r="L5041" s="66">
        <f t="shared" si="3859"/>
        <v>93019</v>
      </c>
      <c r="M5041" s="66">
        <f t="shared" si="3886"/>
        <v>0</v>
      </c>
      <c r="N5041" s="66">
        <f t="shared" si="3886"/>
        <v>0</v>
      </c>
      <c r="O5041" s="66">
        <f t="shared" si="3886"/>
        <v>93019</v>
      </c>
      <c r="P5041" s="66">
        <f t="shared" si="3862"/>
        <v>93019</v>
      </c>
      <c r="Q5041" s="66">
        <f t="shared" si="3863"/>
        <v>7.2188222219807825</v>
      </c>
    </row>
    <row r="5042" spans="1:17" ht="15.75" thickBot="1" x14ac:dyDescent="0.3">
      <c r="A5042" s="23" t="s">
        <v>1</v>
      </c>
      <c r="B5042" s="23" t="s">
        <v>1</v>
      </c>
      <c r="C5042" s="23" t="s">
        <v>1</v>
      </c>
      <c r="D5042" s="49" t="s">
        <v>1</v>
      </c>
      <c r="E5042" s="49" t="s">
        <v>1</v>
      </c>
      <c r="F5042" s="49" t="s">
        <v>1</v>
      </c>
      <c r="G5042" s="49" t="s">
        <v>1</v>
      </c>
      <c r="H5042" s="11" t="s">
        <v>64</v>
      </c>
      <c r="I5042" s="67">
        <v>43</v>
      </c>
      <c r="J5042" s="67">
        <v>43</v>
      </c>
      <c r="K5042" s="67"/>
      <c r="L5042" s="67"/>
      <c r="M5042" s="67"/>
      <c r="N5042" s="67"/>
      <c r="O5042" s="67"/>
      <c r="P5042" s="67">
        <f t="shared" si="3862"/>
        <v>0</v>
      </c>
      <c r="Q5042" s="67">
        <f t="shared" si="3863"/>
        <v>0</v>
      </c>
    </row>
    <row r="5043" spans="1:17" ht="34.5" thickBot="1" x14ac:dyDescent="0.3">
      <c r="A5043" s="23" t="s">
        <v>1</v>
      </c>
      <c r="B5043" s="23" t="s">
        <v>1</v>
      </c>
      <c r="C5043" s="23" t="s">
        <v>1</v>
      </c>
      <c r="D5043" s="49" t="s">
        <v>1</v>
      </c>
      <c r="E5043" s="49" t="s">
        <v>1</v>
      </c>
      <c r="F5043" s="49" t="s">
        <v>1</v>
      </c>
      <c r="G5043" s="49" t="s">
        <v>1</v>
      </c>
      <c r="H5043" s="22" t="s">
        <v>65</v>
      </c>
      <c r="I5043" s="64" t="s">
        <v>2718</v>
      </c>
      <c r="J5043" s="64" t="s">
        <v>2879</v>
      </c>
      <c r="K5043" s="64" t="s">
        <v>2942</v>
      </c>
      <c r="L5043" s="64" t="s">
        <v>2942</v>
      </c>
      <c r="M5043" s="64" t="s">
        <v>2950</v>
      </c>
      <c r="N5043" s="64" t="s">
        <v>2949</v>
      </c>
      <c r="O5043" s="64" t="s">
        <v>2951</v>
      </c>
      <c r="P5043" s="64" t="s">
        <v>2942</v>
      </c>
      <c r="Q5043" s="64" t="s">
        <v>2944</v>
      </c>
    </row>
    <row r="5044" spans="1:17" x14ac:dyDescent="0.25">
      <c r="A5044" s="24"/>
      <c r="B5044" s="24"/>
      <c r="C5044" s="24"/>
      <c r="D5044" s="51"/>
      <c r="E5044" s="51"/>
      <c r="F5044" s="51"/>
      <c r="G5044" s="51"/>
      <c r="H5044" s="18" t="s">
        <v>1</v>
      </c>
      <c r="I5044" s="65">
        <v>1</v>
      </c>
      <c r="J5044" s="65" t="s">
        <v>2894</v>
      </c>
      <c r="K5044" s="65">
        <v>3</v>
      </c>
      <c r="L5044" s="65" t="s">
        <v>2945</v>
      </c>
      <c r="M5044" s="65">
        <v>5</v>
      </c>
      <c r="N5044" s="65">
        <v>6</v>
      </c>
      <c r="O5044" s="65">
        <v>7</v>
      </c>
      <c r="P5044" s="65" t="s">
        <v>2946</v>
      </c>
      <c r="Q5044" s="65">
        <v>9</v>
      </c>
    </row>
    <row r="5045" spans="1:17" x14ac:dyDescent="0.25">
      <c r="A5045" s="24"/>
      <c r="B5045" s="24"/>
      <c r="C5045" s="24"/>
      <c r="D5045" s="51"/>
      <c r="E5045" s="52"/>
      <c r="F5045" s="52"/>
      <c r="G5045" s="52"/>
      <c r="H5045" s="19" t="s">
        <v>332</v>
      </c>
      <c r="I5045" s="69">
        <f t="shared" ref="I5045" si="3887">SUM(I5041)</f>
        <v>1333762</v>
      </c>
      <c r="J5045" s="69">
        <f t="shared" ref="J5045:K5045" si="3888">SUM(J5041)</f>
        <v>1288562</v>
      </c>
      <c r="K5045" s="69">
        <f t="shared" si="3888"/>
        <v>0</v>
      </c>
      <c r="L5045" s="69">
        <f t="shared" si="3859"/>
        <v>93019</v>
      </c>
      <c r="M5045" s="69">
        <f t="shared" ref="M5045" si="3889">SUM(M5041)</f>
        <v>0</v>
      </c>
      <c r="N5045" s="69">
        <f t="shared" ref="N5045:O5045" si="3890">SUM(N5041)</f>
        <v>0</v>
      </c>
      <c r="O5045" s="69">
        <f t="shared" si="3890"/>
        <v>93019</v>
      </c>
      <c r="P5045" s="69">
        <f t="shared" si="3862"/>
        <v>93019</v>
      </c>
      <c r="Q5045" s="69">
        <f t="shared" si="3863"/>
        <v>7.2188222219807825</v>
      </c>
    </row>
    <row r="5046" spans="1:17" x14ac:dyDescent="0.25">
      <c r="A5046" s="24"/>
      <c r="B5046" s="24"/>
      <c r="C5046" s="24"/>
      <c r="D5046" s="51"/>
      <c r="E5046" s="51"/>
      <c r="F5046" s="51"/>
      <c r="G5046" s="51"/>
      <c r="H5046" s="20" t="s">
        <v>67</v>
      </c>
      <c r="I5046" s="69">
        <f t="shared" ref="I5046" si="3891">SUM(I5045)</f>
        <v>1333762</v>
      </c>
      <c r="J5046" s="69">
        <f t="shared" ref="J5046:K5046" si="3892">SUM(J5045)</f>
        <v>1288562</v>
      </c>
      <c r="K5046" s="69">
        <f t="shared" si="3892"/>
        <v>0</v>
      </c>
      <c r="L5046" s="69">
        <f t="shared" si="3859"/>
        <v>93019</v>
      </c>
      <c r="M5046" s="69">
        <f t="shared" ref="M5046" si="3893">SUM(M5045)</f>
        <v>0</v>
      </c>
      <c r="N5046" s="69">
        <f t="shared" ref="N5046:O5046" si="3894">SUM(N5045)</f>
        <v>0</v>
      </c>
      <c r="O5046" s="69">
        <f t="shared" si="3894"/>
        <v>93019</v>
      </c>
      <c r="P5046" s="69">
        <f t="shared" si="3862"/>
        <v>93019</v>
      </c>
      <c r="Q5046" s="69">
        <f t="shared" si="3863"/>
        <v>7.2188222219807825</v>
      </c>
    </row>
    <row r="5047" spans="1:17" x14ac:dyDescent="0.25">
      <c r="A5047" s="25"/>
      <c r="B5047" s="25"/>
      <c r="C5047" s="25"/>
      <c r="D5047" s="53"/>
      <c r="E5047" s="53"/>
      <c r="F5047" s="53"/>
      <c r="G5047" s="53"/>
    </row>
    <row r="5048" spans="1:17" ht="15.75" thickBot="1" x14ac:dyDescent="0.3">
      <c r="A5048" s="23" t="s">
        <v>1</v>
      </c>
      <c r="B5048" s="23" t="s">
        <v>1</v>
      </c>
      <c r="C5048" s="23" t="s">
        <v>1</v>
      </c>
      <c r="D5048" s="49" t="s">
        <v>1</v>
      </c>
      <c r="E5048" s="49" t="s">
        <v>1</v>
      </c>
      <c r="F5048" s="49" t="s">
        <v>1</v>
      </c>
      <c r="G5048" s="49" t="s">
        <v>1</v>
      </c>
      <c r="H5048" s="26" t="s">
        <v>1</v>
      </c>
      <c r="I5048" s="70"/>
      <c r="J5048" s="70"/>
      <c r="K5048" s="70"/>
      <c r="L5048" s="70"/>
      <c r="M5048" s="70"/>
      <c r="N5048" s="70"/>
      <c r="O5048" s="70"/>
      <c r="P5048" s="70"/>
      <c r="Q5048" s="70"/>
    </row>
    <row r="5049" spans="1:17" ht="34.5" thickBot="1" x14ac:dyDescent="0.3">
      <c r="A5049" s="22" t="s">
        <v>4</v>
      </c>
      <c r="B5049" s="22" t="s">
        <v>5</v>
      </c>
      <c r="C5049" s="22" t="s">
        <v>6</v>
      </c>
      <c r="D5049" s="44" t="s">
        <v>2891</v>
      </c>
      <c r="E5049" s="44" t="s">
        <v>2895</v>
      </c>
      <c r="F5049" s="44" t="s">
        <v>7</v>
      </c>
      <c r="G5049" s="44" t="s">
        <v>8</v>
      </c>
      <c r="H5049" s="22" t="s">
        <v>9</v>
      </c>
      <c r="I5049" s="64" t="s">
        <v>2718</v>
      </c>
      <c r="J5049" s="64" t="s">
        <v>2879</v>
      </c>
      <c r="K5049" s="64" t="s">
        <v>2942</v>
      </c>
      <c r="L5049" s="64" t="s">
        <v>2942</v>
      </c>
      <c r="M5049" s="64" t="s">
        <v>2950</v>
      </c>
      <c r="N5049" s="64" t="s">
        <v>2949</v>
      </c>
      <c r="O5049" s="64" t="s">
        <v>2951</v>
      </c>
      <c r="P5049" s="64" t="s">
        <v>2942</v>
      </c>
      <c r="Q5049" s="64" t="s">
        <v>2944</v>
      </c>
    </row>
    <row r="5050" spans="1:17" x14ac:dyDescent="0.25">
      <c r="A5050" s="15" t="s">
        <v>1</v>
      </c>
      <c r="B5050" s="15" t="s">
        <v>1</v>
      </c>
      <c r="C5050" s="15" t="s">
        <v>1</v>
      </c>
      <c r="D5050" s="45" t="s">
        <v>1</v>
      </c>
      <c r="E5050" s="45" t="s">
        <v>1</v>
      </c>
      <c r="F5050" s="46" t="s">
        <v>1</v>
      </c>
      <c r="G5050" s="47" t="s">
        <v>1</v>
      </c>
      <c r="H5050" s="16" t="s">
        <v>1</v>
      </c>
      <c r="I5050" s="65">
        <v>1</v>
      </c>
      <c r="J5050" s="65" t="s">
        <v>2894</v>
      </c>
      <c r="K5050" s="65">
        <v>3</v>
      </c>
      <c r="L5050" s="65" t="s">
        <v>2945</v>
      </c>
      <c r="M5050" s="65">
        <v>5</v>
      </c>
      <c r="N5050" s="65">
        <v>6</v>
      </c>
      <c r="O5050" s="65">
        <v>7</v>
      </c>
      <c r="P5050" s="65" t="s">
        <v>2946</v>
      </c>
      <c r="Q5050" s="65">
        <v>9</v>
      </c>
    </row>
    <row r="5051" spans="1:17" x14ac:dyDescent="0.25">
      <c r="A5051" s="14" t="s">
        <v>638</v>
      </c>
      <c r="B5051" s="14" t="s">
        <v>82</v>
      </c>
      <c r="C5051" s="12" t="s">
        <v>892</v>
      </c>
      <c r="D5051" s="43" t="s">
        <v>1624</v>
      </c>
      <c r="E5051" s="42" t="s">
        <v>1</v>
      </c>
      <c r="F5051" s="42" t="s">
        <v>1</v>
      </c>
      <c r="G5051" s="42" t="s">
        <v>1</v>
      </c>
      <c r="H5051" s="11" t="s">
        <v>1625</v>
      </c>
      <c r="I5051" s="63"/>
      <c r="J5051" s="63"/>
      <c r="K5051" s="63"/>
      <c r="L5051" s="63"/>
      <c r="M5051" s="63"/>
      <c r="N5051" s="63"/>
      <c r="O5051" s="63"/>
      <c r="P5051" s="63">
        <f t="shared" si="3862"/>
        <v>0</v>
      </c>
      <c r="Q5051" s="63" t="str">
        <f t="shared" si="3863"/>
        <v>-</v>
      </c>
    </row>
    <row r="5052" spans="1:17" ht="22.5" x14ac:dyDescent="0.25">
      <c r="A5052" s="14" t="s">
        <v>1</v>
      </c>
      <c r="B5052" s="14" t="s">
        <v>1</v>
      </c>
      <c r="C5052" s="14" t="s">
        <v>1</v>
      </c>
      <c r="D5052" s="42" t="s">
        <v>1</v>
      </c>
      <c r="E5052" s="42" t="s">
        <v>1</v>
      </c>
      <c r="F5052" s="42" t="s">
        <v>1</v>
      </c>
      <c r="G5052" s="42" t="s">
        <v>1</v>
      </c>
      <c r="H5052" s="17" t="s">
        <v>13</v>
      </c>
      <c r="I5052" s="66">
        <f t="shared" ref="I5052" si="3895">SUM(I5053,I5061,I5063)</f>
        <v>2312526</v>
      </c>
      <c r="J5052" s="66">
        <f t="shared" ref="J5052:K5052" si="3896">SUM(J5053,J5061,J5063)</f>
        <v>2219026</v>
      </c>
      <c r="K5052" s="66">
        <f t="shared" si="3896"/>
        <v>0</v>
      </c>
      <c r="L5052" s="66">
        <f t="shared" si="3859"/>
        <v>198988</v>
      </c>
      <c r="M5052" s="66">
        <f t="shared" ref="M5052" si="3897">SUM(M5053,M5061,M5063)</f>
        <v>0</v>
      </c>
      <c r="N5052" s="66">
        <f t="shared" ref="N5052:O5052" si="3898">SUM(N5053,N5061,N5063)</f>
        <v>0</v>
      </c>
      <c r="O5052" s="66">
        <f t="shared" si="3898"/>
        <v>198988</v>
      </c>
      <c r="P5052" s="66">
        <f t="shared" si="3862"/>
        <v>198988</v>
      </c>
      <c r="Q5052" s="66">
        <f t="shared" si="3863"/>
        <v>8.9673577506527646</v>
      </c>
    </row>
    <row r="5053" spans="1:17" x14ac:dyDescent="0.25">
      <c r="A5053" s="12" t="s">
        <v>638</v>
      </c>
      <c r="B5053" s="12" t="s">
        <v>82</v>
      </c>
      <c r="C5053" s="12" t="s">
        <v>892</v>
      </c>
      <c r="D5053" s="43" t="s">
        <v>1624</v>
      </c>
      <c r="E5053" s="42" t="s">
        <v>2709</v>
      </c>
      <c r="F5053" s="42" t="s">
        <v>1</v>
      </c>
      <c r="G5053" s="42" t="s">
        <v>1</v>
      </c>
      <c r="H5053" s="11" t="s">
        <v>15</v>
      </c>
      <c r="I5053" s="67">
        <f t="shared" ref="I5053" si="3899">SUM(I5054,I5055)</f>
        <v>1909517</v>
      </c>
      <c r="J5053" s="67">
        <f t="shared" ref="J5053:K5053" si="3900">SUM(J5054,J5055)</f>
        <v>1909517</v>
      </c>
      <c r="K5053" s="67">
        <f t="shared" si="3900"/>
        <v>0</v>
      </c>
      <c r="L5053" s="67">
        <f t="shared" si="3859"/>
        <v>157665</v>
      </c>
      <c r="M5053" s="67">
        <f t="shared" ref="M5053" si="3901">SUM(M5054,M5055)</f>
        <v>0</v>
      </c>
      <c r="N5053" s="67">
        <f t="shared" ref="N5053:O5053" si="3902">SUM(N5054,N5055)</f>
        <v>0</v>
      </c>
      <c r="O5053" s="67">
        <f t="shared" si="3902"/>
        <v>157665</v>
      </c>
      <c r="P5053" s="67">
        <f t="shared" si="3862"/>
        <v>157665</v>
      </c>
      <c r="Q5053" s="67">
        <f t="shared" si="3863"/>
        <v>8.2568000180150278</v>
      </c>
    </row>
    <row r="5054" spans="1:17" x14ac:dyDescent="0.25">
      <c r="A5054" s="12" t="s">
        <v>638</v>
      </c>
      <c r="B5054" s="12" t="s">
        <v>82</v>
      </c>
      <c r="C5054" s="12" t="s">
        <v>892</v>
      </c>
      <c r="D5054" s="43" t="s">
        <v>1624</v>
      </c>
      <c r="E5054" s="48">
        <v>6111</v>
      </c>
      <c r="F5054" s="43"/>
      <c r="G5054" s="56" t="s">
        <v>2920</v>
      </c>
      <c r="H5054" s="23" t="s">
        <v>16</v>
      </c>
      <c r="I5054" s="68">
        <v>1678625</v>
      </c>
      <c r="J5054" s="68">
        <v>1678625</v>
      </c>
      <c r="K5054" s="68"/>
      <c r="L5054" s="68">
        <f t="shared" si="3859"/>
        <v>135000</v>
      </c>
      <c r="M5054" s="68"/>
      <c r="N5054" s="68"/>
      <c r="O5054" s="68">
        <v>135000</v>
      </c>
      <c r="P5054" s="68">
        <f t="shared" si="3862"/>
        <v>135000</v>
      </c>
      <c r="Q5054" s="68">
        <f t="shared" si="3863"/>
        <v>8.0422965224514122</v>
      </c>
    </row>
    <row r="5055" spans="1:17" x14ac:dyDescent="0.25">
      <c r="A5055" s="14" t="s">
        <v>638</v>
      </c>
      <c r="B5055" s="14" t="s">
        <v>82</v>
      </c>
      <c r="C5055" s="14" t="s">
        <v>892</v>
      </c>
      <c r="D5055" s="50" t="s">
        <v>1624</v>
      </c>
      <c r="E5055" s="50" t="s">
        <v>2719</v>
      </c>
      <c r="F5055" s="43" t="s">
        <v>1</v>
      </c>
      <c r="G5055" s="49" t="s">
        <v>1</v>
      </c>
      <c r="H5055" s="11" t="s">
        <v>19</v>
      </c>
      <c r="I5055" s="67">
        <f t="shared" ref="I5055:O5055" si="3903">SUM(I5056:I5060)</f>
        <v>230892</v>
      </c>
      <c r="J5055" s="67">
        <f t="shared" si="3903"/>
        <v>230892</v>
      </c>
      <c r="K5055" s="67">
        <f t="shared" si="3903"/>
        <v>0</v>
      </c>
      <c r="L5055" s="67">
        <f t="shared" si="3859"/>
        <v>22665</v>
      </c>
      <c r="M5055" s="67">
        <f t="shared" si="3903"/>
        <v>0</v>
      </c>
      <c r="N5055" s="67">
        <f t="shared" si="3903"/>
        <v>0</v>
      </c>
      <c r="O5055" s="67">
        <f t="shared" si="3903"/>
        <v>22665</v>
      </c>
      <c r="P5055" s="67">
        <f t="shared" si="3862"/>
        <v>22665</v>
      </c>
      <c r="Q5055" s="67">
        <f t="shared" si="3863"/>
        <v>9.8162777402421906</v>
      </c>
    </row>
    <row r="5056" spans="1:17" x14ac:dyDescent="0.25">
      <c r="A5056" s="12" t="s">
        <v>638</v>
      </c>
      <c r="B5056" s="12" t="s">
        <v>82</v>
      </c>
      <c r="C5056" s="12" t="s">
        <v>892</v>
      </c>
      <c r="D5056" s="43" t="s">
        <v>1624</v>
      </c>
      <c r="E5056" s="48">
        <v>6112</v>
      </c>
      <c r="F5056" s="43" t="s">
        <v>1626</v>
      </c>
      <c r="G5056" s="56" t="s">
        <v>2920</v>
      </c>
      <c r="H5056" s="23" t="s">
        <v>73</v>
      </c>
      <c r="I5056" s="68">
        <v>44500</v>
      </c>
      <c r="J5056" s="68">
        <v>44500</v>
      </c>
      <c r="K5056" s="68"/>
      <c r="L5056" s="68">
        <f t="shared" si="3859"/>
        <v>3865</v>
      </c>
      <c r="M5056" s="68"/>
      <c r="N5056" s="68"/>
      <c r="O5056" s="68">
        <v>3865</v>
      </c>
      <c r="P5056" s="68">
        <f t="shared" si="3862"/>
        <v>3865</v>
      </c>
      <c r="Q5056" s="68">
        <f t="shared" si="3863"/>
        <v>8.6853932584269664</v>
      </c>
    </row>
    <row r="5057" spans="1:17" x14ac:dyDescent="0.25">
      <c r="A5057" s="12" t="s">
        <v>638</v>
      </c>
      <c r="B5057" s="12" t="s">
        <v>82</v>
      </c>
      <c r="C5057" s="12" t="s">
        <v>892</v>
      </c>
      <c r="D5057" s="43" t="s">
        <v>1624</v>
      </c>
      <c r="E5057" s="48">
        <v>6112</v>
      </c>
      <c r="F5057" s="43" t="s">
        <v>1627</v>
      </c>
      <c r="G5057" s="56" t="s">
        <v>2920</v>
      </c>
      <c r="H5057" s="23" t="s">
        <v>22</v>
      </c>
      <c r="I5057" s="68">
        <v>130000</v>
      </c>
      <c r="J5057" s="68">
        <v>130000</v>
      </c>
      <c r="K5057" s="68"/>
      <c r="L5057" s="68">
        <f t="shared" si="3859"/>
        <v>14200</v>
      </c>
      <c r="M5057" s="68"/>
      <c r="N5057" s="68"/>
      <c r="O5057" s="68">
        <v>14200</v>
      </c>
      <c r="P5057" s="68">
        <f t="shared" si="3862"/>
        <v>14200</v>
      </c>
      <c r="Q5057" s="68">
        <f t="shared" si="3863"/>
        <v>10.923076923076923</v>
      </c>
    </row>
    <row r="5058" spans="1:17" x14ac:dyDescent="0.25">
      <c r="A5058" s="12" t="s">
        <v>638</v>
      </c>
      <c r="B5058" s="12" t="s">
        <v>82</v>
      </c>
      <c r="C5058" s="12" t="s">
        <v>892</v>
      </c>
      <c r="D5058" s="43" t="s">
        <v>1624</v>
      </c>
      <c r="E5058" s="48">
        <v>6112</v>
      </c>
      <c r="F5058" s="43" t="s">
        <v>1628</v>
      </c>
      <c r="G5058" s="56" t="s">
        <v>2920</v>
      </c>
      <c r="H5058" s="23" t="s">
        <v>24</v>
      </c>
      <c r="I5058" s="68">
        <v>33892</v>
      </c>
      <c r="J5058" s="68">
        <v>33892</v>
      </c>
      <c r="K5058" s="68"/>
      <c r="L5058" s="68">
        <f t="shared" si="3859"/>
        <v>0</v>
      </c>
      <c r="M5058" s="68"/>
      <c r="N5058" s="68"/>
      <c r="O5058" s="68"/>
      <c r="P5058" s="68">
        <f t="shared" si="3862"/>
        <v>0</v>
      </c>
      <c r="Q5058" s="68">
        <f t="shared" si="3863"/>
        <v>0</v>
      </c>
    </row>
    <row r="5059" spans="1:17" x14ac:dyDescent="0.25">
      <c r="A5059" s="12" t="s">
        <v>638</v>
      </c>
      <c r="B5059" s="12" t="s">
        <v>82</v>
      </c>
      <c r="C5059" s="12" t="s">
        <v>892</v>
      </c>
      <c r="D5059" s="43" t="s">
        <v>1624</v>
      </c>
      <c r="E5059" s="48">
        <v>6112</v>
      </c>
      <c r="F5059" s="43" t="s">
        <v>1629</v>
      </c>
      <c r="G5059" s="56" t="s">
        <v>2920</v>
      </c>
      <c r="H5059" s="23" t="s">
        <v>76</v>
      </c>
      <c r="I5059" s="68">
        <v>12500</v>
      </c>
      <c r="J5059" s="68">
        <v>12500</v>
      </c>
      <c r="K5059" s="68"/>
      <c r="L5059" s="68">
        <f t="shared" si="3859"/>
        <v>4600</v>
      </c>
      <c r="M5059" s="68"/>
      <c r="N5059" s="68"/>
      <c r="O5059" s="68">
        <v>4600</v>
      </c>
      <c r="P5059" s="68">
        <f t="shared" si="3862"/>
        <v>4600</v>
      </c>
      <c r="Q5059" s="68">
        <f t="shared" si="3863"/>
        <v>36.799999999999997</v>
      </c>
    </row>
    <row r="5060" spans="1:17" x14ac:dyDescent="0.25">
      <c r="A5060" s="12" t="s">
        <v>638</v>
      </c>
      <c r="B5060" s="12" t="s">
        <v>82</v>
      </c>
      <c r="C5060" s="12" t="s">
        <v>892</v>
      </c>
      <c r="D5060" s="43" t="s">
        <v>1624</v>
      </c>
      <c r="E5060" s="48">
        <v>6112</v>
      </c>
      <c r="F5060" s="43" t="s">
        <v>1630</v>
      </c>
      <c r="G5060" s="56" t="s">
        <v>2920</v>
      </c>
      <c r="H5060" s="23" t="s">
        <v>26</v>
      </c>
      <c r="I5060" s="68">
        <v>10000</v>
      </c>
      <c r="J5060" s="68">
        <v>10000</v>
      </c>
      <c r="K5060" s="68"/>
      <c r="L5060" s="68">
        <f t="shared" si="3859"/>
        <v>0</v>
      </c>
      <c r="M5060" s="68"/>
      <c r="N5060" s="68"/>
      <c r="O5060" s="68"/>
      <c r="P5060" s="68">
        <f t="shared" si="3862"/>
        <v>0</v>
      </c>
      <c r="Q5060" s="68">
        <f t="shared" si="3863"/>
        <v>0</v>
      </c>
    </row>
    <row r="5061" spans="1:17" x14ac:dyDescent="0.25">
      <c r="A5061" s="12" t="s">
        <v>638</v>
      </c>
      <c r="B5061" s="12" t="s">
        <v>82</v>
      </c>
      <c r="C5061" s="12" t="s">
        <v>892</v>
      </c>
      <c r="D5061" s="43" t="s">
        <v>1624</v>
      </c>
      <c r="E5061" s="42" t="s">
        <v>2710</v>
      </c>
      <c r="F5061" s="42" t="s">
        <v>1</v>
      </c>
      <c r="G5061" s="42" t="s">
        <v>1</v>
      </c>
      <c r="H5061" s="11" t="s">
        <v>28</v>
      </c>
      <c r="I5061" s="67">
        <f t="shared" ref="I5061:O5061" si="3904">SUM(I5062)</f>
        <v>176297</v>
      </c>
      <c r="J5061" s="67">
        <f t="shared" si="3904"/>
        <v>176297</v>
      </c>
      <c r="K5061" s="67">
        <f t="shared" si="3904"/>
        <v>0</v>
      </c>
      <c r="L5061" s="67">
        <f t="shared" si="3859"/>
        <v>14500</v>
      </c>
      <c r="M5061" s="67">
        <f t="shared" si="3904"/>
        <v>0</v>
      </c>
      <c r="N5061" s="67">
        <f t="shared" si="3904"/>
        <v>0</v>
      </c>
      <c r="O5061" s="67">
        <f t="shared" si="3904"/>
        <v>14500</v>
      </c>
      <c r="P5061" s="67">
        <f t="shared" si="3862"/>
        <v>14500</v>
      </c>
      <c r="Q5061" s="67">
        <f t="shared" si="3863"/>
        <v>8.2247570860536481</v>
      </c>
    </row>
    <row r="5062" spans="1:17" x14ac:dyDescent="0.25">
      <c r="A5062" s="12" t="s">
        <v>638</v>
      </c>
      <c r="B5062" s="12" t="s">
        <v>82</v>
      </c>
      <c r="C5062" s="12" t="s">
        <v>892</v>
      </c>
      <c r="D5062" s="43" t="s">
        <v>1624</v>
      </c>
      <c r="E5062" s="48">
        <v>6121</v>
      </c>
      <c r="F5062" s="43"/>
      <c r="G5062" s="56" t="s">
        <v>2920</v>
      </c>
      <c r="H5062" s="23" t="s">
        <v>29</v>
      </c>
      <c r="I5062" s="68">
        <v>176297</v>
      </c>
      <c r="J5062" s="68">
        <v>176297</v>
      </c>
      <c r="K5062" s="68"/>
      <c r="L5062" s="68">
        <f t="shared" si="3859"/>
        <v>14500</v>
      </c>
      <c r="M5062" s="68"/>
      <c r="N5062" s="68"/>
      <c r="O5062" s="68">
        <v>14500</v>
      </c>
      <c r="P5062" s="68">
        <f t="shared" si="3862"/>
        <v>14500</v>
      </c>
      <c r="Q5062" s="68">
        <f t="shared" si="3863"/>
        <v>8.2247570860536481</v>
      </c>
    </row>
    <row r="5063" spans="1:17" x14ac:dyDescent="0.25">
      <c r="A5063" s="12" t="s">
        <v>638</v>
      </c>
      <c r="B5063" s="12" t="s">
        <v>82</v>
      </c>
      <c r="C5063" s="12" t="s">
        <v>892</v>
      </c>
      <c r="D5063" s="43" t="s">
        <v>1624</v>
      </c>
      <c r="E5063" s="42" t="s">
        <v>2711</v>
      </c>
      <c r="F5063" s="42" t="s">
        <v>1</v>
      </c>
      <c r="G5063" s="42" t="s">
        <v>1</v>
      </c>
      <c r="H5063" s="11" t="s">
        <v>32</v>
      </c>
      <c r="I5063" s="67">
        <f t="shared" ref="I5063:O5063" si="3905">SUM(I5064:I5071)</f>
        <v>226712</v>
      </c>
      <c r="J5063" s="67">
        <f t="shared" si="3905"/>
        <v>133212</v>
      </c>
      <c r="K5063" s="67">
        <f t="shared" si="3905"/>
        <v>0</v>
      </c>
      <c r="L5063" s="67">
        <f t="shared" si="3859"/>
        <v>26823</v>
      </c>
      <c r="M5063" s="67">
        <f t="shared" si="3905"/>
        <v>0</v>
      </c>
      <c r="N5063" s="67">
        <f t="shared" si="3905"/>
        <v>0</v>
      </c>
      <c r="O5063" s="67">
        <f t="shared" si="3905"/>
        <v>26823</v>
      </c>
      <c r="P5063" s="67">
        <f t="shared" si="3862"/>
        <v>26823</v>
      </c>
      <c r="Q5063" s="67">
        <f t="shared" si="3863"/>
        <v>20.135573371768309</v>
      </c>
    </row>
    <row r="5064" spans="1:17" x14ac:dyDescent="0.25">
      <c r="A5064" s="12" t="s">
        <v>638</v>
      </c>
      <c r="B5064" s="12" t="s">
        <v>82</v>
      </c>
      <c r="C5064" s="12" t="s">
        <v>892</v>
      </c>
      <c r="D5064" s="43" t="s">
        <v>1624</v>
      </c>
      <c r="E5064" s="48">
        <v>6131</v>
      </c>
      <c r="F5064" s="43"/>
      <c r="G5064" s="56" t="s">
        <v>2920</v>
      </c>
      <c r="H5064" s="23" t="s">
        <v>33</v>
      </c>
      <c r="I5064" s="68">
        <v>6000</v>
      </c>
      <c r="J5064" s="68">
        <v>0</v>
      </c>
      <c r="K5064" s="68"/>
      <c r="L5064" s="68">
        <f t="shared" si="3859"/>
        <v>0</v>
      </c>
      <c r="M5064" s="68"/>
      <c r="N5064" s="68"/>
      <c r="O5064" s="68"/>
      <c r="P5064" s="68">
        <f t="shared" si="3862"/>
        <v>0</v>
      </c>
      <c r="Q5064" s="68" t="str">
        <f t="shared" si="3863"/>
        <v>-</v>
      </c>
    </row>
    <row r="5065" spans="1:17" x14ac:dyDescent="0.25">
      <c r="A5065" s="12" t="s">
        <v>638</v>
      </c>
      <c r="B5065" s="12" t="s">
        <v>82</v>
      </c>
      <c r="C5065" s="12" t="s">
        <v>892</v>
      </c>
      <c r="D5065" s="43" t="s">
        <v>1624</v>
      </c>
      <c r="E5065" s="48">
        <v>6132</v>
      </c>
      <c r="F5065" s="43"/>
      <c r="G5065" s="56" t="s">
        <v>2920</v>
      </c>
      <c r="H5065" s="23" t="s">
        <v>227</v>
      </c>
      <c r="I5065" s="68">
        <v>51300</v>
      </c>
      <c r="J5065" s="68">
        <v>49300</v>
      </c>
      <c r="K5065" s="68"/>
      <c r="L5065" s="68">
        <f t="shared" si="3859"/>
        <v>7300</v>
      </c>
      <c r="M5065" s="68"/>
      <c r="N5065" s="68"/>
      <c r="O5065" s="68">
        <v>7300</v>
      </c>
      <c r="P5065" s="68">
        <f t="shared" si="3862"/>
        <v>7300</v>
      </c>
      <c r="Q5065" s="68">
        <f t="shared" si="3863"/>
        <v>14.807302231237324</v>
      </c>
    </row>
    <row r="5066" spans="1:17" x14ac:dyDescent="0.25">
      <c r="A5066" s="12" t="s">
        <v>638</v>
      </c>
      <c r="B5066" s="12" t="s">
        <v>82</v>
      </c>
      <c r="C5066" s="12" t="s">
        <v>892</v>
      </c>
      <c r="D5066" s="43" t="s">
        <v>1624</v>
      </c>
      <c r="E5066" s="48">
        <v>6133</v>
      </c>
      <c r="F5066" s="43"/>
      <c r="G5066" s="56" t="s">
        <v>2920</v>
      </c>
      <c r="H5066" s="23" t="s">
        <v>229</v>
      </c>
      <c r="I5066" s="68">
        <v>15218</v>
      </c>
      <c r="J5066" s="68">
        <v>14218</v>
      </c>
      <c r="K5066" s="68"/>
      <c r="L5066" s="68">
        <f t="shared" si="3859"/>
        <v>1185</v>
      </c>
      <c r="M5066" s="68"/>
      <c r="N5066" s="68"/>
      <c r="O5066" s="68">
        <v>1185</v>
      </c>
      <c r="P5066" s="68">
        <f t="shared" si="3862"/>
        <v>1185</v>
      </c>
      <c r="Q5066" s="68">
        <f t="shared" si="3863"/>
        <v>8.3345055563370387</v>
      </c>
    </row>
    <row r="5067" spans="1:17" x14ac:dyDescent="0.25">
      <c r="A5067" s="12" t="s">
        <v>638</v>
      </c>
      <c r="B5067" s="12" t="s">
        <v>82</v>
      </c>
      <c r="C5067" s="12" t="s">
        <v>892</v>
      </c>
      <c r="D5067" s="43" t="s">
        <v>1624</v>
      </c>
      <c r="E5067" s="48">
        <v>6134</v>
      </c>
      <c r="F5067" s="43"/>
      <c r="G5067" s="56" t="s">
        <v>2920</v>
      </c>
      <c r="H5067" s="23" t="s">
        <v>169</v>
      </c>
      <c r="I5067" s="68">
        <v>14000</v>
      </c>
      <c r="J5067" s="68">
        <v>10000</v>
      </c>
      <c r="K5067" s="68"/>
      <c r="L5067" s="68">
        <f t="shared" si="3859"/>
        <v>840</v>
      </c>
      <c r="M5067" s="68"/>
      <c r="N5067" s="68"/>
      <c r="O5067" s="68">
        <v>840</v>
      </c>
      <c r="P5067" s="68">
        <f t="shared" si="3862"/>
        <v>840</v>
      </c>
      <c r="Q5067" s="68">
        <f t="shared" si="3863"/>
        <v>8.4</v>
      </c>
    </row>
    <row r="5068" spans="1:17" x14ac:dyDescent="0.25">
      <c r="A5068" s="12" t="s">
        <v>638</v>
      </c>
      <c r="B5068" s="12" t="s">
        <v>82</v>
      </c>
      <c r="C5068" s="12" t="s">
        <v>892</v>
      </c>
      <c r="D5068" s="43" t="s">
        <v>1624</v>
      </c>
      <c r="E5068" s="48">
        <v>6135</v>
      </c>
      <c r="F5068" s="43"/>
      <c r="G5068" s="56" t="s">
        <v>2920</v>
      </c>
      <c r="H5068" s="23" t="s">
        <v>231</v>
      </c>
      <c r="I5068" s="68">
        <v>5857</v>
      </c>
      <c r="J5068" s="68">
        <v>2857</v>
      </c>
      <c r="K5068" s="68"/>
      <c r="L5068" s="68">
        <f t="shared" ref="L5068:L5131" si="3906">SUM(M5068:O5068)</f>
        <v>240</v>
      </c>
      <c r="M5068" s="68"/>
      <c r="N5068" s="68"/>
      <c r="O5068" s="68">
        <v>240</v>
      </c>
      <c r="P5068" s="68">
        <f t="shared" ref="P5068:P5131" si="3907">K5068+L5068</f>
        <v>240</v>
      </c>
      <c r="Q5068" s="68">
        <f t="shared" ref="Q5068:Q5131" si="3908">IF(J5068=0,"-",P5068/J5068*100)</f>
        <v>8.4004200210010502</v>
      </c>
    </row>
    <row r="5069" spans="1:17" x14ac:dyDescent="0.25">
      <c r="A5069" s="12" t="s">
        <v>638</v>
      </c>
      <c r="B5069" s="12" t="s">
        <v>82</v>
      </c>
      <c r="C5069" s="12" t="s">
        <v>892</v>
      </c>
      <c r="D5069" s="43" t="s">
        <v>1624</v>
      </c>
      <c r="E5069" s="48">
        <v>6137</v>
      </c>
      <c r="F5069" s="43"/>
      <c r="G5069" s="56" t="s">
        <v>2920</v>
      </c>
      <c r="H5069" s="23" t="s">
        <v>235</v>
      </c>
      <c r="I5069" s="68">
        <v>9946</v>
      </c>
      <c r="J5069" s="68">
        <v>7446</v>
      </c>
      <c r="K5069" s="68"/>
      <c r="L5069" s="68">
        <f t="shared" si="3906"/>
        <v>621</v>
      </c>
      <c r="M5069" s="68"/>
      <c r="N5069" s="68"/>
      <c r="O5069" s="68">
        <v>621</v>
      </c>
      <c r="P5069" s="68">
        <f t="shared" si="3907"/>
        <v>621</v>
      </c>
      <c r="Q5069" s="68">
        <f t="shared" si="3908"/>
        <v>8.3400483481063663</v>
      </c>
    </row>
    <row r="5070" spans="1:17" x14ac:dyDescent="0.25">
      <c r="A5070" s="12" t="s">
        <v>638</v>
      </c>
      <c r="B5070" s="12" t="s">
        <v>82</v>
      </c>
      <c r="C5070" s="12" t="s">
        <v>892</v>
      </c>
      <c r="D5070" s="43" t="s">
        <v>1624</v>
      </c>
      <c r="E5070" s="48">
        <v>6138</v>
      </c>
      <c r="F5070" s="43"/>
      <c r="G5070" s="56" t="s">
        <v>2920</v>
      </c>
      <c r="H5070" s="23" t="s">
        <v>237</v>
      </c>
      <c r="I5070" s="68">
        <v>2000</v>
      </c>
      <c r="J5070" s="68">
        <v>2000</v>
      </c>
      <c r="K5070" s="68"/>
      <c r="L5070" s="68">
        <f t="shared" si="3906"/>
        <v>800</v>
      </c>
      <c r="M5070" s="68"/>
      <c r="N5070" s="68"/>
      <c r="O5070" s="68">
        <v>800</v>
      </c>
      <c r="P5070" s="68">
        <f t="shared" si="3907"/>
        <v>800</v>
      </c>
      <c r="Q5070" s="68">
        <f t="shared" si="3908"/>
        <v>40</v>
      </c>
    </row>
    <row r="5071" spans="1:17" x14ac:dyDescent="0.25">
      <c r="A5071" s="14" t="s">
        <v>638</v>
      </c>
      <c r="B5071" s="14" t="s">
        <v>82</v>
      </c>
      <c r="C5071" s="14" t="s">
        <v>892</v>
      </c>
      <c r="D5071" s="50" t="s">
        <v>1624</v>
      </c>
      <c r="E5071" s="50" t="s">
        <v>2720</v>
      </c>
      <c r="F5071" s="43" t="s">
        <v>1</v>
      </c>
      <c r="G5071" s="49" t="s">
        <v>1</v>
      </c>
      <c r="H5071" s="11" t="s">
        <v>35</v>
      </c>
      <c r="I5071" s="67">
        <f t="shared" ref="I5071:O5071" si="3909">SUM(I5072:I5074)</f>
        <v>122391</v>
      </c>
      <c r="J5071" s="67">
        <f t="shared" si="3909"/>
        <v>47391</v>
      </c>
      <c r="K5071" s="67">
        <f t="shared" si="3909"/>
        <v>0</v>
      </c>
      <c r="L5071" s="67">
        <f t="shared" si="3906"/>
        <v>15837</v>
      </c>
      <c r="M5071" s="67">
        <f t="shared" si="3909"/>
        <v>0</v>
      </c>
      <c r="N5071" s="67">
        <f t="shared" si="3909"/>
        <v>0</v>
      </c>
      <c r="O5071" s="67">
        <f t="shared" si="3909"/>
        <v>15837</v>
      </c>
      <c r="P5071" s="67">
        <f t="shared" si="3907"/>
        <v>15837</v>
      </c>
      <c r="Q5071" s="67">
        <f t="shared" si="3908"/>
        <v>33.417737545103499</v>
      </c>
    </row>
    <row r="5072" spans="1:17" x14ac:dyDescent="0.25">
      <c r="A5072" s="12" t="s">
        <v>638</v>
      </c>
      <c r="B5072" s="12" t="s">
        <v>82</v>
      </c>
      <c r="C5072" s="12" t="s">
        <v>892</v>
      </c>
      <c r="D5072" s="43" t="s">
        <v>1624</v>
      </c>
      <c r="E5072" s="48">
        <v>6139</v>
      </c>
      <c r="F5072" s="43"/>
      <c r="G5072" s="56" t="s">
        <v>2920</v>
      </c>
      <c r="H5072" s="23" t="s">
        <v>35</v>
      </c>
      <c r="I5072" s="68">
        <v>114291</v>
      </c>
      <c r="J5072" s="68">
        <v>39291</v>
      </c>
      <c r="K5072" s="68"/>
      <c r="L5072" s="68">
        <f t="shared" si="3906"/>
        <v>15000</v>
      </c>
      <c r="M5072" s="68"/>
      <c r="N5072" s="68"/>
      <c r="O5072" s="68">
        <v>15000</v>
      </c>
      <c r="P5072" s="68">
        <f t="shared" si="3907"/>
        <v>15000</v>
      </c>
      <c r="Q5072" s="68">
        <f t="shared" si="3908"/>
        <v>38.176681682828132</v>
      </c>
    </row>
    <row r="5073" spans="1:17" x14ac:dyDescent="0.25">
      <c r="A5073" s="12" t="s">
        <v>638</v>
      </c>
      <c r="B5073" s="12" t="s">
        <v>82</v>
      </c>
      <c r="C5073" s="12" t="s">
        <v>892</v>
      </c>
      <c r="D5073" s="43" t="s">
        <v>1624</v>
      </c>
      <c r="E5073" s="48">
        <v>6139</v>
      </c>
      <c r="F5073" s="43" t="s">
        <v>1631</v>
      </c>
      <c r="G5073" s="56" t="s">
        <v>2920</v>
      </c>
      <c r="H5073" s="23" t="s">
        <v>43</v>
      </c>
      <c r="I5073" s="68">
        <v>4600</v>
      </c>
      <c r="J5073" s="68">
        <v>4600</v>
      </c>
      <c r="K5073" s="68"/>
      <c r="L5073" s="68">
        <f t="shared" si="3906"/>
        <v>383</v>
      </c>
      <c r="M5073" s="68"/>
      <c r="N5073" s="68"/>
      <c r="O5073" s="68">
        <v>383</v>
      </c>
      <c r="P5073" s="68">
        <f t="shared" si="3907"/>
        <v>383</v>
      </c>
      <c r="Q5073" s="68">
        <f t="shared" si="3908"/>
        <v>8.3260869565217384</v>
      </c>
    </row>
    <row r="5074" spans="1:17" ht="22.5" x14ac:dyDescent="0.25">
      <c r="A5074" s="12" t="s">
        <v>638</v>
      </c>
      <c r="B5074" s="12" t="s">
        <v>82</v>
      </c>
      <c r="C5074" s="12" t="s">
        <v>892</v>
      </c>
      <c r="D5074" s="43" t="s">
        <v>1624</v>
      </c>
      <c r="E5074" s="48">
        <v>6139</v>
      </c>
      <c r="F5074" s="43" t="s">
        <v>1632</v>
      </c>
      <c r="G5074" s="56" t="s">
        <v>2920</v>
      </c>
      <c r="H5074" s="23" t="s">
        <v>49</v>
      </c>
      <c r="I5074" s="68">
        <v>3500</v>
      </c>
      <c r="J5074" s="68">
        <v>3500</v>
      </c>
      <c r="K5074" s="68"/>
      <c r="L5074" s="68">
        <f t="shared" si="3906"/>
        <v>454</v>
      </c>
      <c r="M5074" s="68"/>
      <c r="N5074" s="68"/>
      <c r="O5074" s="68">
        <v>454</v>
      </c>
      <c r="P5074" s="68">
        <f t="shared" si="3907"/>
        <v>454</v>
      </c>
      <c r="Q5074" s="68">
        <f t="shared" si="3908"/>
        <v>12.971428571428573</v>
      </c>
    </row>
    <row r="5075" spans="1:17" ht="22.5" x14ac:dyDescent="0.25">
      <c r="A5075" s="14" t="s">
        <v>1</v>
      </c>
      <c r="B5075" s="14" t="s">
        <v>1</v>
      </c>
      <c r="C5075" s="14" t="s">
        <v>1</v>
      </c>
      <c r="D5075" s="42" t="s">
        <v>1</v>
      </c>
      <c r="E5075" s="42" t="s">
        <v>1</v>
      </c>
      <c r="F5075" s="42" t="s">
        <v>1</v>
      </c>
      <c r="G5075" s="42" t="s">
        <v>1</v>
      </c>
      <c r="H5075" s="17" t="s">
        <v>59</v>
      </c>
      <c r="I5075" s="66">
        <f t="shared" ref="I5075:O5075" si="3910">SUM(I5076)</f>
        <v>50000</v>
      </c>
      <c r="J5075" s="66">
        <f t="shared" si="3910"/>
        <v>0</v>
      </c>
      <c r="K5075" s="66">
        <f t="shared" si="3910"/>
        <v>0</v>
      </c>
      <c r="L5075" s="66">
        <f t="shared" si="3906"/>
        <v>0</v>
      </c>
      <c r="M5075" s="66">
        <f t="shared" si="3910"/>
        <v>0</v>
      </c>
      <c r="N5075" s="66">
        <f t="shared" si="3910"/>
        <v>0</v>
      </c>
      <c r="O5075" s="66">
        <f t="shared" si="3910"/>
        <v>0</v>
      </c>
      <c r="P5075" s="66">
        <f t="shared" si="3907"/>
        <v>0</v>
      </c>
      <c r="Q5075" s="66" t="str">
        <f t="shared" si="3908"/>
        <v>-</v>
      </c>
    </row>
    <row r="5076" spans="1:17" x14ac:dyDescent="0.25">
      <c r="A5076" s="12" t="s">
        <v>638</v>
      </c>
      <c r="B5076" s="12" t="s">
        <v>82</v>
      </c>
      <c r="C5076" s="12" t="s">
        <v>892</v>
      </c>
      <c r="D5076" s="43" t="s">
        <v>1624</v>
      </c>
      <c r="E5076" s="42" t="s">
        <v>2715</v>
      </c>
      <c r="F5076" s="42" t="s">
        <v>1</v>
      </c>
      <c r="G5076" s="42" t="s">
        <v>1</v>
      </c>
      <c r="H5076" s="11" t="s">
        <v>61</v>
      </c>
      <c r="I5076" s="67">
        <f t="shared" ref="I5076" si="3911">SUM(I5077:I5078)</f>
        <v>50000</v>
      </c>
      <c r="J5076" s="67">
        <f t="shared" ref="J5076:K5076" si="3912">SUM(J5077:J5078)</f>
        <v>0</v>
      </c>
      <c r="K5076" s="67">
        <f t="shared" si="3912"/>
        <v>0</v>
      </c>
      <c r="L5076" s="67">
        <f t="shared" si="3906"/>
        <v>0</v>
      </c>
      <c r="M5076" s="67">
        <f t="shared" ref="M5076" si="3913">SUM(M5077:M5078)</f>
        <v>0</v>
      </c>
      <c r="N5076" s="67">
        <f t="shared" ref="N5076:O5076" si="3914">SUM(N5077:N5078)</f>
        <v>0</v>
      </c>
      <c r="O5076" s="67">
        <f t="shared" si="3914"/>
        <v>0</v>
      </c>
      <c r="P5076" s="67">
        <f t="shared" si="3907"/>
        <v>0</v>
      </c>
      <c r="Q5076" s="67" t="str">
        <f t="shared" si="3908"/>
        <v>-</v>
      </c>
    </row>
    <row r="5077" spans="1:17" x14ac:dyDescent="0.25">
      <c r="A5077" s="12" t="s">
        <v>638</v>
      </c>
      <c r="B5077" s="12" t="s">
        <v>82</v>
      </c>
      <c r="C5077" s="12" t="s">
        <v>892</v>
      </c>
      <c r="D5077" s="43" t="s">
        <v>1624</v>
      </c>
      <c r="E5077" s="48">
        <v>8213</v>
      </c>
      <c r="F5077" s="43"/>
      <c r="G5077" s="56" t="s">
        <v>2920</v>
      </c>
      <c r="H5077" s="23" t="s">
        <v>62</v>
      </c>
      <c r="I5077" s="68">
        <v>10000</v>
      </c>
      <c r="J5077" s="68">
        <v>0</v>
      </c>
      <c r="K5077" s="68"/>
      <c r="L5077" s="68">
        <f t="shared" si="3906"/>
        <v>0</v>
      </c>
      <c r="M5077" s="68"/>
      <c r="N5077" s="68"/>
      <c r="O5077" s="68"/>
      <c r="P5077" s="68">
        <f t="shared" si="3907"/>
        <v>0</v>
      </c>
      <c r="Q5077" s="68" t="str">
        <f t="shared" si="3908"/>
        <v>-</v>
      </c>
    </row>
    <row r="5078" spans="1:17" x14ac:dyDescent="0.25">
      <c r="A5078" s="12" t="s">
        <v>638</v>
      </c>
      <c r="B5078" s="12" t="s">
        <v>82</v>
      </c>
      <c r="C5078" s="12" t="s">
        <v>892</v>
      </c>
      <c r="D5078" s="43" t="s">
        <v>1624</v>
      </c>
      <c r="E5078" s="48">
        <v>8216</v>
      </c>
      <c r="F5078" s="43"/>
      <c r="G5078" s="56" t="s">
        <v>2920</v>
      </c>
      <c r="H5078" s="23" t="s">
        <v>248</v>
      </c>
      <c r="I5078" s="68">
        <v>40000</v>
      </c>
      <c r="J5078" s="68">
        <v>0</v>
      </c>
      <c r="K5078" s="68"/>
      <c r="L5078" s="68">
        <f t="shared" si="3906"/>
        <v>0</v>
      </c>
      <c r="M5078" s="68"/>
      <c r="N5078" s="68"/>
      <c r="O5078" s="68"/>
      <c r="P5078" s="68">
        <f t="shared" si="3907"/>
        <v>0</v>
      </c>
      <c r="Q5078" s="68" t="str">
        <f t="shared" si="3908"/>
        <v>-</v>
      </c>
    </row>
    <row r="5079" spans="1:17" x14ac:dyDescent="0.25">
      <c r="A5079" s="23" t="s">
        <v>1</v>
      </c>
      <c r="B5079" s="23" t="s">
        <v>1</v>
      </c>
      <c r="C5079" s="23" t="s">
        <v>1</v>
      </c>
      <c r="D5079" s="49" t="s">
        <v>1</v>
      </c>
      <c r="E5079" s="49" t="s">
        <v>1</v>
      </c>
      <c r="F5079" s="49" t="s">
        <v>1</v>
      </c>
      <c r="G5079" s="49" t="s">
        <v>1</v>
      </c>
      <c r="H5079" s="17" t="s">
        <v>1633</v>
      </c>
      <c r="I5079" s="66">
        <f t="shared" ref="I5079:O5079" si="3915">SUM(I5052,I5075)</f>
        <v>2362526</v>
      </c>
      <c r="J5079" s="66">
        <f t="shared" si="3915"/>
        <v>2219026</v>
      </c>
      <c r="K5079" s="66">
        <f t="shared" si="3915"/>
        <v>0</v>
      </c>
      <c r="L5079" s="66">
        <f t="shared" si="3906"/>
        <v>198988</v>
      </c>
      <c r="M5079" s="66">
        <f t="shared" si="3915"/>
        <v>0</v>
      </c>
      <c r="N5079" s="66">
        <f t="shared" si="3915"/>
        <v>0</v>
      </c>
      <c r="O5079" s="66">
        <f t="shared" si="3915"/>
        <v>198988</v>
      </c>
      <c r="P5079" s="66">
        <f t="shared" si="3907"/>
        <v>198988</v>
      </c>
      <c r="Q5079" s="66">
        <f t="shared" si="3908"/>
        <v>8.9673577506527646</v>
      </c>
    </row>
    <row r="5080" spans="1:17" ht="15.75" thickBot="1" x14ac:dyDescent="0.3">
      <c r="A5080" s="23" t="s">
        <v>1</v>
      </c>
      <c r="B5080" s="23" t="s">
        <v>1</v>
      </c>
      <c r="C5080" s="23" t="s">
        <v>1</v>
      </c>
      <c r="D5080" s="49" t="s">
        <v>1</v>
      </c>
      <c r="E5080" s="49" t="s">
        <v>1</v>
      </c>
      <c r="F5080" s="49" t="s">
        <v>1</v>
      </c>
      <c r="G5080" s="49" t="s">
        <v>1</v>
      </c>
      <c r="H5080" s="11" t="s">
        <v>64</v>
      </c>
      <c r="I5080" s="67">
        <v>73</v>
      </c>
      <c r="J5080" s="67">
        <v>73</v>
      </c>
      <c r="K5080" s="67"/>
      <c r="L5080" s="67"/>
      <c r="M5080" s="67"/>
      <c r="N5080" s="67"/>
      <c r="O5080" s="67"/>
      <c r="P5080" s="67">
        <f t="shared" si="3907"/>
        <v>0</v>
      </c>
      <c r="Q5080" s="67">
        <f t="shared" si="3908"/>
        <v>0</v>
      </c>
    </row>
    <row r="5081" spans="1:17" ht="34.5" thickBot="1" x14ac:dyDescent="0.3">
      <c r="A5081" s="23" t="s">
        <v>1</v>
      </c>
      <c r="B5081" s="23" t="s">
        <v>1</v>
      </c>
      <c r="C5081" s="23" t="s">
        <v>1</v>
      </c>
      <c r="D5081" s="49" t="s">
        <v>1</v>
      </c>
      <c r="E5081" s="49" t="s">
        <v>1</v>
      </c>
      <c r="F5081" s="49" t="s">
        <v>1</v>
      </c>
      <c r="G5081" s="49" t="s">
        <v>1</v>
      </c>
      <c r="H5081" s="22" t="s">
        <v>65</v>
      </c>
      <c r="I5081" s="64" t="s">
        <v>2718</v>
      </c>
      <c r="J5081" s="64" t="s">
        <v>2879</v>
      </c>
      <c r="K5081" s="64" t="s">
        <v>2942</v>
      </c>
      <c r="L5081" s="64" t="s">
        <v>2942</v>
      </c>
      <c r="M5081" s="64" t="s">
        <v>2950</v>
      </c>
      <c r="N5081" s="64" t="s">
        <v>2949</v>
      </c>
      <c r="O5081" s="64" t="s">
        <v>2951</v>
      </c>
      <c r="P5081" s="64" t="s">
        <v>2942</v>
      </c>
      <c r="Q5081" s="64" t="s">
        <v>2944</v>
      </c>
    </row>
    <row r="5082" spans="1:17" x14ac:dyDescent="0.25">
      <c r="A5082" s="24"/>
      <c r="B5082" s="24"/>
      <c r="C5082" s="24"/>
      <c r="D5082" s="51"/>
      <c r="E5082" s="51"/>
      <c r="F5082" s="51"/>
      <c r="G5082" s="51"/>
      <c r="H5082" s="18" t="s">
        <v>1</v>
      </c>
      <c r="I5082" s="65">
        <v>1</v>
      </c>
      <c r="J5082" s="65" t="s">
        <v>2894</v>
      </c>
      <c r="K5082" s="65">
        <v>3</v>
      </c>
      <c r="L5082" s="65" t="s">
        <v>2945</v>
      </c>
      <c r="M5082" s="65">
        <v>5</v>
      </c>
      <c r="N5082" s="65">
        <v>6</v>
      </c>
      <c r="O5082" s="65">
        <v>7</v>
      </c>
      <c r="P5082" s="65" t="s">
        <v>2946</v>
      </c>
      <c r="Q5082" s="65">
        <v>9</v>
      </c>
    </row>
    <row r="5083" spans="1:17" x14ac:dyDescent="0.25">
      <c r="A5083" s="24"/>
      <c r="B5083" s="24"/>
      <c r="C5083" s="24"/>
      <c r="D5083" s="51"/>
      <c r="E5083" s="52"/>
      <c r="F5083" s="52"/>
      <c r="G5083" s="52"/>
      <c r="H5083" s="19" t="s">
        <v>332</v>
      </c>
      <c r="I5083" s="69">
        <f t="shared" ref="I5083" si="3916">SUM(I5079)</f>
        <v>2362526</v>
      </c>
      <c r="J5083" s="69">
        <f t="shared" ref="J5083:K5083" si="3917">SUM(J5079)</f>
        <v>2219026</v>
      </c>
      <c r="K5083" s="69">
        <f t="shared" si="3917"/>
        <v>0</v>
      </c>
      <c r="L5083" s="69">
        <f t="shared" si="3906"/>
        <v>198988</v>
      </c>
      <c r="M5083" s="69">
        <f t="shared" ref="M5083" si="3918">SUM(M5079)</f>
        <v>0</v>
      </c>
      <c r="N5083" s="69">
        <f t="shared" ref="N5083:O5083" si="3919">SUM(N5079)</f>
        <v>0</v>
      </c>
      <c r="O5083" s="69">
        <f t="shared" si="3919"/>
        <v>198988</v>
      </c>
      <c r="P5083" s="69">
        <f t="shared" si="3907"/>
        <v>198988</v>
      </c>
      <c r="Q5083" s="69">
        <f t="shared" si="3908"/>
        <v>8.9673577506527646</v>
      </c>
    </row>
    <row r="5084" spans="1:17" x14ac:dyDescent="0.25">
      <c r="A5084" s="24"/>
      <c r="B5084" s="24"/>
      <c r="C5084" s="24"/>
      <c r="D5084" s="51"/>
      <c r="E5084" s="51"/>
      <c r="F5084" s="51"/>
      <c r="G5084" s="51"/>
      <c r="H5084" s="20" t="s">
        <v>67</v>
      </c>
      <c r="I5084" s="69">
        <f t="shared" ref="I5084" si="3920">SUM(I5083)</f>
        <v>2362526</v>
      </c>
      <c r="J5084" s="69">
        <f t="shared" ref="J5084:K5084" si="3921">SUM(J5083)</f>
        <v>2219026</v>
      </c>
      <c r="K5084" s="69">
        <f t="shared" si="3921"/>
        <v>0</v>
      </c>
      <c r="L5084" s="69">
        <f t="shared" si="3906"/>
        <v>198988</v>
      </c>
      <c r="M5084" s="69">
        <f t="shared" ref="M5084" si="3922">SUM(M5083)</f>
        <v>0</v>
      </c>
      <c r="N5084" s="69">
        <f t="shared" ref="N5084:O5084" si="3923">SUM(N5083)</f>
        <v>0</v>
      </c>
      <c r="O5084" s="69">
        <f t="shared" si="3923"/>
        <v>198988</v>
      </c>
      <c r="P5084" s="69">
        <f t="shared" si="3907"/>
        <v>198988</v>
      </c>
      <c r="Q5084" s="69">
        <f t="shared" si="3908"/>
        <v>8.9673577506527646</v>
      </c>
    </row>
    <row r="5085" spans="1:17" x14ac:dyDescent="0.25">
      <c r="A5085" s="25"/>
      <c r="B5085" s="25"/>
      <c r="C5085" s="25"/>
      <c r="D5085" s="53"/>
      <c r="E5085" s="53"/>
      <c r="F5085" s="53"/>
      <c r="G5085" s="53"/>
    </row>
    <row r="5086" spans="1:17" ht="15.75" thickBot="1" x14ac:dyDescent="0.3">
      <c r="A5086" s="23" t="s">
        <v>1</v>
      </c>
      <c r="B5086" s="23" t="s">
        <v>1</v>
      </c>
      <c r="C5086" s="23" t="s">
        <v>1</v>
      </c>
      <c r="D5086" s="49" t="s">
        <v>1</v>
      </c>
      <c r="E5086" s="49" t="s">
        <v>1</v>
      </c>
      <c r="F5086" s="49" t="s">
        <v>1</v>
      </c>
      <c r="G5086" s="49" t="s">
        <v>1</v>
      </c>
      <c r="H5086" s="26" t="s">
        <v>1</v>
      </c>
      <c r="I5086" s="70"/>
      <c r="J5086" s="70"/>
      <c r="K5086" s="70"/>
      <c r="L5086" s="70"/>
      <c r="M5086" s="70"/>
      <c r="N5086" s="70"/>
      <c r="O5086" s="70"/>
      <c r="P5086" s="70"/>
      <c r="Q5086" s="70"/>
    </row>
    <row r="5087" spans="1:17" ht="34.5" thickBot="1" x14ac:dyDescent="0.3">
      <c r="A5087" s="22" t="s">
        <v>4</v>
      </c>
      <c r="B5087" s="22" t="s">
        <v>5</v>
      </c>
      <c r="C5087" s="22" t="s">
        <v>6</v>
      </c>
      <c r="D5087" s="44" t="s">
        <v>2891</v>
      </c>
      <c r="E5087" s="44" t="s">
        <v>2895</v>
      </c>
      <c r="F5087" s="44" t="s">
        <v>7</v>
      </c>
      <c r="G5087" s="44" t="s">
        <v>8</v>
      </c>
      <c r="H5087" s="22" t="s">
        <v>9</v>
      </c>
      <c r="I5087" s="64" t="s">
        <v>2718</v>
      </c>
      <c r="J5087" s="64" t="s">
        <v>2879</v>
      </c>
      <c r="K5087" s="64" t="s">
        <v>2942</v>
      </c>
      <c r="L5087" s="64" t="s">
        <v>2942</v>
      </c>
      <c r="M5087" s="64" t="s">
        <v>2950</v>
      </c>
      <c r="N5087" s="64" t="s">
        <v>2949</v>
      </c>
      <c r="O5087" s="64" t="s">
        <v>2951</v>
      </c>
      <c r="P5087" s="64" t="s">
        <v>2942</v>
      </c>
      <c r="Q5087" s="64" t="s">
        <v>2944</v>
      </c>
    </row>
    <row r="5088" spans="1:17" x14ac:dyDescent="0.25">
      <c r="A5088" s="15" t="s">
        <v>1</v>
      </c>
      <c r="B5088" s="15" t="s">
        <v>1</v>
      </c>
      <c r="C5088" s="15" t="s">
        <v>1</v>
      </c>
      <c r="D5088" s="45" t="s">
        <v>1</v>
      </c>
      <c r="E5088" s="45" t="s">
        <v>1</v>
      </c>
      <c r="F5088" s="46" t="s">
        <v>1</v>
      </c>
      <c r="G5088" s="47" t="s">
        <v>1</v>
      </c>
      <c r="H5088" s="16" t="s">
        <v>1</v>
      </c>
      <c r="I5088" s="65">
        <v>1</v>
      </c>
      <c r="J5088" s="65" t="s">
        <v>2894</v>
      </c>
      <c r="K5088" s="65">
        <v>3</v>
      </c>
      <c r="L5088" s="65" t="s">
        <v>2945</v>
      </c>
      <c r="M5088" s="65">
        <v>5</v>
      </c>
      <c r="N5088" s="65">
        <v>6</v>
      </c>
      <c r="O5088" s="65">
        <v>7</v>
      </c>
      <c r="P5088" s="65" t="s">
        <v>2946</v>
      </c>
      <c r="Q5088" s="65">
        <v>9</v>
      </c>
    </row>
    <row r="5089" spans="1:17" x14ac:dyDescent="0.25">
      <c r="A5089" s="14" t="s">
        <v>638</v>
      </c>
      <c r="B5089" s="14" t="s">
        <v>82</v>
      </c>
      <c r="C5089" s="12" t="s">
        <v>903</v>
      </c>
      <c r="D5089" s="43" t="s">
        <v>1634</v>
      </c>
      <c r="E5089" s="42" t="s">
        <v>1</v>
      </c>
      <c r="F5089" s="42" t="s">
        <v>1</v>
      </c>
      <c r="G5089" s="42" t="s">
        <v>1</v>
      </c>
      <c r="H5089" s="11" t="s">
        <v>1635</v>
      </c>
      <c r="I5089" s="63"/>
      <c r="J5089" s="63"/>
      <c r="K5089" s="63"/>
      <c r="L5089" s="63"/>
      <c r="M5089" s="63"/>
      <c r="N5089" s="63"/>
      <c r="O5089" s="63"/>
      <c r="P5089" s="63">
        <f t="shared" si="3907"/>
        <v>0</v>
      </c>
      <c r="Q5089" s="63" t="str">
        <f t="shared" si="3908"/>
        <v>-</v>
      </c>
    </row>
    <row r="5090" spans="1:17" ht="22.5" x14ac:dyDescent="0.25">
      <c r="A5090" s="14" t="s">
        <v>1</v>
      </c>
      <c r="B5090" s="14" t="s">
        <v>1</v>
      </c>
      <c r="C5090" s="14" t="s">
        <v>1</v>
      </c>
      <c r="D5090" s="42" t="s">
        <v>1</v>
      </c>
      <c r="E5090" s="42" t="s">
        <v>1</v>
      </c>
      <c r="F5090" s="42" t="s">
        <v>1</v>
      </c>
      <c r="G5090" s="42" t="s">
        <v>1</v>
      </c>
      <c r="H5090" s="17" t="s">
        <v>13</v>
      </c>
      <c r="I5090" s="66">
        <f t="shared" ref="I5090" si="3924">SUM(I5091,I5099,I5101)</f>
        <v>1870974</v>
      </c>
      <c r="J5090" s="66">
        <f t="shared" ref="J5090:K5090" si="3925">SUM(J5091,J5099,J5101)</f>
        <v>1832974</v>
      </c>
      <c r="K5090" s="66">
        <f t="shared" si="3925"/>
        <v>0</v>
      </c>
      <c r="L5090" s="66">
        <f t="shared" si="3906"/>
        <v>189531</v>
      </c>
      <c r="M5090" s="66">
        <f t="shared" ref="M5090" si="3926">SUM(M5091,M5099,M5101)</f>
        <v>0</v>
      </c>
      <c r="N5090" s="66">
        <f t="shared" ref="N5090:O5090" si="3927">SUM(N5091,N5099,N5101)</f>
        <v>0</v>
      </c>
      <c r="O5090" s="66">
        <f t="shared" si="3927"/>
        <v>189531</v>
      </c>
      <c r="P5090" s="66">
        <f t="shared" si="3907"/>
        <v>189531</v>
      </c>
      <c r="Q5090" s="66">
        <f t="shared" si="3908"/>
        <v>10.340081201370014</v>
      </c>
    </row>
    <row r="5091" spans="1:17" x14ac:dyDescent="0.25">
      <c r="A5091" s="12" t="s">
        <v>638</v>
      </c>
      <c r="B5091" s="12" t="s">
        <v>82</v>
      </c>
      <c r="C5091" s="12" t="s">
        <v>903</v>
      </c>
      <c r="D5091" s="43" t="s">
        <v>1634</v>
      </c>
      <c r="E5091" s="42" t="s">
        <v>2709</v>
      </c>
      <c r="F5091" s="42" t="s">
        <v>1</v>
      </c>
      <c r="G5091" s="42" t="s">
        <v>1</v>
      </c>
      <c r="H5091" s="11" t="s">
        <v>15</v>
      </c>
      <c r="I5091" s="67">
        <f t="shared" ref="I5091" si="3928">SUM(I5092,I5093)</f>
        <v>1539200</v>
      </c>
      <c r="J5091" s="67">
        <f t="shared" ref="J5091:K5091" si="3929">SUM(J5092,J5093)</f>
        <v>1539200</v>
      </c>
      <c r="K5091" s="67">
        <f t="shared" si="3929"/>
        <v>0</v>
      </c>
      <c r="L5091" s="67">
        <f t="shared" si="3906"/>
        <v>122000</v>
      </c>
      <c r="M5091" s="67">
        <f t="shared" ref="M5091" si="3930">SUM(M5092,M5093)</f>
        <v>0</v>
      </c>
      <c r="N5091" s="67">
        <f t="shared" ref="N5091:O5091" si="3931">SUM(N5092,N5093)</f>
        <v>0</v>
      </c>
      <c r="O5091" s="67">
        <f t="shared" si="3931"/>
        <v>122000</v>
      </c>
      <c r="P5091" s="67">
        <f t="shared" si="3907"/>
        <v>122000</v>
      </c>
      <c r="Q5091" s="67">
        <f t="shared" si="3908"/>
        <v>7.9261954261954255</v>
      </c>
    </row>
    <row r="5092" spans="1:17" x14ac:dyDescent="0.25">
      <c r="A5092" s="12" t="s">
        <v>638</v>
      </c>
      <c r="B5092" s="12" t="s">
        <v>82</v>
      </c>
      <c r="C5092" s="12" t="s">
        <v>903</v>
      </c>
      <c r="D5092" s="43" t="s">
        <v>1634</v>
      </c>
      <c r="E5092" s="48">
        <v>6111</v>
      </c>
      <c r="F5092" s="43"/>
      <c r="G5092" s="56" t="s">
        <v>2920</v>
      </c>
      <c r="H5092" s="23" t="s">
        <v>16</v>
      </c>
      <c r="I5092" s="68">
        <v>1315000</v>
      </c>
      <c r="J5092" s="68">
        <v>1315000</v>
      </c>
      <c r="K5092" s="68"/>
      <c r="L5092" s="68">
        <f t="shared" si="3906"/>
        <v>100000</v>
      </c>
      <c r="M5092" s="68"/>
      <c r="N5092" s="68"/>
      <c r="O5092" s="68">
        <v>100000</v>
      </c>
      <c r="P5092" s="68">
        <f t="shared" si="3907"/>
        <v>100000</v>
      </c>
      <c r="Q5092" s="68">
        <f t="shared" si="3908"/>
        <v>7.6045627376425857</v>
      </c>
    </row>
    <row r="5093" spans="1:17" x14ac:dyDescent="0.25">
      <c r="A5093" s="14" t="s">
        <v>638</v>
      </c>
      <c r="B5093" s="14" t="s">
        <v>82</v>
      </c>
      <c r="C5093" s="14" t="s">
        <v>903</v>
      </c>
      <c r="D5093" s="50" t="s">
        <v>1634</v>
      </c>
      <c r="E5093" s="50" t="s">
        <v>2719</v>
      </c>
      <c r="F5093" s="43" t="s">
        <v>1</v>
      </c>
      <c r="G5093" s="49" t="s">
        <v>1</v>
      </c>
      <c r="H5093" s="11" t="s">
        <v>19</v>
      </c>
      <c r="I5093" s="67">
        <f t="shared" ref="I5093:O5093" si="3932">SUM(I5094:I5098)</f>
        <v>224200</v>
      </c>
      <c r="J5093" s="67">
        <f t="shared" si="3932"/>
        <v>224200</v>
      </c>
      <c r="K5093" s="67">
        <f t="shared" si="3932"/>
        <v>0</v>
      </c>
      <c r="L5093" s="67">
        <f t="shared" si="3906"/>
        <v>22000</v>
      </c>
      <c r="M5093" s="67">
        <f t="shared" si="3932"/>
        <v>0</v>
      </c>
      <c r="N5093" s="67">
        <f t="shared" si="3932"/>
        <v>0</v>
      </c>
      <c r="O5093" s="67">
        <f t="shared" si="3932"/>
        <v>22000</v>
      </c>
      <c r="P5093" s="67">
        <f t="shared" si="3907"/>
        <v>22000</v>
      </c>
      <c r="Q5093" s="67">
        <f t="shared" si="3908"/>
        <v>9.8126672613737735</v>
      </c>
    </row>
    <row r="5094" spans="1:17" x14ac:dyDescent="0.25">
      <c r="A5094" s="12" t="s">
        <v>638</v>
      </c>
      <c r="B5094" s="12" t="s">
        <v>82</v>
      </c>
      <c r="C5094" s="12" t="s">
        <v>903</v>
      </c>
      <c r="D5094" s="43" t="s">
        <v>1634</v>
      </c>
      <c r="E5094" s="48">
        <v>6112</v>
      </c>
      <c r="F5094" s="43" t="s">
        <v>1636</v>
      </c>
      <c r="G5094" s="56" t="s">
        <v>2920</v>
      </c>
      <c r="H5094" s="23" t="s">
        <v>73</v>
      </c>
      <c r="I5094" s="68">
        <v>42500</v>
      </c>
      <c r="J5094" s="68">
        <v>42500</v>
      </c>
      <c r="K5094" s="68"/>
      <c r="L5094" s="68">
        <f t="shared" si="3906"/>
        <v>0</v>
      </c>
      <c r="M5094" s="68"/>
      <c r="N5094" s="68"/>
      <c r="O5094" s="68">
        <v>0</v>
      </c>
      <c r="P5094" s="68">
        <f t="shared" si="3907"/>
        <v>0</v>
      </c>
      <c r="Q5094" s="68">
        <f t="shared" si="3908"/>
        <v>0</v>
      </c>
    </row>
    <row r="5095" spans="1:17" x14ac:dyDescent="0.25">
      <c r="A5095" s="12" t="s">
        <v>638</v>
      </c>
      <c r="B5095" s="12" t="s">
        <v>82</v>
      </c>
      <c r="C5095" s="12" t="s">
        <v>903</v>
      </c>
      <c r="D5095" s="43" t="s">
        <v>1634</v>
      </c>
      <c r="E5095" s="48">
        <v>6112</v>
      </c>
      <c r="F5095" s="43" t="s">
        <v>1637</v>
      </c>
      <c r="G5095" s="56" t="s">
        <v>2920</v>
      </c>
      <c r="H5095" s="23" t="s">
        <v>22</v>
      </c>
      <c r="I5095" s="68">
        <v>110000</v>
      </c>
      <c r="J5095" s="68">
        <v>110000</v>
      </c>
      <c r="K5095" s="68"/>
      <c r="L5095" s="68">
        <f t="shared" si="3906"/>
        <v>10000</v>
      </c>
      <c r="M5095" s="68"/>
      <c r="N5095" s="68"/>
      <c r="O5095" s="68">
        <v>10000</v>
      </c>
      <c r="P5095" s="68">
        <f t="shared" si="3907"/>
        <v>10000</v>
      </c>
      <c r="Q5095" s="68">
        <f t="shared" si="3908"/>
        <v>9.0909090909090917</v>
      </c>
    </row>
    <row r="5096" spans="1:17" x14ac:dyDescent="0.25">
      <c r="A5096" s="12" t="s">
        <v>638</v>
      </c>
      <c r="B5096" s="12" t="s">
        <v>82</v>
      </c>
      <c r="C5096" s="12" t="s">
        <v>903</v>
      </c>
      <c r="D5096" s="43" t="s">
        <v>1634</v>
      </c>
      <c r="E5096" s="48">
        <v>6112</v>
      </c>
      <c r="F5096" s="43" t="s">
        <v>1638</v>
      </c>
      <c r="G5096" s="56" t="s">
        <v>2920</v>
      </c>
      <c r="H5096" s="23" t="s">
        <v>24</v>
      </c>
      <c r="I5096" s="68">
        <v>29000</v>
      </c>
      <c r="J5096" s="68">
        <v>29000</v>
      </c>
      <c r="K5096" s="68"/>
      <c r="L5096" s="68">
        <f t="shared" si="3906"/>
        <v>0</v>
      </c>
      <c r="M5096" s="68"/>
      <c r="N5096" s="68"/>
      <c r="O5096" s="68"/>
      <c r="P5096" s="68">
        <f t="shared" si="3907"/>
        <v>0</v>
      </c>
      <c r="Q5096" s="68">
        <f t="shared" si="3908"/>
        <v>0</v>
      </c>
    </row>
    <row r="5097" spans="1:17" x14ac:dyDescent="0.25">
      <c r="A5097" s="12" t="s">
        <v>638</v>
      </c>
      <c r="B5097" s="12" t="s">
        <v>82</v>
      </c>
      <c r="C5097" s="12" t="s">
        <v>903</v>
      </c>
      <c r="D5097" s="43" t="s">
        <v>1634</v>
      </c>
      <c r="E5097" s="48">
        <v>6112</v>
      </c>
      <c r="F5097" s="43" t="s">
        <v>1639</v>
      </c>
      <c r="G5097" s="56" t="s">
        <v>2920</v>
      </c>
      <c r="H5097" s="23" t="s">
        <v>76</v>
      </c>
      <c r="I5097" s="68">
        <v>21100</v>
      </c>
      <c r="J5097" s="68">
        <v>21100</v>
      </c>
      <c r="K5097" s="68"/>
      <c r="L5097" s="68">
        <f t="shared" si="3906"/>
        <v>0</v>
      </c>
      <c r="M5097" s="68"/>
      <c r="N5097" s="68"/>
      <c r="O5097" s="68">
        <v>0</v>
      </c>
      <c r="P5097" s="68">
        <f t="shared" si="3907"/>
        <v>0</v>
      </c>
      <c r="Q5097" s="68">
        <f t="shared" si="3908"/>
        <v>0</v>
      </c>
    </row>
    <row r="5098" spans="1:17" x14ac:dyDescent="0.25">
      <c r="A5098" s="12" t="s">
        <v>638</v>
      </c>
      <c r="B5098" s="12" t="s">
        <v>82</v>
      </c>
      <c r="C5098" s="12" t="s">
        <v>903</v>
      </c>
      <c r="D5098" s="43" t="s">
        <v>1634</v>
      </c>
      <c r="E5098" s="48">
        <v>6112</v>
      </c>
      <c r="F5098" s="43" t="s">
        <v>1640</v>
      </c>
      <c r="G5098" s="56" t="s">
        <v>2920</v>
      </c>
      <c r="H5098" s="23" t="s">
        <v>26</v>
      </c>
      <c r="I5098" s="68">
        <v>21600</v>
      </c>
      <c r="J5098" s="68">
        <v>21600</v>
      </c>
      <c r="K5098" s="68"/>
      <c r="L5098" s="68">
        <f t="shared" si="3906"/>
        <v>12000</v>
      </c>
      <c r="M5098" s="68"/>
      <c r="N5098" s="68"/>
      <c r="O5098" s="68">
        <v>12000</v>
      </c>
      <c r="P5098" s="68">
        <f t="shared" si="3907"/>
        <v>12000</v>
      </c>
      <c r="Q5098" s="68">
        <f t="shared" si="3908"/>
        <v>55.555555555555557</v>
      </c>
    </row>
    <row r="5099" spans="1:17" x14ac:dyDescent="0.25">
      <c r="A5099" s="12" t="s">
        <v>638</v>
      </c>
      <c r="B5099" s="12" t="s">
        <v>82</v>
      </c>
      <c r="C5099" s="12" t="s">
        <v>903</v>
      </c>
      <c r="D5099" s="43" t="s">
        <v>1634</v>
      </c>
      <c r="E5099" s="42" t="s">
        <v>2710</v>
      </c>
      <c r="F5099" s="42" t="s">
        <v>1</v>
      </c>
      <c r="G5099" s="42" t="s">
        <v>1</v>
      </c>
      <c r="H5099" s="11" t="s">
        <v>28</v>
      </c>
      <c r="I5099" s="67">
        <f t="shared" ref="I5099:O5099" si="3933">SUM(I5100)</f>
        <v>138000</v>
      </c>
      <c r="J5099" s="67">
        <f t="shared" si="3933"/>
        <v>138000</v>
      </c>
      <c r="K5099" s="67">
        <f t="shared" si="3933"/>
        <v>0</v>
      </c>
      <c r="L5099" s="67">
        <f t="shared" si="3906"/>
        <v>9000</v>
      </c>
      <c r="M5099" s="67">
        <f t="shared" si="3933"/>
        <v>0</v>
      </c>
      <c r="N5099" s="67">
        <f t="shared" si="3933"/>
        <v>0</v>
      </c>
      <c r="O5099" s="67">
        <f t="shared" si="3933"/>
        <v>9000</v>
      </c>
      <c r="P5099" s="67">
        <f t="shared" si="3907"/>
        <v>9000</v>
      </c>
      <c r="Q5099" s="67">
        <f t="shared" si="3908"/>
        <v>6.5217391304347823</v>
      </c>
    </row>
    <row r="5100" spans="1:17" x14ac:dyDescent="0.25">
      <c r="A5100" s="12" t="s">
        <v>638</v>
      </c>
      <c r="B5100" s="12" t="s">
        <v>82</v>
      </c>
      <c r="C5100" s="12" t="s">
        <v>903</v>
      </c>
      <c r="D5100" s="43" t="s">
        <v>1634</v>
      </c>
      <c r="E5100" s="48">
        <v>6121</v>
      </c>
      <c r="F5100" s="43"/>
      <c r="G5100" s="56" t="s">
        <v>2920</v>
      </c>
      <c r="H5100" s="23" t="s">
        <v>29</v>
      </c>
      <c r="I5100" s="68">
        <v>138000</v>
      </c>
      <c r="J5100" s="68">
        <v>138000</v>
      </c>
      <c r="K5100" s="68"/>
      <c r="L5100" s="68">
        <f t="shared" si="3906"/>
        <v>9000</v>
      </c>
      <c r="M5100" s="68"/>
      <c r="N5100" s="68"/>
      <c r="O5100" s="68">
        <v>9000</v>
      </c>
      <c r="P5100" s="68">
        <f t="shared" si="3907"/>
        <v>9000</v>
      </c>
      <c r="Q5100" s="68">
        <f t="shared" si="3908"/>
        <v>6.5217391304347823</v>
      </c>
    </row>
    <row r="5101" spans="1:17" x14ac:dyDescent="0.25">
      <c r="A5101" s="12" t="s">
        <v>638</v>
      </c>
      <c r="B5101" s="12" t="s">
        <v>82</v>
      </c>
      <c r="C5101" s="12" t="s">
        <v>903</v>
      </c>
      <c r="D5101" s="43" t="s">
        <v>1634</v>
      </c>
      <c r="E5101" s="42" t="s">
        <v>2711</v>
      </c>
      <c r="F5101" s="42" t="s">
        <v>1</v>
      </c>
      <c r="G5101" s="42" t="s">
        <v>1</v>
      </c>
      <c r="H5101" s="11" t="s">
        <v>32</v>
      </c>
      <c r="I5101" s="67">
        <f t="shared" ref="I5101:O5101" si="3934">SUM(I5102:I5109)</f>
        <v>193774</v>
      </c>
      <c r="J5101" s="67">
        <f t="shared" si="3934"/>
        <v>155774</v>
      </c>
      <c r="K5101" s="67">
        <f t="shared" si="3934"/>
        <v>0</v>
      </c>
      <c r="L5101" s="67">
        <f t="shared" si="3906"/>
        <v>58531</v>
      </c>
      <c r="M5101" s="67">
        <f t="shared" si="3934"/>
        <v>0</v>
      </c>
      <c r="N5101" s="67">
        <f t="shared" si="3934"/>
        <v>0</v>
      </c>
      <c r="O5101" s="67">
        <f t="shared" si="3934"/>
        <v>58531</v>
      </c>
      <c r="P5101" s="67">
        <f t="shared" si="3907"/>
        <v>58531</v>
      </c>
      <c r="Q5101" s="67">
        <f t="shared" si="3908"/>
        <v>37.574306366916169</v>
      </c>
    </row>
    <row r="5102" spans="1:17" x14ac:dyDescent="0.25">
      <c r="A5102" s="12" t="s">
        <v>638</v>
      </c>
      <c r="B5102" s="12" t="s">
        <v>82</v>
      </c>
      <c r="C5102" s="12" t="s">
        <v>903</v>
      </c>
      <c r="D5102" s="43" t="s">
        <v>1634</v>
      </c>
      <c r="E5102" s="48">
        <v>6131</v>
      </c>
      <c r="F5102" s="43"/>
      <c r="G5102" s="56" t="s">
        <v>2920</v>
      </c>
      <c r="H5102" s="23" t="s">
        <v>33</v>
      </c>
      <c r="I5102" s="68">
        <v>2500</v>
      </c>
      <c r="J5102" s="68">
        <v>1500</v>
      </c>
      <c r="K5102" s="68"/>
      <c r="L5102" s="68">
        <f t="shared" si="3906"/>
        <v>1500</v>
      </c>
      <c r="M5102" s="68"/>
      <c r="N5102" s="68"/>
      <c r="O5102" s="68">
        <v>1500</v>
      </c>
      <c r="P5102" s="68">
        <f t="shared" si="3907"/>
        <v>1500</v>
      </c>
      <c r="Q5102" s="68">
        <f t="shared" si="3908"/>
        <v>100</v>
      </c>
    </row>
    <row r="5103" spans="1:17" x14ac:dyDescent="0.25">
      <c r="A5103" s="12" t="s">
        <v>638</v>
      </c>
      <c r="B5103" s="12" t="s">
        <v>82</v>
      </c>
      <c r="C5103" s="12" t="s">
        <v>903</v>
      </c>
      <c r="D5103" s="43" t="s">
        <v>1634</v>
      </c>
      <c r="E5103" s="48">
        <v>6132</v>
      </c>
      <c r="F5103" s="43"/>
      <c r="G5103" s="56" t="s">
        <v>2920</v>
      </c>
      <c r="H5103" s="23" t="s">
        <v>227</v>
      </c>
      <c r="I5103" s="68">
        <v>58000</v>
      </c>
      <c r="J5103" s="68">
        <v>58000</v>
      </c>
      <c r="K5103" s="68"/>
      <c r="L5103" s="68">
        <f t="shared" si="3906"/>
        <v>15000</v>
      </c>
      <c r="M5103" s="68"/>
      <c r="N5103" s="68"/>
      <c r="O5103" s="68">
        <v>15000</v>
      </c>
      <c r="P5103" s="68">
        <f t="shared" si="3907"/>
        <v>15000</v>
      </c>
      <c r="Q5103" s="68">
        <f t="shared" si="3908"/>
        <v>25.862068965517242</v>
      </c>
    </row>
    <row r="5104" spans="1:17" x14ac:dyDescent="0.25">
      <c r="A5104" s="12" t="s">
        <v>638</v>
      </c>
      <c r="B5104" s="12" t="s">
        <v>82</v>
      </c>
      <c r="C5104" s="12" t="s">
        <v>903</v>
      </c>
      <c r="D5104" s="43" t="s">
        <v>1634</v>
      </c>
      <c r="E5104" s="48">
        <v>6133</v>
      </c>
      <c r="F5104" s="43"/>
      <c r="G5104" s="56" t="s">
        <v>2920</v>
      </c>
      <c r="H5104" s="23" t="s">
        <v>229</v>
      </c>
      <c r="I5104" s="68">
        <v>14000</v>
      </c>
      <c r="J5104" s="68">
        <v>14000</v>
      </c>
      <c r="K5104" s="68"/>
      <c r="L5104" s="68">
        <f t="shared" si="3906"/>
        <v>1000</v>
      </c>
      <c r="M5104" s="68"/>
      <c r="N5104" s="68"/>
      <c r="O5104" s="68">
        <v>1000</v>
      </c>
      <c r="P5104" s="68">
        <f t="shared" si="3907"/>
        <v>1000</v>
      </c>
      <c r="Q5104" s="68">
        <f t="shared" si="3908"/>
        <v>7.1428571428571423</v>
      </c>
    </row>
    <row r="5105" spans="1:17" x14ac:dyDescent="0.25">
      <c r="A5105" s="12" t="s">
        <v>638</v>
      </c>
      <c r="B5105" s="12" t="s">
        <v>82</v>
      </c>
      <c r="C5105" s="12" t="s">
        <v>903</v>
      </c>
      <c r="D5105" s="43" t="s">
        <v>1634</v>
      </c>
      <c r="E5105" s="48">
        <v>6134</v>
      </c>
      <c r="F5105" s="43"/>
      <c r="G5105" s="56" t="s">
        <v>2920</v>
      </c>
      <c r="H5105" s="23" t="s">
        <v>169</v>
      </c>
      <c r="I5105" s="68">
        <v>24000</v>
      </c>
      <c r="J5105" s="68">
        <v>22000</v>
      </c>
      <c r="K5105" s="68"/>
      <c r="L5105" s="68">
        <f t="shared" si="3906"/>
        <v>17000</v>
      </c>
      <c r="M5105" s="68"/>
      <c r="N5105" s="68"/>
      <c r="O5105" s="68">
        <v>17000</v>
      </c>
      <c r="P5105" s="68">
        <f t="shared" si="3907"/>
        <v>17000</v>
      </c>
      <c r="Q5105" s="68">
        <f t="shared" si="3908"/>
        <v>77.272727272727266</v>
      </c>
    </row>
    <row r="5106" spans="1:17" x14ac:dyDescent="0.25">
      <c r="A5106" s="12" t="s">
        <v>638</v>
      </c>
      <c r="B5106" s="12" t="s">
        <v>82</v>
      </c>
      <c r="C5106" s="12" t="s">
        <v>903</v>
      </c>
      <c r="D5106" s="43" t="s">
        <v>1634</v>
      </c>
      <c r="E5106" s="48">
        <v>6135</v>
      </c>
      <c r="F5106" s="43"/>
      <c r="G5106" s="56" t="s">
        <v>2920</v>
      </c>
      <c r="H5106" s="23" t="s">
        <v>231</v>
      </c>
      <c r="I5106" s="68">
        <v>1800</v>
      </c>
      <c r="J5106" s="68">
        <v>1800</v>
      </c>
      <c r="K5106" s="68"/>
      <c r="L5106" s="68">
        <f t="shared" si="3906"/>
        <v>131</v>
      </c>
      <c r="M5106" s="68"/>
      <c r="N5106" s="68"/>
      <c r="O5106" s="68">
        <v>131</v>
      </c>
      <c r="P5106" s="68">
        <f t="shared" si="3907"/>
        <v>131</v>
      </c>
      <c r="Q5106" s="68">
        <f t="shared" si="3908"/>
        <v>7.2777777777777777</v>
      </c>
    </row>
    <row r="5107" spans="1:17" x14ac:dyDescent="0.25">
      <c r="A5107" s="12" t="s">
        <v>638</v>
      </c>
      <c r="B5107" s="12" t="s">
        <v>82</v>
      </c>
      <c r="C5107" s="12" t="s">
        <v>903</v>
      </c>
      <c r="D5107" s="43" t="s">
        <v>1634</v>
      </c>
      <c r="E5107" s="48">
        <v>6137</v>
      </c>
      <c r="F5107" s="43"/>
      <c r="G5107" s="56" t="s">
        <v>2920</v>
      </c>
      <c r="H5107" s="23" t="s">
        <v>235</v>
      </c>
      <c r="I5107" s="68">
        <v>16000</v>
      </c>
      <c r="J5107" s="68">
        <v>14000</v>
      </c>
      <c r="K5107" s="68"/>
      <c r="L5107" s="68">
        <f t="shared" si="3906"/>
        <v>8000</v>
      </c>
      <c r="M5107" s="68"/>
      <c r="N5107" s="68"/>
      <c r="O5107" s="68">
        <v>8000</v>
      </c>
      <c r="P5107" s="68">
        <f t="shared" si="3907"/>
        <v>8000</v>
      </c>
      <c r="Q5107" s="68">
        <f t="shared" si="3908"/>
        <v>57.142857142857139</v>
      </c>
    </row>
    <row r="5108" spans="1:17" x14ac:dyDescent="0.25">
      <c r="A5108" s="12" t="s">
        <v>638</v>
      </c>
      <c r="B5108" s="12" t="s">
        <v>82</v>
      </c>
      <c r="C5108" s="12" t="s">
        <v>903</v>
      </c>
      <c r="D5108" s="43" t="s">
        <v>1634</v>
      </c>
      <c r="E5108" s="48">
        <v>6138</v>
      </c>
      <c r="F5108" s="43"/>
      <c r="G5108" s="56" t="s">
        <v>2920</v>
      </c>
      <c r="H5108" s="23" t="s">
        <v>237</v>
      </c>
      <c r="I5108" s="68">
        <v>4000</v>
      </c>
      <c r="J5108" s="68">
        <v>1000</v>
      </c>
      <c r="K5108" s="68"/>
      <c r="L5108" s="68">
        <f t="shared" si="3906"/>
        <v>0</v>
      </c>
      <c r="M5108" s="68"/>
      <c r="N5108" s="68"/>
      <c r="O5108" s="68">
        <v>0</v>
      </c>
      <c r="P5108" s="68">
        <f t="shared" si="3907"/>
        <v>0</v>
      </c>
      <c r="Q5108" s="68">
        <f t="shared" si="3908"/>
        <v>0</v>
      </c>
    </row>
    <row r="5109" spans="1:17" x14ac:dyDescent="0.25">
      <c r="A5109" s="14" t="s">
        <v>638</v>
      </c>
      <c r="B5109" s="14" t="s">
        <v>82</v>
      </c>
      <c r="C5109" s="14" t="s">
        <v>903</v>
      </c>
      <c r="D5109" s="50" t="s">
        <v>1634</v>
      </c>
      <c r="E5109" s="50" t="s">
        <v>2720</v>
      </c>
      <c r="F5109" s="43" t="s">
        <v>1</v>
      </c>
      <c r="G5109" s="49" t="s">
        <v>1</v>
      </c>
      <c r="H5109" s="11" t="s">
        <v>35</v>
      </c>
      <c r="I5109" s="67">
        <f t="shared" ref="I5109:O5109" si="3935">SUM(I5110:I5112)</f>
        <v>73474</v>
      </c>
      <c r="J5109" s="67">
        <f t="shared" si="3935"/>
        <v>43474</v>
      </c>
      <c r="K5109" s="67">
        <f t="shared" si="3935"/>
        <v>0</v>
      </c>
      <c r="L5109" s="67">
        <f t="shared" si="3906"/>
        <v>15900</v>
      </c>
      <c r="M5109" s="67">
        <f t="shared" si="3935"/>
        <v>0</v>
      </c>
      <c r="N5109" s="67">
        <f t="shared" si="3935"/>
        <v>0</v>
      </c>
      <c r="O5109" s="67">
        <f t="shared" si="3935"/>
        <v>15900</v>
      </c>
      <c r="P5109" s="67">
        <f t="shared" si="3907"/>
        <v>15900</v>
      </c>
      <c r="Q5109" s="67">
        <f t="shared" si="3908"/>
        <v>36.573584211252701</v>
      </c>
    </row>
    <row r="5110" spans="1:17" x14ac:dyDescent="0.25">
      <c r="A5110" s="12" t="s">
        <v>638</v>
      </c>
      <c r="B5110" s="12" t="s">
        <v>82</v>
      </c>
      <c r="C5110" s="12" t="s">
        <v>903</v>
      </c>
      <c r="D5110" s="43" t="s">
        <v>1634</v>
      </c>
      <c r="E5110" s="48">
        <v>6139</v>
      </c>
      <c r="F5110" s="43"/>
      <c r="G5110" s="56" t="s">
        <v>2920</v>
      </c>
      <c r="H5110" s="23" t="s">
        <v>35</v>
      </c>
      <c r="I5110" s="68">
        <v>65974</v>
      </c>
      <c r="J5110" s="68">
        <v>35974</v>
      </c>
      <c r="K5110" s="68"/>
      <c r="L5110" s="68">
        <f t="shared" si="3906"/>
        <v>15000</v>
      </c>
      <c r="M5110" s="68"/>
      <c r="N5110" s="68"/>
      <c r="O5110" s="68">
        <v>15000</v>
      </c>
      <c r="P5110" s="68">
        <f t="shared" si="3907"/>
        <v>15000</v>
      </c>
      <c r="Q5110" s="68">
        <f t="shared" si="3908"/>
        <v>41.696781008506143</v>
      </c>
    </row>
    <row r="5111" spans="1:17" x14ac:dyDescent="0.25">
      <c r="A5111" s="12" t="s">
        <v>638</v>
      </c>
      <c r="B5111" s="12" t="s">
        <v>82</v>
      </c>
      <c r="C5111" s="12" t="s">
        <v>903</v>
      </c>
      <c r="D5111" s="43" t="s">
        <v>1634</v>
      </c>
      <c r="E5111" s="48">
        <v>6139</v>
      </c>
      <c r="F5111" s="43" t="s">
        <v>1641</v>
      </c>
      <c r="G5111" s="56" t="s">
        <v>2920</v>
      </c>
      <c r="H5111" s="23" t="s">
        <v>43</v>
      </c>
      <c r="I5111" s="68">
        <v>4000</v>
      </c>
      <c r="J5111" s="68">
        <v>4000</v>
      </c>
      <c r="K5111" s="68"/>
      <c r="L5111" s="68">
        <f t="shared" si="3906"/>
        <v>400</v>
      </c>
      <c r="M5111" s="68"/>
      <c r="N5111" s="68"/>
      <c r="O5111" s="68">
        <v>400</v>
      </c>
      <c r="P5111" s="68">
        <f t="shared" si="3907"/>
        <v>400</v>
      </c>
      <c r="Q5111" s="68">
        <f t="shared" si="3908"/>
        <v>10</v>
      </c>
    </row>
    <row r="5112" spans="1:17" ht="22.5" x14ac:dyDescent="0.25">
      <c r="A5112" s="12" t="s">
        <v>638</v>
      </c>
      <c r="B5112" s="12" t="s">
        <v>82</v>
      </c>
      <c r="C5112" s="12" t="s">
        <v>903</v>
      </c>
      <c r="D5112" s="43" t="s">
        <v>1634</v>
      </c>
      <c r="E5112" s="48">
        <v>6139</v>
      </c>
      <c r="F5112" s="43" t="s">
        <v>1642</v>
      </c>
      <c r="G5112" s="56" t="s">
        <v>2920</v>
      </c>
      <c r="H5112" s="23" t="s">
        <v>49</v>
      </c>
      <c r="I5112" s="68">
        <v>3500</v>
      </c>
      <c r="J5112" s="68">
        <v>3500</v>
      </c>
      <c r="K5112" s="68"/>
      <c r="L5112" s="68">
        <f t="shared" si="3906"/>
        <v>500</v>
      </c>
      <c r="M5112" s="68"/>
      <c r="N5112" s="68"/>
      <c r="O5112" s="68">
        <v>500</v>
      </c>
      <c r="P5112" s="68">
        <f t="shared" si="3907"/>
        <v>500</v>
      </c>
      <c r="Q5112" s="68">
        <f t="shared" si="3908"/>
        <v>14.285714285714285</v>
      </c>
    </row>
    <row r="5113" spans="1:17" ht="22.5" x14ac:dyDescent="0.25">
      <c r="A5113" s="14" t="s">
        <v>1</v>
      </c>
      <c r="B5113" s="14" t="s">
        <v>1</v>
      </c>
      <c r="C5113" s="14" t="s">
        <v>1</v>
      </c>
      <c r="D5113" s="42" t="s">
        <v>1</v>
      </c>
      <c r="E5113" s="42" t="s">
        <v>1</v>
      </c>
      <c r="F5113" s="42" t="s">
        <v>1</v>
      </c>
      <c r="G5113" s="42" t="s">
        <v>1</v>
      </c>
      <c r="H5113" s="17" t="s">
        <v>50</v>
      </c>
      <c r="I5113" s="66">
        <f t="shared" ref="I5113:O5114" si="3936">SUM(I5114)</f>
        <v>100</v>
      </c>
      <c r="J5113" s="66">
        <f t="shared" si="3936"/>
        <v>100</v>
      </c>
      <c r="K5113" s="66">
        <f t="shared" si="3936"/>
        <v>0</v>
      </c>
      <c r="L5113" s="66">
        <f t="shared" si="3906"/>
        <v>0</v>
      </c>
      <c r="M5113" s="66">
        <f t="shared" si="3936"/>
        <v>0</v>
      </c>
      <c r="N5113" s="66">
        <f t="shared" si="3936"/>
        <v>0</v>
      </c>
      <c r="O5113" s="66">
        <f t="shared" si="3936"/>
        <v>0</v>
      </c>
      <c r="P5113" s="66">
        <f t="shared" si="3907"/>
        <v>0</v>
      </c>
      <c r="Q5113" s="66">
        <f t="shared" si="3908"/>
        <v>0</v>
      </c>
    </row>
    <row r="5114" spans="1:17" x14ac:dyDescent="0.25">
      <c r="A5114" s="12" t="s">
        <v>638</v>
      </c>
      <c r="B5114" s="12" t="s">
        <v>82</v>
      </c>
      <c r="C5114" s="12" t="s">
        <v>903</v>
      </c>
      <c r="D5114" s="43" t="s">
        <v>1634</v>
      </c>
      <c r="E5114" s="42" t="s">
        <v>2712</v>
      </c>
      <c r="F5114" s="42" t="s">
        <v>1</v>
      </c>
      <c r="G5114" s="42" t="s">
        <v>1</v>
      </c>
      <c r="H5114" s="11" t="s">
        <v>52</v>
      </c>
      <c r="I5114" s="67">
        <f t="shared" si="3936"/>
        <v>100</v>
      </c>
      <c r="J5114" s="67">
        <f t="shared" si="3936"/>
        <v>100</v>
      </c>
      <c r="K5114" s="67">
        <f t="shared" si="3936"/>
        <v>0</v>
      </c>
      <c r="L5114" s="67">
        <f t="shared" si="3906"/>
        <v>0</v>
      </c>
      <c r="M5114" s="67">
        <f t="shared" si="3936"/>
        <v>0</v>
      </c>
      <c r="N5114" s="67">
        <f t="shared" si="3936"/>
        <v>0</v>
      </c>
      <c r="O5114" s="67">
        <f t="shared" si="3936"/>
        <v>0</v>
      </c>
      <c r="P5114" s="67">
        <f t="shared" si="3907"/>
        <v>0</v>
      </c>
      <c r="Q5114" s="67">
        <f t="shared" si="3908"/>
        <v>0</v>
      </c>
    </row>
    <row r="5115" spans="1:17" x14ac:dyDescent="0.25">
      <c r="A5115" s="12" t="s">
        <v>638</v>
      </c>
      <c r="B5115" s="12" t="s">
        <v>82</v>
      </c>
      <c r="C5115" s="12" t="s">
        <v>903</v>
      </c>
      <c r="D5115" s="43" t="s">
        <v>1634</v>
      </c>
      <c r="E5115" s="48">
        <v>6148</v>
      </c>
      <c r="F5115" s="43"/>
      <c r="G5115" s="56" t="s">
        <v>2920</v>
      </c>
      <c r="H5115" s="23" t="s">
        <v>58</v>
      </c>
      <c r="I5115" s="68">
        <v>100</v>
      </c>
      <c r="J5115" s="68">
        <v>100</v>
      </c>
      <c r="K5115" s="68"/>
      <c r="L5115" s="68">
        <f t="shared" si="3906"/>
        <v>0</v>
      </c>
      <c r="M5115" s="68"/>
      <c r="N5115" s="68"/>
      <c r="O5115" s="68"/>
      <c r="P5115" s="68">
        <f t="shared" si="3907"/>
        <v>0</v>
      </c>
      <c r="Q5115" s="68">
        <f t="shared" si="3908"/>
        <v>0</v>
      </c>
    </row>
    <row r="5116" spans="1:17" ht="22.5" x14ac:dyDescent="0.25">
      <c r="A5116" s="14" t="s">
        <v>1</v>
      </c>
      <c r="B5116" s="14" t="s">
        <v>1</v>
      </c>
      <c r="C5116" s="14" t="s">
        <v>1</v>
      </c>
      <c r="D5116" s="42" t="s">
        <v>1</v>
      </c>
      <c r="E5116" s="42" t="s">
        <v>1</v>
      </c>
      <c r="F5116" s="42" t="s">
        <v>1</v>
      </c>
      <c r="G5116" s="42" t="s">
        <v>1</v>
      </c>
      <c r="H5116" s="17" t="s">
        <v>59</v>
      </c>
      <c r="I5116" s="66">
        <f t="shared" ref="I5116:O5117" si="3937">SUM(I5117)</f>
        <v>28700</v>
      </c>
      <c r="J5116" s="66">
        <f t="shared" si="3937"/>
        <v>16700</v>
      </c>
      <c r="K5116" s="66">
        <f t="shared" si="3937"/>
        <v>0</v>
      </c>
      <c r="L5116" s="66">
        <f t="shared" si="3906"/>
        <v>16700</v>
      </c>
      <c r="M5116" s="66">
        <f t="shared" si="3937"/>
        <v>0</v>
      </c>
      <c r="N5116" s="66">
        <f t="shared" si="3937"/>
        <v>0</v>
      </c>
      <c r="O5116" s="66">
        <f t="shared" si="3937"/>
        <v>16700</v>
      </c>
      <c r="P5116" s="66">
        <f t="shared" si="3907"/>
        <v>16700</v>
      </c>
      <c r="Q5116" s="66">
        <f t="shared" si="3908"/>
        <v>100</v>
      </c>
    </row>
    <row r="5117" spans="1:17" x14ac:dyDescent="0.25">
      <c r="A5117" s="12" t="s">
        <v>638</v>
      </c>
      <c r="B5117" s="12" t="s">
        <v>82</v>
      </c>
      <c r="C5117" s="12" t="s">
        <v>903</v>
      </c>
      <c r="D5117" s="43" t="s">
        <v>1634</v>
      </c>
      <c r="E5117" s="42" t="s">
        <v>2715</v>
      </c>
      <c r="F5117" s="42" t="s">
        <v>1</v>
      </c>
      <c r="G5117" s="42" t="s">
        <v>1</v>
      </c>
      <c r="H5117" s="11" t="s">
        <v>61</v>
      </c>
      <c r="I5117" s="67">
        <f t="shared" si="3937"/>
        <v>28700</v>
      </c>
      <c r="J5117" s="67">
        <f t="shared" si="3937"/>
        <v>16700</v>
      </c>
      <c r="K5117" s="67">
        <f t="shared" si="3937"/>
        <v>0</v>
      </c>
      <c r="L5117" s="67">
        <f t="shared" si="3906"/>
        <v>16700</v>
      </c>
      <c r="M5117" s="67">
        <f t="shared" si="3937"/>
        <v>0</v>
      </c>
      <c r="N5117" s="67">
        <f t="shared" si="3937"/>
        <v>0</v>
      </c>
      <c r="O5117" s="67">
        <f t="shared" si="3937"/>
        <v>16700</v>
      </c>
      <c r="P5117" s="67">
        <f t="shared" si="3907"/>
        <v>16700</v>
      </c>
      <c r="Q5117" s="67">
        <f t="shared" si="3908"/>
        <v>100</v>
      </c>
    </row>
    <row r="5118" spans="1:17" x14ac:dyDescent="0.25">
      <c r="A5118" s="12" t="s">
        <v>638</v>
      </c>
      <c r="B5118" s="12" t="s">
        <v>82</v>
      </c>
      <c r="C5118" s="12" t="s">
        <v>903</v>
      </c>
      <c r="D5118" s="43" t="s">
        <v>1634</v>
      </c>
      <c r="E5118" s="48">
        <v>8213</v>
      </c>
      <c r="F5118" s="43"/>
      <c r="G5118" s="56" t="s">
        <v>2920</v>
      </c>
      <c r="H5118" s="23" t="s">
        <v>62</v>
      </c>
      <c r="I5118" s="68">
        <v>28700</v>
      </c>
      <c r="J5118" s="68">
        <v>16700</v>
      </c>
      <c r="K5118" s="68"/>
      <c r="L5118" s="68">
        <f t="shared" si="3906"/>
        <v>16700</v>
      </c>
      <c r="M5118" s="68"/>
      <c r="N5118" s="68"/>
      <c r="O5118" s="68">
        <v>16700</v>
      </c>
      <c r="P5118" s="68">
        <f t="shared" si="3907"/>
        <v>16700</v>
      </c>
      <c r="Q5118" s="68">
        <f t="shared" si="3908"/>
        <v>100</v>
      </c>
    </row>
    <row r="5119" spans="1:17" x14ac:dyDescent="0.25">
      <c r="A5119" s="23" t="s">
        <v>1</v>
      </c>
      <c r="B5119" s="23" t="s">
        <v>1</v>
      </c>
      <c r="C5119" s="23" t="s">
        <v>1</v>
      </c>
      <c r="D5119" s="49" t="s">
        <v>1</v>
      </c>
      <c r="E5119" s="49" t="s">
        <v>1</v>
      </c>
      <c r="F5119" s="49" t="s">
        <v>1</v>
      </c>
      <c r="G5119" s="49" t="s">
        <v>1</v>
      </c>
      <c r="H5119" s="17" t="s">
        <v>1643</v>
      </c>
      <c r="I5119" s="66">
        <f t="shared" ref="I5119:O5119" si="3938">SUM(I5090,I5113,I5116)</f>
        <v>1899774</v>
      </c>
      <c r="J5119" s="66">
        <f t="shared" si="3938"/>
        <v>1849774</v>
      </c>
      <c r="K5119" s="66">
        <f t="shared" si="3938"/>
        <v>0</v>
      </c>
      <c r="L5119" s="66">
        <f t="shared" si="3906"/>
        <v>206231</v>
      </c>
      <c r="M5119" s="66">
        <f t="shared" si="3938"/>
        <v>0</v>
      </c>
      <c r="N5119" s="66">
        <f t="shared" si="3938"/>
        <v>0</v>
      </c>
      <c r="O5119" s="66">
        <f t="shared" si="3938"/>
        <v>206231</v>
      </c>
      <c r="P5119" s="66">
        <f t="shared" si="3907"/>
        <v>206231</v>
      </c>
      <c r="Q5119" s="66">
        <f t="shared" si="3908"/>
        <v>11.148983605564789</v>
      </c>
    </row>
    <row r="5120" spans="1:17" ht="15.75" thickBot="1" x14ac:dyDescent="0.3">
      <c r="A5120" s="23" t="s">
        <v>1</v>
      </c>
      <c r="B5120" s="23" t="s">
        <v>1</v>
      </c>
      <c r="C5120" s="23" t="s">
        <v>1</v>
      </c>
      <c r="D5120" s="49" t="s">
        <v>1</v>
      </c>
      <c r="E5120" s="49" t="s">
        <v>1</v>
      </c>
      <c r="F5120" s="49" t="s">
        <v>1</v>
      </c>
      <c r="G5120" s="49" t="s">
        <v>1</v>
      </c>
      <c r="H5120" s="11" t="s">
        <v>64</v>
      </c>
      <c r="I5120" s="67">
        <v>61</v>
      </c>
      <c r="J5120" s="67">
        <v>61</v>
      </c>
      <c r="K5120" s="67"/>
      <c r="L5120" s="67"/>
      <c r="M5120" s="67"/>
      <c r="N5120" s="67"/>
      <c r="O5120" s="67"/>
      <c r="P5120" s="67">
        <f t="shared" si="3907"/>
        <v>0</v>
      </c>
      <c r="Q5120" s="67">
        <f t="shared" si="3908"/>
        <v>0</v>
      </c>
    </row>
    <row r="5121" spans="1:17" ht="34.5" thickBot="1" x14ac:dyDescent="0.3">
      <c r="A5121" s="23" t="s">
        <v>1</v>
      </c>
      <c r="B5121" s="23" t="s">
        <v>1</v>
      </c>
      <c r="C5121" s="23" t="s">
        <v>1</v>
      </c>
      <c r="D5121" s="49" t="s">
        <v>1</v>
      </c>
      <c r="E5121" s="49" t="s">
        <v>1</v>
      </c>
      <c r="F5121" s="49" t="s">
        <v>1</v>
      </c>
      <c r="G5121" s="49" t="s">
        <v>1</v>
      </c>
      <c r="H5121" s="22" t="s">
        <v>65</v>
      </c>
      <c r="I5121" s="64" t="s">
        <v>2718</v>
      </c>
      <c r="J5121" s="64" t="s">
        <v>2879</v>
      </c>
      <c r="K5121" s="64" t="s">
        <v>2942</v>
      </c>
      <c r="L5121" s="64" t="s">
        <v>2942</v>
      </c>
      <c r="M5121" s="64" t="s">
        <v>2950</v>
      </c>
      <c r="N5121" s="64" t="s">
        <v>2949</v>
      </c>
      <c r="O5121" s="64" t="s">
        <v>2951</v>
      </c>
      <c r="P5121" s="64" t="s">
        <v>2942</v>
      </c>
      <c r="Q5121" s="64" t="s">
        <v>2944</v>
      </c>
    </row>
    <row r="5122" spans="1:17" x14ac:dyDescent="0.25">
      <c r="A5122" s="24"/>
      <c r="B5122" s="24"/>
      <c r="C5122" s="24"/>
      <c r="D5122" s="51"/>
      <c r="E5122" s="51"/>
      <c r="F5122" s="51"/>
      <c r="G5122" s="51"/>
      <c r="H5122" s="18" t="s">
        <v>1</v>
      </c>
      <c r="I5122" s="65">
        <v>1</v>
      </c>
      <c r="J5122" s="65" t="s">
        <v>2894</v>
      </c>
      <c r="K5122" s="65">
        <v>3</v>
      </c>
      <c r="L5122" s="65" t="s">
        <v>2945</v>
      </c>
      <c r="M5122" s="65">
        <v>5</v>
      </c>
      <c r="N5122" s="65">
        <v>6</v>
      </c>
      <c r="O5122" s="65">
        <v>7</v>
      </c>
      <c r="P5122" s="65" t="s">
        <v>2946</v>
      </c>
      <c r="Q5122" s="65">
        <v>9</v>
      </c>
    </row>
    <row r="5123" spans="1:17" x14ac:dyDescent="0.25">
      <c r="A5123" s="24"/>
      <c r="B5123" s="24"/>
      <c r="C5123" s="24"/>
      <c r="D5123" s="51"/>
      <c r="E5123" s="52"/>
      <c r="F5123" s="52"/>
      <c r="G5123" s="52"/>
      <c r="H5123" s="19" t="s">
        <v>332</v>
      </c>
      <c r="I5123" s="69">
        <f t="shared" ref="I5123" si="3939">SUM(I5119)</f>
        <v>1899774</v>
      </c>
      <c r="J5123" s="69">
        <f t="shared" ref="J5123:K5123" si="3940">SUM(J5119)</f>
        <v>1849774</v>
      </c>
      <c r="K5123" s="69">
        <f t="shared" si="3940"/>
        <v>0</v>
      </c>
      <c r="L5123" s="69">
        <f t="shared" si="3906"/>
        <v>206231</v>
      </c>
      <c r="M5123" s="69">
        <f t="shared" ref="M5123" si="3941">SUM(M5119)</f>
        <v>0</v>
      </c>
      <c r="N5123" s="69">
        <f t="shared" ref="N5123:O5123" si="3942">SUM(N5119)</f>
        <v>0</v>
      </c>
      <c r="O5123" s="69">
        <f t="shared" si="3942"/>
        <v>206231</v>
      </c>
      <c r="P5123" s="69">
        <f t="shared" si="3907"/>
        <v>206231</v>
      </c>
      <c r="Q5123" s="69">
        <f t="shared" si="3908"/>
        <v>11.148983605564789</v>
      </c>
    </row>
    <row r="5124" spans="1:17" x14ac:dyDescent="0.25">
      <c r="A5124" s="24"/>
      <c r="B5124" s="24"/>
      <c r="C5124" s="24"/>
      <c r="D5124" s="51"/>
      <c r="E5124" s="51"/>
      <c r="F5124" s="51"/>
      <c r="G5124" s="51"/>
      <c r="H5124" s="20" t="s">
        <v>67</v>
      </c>
      <c r="I5124" s="69">
        <f t="shared" ref="I5124" si="3943">SUM(I5123)</f>
        <v>1899774</v>
      </c>
      <c r="J5124" s="69">
        <f t="shared" ref="J5124:K5124" si="3944">SUM(J5123)</f>
        <v>1849774</v>
      </c>
      <c r="K5124" s="69">
        <f t="shared" si="3944"/>
        <v>0</v>
      </c>
      <c r="L5124" s="69">
        <f t="shared" si="3906"/>
        <v>206231</v>
      </c>
      <c r="M5124" s="69">
        <f t="shared" ref="M5124" si="3945">SUM(M5123)</f>
        <v>0</v>
      </c>
      <c r="N5124" s="69">
        <f t="shared" ref="N5124:O5124" si="3946">SUM(N5123)</f>
        <v>0</v>
      </c>
      <c r="O5124" s="69">
        <f t="shared" si="3946"/>
        <v>206231</v>
      </c>
      <c r="P5124" s="69">
        <f t="shared" si="3907"/>
        <v>206231</v>
      </c>
      <c r="Q5124" s="69">
        <f t="shared" si="3908"/>
        <v>11.148983605564789</v>
      </c>
    </row>
    <row r="5125" spans="1:17" x14ac:dyDescent="0.25">
      <c r="A5125" s="25"/>
      <c r="B5125" s="25"/>
      <c r="C5125" s="25"/>
      <c r="D5125" s="53"/>
      <c r="E5125" s="53"/>
      <c r="F5125" s="53"/>
      <c r="G5125" s="53"/>
    </row>
    <row r="5126" spans="1:17" ht="15.75" thickBot="1" x14ac:dyDescent="0.3">
      <c r="A5126" s="23" t="s">
        <v>1</v>
      </c>
      <c r="B5126" s="23" t="s">
        <v>1</v>
      </c>
      <c r="C5126" s="23" t="s">
        <v>1</v>
      </c>
      <c r="D5126" s="49" t="s">
        <v>1</v>
      </c>
      <c r="E5126" s="49" t="s">
        <v>1</v>
      </c>
      <c r="F5126" s="49" t="s">
        <v>1</v>
      </c>
      <c r="G5126" s="49" t="s">
        <v>1</v>
      </c>
      <c r="H5126" s="26" t="s">
        <v>1</v>
      </c>
      <c r="I5126" s="70"/>
      <c r="J5126" s="70"/>
      <c r="K5126" s="70"/>
      <c r="L5126" s="70"/>
      <c r="M5126" s="70"/>
      <c r="N5126" s="70"/>
      <c r="O5126" s="70"/>
      <c r="P5126" s="70"/>
      <c r="Q5126" s="70"/>
    </row>
    <row r="5127" spans="1:17" ht="34.5" thickBot="1" x14ac:dyDescent="0.3">
      <c r="A5127" s="22" t="s">
        <v>4</v>
      </c>
      <c r="B5127" s="22" t="s">
        <v>5</v>
      </c>
      <c r="C5127" s="22" t="s">
        <v>6</v>
      </c>
      <c r="D5127" s="44" t="s">
        <v>2891</v>
      </c>
      <c r="E5127" s="44" t="s">
        <v>2895</v>
      </c>
      <c r="F5127" s="44" t="s">
        <v>7</v>
      </c>
      <c r="G5127" s="44" t="s">
        <v>8</v>
      </c>
      <c r="H5127" s="22" t="s">
        <v>9</v>
      </c>
      <c r="I5127" s="64" t="s">
        <v>2718</v>
      </c>
      <c r="J5127" s="64" t="s">
        <v>2879</v>
      </c>
      <c r="K5127" s="64" t="s">
        <v>2942</v>
      </c>
      <c r="L5127" s="64" t="s">
        <v>2942</v>
      </c>
      <c r="M5127" s="64" t="s">
        <v>2950</v>
      </c>
      <c r="N5127" s="64" t="s">
        <v>2949</v>
      </c>
      <c r="O5127" s="64" t="s">
        <v>2951</v>
      </c>
      <c r="P5127" s="64" t="s">
        <v>2942</v>
      </c>
      <c r="Q5127" s="64" t="s">
        <v>2944</v>
      </c>
    </row>
    <row r="5128" spans="1:17" x14ac:dyDescent="0.25">
      <c r="A5128" s="15" t="s">
        <v>1</v>
      </c>
      <c r="B5128" s="15" t="s">
        <v>1</v>
      </c>
      <c r="C5128" s="15" t="s">
        <v>1</v>
      </c>
      <c r="D5128" s="45" t="s">
        <v>1</v>
      </c>
      <c r="E5128" s="45" t="s">
        <v>1</v>
      </c>
      <c r="F5128" s="46" t="s">
        <v>1</v>
      </c>
      <c r="G5128" s="47" t="s">
        <v>1</v>
      </c>
      <c r="H5128" s="16" t="s">
        <v>1</v>
      </c>
      <c r="I5128" s="65">
        <v>1</v>
      </c>
      <c r="J5128" s="65" t="s">
        <v>2894</v>
      </c>
      <c r="K5128" s="65">
        <v>3</v>
      </c>
      <c r="L5128" s="65" t="s">
        <v>2945</v>
      </c>
      <c r="M5128" s="65">
        <v>5</v>
      </c>
      <c r="N5128" s="65">
        <v>6</v>
      </c>
      <c r="O5128" s="65">
        <v>7</v>
      </c>
      <c r="P5128" s="65" t="s">
        <v>2946</v>
      </c>
      <c r="Q5128" s="65">
        <v>9</v>
      </c>
    </row>
    <row r="5129" spans="1:17" x14ac:dyDescent="0.25">
      <c r="A5129" s="14" t="s">
        <v>638</v>
      </c>
      <c r="B5129" s="14" t="s">
        <v>82</v>
      </c>
      <c r="C5129" s="12" t="s">
        <v>914</v>
      </c>
      <c r="D5129" s="43" t="s">
        <v>1644</v>
      </c>
      <c r="E5129" s="42" t="s">
        <v>1</v>
      </c>
      <c r="F5129" s="42" t="s">
        <v>1</v>
      </c>
      <c r="G5129" s="42" t="s">
        <v>1</v>
      </c>
      <c r="H5129" s="11" t="s">
        <v>1645</v>
      </c>
      <c r="I5129" s="63"/>
      <c r="J5129" s="63"/>
      <c r="K5129" s="63"/>
      <c r="L5129" s="63"/>
      <c r="M5129" s="63"/>
      <c r="N5129" s="63"/>
      <c r="O5129" s="63"/>
      <c r="P5129" s="63">
        <f t="shared" si="3907"/>
        <v>0</v>
      </c>
      <c r="Q5129" s="63" t="str">
        <f t="shared" si="3908"/>
        <v>-</v>
      </c>
    </row>
    <row r="5130" spans="1:17" ht="22.5" x14ac:dyDescent="0.25">
      <c r="A5130" s="14" t="s">
        <v>1</v>
      </c>
      <c r="B5130" s="14" t="s">
        <v>1</v>
      </c>
      <c r="C5130" s="14" t="s">
        <v>1</v>
      </c>
      <c r="D5130" s="42" t="s">
        <v>1</v>
      </c>
      <c r="E5130" s="42" t="s">
        <v>1</v>
      </c>
      <c r="F5130" s="42" t="s">
        <v>1</v>
      </c>
      <c r="G5130" s="42" t="s">
        <v>1</v>
      </c>
      <c r="H5130" s="17" t="s">
        <v>13</v>
      </c>
      <c r="I5130" s="66">
        <f t="shared" ref="I5130" si="3947">SUM(I5131,I5139,I5141)</f>
        <v>1632315</v>
      </c>
      <c r="J5130" s="66">
        <f t="shared" ref="J5130:K5130" si="3948">SUM(J5131,J5139,J5141)</f>
        <v>1564315</v>
      </c>
      <c r="K5130" s="66">
        <f t="shared" si="3948"/>
        <v>0</v>
      </c>
      <c r="L5130" s="66">
        <f t="shared" si="3906"/>
        <v>138560</v>
      </c>
      <c r="M5130" s="66">
        <f t="shared" ref="M5130" si="3949">SUM(M5131,M5139,M5141)</f>
        <v>0</v>
      </c>
      <c r="N5130" s="66">
        <f t="shared" ref="N5130:O5130" si="3950">SUM(N5131,N5139,N5141)</f>
        <v>0</v>
      </c>
      <c r="O5130" s="66">
        <f t="shared" si="3950"/>
        <v>138560</v>
      </c>
      <c r="P5130" s="66">
        <f t="shared" si="3907"/>
        <v>138560</v>
      </c>
      <c r="Q5130" s="66">
        <f t="shared" si="3908"/>
        <v>8.8575510686786227</v>
      </c>
    </row>
    <row r="5131" spans="1:17" x14ac:dyDescent="0.25">
      <c r="A5131" s="12" t="s">
        <v>638</v>
      </c>
      <c r="B5131" s="12" t="s">
        <v>82</v>
      </c>
      <c r="C5131" s="12" t="s">
        <v>914</v>
      </c>
      <c r="D5131" s="43" t="s">
        <v>1644</v>
      </c>
      <c r="E5131" s="42" t="s">
        <v>2709</v>
      </c>
      <c r="F5131" s="42" t="s">
        <v>1</v>
      </c>
      <c r="G5131" s="42" t="s">
        <v>1</v>
      </c>
      <c r="H5131" s="11" t="s">
        <v>15</v>
      </c>
      <c r="I5131" s="67">
        <f t="shared" ref="I5131" si="3951">SUM(I5132,I5133)</f>
        <v>1248015</v>
      </c>
      <c r="J5131" s="67">
        <f t="shared" ref="J5131:K5131" si="3952">SUM(J5132,J5133)</f>
        <v>1248015</v>
      </c>
      <c r="K5131" s="67">
        <f t="shared" si="3952"/>
        <v>0</v>
      </c>
      <c r="L5131" s="67">
        <f t="shared" si="3906"/>
        <v>104250</v>
      </c>
      <c r="M5131" s="67">
        <f t="shared" ref="M5131" si="3953">SUM(M5132,M5133)</f>
        <v>0</v>
      </c>
      <c r="N5131" s="67">
        <f t="shared" ref="N5131:O5131" si="3954">SUM(N5132,N5133)</f>
        <v>0</v>
      </c>
      <c r="O5131" s="67">
        <f t="shared" si="3954"/>
        <v>104250</v>
      </c>
      <c r="P5131" s="67">
        <f t="shared" si="3907"/>
        <v>104250</v>
      </c>
      <c r="Q5131" s="67">
        <f t="shared" si="3908"/>
        <v>8.3532649847958567</v>
      </c>
    </row>
    <row r="5132" spans="1:17" x14ac:dyDescent="0.25">
      <c r="A5132" s="12" t="s">
        <v>638</v>
      </c>
      <c r="B5132" s="12" t="s">
        <v>82</v>
      </c>
      <c r="C5132" s="12" t="s">
        <v>914</v>
      </c>
      <c r="D5132" s="43" t="s">
        <v>1644</v>
      </c>
      <c r="E5132" s="48">
        <v>6111</v>
      </c>
      <c r="F5132" s="43"/>
      <c r="G5132" s="56" t="s">
        <v>2920</v>
      </c>
      <c r="H5132" s="23" t="s">
        <v>16</v>
      </c>
      <c r="I5132" s="68">
        <v>1063265</v>
      </c>
      <c r="J5132" s="68">
        <v>1063265</v>
      </c>
      <c r="K5132" s="68"/>
      <c r="L5132" s="68">
        <f t="shared" ref="L5132:L5195" si="3955">SUM(M5132:O5132)</f>
        <v>88700</v>
      </c>
      <c r="M5132" s="68"/>
      <c r="N5132" s="68"/>
      <c r="O5132" s="68">
        <v>88700</v>
      </c>
      <c r="P5132" s="68">
        <f t="shared" ref="P5132:P5195" si="3956">K5132+L5132</f>
        <v>88700</v>
      </c>
      <c r="Q5132" s="68">
        <f t="shared" ref="Q5132:Q5195" si="3957">IF(J5132=0,"-",P5132/J5132*100)</f>
        <v>8.3422288893173384</v>
      </c>
    </row>
    <row r="5133" spans="1:17" x14ac:dyDescent="0.25">
      <c r="A5133" s="14" t="s">
        <v>638</v>
      </c>
      <c r="B5133" s="14" t="s">
        <v>82</v>
      </c>
      <c r="C5133" s="14" t="s">
        <v>914</v>
      </c>
      <c r="D5133" s="50" t="s">
        <v>1644</v>
      </c>
      <c r="E5133" s="50" t="s">
        <v>2719</v>
      </c>
      <c r="F5133" s="43" t="s">
        <v>1</v>
      </c>
      <c r="G5133" s="49" t="s">
        <v>1</v>
      </c>
      <c r="H5133" s="11" t="s">
        <v>19</v>
      </c>
      <c r="I5133" s="67">
        <f t="shared" ref="I5133:O5133" si="3958">SUM(I5134:I5138)</f>
        <v>184750</v>
      </c>
      <c r="J5133" s="67">
        <f t="shared" si="3958"/>
        <v>184750</v>
      </c>
      <c r="K5133" s="67">
        <f t="shared" si="3958"/>
        <v>0</v>
      </c>
      <c r="L5133" s="67">
        <f t="shared" si="3955"/>
        <v>15550</v>
      </c>
      <c r="M5133" s="67">
        <f t="shared" si="3958"/>
        <v>0</v>
      </c>
      <c r="N5133" s="67">
        <f t="shared" si="3958"/>
        <v>0</v>
      </c>
      <c r="O5133" s="67">
        <f t="shared" si="3958"/>
        <v>15550</v>
      </c>
      <c r="P5133" s="67">
        <f t="shared" si="3956"/>
        <v>15550</v>
      </c>
      <c r="Q5133" s="67">
        <f t="shared" si="3957"/>
        <v>8.4167794316644127</v>
      </c>
    </row>
    <row r="5134" spans="1:17" x14ac:dyDescent="0.25">
      <c r="A5134" s="12" t="s">
        <v>638</v>
      </c>
      <c r="B5134" s="12" t="s">
        <v>82</v>
      </c>
      <c r="C5134" s="12" t="s">
        <v>914</v>
      </c>
      <c r="D5134" s="43" t="s">
        <v>1644</v>
      </c>
      <c r="E5134" s="48">
        <v>6112</v>
      </c>
      <c r="F5134" s="43" t="s">
        <v>1646</v>
      </c>
      <c r="G5134" s="56" t="s">
        <v>2920</v>
      </c>
      <c r="H5134" s="23" t="s">
        <v>73</v>
      </c>
      <c r="I5134" s="68">
        <v>31000</v>
      </c>
      <c r="J5134" s="68">
        <v>31000</v>
      </c>
      <c r="K5134" s="68"/>
      <c r="L5134" s="68">
        <f t="shared" si="3955"/>
        <v>2800</v>
      </c>
      <c r="M5134" s="68"/>
      <c r="N5134" s="68"/>
      <c r="O5134" s="68">
        <v>2800</v>
      </c>
      <c r="P5134" s="68">
        <f t="shared" si="3956"/>
        <v>2800</v>
      </c>
      <c r="Q5134" s="68">
        <f t="shared" si="3957"/>
        <v>9.0322580645161281</v>
      </c>
    </row>
    <row r="5135" spans="1:17" x14ac:dyDescent="0.25">
      <c r="A5135" s="12" t="s">
        <v>638</v>
      </c>
      <c r="B5135" s="12" t="s">
        <v>82</v>
      </c>
      <c r="C5135" s="12" t="s">
        <v>914</v>
      </c>
      <c r="D5135" s="43" t="s">
        <v>1644</v>
      </c>
      <c r="E5135" s="48">
        <v>6112</v>
      </c>
      <c r="F5135" s="43" t="s">
        <v>1647</v>
      </c>
      <c r="G5135" s="56" t="s">
        <v>2920</v>
      </c>
      <c r="H5135" s="23" t="s">
        <v>22</v>
      </c>
      <c r="I5135" s="68">
        <v>92000</v>
      </c>
      <c r="J5135" s="68">
        <v>92000</v>
      </c>
      <c r="K5135" s="68"/>
      <c r="L5135" s="68">
        <f t="shared" si="3955"/>
        <v>9000</v>
      </c>
      <c r="M5135" s="68"/>
      <c r="N5135" s="68"/>
      <c r="O5135" s="68">
        <v>9000</v>
      </c>
      <c r="P5135" s="68">
        <f t="shared" si="3956"/>
        <v>9000</v>
      </c>
      <c r="Q5135" s="68">
        <f t="shared" si="3957"/>
        <v>9.7826086956521738</v>
      </c>
    </row>
    <row r="5136" spans="1:17" x14ac:dyDescent="0.25">
      <c r="A5136" s="12" t="s">
        <v>638</v>
      </c>
      <c r="B5136" s="12" t="s">
        <v>82</v>
      </c>
      <c r="C5136" s="12" t="s">
        <v>914</v>
      </c>
      <c r="D5136" s="43" t="s">
        <v>1644</v>
      </c>
      <c r="E5136" s="48">
        <v>6112</v>
      </c>
      <c r="F5136" s="43" t="s">
        <v>1648</v>
      </c>
      <c r="G5136" s="56" t="s">
        <v>2920</v>
      </c>
      <c r="H5136" s="23" t="s">
        <v>24</v>
      </c>
      <c r="I5136" s="68">
        <v>25000</v>
      </c>
      <c r="J5136" s="68">
        <v>25000</v>
      </c>
      <c r="K5136" s="68"/>
      <c r="L5136" s="68">
        <f t="shared" si="3955"/>
        <v>0</v>
      </c>
      <c r="M5136" s="68"/>
      <c r="N5136" s="68"/>
      <c r="O5136" s="68"/>
      <c r="P5136" s="68">
        <f t="shared" si="3956"/>
        <v>0</v>
      </c>
      <c r="Q5136" s="68">
        <f t="shared" si="3957"/>
        <v>0</v>
      </c>
    </row>
    <row r="5137" spans="1:17" x14ac:dyDescent="0.25">
      <c r="A5137" s="12" t="s">
        <v>638</v>
      </c>
      <c r="B5137" s="12" t="s">
        <v>82</v>
      </c>
      <c r="C5137" s="12" t="s">
        <v>914</v>
      </c>
      <c r="D5137" s="43" t="s">
        <v>1644</v>
      </c>
      <c r="E5137" s="48">
        <v>6112</v>
      </c>
      <c r="F5137" s="43" t="s">
        <v>1649</v>
      </c>
      <c r="G5137" s="56" t="s">
        <v>2920</v>
      </c>
      <c r="H5137" s="23" t="s">
        <v>76</v>
      </c>
      <c r="I5137" s="68">
        <v>21750</v>
      </c>
      <c r="J5137" s="68">
        <v>21750</v>
      </c>
      <c r="K5137" s="68"/>
      <c r="L5137" s="68">
        <f t="shared" si="3955"/>
        <v>0</v>
      </c>
      <c r="M5137" s="68"/>
      <c r="N5137" s="68"/>
      <c r="O5137" s="68"/>
      <c r="P5137" s="68">
        <f t="shared" si="3956"/>
        <v>0</v>
      </c>
      <c r="Q5137" s="68">
        <f t="shared" si="3957"/>
        <v>0</v>
      </c>
    </row>
    <row r="5138" spans="1:17" x14ac:dyDescent="0.25">
      <c r="A5138" s="12" t="s">
        <v>638</v>
      </c>
      <c r="B5138" s="12" t="s">
        <v>82</v>
      </c>
      <c r="C5138" s="12" t="s">
        <v>914</v>
      </c>
      <c r="D5138" s="43" t="s">
        <v>1644</v>
      </c>
      <c r="E5138" s="48">
        <v>6112</v>
      </c>
      <c r="F5138" s="43" t="s">
        <v>1650</v>
      </c>
      <c r="G5138" s="56" t="s">
        <v>2920</v>
      </c>
      <c r="H5138" s="23" t="s">
        <v>26</v>
      </c>
      <c r="I5138" s="68">
        <v>15000</v>
      </c>
      <c r="J5138" s="68">
        <v>15000</v>
      </c>
      <c r="K5138" s="68"/>
      <c r="L5138" s="68">
        <f t="shared" si="3955"/>
        <v>3750</v>
      </c>
      <c r="M5138" s="68"/>
      <c r="N5138" s="68"/>
      <c r="O5138" s="68">
        <v>3750</v>
      </c>
      <c r="P5138" s="68">
        <f t="shared" si="3956"/>
        <v>3750</v>
      </c>
      <c r="Q5138" s="68">
        <f t="shared" si="3957"/>
        <v>25</v>
      </c>
    </row>
    <row r="5139" spans="1:17" x14ac:dyDescent="0.25">
      <c r="A5139" s="12" t="s">
        <v>638</v>
      </c>
      <c r="B5139" s="12" t="s">
        <v>82</v>
      </c>
      <c r="C5139" s="12" t="s">
        <v>914</v>
      </c>
      <c r="D5139" s="43" t="s">
        <v>1644</v>
      </c>
      <c r="E5139" s="42" t="s">
        <v>2710</v>
      </c>
      <c r="F5139" s="42" t="s">
        <v>1</v>
      </c>
      <c r="G5139" s="42" t="s">
        <v>1</v>
      </c>
      <c r="H5139" s="11" t="s">
        <v>28</v>
      </c>
      <c r="I5139" s="67">
        <f t="shared" ref="I5139:O5139" si="3959">SUM(I5140)</f>
        <v>112200</v>
      </c>
      <c r="J5139" s="67">
        <f t="shared" si="3959"/>
        <v>112200</v>
      </c>
      <c r="K5139" s="67">
        <f t="shared" si="3959"/>
        <v>0</v>
      </c>
      <c r="L5139" s="67">
        <f t="shared" si="3955"/>
        <v>9300</v>
      </c>
      <c r="M5139" s="67">
        <f t="shared" si="3959"/>
        <v>0</v>
      </c>
      <c r="N5139" s="67">
        <f t="shared" si="3959"/>
        <v>0</v>
      </c>
      <c r="O5139" s="67">
        <f t="shared" si="3959"/>
        <v>9300</v>
      </c>
      <c r="P5139" s="67">
        <f t="shared" si="3956"/>
        <v>9300</v>
      </c>
      <c r="Q5139" s="67">
        <f t="shared" si="3957"/>
        <v>8.2887700534759361</v>
      </c>
    </row>
    <row r="5140" spans="1:17" x14ac:dyDescent="0.25">
      <c r="A5140" s="12" t="s">
        <v>638</v>
      </c>
      <c r="B5140" s="12" t="s">
        <v>82</v>
      </c>
      <c r="C5140" s="12" t="s">
        <v>914</v>
      </c>
      <c r="D5140" s="43" t="s">
        <v>1644</v>
      </c>
      <c r="E5140" s="48">
        <v>6121</v>
      </c>
      <c r="F5140" s="43"/>
      <c r="G5140" s="56" t="s">
        <v>2920</v>
      </c>
      <c r="H5140" s="23" t="s">
        <v>29</v>
      </c>
      <c r="I5140" s="68">
        <v>112200</v>
      </c>
      <c r="J5140" s="68">
        <v>112200</v>
      </c>
      <c r="K5140" s="68"/>
      <c r="L5140" s="68">
        <f t="shared" si="3955"/>
        <v>9300</v>
      </c>
      <c r="M5140" s="68"/>
      <c r="N5140" s="68"/>
      <c r="O5140" s="68">
        <v>9300</v>
      </c>
      <c r="P5140" s="68">
        <f t="shared" si="3956"/>
        <v>9300</v>
      </c>
      <c r="Q5140" s="68">
        <f t="shared" si="3957"/>
        <v>8.2887700534759361</v>
      </c>
    </row>
    <row r="5141" spans="1:17" x14ac:dyDescent="0.25">
      <c r="A5141" s="12" t="s">
        <v>638</v>
      </c>
      <c r="B5141" s="12" t="s">
        <v>82</v>
      </c>
      <c r="C5141" s="12" t="s">
        <v>914</v>
      </c>
      <c r="D5141" s="43" t="s">
        <v>1644</v>
      </c>
      <c r="E5141" s="42" t="s">
        <v>2711</v>
      </c>
      <c r="F5141" s="42" t="s">
        <v>1</v>
      </c>
      <c r="G5141" s="42" t="s">
        <v>1</v>
      </c>
      <c r="H5141" s="11" t="s">
        <v>32</v>
      </c>
      <c r="I5141" s="67">
        <f t="shared" ref="I5141:O5141" si="3960">SUM(I5142:I5149)</f>
        <v>272100</v>
      </c>
      <c r="J5141" s="67">
        <f t="shared" si="3960"/>
        <v>204100</v>
      </c>
      <c r="K5141" s="67">
        <f t="shared" si="3960"/>
        <v>0</v>
      </c>
      <c r="L5141" s="67">
        <f t="shared" si="3955"/>
        <v>25010</v>
      </c>
      <c r="M5141" s="67">
        <f t="shared" si="3960"/>
        <v>0</v>
      </c>
      <c r="N5141" s="67">
        <f t="shared" si="3960"/>
        <v>0</v>
      </c>
      <c r="O5141" s="67">
        <f t="shared" si="3960"/>
        <v>25010</v>
      </c>
      <c r="P5141" s="67">
        <f t="shared" si="3956"/>
        <v>25010</v>
      </c>
      <c r="Q5141" s="67">
        <f t="shared" si="3957"/>
        <v>12.253797158255757</v>
      </c>
    </row>
    <row r="5142" spans="1:17" x14ac:dyDescent="0.25">
      <c r="A5142" s="12" t="s">
        <v>638</v>
      </c>
      <c r="B5142" s="12" t="s">
        <v>82</v>
      </c>
      <c r="C5142" s="12" t="s">
        <v>914</v>
      </c>
      <c r="D5142" s="43" t="s">
        <v>1644</v>
      </c>
      <c r="E5142" s="48">
        <v>6131</v>
      </c>
      <c r="F5142" s="43"/>
      <c r="G5142" s="56" t="s">
        <v>2920</v>
      </c>
      <c r="H5142" s="23" t="s">
        <v>33</v>
      </c>
      <c r="I5142" s="68">
        <v>3000</v>
      </c>
      <c r="J5142" s="68">
        <v>1000</v>
      </c>
      <c r="K5142" s="68"/>
      <c r="L5142" s="68">
        <f t="shared" si="3955"/>
        <v>500</v>
      </c>
      <c r="M5142" s="68"/>
      <c r="N5142" s="68"/>
      <c r="O5142" s="68">
        <v>500</v>
      </c>
      <c r="P5142" s="68">
        <f t="shared" si="3956"/>
        <v>500</v>
      </c>
      <c r="Q5142" s="68">
        <f t="shared" si="3957"/>
        <v>50</v>
      </c>
    </row>
    <row r="5143" spans="1:17" x14ac:dyDescent="0.25">
      <c r="A5143" s="12" t="s">
        <v>638</v>
      </c>
      <c r="B5143" s="12" t="s">
        <v>82</v>
      </c>
      <c r="C5143" s="12" t="s">
        <v>914</v>
      </c>
      <c r="D5143" s="43" t="s">
        <v>1644</v>
      </c>
      <c r="E5143" s="48">
        <v>6132</v>
      </c>
      <c r="F5143" s="43"/>
      <c r="G5143" s="56" t="s">
        <v>2920</v>
      </c>
      <c r="H5143" s="23" t="s">
        <v>227</v>
      </c>
      <c r="I5143" s="68">
        <v>120000</v>
      </c>
      <c r="J5143" s="68">
        <v>120000</v>
      </c>
      <c r="K5143" s="68"/>
      <c r="L5143" s="68">
        <f t="shared" si="3955"/>
        <v>20000</v>
      </c>
      <c r="M5143" s="68"/>
      <c r="N5143" s="68"/>
      <c r="O5143" s="68">
        <v>20000</v>
      </c>
      <c r="P5143" s="68">
        <f t="shared" si="3956"/>
        <v>20000</v>
      </c>
      <c r="Q5143" s="68">
        <f t="shared" si="3957"/>
        <v>16.666666666666664</v>
      </c>
    </row>
    <row r="5144" spans="1:17" x14ac:dyDescent="0.25">
      <c r="A5144" s="12" t="s">
        <v>638</v>
      </c>
      <c r="B5144" s="12" t="s">
        <v>82</v>
      </c>
      <c r="C5144" s="12" t="s">
        <v>914</v>
      </c>
      <c r="D5144" s="43" t="s">
        <v>1644</v>
      </c>
      <c r="E5144" s="48">
        <v>6133</v>
      </c>
      <c r="F5144" s="43"/>
      <c r="G5144" s="56" t="s">
        <v>2920</v>
      </c>
      <c r="H5144" s="23" t="s">
        <v>229</v>
      </c>
      <c r="I5144" s="68">
        <v>15000</v>
      </c>
      <c r="J5144" s="68">
        <v>15000</v>
      </c>
      <c r="K5144" s="68"/>
      <c r="L5144" s="68">
        <f t="shared" si="3955"/>
        <v>1250</v>
      </c>
      <c r="M5144" s="68"/>
      <c r="N5144" s="68"/>
      <c r="O5144" s="68">
        <v>1250</v>
      </c>
      <c r="P5144" s="68">
        <f t="shared" si="3956"/>
        <v>1250</v>
      </c>
      <c r="Q5144" s="68">
        <f t="shared" si="3957"/>
        <v>8.3333333333333321</v>
      </c>
    </row>
    <row r="5145" spans="1:17" x14ac:dyDescent="0.25">
      <c r="A5145" s="12" t="s">
        <v>638</v>
      </c>
      <c r="B5145" s="12" t="s">
        <v>82</v>
      </c>
      <c r="C5145" s="12" t="s">
        <v>914</v>
      </c>
      <c r="D5145" s="43" t="s">
        <v>1644</v>
      </c>
      <c r="E5145" s="48">
        <v>6134</v>
      </c>
      <c r="F5145" s="43"/>
      <c r="G5145" s="56" t="s">
        <v>2920</v>
      </c>
      <c r="H5145" s="23" t="s">
        <v>169</v>
      </c>
      <c r="I5145" s="68">
        <v>30000</v>
      </c>
      <c r="J5145" s="68">
        <v>20000</v>
      </c>
      <c r="K5145" s="68"/>
      <c r="L5145" s="68">
        <f t="shared" si="3955"/>
        <v>1600</v>
      </c>
      <c r="M5145" s="68"/>
      <c r="N5145" s="68"/>
      <c r="O5145" s="68">
        <v>1600</v>
      </c>
      <c r="P5145" s="68">
        <f t="shared" si="3956"/>
        <v>1600</v>
      </c>
      <c r="Q5145" s="68">
        <f t="shared" si="3957"/>
        <v>8</v>
      </c>
    </row>
    <row r="5146" spans="1:17" x14ac:dyDescent="0.25">
      <c r="A5146" s="12" t="s">
        <v>638</v>
      </c>
      <c r="B5146" s="12" t="s">
        <v>82</v>
      </c>
      <c r="C5146" s="12" t="s">
        <v>914</v>
      </c>
      <c r="D5146" s="43" t="s">
        <v>1644</v>
      </c>
      <c r="E5146" s="48">
        <v>6135</v>
      </c>
      <c r="F5146" s="43"/>
      <c r="G5146" s="56" t="s">
        <v>2920</v>
      </c>
      <c r="H5146" s="23" t="s">
        <v>231</v>
      </c>
      <c r="I5146" s="68">
        <v>2000</v>
      </c>
      <c r="J5146" s="68">
        <v>2000</v>
      </c>
      <c r="K5146" s="68"/>
      <c r="L5146" s="68">
        <f t="shared" si="3955"/>
        <v>160</v>
      </c>
      <c r="M5146" s="68"/>
      <c r="N5146" s="68"/>
      <c r="O5146" s="68">
        <v>160</v>
      </c>
      <c r="P5146" s="68">
        <f t="shared" si="3956"/>
        <v>160</v>
      </c>
      <c r="Q5146" s="68">
        <f t="shared" si="3957"/>
        <v>8</v>
      </c>
    </row>
    <row r="5147" spans="1:17" x14ac:dyDescent="0.25">
      <c r="A5147" s="12" t="s">
        <v>638</v>
      </c>
      <c r="B5147" s="12" t="s">
        <v>82</v>
      </c>
      <c r="C5147" s="12" t="s">
        <v>914</v>
      </c>
      <c r="D5147" s="43" t="s">
        <v>1644</v>
      </c>
      <c r="E5147" s="48">
        <v>6137</v>
      </c>
      <c r="F5147" s="43"/>
      <c r="G5147" s="56" t="s">
        <v>2920</v>
      </c>
      <c r="H5147" s="23" t="s">
        <v>235</v>
      </c>
      <c r="I5147" s="68">
        <v>23000</v>
      </c>
      <c r="J5147" s="68">
        <v>18000</v>
      </c>
      <c r="K5147" s="68"/>
      <c r="L5147" s="68">
        <f t="shared" si="3955"/>
        <v>500</v>
      </c>
      <c r="M5147" s="68"/>
      <c r="N5147" s="68"/>
      <c r="O5147" s="68">
        <v>500</v>
      </c>
      <c r="P5147" s="68">
        <f t="shared" si="3956"/>
        <v>500</v>
      </c>
      <c r="Q5147" s="68">
        <f t="shared" si="3957"/>
        <v>2.7777777777777777</v>
      </c>
    </row>
    <row r="5148" spans="1:17" x14ac:dyDescent="0.25">
      <c r="A5148" s="12" t="s">
        <v>638</v>
      </c>
      <c r="B5148" s="12" t="s">
        <v>82</v>
      </c>
      <c r="C5148" s="12" t="s">
        <v>914</v>
      </c>
      <c r="D5148" s="43" t="s">
        <v>1644</v>
      </c>
      <c r="E5148" s="48">
        <v>6138</v>
      </c>
      <c r="F5148" s="43"/>
      <c r="G5148" s="56" t="s">
        <v>2920</v>
      </c>
      <c r="H5148" s="23" t="s">
        <v>237</v>
      </c>
      <c r="I5148" s="68">
        <v>1350</v>
      </c>
      <c r="J5148" s="68">
        <v>0</v>
      </c>
      <c r="K5148" s="68"/>
      <c r="L5148" s="68">
        <f t="shared" si="3955"/>
        <v>0</v>
      </c>
      <c r="M5148" s="68"/>
      <c r="N5148" s="68"/>
      <c r="O5148" s="68"/>
      <c r="P5148" s="68">
        <f t="shared" si="3956"/>
        <v>0</v>
      </c>
      <c r="Q5148" s="68" t="str">
        <f t="shared" si="3957"/>
        <v>-</v>
      </c>
    </row>
    <row r="5149" spans="1:17" x14ac:dyDescent="0.25">
      <c r="A5149" s="14" t="s">
        <v>638</v>
      </c>
      <c r="B5149" s="14" t="s">
        <v>82</v>
      </c>
      <c r="C5149" s="14" t="s">
        <v>914</v>
      </c>
      <c r="D5149" s="50" t="s">
        <v>1644</v>
      </c>
      <c r="E5149" s="50" t="s">
        <v>2720</v>
      </c>
      <c r="F5149" s="43" t="s">
        <v>1</v>
      </c>
      <c r="G5149" s="49" t="s">
        <v>1</v>
      </c>
      <c r="H5149" s="11" t="s">
        <v>35</v>
      </c>
      <c r="I5149" s="67">
        <f t="shared" ref="I5149:O5149" si="3961">SUM(I5150:I5152)</f>
        <v>77750</v>
      </c>
      <c r="J5149" s="67">
        <f t="shared" si="3961"/>
        <v>28100</v>
      </c>
      <c r="K5149" s="67">
        <f t="shared" si="3961"/>
        <v>0</v>
      </c>
      <c r="L5149" s="67">
        <f t="shared" si="3955"/>
        <v>1000</v>
      </c>
      <c r="M5149" s="67">
        <f t="shared" si="3961"/>
        <v>0</v>
      </c>
      <c r="N5149" s="67">
        <f t="shared" si="3961"/>
        <v>0</v>
      </c>
      <c r="O5149" s="67">
        <f t="shared" si="3961"/>
        <v>1000</v>
      </c>
      <c r="P5149" s="67">
        <f t="shared" si="3956"/>
        <v>1000</v>
      </c>
      <c r="Q5149" s="67">
        <f t="shared" si="3957"/>
        <v>3.5587188612099649</v>
      </c>
    </row>
    <row r="5150" spans="1:17" x14ac:dyDescent="0.25">
      <c r="A5150" s="12" t="s">
        <v>638</v>
      </c>
      <c r="B5150" s="12" t="s">
        <v>82</v>
      </c>
      <c r="C5150" s="12" t="s">
        <v>914</v>
      </c>
      <c r="D5150" s="43" t="s">
        <v>1644</v>
      </c>
      <c r="E5150" s="48">
        <v>6139</v>
      </c>
      <c r="F5150" s="43"/>
      <c r="G5150" s="56" t="s">
        <v>2920</v>
      </c>
      <c r="H5150" s="23" t="s">
        <v>35</v>
      </c>
      <c r="I5150" s="68">
        <v>74650</v>
      </c>
      <c r="J5150" s="68">
        <v>25000</v>
      </c>
      <c r="K5150" s="68"/>
      <c r="L5150" s="68">
        <f t="shared" si="3955"/>
        <v>750</v>
      </c>
      <c r="M5150" s="68"/>
      <c r="N5150" s="68"/>
      <c r="O5150" s="68">
        <v>750</v>
      </c>
      <c r="P5150" s="68">
        <f t="shared" si="3956"/>
        <v>750</v>
      </c>
      <c r="Q5150" s="68">
        <f t="shared" si="3957"/>
        <v>3</v>
      </c>
    </row>
    <row r="5151" spans="1:17" x14ac:dyDescent="0.25">
      <c r="A5151" s="12" t="s">
        <v>638</v>
      </c>
      <c r="B5151" s="12" t="s">
        <v>82</v>
      </c>
      <c r="C5151" s="12" t="s">
        <v>914</v>
      </c>
      <c r="D5151" s="43" t="s">
        <v>1644</v>
      </c>
      <c r="E5151" s="48">
        <v>6139</v>
      </c>
      <c r="F5151" s="43" t="s">
        <v>1651</v>
      </c>
      <c r="G5151" s="56" t="s">
        <v>2920</v>
      </c>
      <c r="H5151" s="23" t="s">
        <v>43</v>
      </c>
      <c r="I5151" s="68">
        <v>3000</v>
      </c>
      <c r="J5151" s="68">
        <v>3000</v>
      </c>
      <c r="K5151" s="68"/>
      <c r="L5151" s="68">
        <f t="shared" si="3955"/>
        <v>250</v>
      </c>
      <c r="M5151" s="68"/>
      <c r="N5151" s="68"/>
      <c r="O5151" s="68">
        <v>250</v>
      </c>
      <c r="P5151" s="68">
        <f t="shared" si="3956"/>
        <v>250</v>
      </c>
      <c r="Q5151" s="68">
        <f t="shared" si="3957"/>
        <v>8.3333333333333321</v>
      </c>
    </row>
    <row r="5152" spans="1:17" ht="22.5" x14ac:dyDescent="0.25">
      <c r="A5152" s="12" t="s">
        <v>638</v>
      </c>
      <c r="B5152" s="12" t="s">
        <v>82</v>
      </c>
      <c r="C5152" s="12" t="s">
        <v>914</v>
      </c>
      <c r="D5152" s="43" t="s">
        <v>1644</v>
      </c>
      <c r="E5152" s="48">
        <v>6139</v>
      </c>
      <c r="F5152" s="43" t="s">
        <v>1652</v>
      </c>
      <c r="G5152" s="56" t="s">
        <v>2920</v>
      </c>
      <c r="H5152" s="23" t="s">
        <v>49</v>
      </c>
      <c r="I5152" s="68">
        <v>100</v>
      </c>
      <c r="J5152" s="68">
        <v>100</v>
      </c>
      <c r="K5152" s="68"/>
      <c r="L5152" s="68">
        <f t="shared" si="3955"/>
        <v>0</v>
      </c>
      <c r="M5152" s="68"/>
      <c r="N5152" s="68"/>
      <c r="O5152" s="68"/>
      <c r="P5152" s="68">
        <f t="shared" si="3956"/>
        <v>0</v>
      </c>
      <c r="Q5152" s="68">
        <f t="shared" si="3957"/>
        <v>0</v>
      </c>
    </row>
    <row r="5153" spans="1:17" ht="22.5" x14ac:dyDescent="0.25">
      <c r="A5153" s="14" t="s">
        <v>1</v>
      </c>
      <c r="B5153" s="14" t="s">
        <v>1</v>
      </c>
      <c r="C5153" s="14" t="s">
        <v>1</v>
      </c>
      <c r="D5153" s="42" t="s">
        <v>1</v>
      </c>
      <c r="E5153" s="42" t="s">
        <v>1</v>
      </c>
      <c r="F5153" s="42" t="s">
        <v>1</v>
      </c>
      <c r="G5153" s="42" t="s">
        <v>1</v>
      </c>
      <c r="H5153" s="17" t="s">
        <v>59</v>
      </c>
      <c r="I5153" s="66">
        <f t="shared" ref="I5153:O5153" si="3962">SUM(I5154)</f>
        <v>9000</v>
      </c>
      <c r="J5153" s="66">
        <f t="shared" si="3962"/>
        <v>7000</v>
      </c>
      <c r="K5153" s="66">
        <f t="shared" si="3962"/>
        <v>0</v>
      </c>
      <c r="L5153" s="66">
        <f t="shared" si="3955"/>
        <v>0</v>
      </c>
      <c r="M5153" s="66">
        <f t="shared" si="3962"/>
        <v>0</v>
      </c>
      <c r="N5153" s="66">
        <f t="shared" si="3962"/>
        <v>0</v>
      </c>
      <c r="O5153" s="66">
        <f t="shared" si="3962"/>
        <v>0</v>
      </c>
      <c r="P5153" s="66">
        <f t="shared" si="3956"/>
        <v>0</v>
      </c>
      <c r="Q5153" s="66">
        <f t="shared" si="3957"/>
        <v>0</v>
      </c>
    </row>
    <row r="5154" spans="1:17" x14ac:dyDescent="0.25">
      <c r="A5154" s="12" t="s">
        <v>638</v>
      </c>
      <c r="B5154" s="12" t="s">
        <v>82</v>
      </c>
      <c r="C5154" s="12" t="s">
        <v>914</v>
      </c>
      <c r="D5154" s="43" t="s">
        <v>1644</v>
      </c>
      <c r="E5154" s="42" t="s">
        <v>2715</v>
      </c>
      <c r="F5154" s="42" t="s">
        <v>1</v>
      </c>
      <c r="G5154" s="42" t="s">
        <v>1</v>
      </c>
      <c r="H5154" s="11" t="s">
        <v>61</v>
      </c>
      <c r="I5154" s="67">
        <f t="shared" ref="I5154" si="3963">SUM(I5155:I5156)</f>
        <v>9000</v>
      </c>
      <c r="J5154" s="67">
        <f t="shared" ref="J5154:K5154" si="3964">SUM(J5155:J5156)</f>
        <v>7000</v>
      </c>
      <c r="K5154" s="67">
        <f t="shared" si="3964"/>
        <v>0</v>
      </c>
      <c r="L5154" s="67">
        <f t="shared" si="3955"/>
        <v>0</v>
      </c>
      <c r="M5154" s="67">
        <f t="shared" ref="M5154" si="3965">SUM(M5155:M5156)</f>
        <v>0</v>
      </c>
      <c r="N5154" s="67">
        <f t="shared" ref="N5154:O5154" si="3966">SUM(N5155:N5156)</f>
        <v>0</v>
      </c>
      <c r="O5154" s="67">
        <f t="shared" si="3966"/>
        <v>0</v>
      </c>
      <c r="P5154" s="67">
        <f t="shared" si="3956"/>
        <v>0</v>
      </c>
      <c r="Q5154" s="67">
        <f t="shared" si="3957"/>
        <v>0</v>
      </c>
    </row>
    <row r="5155" spans="1:17" x14ac:dyDescent="0.25">
      <c r="A5155" s="12" t="s">
        <v>638</v>
      </c>
      <c r="B5155" s="12" t="s">
        <v>82</v>
      </c>
      <c r="C5155" s="12" t="s">
        <v>914</v>
      </c>
      <c r="D5155" s="43" t="s">
        <v>1644</v>
      </c>
      <c r="E5155" s="48">
        <v>8213</v>
      </c>
      <c r="F5155" s="43"/>
      <c r="G5155" s="56" t="s">
        <v>2920</v>
      </c>
      <c r="H5155" s="23" t="s">
        <v>62</v>
      </c>
      <c r="I5155" s="68">
        <v>7000</v>
      </c>
      <c r="J5155" s="68">
        <v>5000</v>
      </c>
      <c r="K5155" s="68"/>
      <c r="L5155" s="68">
        <f t="shared" si="3955"/>
        <v>0</v>
      </c>
      <c r="M5155" s="68"/>
      <c r="N5155" s="68"/>
      <c r="O5155" s="68"/>
      <c r="P5155" s="68">
        <f t="shared" si="3956"/>
        <v>0</v>
      </c>
      <c r="Q5155" s="68">
        <f t="shared" si="3957"/>
        <v>0</v>
      </c>
    </row>
    <row r="5156" spans="1:17" x14ac:dyDescent="0.25">
      <c r="A5156" s="12" t="s">
        <v>638</v>
      </c>
      <c r="B5156" s="12" t="s">
        <v>82</v>
      </c>
      <c r="C5156" s="12" t="s">
        <v>914</v>
      </c>
      <c r="D5156" s="43" t="s">
        <v>1644</v>
      </c>
      <c r="E5156" s="48">
        <v>8216</v>
      </c>
      <c r="F5156" s="43"/>
      <c r="G5156" s="56" t="s">
        <v>2920</v>
      </c>
      <c r="H5156" s="23" t="s">
        <v>248</v>
      </c>
      <c r="I5156" s="68">
        <v>2000</v>
      </c>
      <c r="J5156" s="68">
        <v>2000</v>
      </c>
      <c r="K5156" s="68"/>
      <c r="L5156" s="68">
        <f t="shared" si="3955"/>
        <v>0</v>
      </c>
      <c r="M5156" s="68"/>
      <c r="N5156" s="68"/>
      <c r="O5156" s="68"/>
      <c r="P5156" s="68">
        <f t="shared" si="3956"/>
        <v>0</v>
      </c>
      <c r="Q5156" s="68">
        <f t="shared" si="3957"/>
        <v>0</v>
      </c>
    </row>
    <row r="5157" spans="1:17" x14ac:dyDescent="0.25">
      <c r="A5157" s="23" t="s">
        <v>1</v>
      </c>
      <c r="B5157" s="23" t="s">
        <v>1</v>
      </c>
      <c r="C5157" s="23" t="s">
        <v>1</v>
      </c>
      <c r="D5157" s="49" t="s">
        <v>1</v>
      </c>
      <c r="E5157" s="49" t="s">
        <v>1</v>
      </c>
      <c r="F5157" s="49" t="s">
        <v>1</v>
      </c>
      <c r="G5157" s="49" t="s">
        <v>1</v>
      </c>
      <c r="H5157" s="17" t="s">
        <v>1653</v>
      </c>
      <c r="I5157" s="66">
        <f t="shared" ref="I5157:O5157" si="3967">SUM(I5130,I5153)</f>
        <v>1641315</v>
      </c>
      <c r="J5157" s="66">
        <f t="shared" si="3967"/>
        <v>1571315</v>
      </c>
      <c r="K5157" s="66">
        <f t="shared" si="3967"/>
        <v>0</v>
      </c>
      <c r="L5157" s="66">
        <f t="shared" si="3955"/>
        <v>138560</v>
      </c>
      <c r="M5157" s="66">
        <f t="shared" si="3967"/>
        <v>0</v>
      </c>
      <c r="N5157" s="66">
        <f t="shared" si="3967"/>
        <v>0</v>
      </c>
      <c r="O5157" s="66">
        <f t="shared" si="3967"/>
        <v>138560</v>
      </c>
      <c r="P5157" s="66">
        <f t="shared" si="3956"/>
        <v>138560</v>
      </c>
      <c r="Q5157" s="66">
        <f t="shared" si="3957"/>
        <v>8.8180918530021035</v>
      </c>
    </row>
    <row r="5158" spans="1:17" ht="15.75" thickBot="1" x14ac:dyDescent="0.3">
      <c r="A5158" s="23" t="s">
        <v>1</v>
      </c>
      <c r="B5158" s="23" t="s">
        <v>1</v>
      </c>
      <c r="C5158" s="23" t="s">
        <v>1</v>
      </c>
      <c r="D5158" s="49" t="s">
        <v>1</v>
      </c>
      <c r="E5158" s="49" t="s">
        <v>1</v>
      </c>
      <c r="F5158" s="49" t="s">
        <v>1</v>
      </c>
      <c r="G5158" s="49" t="s">
        <v>1</v>
      </c>
      <c r="H5158" s="11" t="s">
        <v>64</v>
      </c>
      <c r="I5158" s="67">
        <v>50</v>
      </c>
      <c r="J5158" s="67">
        <v>50</v>
      </c>
      <c r="K5158" s="67"/>
      <c r="L5158" s="67"/>
      <c r="M5158" s="67"/>
      <c r="N5158" s="67"/>
      <c r="O5158" s="67"/>
      <c r="P5158" s="67">
        <f t="shared" si="3956"/>
        <v>0</v>
      </c>
      <c r="Q5158" s="67">
        <f t="shared" si="3957"/>
        <v>0</v>
      </c>
    </row>
    <row r="5159" spans="1:17" ht="34.5" thickBot="1" x14ac:dyDescent="0.3">
      <c r="A5159" s="23" t="s">
        <v>1</v>
      </c>
      <c r="B5159" s="23" t="s">
        <v>1</v>
      </c>
      <c r="C5159" s="23" t="s">
        <v>1</v>
      </c>
      <c r="D5159" s="49" t="s">
        <v>1</v>
      </c>
      <c r="E5159" s="49" t="s">
        <v>1</v>
      </c>
      <c r="F5159" s="49" t="s">
        <v>1</v>
      </c>
      <c r="G5159" s="49" t="s">
        <v>1</v>
      </c>
      <c r="H5159" s="22" t="s">
        <v>65</v>
      </c>
      <c r="I5159" s="64" t="s">
        <v>2718</v>
      </c>
      <c r="J5159" s="64" t="s">
        <v>2879</v>
      </c>
      <c r="K5159" s="64" t="s">
        <v>2942</v>
      </c>
      <c r="L5159" s="64" t="s">
        <v>2942</v>
      </c>
      <c r="M5159" s="64" t="s">
        <v>2950</v>
      </c>
      <c r="N5159" s="64" t="s">
        <v>2949</v>
      </c>
      <c r="O5159" s="64" t="s">
        <v>2951</v>
      </c>
      <c r="P5159" s="64" t="s">
        <v>2942</v>
      </c>
      <c r="Q5159" s="64" t="s">
        <v>2944</v>
      </c>
    </row>
    <row r="5160" spans="1:17" x14ac:dyDescent="0.25">
      <c r="A5160" s="24"/>
      <c r="B5160" s="24"/>
      <c r="C5160" s="24"/>
      <c r="D5160" s="51"/>
      <c r="E5160" s="51"/>
      <c r="F5160" s="51"/>
      <c r="G5160" s="51"/>
      <c r="H5160" s="18" t="s">
        <v>1</v>
      </c>
      <c r="I5160" s="65">
        <v>1</v>
      </c>
      <c r="J5160" s="65" t="s">
        <v>2894</v>
      </c>
      <c r="K5160" s="65">
        <v>3</v>
      </c>
      <c r="L5160" s="65" t="s">
        <v>2945</v>
      </c>
      <c r="M5160" s="65">
        <v>5</v>
      </c>
      <c r="N5160" s="65">
        <v>6</v>
      </c>
      <c r="O5160" s="65">
        <v>7</v>
      </c>
      <c r="P5160" s="65" t="s">
        <v>2946</v>
      </c>
      <c r="Q5160" s="65">
        <v>9</v>
      </c>
    </row>
    <row r="5161" spans="1:17" x14ac:dyDescent="0.25">
      <c r="A5161" s="24"/>
      <c r="B5161" s="24"/>
      <c r="C5161" s="24"/>
      <c r="D5161" s="51"/>
      <c r="E5161" s="52"/>
      <c r="F5161" s="52"/>
      <c r="G5161" s="52"/>
      <c r="H5161" s="19" t="s">
        <v>332</v>
      </c>
      <c r="I5161" s="69">
        <f t="shared" ref="I5161" si="3968">SUM(I5157)</f>
        <v>1641315</v>
      </c>
      <c r="J5161" s="69">
        <f t="shared" ref="J5161:K5161" si="3969">SUM(J5157)</f>
        <v>1571315</v>
      </c>
      <c r="K5161" s="69">
        <f t="shared" si="3969"/>
        <v>0</v>
      </c>
      <c r="L5161" s="69">
        <f t="shared" si="3955"/>
        <v>138560</v>
      </c>
      <c r="M5161" s="69">
        <f t="shared" ref="M5161" si="3970">SUM(M5157)</f>
        <v>0</v>
      </c>
      <c r="N5161" s="69">
        <f t="shared" ref="N5161:O5161" si="3971">SUM(N5157)</f>
        <v>0</v>
      </c>
      <c r="O5161" s="69">
        <f t="shared" si="3971"/>
        <v>138560</v>
      </c>
      <c r="P5161" s="69">
        <f t="shared" si="3956"/>
        <v>138560</v>
      </c>
      <c r="Q5161" s="69">
        <f t="shared" si="3957"/>
        <v>8.8180918530021035</v>
      </c>
    </row>
    <row r="5162" spans="1:17" x14ac:dyDescent="0.25">
      <c r="A5162" s="24"/>
      <c r="B5162" s="24"/>
      <c r="C5162" s="24"/>
      <c r="D5162" s="51"/>
      <c r="E5162" s="51"/>
      <c r="F5162" s="51"/>
      <c r="G5162" s="51"/>
      <c r="H5162" s="20" t="s">
        <v>67</v>
      </c>
      <c r="I5162" s="69">
        <f t="shared" ref="I5162" si="3972">SUM(I5161)</f>
        <v>1641315</v>
      </c>
      <c r="J5162" s="69">
        <f t="shared" ref="J5162:K5162" si="3973">SUM(J5161)</f>
        <v>1571315</v>
      </c>
      <c r="K5162" s="69">
        <f t="shared" si="3973"/>
        <v>0</v>
      </c>
      <c r="L5162" s="69">
        <f t="shared" si="3955"/>
        <v>138560</v>
      </c>
      <c r="M5162" s="69">
        <f t="shared" ref="M5162" si="3974">SUM(M5161)</f>
        <v>0</v>
      </c>
      <c r="N5162" s="69">
        <f t="shared" ref="N5162:O5162" si="3975">SUM(N5161)</f>
        <v>0</v>
      </c>
      <c r="O5162" s="69">
        <f t="shared" si="3975"/>
        <v>138560</v>
      </c>
      <c r="P5162" s="69">
        <f t="shared" si="3956"/>
        <v>138560</v>
      </c>
      <c r="Q5162" s="69">
        <f t="shared" si="3957"/>
        <v>8.8180918530021035</v>
      </c>
    </row>
    <row r="5163" spans="1:17" x14ac:dyDescent="0.25">
      <c r="A5163" s="25"/>
      <c r="B5163" s="25"/>
      <c r="C5163" s="25"/>
      <c r="D5163" s="53"/>
      <c r="E5163" s="53"/>
      <c r="F5163" s="53"/>
      <c r="G5163" s="53"/>
    </row>
    <row r="5164" spans="1:17" ht="15.75" thickBot="1" x14ac:dyDescent="0.3">
      <c r="A5164" s="23" t="s">
        <v>1</v>
      </c>
      <c r="B5164" s="23" t="s">
        <v>1</v>
      </c>
      <c r="C5164" s="23" t="s">
        <v>1</v>
      </c>
      <c r="D5164" s="49" t="s">
        <v>1</v>
      </c>
      <c r="E5164" s="49" t="s">
        <v>1</v>
      </c>
      <c r="F5164" s="49" t="s">
        <v>1</v>
      </c>
      <c r="G5164" s="49" t="s">
        <v>1</v>
      </c>
      <c r="H5164" s="26" t="s">
        <v>1</v>
      </c>
      <c r="I5164" s="70"/>
      <c r="J5164" s="70"/>
      <c r="K5164" s="70"/>
      <c r="L5164" s="70"/>
      <c r="M5164" s="70"/>
      <c r="N5164" s="70"/>
      <c r="O5164" s="70"/>
      <c r="P5164" s="70"/>
      <c r="Q5164" s="70"/>
    </row>
    <row r="5165" spans="1:17" ht="34.5" thickBot="1" x14ac:dyDescent="0.3">
      <c r="A5165" s="22" t="s">
        <v>4</v>
      </c>
      <c r="B5165" s="22" t="s">
        <v>5</v>
      </c>
      <c r="C5165" s="22" t="s">
        <v>6</v>
      </c>
      <c r="D5165" s="44" t="s">
        <v>2891</v>
      </c>
      <c r="E5165" s="44" t="s">
        <v>2895</v>
      </c>
      <c r="F5165" s="44" t="s">
        <v>7</v>
      </c>
      <c r="G5165" s="44" t="s">
        <v>8</v>
      </c>
      <c r="H5165" s="22" t="s">
        <v>9</v>
      </c>
      <c r="I5165" s="64" t="s">
        <v>2718</v>
      </c>
      <c r="J5165" s="64" t="s">
        <v>2879</v>
      </c>
      <c r="K5165" s="64" t="s">
        <v>2942</v>
      </c>
      <c r="L5165" s="64" t="s">
        <v>2942</v>
      </c>
      <c r="M5165" s="64" t="s">
        <v>2950</v>
      </c>
      <c r="N5165" s="64" t="s">
        <v>2949</v>
      </c>
      <c r="O5165" s="64" t="s">
        <v>2951</v>
      </c>
      <c r="P5165" s="64" t="s">
        <v>2942</v>
      </c>
      <c r="Q5165" s="64" t="s">
        <v>2944</v>
      </c>
    </row>
    <row r="5166" spans="1:17" x14ac:dyDescent="0.25">
      <c r="A5166" s="15" t="s">
        <v>1</v>
      </c>
      <c r="B5166" s="15" t="s">
        <v>1</v>
      </c>
      <c r="C5166" s="15" t="s">
        <v>1</v>
      </c>
      <c r="D5166" s="45" t="s">
        <v>1</v>
      </c>
      <c r="E5166" s="45" t="s">
        <v>1</v>
      </c>
      <c r="F5166" s="46" t="s">
        <v>1</v>
      </c>
      <c r="G5166" s="47" t="s">
        <v>1</v>
      </c>
      <c r="H5166" s="16" t="s">
        <v>1</v>
      </c>
      <c r="I5166" s="65">
        <v>1</v>
      </c>
      <c r="J5166" s="65" t="s">
        <v>2894</v>
      </c>
      <c r="K5166" s="65">
        <v>3</v>
      </c>
      <c r="L5166" s="65" t="s">
        <v>2945</v>
      </c>
      <c r="M5166" s="65">
        <v>5</v>
      </c>
      <c r="N5166" s="65">
        <v>6</v>
      </c>
      <c r="O5166" s="65">
        <v>7</v>
      </c>
      <c r="P5166" s="65" t="s">
        <v>2946</v>
      </c>
      <c r="Q5166" s="65">
        <v>9</v>
      </c>
    </row>
    <row r="5167" spans="1:17" x14ac:dyDescent="0.25">
      <c r="A5167" s="14" t="s">
        <v>638</v>
      </c>
      <c r="B5167" s="14" t="s">
        <v>82</v>
      </c>
      <c r="C5167" s="12" t="s">
        <v>925</v>
      </c>
      <c r="D5167" s="43" t="s">
        <v>1654</v>
      </c>
      <c r="E5167" s="42" t="s">
        <v>1</v>
      </c>
      <c r="F5167" s="42" t="s">
        <v>1</v>
      </c>
      <c r="G5167" s="42" t="s">
        <v>1</v>
      </c>
      <c r="H5167" s="11" t="s">
        <v>1655</v>
      </c>
      <c r="I5167" s="63"/>
      <c r="J5167" s="63"/>
      <c r="K5167" s="63"/>
      <c r="L5167" s="63"/>
      <c r="M5167" s="63"/>
      <c r="N5167" s="63"/>
      <c r="O5167" s="63"/>
      <c r="P5167" s="63">
        <f t="shared" si="3956"/>
        <v>0</v>
      </c>
      <c r="Q5167" s="63" t="str">
        <f t="shared" si="3957"/>
        <v>-</v>
      </c>
    </row>
    <row r="5168" spans="1:17" ht="22.5" x14ac:dyDescent="0.25">
      <c r="A5168" s="14" t="s">
        <v>1</v>
      </c>
      <c r="B5168" s="14" t="s">
        <v>1</v>
      </c>
      <c r="C5168" s="14" t="s">
        <v>1</v>
      </c>
      <c r="D5168" s="42" t="s">
        <v>1</v>
      </c>
      <c r="E5168" s="42" t="s">
        <v>1</v>
      </c>
      <c r="F5168" s="42" t="s">
        <v>1</v>
      </c>
      <c r="G5168" s="42" t="s">
        <v>1</v>
      </c>
      <c r="H5168" s="17" t="s">
        <v>13</v>
      </c>
      <c r="I5168" s="66">
        <f t="shared" ref="I5168" si="3976">SUM(I5169,I5177,I5179)</f>
        <v>1712897</v>
      </c>
      <c r="J5168" s="66">
        <f t="shared" ref="J5168:K5168" si="3977">SUM(J5169,J5177,J5179)</f>
        <v>1704897</v>
      </c>
      <c r="K5168" s="66">
        <f t="shared" si="3977"/>
        <v>0</v>
      </c>
      <c r="L5168" s="66">
        <f t="shared" si="3955"/>
        <v>120625</v>
      </c>
      <c r="M5168" s="66">
        <f t="shared" ref="M5168" si="3978">SUM(M5169,M5177,M5179)</f>
        <v>0</v>
      </c>
      <c r="N5168" s="66">
        <f t="shared" ref="N5168:O5168" si="3979">SUM(N5169,N5177,N5179)</f>
        <v>0</v>
      </c>
      <c r="O5168" s="66">
        <f t="shared" si="3979"/>
        <v>120625</v>
      </c>
      <c r="P5168" s="66">
        <f t="shared" si="3956"/>
        <v>120625</v>
      </c>
      <c r="Q5168" s="66">
        <f t="shared" si="3957"/>
        <v>7.0752074758768417</v>
      </c>
    </row>
    <row r="5169" spans="1:17" x14ac:dyDescent="0.25">
      <c r="A5169" s="12" t="s">
        <v>638</v>
      </c>
      <c r="B5169" s="12" t="s">
        <v>82</v>
      </c>
      <c r="C5169" s="12" t="s">
        <v>925</v>
      </c>
      <c r="D5169" s="43" t="s">
        <v>1654</v>
      </c>
      <c r="E5169" s="42" t="s">
        <v>2709</v>
      </c>
      <c r="F5169" s="42" t="s">
        <v>1</v>
      </c>
      <c r="G5169" s="42" t="s">
        <v>1</v>
      </c>
      <c r="H5169" s="11" t="s">
        <v>15</v>
      </c>
      <c r="I5169" s="67">
        <f t="shared" ref="I5169" si="3980">SUM(I5170,I5171)</f>
        <v>1414940</v>
      </c>
      <c r="J5169" s="67">
        <f t="shared" ref="J5169:K5169" si="3981">SUM(J5170,J5171)</f>
        <v>1414940</v>
      </c>
      <c r="K5169" s="67">
        <f t="shared" si="3981"/>
        <v>0</v>
      </c>
      <c r="L5169" s="67">
        <f t="shared" si="3955"/>
        <v>97000</v>
      </c>
      <c r="M5169" s="67">
        <f t="shared" ref="M5169" si="3982">SUM(M5170,M5171)</f>
        <v>0</v>
      </c>
      <c r="N5169" s="67">
        <f t="shared" ref="N5169:O5169" si="3983">SUM(N5170,N5171)</f>
        <v>0</v>
      </c>
      <c r="O5169" s="67">
        <f t="shared" si="3983"/>
        <v>97000</v>
      </c>
      <c r="P5169" s="67">
        <f t="shared" si="3956"/>
        <v>97000</v>
      </c>
      <c r="Q5169" s="67">
        <f t="shared" si="3957"/>
        <v>6.8554143638599516</v>
      </c>
    </row>
    <row r="5170" spans="1:17" x14ac:dyDescent="0.25">
      <c r="A5170" s="12" t="s">
        <v>638</v>
      </c>
      <c r="B5170" s="12" t="s">
        <v>82</v>
      </c>
      <c r="C5170" s="12" t="s">
        <v>925</v>
      </c>
      <c r="D5170" s="43" t="s">
        <v>1654</v>
      </c>
      <c r="E5170" s="48">
        <v>6111</v>
      </c>
      <c r="F5170" s="43"/>
      <c r="G5170" s="56" t="s">
        <v>2920</v>
      </c>
      <c r="H5170" s="23" t="s">
        <v>16</v>
      </c>
      <c r="I5170" s="68">
        <v>1202769</v>
      </c>
      <c r="J5170" s="68">
        <v>1202769</v>
      </c>
      <c r="K5170" s="68"/>
      <c r="L5170" s="68">
        <f t="shared" si="3955"/>
        <v>90000</v>
      </c>
      <c r="M5170" s="68"/>
      <c r="N5170" s="68"/>
      <c r="O5170" s="68">
        <v>90000</v>
      </c>
      <c r="P5170" s="68">
        <f t="shared" si="3956"/>
        <v>90000</v>
      </c>
      <c r="Q5170" s="68">
        <f t="shared" si="3957"/>
        <v>7.4827335922359159</v>
      </c>
    </row>
    <row r="5171" spans="1:17" x14ac:dyDescent="0.25">
      <c r="A5171" s="14" t="s">
        <v>638</v>
      </c>
      <c r="B5171" s="14" t="s">
        <v>82</v>
      </c>
      <c r="C5171" s="14" t="s">
        <v>925</v>
      </c>
      <c r="D5171" s="50" t="s">
        <v>1654</v>
      </c>
      <c r="E5171" s="50" t="s">
        <v>2719</v>
      </c>
      <c r="F5171" s="43" t="s">
        <v>1</v>
      </c>
      <c r="G5171" s="49" t="s">
        <v>1</v>
      </c>
      <c r="H5171" s="11" t="s">
        <v>19</v>
      </c>
      <c r="I5171" s="67">
        <f t="shared" ref="I5171:O5171" si="3984">SUM(I5172:I5176)</f>
        <v>212171</v>
      </c>
      <c r="J5171" s="67">
        <f t="shared" si="3984"/>
        <v>212171</v>
      </c>
      <c r="K5171" s="67">
        <f t="shared" si="3984"/>
        <v>0</v>
      </c>
      <c r="L5171" s="67">
        <f t="shared" si="3955"/>
        <v>7000</v>
      </c>
      <c r="M5171" s="67">
        <f t="shared" si="3984"/>
        <v>0</v>
      </c>
      <c r="N5171" s="67">
        <f t="shared" si="3984"/>
        <v>0</v>
      </c>
      <c r="O5171" s="67">
        <f t="shared" si="3984"/>
        <v>7000</v>
      </c>
      <c r="P5171" s="67">
        <f t="shared" si="3956"/>
        <v>7000</v>
      </c>
      <c r="Q5171" s="67">
        <f t="shared" si="3957"/>
        <v>3.2992256246141083</v>
      </c>
    </row>
    <row r="5172" spans="1:17" x14ac:dyDescent="0.25">
      <c r="A5172" s="12" t="s">
        <v>638</v>
      </c>
      <c r="B5172" s="12" t="s">
        <v>82</v>
      </c>
      <c r="C5172" s="12" t="s">
        <v>925</v>
      </c>
      <c r="D5172" s="43" t="s">
        <v>1654</v>
      </c>
      <c r="E5172" s="48">
        <v>6112</v>
      </c>
      <c r="F5172" s="43" t="s">
        <v>1656</v>
      </c>
      <c r="G5172" s="56" t="s">
        <v>2920</v>
      </c>
      <c r="H5172" s="23" t="s">
        <v>73</v>
      </c>
      <c r="I5172" s="68">
        <v>31100</v>
      </c>
      <c r="J5172" s="68">
        <v>31100</v>
      </c>
      <c r="K5172" s="68"/>
      <c r="L5172" s="68">
        <f t="shared" si="3955"/>
        <v>0</v>
      </c>
      <c r="M5172" s="68"/>
      <c r="N5172" s="68"/>
      <c r="O5172" s="68">
        <v>0</v>
      </c>
      <c r="P5172" s="68">
        <f t="shared" si="3956"/>
        <v>0</v>
      </c>
      <c r="Q5172" s="68">
        <f t="shared" si="3957"/>
        <v>0</v>
      </c>
    </row>
    <row r="5173" spans="1:17" x14ac:dyDescent="0.25">
      <c r="A5173" s="12" t="s">
        <v>638</v>
      </c>
      <c r="B5173" s="12" t="s">
        <v>82</v>
      </c>
      <c r="C5173" s="12" t="s">
        <v>925</v>
      </c>
      <c r="D5173" s="43" t="s">
        <v>1654</v>
      </c>
      <c r="E5173" s="48">
        <v>6112</v>
      </c>
      <c r="F5173" s="43" t="s">
        <v>1657</v>
      </c>
      <c r="G5173" s="56" t="s">
        <v>2920</v>
      </c>
      <c r="H5173" s="23" t="s">
        <v>22</v>
      </c>
      <c r="I5173" s="68">
        <v>107471</v>
      </c>
      <c r="J5173" s="68">
        <v>107471</v>
      </c>
      <c r="K5173" s="68"/>
      <c r="L5173" s="68">
        <f t="shared" si="3955"/>
        <v>7000</v>
      </c>
      <c r="M5173" s="68"/>
      <c r="N5173" s="68"/>
      <c r="O5173" s="68">
        <v>7000</v>
      </c>
      <c r="P5173" s="68">
        <f t="shared" si="3956"/>
        <v>7000</v>
      </c>
      <c r="Q5173" s="68">
        <f t="shared" si="3957"/>
        <v>6.5133850061877165</v>
      </c>
    </row>
    <row r="5174" spans="1:17" x14ac:dyDescent="0.25">
      <c r="A5174" s="12" t="s">
        <v>638</v>
      </c>
      <c r="B5174" s="12" t="s">
        <v>82</v>
      </c>
      <c r="C5174" s="12" t="s">
        <v>925</v>
      </c>
      <c r="D5174" s="43" t="s">
        <v>1654</v>
      </c>
      <c r="E5174" s="48">
        <v>6112</v>
      </c>
      <c r="F5174" s="43" t="s">
        <v>1658</v>
      </c>
      <c r="G5174" s="56" t="s">
        <v>2920</v>
      </c>
      <c r="H5174" s="23" t="s">
        <v>24</v>
      </c>
      <c r="I5174" s="68">
        <v>24000</v>
      </c>
      <c r="J5174" s="68">
        <v>24000</v>
      </c>
      <c r="K5174" s="68"/>
      <c r="L5174" s="68">
        <f t="shared" si="3955"/>
        <v>0</v>
      </c>
      <c r="M5174" s="68"/>
      <c r="N5174" s="68"/>
      <c r="O5174" s="68"/>
      <c r="P5174" s="68">
        <f t="shared" si="3956"/>
        <v>0</v>
      </c>
      <c r="Q5174" s="68">
        <f t="shared" si="3957"/>
        <v>0</v>
      </c>
    </row>
    <row r="5175" spans="1:17" x14ac:dyDescent="0.25">
      <c r="A5175" s="12" t="s">
        <v>638</v>
      </c>
      <c r="B5175" s="12" t="s">
        <v>82</v>
      </c>
      <c r="C5175" s="12" t="s">
        <v>925</v>
      </c>
      <c r="D5175" s="43" t="s">
        <v>1654</v>
      </c>
      <c r="E5175" s="48">
        <v>6112</v>
      </c>
      <c r="F5175" s="43" t="s">
        <v>1659</v>
      </c>
      <c r="G5175" s="56" t="s">
        <v>2920</v>
      </c>
      <c r="H5175" s="23" t="s">
        <v>76</v>
      </c>
      <c r="I5175" s="68">
        <v>26600</v>
      </c>
      <c r="J5175" s="68">
        <v>26600</v>
      </c>
      <c r="K5175" s="68"/>
      <c r="L5175" s="68">
        <f t="shared" si="3955"/>
        <v>0</v>
      </c>
      <c r="M5175" s="68"/>
      <c r="N5175" s="68"/>
      <c r="O5175" s="68">
        <v>0</v>
      </c>
      <c r="P5175" s="68">
        <f t="shared" si="3956"/>
        <v>0</v>
      </c>
      <c r="Q5175" s="68">
        <f t="shared" si="3957"/>
        <v>0</v>
      </c>
    </row>
    <row r="5176" spans="1:17" x14ac:dyDescent="0.25">
      <c r="A5176" s="12" t="s">
        <v>638</v>
      </c>
      <c r="B5176" s="12" t="s">
        <v>82</v>
      </c>
      <c r="C5176" s="12" t="s">
        <v>925</v>
      </c>
      <c r="D5176" s="43" t="s">
        <v>1654</v>
      </c>
      <c r="E5176" s="48">
        <v>6112</v>
      </c>
      <c r="F5176" s="43" t="s">
        <v>1660</v>
      </c>
      <c r="G5176" s="56" t="s">
        <v>2920</v>
      </c>
      <c r="H5176" s="23" t="s">
        <v>26</v>
      </c>
      <c r="I5176" s="68">
        <v>23000</v>
      </c>
      <c r="J5176" s="68">
        <v>23000</v>
      </c>
      <c r="K5176" s="68"/>
      <c r="L5176" s="68">
        <f t="shared" si="3955"/>
        <v>0</v>
      </c>
      <c r="M5176" s="68"/>
      <c r="N5176" s="68"/>
      <c r="O5176" s="68">
        <v>0</v>
      </c>
      <c r="P5176" s="68">
        <f t="shared" si="3956"/>
        <v>0</v>
      </c>
      <c r="Q5176" s="68">
        <f t="shared" si="3957"/>
        <v>0</v>
      </c>
    </row>
    <row r="5177" spans="1:17" x14ac:dyDescent="0.25">
      <c r="A5177" s="12" t="s">
        <v>638</v>
      </c>
      <c r="B5177" s="12" t="s">
        <v>82</v>
      </c>
      <c r="C5177" s="12" t="s">
        <v>925</v>
      </c>
      <c r="D5177" s="43" t="s">
        <v>1654</v>
      </c>
      <c r="E5177" s="42" t="s">
        <v>2710</v>
      </c>
      <c r="F5177" s="42" t="s">
        <v>1</v>
      </c>
      <c r="G5177" s="42" t="s">
        <v>1</v>
      </c>
      <c r="H5177" s="11" t="s">
        <v>28</v>
      </c>
      <c r="I5177" s="67">
        <f t="shared" ref="I5177:O5177" si="3985">SUM(I5178)</f>
        <v>126262</v>
      </c>
      <c r="J5177" s="67">
        <f t="shared" si="3985"/>
        <v>126262</v>
      </c>
      <c r="K5177" s="67">
        <f t="shared" si="3985"/>
        <v>0</v>
      </c>
      <c r="L5177" s="67">
        <f t="shared" si="3955"/>
        <v>8000</v>
      </c>
      <c r="M5177" s="67">
        <f t="shared" si="3985"/>
        <v>0</v>
      </c>
      <c r="N5177" s="67">
        <f t="shared" si="3985"/>
        <v>0</v>
      </c>
      <c r="O5177" s="67">
        <f t="shared" si="3985"/>
        <v>8000</v>
      </c>
      <c r="P5177" s="67">
        <f t="shared" si="3956"/>
        <v>8000</v>
      </c>
      <c r="Q5177" s="67">
        <f t="shared" si="3957"/>
        <v>6.336031426715877</v>
      </c>
    </row>
    <row r="5178" spans="1:17" x14ac:dyDescent="0.25">
      <c r="A5178" s="12" t="s">
        <v>638</v>
      </c>
      <c r="B5178" s="12" t="s">
        <v>82</v>
      </c>
      <c r="C5178" s="12" t="s">
        <v>925</v>
      </c>
      <c r="D5178" s="43" t="s">
        <v>1654</v>
      </c>
      <c r="E5178" s="48">
        <v>6121</v>
      </c>
      <c r="F5178" s="43"/>
      <c r="G5178" s="56" t="s">
        <v>2920</v>
      </c>
      <c r="H5178" s="23" t="s">
        <v>29</v>
      </c>
      <c r="I5178" s="68">
        <v>126262</v>
      </c>
      <c r="J5178" s="68">
        <v>126262</v>
      </c>
      <c r="K5178" s="68"/>
      <c r="L5178" s="68">
        <f t="shared" si="3955"/>
        <v>8000</v>
      </c>
      <c r="M5178" s="68"/>
      <c r="N5178" s="68"/>
      <c r="O5178" s="68">
        <v>8000</v>
      </c>
      <c r="P5178" s="68">
        <f t="shared" si="3956"/>
        <v>8000</v>
      </c>
      <c r="Q5178" s="68">
        <f t="shared" si="3957"/>
        <v>6.336031426715877</v>
      </c>
    </row>
    <row r="5179" spans="1:17" x14ac:dyDescent="0.25">
      <c r="A5179" s="12" t="s">
        <v>638</v>
      </c>
      <c r="B5179" s="12" t="s">
        <v>82</v>
      </c>
      <c r="C5179" s="12" t="s">
        <v>925</v>
      </c>
      <c r="D5179" s="43" t="s">
        <v>1654</v>
      </c>
      <c r="E5179" s="42" t="s">
        <v>2711</v>
      </c>
      <c r="F5179" s="42" t="s">
        <v>1</v>
      </c>
      <c r="G5179" s="42" t="s">
        <v>1</v>
      </c>
      <c r="H5179" s="11" t="s">
        <v>32</v>
      </c>
      <c r="I5179" s="67">
        <f t="shared" ref="I5179:O5179" si="3986">SUM(I5180:I5187)</f>
        <v>171695</v>
      </c>
      <c r="J5179" s="67">
        <f t="shared" si="3986"/>
        <v>163695</v>
      </c>
      <c r="K5179" s="67">
        <f t="shared" si="3986"/>
        <v>0</v>
      </c>
      <c r="L5179" s="67">
        <f t="shared" si="3955"/>
        <v>15625</v>
      </c>
      <c r="M5179" s="67">
        <f t="shared" si="3986"/>
        <v>0</v>
      </c>
      <c r="N5179" s="67">
        <f t="shared" si="3986"/>
        <v>0</v>
      </c>
      <c r="O5179" s="67">
        <f t="shared" si="3986"/>
        <v>15625</v>
      </c>
      <c r="P5179" s="67">
        <f t="shared" si="3956"/>
        <v>15625</v>
      </c>
      <c r="Q5179" s="67">
        <f t="shared" si="3957"/>
        <v>9.5451907510919689</v>
      </c>
    </row>
    <row r="5180" spans="1:17" x14ac:dyDescent="0.25">
      <c r="A5180" s="12" t="s">
        <v>638</v>
      </c>
      <c r="B5180" s="12" t="s">
        <v>82</v>
      </c>
      <c r="C5180" s="12" t="s">
        <v>925</v>
      </c>
      <c r="D5180" s="43" t="s">
        <v>1654</v>
      </c>
      <c r="E5180" s="48">
        <v>6131</v>
      </c>
      <c r="F5180" s="43"/>
      <c r="G5180" s="56" t="s">
        <v>2920</v>
      </c>
      <c r="H5180" s="23" t="s">
        <v>33</v>
      </c>
      <c r="I5180" s="68">
        <v>4000</v>
      </c>
      <c r="J5180" s="68">
        <v>4000</v>
      </c>
      <c r="K5180" s="68"/>
      <c r="L5180" s="68">
        <f t="shared" si="3955"/>
        <v>0</v>
      </c>
      <c r="M5180" s="68"/>
      <c r="N5180" s="68"/>
      <c r="O5180" s="68">
        <v>0</v>
      </c>
      <c r="P5180" s="68">
        <f t="shared" si="3956"/>
        <v>0</v>
      </c>
      <c r="Q5180" s="68">
        <f t="shared" si="3957"/>
        <v>0</v>
      </c>
    </row>
    <row r="5181" spans="1:17" x14ac:dyDescent="0.25">
      <c r="A5181" s="12" t="s">
        <v>638</v>
      </c>
      <c r="B5181" s="12" t="s">
        <v>82</v>
      </c>
      <c r="C5181" s="12" t="s">
        <v>925</v>
      </c>
      <c r="D5181" s="43" t="s">
        <v>1654</v>
      </c>
      <c r="E5181" s="48">
        <v>6132</v>
      </c>
      <c r="F5181" s="43"/>
      <c r="G5181" s="56" t="s">
        <v>2920</v>
      </c>
      <c r="H5181" s="23" t="s">
        <v>227</v>
      </c>
      <c r="I5181" s="68">
        <v>109210</v>
      </c>
      <c r="J5181" s="68">
        <v>109210</v>
      </c>
      <c r="K5181" s="68"/>
      <c r="L5181" s="68">
        <f t="shared" si="3955"/>
        <v>12000</v>
      </c>
      <c r="M5181" s="68"/>
      <c r="N5181" s="68"/>
      <c r="O5181" s="68">
        <v>12000</v>
      </c>
      <c r="P5181" s="68">
        <f t="shared" si="3956"/>
        <v>12000</v>
      </c>
      <c r="Q5181" s="68">
        <f t="shared" si="3957"/>
        <v>10.98800476146873</v>
      </c>
    </row>
    <row r="5182" spans="1:17" x14ac:dyDescent="0.25">
      <c r="A5182" s="12" t="s">
        <v>638</v>
      </c>
      <c r="B5182" s="12" t="s">
        <v>82</v>
      </c>
      <c r="C5182" s="12" t="s">
        <v>925</v>
      </c>
      <c r="D5182" s="43" t="s">
        <v>1654</v>
      </c>
      <c r="E5182" s="48">
        <v>6133</v>
      </c>
      <c r="F5182" s="43"/>
      <c r="G5182" s="56" t="s">
        <v>2920</v>
      </c>
      <c r="H5182" s="23" t="s">
        <v>229</v>
      </c>
      <c r="I5182" s="68">
        <v>13485</v>
      </c>
      <c r="J5182" s="68">
        <v>13485</v>
      </c>
      <c r="K5182" s="68"/>
      <c r="L5182" s="68">
        <f t="shared" si="3955"/>
        <v>300</v>
      </c>
      <c r="M5182" s="68"/>
      <c r="N5182" s="68"/>
      <c r="O5182" s="68">
        <v>300</v>
      </c>
      <c r="P5182" s="68">
        <f t="shared" si="3956"/>
        <v>300</v>
      </c>
      <c r="Q5182" s="68">
        <f t="shared" si="3957"/>
        <v>2.2246941045606228</v>
      </c>
    </row>
    <row r="5183" spans="1:17" x14ac:dyDescent="0.25">
      <c r="A5183" s="12" t="s">
        <v>638</v>
      </c>
      <c r="B5183" s="12" t="s">
        <v>82</v>
      </c>
      <c r="C5183" s="12" t="s">
        <v>925</v>
      </c>
      <c r="D5183" s="43" t="s">
        <v>1654</v>
      </c>
      <c r="E5183" s="48">
        <v>6134</v>
      </c>
      <c r="F5183" s="43"/>
      <c r="G5183" s="56" t="s">
        <v>2920</v>
      </c>
      <c r="H5183" s="23" t="s">
        <v>169</v>
      </c>
      <c r="I5183" s="68">
        <v>21000</v>
      </c>
      <c r="J5183" s="68">
        <v>20000</v>
      </c>
      <c r="K5183" s="68"/>
      <c r="L5183" s="68">
        <f t="shared" si="3955"/>
        <v>1000</v>
      </c>
      <c r="M5183" s="68"/>
      <c r="N5183" s="68"/>
      <c r="O5183" s="68">
        <v>1000</v>
      </c>
      <c r="P5183" s="68">
        <f t="shared" si="3956"/>
        <v>1000</v>
      </c>
      <c r="Q5183" s="68">
        <f t="shared" si="3957"/>
        <v>5</v>
      </c>
    </row>
    <row r="5184" spans="1:17" x14ac:dyDescent="0.25">
      <c r="A5184" s="12" t="s">
        <v>638</v>
      </c>
      <c r="B5184" s="12" t="s">
        <v>82</v>
      </c>
      <c r="C5184" s="12" t="s">
        <v>925</v>
      </c>
      <c r="D5184" s="43" t="s">
        <v>1654</v>
      </c>
      <c r="E5184" s="48">
        <v>6135</v>
      </c>
      <c r="F5184" s="43"/>
      <c r="G5184" s="56" t="s">
        <v>2920</v>
      </c>
      <c r="H5184" s="23" t="s">
        <v>231</v>
      </c>
      <c r="I5184" s="68">
        <v>300</v>
      </c>
      <c r="J5184" s="68">
        <v>300</v>
      </c>
      <c r="K5184" s="68"/>
      <c r="L5184" s="68">
        <f t="shared" si="3955"/>
        <v>25</v>
      </c>
      <c r="M5184" s="68"/>
      <c r="N5184" s="68"/>
      <c r="O5184" s="68">
        <v>25</v>
      </c>
      <c r="P5184" s="68">
        <f t="shared" si="3956"/>
        <v>25</v>
      </c>
      <c r="Q5184" s="68">
        <f t="shared" si="3957"/>
        <v>8.3333333333333321</v>
      </c>
    </row>
    <row r="5185" spans="1:17" x14ac:dyDescent="0.25">
      <c r="A5185" s="12" t="s">
        <v>638</v>
      </c>
      <c r="B5185" s="12" t="s">
        <v>82</v>
      </c>
      <c r="C5185" s="12" t="s">
        <v>925</v>
      </c>
      <c r="D5185" s="43" t="s">
        <v>1654</v>
      </c>
      <c r="E5185" s="48">
        <v>6137</v>
      </c>
      <c r="F5185" s="43"/>
      <c r="G5185" s="56" t="s">
        <v>2920</v>
      </c>
      <c r="H5185" s="23" t="s">
        <v>235</v>
      </c>
      <c r="I5185" s="68">
        <v>5000</v>
      </c>
      <c r="J5185" s="68">
        <v>5000</v>
      </c>
      <c r="K5185" s="68"/>
      <c r="L5185" s="68">
        <f t="shared" si="3955"/>
        <v>1000</v>
      </c>
      <c r="M5185" s="68"/>
      <c r="N5185" s="68"/>
      <c r="O5185" s="68">
        <v>1000</v>
      </c>
      <c r="P5185" s="68">
        <f t="shared" si="3956"/>
        <v>1000</v>
      </c>
      <c r="Q5185" s="68">
        <f t="shared" si="3957"/>
        <v>20</v>
      </c>
    </row>
    <row r="5186" spans="1:17" x14ac:dyDescent="0.25">
      <c r="A5186" s="12" t="s">
        <v>638</v>
      </c>
      <c r="B5186" s="12" t="s">
        <v>82</v>
      </c>
      <c r="C5186" s="12" t="s">
        <v>925</v>
      </c>
      <c r="D5186" s="43" t="s">
        <v>1654</v>
      </c>
      <c r="E5186" s="48">
        <v>6138</v>
      </c>
      <c r="F5186" s="43"/>
      <c r="G5186" s="56" t="s">
        <v>2920</v>
      </c>
      <c r="H5186" s="23" t="s">
        <v>237</v>
      </c>
      <c r="I5186" s="68">
        <v>2200</v>
      </c>
      <c r="J5186" s="68">
        <v>0</v>
      </c>
      <c r="K5186" s="68"/>
      <c r="L5186" s="68">
        <f t="shared" si="3955"/>
        <v>0</v>
      </c>
      <c r="M5186" s="68"/>
      <c r="N5186" s="68"/>
      <c r="O5186" s="68">
        <v>0</v>
      </c>
      <c r="P5186" s="68">
        <f t="shared" si="3956"/>
        <v>0</v>
      </c>
      <c r="Q5186" s="68" t="str">
        <f t="shared" si="3957"/>
        <v>-</v>
      </c>
    </row>
    <row r="5187" spans="1:17" x14ac:dyDescent="0.25">
      <c r="A5187" s="14" t="s">
        <v>638</v>
      </c>
      <c r="B5187" s="14" t="s">
        <v>82</v>
      </c>
      <c r="C5187" s="14" t="s">
        <v>925</v>
      </c>
      <c r="D5187" s="50" t="s">
        <v>1654</v>
      </c>
      <c r="E5187" s="50" t="s">
        <v>2720</v>
      </c>
      <c r="F5187" s="43" t="s">
        <v>1</v>
      </c>
      <c r="G5187" s="49" t="s">
        <v>1</v>
      </c>
      <c r="H5187" s="11" t="s">
        <v>35</v>
      </c>
      <c r="I5187" s="67">
        <f t="shared" ref="I5187:O5187" si="3987">SUM(I5188:I5190)</f>
        <v>16500</v>
      </c>
      <c r="J5187" s="67">
        <f t="shared" si="3987"/>
        <v>11700</v>
      </c>
      <c r="K5187" s="67">
        <f t="shared" si="3987"/>
        <v>0</v>
      </c>
      <c r="L5187" s="67">
        <f t="shared" si="3955"/>
        <v>1300</v>
      </c>
      <c r="M5187" s="67">
        <f t="shared" si="3987"/>
        <v>0</v>
      </c>
      <c r="N5187" s="67">
        <f t="shared" si="3987"/>
        <v>0</v>
      </c>
      <c r="O5187" s="67">
        <f t="shared" si="3987"/>
        <v>1300</v>
      </c>
      <c r="P5187" s="67">
        <f t="shared" si="3956"/>
        <v>1300</v>
      </c>
      <c r="Q5187" s="67">
        <f t="shared" si="3957"/>
        <v>11.111111111111111</v>
      </c>
    </row>
    <row r="5188" spans="1:17" x14ac:dyDescent="0.25">
      <c r="A5188" s="12" t="s">
        <v>638</v>
      </c>
      <c r="B5188" s="12" t="s">
        <v>82</v>
      </c>
      <c r="C5188" s="12" t="s">
        <v>925</v>
      </c>
      <c r="D5188" s="43" t="s">
        <v>1654</v>
      </c>
      <c r="E5188" s="48">
        <v>6139</v>
      </c>
      <c r="F5188" s="43"/>
      <c r="G5188" s="56" t="s">
        <v>2920</v>
      </c>
      <c r="H5188" s="23" t="s">
        <v>35</v>
      </c>
      <c r="I5188" s="68">
        <v>12800</v>
      </c>
      <c r="J5188" s="68">
        <v>8000</v>
      </c>
      <c r="K5188" s="68"/>
      <c r="L5188" s="68">
        <f t="shared" si="3955"/>
        <v>1000</v>
      </c>
      <c r="M5188" s="68"/>
      <c r="N5188" s="68"/>
      <c r="O5188" s="68">
        <v>1000</v>
      </c>
      <c r="P5188" s="68">
        <f t="shared" si="3956"/>
        <v>1000</v>
      </c>
      <c r="Q5188" s="68">
        <f t="shared" si="3957"/>
        <v>12.5</v>
      </c>
    </row>
    <row r="5189" spans="1:17" x14ac:dyDescent="0.25">
      <c r="A5189" s="12" t="s">
        <v>638</v>
      </c>
      <c r="B5189" s="12" t="s">
        <v>82</v>
      </c>
      <c r="C5189" s="12" t="s">
        <v>925</v>
      </c>
      <c r="D5189" s="43" t="s">
        <v>1654</v>
      </c>
      <c r="E5189" s="48">
        <v>6139</v>
      </c>
      <c r="F5189" s="43" t="s">
        <v>1661</v>
      </c>
      <c r="G5189" s="56" t="s">
        <v>2920</v>
      </c>
      <c r="H5189" s="23" t="s">
        <v>43</v>
      </c>
      <c r="I5189" s="68">
        <v>3600</v>
      </c>
      <c r="J5189" s="68">
        <v>3600</v>
      </c>
      <c r="K5189" s="68"/>
      <c r="L5189" s="68">
        <f t="shared" si="3955"/>
        <v>300</v>
      </c>
      <c r="M5189" s="68"/>
      <c r="N5189" s="68"/>
      <c r="O5189" s="68">
        <v>300</v>
      </c>
      <c r="P5189" s="68">
        <f t="shared" si="3956"/>
        <v>300</v>
      </c>
      <c r="Q5189" s="68">
        <f t="shared" si="3957"/>
        <v>8.3333333333333321</v>
      </c>
    </row>
    <row r="5190" spans="1:17" ht="22.5" x14ac:dyDescent="0.25">
      <c r="A5190" s="12" t="s">
        <v>638</v>
      </c>
      <c r="B5190" s="12" t="s">
        <v>82</v>
      </c>
      <c r="C5190" s="12" t="s">
        <v>925</v>
      </c>
      <c r="D5190" s="43" t="s">
        <v>1654</v>
      </c>
      <c r="E5190" s="48">
        <v>6139</v>
      </c>
      <c r="F5190" s="43" t="s">
        <v>1662</v>
      </c>
      <c r="G5190" s="56" t="s">
        <v>2920</v>
      </c>
      <c r="H5190" s="23" t="s">
        <v>49</v>
      </c>
      <c r="I5190" s="68">
        <v>100</v>
      </c>
      <c r="J5190" s="68">
        <v>100</v>
      </c>
      <c r="K5190" s="68"/>
      <c r="L5190" s="68">
        <f t="shared" si="3955"/>
        <v>0</v>
      </c>
      <c r="M5190" s="68"/>
      <c r="N5190" s="68"/>
      <c r="O5190" s="68">
        <v>0</v>
      </c>
      <c r="P5190" s="68">
        <f t="shared" si="3956"/>
        <v>0</v>
      </c>
      <c r="Q5190" s="68">
        <f t="shared" si="3957"/>
        <v>0</v>
      </c>
    </row>
    <row r="5191" spans="1:17" ht="22.5" x14ac:dyDescent="0.25">
      <c r="A5191" s="14" t="s">
        <v>1</v>
      </c>
      <c r="B5191" s="14" t="s">
        <v>1</v>
      </c>
      <c r="C5191" s="14" t="s">
        <v>1</v>
      </c>
      <c r="D5191" s="42" t="s">
        <v>1</v>
      </c>
      <c r="E5191" s="42" t="s">
        <v>1</v>
      </c>
      <c r="F5191" s="42" t="s">
        <v>1</v>
      </c>
      <c r="G5191" s="42" t="s">
        <v>1</v>
      </c>
      <c r="H5191" s="17" t="s">
        <v>50</v>
      </c>
      <c r="I5191" s="66">
        <f t="shared" ref="I5191:O5192" si="3988">SUM(I5192)</f>
        <v>100</v>
      </c>
      <c r="J5191" s="66">
        <f t="shared" si="3988"/>
        <v>100</v>
      </c>
      <c r="K5191" s="66">
        <f t="shared" si="3988"/>
        <v>0</v>
      </c>
      <c r="L5191" s="66">
        <f t="shared" si="3955"/>
        <v>0</v>
      </c>
      <c r="M5191" s="66">
        <f t="shared" si="3988"/>
        <v>0</v>
      </c>
      <c r="N5191" s="66">
        <f t="shared" si="3988"/>
        <v>0</v>
      </c>
      <c r="O5191" s="66">
        <f t="shared" si="3988"/>
        <v>0</v>
      </c>
      <c r="P5191" s="66">
        <f t="shared" si="3956"/>
        <v>0</v>
      </c>
      <c r="Q5191" s="66">
        <f t="shared" si="3957"/>
        <v>0</v>
      </c>
    </row>
    <row r="5192" spans="1:17" x14ac:dyDescent="0.25">
      <c r="A5192" s="12" t="s">
        <v>638</v>
      </c>
      <c r="B5192" s="12" t="s">
        <v>82</v>
      </c>
      <c r="C5192" s="12" t="s">
        <v>925</v>
      </c>
      <c r="D5192" s="43" t="s">
        <v>1654</v>
      </c>
      <c r="E5192" s="42" t="s">
        <v>2712</v>
      </c>
      <c r="F5192" s="42" t="s">
        <v>1</v>
      </c>
      <c r="G5192" s="42" t="s">
        <v>1</v>
      </c>
      <c r="H5192" s="11" t="s">
        <v>52</v>
      </c>
      <c r="I5192" s="67">
        <f t="shared" si="3988"/>
        <v>100</v>
      </c>
      <c r="J5192" s="67">
        <f t="shared" si="3988"/>
        <v>100</v>
      </c>
      <c r="K5192" s="67">
        <f t="shared" si="3988"/>
        <v>0</v>
      </c>
      <c r="L5192" s="67">
        <f t="shared" si="3955"/>
        <v>0</v>
      </c>
      <c r="M5192" s="67">
        <f t="shared" si="3988"/>
        <v>0</v>
      </c>
      <c r="N5192" s="67">
        <f t="shared" si="3988"/>
        <v>0</v>
      </c>
      <c r="O5192" s="67">
        <f t="shared" si="3988"/>
        <v>0</v>
      </c>
      <c r="P5192" s="67">
        <f t="shared" si="3956"/>
        <v>0</v>
      </c>
      <c r="Q5192" s="67">
        <f t="shared" si="3957"/>
        <v>0</v>
      </c>
    </row>
    <row r="5193" spans="1:17" x14ac:dyDescent="0.25">
      <c r="A5193" s="12" t="s">
        <v>638</v>
      </c>
      <c r="B5193" s="12" t="s">
        <v>82</v>
      </c>
      <c r="C5193" s="12" t="s">
        <v>925</v>
      </c>
      <c r="D5193" s="43" t="s">
        <v>1654</v>
      </c>
      <c r="E5193" s="48">
        <v>6148</v>
      </c>
      <c r="F5193" s="43"/>
      <c r="G5193" s="56" t="s">
        <v>2920</v>
      </c>
      <c r="H5193" s="23" t="s">
        <v>58</v>
      </c>
      <c r="I5193" s="68">
        <v>100</v>
      </c>
      <c r="J5193" s="68">
        <v>100</v>
      </c>
      <c r="K5193" s="68"/>
      <c r="L5193" s="68">
        <f t="shared" si="3955"/>
        <v>0</v>
      </c>
      <c r="M5193" s="68"/>
      <c r="N5193" s="68"/>
      <c r="O5193" s="68"/>
      <c r="P5193" s="68">
        <f t="shared" si="3956"/>
        <v>0</v>
      </c>
      <c r="Q5193" s="68">
        <f t="shared" si="3957"/>
        <v>0</v>
      </c>
    </row>
    <row r="5194" spans="1:17" ht="22.5" x14ac:dyDescent="0.25">
      <c r="A5194" s="14" t="s">
        <v>1</v>
      </c>
      <c r="B5194" s="14" t="s">
        <v>1</v>
      </c>
      <c r="C5194" s="14" t="s">
        <v>1</v>
      </c>
      <c r="D5194" s="42" t="s">
        <v>1</v>
      </c>
      <c r="E5194" s="42" t="s">
        <v>1</v>
      </c>
      <c r="F5194" s="42" t="s">
        <v>1</v>
      </c>
      <c r="G5194" s="42" t="s">
        <v>1</v>
      </c>
      <c r="H5194" s="17" t="s">
        <v>59</v>
      </c>
      <c r="I5194" s="66">
        <f t="shared" ref="I5194:O5195" si="3989">SUM(I5195)</f>
        <v>10000</v>
      </c>
      <c r="J5194" s="66">
        <f t="shared" si="3989"/>
        <v>0</v>
      </c>
      <c r="K5194" s="66">
        <f t="shared" si="3989"/>
        <v>0</v>
      </c>
      <c r="L5194" s="66">
        <f t="shared" si="3955"/>
        <v>0</v>
      </c>
      <c r="M5194" s="66">
        <f t="shared" si="3989"/>
        <v>0</v>
      </c>
      <c r="N5194" s="66">
        <f t="shared" si="3989"/>
        <v>0</v>
      </c>
      <c r="O5194" s="66">
        <f t="shared" si="3989"/>
        <v>0</v>
      </c>
      <c r="P5194" s="66">
        <f t="shared" si="3956"/>
        <v>0</v>
      </c>
      <c r="Q5194" s="66" t="str">
        <f t="shared" si="3957"/>
        <v>-</v>
      </c>
    </row>
    <row r="5195" spans="1:17" x14ac:dyDescent="0.25">
      <c r="A5195" s="12" t="s">
        <v>638</v>
      </c>
      <c r="B5195" s="12" t="s">
        <v>82</v>
      </c>
      <c r="C5195" s="12" t="s">
        <v>925</v>
      </c>
      <c r="D5195" s="43" t="s">
        <v>1654</v>
      </c>
      <c r="E5195" s="42" t="s">
        <v>2715</v>
      </c>
      <c r="F5195" s="42" t="s">
        <v>1</v>
      </c>
      <c r="G5195" s="42" t="s">
        <v>1</v>
      </c>
      <c r="H5195" s="11" t="s">
        <v>61</v>
      </c>
      <c r="I5195" s="67">
        <f t="shared" si="3989"/>
        <v>10000</v>
      </c>
      <c r="J5195" s="67">
        <f t="shared" si="3989"/>
        <v>0</v>
      </c>
      <c r="K5195" s="67">
        <f t="shared" si="3989"/>
        <v>0</v>
      </c>
      <c r="L5195" s="67">
        <f t="shared" si="3955"/>
        <v>0</v>
      </c>
      <c r="M5195" s="67">
        <f t="shared" si="3989"/>
        <v>0</v>
      </c>
      <c r="N5195" s="67">
        <f t="shared" si="3989"/>
        <v>0</v>
      </c>
      <c r="O5195" s="67">
        <f t="shared" si="3989"/>
        <v>0</v>
      </c>
      <c r="P5195" s="67">
        <f t="shared" si="3956"/>
        <v>0</v>
      </c>
      <c r="Q5195" s="67" t="str">
        <f t="shared" si="3957"/>
        <v>-</v>
      </c>
    </row>
    <row r="5196" spans="1:17" x14ac:dyDescent="0.25">
      <c r="A5196" s="12" t="s">
        <v>638</v>
      </c>
      <c r="B5196" s="12" t="s">
        <v>82</v>
      </c>
      <c r="C5196" s="12" t="s">
        <v>925</v>
      </c>
      <c r="D5196" s="43" t="s">
        <v>1654</v>
      </c>
      <c r="E5196" s="48">
        <v>8213</v>
      </c>
      <c r="F5196" s="43"/>
      <c r="G5196" s="56" t="s">
        <v>2920</v>
      </c>
      <c r="H5196" s="23" t="s">
        <v>62</v>
      </c>
      <c r="I5196" s="68">
        <v>10000</v>
      </c>
      <c r="J5196" s="68">
        <v>0</v>
      </c>
      <c r="K5196" s="68"/>
      <c r="L5196" s="68">
        <f t="shared" ref="L5196:L5259" si="3990">SUM(M5196:O5196)</f>
        <v>0</v>
      </c>
      <c r="M5196" s="68"/>
      <c r="N5196" s="68"/>
      <c r="O5196" s="68">
        <v>0</v>
      </c>
      <c r="P5196" s="68">
        <f t="shared" ref="P5196:P5259" si="3991">K5196+L5196</f>
        <v>0</v>
      </c>
      <c r="Q5196" s="68" t="str">
        <f t="shared" ref="Q5196:Q5259" si="3992">IF(J5196=0,"-",P5196/J5196*100)</f>
        <v>-</v>
      </c>
    </row>
    <row r="5197" spans="1:17" x14ac:dyDescent="0.25">
      <c r="A5197" s="23" t="s">
        <v>1</v>
      </c>
      <c r="B5197" s="23" t="s">
        <v>1</v>
      </c>
      <c r="C5197" s="23" t="s">
        <v>1</v>
      </c>
      <c r="D5197" s="49" t="s">
        <v>1</v>
      </c>
      <c r="E5197" s="49" t="s">
        <v>1</v>
      </c>
      <c r="F5197" s="49" t="s">
        <v>1</v>
      </c>
      <c r="G5197" s="49" t="s">
        <v>1</v>
      </c>
      <c r="H5197" s="17" t="s">
        <v>1663</v>
      </c>
      <c r="I5197" s="66">
        <f t="shared" ref="I5197:O5197" si="3993">SUM(I5168,I5191,I5194)</f>
        <v>1722997</v>
      </c>
      <c r="J5197" s="66">
        <f t="shared" si="3993"/>
        <v>1704997</v>
      </c>
      <c r="K5197" s="66">
        <f t="shared" si="3993"/>
        <v>0</v>
      </c>
      <c r="L5197" s="66">
        <f t="shared" si="3990"/>
        <v>120625</v>
      </c>
      <c r="M5197" s="66">
        <f t="shared" si="3993"/>
        <v>0</v>
      </c>
      <c r="N5197" s="66">
        <f t="shared" si="3993"/>
        <v>0</v>
      </c>
      <c r="O5197" s="66">
        <f t="shared" si="3993"/>
        <v>120625</v>
      </c>
      <c r="P5197" s="66">
        <f t="shared" si="3991"/>
        <v>120625</v>
      </c>
      <c r="Q5197" s="66">
        <f t="shared" si="3992"/>
        <v>7.074792506966288</v>
      </c>
    </row>
    <row r="5198" spans="1:17" ht="15.75" thickBot="1" x14ac:dyDescent="0.3">
      <c r="A5198" s="23" t="s">
        <v>1</v>
      </c>
      <c r="B5198" s="23" t="s">
        <v>1</v>
      </c>
      <c r="C5198" s="23" t="s">
        <v>1</v>
      </c>
      <c r="D5198" s="49" t="s">
        <v>1</v>
      </c>
      <c r="E5198" s="49" t="s">
        <v>1</v>
      </c>
      <c r="F5198" s="49" t="s">
        <v>1</v>
      </c>
      <c r="G5198" s="49" t="s">
        <v>1</v>
      </c>
      <c r="H5198" s="11" t="s">
        <v>64</v>
      </c>
      <c r="I5198" s="67">
        <v>54</v>
      </c>
      <c r="J5198" s="67">
        <v>54</v>
      </c>
      <c r="K5198" s="67"/>
      <c r="L5198" s="67"/>
      <c r="M5198" s="67"/>
      <c r="N5198" s="67"/>
      <c r="O5198" s="67"/>
      <c r="P5198" s="67">
        <f t="shared" si="3991"/>
        <v>0</v>
      </c>
      <c r="Q5198" s="67">
        <f t="shared" si="3992"/>
        <v>0</v>
      </c>
    </row>
    <row r="5199" spans="1:17" ht="34.5" thickBot="1" x14ac:dyDescent="0.3">
      <c r="A5199" s="23" t="s">
        <v>1</v>
      </c>
      <c r="B5199" s="23" t="s">
        <v>1</v>
      </c>
      <c r="C5199" s="23" t="s">
        <v>1</v>
      </c>
      <c r="D5199" s="49" t="s">
        <v>1</v>
      </c>
      <c r="E5199" s="49" t="s">
        <v>1</v>
      </c>
      <c r="F5199" s="49" t="s">
        <v>1</v>
      </c>
      <c r="G5199" s="49" t="s">
        <v>1</v>
      </c>
      <c r="H5199" s="22" t="s">
        <v>65</v>
      </c>
      <c r="I5199" s="64" t="s">
        <v>2718</v>
      </c>
      <c r="J5199" s="64" t="s">
        <v>2879</v>
      </c>
      <c r="K5199" s="64" t="s">
        <v>2942</v>
      </c>
      <c r="L5199" s="64" t="s">
        <v>2942</v>
      </c>
      <c r="M5199" s="64" t="s">
        <v>2950</v>
      </c>
      <c r="N5199" s="64" t="s">
        <v>2949</v>
      </c>
      <c r="O5199" s="64" t="s">
        <v>2951</v>
      </c>
      <c r="P5199" s="64" t="s">
        <v>2942</v>
      </c>
      <c r="Q5199" s="64" t="s">
        <v>2944</v>
      </c>
    </row>
    <row r="5200" spans="1:17" x14ac:dyDescent="0.25">
      <c r="A5200" s="24"/>
      <c r="B5200" s="24"/>
      <c r="C5200" s="24"/>
      <c r="D5200" s="51"/>
      <c r="E5200" s="51"/>
      <c r="F5200" s="51"/>
      <c r="G5200" s="51"/>
      <c r="H5200" s="18" t="s">
        <v>1</v>
      </c>
      <c r="I5200" s="65">
        <v>1</v>
      </c>
      <c r="J5200" s="65" t="s">
        <v>2894</v>
      </c>
      <c r="K5200" s="65">
        <v>3</v>
      </c>
      <c r="L5200" s="65" t="s">
        <v>2945</v>
      </c>
      <c r="M5200" s="65">
        <v>5</v>
      </c>
      <c r="N5200" s="65">
        <v>6</v>
      </c>
      <c r="O5200" s="65">
        <v>7</v>
      </c>
      <c r="P5200" s="65" t="s">
        <v>2946</v>
      </c>
      <c r="Q5200" s="65">
        <v>9</v>
      </c>
    </row>
    <row r="5201" spans="1:17" x14ac:dyDescent="0.25">
      <c r="A5201" s="24"/>
      <c r="B5201" s="24"/>
      <c r="C5201" s="24"/>
      <c r="D5201" s="51"/>
      <c r="E5201" s="52"/>
      <c r="F5201" s="52"/>
      <c r="G5201" s="52"/>
      <c r="H5201" s="19" t="s">
        <v>332</v>
      </c>
      <c r="I5201" s="69">
        <f t="shared" ref="I5201" si="3994">SUM(I5197)</f>
        <v>1722997</v>
      </c>
      <c r="J5201" s="69">
        <f t="shared" ref="J5201:K5201" si="3995">SUM(J5197)</f>
        <v>1704997</v>
      </c>
      <c r="K5201" s="69">
        <f t="shared" si="3995"/>
        <v>0</v>
      </c>
      <c r="L5201" s="69">
        <f t="shared" si="3990"/>
        <v>120625</v>
      </c>
      <c r="M5201" s="69">
        <f t="shared" ref="M5201" si="3996">SUM(M5197)</f>
        <v>0</v>
      </c>
      <c r="N5201" s="69">
        <f t="shared" ref="N5201:O5201" si="3997">SUM(N5197)</f>
        <v>0</v>
      </c>
      <c r="O5201" s="69">
        <f t="shared" si="3997"/>
        <v>120625</v>
      </c>
      <c r="P5201" s="69">
        <f t="shared" si="3991"/>
        <v>120625</v>
      </c>
      <c r="Q5201" s="69">
        <f t="shared" si="3992"/>
        <v>7.074792506966288</v>
      </c>
    </row>
    <row r="5202" spans="1:17" x14ac:dyDescent="0.25">
      <c r="A5202" s="24"/>
      <c r="B5202" s="24"/>
      <c r="C5202" s="24"/>
      <c r="D5202" s="51"/>
      <c r="E5202" s="51"/>
      <c r="F5202" s="51"/>
      <c r="G5202" s="51"/>
      <c r="H5202" s="20" t="s">
        <v>67</v>
      </c>
      <c r="I5202" s="69">
        <f t="shared" ref="I5202" si="3998">SUM(I5201)</f>
        <v>1722997</v>
      </c>
      <c r="J5202" s="69">
        <f t="shared" ref="J5202:K5202" si="3999">SUM(J5201)</f>
        <v>1704997</v>
      </c>
      <c r="K5202" s="69">
        <f t="shared" si="3999"/>
        <v>0</v>
      </c>
      <c r="L5202" s="69">
        <f t="shared" si="3990"/>
        <v>120625</v>
      </c>
      <c r="M5202" s="69">
        <f t="shared" ref="M5202" si="4000">SUM(M5201)</f>
        <v>0</v>
      </c>
      <c r="N5202" s="69">
        <f t="shared" ref="N5202:O5202" si="4001">SUM(N5201)</f>
        <v>0</v>
      </c>
      <c r="O5202" s="69">
        <f t="shared" si="4001"/>
        <v>120625</v>
      </c>
      <c r="P5202" s="69">
        <f t="shared" si="3991"/>
        <v>120625</v>
      </c>
      <c r="Q5202" s="69">
        <f t="shared" si="3992"/>
        <v>7.074792506966288</v>
      </c>
    </row>
    <row r="5203" spans="1:17" x14ac:dyDescent="0.25">
      <c r="A5203" s="25"/>
      <c r="B5203" s="25"/>
      <c r="C5203" s="25"/>
      <c r="D5203" s="53"/>
      <c r="E5203" s="53"/>
      <c r="F5203" s="53"/>
      <c r="G5203" s="53"/>
    </row>
    <row r="5204" spans="1:17" ht="15.75" thickBot="1" x14ac:dyDescent="0.3">
      <c r="A5204" s="23" t="s">
        <v>1</v>
      </c>
      <c r="B5204" s="23" t="s">
        <v>1</v>
      </c>
      <c r="C5204" s="23" t="s">
        <v>1</v>
      </c>
      <c r="D5204" s="49" t="s">
        <v>1</v>
      </c>
      <c r="E5204" s="49" t="s">
        <v>1</v>
      </c>
      <c r="F5204" s="49" t="s">
        <v>1</v>
      </c>
      <c r="G5204" s="49" t="s">
        <v>1</v>
      </c>
      <c r="H5204" s="26" t="s">
        <v>1</v>
      </c>
      <c r="I5204" s="70"/>
      <c r="J5204" s="70"/>
      <c r="K5204" s="70"/>
      <c r="L5204" s="70"/>
      <c r="M5204" s="70"/>
      <c r="N5204" s="70"/>
      <c r="O5204" s="70"/>
      <c r="P5204" s="70"/>
      <c r="Q5204" s="70"/>
    </row>
    <row r="5205" spans="1:17" ht="34.5" thickBot="1" x14ac:dyDescent="0.3">
      <c r="A5205" s="22" t="s">
        <v>4</v>
      </c>
      <c r="B5205" s="22" t="s">
        <v>5</v>
      </c>
      <c r="C5205" s="22" t="s">
        <v>6</v>
      </c>
      <c r="D5205" s="44" t="s">
        <v>2891</v>
      </c>
      <c r="E5205" s="44" t="s">
        <v>2895</v>
      </c>
      <c r="F5205" s="44" t="s">
        <v>7</v>
      </c>
      <c r="G5205" s="44" t="s">
        <v>8</v>
      </c>
      <c r="H5205" s="22" t="s">
        <v>9</v>
      </c>
      <c r="I5205" s="64" t="s">
        <v>2718</v>
      </c>
      <c r="J5205" s="64" t="s">
        <v>2879</v>
      </c>
      <c r="K5205" s="64" t="s">
        <v>2942</v>
      </c>
      <c r="L5205" s="64" t="s">
        <v>2942</v>
      </c>
      <c r="M5205" s="64" t="s">
        <v>2950</v>
      </c>
      <c r="N5205" s="64" t="s">
        <v>2949</v>
      </c>
      <c r="O5205" s="64" t="s">
        <v>2951</v>
      </c>
      <c r="P5205" s="64" t="s">
        <v>2942</v>
      </c>
      <c r="Q5205" s="64" t="s">
        <v>2944</v>
      </c>
    </row>
    <row r="5206" spans="1:17" x14ac:dyDescent="0.25">
      <c r="A5206" s="15" t="s">
        <v>1</v>
      </c>
      <c r="B5206" s="15" t="s">
        <v>1</v>
      </c>
      <c r="C5206" s="15" t="s">
        <v>1</v>
      </c>
      <c r="D5206" s="45" t="s">
        <v>1</v>
      </c>
      <c r="E5206" s="45" t="s">
        <v>1</v>
      </c>
      <c r="F5206" s="46" t="s">
        <v>1</v>
      </c>
      <c r="G5206" s="47" t="s">
        <v>1</v>
      </c>
      <c r="H5206" s="16" t="s">
        <v>1</v>
      </c>
      <c r="I5206" s="65">
        <v>1</v>
      </c>
      <c r="J5206" s="65" t="s">
        <v>2894</v>
      </c>
      <c r="K5206" s="65">
        <v>3</v>
      </c>
      <c r="L5206" s="65" t="s">
        <v>2945</v>
      </c>
      <c r="M5206" s="65">
        <v>5</v>
      </c>
      <c r="N5206" s="65">
        <v>6</v>
      </c>
      <c r="O5206" s="65">
        <v>7</v>
      </c>
      <c r="P5206" s="65" t="s">
        <v>2946</v>
      </c>
      <c r="Q5206" s="65">
        <v>9</v>
      </c>
    </row>
    <row r="5207" spans="1:17" ht="22.5" x14ac:dyDescent="0.25">
      <c r="A5207" s="14" t="s">
        <v>638</v>
      </c>
      <c r="B5207" s="14" t="s">
        <v>82</v>
      </c>
      <c r="C5207" s="12" t="s">
        <v>936</v>
      </c>
      <c r="D5207" s="43" t="s">
        <v>1664</v>
      </c>
      <c r="E5207" s="42" t="s">
        <v>1</v>
      </c>
      <c r="F5207" s="42" t="s">
        <v>1</v>
      </c>
      <c r="G5207" s="42" t="s">
        <v>1</v>
      </c>
      <c r="H5207" s="11" t="s">
        <v>1665</v>
      </c>
      <c r="I5207" s="63"/>
      <c r="J5207" s="63"/>
      <c r="K5207" s="63"/>
      <c r="L5207" s="63"/>
      <c r="M5207" s="63"/>
      <c r="N5207" s="63"/>
      <c r="O5207" s="63"/>
      <c r="P5207" s="63">
        <f t="shared" si="3991"/>
        <v>0</v>
      </c>
      <c r="Q5207" s="63" t="str">
        <f t="shared" si="3992"/>
        <v>-</v>
      </c>
    </row>
    <row r="5208" spans="1:17" ht="22.5" x14ac:dyDescent="0.25">
      <c r="A5208" s="14" t="s">
        <v>1</v>
      </c>
      <c r="B5208" s="14" t="s">
        <v>1</v>
      </c>
      <c r="C5208" s="14" t="s">
        <v>1</v>
      </c>
      <c r="D5208" s="42" t="s">
        <v>1</v>
      </c>
      <c r="E5208" s="42" t="s">
        <v>1</v>
      </c>
      <c r="F5208" s="42" t="s">
        <v>1</v>
      </c>
      <c r="G5208" s="42" t="s">
        <v>1</v>
      </c>
      <c r="H5208" s="17" t="s">
        <v>13</v>
      </c>
      <c r="I5208" s="66">
        <f t="shared" ref="I5208" si="4002">SUM(I5209,I5217,I5219)</f>
        <v>1745751</v>
      </c>
      <c r="J5208" s="66">
        <f t="shared" ref="J5208:K5208" si="4003">SUM(J5209,J5217,J5219)</f>
        <v>1729251</v>
      </c>
      <c r="K5208" s="66">
        <f t="shared" si="4003"/>
        <v>0</v>
      </c>
      <c r="L5208" s="66">
        <f t="shared" si="3990"/>
        <v>132237</v>
      </c>
      <c r="M5208" s="66">
        <f t="shared" ref="M5208" si="4004">SUM(M5209,M5217,M5219)</f>
        <v>0</v>
      </c>
      <c r="N5208" s="66">
        <f t="shared" ref="N5208:O5208" si="4005">SUM(N5209,N5217,N5219)</f>
        <v>0</v>
      </c>
      <c r="O5208" s="66">
        <f t="shared" si="4005"/>
        <v>132237</v>
      </c>
      <c r="P5208" s="66">
        <f t="shared" si="3991"/>
        <v>132237</v>
      </c>
      <c r="Q5208" s="66">
        <f t="shared" si="3992"/>
        <v>7.6470680080566673</v>
      </c>
    </row>
    <row r="5209" spans="1:17" x14ac:dyDescent="0.25">
      <c r="A5209" s="12" t="s">
        <v>638</v>
      </c>
      <c r="B5209" s="12" t="s">
        <v>82</v>
      </c>
      <c r="C5209" s="12" t="s">
        <v>936</v>
      </c>
      <c r="D5209" s="43" t="s">
        <v>1664</v>
      </c>
      <c r="E5209" s="42" t="s">
        <v>2709</v>
      </c>
      <c r="F5209" s="42" t="s">
        <v>1</v>
      </c>
      <c r="G5209" s="42" t="s">
        <v>1</v>
      </c>
      <c r="H5209" s="11" t="s">
        <v>15</v>
      </c>
      <c r="I5209" s="67">
        <f t="shared" ref="I5209" si="4006">SUM(I5210,I5211)</f>
        <v>1441984</v>
      </c>
      <c r="J5209" s="67">
        <f t="shared" ref="J5209:K5209" si="4007">SUM(J5210,J5211)</f>
        <v>1441984</v>
      </c>
      <c r="K5209" s="67">
        <f t="shared" si="4007"/>
        <v>0</v>
      </c>
      <c r="L5209" s="67">
        <f t="shared" si="3990"/>
        <v>109472</v>
      </c>
      <c r="M5209" s="67">
        <f t="shared" ref="M5209" si="4008">SUM(M5210,M5211)</f>
        <v>0</v>
      </c>
      <c r="N5209" s="67">
        <f t="shared" ref="N5209:O5209" si="4009">SUM(N5210,N5211)</f>
        <v>0</v>
      </c>
      <c r="O5209" s="67">
        <f t="shared" si="4009"/>
        <v>109472</v>
      </c>
      <c r="P5209" s="67">
        <f t="shared" si="3991"/>
        <v>109472</v>
      </c>
      <c r="Q5209" s="67">
        <f t="shared" si="3992"/>
        <v>7.591762460609826</v>
      </c>
    </row>
    <row r="5210" spans="1:17" x14ac:dyDescent="0.25">
      <c r="A5210" s="12" t="s">
        <v>638</v>
      </c>
      <c r="B5210" s="12" t="s">
        <v>82</v>
      </c>
      <c r="C5210" s="12" t="s">
        <v>936</v>
      </c>
      <c r="D5210" s="43" t="s">
        <v>1664</v>
      </c>
      <c r="E5210" s="48">
        <v>6111</v>
      </c>
      <c r="F5210" s="43"/>
      <c r="G5210" s="56" t="s">
        <v>2920</v>
      </c>
      <c r="H5210" s="23" t="s">
        <v>16</v>
      </c>
      <c r="I5210" s="68">
        <v>1239684</v>
      </c>
      <c r="J5210" s="68">
        <v>1239684</v>
      </c>
      <c r="K5210" s="68"/>
      <c r="L5210" s="68">
        <f t="shared" si="3990"/>
        <v>100000</v>
      </c>
      <c r="M5210" s="68"/>
      <c r="N5210" s="68"/>
      <c r="O5210" s="68">
        <v>100000</v>
      </c>
      <c r="P5210" s="68">
        <f t="shared" si="3991"/>
        <v>100000</v>
      </c>
      <c r="Q5210" s="68">
        <f t="shared" si="3992"/>
        <v>8.0665718037822547</v>
      </c>
    </row>
    <row r="5211" spans="1:17" x14ac:dyDescent="0.25">
      <c r="A5211" s="14" t="s">
        <v>638</v>
      </c>
      <c r="B5211" s="14" t="s">
        <v>82</v>
      </c>
      <c r="C5211" s="14" t="s">
        <v>936</v>
      </c>
      <c r="D5211" s="50" t="s">
        <v>1664</v>
      </c>
      <c r="E5211" s="50" t="s">
        <v>2719</v>
      </c>
      <c r="F5211" s="43" t="s">
        <v>1</v>
      </c>
      <c r="G5211" s="49" t="s">
        <v>1</v>
      </c>
      <c r="H5211" s="11" t="s">
        <v>19</v>
      </c>
      <c r="I5211" s="67">
        <f t="shared" ref="I5211:O5211" si="4010">SUM(I5212:I5216)</f>
        <v>202300</v>
      </c>
      <c r="J5211" s="67">
        <f t="shared" si="4010"/>
        <v>202300</v>
      </c>
      <c r="K5211" s="67">
        <f t="shared" si="4010"/>
        <v>0</v>
      </c>
      <c r="L5211" s="67">
        <f t="shared" si="3990"/>
        <v>9472</v>
      </c>
      <c r="M5211" s="67">
        <f t="shared" si="4010"/>
        <v>0</v>
      </c>
      <c r="N5211" s="67">
        <f t="shared" si="4010"/>
        <v>0</v>
      </c>
      <c r="O5211" s="67">
        <f t="shared" si="4010"/>
        <v>9472</v>
      </c>
      <c r="P5211" s="67">
        <f t="shared" si="3991"/>
        <v>9472</v>
      </c>
      <c r="Q5211" s="67">
        <f t="shared" si="3992"/>
        <v>4.682155215027187</v>
      </c>
    </row>
    <row r="5212" spans="1:17" x14ac:dyDescent="0.25">
      <c r="A5212" s="12" t="s">
        <v>638</v>
      </c>
      <c r="B5212" s="12" t="s">
        <v>82</v>
      </c>
      <c r="C5212" s="12" t="s">
        <v>936</v>
      </c>
      <c r="D5212" s="43" t="s">
        <v>1664</v>
      </c>
      <c r="E5212" s="48">
        <v>6112</v>
      </c>
      <c r="F5212" s="43" t="s">
        <v>1666</v>
      </c>
      <c r="G5212" s="56" t="s">
        <v>2920</v>
      </c>
      <c r="H5212" s="23" t="s">
        <v>73</v>
      </c>
      <c r="I5212" s="68">
        <v>31300</v>
      </c>
      <c r="J5212" s="68">
        <v>31300</v>
      </c>
      <c r="K5212" s="68"/>
      <c r="L5212" s="68">
        <f t="shared" si="3990"/>
        <v>0</v>
      </c>
      <c r="M5212" s="68"/>
      <c r="N5212" s="68"/>
      <c r="O5212" s="68">
        <v>0</v>
      </c>
      <c r="P5212" s="68">
        <f t="shared" si="3991"/>
        <v>0</v>
      </c>
      <c r="Q5212" s="68">
        <f t="shared" si="3992"/>
        <v>0</v>
      </c>
    </row>
    <row r="5213" spans="1:17" x14ac:dyDescent="0.25">
      <c r="A5213" s="12" t="s">
        <v>638</v>
      </c>
      <c r="B5213" s="12" t="s">
        <v>82</v>
      </c>
      <c r="C5213" s="12" t="s">
        <v>936</v>
      </c>
      <c r="D5213" s="43" t="s">
        <v>1664</v>
      </c>
      <c r="E5213" s="48">
        <v>6112</v>
      </c>
      <c r="F5213" s="43" t="s">
        <v>1667</v>
      </c>
      <c r="G5213" s="56" t="s">
        <v>2920</v>
      </c>
      <c r="H5213" s="23" t="s">
        <v>22</v>
      </c>
      <c r="I5213" s="68">
        <v>115000</v>
      </c>
      <c r="J5213" s="68">
        <v>115000</v>
      </c>
      <c r="K5213" s="68"/>
      <c r="L5213" s="68">
        <f t="shared" si="3990"/>
        <v>9000</v>
      </c>
      <c r="M5213" s="68"/>
      <c r="N5213" s="68"/>
      <c r="O5213" s="68">
        <v>9000</v>
      </c>
      <c r="P5213" s="68">
        <f t="shared" si="3991"/>
        <v>9000</v>
      </c>
      <c r="Q5213" s="68">
        <f t="shared" si="3992"/>
        <v>7.8260869565217401</v>
      </c>
    </row>
    <row r="5214" spans="1:17" x14ac:dyDescent="0.25">
      <c r="A5214" s="12" t="s">
        <v>638</v>
      </c>
      <c r="B5214" s="12" t="s">
        <v>82</v>
      </c>
      <c r="C5214" s="12" t="s">
        <v>936</v>
      </c>
      <c r="D5214" s="43" t="s">
        <v>1664</v>
      </c>
      <c r="E5214" s="48">
        <v>6112</v>
      </c>
      <c r="F5214" s="43" t="s">
        <v>1668</v>
      </c>
      <c r="G5214" s="56" t="s">
        <v>2920</v>
      </c>
      <c r="H5214" s="23" t="s">
        <v>24</v>
      </c>
      <c r="I5214" s="68">
        <v>26000</v>
      </c>
      <c r="J5214" s="68">
        <v>26000</v>
      </c>
      <c r="K5214" s="68"/>
      <c r="L5214" s="68">
        <f t="shared" si="3990"/>
        <v>0</v>
      </c>
      <c r="M5214" s="68"/>
      <c r="N5214" s="68"/>
      <c r="O5214" s="68"/>
      <c r="P5214" s="68">
        <f t="shared" si="3991"/>
        <v>0</v>
      </c>
      <c r="Q5214" s="68">
        <f t="shared" si="3992"/>
        <v>0</v>
      </c>
    </row>
    <row r="5215" spans="1:17" x14ac:dyDescent="0.25">
      <c r="A5215" s="12" t="s">
        <v>638</v>
      </c>
      <c r="B5215" s="12" t="s">
        <v>82</v>
      </c>
      <c r="C5215" s="12" t="s">
        <v>936</v>
      </c>
      <c r="D5215" s="43" t="s">
        <v>1664</v>
      </c>
      <c r="E5215" s="48">
        <v>6112</v>
      </c>
      <c r="F5215" s="43" t="s">
        <v>1669</v>
      </c>
      <c r="G5215" s="56" t="s">
        <v>2920</v>
      </c>
      <c r="H5215" s="23" t="s">
        <v>76</v>
      </c>
      <c r="I5215" s="68">
        <v>14000</v>
      </c>
      <c r="J5215" s="68">
        <v>14000</v>
      </c>
      <c r="K5215" s="68"/>
      <c r="L5215" s="68">
        <f t="shared" si="3990"/>
        <v>0</v>
      </c>
      <c r="M5215" s="68"/>
      <c r="N5215" s="68"/>
      <c r="O5215" s="68">
        <v>0</v>
      </c>
      <c r="P5215" s="68">
        <f t="shared" si="3991"/>
        <v>0</v>
      </c>
      <c r="Q5215" s="68">
        <f t="shared" si="3992"/>
        <v>0</v>
      </c>
    </row>
    <row r="5216" spans="1:17" x14ac:dyDescent="0.25">
      <c r="A5216" s="12" t="s">
        <v>638</v>
      </c>
      <c r="B5216" s="12" t="s">
        <v>82</v>
      </c>
      <c r="C5216" s="12" t="s">
        <v>936</v>
      </c>
      <c r="D5216" s="43" t="s">
        <v>1664</v>
      </c>
      <c r="E5216" s="48">
        <v>6112</v>
      </c>
      <c r="F5216" s="43" t="s">
        <v>1670</v>
      </c>
      <c r="G5216" s="56" t="s">
        <v>2920</v>
      </c>
      <c r="H5216" s="23" t="s">
        <v>26</v>
      </c>
      <c r="I5216" s="68">
        <v>16000</v>
      </c>
      <c r="J5216" s="68">
        <v>16000</v>
      </c>
      <c r="K5216" s="68"/>
      <c r="L5216" s="68">
        <f t="shared" si="3990"/>
        <v>472</v>
      </c>
      <c r="M5216" s="68"/>
      <c r="N5216" s="68"/>
      <c r="O5216" s="68">
        <v>472</v>
      </c>
      <c r="P5216" s="68">
        <f t="shared" si="3991"/>
        <v>472</v>
      </c>
      <c r="Q5216" s="68">
        <f t="shared" si="3992"/>
        <v>2.9499999999999997</v>
      </c>
    </row>
    <row r="5217" spans="1:17" x14ac:dyDescent="0.25">
      <c r="A5217" s="12" t="s">
        <v>638</v>
      </c>
      <c r="B5217" s="12" t="s">
        <v>82</v>
      </c>
      <c r="C5217" s="12" t="s">
        <v>936</v>
      </c>
      <c r="D5217" s="43" t="s">
        <v>1664</v>
      </c>
      <c r="E5217" s="42" t="s">
        <v>2710</v>
      </c>
      <c r="F5217" s="42" t="s">
        <v>1</v>
      </c>
      <c r="G5217" s="42" t="s">
        <v>1</v>
      </c>
      <c r="H5217" s="11" t="s">
        <v>28</v>
      </c>
      <c r="I5217" s="67">
        <f t="shared" ref="I5217:O5217" si="4011">SUM(I5218)</f>
        <v>130167</v>
      </c>
      <c r="J5217" s="67">
        <f t="shared" si="4011"/>
        <v>130167</v>
      </c>
      <c r="K5217" s="67">
        <f t="shared" si="4011"/>
        <v>0</v>
      </c>
      <c r="L5217" s="67">
        <f t="shared" si="3990"/>
        <v>10000</v>
      </c>
      <c r="M5217" s="67">
        <f t="shared" si="4011"/>
        <v>0</v>
      </c>
      <c r="N5217" s="67">
        <f t="shared" si="4011"/>
        <v>0</v>
      </c>
      <c r="O5217" s="67">
        <f t="shared" si="4011"/>
        <v>10000</v>
      </c>
      <c r="P5217" s="67">
        <f t="shared" si="3991"/>
        <v>10000</v>
      </c>
      <c r="Q5217" s="67">
        <f t="shared" si="3992"/>
        <v>7.6824387133451646</v>
      </c>
    </row>
    <row r="5218" spans="1:17" x14ac:dyDescent="0.25">
      <c r="A5218" s="12" t="s">
        <v>638</v>
      </c>
      <c r="B5218" s="12" t="s">
        <v>82</v>
      </c>
      <c r="C5218" s="12" t="s">
        <v>936</v>
      </c>
      <c r="D5218" s="43" t="s">
        <v>1664</v>
      </c>
      <c r="E5218" s="48">
        <v>6121</v>
      </c>
      <c r="F5218" s="43"/>
      <c r="G5218" s="56" t="s">
        <v>2920</v>
      </c>
      <c r="H5218" s="23" t="s">
        <v>29</v>
      </c>
      <c r="I5218" s="68">
        <v>130167</v>
      </c>
      <c r="J5218" s="68">
        <v>130167</v>
      </c>
      <c r="K5218" s="68"/>
      <c r="L5218" s="68">
        <f t="shared" si="3990"/>
        <v>10000</v>
      </c>
      <c r="M5218" s="68"/>
      <c r="N5218" s="68"/>
      <c r="O5218" s="68">
        <v>10000</v>
      </c>
      <c r="P5218" s="68">
        <f t="shared" si="3991"/>
        <v>10000</v>
      </c>
      <c r="Q5218" s="68">
        <f t="shared" si="3992"/>
        <v>7.6824387133451646</v>
      </c>
    </row>
    <row r="5219" spans="1:17" x14ac:dyDescent="0.25">
      <c r="A5219" s="12" t="s">
        <v>638</v>
      </c>
      <c r="B5219" s="12" t="s">
        <v>82</v>
      </c>
      <c r="C5219" s="12" t="s">
        <v>936</v>
      </c>
      <c r="D5219" s="43" t="s">
        <v>1664</v>
      </c>
      <c r="E5219" s="42" t="s">
        <v>2711</v>
      </c>
      <c r="F5219" s="42" t="s">
        <v>1</v>
      </c>
      <c r="G5219" s="42" t="s">
        <v>1</v>
      </c>
      <c r="H5219" s="11" t="s">
        <v>32</v>
      </c>
      <c r="I5219" s="67">
        <f t="shared" ref="I5219:O5219" si="4012">SUM(I5220:I5228)</f>
        <v>173600</v>
      </c>
      <c r="J5219" s="67">
        <f t="shared" si="4012"/>
        <v>157100</v>
      </c>
      <c r="K5219" s="67">
        <f t="shared" si="4012"/>
        <v>0</v>
      </c>
      <c r="L5219" s="67">
        <f t="shared" si="3990"/>
        <v>12765</v>
      </c>
      <c r="M5219" s="67">
        <f t="shared" si="4012"/>
        <v>0</v>
      </c>
      <c r="N5219" s="67">
        <f t="shared" si="4012"/>
        <v>0</v>
      </c>
      <c r="O5219" s="67">
        <f t="shared" si="4012"/>
        <v>12765</v>
      </c>
      <c r="P5219" s="67">
        <f t="shared" si="3991"/>
        <v>12765</v>
      </c>
      <c r="Q5219" s="67">
        <f t="shared" si="3992"/>
        <v>8.1253978357733931</v>
      </c>
    </row>
    <row r="5220" spans="1:17" x14ac:dyDescent="0.25">
      <c r="A5220" s="12" t="s">
        <v>638</v>
      </c>
      <c r="B5220" s="12" t="s">
        <v>82</v>
      </c>
      <c r="C5220" s="12" t="s">
        <v>936</v>
      </c>
      <c r="D5220" s="43" t="s">
        <v>1664</v>
      </c>
      <c r="E5220" s="48">
        <v>6131</v>
      </c>
      <c r="F5220" s="43"/>
      <c r="G5220" s="56" t="s">
        <v>2920</v>
      </c>
      <c r="H5220" s="23" t="s">
        <v>33</v>
      </c>
      <c r="I5220" s="68">
        <v>1000</v>
      </c>
      <c r="J5220" s="68">
        <v>1000</v>
      </c>
      <c r="K5220" s="68"/>
      <c r="L5220" s="68">
        <f t="shared" si="3990"/>
        <v>0</v>
      </c>
      <c r="M5220" s="68"/>
      <c r="N5220" s="68"/>
      <c r="O5220" s="68"/>
      <c r="P5220" s="68">
        <f t="shared" si="3991"/>
        <v>0</v>
      </c>
      <c r="Q5220" s="68">
        <f t="shared" si="3992"/>
        <v>0</v>
      </c>
    </row>
    <row r="5221" spans="1:17" x14ac:dyDescent="0.25">
      <c r="A5221" s="12" t="s">
        <v>638</v>
      </c>
      <c r="B5221" s="12" t="s">
        <v>82</v>
      </c>
      <c r="C5221" s="12" t="s">
        <v>936</v>
      </c>
      <c r="D5221" s="43" t="s">
        <v>1664</v>
      </c>
      <c r="E5221" s="48">
        <v>6132</v>
      </c>
      <c r="F5221" s="43"/>
      <c r="G5221" s="56" t="s">
        <v>2920</v>
      </c>
      <c r="H5221" s="23" t="s">
        <v>227</v>
      </c>
      <c r="I5221" s="68">
        <v>74000</v>
      </c>
      <c r="J5221" s="68">
        <v>74000</v>
      </c>
      <c r="K5221" s="68"/>
      <c r="L5221" s="68">
        <f t="shared" si="3990"/>
        <v>9500</v>
      </c>
      <c r="M5221" s="68"/>
      <c r="N5221" s="68"/>
      <c r="O5221" s="68">
        <v>9500</v>
      </c>
      <c r="P5221" s="68">
        <f t="shared" si="3991"/>
        <v>9500</v>
      </c>
      <c r="Q5221" s="68">
        <f t="shared" si="3992"/>
        <v>12.837837837837837</v>
      </c>
    </row>
    <row r="5222" spans="1:17" x14ac:dyDescent="0.25">
      <c r="A5222" s="12" t="s">
        <v>638</v>
      </c>
      <c r="B5222" s="12" t="s">
        <v>82</v>
      </c>
      <c r="C5222" s="12" t="s">
        <v>936</v>
      </c>
      <c r="D5222" s="43" t="s">
        <v>1664</v>
      </c>
      <c r="E5222" s="48">
        <v>6133</v>
      </c>
      <c r="F5222" s="43"/>
      <c r="G5222" s="56" t="s">
        <v>2920</v>
      </c>
      <c r="H5222" s="23" t="s">
        <v>229</v>
      </c>
      <c r="I5222" s="68">
        <v>13000</v>
      </c>
      <c r="J5222" s="68">
        <v>13000</v>
      </c>
      <c r="K5222" s="68"/>
      <c r="L5222" s="68">
        <f t="shared" si="3990"/>
        <v>635</v>
      </c>
      <c r="M5222" s="68"/>
      <c r="N5222" s="68"/>
      <c r="O5222" s="68">
        <v>635</v>
      </c>
      <c r="P5222" s="68">
        <f t="shared" si="3991"/>
        <v>635</v>
      </c>
      <c r="Q5222" s="68">
        <f t="shared" si="3992"/>
        <v>4.8846153846153841</v>
      </c>
    </row>
    <row r="5223" spans="1:17" x14ac:dyDescent="0.25">
      <c r="A5223" s="12" t="s">
        <v>638</v>
      </c>
      <c r="B5223" s="12" t="s">
        <v>82</v>
      </c>
      <c r="C5223" s="12" t="s">
        <v>936</v>
      </c>
      <c r="D5223" s="43" t="s">
        <v>1664</v>
      </c>
      <c r="E5223" s="48">
        <v>6134</v>
      </c>
      <c r="F5223" s="43"/>
      <c r="G5223" s="56" t="s">
        <v>2920</v>
      </c>
      <c r="H5223" s="23" t="s">
        <v>169</v>
      </c>
      <c r="I5223" s="68">
        <v>14500</v>
      </c>
      <c r="J5223" s="68">
        <v>10000</v>
      </c>
      <c r="K5223" s="68"/>
      <c r="L5223" s="68">
        <f t="shared" si="3990"/>
        <v>949</v>
      </c>
      <c r="M5223" s="68"/>
      <c r="N5223" s="68"/>
      <c r="O5223" s="68">
        <v>949</v>
      </c>
      <c r="P5223" s="68">
        <f t="shared" si="3991"/>
        <v>949</v>
      </c>
      <c r="Q5223" s="68">
        <f t="shared" si="3992"/>
        <v>9.49</v>
      </c>
    </row>
    <row r="5224" spans="1:17" x14ac:dyDescent="0.25">
      <c r="A5224" s="12" t="s">
        <v>638</v>
      </c>
      <c r="B5224" s="12" t="s">
        <v>82</v>
      </c>
      <c r="C5224" s="12" t="s">
        <v>936</v>
      </c>
      <c r="D5224" s="43" t="s">
        <v>1664</v>
      </c>
      <c r="E5224" s="48">
        <v>6135</v>
      </c>
      <c r="F5224" s="43"/>
      <c r="G5224" s="56" t="s">
        <v>2920</v>
      </c>
      <c r="H5224" s="23" t="s">
        <v>231</v>
      </c>
      <c r="I5224" s="68">
        <v>1000</v>
      </c>
      <c r="J5224" s="68">
        <v>1000</v>
      </c>
      <c r="K5224" s="68"/>
      <c r="L5224" s="68">
        <f t="shared" si="3990"/>
        <v>450</v>
      </c>
      <c r="M5224" s="68"/>
      <c r="N5224" s="68"/>
      <c r="O5224" s="68">
        <v>450</v>
      </c>
      <c r="P5224" s="68">
        <f t="shared" si="3991"/>
        <v>450</v>
      </c>
      <c r="Q5224" s="68">
        <f t="shared" si="3992"/>
        <v>45</v>
      </c>
    </row>
    <row r="5225" spans="1:17" x14ac:dyDescent="0.25">
      <c r="A5225" s="12" t="s">
        <v>638</v>
      </c>
      <c r="B5225" s="12" t="s">
        <v>82</v>
      </c>
      <c r="C5225" s="12" t="s">
        <v>936</v>
      </c>
      <c r="D5225" s="43" t="s">
        <v>1664</v>
      </c>
      <c r="E5225" s="48">
        <v>6136</v>
      </c>
      <c r="F5225" s="43"/>
      <c r="G5225" s="56" t="s">
        <v>2920</v>
      </c>
      <c r="H5225" s="23" t="s">
        <v>233</v>
      </c>
      <c r="I5225" s="68">
        <v>17600</v>
      </c>
      <c r="J5225" s="68">
        <v>17600</v>
      </c>
      <c r="K5225" s="68"/>
      <c r="L5225" s="68">
        <f t="shared" si="3990"/>
        <v>0</v>
      </c>
      <c r="M5225" s="68"/>
      <c r="N5225" s="68"/>
      <c r="O5225" s="68">
        <v>0</v>
      </c>
      <c r="P5225" s="68">
        <f t="shared" si="3991"/>
        <v>0</v>
      </c>
      <c r="Q5225" s="68">
        <f t="shared" si="3992"/>
        <v>0</v>
      </c>
    </row>
    <row r="5226" spans="1:17" x14ac:dyDescent="0.25">
      <c r="A5226" s="12" t="s">
        <v>638</v>
      </c>
      <c r="B5226" s="12" t="s">
        <v>82</v>
      </c>
      <c r="C5226" s="12" t="s">
        <v>936</v>
      </c>
      <c r="D5226" s="43" t="s">
        <v>1664</v>
      </c>
      <c r="E5226" s="48">
        <v>6137</v>
      </c>
      <c r="F5226" s="43"/>
      <c r="G5226" s="56" t="s">
        <v>2920</v>
      </c>
      <c r="H5226" s="23" t="s">
        <v>235</v>
      </c>
      <c r="I5226" s="68">
        <v>11000</v>
      </c>
      <c r="J5226" s="68">
        <v>10000</v>
      </c>
      <c r="K5226" s="68"/>
      <c r="L5226" s="68">
        <f t="shared" si="3990"/>
        <v>931</v>
      </c>
      <c r="M5226" s="68"/>
      <c r="N5226" s="68"/>
      <c r="O5226" s="68">
        <v>931</v>
      </c>
      <c r="P5226" s="68">
        <f t="shared" si="3991"/>
        <v>931</v>
      </c>
      <c r="Q5226" s="68">
        <f t="shared" si="3992"/>
        <v>9.31</v>
      </c>
    </row>
    <row r="5227" spans="1:17" x14ac:dyDescent="0.25">
      <c r="A5227" s="12" t="s">
        <v>638</v>
      </c>
      <c r="B5227" s="12" t="s">
        <v>82</v>
      </c>
      <c r="C5227" s="12" t="s">
        <v>936</v>
      </c>
      <c r="D5227" s="43" t="s">
        <v>1664</v>
      </c>
      <c r="E5227" s="48">
        <v>6138</v>
      </c>
      <c r="F5227" s="43"/>
      <c r="G5227" s="56" t="s">
        <v>2920</v>
      </c>
      <c r="H5227" s="23" t="s">
        <v>237</v>
      </c>
      <c r="I5227" s="68">
        <v>4000</v>
      </c>
      <c r="J5227" s="68">
        <v>4000</v>
      </c>
      <c r="K5227" s="68"/>
      <c r="L5227" s="68">
        <f t="shared" si="3990"/>
        <v>0</v>
      </c>
      <c r="M5227" s="68"/>
      <c r="N5227" s="68"/>
      <c r="O5227" s="68"/>
      <c r="P5227" s="68">
        <f t="shared" si="3991"/>
        <v>0</v>
      </c>
      <c r="Q5227" s="68">
        <f t="shared" si="3992"/>
        <v>0</v>
      </c>
    </row>
    <row r="5228" spans="1:17" x14ac:dyDescent="0.25">
      <c r="A5228" s="14" t="s">
        <v>638</v>
      </c>
      <c r="B5228" s="14" t="s">
        <v>82</v>
      </c>
      <c r="C5228" s="14" t="s">
        <v>936</v>
      </c>
      <c r="D5228" s="50" t="s">
        <v>1664</v>
      </c>
      <c r="E5228" s="50" t="s">
        <v>2720</v>
      </c>
      <c r="F5228" s="43" t="s">
        <v>1</v>
      </c>
      <c r="G5228" s="49" t="s">
        <v>1</v>
      </c>
      <c r="H5228" s="11" t="s">
        <v>35</v>
      </c>
      <c r="I5228" s="67">
        <f t="shared" ref="I5228:O5228" si="4013">SUM(I5229:I5231)</f>
        <v>37500</v>
      </c>
      <c r="J5228" s="67">
        <f t="shared" si="4013"/>
        <v>26500</v>
      </c>
      <c r="K5228" s="67">
        <f t="shared" si="4013"/>
        <v>0</v>
      </c>
      <c r="L5228" s="67">
        <f t="shared" si="3990"/>
        <v>300</v>
      </c>
      <c r="M5228" s="67">
        <f t="shared" si="4013"/>
        <v>0</v>
      </c>
      <c r="N5228" s="67">
        <f t="shared" si="4013"/>
        <v>0</v>
      </c>
      <c r="O5228" s="67">
        <f t="shared" si="4013"/>
        <v>300</v>
      </c>
      <c r="P5228" s="67">
        <f t="shared" si="3991"/>
        <v>300</v>
      </c>
      <c r="Q5228" s="67">
        <f t="shared" si="3992"/>
        <v>1.1320754716981132</v>
      </c>
    </row>
    <row r="5229" spans="1:17" x14ac:dyDescent="0.25">
      <c r="A5229" s="12" t="s">
        <v>638</v>
      </c>
      <c r="B5229" s="12" t="s">
        <v>82</v>
      </c>
      <c r="C5229" s="12" t="s">
        <v>936</v>
      </c>
      <c r="D5229" s="43" t="s">
        <v>1664</v>
      </c>
      <c r="E5229" s="48">
        <v>6139</v>
      </c>
      <c r="F5229" s="43"/>
      <c r="G5229" s="56" t="s">
        <v>2920</v>
      </c>
      <c r="H5229" s="23" t="s">
        <v>35</v>
      </c>
      <c r="I5229" s="68">
        <v>30400</v>
      </c>
      <c r="J5229" s="68">
        <v>19500</v>
      </c>
      <c r="K5229" s="68"/>
      <c r="L5229" s="68">
        <f t="shared" si="3990"/>
        <v>0</v>
      </c>
      <c r="M5229" s="68"/>
      <c r="N5229" s="68"/>
      <c r="O5229" s="68">
        <v>0</v>
      </c>
      <c r="P5229" s="68">
        <f t="shared" si="3991"/>
        <v>0</v>
      </c>
      <c r="Q5229" s="68">
        <f t="shared" si="3992"/>
        <v>0</v>
      </c>
    </row>
    <row r="5230" spans="1:17" x14ac:dyDescent="0.25">
      <c r="A5230" s="12" t="s">
        <v>638</v>
      </c>
      <c r="B5230" s="12" t="s">
        <v>82</v>
      </c>
      <c r="C5230" s="12" t="s">
        <v>936</v>
      </c>
      <c r="D5230" s="43" t="s">
        <v>1664</v>
      </c>
      <c r="E5230" s="48">
        <v>6139</v>
      </c>
      <c r="F5230" s="43" t="s">
        <v>1671</v>
      </c>
      <c r="G5230" s="56" t="s">
        <v>2920</v>
      </c>
      <c r="H5230" s="23" t="s">
        <v>43</v>
      </c>
      <c r="I5230" s="68">
        <v>4100</v>
      </c>
      <c r="J5230" s="68">
        <v>4000</v>
      </c>
      <c r="K5230" s="68"/>
      <c r="L5230" s="68">
        <f t="shared" si="3990"/>
        <v>300</v>
      </c>
      <c r="M5230" s="68"/>
      <c r="N5230" s="68"/>
      <c r="O5230" s="68">
        <v>300</v>
      </c>
      <c r="P5230" s="68">
        <f t="shared" si="3991"/>
        <v>300</v>
      </c>
      <c r="Q5230" s="68">
        <f t="shared" si="3992"/>
        <v>7.5</v>
      </c>
    </row>
    <row r="5231" spans="1:17" ht="22.5" x14ac:dyDescent="0.25">
      <c r="A5231" s="12" t="s">
        <v>638</v>
      </c>
      <c r="B5231" s="12" t="s">
        <v>82</v>
      </c>
      <c r="C5231" s="12" t="s">
        <v>936</v>
      </c>
      <c r="D5231" s="43" t="s">
        <v>1664</v>
      </c>
      <c r="E5231" s="48">
        <v>6139</v>
      </c>
      <c r="F5231" s="43" t="s">
        <v>1672</v>
      </c>
      <c r="G5231" s="56" t="s">
        <v>2920</v>
      </c>
      <c r="H5231" s="23" t="s">
        <v>49</v>
      </c>
      <c r="I5231" s="68">
        <v>3000</v>
      </c>
      <c r="J5231" s="68">
        <v>3000</v>
      </c>
      <c r="K5231" s="68"/>
      <c r="L5231" s="68">
        <f t="shared" si="3990"/>
        <v>0</v>
      </c>
      <c r="M5231" s="68"/>
      <c r="N5231" s="68"/>
      <c r="O5231" s="68"/>
      <c r="P5231" s="68">
        <f t="shared" si="3991"/>
        <v>0</v>
      </c>
      <c r="Q5231" s="68">
        <f t="shared" si="3992"/>
        <v>0</v>
      </c>
    </row>
    <row r="5232" spans="1:17" ht="22.5" x14ac:dyDescent="0.25">
      <c r="A5232" s="14" t="s">
        <v>1</v>
      </c>
      <c r="B5232" s="14" t="s">
        <v>1</v>
      </c>
      <c r="C5232" s="14" t="s">
        <v>1</v>
      </c>
      <c r="D5232" s="42" t="s">
        <v>1</v>
      </c>
      <c r="E5232" s="42" t="s">
        <v>1</v>
      </c>
      <c r="F5232" s="42" t="s">
        <v>1</v>
      </c>
      <c r="G5232" s="42" t="s">
        <v>1</v>
      </c>
      <c r="H5232" s="17" t="s">
        <v>50</v>
      </c>
      <c r="I5232" s="66">
        <f t="shared" ref="I5232:O5233" si="4014">SUM(I5233)</f>
        <v>100</v>
      </c>
      <c r="J5232" s="66">
        <f t="shared" si="4014"/>
        <v>100</v>
      </c>
      <c r="K5232" s="66">
        <f t="shared" si="4014"/>
        <v>0</v>
      </c>
      <c r="L5232" s="66">
        <f t="shared" si="3990"/>
        <v>0</v>
      </c>
      <c r="M5232" s="66">
        <f t="shared" si="4014"/>
        <v>0</v>
      </c>
      <c r="N5232" s="66">
        <f t="shared" si="4014"/>
        <v>0</v>
      </c>
      <c r="O5232" s="66">
        <f t="shared" si="4014"/>
        <v>0</v>
      </c>
      <c r="P5232" s="66">
        <f t="shared" si="3991"/>
        <v>0</v>
      </c>
      <c r="Q5232" s="66">
        <f t="shared" si="3992"/>
        <v>0</v>
      </c>
    </row>
    <row r="5233" spans="1:17" x14ac:dyDescent="0.25">
      <c r="A5233" s="12" t="s">
        <v>638</v>
      </c>
      <c r="B5233" s="12" t="s">
        <v>82</v>
      </c>
      <c r="C5233" s="12" t="s">
        <v>936</v>
      </c>
      <c r="D5233" s="43" t="s">
        <v>1664</v>
      </c>
      <c r="E5233" s="42" t="s">
        <v>2712</v>
      </c>
      <c r="F5233" s="42" t="s">
        <v>1</v>
      </c>
      <c r="G5233" s="42" t="s">
        <v>1</v>
      </c>
      <c r="H5233" s="11" t="s">
        <v>52</v>
      </c>
      <c r="I5233" s="67">
        <f t="shared" si="4014"/>
        <v>100</v>
      </c>
      <c r="J5233" s="67">
        <f t="shared" si="4014"/>
        <v>100</v>
      </c>
      <c r="K5233" s="67">
        <f t="shared" si="4014"/>
        <v>0</v>
      </c>
      <c r="L5233" s="67">
        <f t="shared" si="3990"/>
        <v>0</v>
      </c>
      <c r="M5233" s="67">
        <f t="shared" si="4014"/>
        <v>0</v>
      </c>
      <c r="N5233" s="67">
        <f t="shared" si="4014"/>
        <v>0</v>
      </c>
      <c r="O5233" s="67">
        <f t="shared" si="4014"/>
        <v>0</v>
      </c>
      <c r="P5233" s="67">
        <f t="shared" si="3991"/>
        <v>0</v>
      </c>
      <c r="Q5233" s="67">
        <f t="shared" si="3992"/>
        <v>0</v>
      </c>
    </row>
    <row r="5234" spans="1:17" x14ac:dyDescent="0.25">
      <c r="A5234" s="12" t="s">
        <v>638</v>
      </c>
      <c r="B5234" s="12" t="s">
        <v>82</v>
      </c>
      <c r="C5234" s="12" t="s">
        <v>936</v>
      </c>
      <c r="D5234" s="43" t="s">
        <v>1664</v>
      </c>
      <c r="E5234" s="48">
        <v>6148</v>
      </c>
      <c r="F5234" s="43"/>
      <c r="G5234" s="56" t="s">
        <v>2920</v>
      </c>
      <c r="H5234" s="23" t="s">
        <v>58</v>
      </c>
      <c r="I5234" s="68">
        <v>100</v>
      </c>
      <c r="J5234" s="68">
        <v>100</v>
      </c>
      <c r="K5234" s="68"/>
      <c r="L5234" s="68">
        <f t="shared" si="3990"/>
        <v>0</v>
      </c>
      <c r="M5234" s="68"/>
      <c r="N5234" s="68"/>
      <c r="O5234" s="68"/>
      <c r="P5234" s="68">
        <f t="shared" si="3991"/>
        <v>0</v>
      </c>
      <c r="Q5234" s="68">
        <f t="shared" si="3992"/>
        <v>0</v>
      </c>
    </row>
    <row r="5235" spans="1:17" ht="22.5" x14ac:dyDescent="0.25">
      <c r="A5235" s="14" t="s">
        <v>1</v>
      </c>
      <c r="B5235" s="14" t="s">
        <v>1</v>
      </c>
      <c r="C5235" s="14" t="s">
        <v>1</v>
      </c>
      <c r="D5235" s="42" t="s">
        <v>1</v>
      </c>
      <c r="E5235" s="42" t="s">
        <v>1</v>
      </c>
      <c r="F5235" s="42" t="s">
        <v>1</v>
      </c>
      <c r="G5235" s="42" t="s">
        <v>1</v>
      </c>
      <c r="H5235" s="17" t="s">
        <v>59</v>
      </c>
      <c r="I5235" s="66">
        <f t="shared" ref="I5235:O5235" si="4015">SUM(I5236)</f>
        <v>12000</v>
      </c>
      <c r="J5235" s="66">
        <f t="shared" si="4015"/>
        <v>10000</v>
      </c>
      <c r="K5235" s="66">
        <f t="shared" si="4015"/>
        <v>0</v>
      </c>
      <c r="L5235" s="66">
        <f t="shared" si="3990"/>
        <v>0</v>
      </c>
      <c r="M5235" s="66">
        <f t="shared" si="4015"/>
        <v>0</v>
      </c>
      <c r="N5235" s="66">
        <f t="shared" si="4015"/>
        <v>0</v>
      </c>
      <c r="O5235" s="66">
        <f t="shared" si="4015"/>
        <v>0</v>
      </c>
      <c r="P5235" s="66">
        <f t="shared" si="3991"/>
        <v>0</v>
      </c>
      <c r="Q5235" s="66">
        <f t="shared" si="3992"/>
        <v>0</v>
      </c>
    </row>
    <row r="5236" spans="1:17" x14ac:dyDescent="0.25">
      <c r="A5236" s="12" t="s">
        <v>638</v>
      </c>
      <c r="B5236" s="12" t="s">
        <v>82</v>
      </c>
      <c r="C5236" s="12" t="s">
        <v>936</v>
      </c>
      <c r="D5236" s="43" t="s">
        <v>1664</v>
      </c>
      <c r="E5236" s="42" t="s">
        <v>2715</v>
      </c>
      <c r="F5236" s="42" t="s">
        <v>1</v>
      </c>
      <c r="G5236" s="42" t="s">
        <v>1</v>
      </c>
      <c r="H5236" s="11" t="s">
        <v>61</v>
      </c>
      <c r="I5236" s="67">
        <f t="shared" ref="I5236" si="4016">SUM(I5237:I5238)</f>
        <v>12000</v>
      </c>
      <c r="J5236" s="67">
        <f t="shared" ref="J5236:K5236" si="4017">SUM(J5237:J5238)</f>
        <v>10000</v>
      </c>
      <c r="K5236" s="67">
        <f t="shared" si="4017"/>
        <v>0</v>
      </c>
      <c r="L5236" s="67">
        <f t="shared" si="3990"/>
        <v>0</v>
      </c>
      <c r="M5236" s="67">
        <f t="shared" ref="M5236" si="4018">SUM(M5237:M5238)</f>
        <v>0</v>
      </c>
      <c r="N5236" s="67">
        <f t="shared" ref="N5236:O5236" si="4019">SUM(N5237:N5238)</f>
        <v>0</v>
      </c>
      <c r="O5236" s="67">
        <f t="shared" si="4019"/>
        <v>0</v>
      </c>
      <c r="P5236" s="67">
        <f t="shared" si="3991"/>
        <v>0</v>
      </c>
      <c r="Q5236" s="67">
        <f t="shared" si="3992"/>
        <v>0</v>
      </c>
    </row>
    <row r="5237" spans="1:17" x14ac:dyDescent="0.25">
      <c r="A5237" s="12" t="s">
        <v>638</v>
      </c>
      <c r="B5237" s="12" t="s">
        <v>82</v>
      </c>
      <c r="C5237" s="12" t="s">
        <v>936</v>
      </c>
      <c r="D5237" s="43" t="s">
        <v>1664</v>
      </c>
      <c r="E5237" s="48">
        <v>8213</v>
      </c>
      <c r="F5237" s="43"/>
      <c r="G5237" s="56" t="s">
        <v>2920</v>
      </c>
      <c r="H5237" s="23" t="s">
        <v>62</v>
      </c>
      <c r="I5237" s="68">
        <v>6000</v>
      </c>
      <c r="J5237" s="68">
        <v>5000</v>
      </c>
      <c r="K5237" s="68"/>
      <c r="L5237" s="68">
        <f t="shared" si="3990"/>
        <v>0</v>
      </c>
      <c r="M5237" s="68"/>
      <c r="N5237" s="68"/>
      <c r="O5237" s="68"/>
      <c r="P5237" s="68">
        <f t="shared" si="3991"/>
        <v>0</v>
      </c>
      <c r="Q5237" s="68">
        <f t="shared" si="3992"/>
        <v>0</v>
      </c>
    </row>
    <row r="5238" spans="1:17" x14ac:dyDescent="0.25">
      <c r="A5238" s="12" t="s">
        <v>638</v>
      </c>
      <c r="B5238" s="12" t="s">
        <v>82</v>
      </c>
      <c r="C5238" s="12" t="s">
        <v>936</v>
      </c>
      <c r="D5238" s="43" t="s">
        <v>1664</v>
      </c>
      <c r="E5238" s="48">
        <v>8216</v>
      </c>
      <c r="F5238" s="43"/>
      <c r="G5238" s="56" t="s">
        <v>2920</v>
      </c>
      <c r="H5238" s="23" t="s">
        <v>248</v>
      </c>
      <c r="I5238" s="68">
        <v>6000</v>
      </c>
      <c r="J5238" s="68">
        <v>5000</v>
      </c>
      <c r="K5238" s="68"/>
      <c r="L5238" s="68">
        <f t="shared" si="3990"/>
        <v>0</v>
      </c>
      <c r="M5238" s="68"/>
      <c r="N5238" s="68"/>
      <c r="O5238" s="68"/>
      <c r="P5238" s="68">
        <f t="shared" si="3991"/>
        <v>0</v>
      </c>
      <c r="Q5238" s="68">
        <f t="shared" si="3992"/>
        <v>0</v>
      </c>
    </row>
    <row r="5239" spans="1:17" ht="22.5" x14ac:dyDescent="0.25">
      <c r="A5239" s="23" t="s">
        <v>1</v>
      </c>
      <c r="B5239" s="23" t="s">
        <v>1</v>
      </c>
      <c r="C5239" s="23" t="s">
        <v>1</v>
      </c>
      <c r="D5239" s="49" t="s">
        <v>1</v>
      </c>
      <c r="E5239" s="49" t="s">
        <v>1</v>
      </c>
      <c r="F5239" s="49" t="s">
        <v>1</v>
      </c>
      <c r="G5239" s="49" t="s">
        <v>1</v>
      </c>
      <c r="H5239" s="17" t="s">
        <v>1673</v>
      </c>
      <c r="I5239" s="66">
        <f t="shared" ref="I5239:O5239" si="4020">SUM(I5208,I5232,I5235)</f>
        <v>1757851</v>
      </c>
      <c r="J5239" s="66">
        <f t="shared" si="4020"/>
        <v>1739351</v>
      </c>
      <c r="K5239" s="66">
        <f t="shared" si="4020"/>
        <v>0</v>
      </c>
      <c r="L5239" s="66">
        <f t="shared" si="3990"/>
        <v>132237</v>
      </c>
      <c r="M5239" s="66">
        <f t="shared" si="4020"/>
        <v>0</v>
      </c>
      <c r="N5239" s="66">
        <f t="shared" si="4020"/>
        <v>0</v>
      </c>
      <c r="O5239" s="66">
        <f t="shared" si="4020"/>
        <v>132237</v>
      </c>
      <c r="P5239" s="66">
        <f t="shared" si="3991"/>
        <v>132237</v>
      </c>
      <c r="Q5239" s="66">
        <f t="shared" si="3992"/>
        <v>7.6026632922279642</v>
      </c>
    </row>
    <row r="5240" spans="1:17" ht="15.75" thickBot="1" x14ac:dyDescent="0.3">
      <c r="A5240" s="23" t="s">
        <v>1</v>
      </c>
      <c r="B5240" s="23" t="s">
        <v>1</v>
      </c>
      <c r="C5240" s="23" t="s">
        <v>1</v>
      </c>
      <c r="D5240" s="49" t="s">
        <v>1</v>
      </c>
      <c r="E5240" s="49" t="s">
        <v>1</v>
      </c>
      <c r="F5240" s="49" t="s">
        <v>1</v>
      </c>
      <c r="G5240" s="49" t="s">
        <v>1</v>
      </c>
      <c r="H5240" s="11" t="s">
        <v>64</v>
      </c>
      <c r="I5240" s="67">
        <v>53</v>
      </c>
      <c r="J5240" s="67">
        <v>53</v>
      </c>
      <c r="K5240" s="67"/>
      <c r="L5240" s="67"/>
      <c r="M5240" s="67"/>
      <c r="N5240" s="67"/>
      <c r="O5240" s="67"/>
      <c r="P5240" s="67">
        <f t="shared" si="3991"/>
        <v>0</v>
      </c>
      <c r="Q5240" s="67">
        <f t="shared" si="3992"/>
        <v>0</v>
      </c>
    </row>
    <row r="5241" spans="1:17" ht="34.5" thickBot="1" x14ac:dyDescent="0.3">
      <c r="A5241" s="23" t="s">
        <v>1</v>
      </c>
      <c r="B5241" s="23" t="s">
        <v>1</v>
      </c>
      <c r="C5241" s="23" t="s">
        <v>1</v>
      </c>
      <c r="D5241" s="49" t="s">
        <v>1</v>
      </c>
      <c r="E5241" s="49" t="s">
        <v>1</v>
      </c>
      <c r="F5241" s="49" t="s">
        <v>1</v>
      </c>
      <c r="G5241" s="49" t="s">
        <v>1</v>
      </c>
      <c r="H5241" s="22" t="s">
        <v>65</v>
      </c>
      <c r="I5241" s="64" t="s">
        <v>2718</v>
      </c>
      <c r="J5241" s="64" t="s">
        <v>2879</v>
      </c>
      <c r="K5241" s="64" t="s">
        <v>2942</v>
      </c>
      <c r="L5241" s="64" t="s">
        <v>2942</v>
      </c>
      <c r="M5241" s="64" t="s">
        <v>2950</v>
      </c>
      <c r="N5241" s="64" t="s">
        <v>2949</v>
      </c>
      <c r="O5241" s="64" t="s">
        <v>2951</v>
      </c>
      <c r="P5241" s="64" t="s">
        <v>2942</v>
      </c>
      <c r="Q5241" s="64" t="s">
        <v>2944</v>
      </c>
    </row>
    <row r="5242" spans="1:17" x14ac:dyDescent="0.25">
      <c r="A5242" s="24"/>
      <c r="B5242" s="24"/>
      <c r="C5242" s="24"/>
      <c r="D5242" s="51"/>
      <c r="E5242" s="51"/>
      <c r="F5242" s="51"/>
      <c r="G5242" s="51"/>
      <c r="H5242" s="18" t="s">
        <v>1</v>
      </c>
      <c r="I5242" s="65">
        <v>1</v>
      </c>
      <c r="J5242" s="65" t="s">
        <v>2894</v>
      </c>
      <c r="K5242" s="65">
        <v>3</v>
      </c>
      <c r="L5242" s="65" t="s">
        <v>2945</v>
      </c>
      <c r="M5242" s="65">
        <v>5</v>
      </c>
      <c r="N5242" s="65">
        <v>6</v>
      </c>
      <c r="O5242" s="65">
        <v>7</v>
      </c>
      <c r="P5242" s="65" t="s">
        <v>2946</v>
      </c>
      <c r="Q5242" s="65">
        <v>9</v>
      </c>
    </row>
    <row r="5243" spans="1:17" x14ac:dyDescent="0.25">
      <c r="A5243" s="24"/>
      <c r="B5243" s="24"/>
      <c r="C5243" s="24"/>
      <c r="D5243" s="51"/>
      <c r="E5243" s="52"/>
      <c r="F5243" s="52"/>
      <c r="G5243" s="52"/>
      <c r="H5243" s="19" t="s">
        <v>332</v>
      </c>
      <c r="I5243" s="69">
        <f t="shared" ref="I5243" si="4021">SUM(I5239)</f>
        <v>1757851</v>
      </c>
      <c r="J5243" s="69">
        <f t="shared" ref="J5243:K5243" si="4022">SUM(J5239)</f>
        <v>1739351</v>
      </c>
      <c r="K5243" s="69">
        <f t="shared" si="4022"/>
        <v>0</v>
      </c>
      <c r="L5243" s="69">
        <f t="shared" si="3990"/>
        <v>132237</v>
      </c>
      <c r="M5243" s="69">
        <f t="shared" ref="M5243" si="4023">SUM(M5239)</f>
        <v>0</v>
      </c>
      <c r="N5243" s="69">
        <f t="shared" ref="N5243:O5243" si="4024">SUM(N5239)</f>
        <v>0</v>
      </c>
      <c r="O5243" s="69">
        <f t="shared" si="4024"/>
        <v>132237</v>
      </c>
      <c r="P5243" s="69">
        <f t="shared" si="3991"/>
        <v>132237</v>
      </c>
      <c r="Q5243" s="69">
        <f t="shared" si="3992"/>
        <v>7.6026632922279642</v>
      </c>
    </row>
    <row r="5244" spans="1:17" x14ac:dyDescent="0.25">
      <c r="A5244" s="24"/>
      <c r="B5244" s="24"/>
      <c r="C5244" s="24"/>
      <c r="D5244" s="51"/>
      <c r="E5244" s="51"/>
      <c r="F5244" s="51"/>
      <c r="G5244" s="51"/>
      <c r="H5244" s="20" t="s">
        <v>67</v>
      </c>
      <c r="I5244" s="69">
        <f t="shared" ref="I5244" si="4025">SUM(I5243)</f>
        <v>1757851</v>
      </c>
      <c r="J5244" s="69">
        <f t="shared" ref="J5244:K5244" si="4026">SUM(J5243)</f>
        <v>1739351</v>
      </c>
      <c r="K5244" s="69">
        <f t="shared" si="4026"/>
        <v>0</v>
      </c>
      <c r="L5244" s="69">
        <f t="shared" si="3990"/>
        <v>132237</v>
      </c>
      <c r="M5244" s="69">
        <f t="shared" ref="M5244" si="4027">SUM(M5243)</f>
        <v>0</v>
      </c>
      <c r="N5244" s="69">
        <f t="shared" ref="N5244:O5244" si="4028">SUM(N5243)</f>
        <v>0</v>
      </c>
      <c r="O5244" s="69">
        <f t="shared" si="4028"/>
        <v>132237</v>
      </c>
      <c r="P5244" s="69">
        <f t="shared" si="3991"/>
        <v>132237</v>
      </c>
      <c r="Q5244" s="69">
        <f t="shared" si="3992"/>
        <v>7.6026632922279642</v>
      </c>
    </row>
    <row r="5245" spans="1:17" x14ac:dyDescent="0.25">
      <c r="A5245" s="25"/>
      <c r="B5245" s="25"/>
      <c r="C5245" s="25"/>
      <c r="D5245" s="53"/>
      <c r="E5245" s="53"/>
      <c r="F5245" s="53"/>
      <c r="G5245" s="53"/>
    </row>
    <row r="5246" spans="1:17" ht="15.75" thickBot="1" x14ac:dyDescent="0.3">
      <c r="A5246" s="23" t="s">
        <v>1</v>
      </c>
      <c r="B5246" s="23" t="s">
        <v>1</v>
      </c>
      <c r="C5246" s="23" t="s">
        <v>1</v>
      </c>
      <c r="D5246" s="49" t="s">
        <v>1</v>
      </c>
      <c r="E5246" s="49" t="s">
        <v>1</v>
      </c>
      <c r="F5246" s="49" t="s">
        <v>1</v>
      </c>
      <c r="G5246" s="49" t="s">
        <v>1</v>
      </c>
      <c r="H5246" s="26" t="s">
        <v>1</v>
      </c>
      <c r="I5246" s="70"/>
      <c r="J5246" s="70"/>
      <c r="K5246" s="70"/>
      <c r="L5246" s="70"/>
      <c r="M5246" s="70"/>
      <c r="N5246" s="70"/>
      <c r="O5246" s="70"/>
      <c r="P5246" s="70"/>
      <c r="Q5246" s="70"/>
    </row>
    <row r="5247" spans="1:17" ht="34.5" thickBot="1" x14ac:dyDescent="0.3">
      <c r="A5247" s="22" t="s">
        <v>4</v>
      </c>
      <c r="B5247" s="22" t="s">
        <v>5</v>
      </c>
      <c r="C5247" s="22" t="s">
        <v>6</v>
      </c>
      <c r="D5247" s="44" t="s">
        <v>2891</v>
      </c>
      <c r="E5247" s="44" t="s">
        <v>2895</v>
      </c>
      <c r="F5247" s="44" t="s">
        <v>7</v>
      </c>
      <c r="G5247" s="44" t="s">
        <v>8</v>
      </c>
      <c r="H5247" s="22" t="s">
        <v>9</v>
      </c>
      <c r="I5247" s="64" t="s">
        <v>2718</v>
      </c>
      <c r="J5247" s="64" t="s">
        <v>2879</v>
      </c>
      <c r="K5247" s="64" t="s">
        <v>2942</v>
      </c>
      <c r="L5247" s="64" t="s">
        <v>2942</v>
      </c>
      <c r="M5247" s="64" t="s">
        <v>2950</v>
      </c>
      <c r="N5247" s="64" t="s">
        <v>2949</v>
      </c>
      <c r="O5247" s="64" t="s">
        <v>2951</v>
      </c>
      <c r="P5247" s="64" t="s">
        <v>2942</v>
      </c>
      <c r="Q5247" s="64" t="s">
        <v>2944</v>
      </c>
    </row>
    <row r="5248" spans="1:17" x14ac:dyDescent="0.25">
      <c r="A5248" s="15" t="s">
        <v>1</v>
      </c>
      <c r="B5248" s="15" t="s">
        <v>1</v>
      </c>
      <c r="C5248" s="15" t="s">
        <v>1</v>
      </c>
      <c r="D5248" s="45" t="s">
        <v>1</v>
      </c>
      <c r="E5248" s="45" t="s">
        <v>1</v>
      </c>
      <c r="F5248" s="46" t="s">
        <v>1</v>
      </c>
      <c r="G5248" s="47" t="s">
        <v>1</v>
      </c>
      <c r="H5248" s="16" t="s">
        <v>1</v>
      </c>
      <c r="I5248" s="65">
        <v>1</v>
      </c>
      <c r="J5248" s="65" t="s">
        <v>2894</v>
      </c>
      <c r="K5248" s="65">
        <v>3</v>
      </c>
      <c r="L5248" s="65" t="s">
        <v>2945</v>
      </c>
      <c r="M5248" s="65">
        <v>5</v>
      </c>
      <c r="N5248" s="65">
        <v>6</v>
      </c>
      <c r="O5248" s="65">
        <v>7</v>
      </c>
      <c r="P5248" s="65" t="s">
        <v>2946</v>
      </c>
      <c r="Q5248" s="65">
        <v>9</v>
      </c>
    </row>
    <row r="5249" spans="1:17" x14ac:dyDescent="0.25">
      <c r="A5249" s="14" t="s">
        <v>638</v>
      </c>
      <c r="B5249" s="14" t="s">
        <v>82</v>
      </c>
      <c r="C5249" s="12" t="s">
        <v>946</v>
      </c>
      <c r="D5249" s="43" t="s">
        <v>1674</v>
      </c>
      <c r="E5249" s="42" t="s">
        <v>1</v>
      </c>
      <c r="F5249" s="42" t="s">
        <v>1</v>
      </c>
      <c r="G5249" s="42" t="s">
        <v>1</v>
      </c>
      <c r="H5249" s="11" t="s">
        <v>1675</v>
      </c>
      <c r="I5249" s="63"/>
      <c r="J5249" s="63"/>
      <c r="K5249" s="63"/>
      <c r="L5249" s="63"/>
      <c r="M5249" s="63"/>
      <c r="N5249" s="63"/>
      <c r="O5249" s="63"/>
      <c r="P5249" s="63">
        <f t="shared" si="3991"/>
        <v>0</v>
      </c>
      <c r="Q5249" s="63" t="str">
        <f t="shared" si="3992"/>
        <v>-</v>
      </c>
    </row>
    <row r="5250" spans="1:17" ht="22.5" x14ac:dyDescent="0.25">
      <c r="A5250" s="14" t="s">
        <v>1</v>
      </c>
      <c r="B5250" s="14" t="s">
        <v>1</v>
      </c>
      <c r="C5250" s="14" t="s">
        <v>1</v>
      </c>
      <c r="D5250" s="42" t="s">
        <v>1</v>
      </c>
      <c r="E5250" s="42" t="s">
        <v>1</v>
      </c>
      <c r="F5250" s="42" t="s">
        <v>1</v>
      </c>
      <c r="G5250" s="42" t="s">
        <v>1</v>
      </c>
      <c r="H5250" s="17" t="s">
        <v>13</v>
      </c>
      <c r="I5250" s="66">
        <f t="shared" ref="I5250" si="4029">SUM(I5251,I5259,I5261)</f>
        <v>1436585</v>
      </c>
      <c r="J5250" s="66">
        <f t="shared" ref="J5250:K5250" si="4030">SUM(J5251,J5259,J5261)</f>
        <v>1399585</v>
      </c>
      <c r="K5250" s="66">
        <f t="shared" si="4030"/>
        <v>0</v>
      </c>
      <c r="L5250" s="66">
        <f t="shared" si="3990"/>
        <v>127063</v>
      </c>
      <c r="M5250" s="66">
        <f t="shared" ref="M5250" si="4031">SUM(M5251,M5259,M5261)</f>
        <v>0</v>
      </c>
      <c r="N5250" s="66">
        <f t="shared" ref="N5250:O5250" si="4032">SUM(N5251,N5259,N5261)</f>
        <v>0</v>
      </c>
      <c r="O5250" s="66">
        <f t="shared" si="4032"/>
        <v>127063</v>
      </c>
      <c r="P5250" s="66">
        <f t="shared" si="3991"/>
        <v>127063</v>
      </c>
      <c r="Q5250" s="66">
        <f t="shared" si="3992"/>
        <v>9.0786197337067769</v>
      </c>
    </row>
    <row r="5251" spans="1:17" x14ac:dyDescent="0.25">
      <c r="A5251" s="12" t="s">
        <v>638</v>
      </c>
      <c r="B5251" s="12" t="s">
        <v>82</v>
      </c>
      <c r="C5251" s="12" t="s">
        <v>946</v>
      </c>
      <c r="D5251" s="43" t="s">
        <v>1674</v>
      </c>
      <c r="E5251" s="42" t="s">
        <v>2709</v>
      </c>
      <c r="F5251" s="42" t="s">
        <v>1</v>
      </c>
      <c r="G5251" s="42" t="s">
        <v>1</v>
      </c>
      <c r="H5251" s="11" t="s">
        <v>15</v>
      </c>
      <c r="I5251" s="67">
        <f t="shared" ref="I5251" si="4033">SUM(I5252,I5253)</f>
        <v>1199698</v>
      </c>
      <c r="J5251" s="67">
        <f t="shared" ref="J5251:K5251" si="4034">SUM(J5252,J5253)</f>
        <v>1199698</v>
      </c>
      <c r="K5251" s="67">
        <f t="shared" si="4034"/>
        <v>0</v>
      </c>
      <c r="L5251" s="67">
        <f t="shared" si="3990"/>
        <v>101683</v>
      </c>
      <c r="M5251" s="67">
        <f t="shared" ref="M5251" si="4035">SUM(M5252,M5253)</f>
        <v>0</v>
      </c>
      <c r="N5251" s="67">
        <f t="shared" ref="N5251:O5251" si="4036">SUM(N5252,N5253)</f>
        <v>0</v>
      </c>
      <c r="O5251" s="67">
        <f t="shared" si="4036"/>
        <v>101683</v>
      </c>
      <c r="P5251" s="67">
        <f t="shared" si="3991"/>
        <v>101683</v>
      </c>
      <c r="Q5251" s="67">
        <f t="shared" si="3992"/>
        <v>8.4757163886244697</v>
      </c>
    </row>
    <row r="5252" spans="1:17" x14ac:dyDescent="0.25">
      <c r="A5252" s="12" t="s">
        <v>638</v>
      </c>
      <c r="B5252" s="12" t="s">
        <v>82</v>
      </c>
      <c r="C5252" s="12" t="s">
        <v>946</v>
      </c>
      <c r="D5252" s="43" t="s">
        <v>1674</v>
      </c>
      <c r="E5252" s="48">
        <v>6111</v>
      </c>
      <c r="F5252" s="43"/>
      <c r="G5252" s="56" t="s">
        <v>2920</v>
      </c>
      <c r="H5252" s="23" t="s">
        <v>16</v>
      </c>
      <c r="I5252" s="68">
        <v>1061098</v>
      </c>
      <c r="J5252" s="68">
        <v>1061098</v>
      </c>
      <c r="K5252" s="68"/>
      <c r="L5252" s="68">
        <f t="shared" si="3990"/>
        <v>90000</v>
      </c>
      <c r="M5252" s="68"/>
      <c r="N5252" s="68"/>
      <c r="O5252" s="68">
        <v>90000</v>
      </c>
      <c r="P5252" s="68">
        <f t="shared" si="3991"/>
        <v>90000</v>
      </c>
      <c r="Q5252" s="68">
        <f t="shared" si="3992"/>
        <v>8.4817801937238588</v>
      </c>
    </row>
    <row r="5253" spans="1:17" x14ac:dyDescent="0.25">
      <c r="A5253" s="14" t="s">
        <v>638</v>
      </c>
      <c r="B5253" s="14" t="s">
        <v>82</v>
      </c>
      <c r="C5253" s="14" t="s">
        <v>946</v>
      </c>
      <c r="D5253" s="50" t="s">
        <v>1674</v>
      </c>
      <c r="E5253" s="50" t="s">
        <v>2719</v>
      </c>
      <c r="F5253" s="43" t="s">
        <v>1</v>
      </c>
      <c r="G5253" s="49" t="s">
        <v>1</v>
      </c>
      <c r="H5253" s="11" t="s">
        <v>19</v>
      </c>
      <c r="I5253" s="67">
        <f t="shared" ref="I5253:O5253" si="4037">SUM(I5254:I5258)</f>
        <v>138600</v>
      </c>
      <c r="J5253" s="67">
        <f t="shared" si="4037"/>
        <v>138600</v>
      </c>
      <c r="K5253" s="67">
        <f t="shared" si="4037"/>
        <v>0</v>
      </c>
      <c r="L5253" s="67">
        <f t="shared" si="3990"/>
        <v>11683</v>
      </c>
      <c r="M5253" s="67">
        <f t="shared" si="4037"/>
        <v>0</v>
      </c>
      <c r="N5253" s="67">
        <f t="shared" si="4037"/>
        <v>0</v>
      </c>
      <c r="O5253" s="67">
        <f t="shared" si="4037"/>
        <v>11683</v>
      </c>
      <c r="P5253" s="67">
        <f t="shared" si="3991"/>
        <v>11683</v>
      </c>
      <c r="Q5253" s="67">
        <f t="shared" si="3992"/>
        <v>8.4292929292929291</v>
      </c>
    </row>
    <row r="5254" spans="1:17" x14ac:dyDescent="0.25">
      <c r="A5254" s="12" t="s">
        <v>638</v>
      </c>
      <c r="B5254" s="12" t="s">
        <v>82</v>
      </c>
      <c r="C5254" s="12" t="s">
        <v>946</v>
      </c>
      <c r="D5254" s="43" t="s">
        <v>1674</v>
      </c>
      <c r="E5254" s="48">
        <v>6112</v>
      </c>
      <c r="F5254" s="43" t="s">
        <v>1676</v>
      </c>
      <c r="G5254" s="56" t="s">
        <v>2920</v>
      </c>
      <c r="H5254" s="23" t="s">
        <v>73</v>
      </c>
      <c r="I5254" s="68">
        <v>28500</v>
      </c>
      <c r="J5254" s="68">
        <v>28500</v>
      </c>
      <c r="K5254" s="68"/>
      <c r="L5254" s="68">
        <f t="shared" si="3990"/>
        <v>0</v>
      </c>
      <c r="M5254" s="68"/>
      <c r="N5254" s="68"/>
      <c r="O5254" s="68">
        <v>0</v>
      </c>
      <c r="P5254" s="68">
        <f t="shared" si="3991"/>
        <v>0</v>
      </c>
      <c r="Q5254" s="68">
        <f t="shared" si="3992"/>
        <v>0</v>
      </c>
    </row>
    <row r="5255" spans="1:17" x14ac:dyDescent="0.25">
      <c r="A5255" s="12" t="s">
        <v>638</v>
      </c>
      <c r="B5255" s="12" t="s">
        <v>82</v>
      </c>
      <c r="C5255" s="12" t="s">
        <v>946</v>
      </c>
      <c r="D5255" s="43" t="s">
        <v>1674</v>
      </c>
      <c r="E5255" s="48">
        <v>6112</v>
      </c>
      <c r="F5255" s="43" t="s">
        <v>1677</v>
      </c>
      <c r="G5255" s="56" t="s">
        <v>2920</v>
      </c>
      <c r="H5255" s="23" t="s">
        <v>22</v>
      </c>
      <c r="I5255" s="68">
        <v>79000</v>
      </c>
      <c r="J5255" s="68">
        <v>79000</v>
      </c>
      <c r="K5255" s="68"/>
      <c r="L5255" s="68">
        <f t="shared" si="3990"/>
        <v>7000</v>
      </c>
      <c r="M5255" s="68"/>
      <c r="N5255" s="68"/>
      <c r="O5255" s="68">
        <v>7000</v>
      </c>
      <c r="P5255" s="68">
        <f t="shared" si="3991"/>
        <v>7000</v>
      </c>
      <c r="Q5255" s="68">
        <f t="shared" si="3992"/>
        <v>8.8607594936708853</v>
      </c>
    </row>
    <row r="5256" spans="1:17" x14ac:dyDescent="0.25">
      <c r="A5256" s="12" t="s">
        <v>638</v>
      </c>
      <c r="B5256" s="12" t="s">
        <v>82</v>
      </c>
      <c r="C5256" s="12" t="s">
        <v>946</v>
      </c>
      <c r="D5256" s="43" t="s">
        <v>1674</v>
      </c>
      <c r="E5256" s="48">
        <v>6112</v>
      </c>
      <c r="F5256" s="43" t="s">
        <v>1678</v>
      </c>
      <c r="G5256" s="56" t="s">
        <v>2920</v>
      </c>
      <c r="H5256" s="23" t="s">
        <v>24</v>
      </c>
      <c r="I5256" s="68">
        <v>21000</v>
      </c>
      <c r="J5256" s="68">
        <v>21000</v>
      </c>
      <c r="K5256" s="68"/>
      <c r="L5256" s="68">
        <f t="shared" si="3990"/>
        <v>0</v>
      </c>
      <c r="M5256" s="68"/>
      <c r="N5256" s="68"/>
      <c r="O5256" s="68"/>
      <c r="P5256" s="68">
        <f t="shared" si="3991"/>
        <v>0</v>
      </c>
      <c r="Q5256" s="68">
        <f t="shared" si="3992"/>
        <v>0</v>
      </c>
    </row>
    <row r="5257" spans="1:17" x14ac:dyDescent="0.25">
      <c r="A5257" s="12" t="s">
        <v>638</v>
      </c>
      <c r="B5257" s="12" t="s">
        <v>82</v>
      </c>
      <c r="C5257" s="12" t="s">
        <v>946</v>
      </c>
      <c r="D5257" s="43" t="s">
        <v>1674</v>
      </c>
      <c r="E5257" s="48">
        <v>6112</v>
      </c>
      <c r="F5257" s="43" t="s">
        <v>1679</v>
      </c>
      <c r="G5257" s="56" t="s">
        <v>2920</v>
      </c>
      <c r="H5257" s="23" t="s">
        <v>76</v>
      </c>
      <c r="I5257" s="68">
        <v>0</v>
      </c>
      <c r="J5257" s="68">
        <v>0</v>
      </c>
      <c r="K5257" s="68"/>
      <c r="L5257" s="68">
        <f t="shared" si="3990"/>
        <v>0</v>
      </c>
      <c r="M5257" s="68"/>
      <c r="N5257" s="68"/>
      <c r="O5257" s="68">
        <v>0</v>
      </c>
      <c r="P5257" s="68">
        <f t="shared" si="3991"/>
        <v>0</v>
      </c>
      <c r="Q5257" s="68" t="str">
        <f t="shared" si="3992"/>
        <v>-</v>
      </c>
    </row>
    <row r="5258" spans="1:17" x14ac:dyDescent="0.25">
      <c r="A5258" s="12" t="s">
        <v>638</v>
      </c>
      <c r="B5258" s="12" t="s">
        <v>82</v>
      </c>
      <c r="C5258" s="12" t="s">
        <v>946</v>
      </c>
      <c r="D5258" s="43" t="s">
        <v>1674</v>
      </c>
      <c r="E5258" s="48">
        <v>6112</v>
      </c>
      <c r="F5258" s="43" t="s">
        <v>1680</v>
      </c>
      <c r="G5258" s="56" t="s">
        <v>2920</v>
      </c>
      <c r="H5258" s="23" t="s">
        <v>26</v>
      </c>
      <c r="I5258" s="68">
        <v>10100</v>
      </c>
      <c r="J5258" s="68">
        <v>10100</v>
      </c>
      <c r="K5258" s="68"/>
      <c r="L5258" s="68">
        <f t="shared" si="3990"/>
        <v>4683</v>
      </c>
      <c r="M5258" s="68"/>
      <c r="N5258" s="68"/>
      <c r="O5258" s="68">
        <v>4683</v>
      </c>
      <c r="P5258" s="68">
        <f t="shared" si="3991"/>
        <v>4683</v>
      </c>
      <c r="Q5258" s="68">
        <f t="shared" si="3992"/>
        <v>46.366336633663366</v>
      </c>
    </row>
    <row r="5259" spans="1:17" x14ac:dyDescent="0.25">
      <c r="A5259" s="12" t="s">
        <v>638</v>
      </c>
      <c r="B5259" s="12" t="s">
        <v>82</v>
      </c>
      <c r="C5259" s="12" t="s">
        <v>946</v>
      </c>
      <c r="D5259" s="43" t="s">
        <v>1674</v>
      </c>
      <c r="E5259" s="42" t="s">
        <v>2710</v>
      </c>
      <c r="F5259" s="42" t="s">
        <v>1</v>
      </c>
      <c r="G5259" s="42" t="s">
        <v>1</v>
      </c>
      <c r="H5259" s="11" t="s">
        <v>28</v>
      </c>
      <c r="I5259" s="67">
        <f t="shared" ref="I5259:O5259" si="4038">SUM(I5260)</f>
        <v>111188</v>
      </c>
      <c r="J5259" s="67">
        <f t="shared" si="4038"/>
        <v>111188</v>
      </c>
      <c r="K5259" s="67">
        <f t="shared" si="4038"/>
        <v>0</v>
      </c>
      <c r="L5259" s="67">
        <f t="shared" si="3990"/>
        <v>10000</v>
      </c>
      <c r="M5259" s="67">
        <f t="shared" si="4038"/>
        <v>0</v>
      </c>
      <c r="N5259" s="67">
        <f t="shared" si="4038"/>
        <v>0</v>
      </c>
      <c r="O5259" s="67">
        <f t="shared" si="4038"/>
        <v>10000</v>
      </c>
      <c r="P5259" s="67">
        <f t="shared" si="3991"/>
        <v>10000</v>
      </c>
      <c r="Q5259" s="67">
        <f t="shared" si="3992"/>
        <v>8.9937763067956986</v>
      </c>
    </row>
    <row r="5260" spans="1:17" x14ac:dyDescent="0.25">
      <c r="A5260" s="12" t="s">
        <v>638</v>
      </c>
      <c r="B5260" s="12" t="s">
        <v>82</v>
      </c>
      <c r="C5260" s="12" t="s">
        <v>946</v>
      </c>
      <c r="D5260" s="43" t="s">
        <v>1674</v>
      </c>
      <c r="E5260" s="48">
        <v>6121</v>
      </c>
      <c r="F5260" s="43"/>
      <c r="G5260" s="56" t="s">
        <v>2920</v>
      </c>
      <c r="H5260" s="23" t="s">
        <v>29</v>
      </c>
      <c r="I5260" s="68">
        <v>111188</v>
      </c>
      <c r="J5260" s="68">
        <v>111188</v>
      </c>
      <c r="K5260" s="68"/>
      <c r="L5260" s="68">
        <f t="shared" ref="L5260:L5320" si="4039">SUM(M5260:O5260)</f>
        <v>10000</v>
      </c>
      <c r="M5260" s="68"/>
      <c r="N5260" s="68"/>
      <c r="O5260" s="68">
        <v>10000</v>
      </c>
      <c r="P5260" s="68">
        <f t="shared" ref="P5260:P5321" si="4040">K5260+L5260</f>
        <v>10000</v>
      </c>
      <c r="Q5260" s="68">
        <f t="shared" ref="Q5260:Q5321" si="4041">IF(J5260=0,"-",P5260/J5260*100)</f>
        <v>8.9937763067956986</v>
      </c>
    </row>
    <row r="5261" spans="1:17" x14ac:dyDescent="0.25">
      <c r="A5261" s="12" t="s">
        <v>638</v>
      </c>
      <c r="B5261" s="12" t="s">
        <v>82</v>
      </c>
      <c r="C5261" s="12" t="s">
        <v>946</v>
      </c>
      <c r="D5261" s="43" t="s">
        <v>1674</v>
      </c>
      <c r="E5261" s="42" t="s">
        <v>2711</v>
      </c>
      <c r="F5261" s="42" t="s">
        <v>1</v>
      </c>
      <c r="G5261" s="42" t="s">
        <v>1</v>
      </c>
      <c r="H5261" s="11" t="s">
        <v>32</v>
      </c>
      <c r="I5261" s="67">
        <f t="shared" ref="I5261:O5261" si="4042">SUM(I5262:I5269)</f>
        <v>125699</v>
      </c>
      <c r="J5261" s="67">
        <f t="shared" si="4042"/>
        <v>88699</v>
      </c>
      <c r="K5261" s="67">
        <f t="shared" si="4042"/>
        <v>0</v>
      </c>
      <c r="L5261" s="67">
        <f t="shared" si="4039"/>
        <v>15380</v>
      </c>
      <c r="M5261" s="67">
        <f t="shared" si="4042"/>
        <v>0</v>
      </c>
      <c r="N5261" s="67">
        <f t="shared" si="4042"/>
        <v>0</v>
      </c>
      <c r="O5261" s="67">
        <f t="shared" si="4042"/>
        <v>15380</v>
      </c>
      <c r="P5261" s="67">
        <f t="shared" si="4040"/>
        <v>15380</v>
      </c>
      <c r="Q5261" s="67">
        <f t="shared" si="4041"/>
        <v>17.339541595733888</v>
      </c>
    </row>
    <row r="5262" spans="1:17" x14ac:dyDescent="0.25">
      <c r="A5262" s="12" t="s">
        <v>638</v>
      </c>
      <c r="B5262" s="12" t="s">
        <v>82</v>
      </c>
      <c r="C5262" s="12" t="s">
        <v>946</v>
      </c>
      <c r="D5262" s="43" t="s">
        <v>1674</v>
      </c>
      <c r="E5262" s="48">
        <v>6131</v>
      </c>
      <c r="F5262" s="43"/>
      <c r="G5262" s="56" t="s">
        <v>2920</v>
      </c>
      <c r="H5262" s="23" t="s">
        <v>33</v>
      </c>
      <c r="I5262" s="68">
        <v>5000</v>
      </c>
      <c r="J5262" s="68">
        <v>1000</v>
      </c>
      <c r="K5262" s="68"/>
      <c r="L5262" s="68">
        <f t="shared" si="4039"/>
        <v>200</v>
      </c>
      <c r="M5262" s="68"/>
      <c r="N5262" s="68"/>
      <c r="O5262" s="68">
        <v>200</v>
      </c>
      <c r="P5262" s="68">
        <f t="shared" si="4040"/>
        <v>200</v>
      </c>
      <c r="Q5262" s="68">
        <f t="shared" si="4041"/>
        <v>20</v>
      </c>
    </row>
    <row r="5263" spans="1:17" x14ac:dyDescent="0.25">
      <c r="A5263" s="12" t="s">
        <v>638</v>
      </c>
      <c r="B5263" s="12" t="s">
        <v>82</v>
      </c>
      <c r="C5263" s="12" t="s">
        <v>946</v>
      </c>
      <c r="D5263" s="43" t="s">
        <v>1674</v>
      </c>
      <c r="E5263" s="48">
        <v>6132</v>
      </c>
      <c r="F5263" s="43"/>
      <c r="G5263" s="56" t="s">
        <v>2920</v>
      </c>
      <c r="H5263" s="23" t="s">
        <v>227</v>
      </c>
      <c r="I5263" s="68">
        <v>41902</v>
      </c>
      <c r="J5263" s="68">
        <v>41902</v>
      </c>
      <c r="K5263" s="68"/>
      <c r="L5263" s="68">
        <f t="shared" si="4039"/>
        <v>8500</v>
      </c>
      <c r="M5263" s="68"/>
      <c r="N5263" s="68"/>
      <c r="O5263" s="68">
        <v>8500</v>
      </c>
      <c r="P5263" s="68">
        <f t="shared" si="4040"/>
        <v>8500</v>
      </c>
      <c r="Q5263" s="68">
        <f t="shared" si="4041"/>
        <v>20.285427903202709</v>
      </c>
    </row>
    <row r="5264" spans="1:17" x14ac:dyDescent="0.25">
      <c r="A5264" s="12" t="s">
        <v>638</v>
      </c>
      <c r="B5264" s="12" t="s">
        <v>82</v>
      </c>
      <c r="C5264" s="12" t="s">
        <v>946</v>
      </c>
      <c r="D5264" s="43" t="s">
        <v>1674</v>
      </c>
      <c r="E5264" s="48">
        <v>6133</v>
      </c>
      <c r="F5264" s="43"/>
      <c r="G5264" s="56" t="s">
        <v>2920</v>
      </c>
      <c r="H5264" s="23" t="s">
        <v>229</v>
      </c>
      <c r="I5264" s="68">
        <v>15300</v>
      </c>
      <c r="J5264" s="68">
        <v>15300</v>
      </c>
      <c r="K5264" s="68"/>
      <c r="L5264" s="68">
        <f t="shared" si="4039"/>
        <v>1000</v>
      </c>
      <c r="M5264" s="68"/>
      <c r="N5264" s="68"/>
      <c r="O5264" s="68">
        <v>1000</v>
      </c>
      <c r="P5264" s="68">
        <f t="shared" si="4040"/>
        <v>1000</v>
      </c>
      <c r="Q5264" s="68">
        <f t="shared" si="4041"/>
        <v>6.5359477124183014</v>
      </c>
    </row>
    <row r="5265" spans="1:17" x14ac:dyDescent="0.25">
      <c r="A5265" s="12" t="s">
        <v>638</v>
      </c>
      <c r="B5265" s="12" t="s">
        <v>82</v>
      </c>
      <c r="C5265" s="12" t="s">
        <v>946</v>
      </c>
      <c r="D5265" s="43" t="s">
        <v>1674</v>
      </c>
      <c r="E5265" s="48">
        <v>6134</v>
      </c>
      <c r="F5265" s="43"/>
      <c r="G5265" s="56" t="s">
        <v>2920</v>
      </c>
      <c r="H5265" s="23" t="s">
        <v>169</v>
      </c>
      <c r="I5265" s="68">
        <v>14000</v>
      </c>
      <c r="J5265" s="68">
        <v>9000</v>
      </c>
      <c r="K5265" s="68"/>
      <c r="L5265" s="68">
        <f t="shared" si="4039"/>
        <v>2000</v>
      </c>
      <c r="M5265" s="68"/>
      <c r="N5265" s="68"/>
      <c r="O5265" s="68">
        <v>2000</v>
      </c>
      <c r="P5265" s="68">
        <f t="shared" si="4040"/>
        <v>2000</v>
      </c>
      <c r="Q5265" s="68">
        <f t="shared" si="4041"/>
        <v>22.222222222222221</v>
      </c>
    </row>
    <row r="5266" spans="1:17" x14ac:dyDescent="0.25">
      <c r="A5266" s="12" t="s">
        <v>638</v>
      </c>
      <c r="B5266" s="12" t="s">
        <v>82</v>
      </c>
      <c r="C5266" s="12" t="s">
        <v>946</v>
      </c>
      <c r="D5266" s="43" t="s">
        <v>1674</v>
      </c>
      <c r="E5266" s="48">
        <v>6135</v>
      </c>
      <c r="F5266" s="43"/>
      <c r="G5266" s="56" t="s">
        <v>2920</v>
      </c>
      <c r="H5266" s="23" t="s">
        <v>231</v>
      </c>
      <c r="I5266" s="68">
        <v>3000</v>
      </c>
      <c r="J5266" s="68">
        <v>500</v>
      </c>
      <c r="K5266" s="68"/>
      <c r="L5266" s="68">
        <f t="shared" si="4039"/>
        <v>100</v>
      </c>
      <c r="M5266" s="68"/>
      <c r="N5266" s="68"/>
      <c r="O5266" s="68">
        <v>100</v>
      </c>
      <c r="P5266" s="68">
        <f t="shared" si="4040"/>
        <v>100</v>
      </c>
      <c r="Q5266" s="68">
        <f t="shared" si="4041"/>
        <v>20</v>
      </c>
    </row>
    <row r="5267" spans="1:17" x14ac:dyDescent="0.25">
      <c r="A5267" s="12" t="s">
        <v>638</v>
      </c>
      <c r="B5267" s="12" t="s">
        <v>82</v>
      </c>
      <c r="C5267" s="12" t="s">
        <v>946</v>
      </c>
      <c r="D5267" s="43" t="s">
        <v>1674</v>
      </c>
      <c r="E5267" s="48">
        <v>6137</v>
      </c>
      <c r="F5267" s="43"/>
      <c r="G5267" s="56" t="s">
        <v>2920</v>
      </c>
      <c r="H5267" s="23" t="s">
        <v>235</v>
      </c>
      <c r="I5267" s="68">
        <v>9997</v>
      </c>
      <c r="J5267" s="68">
        <v>7497</v>
      </c>
      <c r="K5267" s="68"/>
      <c r="L5267" s="68">
        <f t="shared" si="4039"/>
        <v>1500</v>
      </c>
      <c r="M5267" s="68"/>
      <c r="N5267" s="68"/>
      <c r="O5267" s="68">
        <v>1500</v>
      </c>
      <c r="P5267" s="68">
        <f t="shared" si="4040"/>
        <v>1500</v>
      </c>
      <c r="Q5267" s="68">
        <f t="shared" si="4041"/>
        <v>20.008003201280509</v>
      </c>
    </row>
    <row r="5268" spans="1:17" x14ac:dyDescent="0.25">
      <c r="A5268" s="12" t="s">
        <v>638</v>
      </c>
      <c r="B5268" s="12" t="s">
        <v>82</v>
      </c>
      <c r="C5268" s="12" t="s">
        <v>946</v>
      </c>
      <c r="D5268" s="43" t="s">
        <v>1674</v>
      </c>
      <c r="E5268" s="48">
        <v>6138</v>
      </c>
      <c r="F5268" s="43"/>
      <c r="G5268" s="56" t="s">
        <v>2920</v>
      </c>
      <c r="H5268" s="23" t="s">
        <v>237</v>
      </c>
      <c r="I5268" s="68">
        <v>200</v>
      </c>
      <c r="J5268" s="68">
        <v>200</v>
      </c>
      <c r="K5268" s="68"/>
      <c r="L5268" s="68">
        <f t="shared" si="4039"/>
        <v>100</v>
      </c>
      <c r="M5268" s="68"/>
      <c r="N5268" s="68"/>
      <c r="O5268" s="68">
        <v>100</v>
      </c>
      <c r="P5268" s="68">
        <f t="shared" si="4040"/>
        <v>100</v>
      </c>
      <c r="Q5268" s="68">
        <f t="shared" si="4041"/>
        <v>50</v>
      </c>
    </row>
    <row r="5269" spans="1:17" x14ac:dyDescent="0.25">
      <c r="A5269" s="14" t="s">
        <v>638</v>
      </c>
      <c r="B5269" s="14" t="s">
        <v>82</v>
      </c>
      <c r="C5269" s="14" t="s">
        <v>946</v>
      </c>
      <c r="D5269" s="50" t="s">
        <v>1674</v>
      </c>
      <c r="E5269" s="50" t="s">
        <v>2720</v>
      </c>
      <c r="F5269" s="43" t="s">
        <v>1</v>
      </c>
      <c r="G5269" s="49" t="s">
        <v>1</v>
      </c>
      <c r="H5269" s="11" t="s">
        <v>35</v>
      </c>
      <c r="I5269" s="67">
        <f t="shared" ref="I5269:O5269" si="4043">SUM(I5270:I5272)</f>
        <v>36300</v>
      </c>
      <c r="J5269" s="67">
        <f t="shared" si="4043"/>
        <v>13300</v>
      </c>
      <c r="K5269" s="67">
        <f t="shared" si="4043"/>
        <v>0</v>
      </c>
      <c r="L5269" s="67">
        <f t="shared" si="4039"/>
        <v>1980</v>
      </c>
      <c r="M5269" s="67">
        <f t="shared" si="4043"/>
        <v>0</v>
      </c>
      <c r="N5269" s="67">
        <f t="shared" si="4043"/>
        <v>0</v>
      </c>
      <c r="O5269" s="67">
        <f t="shared" si="4043"/>
        <v>1980</v>
      </c>
      <c r="P5269" s="67">
        <f t="shared" si="4040"/>
        <v>1980</v>
      </c>
      <c r="Q5269" s="67">
        <f t="shared" si="4041"/>
        <v>14.887218045112782</v>
      </c>
    </row>
    <row r="5270" spans="1:17" x14ac:dyDescent="0.25">
      <c r="A5270" s="12" t="s">
        <v>638</v>
      </c>
      <c r="B5270" s="12" t="s">
        <v>82</v>
      </c>
      <c r="C5270" s="12" t="s">
        <v>946</v>
      </c>
      <c r="D5270" s="43" t="s">
        <v>1674</v>
      </c>
      <c r="E5270" s="48">
        <v>6139</v>
      </c>
      <c r="F5270" s="43"/>
      <c r="G5270" s="56" t="s">
        <v>2920</v>
      </c>
      <c r="H5270" s="23" t="s">
        <v>35</v>
      </c>
      <c r="I5270" s="68">
        <v>30000</v>
      </c>
      <c r="J5270" s="68">
        <v>7000</v>
      </c>
      <c r="K5270" s="68"/>
      <c r="L5270" s="68">
        <f t="shared" si="4039"/>
        <v>1500</v>
      </c>
      <c r="M5270" s="68"/>
      <c r="N5270" s="68"/>
      <c r="O5270" s="68">
        <v>1500</v>
      </c>
      <c r="P5270" s="68">
        <f t="shared" si="4040"/>
        <v>1500</v>
      </c>
      <c r="Q5270" s="68">
        <f t="shared" si="4041"/>
        <v>21.428571428571427</v>
      </c>
    </row>
    <row r="5271" spans="1:17" x14ac:dyDescent="0.25">
      <c r="A5271" s="12" t="s">
        <v>638</v>
      </c>
      <c r="B5271" s="12" t="s">
        <v>82</v>
      </c>
      <c r="C5271" s="12" t="s">
        <v>946</v>
      </c>
      <c r="D5271" s="43" t="s">
        <v>1674</v>
      </c>
      <c r="E5271" s="48">
        <v>6139</v>
      </c>
      <c r="F5271" s="43" t="s">
        <v>1681</v>
      </c>
      <c r="G5271" s="56" t="s">
        <v>2920</v>
      </c>
      <c r="H5271" s="23" t="s">
        <v>43</v>
      </c>
      <c r="I5271" s="68">
        <v>3300</v>
      </c>
      <c r="J5271" s="68">
        <v>3300</v>
      </c>
      <c r="K5271" s="68"/>
      <c r="L5271" s="68">
        <f t="shared" si="4039"/>
        <v>250</v>
      </c>
      <c r="M5271" s="68"/>
      <c r="N5271" s="68"/>
      <c r="O5271" s="68">
        <v>250</v>
      </c>
      <c r="P5271" s="68">
        <f t="shared" si="4040"/>
        <v>250</v>
      </c>
      <c r="Q5271" s="68">
        <f t="shared" si="4041"/>
        <v>7.5757575757575761</v>
      </c>
    </row>
    <row r="5272" spans="1:17" ht="22.5" x14ac:dyDescent="0.25">
      <c r="A5272" s="12" t="s">
        <v>638</v>
      </c>
      <c r="B5272" s="12" t="s">
        <v>82</v>
      </c>
      <c r="C5272" s="12" t="s">
        <v>946</v>
      </c>
      <c r="D5272" s="43" t="s">
        <v>1674</v>
      </c>
      <c r="E5272" s="48">
        <v>6139</v>
      </c>
      <c r="F5272" s="43" t="s">
        <v>1682</v>
      </c>
      <c r="G5272" s="56" t="s">
        <v>2920</v>
      </c>
      <c r="H5272" s="23" t="s">
        <v>49</v>
      </c>
      <c r="I5272" s="68">
        <v>3000</v>
      </c>
      <c r="J5272" s="68">
        <v>3000</v>
      </c>
      <c r="K5272" s="68"/>
      <c r="L5272" s="68">
        <f t="shared" si="4039"/>
        <v>230</v>
      </c>
      <c r="M5272" s="68"/>
      <c r="N5272" s="68"/>
      <c r="O5272" s="68">
        <v>230</v>
      </c>
      <c r="P5272" s="68">
        <f t="shared" si="4040"/>
        <v>230</v>
      </c>
      <c r="Q5272" s="68">
        <f t="shared" si="4041"/>
        <v>7.6666666666666661</v>
      </c>
    </row>
    <row r="5273" spans="1:17" ht="22.5" x14ac:dyDescent="0.25">
      <c r="A5273" s="14" t="s">
        <v>1</v>
      </c>
      <c r="B5273" s="14" t="s">
        <v>1</v>
      </c>
      <c r="C5273" s="14" t="s">
        <v>1</v>
      </c>
      <c r="D5273" s="42" t="s">
        <v>1</v>
      </c>
      <c r="E5273" s="42" t="s">
        <v>1</v>
      </c>
      <c r="F5273" s="42" t="s">
        <v>1</v>
      </c>
      <c r="G5273" s="42" t="s">
        <v>1</v>
      </c>
      <c r="H5273" s="17" t="s">
        <v>50</v>
      </c>
      <c r="I5273" s="66">
        <f t="shared" ref="I5273:O5274" si="4044">SUM(I5274)</f>
        <v>100</v>
      </c>
      <c r="J5273" s="66">
        <f t="shared" si="4044"/>
        <v>100</v>
      </c>
      <c r="K5273" s="66">
        <f t="shared" si="4044"/>
        <v>0</v>
      </c>
      <c r="L5273" s="66">
        <f t="shared" si="4039"/>
        <v>0</v>
      </c>
      <c r="M5273" s="66">
        <f t="shared" si="4044"/>
        <v>0</v>
      </c>
      <c r="N5273" s="66">
        <f t="shared" si="4044"/>
        <v>0</v>
      </c>
      <c r="O5273" s="66">
        <f t="shared" si="4044"/>
        <v>0</v>
      </c>
      <c r="P5273" s="66">
        <f t="shared" si="4040"/>
        <v>0</v>
      </c>
      <c r="Q5273" s="66">
        <f t="shared" si="4041"/>
        <v>0</v>
      </c>
    </row>
    <row r="5274" spans="1:17" x14ac:dyDescent="0.25">
      <c r="A5274" s="12" t="s">
        <v>638</v>
      </c>
      <c r="B5274" s="12" t="s">
        <v>82</v>
      </c>
      <c r="C5274" s="12" t="s">
        <v>946</v>
      </c>
      <c r="D5274" s="43" t="s">
        <v>1674</v>
      </c>
      <c r="E5274" s="42" t="s">
        <v>2712</v>
      </c>
      <c r="F5274" s="42" t="s">
        <v>1</v>
      </c>
      <c r="G5274" s="42" t="s">
        <v>1</v>
      </c>
      <c r="H5274" s="11" t="s">
        <v>52</v>
      </c>
      <c r="I5274" s="67">
        <f t="shared" si="4044"/>
        <v>100</v>
      </c>
      <c r="J5274" s="67">
        <f t="shared" si="4044"/>
        <v>100</v>
      </c>
      <c r="K5274" s="67">
        <f t="shared" si="4044"/>
        <v>0</v>
      </c>
      <c r="L5274" s="67">
        <f t="shared" si="4039"/>
        <v>0</v>
      </c>
      <c r="M5274" s="67">
        <f t="shared" si="4044"/>
        <v>0</v>
      </c>
      <c r="N5274" s="67">
        <f t="shared" si="4044"/>
        <v>0</v>
      </c>
      <c r="O5274" s="67">
        <f t="shared" si="4044"/>
        <v>0</v>
      </c>
      <c r="P5274" s="67">
        <f t="shared" si="4040"/>
        <v>0</v>
      </c>
      <c r="Q5274" s="67">
        <f t="shared" si="4041"/>
        <v>0</v>
      </c>
    </row>
    <row r="5275" spans="1:17" x14ac:dyDescent="0.25">
      <c r="A5275" s="12" t="s">
        <v>638</v>
      </c>
      <c r="B5275" s="12" t="s">
        <v>82</v>
      </c>
      <c r="C5275" s="12" t="s">
        <v>946</v>
      </c>
      <c r="D5275" s="43" t="s">
        <v>1674</v>
      </c>
      <c r="E5275" s="48">
        <v>6148</v>
      </c>
      <c r="F5275" s="43"/>
      <c r="G5275" s="56" t="s">
        <v>2920</v>
      </c>
      <c r="H5275" s="23" t="s">
        <v>58</v>
      </c>
      <c r="I5275" s="68">
        <v>100</v>
      </c>
      <c r="J5275" s="68">
        <v>100</v>
      </c>
      <c r="K5275" s="68"/>
      <c r="L5275" s="68">
        <f t="shared" si="4039"/>
        <v>0</v>
      </c>
      <c r="M5275" s="68"/>
      <c r="N5275" s="68"/>
      <c r="O5275" s="68"/>
      <c r="P5275" s="68">
        <f t="shared" si="4040"/>
        <v>0</v>
      </c>
      <c r="Q5275" s="68">
        <f t="shared" si="4041"/>
        <v>0</v>
      </c>
    </row>
    <row r="5276" spans="1:17" ht="22.5" x14ac:dyDescent="0.25">
      <c r="A5276" s="14" t="s">
        <v>1</v>
      </c>
      <c r="B5276" s="14" t="s">
        <v>1</v>
      </c>
      <c r="C5276" s="14" t="s">
        <v>1</v>
      </c>
      <c r="D5276" s="42" t="s">
        <v>1</v>
      </c>
      <c r="E5276" s="42" t="s">
        <v>1</v>
      </c>
      <c r="F5276" s="42" t="s">
        <v>1</v>
      </c>
      <c r="G5276" s="42" t="s">
        <v>1</v>
      </c>
      <c r="H5276" s="17" t="s">
        <v>59</v>
      </c>
      <c r="I5276" s="66">
        <f t="shared" ref="I5276:O5276" si="4045">SUM(I5277)</f>
        <v>13000</v>
      </c>
      <c r="J5276" s="66">
        <f t="shared" si="4045"/>
        <v>0</v>
      </c>
      <c r="K5276" s="66">
        <f t="shared" si="4045"/>
        <v>0</v>
      </c>
      <c r="L5276" s="66">
        <f t="shared" si="4039"/>
        <v>0</v>
      </c>
      <c r="M5276" s="66">
        <f t="shared" si="4045"/>
        <v>0</v>
      </c>
      <c r="N5276" s="66">
        <f t="shared" si="4045"/>
        <v>0</v>
      </c>
      <c r="O5276" s="66">
        <f t="shared" si="4045"/>
        <v>0</v>
      </c>
      <c r="P5276" s="66">
        <f t="shared" si="4040"/>
        <v>0</v>
      </c>
      <c r="Q5276" s="66" t="str">
        <f t="shared" si="4041"/>
        <v>-</v>
      </c>
    </row>
    <row r="5277" spans="1:17" x14ac:dyDescent="0.25">
      <c r="A5277" s="12" t="s">
        <v>638</v>
      </c>
      <c r="B5277" s="12" t="s">
        <v>82</v>
      </c>
      <c r="C5277" s="12" t="s">
        <v>946</v>
      </c>
      <c r="D5277" s="43" t="s">
        <v>1674</v>
      </c>
      <c r="E5277" s="42" t="s">
        <v>2715</v>
      </c>
      <c r="F5277" s="42" t="s">
        <v>1</v>
      </c>
      <c r="G5277" s="42" t="s">
        <v>1</v>
      </c>
      <c r="H5277" s="11" t="s">
        <v>61</v>
      </c>
      <c r="I5277" s="67">
        <f t="shared" ref="I5277" si="4046">SUM(I5278:I5279)</f>
        <v>13000</v>
      </c>
      <c r="J5277" s="67">
        <f t="shared" ref="J5277:K5277" si="4047">SUM(J5278:J5279)</f>
        <v>0</v>
      </c>
      <c r="K5277" s="67">
        <f t="shared" si="4047"/>
        <v>0</v>
      </c>
      <c r="L5277" s="67">
        <f t="shared" si="4039"/>
        <v>0</v>
      </c>
      <c r="M5277" s="67">
        <f t="shared" ref="M5277" si="4048">SUM(M5278:M5279)</f>
        <v>0</v>
      </c>
      <c r="N5277" s="67">
        <f t="shared" ref="N5277:O5277" si="4049">SUM(N5278:N5279)</f>
        <v>0</v>
      </c>
      <c r="O5277" s="67">
        <f t="shared" si="4049"/>
        <v>0</v>
      </c>
      <c r="P5277" s="67">
        <f t="shared" si="4040"/>
        <v>0</v>
      </c>
      <c r="Q5277" s="67" t="str">
        <f t="shared" si="4041"/>
        <v>-</v>
      </c>
    </row>
    <row r="5278" spans="1:17" x14ac:dyDescent="0.25">
      <c r="A5278" s="12" t="s">
        <v>638</v>
      </c>
      <c r="B5278" s="12" t="s">
        <v>82</v>
      </c>
      <c r="C5278" s="12" t="s">
        <v>946</v>
      </c>
      <c r="D5278" s="43" t="s">
        <v>1674</v>
      </c>
      <c r="E5278" s="48">
        <v>8213</v>
      </c>
      <c r="F5278" s="43"/>
      <c r="G5278" s="56" t="s">
        <v>2920</v>
      </c>
      <c r="H5278" s="23" t="s">
        <v>62</v>
      </c>
      <c r="I5278" s="68">
        <v>7000</v>
      </c>
      <c r="J5278" s="68">
        <v>0</v>
      </c>
      <c r="K5278" s="68"/>
      <c r="L5278" s="68">
        <f t="shared" si="4039"/>
        <v>0</v>
      </c>
      <c r="M5278" s="68"/>
      <c r="N5278" s="68"/>
      <c r="O5278" s="68">
        <v>0</v>
      </c>
      <c r="P5278" s="68">
        <f t="shared" si="4040"/>
        <v>0</v>
      </c>
      <c r="Q5278" s="68" t="str">
        <f t="shared" si="4041"/>
        <v>-</v>
      </c>
    </row>
    <row r="5279" spans="1:17" x14ac:dyDescent="0.25">
      <c r="A5279" s="12" t="s">
        <v>638</v>
      </c>
      <c r="B5279" s="12" t="s">
        <v>82</v>
      </c>
      <c r="C5279" s="12" t="s">
        <v>946</v>
      </c>
      <c r="D5279" s="43" t="s">
        <v>1674</v>
      </c>
      <c r="E5279" s="48">
        <v>8216</v>
      </c>
      <c r="F5279" s="43"/>
      <c r="G5279" s="56" t="s">
        <v>2920</v>
      </c>
      <c r="H5279" s="23" t="s">
        <v>248</v>
      </c>
      <c r="I5279" s="68">
        <v>6000</v>
      </c>
      <c r="J5279" s="68">
        <v>0</v>
      </c>
      <c r="K5279" s="68"/>
      <c r="L5279" s="68">
        <f t="shared" si="4039"/>
        <v>0</v>
      </c>
      <c r="M5279" s="68"/>
      <c r="N5279" s="68"/>
      <c r="O5279" s="68">
        <v>0</v>
      </c>
      <c r="P5279" s="68">
        <f t="shared" si="4040"/>
        <v>0</v>
      </c>
      <c r="Q5279" s="68" t="str">
        <f t="shared" si="4041"/>
        <v>-</v>
      </c>
    </row>
    <row r="5280" spans="1:17" x14ac:dyDescent="0.25">
      <c r="A5280" s="23" t="s">
        <v>1</v>
      </c>
      <c r="B5280" s="23" t="s">
        <v>1</v>
      </c>
      <c r="C5280" s="23" t="s">
        <v>1</v>
      </c>
      <c r="D5280" s="49" t="s">
        <v>1</v>
      </c>
      <c r="E5280" s="49" t="s">
        <v>1</v>
      </c>
      <c r="F5280" s="49" t="s">
        <v>1</v>
      </c>
      <c r="G5280" s="49" t="s">
        <v>1</v>
      </c>
      <c r="H5280" s="17" t="s">
        <v>1683</v>
      </c>
      <c r="I5280" s="66">
        <f t="shared" ref="I5280:O5280" si="4050">SUM(I5250,I5273,I5276)</f>
        <v>1449685</v>
      </c>
      <c r="J5280" s="66">
        <f t="shared" si="4050"/>
        <v>1399685</v>
      </c>
      <c r="K5280" s="66">
        <f t="shared" si="4050"/>
        <v>0</v>
      </c>
      <c r="L5280" s="66">
        <f t="shared" si="4039"/>
        <v>127063</v>
      </c>
      <c r="M5280" s="66">
        <f t="shared" si="4050"/>
        <v>0</v>
      </c>
      <c r="N5280" s="66">
        <f t="shared" si="4050"/>
        <v>0</v>
      </c>
      <c r="O5280" s="66">
        <f t="shared" si="4050"/>
        <v>127063</v>
      </c>
      <c r="P5280" s="66">
        <f t="shared" si="4040"/>
        <v>127063</v>
      </c>
      <c r="Q5280" s="66">
        <f t="shared" si="4041"/>
        <v>9.0779711149294311</v>
      </c>
    </row>
    <row r="5281" spans="1:17" ht="15.75" thickBot="1" x14ac:dyDescent="0.3">
      <c r="A5281" s="23" t="s">
        <v>1</v>
      </c>
      <c r="B5281" s="23" t="s">
        <v>1</v>
      </c>
      <c r="C5281" s="23" t="s">
        <v>1</v>
      </c>
      <c r="D5281" s="49" t="s">
        <v>1</v>
      </c>
      <c r="E5281" s="49" t="s">
        <v>1</v>
      </c>
      <c r="F5281" s="49" t="s">
        <v>1</v>
      </c>
      <c r="G5281" s="49" t="s">
        <v>1</v>
      </c>
      <c r="H5281" s="11" t="s">
        <v>64</v>
      </c>
      <c r="I5281" s="67">
        <v>50</v>
      </c>
      <c r="J5281" s="67">
        <v>50</v>
      </c>
      <c r="K5281" s="67"/>
      <c r="L5281" s="67"/>
      <c r="M5281" s="67"/>
      <c r="N5281" s="67"/>
      <c r="O5281" s="67"/>
      <c r="P5281" s="67">
        <f t="shared" si="4040"/>
        <v>0</v>
      </c>
      <c r="Q5281" s="67">
        <f t="shared" si="4041"/>
        <v>0</v>
      </c>
    </row>
    <row r="5282" spans="1:17" ht="34.5" thickBot="1" x14ac:dyDescent="0.3">
      <c r="A5282" s="23" t="s">
        <v>1</v>
      </c>
      <c r="B5282" s="23" t="s">
        <v>1</v>
      </c>
      <c r="C5282" s="23" t="s">
        <v>1</v>
      </c>
      <c r="D5282" s="49" t="s">
        <v>1</v>
      </c>
      <c r="E5282" s="49" t="s">
        <v>1</v>
      </c>
      <c r="F5282" s="49" t="s">
        <v>1</v>
      </c>
      <c r="G5282" s="49" t="s">
        <v>1</v>
      </c>
      <c r="H5282" s="22" t="s">
        <v>65</v>
      </c>
      <c r="I5282" s="64" t="s">
        <v>2718</v>
      </c>
      <c r="J5282" s="64" t="s">
        <v>2879</v>
      </c>
      <c r="K5282" s="64" t="s">
        <v>2942</v>
      </c>
      <c r="L5282" s="64" t="s">
        <v>2942</v>
      </c>
      <c r="M5282" s="64" t="s">
        <v>2950</v>
      </c>
      <c r="N5282" s="64" t="s">
        <v>2949</v>
      </c>
      <c r="O5282" s="64" t="s">
        <v>2951</v>
      </c>
      <c r="P5282" s="64" t="s">
        <v>2942</v>
      </c>
      <c r="Q5282" s="64" t="s">
        <v>2944</v>
      </c>
    </row>
    <row r="5283" spans="1:17" x14ac:dyDescent="0.25">
      <c r="A5283" s="24"/>
      <c r="B5283" s="24"/>
      <c r="C5283" s="24"/>
      <c r="D5283" s="51"/>
      <c r="E5283" s="51"/>
      <c r="F5283" s="51"/>
      <c r="G5283" s="51"/>
      <c r="H5283" s="18" t="s">
        <v>1</v>
      </c>
      <c r="I5283" s="65">
        <v>1</v>
      </c>
      <c r="J5283" s="65" t="s">
        <v>2894</v>
      </c>
      <c r="K5283" s="65">
        <v>3</v>
      </c>
      <c r="L5283" s="65" t="s">
        <v>2945</v>
      </c>
      <c r="M5283" s="65">
        <v>5</v>
      </c>
      <c r="N5283" s="65">
        <v>6</v>
      </c>
      <c r="O5283" s="65">
        <v>7</v>
      </c>
      <c r="P5283" s="65" t="s">
        <v>2946</v>
      </c>
      <c r="Q5283" s="65">
        <v>9</v>
      </c>
    </row>
    <row r="5284" spans="1:17" x14ac:dyDescent="0.25">
      <c r="A5284" s="24"/>
      <c r="B5284" s="24"/>
      <c r="C5284" s="24"/>
      <c r="D5284" s="51"/>
      <c r="E5284" s="52"/>
      <c r="F5284" s="52"/>
      <c r="G5284" s="52"/>
      <c r="H5284" s="19" t="s">
        <v>332</v>
      </c>
      <c r="I5284" s="69">
        <f t="shared" ref="I5284" si="4051">SUM(I5280)</f>
        <v>1449685</v>
      </c>
      <c r="J5284" s="69">
        <f t="shared" ref="J5284:K5284" si="4052">SUM(J5280)</f>
        <v>1399685</v>
      </c>
      <c r="K5284" s="69">
        <f t="shared" si="4052"/>
        <v>0</v>
      </c>
      <c r="L5284" s="69">
        <f t="shared" si="4039"/>
        <v>127063</v>
      </c>
      <c r="M5284" s="69">
        <f t="shared" ref="M5284" si="4053">SUM(M5280)</f>
        <v>0</v>
      </c>
      <c r="N5284" s="69">
        <f t="shared" ref="N5284:O5284" si="4054">SUM(N5280)</f>
        <v>0</v>
      </c>
      <c r="O5284" s="69">
        <f t="shared" si="4054"/>
        <v>127063</v>
      </c>
      <c r="P5284" s="69">
        <f t="shared" si="4040"/>
        <v>127063</v>
      </c>
      <c r="Q5284" s="69">
        <f t="shared" si="4041"/>
        <v>9.0779711149294311</v>
      </c>
    </row>
    <row r="5285" spans="1:17" x14ac:dyDescent="0.25">
      <c r="A5285" s="24"/>
      <c r="B5285" s="24"/>
      <c r="C5285" s="24"/>
      <c r="D5285" s="51"/>
      <c r="E5285" s="51"/>
      <c r="F5285" s="51"/>
      <c r="G5285" s="51"/>
      <c r="H5285" s="20" t="s">
        <v>67</v>
      </c>
      <c r="I5285" s="69">
        <f t="shared" ref="I5285" si="4055">SUM(I5284)</f>
        <v>1449685</v>
      </c>
      <c r="J5285" s="69">
        <f t="shared" ref="J5285:K5285" si="4056">SUM(J5284)</f>
        <v>1399685</v>
      </c>
      <c r="K5285" s="69">
        <f t="shared" si="4056"/>
        <v>0</v>
      </c>
      <c r="L5285" s="69">
        <f t="shared" si="4039"/>
        <v>127063</v>
      </c>
      <c r="M5285" s="69">
        <f t="shared" ref="M5285" si="4057">SUM(M5284)</f>
        <v>0</v>
      </c>
      <c r="N5285" s="69">
        <f t="shared" ref="N5285:O5285" si="4058">SUM(N5284)</f>
        <v>0</v>
      </c>
      <c r="O5285" s="69">
        <f t="shared" si="4058"/>
        <v>127063</v>
      </c>
      <c r="P5285" s="69">
        <f t="shared" si="4040"/>
        <v>127063</v>
      </c>
      <c r="Q5285" s="69">
        <f t="shared" si="4041"/>
        <v>9.0779711149294311</v>
      </c>
    </row>
    <row r="5286" spans="1:17" x14ac:dyDescent="0.25">
      <c r="A5286" s="25"/>
      <c r="B5286" s="25"/>
      <c r="C5286" s="25"/>
      <c r="D5286" s="53"/>
      <c r="E5286" s="53"/>
      <c r="F5286" s="53"/>
      <c r="G5286" s="53"/>
    </row>
    <row r="5287" spans="1:17" ht="15.75" thickBot="1" x14ac:dyDescent="0.3">
      <c r="A5287" s="23" t="s">
        <v>1</v>
      </c>
      <c r="B5287" s="23" t="s">
        <v>1</v>
      </c>
      <c r="C5287" s="23" t="s">
        <v>1</v>
      </c>
      <c r="D5287" s="49" t="s">
        <v>1</v>
      </c>
      <c r="E5287" s="49" t="s">
        <v>1</v>
      </c>
      <c r="F5287" s="49" t="s">
        <v>1</v>
      </c>
      <c r="G5287" s="49" t="s">
        <v>1</v>
      </c>
      <c r="H5287" s="26" t="s">
        <v>1</v>
      </c>
      <c r="I5287" s="70"/>
      <c r="J5287" s="70"/>
      <c r="K5287" s="70"/>
      <c r="L5287" s="70"/>
      <c r="M5287" s="70"/>
      <c r="N5287" s="70"/>
      <c r="O5287" s="70"/>
      <c r="P5287" s="70"/>
      <c r="Q5287" s="70"/>
    </row>
    <row r="5288" spans="1:17" ht="34.5" thickBot="1" x14ac:dyDescent="0.3">
      <c r="A5288" s="22" t="s">
        <v>4</v>
      </c>
      <c r="B5288" s="22" t="s">
        <v>5</v>
      </c>
      <c r="C5288" s="22" t="s">
        <v>6</v>
      </c>
      <c r="D5288" s="44" t="s">
        <v>2891</v>
      </c>
      <c r="E5288" s="44" t="s">
        <v>2895</v>
      </c>
      <c r="F5288" s="44" t="s">
        <v>7</v>
      </c>
      <c r="G5288" s="44" t="s">
        <v>8</v>
      </c>
      <c r="H5288" s="22" t="s">
        <v>9</v>
      </c>
      <c r="I5288" s="64" t="s">
        <v>2718</v>
      </c>
      <c r="J5288" s="64" t="s">
        <v>2879</v>
      </c>
      <c r="K5288" s="64" t="s">
        <v>2942</v>
      </c>
      <c r="L5288" s="64" t="s">
        <v>2942</v>
      </c>
      <c r="M5288" s="64" t="s">
        <v>2950</v>
      </c>
      <c r="N5288" s="64" t="s">
        <v>2949</v>
      </c>
      <c r="O5288" s="64" t="s">
        <v>2951</v>
      </c>
      <c r="P5288" s="64" t="s">
        <v>2942</v>
      </c>
      <c r="Q5288" s="64" t="s">
        <v>2944</v>
      </c>
    </row>
    <row r="5289" spans="1:17" x14ac:dyDescent="0.25">
      <c r="A5289" s="15" t="s">
        <v>1</v>
      </c>
      <c r="B5289" s="15" t="s">
        <v>1</v>
      </c>
      <c r="C5289" s="15" t="s">
        <v>1</v>
      </c>
      <c r="D5289" s="45" t="s">
        <v>1</v>
      </c>
      <c r="E5289" s="45" t="s">
        <v>1</v>
      </c>
      <c r="F5289" s="46" t="s">
        <v>1</v>
      </c>
      <c r="G5289" s="47" t="s">
        <v>1</v>
      </c>
      <c r="H5289" s="16" t="s">
        <v>1</v>
      </c>
      <c r="I5289" s="65">
        <v>1</v>
      </c>
      <c r="J5289" s="65" t="s">
        <v>2894</v>
      </c>
      <c r="K5289" s="65">
        <v>3</v>
      </c>
      <c r="L5289" s="65" t="s">
        <v>2945</v>
      </c>
      <c r="M5289" s="65">
        <v>5</v>
      </c>
      <c r="N5289" s="65">
        <v>6</v>
      </c>
      <c r="O5289" s="65">
        <v>7</v>
      </c>
      <c r="P5289" s="65" t="s">
        <v>2946</v>
      </c>
      <c r="Q5289" s="65">
        <v>9</v>
      </c>
    </row>
    <row r="5290" spans="1:17" ht="22.5" x14ac:dyDescent="0.25">
      <c r="A5290" s="14" t="s">
        <v>638</v>
      </c>
      <c r="B5290" s="14" t="s">
        <v>82</v>
      </c>
      <c r="C5290" s="12" t="s">
        <v>956</v>
      </c>
      <c r="D5290" s="43" t="s">
        <v>1684</v>
      </c>
      <c r="E5290" s="42" t="s">
        <v>1</v>
      </c>
      <c r="F5290" s="42" t="s">
        <v>1</v>
      </c>
      <c r="G5290" s="42" t="s">
        <v>1</v>
      </c>
      <c r="H5290" s="11" t="s">
        <v>1685</v>
      </c>
      <c r="I5290" s="63"/>
      <c r="J5290" s="63"/>
      <c r="K5290" s="63"/>
      <c r="L5290" s="63"/>
      <c r="M5290" s="63"/>
      <c r="N5290" s="63"/>
      <c r="O5290" s="63"/>
      <c r="P5290" s="63">
        <f t="shared" si="4040"/>
        <v>0</v>
      </c>
      <c r="Q5290" s="63" t="str">
        <f t="shared" si="4041"/>
        <v>-</v>
      </c>
    </row>
    <row r="5291" spans="1:17" ht="22.5" x14ac:dyDescent="0.25">
      <c r="A5291" s="14" t="s">
        <v>1</v>
      </c>
      <c r="B5291" s="14" t="s">
        <v>1</v>
      </c>
      <c r="C5291" s="14" t="s">
        <v>1</v>
      </c>
      <c r="D5291" s="42" t="s">
        <v>1</v>
      </c>
      <c r="E5291" s="42" t="s">
        <v>1</v>
      </c>
      <c r="F5291" s="42" t="s">
        <v>1</v>
      </c>
      <c r="G5291" s="42" t="s">
        <v>1</v>
      </c>
      <c r="H5291" s="17" t="s">
        <v>13</v>
      </c>
      <c r="I5291" s="66">
        <f t="shared" ref="I5291" si="4059">SUM(I5292,I5300,I5302)</f>
        <v>2650343</v>
      </c>
      <c r="J5291" s="66">
        <f t="shared" ref="J5291:K5291" si="4060">SUM(J5292,J5300,J5302)</f>
        <v>2520193</v>
      </c>
      <c r="K5291" s="66">
        <f t="shared" si="4060"/>
        <v>0</v>
      </c>
      <c r="L5291" s="66">
        <f t="shared" si="4039"/>
        <v>218850</v>
      </c>
      <c r="M5291" s="66">
        <f t="shared" ref="M5291" si="4061">SUM(M5292,M5300,M5302)</f>
        <v>0</v>
      </c>
      <c r="N5291" s="66">
        <f t="shared" ref="N5291:O5291" si="4062">SUM(N5292,N5300,N5302)</f>
        <v>0</v>
      </c>
      <c r="O5291" s="66">
        <f t="shared" si="4062"/>
        <v>218850</v>
      </c>
      <c r="P5291" s="66">
        <f t="shared" si="4040"/>
        <v>218850</v>
      </c>
      <c r="Q5291" s="66">
        <f t="shared" si="4041"/>
        <v>8.6838587362158375</v>
      </c>
    </row>
    <row r="5292" spans="1:17" x14ac:dyDescent="0.25">
      <c r="A5292" s="12" t="s">
        <v>638</v>
      </c>
      <c r="B5292" s="12" t="s">
        <v>82</v>
      </c>
      <c r="C5292" s="12" t="s">
        <v>956</v>
      </c>
      <c r="D5292" s="43" t="s">
        <v>1684</v>
      </c>
      <c r="E5292" s="42" t="s">
        <v>2709</v>
      </c>
      <c r="F5292" s="42" t="s">
        <v>1</v>
      </c>
      <c r="G5292" s="42" t="s">
        <v>1</v>
      </c>
      <c r="H5292" s="11" t="s">
        <v>15</v>
      </c>
      <c r="I5292" s="67">
        <f t="shared" ref="I5292" si="4063">SUM(I5293,I5294)</f>
        <v>2201663</v>
      </c>
      <c r="J5292" s="67">
        <f t="shared" ref="J5292:K5292" si="4064">SUM(J5293,J5294)</f>
        <v>2181113</v>
      </c>
      <c r="K5292" s="67">
        <f t="shared" si="4064"/>
        <v>0</v>
      </c>
      <c r="L5292" s="67">
        <f t="shared" si="4039"/>
        <v>189850</v>
      </c>
      <c r="M5292" s="67">
        <f t="shared" ref="M5292" si="4065">SUM(M5293,M5294)</f>
        <v>0</v>
      </c>
      <c r="N5292" s="67">
        <f t="shared" ref="N5292:O5292" si="4066">SUM(N5293,N5294)</f>
        <v>0</v>
      </c>
      <c r="O5292" s="67">
        <f t="shared" si="4066"/>
        <v>189850</v>
      </c>
      <c r="P5292" s="67">
        <f t="shared" si="4040"/>
        <v>189850</v>
      </c>
      <c r="Q5292" s="67">
        <f t="shared" si="4041"/>
        <v>8.7042716264586009</v>
      </c>
    </row>
    <row r="5293" spans="1:17" x14ac:dyDescent="0.25">
      <c r="A5293" s="12" t="s">
        <v>638</v>
      </c>
      <c r="B5293" s="12" t="s">
        <v>82</v>
      </c>
      <c r="C5293" s="12" t="s">
        <v>956</v>
      </c>
      <c r="D5293" s="43" t="s">
        <v>1684</v>
      </c>
      <c r="E5293" s="48">
        <v>6111</v>
      </c>
      <c r="F5293" s="43"/>
      <c r="G5293" s="56" t="s">
        <v>2920</v>
      </c>
      <c r="H5293" s="23" t="s">
        <v>16</v>
      </c>
      <c r="I5293" s="68">
        <v>1880113</v>
      </c>
      <c r="J5293" s="68">
        <v>1865713</v>
      </c>
      <c r="K5293" s="68"/>
      <c r="L5293" s="68">
        <f t="shared" si="4039"/>
        <v>160000</v>
      </c>
      <c r="M5293" s="68"/>
      <c r="N5293" s="68"/>
      <c r="O5293" s="68">
        <v>160000</v>
      </c>
      <c r="P5293" s="68">
        <f t="shared" si="4040"/>
        <v>160000</v>
      </c>
      <c r="Q5293" s="68">
        <f t="shared" si="4041"/>
        <v>8.5758098914463261</v>
      </c>
    </row>
    <row r="5294" spans="1:17" x14ac:dyDescent="0.25">
      <c r="A5294" s="14" t="s">
        <v>638</v>
      </c>
      <c r="B5294" s="14" t="s">
        <v>82</v>
      </c>
      <c r="C5294" s="14" t="s">
        <v>956</v>
      </c>
      <c r="D5294" s="50" t="s">
        <v>1684</v>
      </c>
      <c r="E5294" s="50" t="s">
        <v>2719</v>
      </c>
      <c r="F5294" s="43" t="s">
        <v>1</v>
      </c>
      <c r="G5294" s="49" t="s">
        <v>1</v>
      </c>
      <c r="H5294" s="11" t="s">
        <v>19</v>
      </c>
      <c r="I5294" s="67">
        <f t="shared" ref="I5294:O5294" si="4067">SUM(I5295:I5299)</f>
        <v>321550</v>
      </c>
      <c r="J5294" s="67">
        <f t="shared" si="4067"/>
        <v>315400</v>
      </c>
      <c r="K5294" s="67">
        <f t="shared" si="4067"/>
        <v>0</v>
      </c>
      <c r="L5294" s="67">
        <f t="shared" si="4039"/>
        <v>29850</v>
      </c>
      <c r="M5294" s="67">
        <f t="shared" si="4067"/>
        <v>0</v>
      </c>
      <c r="N5294" s="67">
        <f t="shared" si="4067"/>
        <v>0</v>
      </c>
      <c r="O5294" s="67">
        <f t="shared" si="4067"/>
        <v>29850</v>
      </c>
      <c r="P5294" s="67">
        <f t="shared" si="4040"/>
        <v>29850</v>
      </c>
      <c r="Q5294" s="67">
        <f t="shared" si="4041"/>
        <v>9.4641724793912481</v>
      </c>
    </row>
    <row r="5295" spans="1:17" x14ac:dyDescent="0.25">
      <c r="A5295" s="12" t="s">
        <v>638</v>
      </c>
      <c r="B5295" s="12" t="s">
        <v>82</v>
      </c>
      <c r="C5295" s="12" t="s">
        <v>956</v>
      </c>
      <c r="D5295" s="43" t="s">
        <v>1684</v>
      </c>
      <c r="E5295" s="48">
        <v>6112</v>
      </c>
      <c r="F5295" s="43" t="s">
        <v>1686</v>
      </c>
      <c r="G5295" s="56" t="s">
        <v>2920</v>
      </c>
      <c r="H5295" s="23" t="s">
        <v>73</v>
      </c>
      <c r="I5295" s="68">
        <v>56550</v>
      </c>
      <c r="J5295" s="68">
        <v>55000</v>
      </c>
      <c r="K5295" s="68"/>
      <c r="L5295" s="68">
        <f t="shared" si="4039"/>
        <v>4800</v>
      </c>
      <c r="M5295" s="68"/>
      <c r="N5295" s="68"/>
      <c r="O5295" s="68">
        <v>4800</v>
      </c>
      <c r="P5295" s="68">
        <f t="shared" si="4040"/>
        <v>4800</v>
      </c>
      <c r="Q5295" s="68">
        <f t="shared" si="4041"/>
        <v>8.7272727272727284</v>
      </c>
    </row>
    <row r="5296" spans="1:17" x14ac:dyDescent="0.25">
      <c r="A5296" s="12" t="s">
        <v>638</v>
      </c>
      <c r="B5296" s="12" t="s">
        <v>82</v>
      </c>
      <c r="C5296" s="12" t="s">
        <v>956</v>
      </c>
      <c r="D5296" s="43" t="s">
        <v>1684</v>
      </c>
      <c r="E5296" s="48">
        <v>6112</v>
      </c>
      <c r="F5296" s="43" t="s">
        <v>1687</v>
      </c>
      <c r="G5296" s="56" t="s">
        <v>2920</v>
      </c>
      <c r="H5296" s="23" t="s">
        <v>22</v>
      </c>
      <c r="I5296" s="68">
        <v>187000</v>
      </c>
      <c r="J5296" s="68">
        <v>183400</v>
      </c>
      <c r="K5296" s="68"/>
      <c r="L5296" s="68">
        <f t="shared" si="4039"/>
        <v>16600</v>
      </c>
      <c r="M5296" s="68"/>
      <c r="N5296" s="68"/>
      <c r="O5296" s="68">
        <v>16600</v>
      </c>
      <c r="P5296" s="68">
        <f t="shared" si="4040"/>
        <v>16600</v>
      </c>
      <c r="Q5296" s="68">
        <f t="shared" si="4041"/>
        <v>9.051254089422029</v>
      </c>
    </row>
    <row r="5297" spans="1:17" x14ac:dyDescent="0.25">
      <c r="A5297" s="12" t="s">
        <v>638</v>
      </c>
      <c r="B5297" s="12" t="s">
        <v>82</v>
      </c>
      <c r="C5297" s="12" t="s">
        <v>956</v>
      </c>
      <c r="D5297" s="43" t="s">
        <v>1684</v>
      </c>
      <c r="E5297" s="48">
        <v>6112</v>
      </c>
      <c r="F5297" s="43" t="s">
        <v>1688</v>
      </c>
      <c r="G5297" s="56" t="s">
        <v>2920</v>
      </c>
      <c r="H5297" s="23" t="s">
        <v>24</v>
      </c>
      <c r="I5297" s="68">
        <v>44000</v>
      </c>
      <c r="J5297" s="68">
        <v>43000</v>
      </c>
      <c r="K5297" s="68"/>
      <c r="L5297" s="68">
        <f t="shared" si="4039"/>
        <v>0</v>
      </c>
      <c r="M5297" s="68"/>
      <c r="N5297" s="68"/>
      <c r="O5297" s="68"/>
      <c r="P5297" s="68">
        <f t="shared" si="4040"/>
        <v>0</v>
      </c>
      <c r="Q5297" s="68">
        <f t="shared" si="4041"/>
        <v>0</v>
      </c>
    </row>
    <row r="5298" spans="1:17" x14ac:dyDescent="0.25">
      <c r="A5298" s="12" t="s">
        <v>638</v>
      </c>
      <c r="B5298" s="12" t="s">
        <v>82</v>
      </c>
      <c r="C5298" s="12" t="s">
        <v>956</v>
      </c>
      <c r="D5298" s="43" t="s">
        <v>1684</v>
      </c>
      <c r="E5298" s="48">
        <v>6112</v>
      </c>
      <c r="F5298" s="43" t="s">
        <v>1689</v>
      </c>
      <c r="G5298" s="56" t="s">
        <v>2920</v>
      </c>
      <c r="H5298" s="23" t="s">
        <v>76</v>
      </c>
      <c r="I5298" s="68">
        <v>14000</v>
      </c>
      <c r="J5298" s="68">
        <v>14000</v>
      </c>
      <c r="K5298" s="68"/>
      <c r="L5298" s="68">
        <f t="shared" si="4039"/>
        <v>4700</v>
      </c>
      <c r="M5298" s="68"/>
      <c r="N5298" s="68"/>
      <c r="O5298" s="68">
        <v>4700</v>
      </c>
      <c r="P5298" s="68">
        <f t="shared" si="4040"/>
        <v>4700</v>
      </c>
      <c r="Q5298" s="68">
        <f t="shared" si="4041"/>
        <v>33.571428571428569</v>
      </c>
    </row>
    <row r="5299" spans="1:17" x14ac:dyDescent="0.25">
      <c r="A5299" s="12" t="s">
        <v>638</v>
      </c>
      <c r="B5299" s="12" t="s">
        <v>82</v>
      </c>
      <c r="C5299" s="12" t="s">
        <v>956</v>
      </c>
      <c r="D5299" s="43" t="s">
        <v>1684</v>
      </c>
      <c r="E5299" s="48">
        <v>6112</v>
      </c>
      <c r="F5299" s="43" t="s">
        <v>1690</v>
      </c>
      <c r="G5299" s="56" t="s">
        <v>2920</v>
      </c>
      <c r="H5299" s="23" t="s">
        <v>26</v>
      </c>
      <c r="I5299" s="68">
        <v>20000</v>
      </c>
      <c r="J5299" s="68">
        <v>20000</v>
      </c>
      <c r="K5299" s="68"/>
      <c r="L5299" s="68">
        <f t="shared" si="4039"/>
        <v>3750</v>
      </c>
      <c r="M5299" s="68"/>
      <c r="N5299" s="68"/>
      <c r="O5299" s="68">
        <v>3750</v>
      </c>
      <c r="P5299" s="68">
        <f t="shared" si="4040"/>
        <v>3750</v>
      </c>
      <c r="Q5299" s="68">
        <f t="shared" si="4041"/>
        <v>18.75</v>
      </c>
    </row>
    <row r="5300" spans="1:17" x14ac:dyDescent="0.25">
      <c r="A5300" s="12" t="s">
        <v>638</v>
      </c>
      <c r="B5300" s="12" t="s">
        <v>82</v>
      </c>
      <c r="C5300" s="12" t="s">
        <v>956</v>
      </c>
      <c r="D5300" s="43" t="s">
        <v>1684</v>
      </c>
      <c r="E5300" s="42" t="s">
        <v>2710</v>
      </c>
      <c r="F5300" s="42" t="s">
        <v>1</v>
      </c>
      <c r="G5300" s="42" t="s">
        <v>1</v>
      </c>
      <c r="H5300" s="11" t="s">
        <v>28</v>
      </c>
      <c r="I5300" s="67">
        <f t="shared" ref="I5300:O5300" si="4068">SUM(I5301)</f>
        <v>191600</v>
      </c>
      <c r="J5300" s="67">
        <f t="shared" si="4068"/>
        <v>190000</v>
      </c>
      <c r="K5300" s="67">
        <f t="shared" si="4068"/>
        <v>0</v>
      </c>
      <c r="L5300" s="67">
        <f t="shared" si="4039"/>
        <v>15000</v>
      </c>
      <c r="M5300" s="67">
        <f t="shared" si="4068"/>
        <v>0</v>
      </c>
      <c r="N5300" s="67">
        <f t="shared" si="4068"/>
        <v>0</v>
      </c>
      <c r="O5300" s="67">
        <f t="shared" si="4068"/>
        <v>15000</v>
      </c>
      <c r="P5300" s="67">
        <f t="shared" si="4040"/>
        <v>15000</v>
      </c>
      <c r="Q5300" s="67">
        <f t="shared" si="4041"/>
        <v>7.8947368421052628</v>
      </c>
    </row>
    <row r="5301" spans="1:17" x14ac:dyDescent="0.25">
      <c r="A5301" s="12" t="s">
        <v>638</v>
      </c>
      <c r="B5301" s="12" t="s">
        <v>82</v>
      </c>
      <c r="C5301" s="12" t="s">
        <v>956</v>
      </c>
      <c r="D5301" s="43" t="s">
        <v>1684</v>
      </c>
      <c r="E5301" s="48">
        <v>6121</v>
      </c>
      <c r="F5301" s="43"/>
      <c r="G5301" s="56" t="s">
        <v>2920</v>
      </c>
      <c r="H5301" s="23" t="s">
        <v>29</v>
      </c>
      <c r="I5301" s="68">
        <v>191600</v>
      </c>
      <c r="J5301" s="68">
        <v>190000</v>
      </c>
      <c r="K5301" s="68"/>
      <c r="L5301" s="68">
        <f t="shared" si="4039"/>
        <v>15000</v>
      </c>
      <c r="M5301" s="68"/>
      <c r="N5301" s="68"/>
      <c r="O5301" s="68">
        <v>15000</v>
      </c>
      <c r="P5301" s="68">
        <f t="shared" si="4040"/>
        <v>15000</v>
      </c>
      <c r="Q5301" s="68">
        <f t="shared" si="4041"/>
        <v>7.8947368421052628</v>
      </c>
    </row>
    <row r="5302" spans="1:17" x14ac:dyDescent="0.25">
      <c r="A5302" s="12" t="s">
        <v>638</v>
      </c>
      <c r="B5302" s="12" t="s">
        <v>82</v>
      </c>
      <c r="C5302" s="12" t="s">
        <v>956</v>
      </c>
      <c r="D5302" s="43" t="s">
        <v>1684</v>
      </c>
      <c r="E5302" s="42" t="s">
        <v>2711</v>
      </c>
      <c r="F5302" s="42" t="s">
        <v>1</v>
      </c>
      <c r="G5302" s="42" t="s">
        <v>1</v>
      </c>
      <c r="H5302" s="11" t="s">
        <v>32</v>
      </c>
      <c r="I5302" s="67">
        <f t="shared" ref="I5302:O5302" si="4069">SUM(I5303:I5309)</f>
        <v>257080</v>
      </c>
      <c r="J5302" s="67">
        <f t="shared" si="4069"/>
        <v>149080</v>
      </c>
      <c r="K5302" s="67">
        <f t="shared" si="4069"/>
        <v>0</v>
      </c>
      <c r="L5302" s="67">
        <f t="shared" si="4039"/>
        <v>14000</v>
      </c>
      <c r="M5302" s="67">
        <f t="shared" si="4069"/>
        <v>0</v>
      </c>
      <c r="N5302" s="67">
        <f t="shared" si="4069"/>
        <v>0</v>
      </c>
      <c r="O5302" s="67">
        <f t="shared" si="4069"/>
        <v>14000</v>
      </c>
      <c r="P5302" s="67">
        <f t="shared" si="4040"/>
        <v>14000</v>
      </c>
      <c r="Q5302" s="67">
        <f t="shared" si="4041"/>
        <v>9.3909310437349074</v>
      </c>
    </row>
    <row r="5303" spans="1:17" x14ac:dyDescent="0.25">
      <c r="A5303" s="12" t="s">
        <v>638</v>
      </c>
      <c r="B5303" s="12" t="s">
        <v>82</v>
      </c>
      <c r="C5303" s="12" t="s">
        <v>956</v>
      </c>
      <c r="D5303" s="43" t="s">
        <v>1684</v>
      </c>
      <c r="E5303" s="48">
        <v>6131</v>
      </c>
      <c r="F5303" s="43"/>
      <c r="G5303" s="56" t="s">
        <v>2920</v>
      </c>
      <c r="H5303" s="23" t="s">
        <v>33</v>
      </c>
      <c r="I5303" s="68">
        <v>3100</v>
      </c>
      <c r="J5303" s="68">
        <v>100</v>
      </c>
      <c r="K5303" s="68"/>
      <c r="L5303" s="68">
        <f t="shared" si="4039"/>
        <v>0</v>
      </c>
      <c r="M5303" s="68"/>
      <c r="N5303" s="68"/>
      <c r="O5303" s="68"/>
      <c r="P5303" s="68">
        <f t="shared" si="4040"/>
        <v>0</v>
      </c>
      <c r="Q5303" s="68">
        <f t="shared" si="4041"/>
        <v>0</v>
      </c>
    </row>
    <row r="5304" spans="1:17" x14ac:dyDescent="0.25">
      <c r="A5304" s="12" t="s">
        <v>638</v>
      </c>
      <c r="B5304" s="12" t="s">
        <v>82</v>
      </c>
      <c r="C5304" s="12" t="s">
        <v>956</v>
      </c>
      <c r="D5304" s="43" t="s">
        <v>1684</v>
      </c>
      <c r="E5304" s="48">
        <v>6132</v>
      </c>
      <c r="F5304" s="43"/>
      <c r="G5304" s="56" t="s">
        <v>2920</v>
      </c>
      <c r="H5304" s="23" t="s">
        <v>227</v>
      </c>
      <c r="I5304" s="68">
        <v>50000</v>
      </c>
      <c r="J5304" s="68">
        <v>50000</v>
      </c>
      <c r="K5304" s="68"/>
      <c r="L5304" s="68">
        <f t="shared" si="4039"/>
        <v>8000</v>
      </c>
      <c r="M5304" s="68"/>
      <c r="N5304" s="68"/>
      <c r="O5304" s="68">
        <v>8000</v>
      </c>
      <c r="P5304" s="68">
        <f t="shared" si="4040"/>
        <v>8000</v>
      </c>
      <c r="Q5304" s="68">
        <f t="shared" si="4041"/>
        <v>16</v>
      </c>
    </row>
    <row r="5305" spans="1:17" x14ac:dyDescent="0.25">
      <c r="A5305" s="12" t="s">
        <v>638</v>
      </c>
      <c r="B5305" s="12" t="s">
        <v>82</v>
      </c>
      <c r="C5305" s="12" t="s">
        <v>956</v>
      </c>
      <c r="D5305" s="43" t="s">
        <v>1684</v>
      </c>
      <c r="E5305" s="48">
        <v>6133</v>
      </c>
      <c r="F5305" s="43"/>
      <c r="G5305" s="56" t="s">
        <v>2920</v>
      </c>
      <c r="H5305" s="23" t="s">
        <v>229</v>
      </c>
      <c r="I5305" s="68">
        <v>20000</v>
      </c>
      <c r="J5305" s="68">
        <v>20000</v>
      </c>
      <c r="K5305" s="68"/>
      <c r="L5305" s="68">
        <f t="shared" si="4039"/>
        <v>1900</v>
      </c>
      <c r="M5305" s="68"/>
      <c r="N5305" s="68"/>
      <c r="O5305" s="68">
        <v>1900</v>
      </c>
      <c r="P5305" s="68">
        <f t="shared" si="4040"/>
        <v>1900</v>
      </c>
      <c r="Q5305" s="68">
        <f t="shared" si="4041"/>
        <v>9.5</v>
      </c>
    </row>
    <row r="5306" spans="1:17" x14ac:dyDescent="0.25">
      <c r="A5306" s="12" t="s">
        <v>638</v>
      </c>
      <c r="B5306" s="12" t="s">
        <v>82</v>
      </c>
      <c r="C5306" s="12" t="s">
        <v>956</v>
      </c>
      <c r="D5306" s="43" t="s">
        <v>1684</v>
      </c>
      <c r="E5306" s="48">
        <v>6134</v>
      </c>
      <c r="F5306" s="43"/>
      <c r="G5306" s="56" t="s">
        <v>2920</v>
      </c>
      <c r="H5306" s="23" t="s">
        <v>169</v>
      </c>
      <c r="I5306" s="68">
        <v>65000</v>
      </c>
      <c r="J5306" s="68">
        <v>15000</v>
      </c>
      <c r="K5306" s="68"/>
      <c r="L5306" s="68">
        <f t="shared" si="4039"/>
        <v>1000</v>
      </c>
      <c r="M5306" s="68"/>
      <c r="N5306" s="68"/>
      <c r="O5306" s="68">
        <v>1000</v>
      </c>
      <c r="P5306" s="68">
        <f t="shared" si="4040"/>
        <v>1000</v>
      </c>
      <c r="Q5306" s="68">
        <f t="shared" si="4041"/>
        <v>6.666666666666667</v>
      </c>
    </row>
    <row r="5307" spans="1:17" x14ac:dyDescent="0.25">
      <c r="A5307" s="12" t="s">
        <v>638</v>
      </c>
      <c r="B5307" s="12" t="s">
        <v>82</v>
      </c>
      <c r="C5307" s="12" t="s">
        <v>956</v>
      </c>
      <c r="D5307" s="43" t="s">
        <v>1684</v>
      </c>
      <c r="E5307" s="48">
        <v>6135</v>
      </c>
      <c r="F5307" s="43"/>
      <c r="G5307" s="56" t="s">
        <v>2920</v>
      </c>
      <c r="H5307" s="23" t="s">
        <v>231</v>
      </c>
      <c r="I5307" s="68">
        <v>1400</v>
      </c>
      <c r="J5307" s="68">
        <v>500</v>
      </c>
      <c r="K5307" s="68"/>
      <c r="L5307" s="68">
        <f t="shared" si="4039"/>
        <v>0</v>
      </c>
      <c r="M5307" s="68"/>
      <c r="N5307" s="68"/>
      <c r="O5307" s="68">
        <v>0</v>
      </c>
      <c r="P5307" s="68">
        <f t="shared" si="4040"/>
        <v>0</v>
      </c>
      <c r="Q5307" s="68">
        <f t="shared" si="4041"/>
        <v>0</v>
      </c>
    </row>
    <row r="5308" spans="1:17" x14ac:dyDescent="0.25">
      <c r="A5308" s="12" t="s">
        <v>638</v>
      </c>
      <c r="B5308" s="12" t="s">
        <v>82</v>
      </c>
      <c r="C5308" s="12" t="s">
        <v>956</v>
      </c>
      <c r="D5308" s="43" t="s">
        <v>1684</v>
      </c>
      <c r="E5308" s="48">
        <v>6137</v>
      </c>
      <c r="F5308" s="43"/>
      <c r="G5308" s="56" t="s">
        <v>2920</v>
      </c>
      <c r="H5308" s="23" t="s">
        <v>235</v>
      </c>
      <c r="I5308" s="68">
        <v>10000</v>
      </c>
      <c r="J5308" s="68">
        <v>5000</v>
      </c>
      <c r="K5308" s="68"/>
      <c r="L5308" s="68">
        <f t="shared" si="4039"/>
        <v>500</v>
      </c>
      <c r="M5308" s="68"/>
      <c r="N5308" s="68"/>
      <c r="O5308" s="68">
        <v>500</v>
      </c>
      <c r="P5308" s="68">
        <f t="shared" si="4040"/>
        <v>500</v>
      </c>
      <c r="Q5308" s="68">
        <f t="shared" si="4041"/>
        <v>10</v>
      </c>
    </row>
    <row r="5309" spans="1:17" x14ac:dyDescent="0.25">
      <c r="A5309" s="14" t="s">
        <v>638</v>
      </c>
      <c r="B5309" s="14" t="s">
        <v>82</v>
      </c>
      <c r="C5309" s="14" t="s">
        <v>956</v>
      </c>
      <c r="D5309" s="50" t="s">
        <v>1684</v>
      </c>
      <c r="E5309" s="50" t="s">
        <v>2720</v>
      </c>
      <c r="F5309" s="43" t="s">
        <v>1</v>
      </c>
      <c r="G5309" s="49" t="s">
        <v>1</v>
      </c>
      <c r="H5309" s="11" t="s">
        <v>35</v>
      </c>
      <c r="I5309" s="67">
        <f t="shared" ref="I5309:O5309" si="4070">SUM(I5310:I5312)</f>
        <v>107580</v>
      </c>
      <c r="J5309" s="67">
        <f t="shared" si="4070"/>
        <v>58480</v>
      </c>
      <c r="K5309" s="67">
        <f t="shared" si="4070"/>
        <v>0</v>
      </c>
      <c r="L5309" s="67">
        <f t="shared" si="4039"/>
        <v>2600</v>
      </c>
      <c r="M5309" s="67">
        <f t="shared" si="4070"/>
        <v>0</v>
      </c>
      <c r="N5309" s="67">
        <f t="shared" si="4070"/>
        <v>0</v>
      </c>
      <c r="O5309" s="67">
        <f t="shared" si="4070"/>
        <v>2600</v>
      </c>
      <c r="P5309" s="67">
        <f t="shared" si="4040"/>
        <v>2600</v>
      </c>
      <c r="Q5309" s="67">
        <f t="shared" si="4041"/>
        <v>4.4459644322845415</v>
      </c>
    </row>
    <row r="5310" spans="1:17" x14ac:dyDescent="0.25">
      <c r="A5310" s="12" t="s">
        <v>638</v>
      </c>
      <c r="B5310" s="12" t="s">
        <v>82</v>
      </c>
      <c r="C5310" s="12" t="s">
        <v>956</v>
      </c>
      <c r="D5310" s="43" t="s">
        <v>1684</v>
      </c>
      <c r="E5310" s="48">
        <v>6139</v>
      </c>
      <c r="F5310" s="43"/>
      <c r="G5310" s="56" t="s">
        <v>2920</v>
      </c>
      <c r="H5310" s="23" t="s">
        <v>35</v>
      </c>
      <c r="I5310" s="68">
        <v>89000</v>
      </c>
      <c r="J5310" s="68">
        <v>40000</v>
      </c>
      <c r="K5310" s="68"/>
      <c r="L5310" s="68">
        <f t="shared" si="4039"/>
        <v>1000</v>
      </c>
      <c r="M5310" s="68"/>
      <c r="N5310" s="68"/>
      <c r="O5310" s="68">
        <v>1000</v>
      </c>
      <c r="P5310" s="68">
        <f t="shared" si="4040"/>
        <v>1000</v>
      </c>
      <c r="Q5310" s="68">
        <f t="shared" si="4041"/>
        <v>2.5</v>
      </c>
    </row>
    <row r="5311" spans="1:17" x14ac:dyDescent="0.25">
      <c r="A5311" s="12" t="s">
        <v>638</v>
      </c>
      <c r="B5311" s="12" t="s">
        <v>82</v>
      </c>
      <c r="C5311" s="12" t="s">
        <v>956</v>
      </c>
      <c r="D5311" s="43" t="s">
        <v>1684</v>
      </c>
      <c r="E5311" s="48">
        <v>6139</v>
      </c>
      <c r="F5311" s="43" t="s">
        <v>1691</v>
      </c>
      <c r="G5311" s="56" t="s">
        <v>2920</v>
      </c>
      <c r="H5311" s="23" t="s">
        <v>43</v>
      </c>
      <c r="I5311" s="68">
        <v>6600</v>
      </c>
      <c r="J5311" s="68">
        <v>6500</v>
      </c>
      <c r="K5311" s="68"/>
      <c r="L5311" s="68">
        <f t="shared" si="4039"/>
        <v>600</v>
      </c>
      <c r="M5311" s="68"/>
      <c r="N5311" s="68"/>
      <c r="O5311" s="68">
        <v>600</v>
      </c>
      <c r="P5311" s="68">
        <f t="shared" si="4040"/>
        <v>600</v>
      </c>
      <c r="Q5311" s="68">
        <f t="shared" si="4041"/>
        <v>9.2307692307692317</v>
      </c>
    </row>
    <row r="5312" spans="1:17" ht="22.5" x14ac:dyDescent="0.25">
      <c r="A5312" s="12" t="s">
        <v>638</v>
      </c>
      <c r="B5312" s="12" t="s">
        <v>82</v>
      </c>
      <c r="C5312" s="12" t="s">
        <v>956</v>
      </c>
      <c r="D5312" s="43" t="s">
        <v>1684</v>
      </c>
      <c r="E5312" s="48">
        <v>6139</v>
      </c>
      <c r="F5312" s="43" t="s">
        <v>1692</v>
      </c>
      <c r="G5312" s="56" t="s">
        <v>2920</v>
      </c>
      <c r="H5312" s="23" t="s">
        <v>49</v>
      </c>
      <c r="I5312" s="68">
        <v>11980</v>
      </c>
      <c r="J5312" s="68">
        <v>11980</v>
      </c>
      <c r="K5312" s="68"/>
      <c r="L5312" s="68">
        <f t="shared" si="4039"/>
        <v>1000</v>
      </c>
      <c r="M5312" s="68"/>
      <c r="N5312" s="68"/>
      <c r="O5312" s="68">
        <v>1000</v>
      </c>
      <c r="P5312" s="68">
        <f t="shared" si="4040"/>
        <v>1000</v>
      </c>
      <c r="Q5312" s="68">
        <f t="shared" si="4041"/>
        <v>8.3472454090150254</v>
      </c>
    </row>
    <row r="5313" spans="1:17" ht="22.5" x14ac:dyDescent="0.25">
      <c r="A5313" s="14" t="s">
        <v>1</v>
      </c>
      <c r="B5313" s="14" t="s">
        <v>1</v>
      </c>
      <c r="C5313" s="14" t="s">
        <v>1</v>
      </c>
      <c r="D5313" s="42" t="s">
        <v>1</v>
      </c>
      <c r="E5313" s="42" t="s">
        <v>1</v>
      </c>
      <c r="F5313" s="42" t="s">
        <v>1</v>
      </c>
      <c r="G5313" s="42" t="s">
        <v>1</v>
      </c>
      <c r="H5313" s="17" t="s">
        <v>50</v>
      </c>
      <c r="I5313" s="66">
        <f t="shared" ref="I5313:O5314" si="4071">SUM(I5314)</f>
        <v>100</v>
      </c>
      <c r="J5313" s="66">
        <f t="shared" si="4071"/>
        <v>100</v>
      </c>
      <c r="K5313" s="66">
        <f t="shared" si="4071"/>
        <v>0</v>
      </c>
      <c r="L5313" s="66">
        <f t="shared" si="4039"/>
        <v>0</v>
      </c>
      <c r="M5313" s="66">
        <f t="shared" si="4071"/>
        <v>0</v>
      </c>
      <c r="N5313" s="66">
        <f t="shared" si="4071"/>
        <v>0</v>
      </c>
      <c r="O5313" s="66">
        <f t="shared" si="4071"/>
        <v>0</v>
      </c>
      <c r="P5313" s="66">
        <f t="shared" si="4040"/>
        <v>0</v>
      </c>
      <c r="Q5313" s="66">
        <f t="shared" si="4041"/>
        <v>0</v>
      </c>
    </row>
    <row r="5314" spans="1:17" x14ac:dyDescent="0.25">
      <c r="A5314" s="12" t="s">
        <v>638</v>
      </c>
      <c r="B5314" s="12" t="s">
        <v>82</v>
      </c>
      <c r="C5314" s="12" t="s">
        <v>956</v>
      </c>
      <c r="D5314" s="43" t="s">
        <v>1684</v>
      </c>
      <c r="E5314" s="42" t="s">
        <v>2712</v>
      </c>
      <c r="F5314" s="42" t="s">
        <v>1</v>
      </c>
      <c r="G5314" s="42" t="s">
        <v>1</v>
      </c>
      <c r="H5314" s="11" t="s">
        <v>52</v>
      </c>
      <c r="I5314" s="67">
        <f t="shared" si="4071"/>
        <v>100</v>
      </c>
      <c r="J5314" s="67">
        <f t="shared" si="4071"/>
        <v>100</v>
      </c>
      <c r="K5314" s="67">
        <f t="shared" si="4071"/>
        <v>0</v>
      </c>
      <c r="L5314" s="67">
        <f t="shared" si="4039"/>
        <v>0</v>
      </c>
      <c r="M5314" s="67">
        <f t="shared" si="4071"/>
        <v>0</v>
      </c>
      <c r="N5314" s="67">
        <f t="shared" si="4071"/>
        <v>0</v>
      </c>
      <c r="O5314" s="67">
        <f t="shared" si="4071"/>
        <v>0</v>
      </c>
      <c r="P5314" s="67">
        <f t="shared" si="4040"/>
        <v>0</v>
      </c>
      <c r="Q5314" s="67">
        <f t="shared" si="4041"/>
        <v>0</v>
      </c>
    </row>
    <row r="5315" spans="1:17" x14ac:dyDescent="0.25">
      <c r="A5315" s="12" t="s">
        <v>638</v>
      </c>
      <c r="B5315" s="12" t="s">
        <v>82</v>
      </c>
      <c r="C5315" s="12" t="s">
        <v>956</v>
      </c>
      <c r="D5315" s="43" t="s">
        <v>1684</v>
      </c>
      <c r="E5315" s="48">
        <v>6148</v>
      </c>
      <c r="F5315" s="43"/>
      <c r="G5315" s="56" t="s">
        <v>2920</v>
      </c>
      <c r="H5315" s="23" t="s">
        <v>58</v>
      </c>
      <c r="I5315" s="68">
        <v>100</v>
      </c>
      <c r="J5315" s="68">
        <v>100</v>
      </c>
      <c r="K5315" s="68"/>
      <c r="L5315" s="68">
        <f t="shared" si="4039"/>
        <v>0</v>
      </c>
      <c r="M5315" s="68"/>
      <c r="N5315" s="68"/>
      <c r="O5315" s="68"/>
      <c r="P5315" s="68">
        <f t="shared" si="4040"/>
        <v>0</v>
      </c>
      <c r="Q5315" s="68">
        <f t="shared" si="4041"/>
        <v>0</v>
      </c>
    </row>
    <row r="5316" spans="1:17" ht="22.5" x14ac:dyDescent="0.25">
      <c r="A5316" s="14" t="s">
        <v>1</v>
      </c>
      <c r="B5316" s="14" t="s">
        <v>1</v>
      </c>
      <c r="C5316" s="14" t="s">
        <v>1</v>
      </c>
      <c r="D5316" s="42" t="s">
        <v>1</v>
      </c>
      <c r="E5316" s="42" t="s">
        <v>1</v>
      </c>
      <c r="F5316" s="42" t="s">
        <v>1</v>
      </c>
      <c r="G5316" s="42" t="s">
        <v>1</v>
      </c>
      <c r="H5316" s="17" t="s">
        <v>59</v>
      </c>
      <c r="I5316" s="66">
        <f t="shared" ref="I5316:O5316" si="4072">SUM(I5317)</f>
        <v>50000</v>
      </c>
      <c r="J5316" s="66">
        <f t="shared" si="4072"/>
        <v>0</v>
      </c>
      <c r="K5316" s="66">
        <f t="shared" si="4072"/>
        <v>0</v>
      </c>
      <c r="L5316" s="66">
        <f t="shared" si="4039"/>
        <v>0</v>
      </c>
      <c r="M5316" s="66">
        <f t="shared" si="4072"/>
        <v>0</v>
      </c>
      <c r="N5316" s="66">
        <f t="shared" si="4072"/>
        <v>0</v>
      </c>
      <c r="O5316" s="66">
        <f t="shared" si="4072"/>
        <v>0</v>
      </c>
      <c r="P5316" s="66">
        <f t="shared" si="4040"/>
        <v>0</v>
      </c>
      <c r="Q5316" s="66" t="str">
        <f t="shared" si="4041"/>
        <v>-</v>
      </c>
    </row>
    <row r="5317" spans="1:17" x14ac:dyDescent="0.25">
      <c r="A5317" s="12" t="s">
        <v>638</v>
      </c>
      <c r="B5317" s="12" t="s">
        <v>82</v>
      </c>
      <c r="C5317" s="12" t="s">
        <v>956</v>
      </c>
      <c r="D5317" s="43" t="s">
        <v>1684</v>
      </c>
      <c r="E5317" s="42" t="s">
        <v>2715</v>
      </c>
      <c r="F5317" s="42" t="s">
        <v>1</v>
      </c>
      <c r="G5317" s="42" t="s">
        <v>1</v>
      </c>
      <c r="H5317" s="11" t="s">
        <v>61</v>
      </c>
      <c r="I5317" s="67">
        <f t="shared" ref="I5317" si="4073">SUM(I5318:I5319)</f>
        <v>50000</v>
      </c>
      <c r="J5317" s="67">
        <f t="shared" ref="J5317:K5317" si="4074">SUM(J5318:J5319)</f>
        <v>0</v>
      </c>
      <c r="K5317" s="67">
        <f t="shared" si="4074"/>
        <v>0</v>
      </c>
      <c r="L5317" s="67">
        <f t="shared" si="4039"/>
        <v>0</v>
      </c>
      <c r="M5317" s="67">
        <f t="shared" ref="M5317" si="4075">SUM(M5318:M5319)</f>
        <v>0</v>
      </c>
      <c r="N5317" s="67">
        <f t="shared" ref="N5317:O5317" si="4076">SUM(N5318:N5319)</f>
        <v>0</v>
      </c>
      <c r="O5317" s="67">
        <f t="shared" si="4076"/>
        <v>0</v>
      </c>
      <c r="P5317" s="67">
        <f t="shared" si="4040"/>
        <v>0</v>
      </c>
      <c r="Q5317" s="67" t="str">
        <f t="shared" si="4041"/>
        <v>-</v>
      </c>
    </row>
    <row r="5318" spans="1:17" x14ac:dyDescent="0.25">
      <c r="A5318" s="12" t="s">
        <v>638</v>
      </c>
      <c r="B5318" s="12" t="s">
        <v>82</v>
      </c>
      <c r="C5318" s="12" t="s">
        <v>956</v>
      </c>
      <c r="D5318" s="43" t="s">
        <v>1684</v>
      </c>
      <c r="E5318" s="48">
        <v>8213</v>
      </c>
      <c r="F5318" s="43"/>
      <c r="G5318" s="56" t="s">
        <v>2920</v>
      </c>
      <c r="H5318" s="23" t="s">
        <v>62</v>
      </c>
      <c r="I5318" s="68">
        <v>25000</v>
      </c>
      <c r="J5318" s="68">
        <v>0</v>
      </c>
      <c r="K5318" s="68"/>
      <c r="L5318" s="68">
        <f t="shared" si="4039"/>
        <v>0</v>
      </c>
      <c r="M5318" s="68"/>
      <c r="N5318" s="68"/>
      <c r="O5318" s="68"/>
      <c r="P5318" s="68">
        <f t="shared" si="4040"/>
        <v>0</v>
      </c>
      <c r="Q5318" s="68" t="str">
        <f t="shared" si="4041"/>
        <v>-</v>
      </c>
    </row>
    <row r="5319" spans="1:17" x14ac:dyDescent="0.25">
      <c r="A5319" s="12" t="s">
        <v>638</v>
      </c>
      <c r="B5319" s="12" t="s">
        <v>82</v>
      </c>
      <c r="C5319" s="12" t="s">
        <v>956</v>
      </c>
      <c r="D5319" s="43" t="s">
        <v>1684</v>
      </c>
      <c r="E5319" s="48">
        <v>8216</v>
      </c>
      <c r="F5319" s="43"/>
      <c r="G5319" s="56" t="s">
        <v>2920</v>
      </c>
      <c r="H5319" s="23" t="s">
        <v>248</v>
      </c>
      <c r="I5319" s="68">
        <v>25000</v>
      </c>
      <c r="J5319" s="68">
        <v>0</v>
      </c>
      <c r="K5319" s="68"/>
      <c r="L5319" s="68">
        <f t="shared" si="4039"/>
        <v>0</v>
      </c>
      <c r="M5319" s="68"/>
      <c r="N5319" s="68"/>
      <c r="O5319" s="68"/>
      <c r="P5319" s="68">
        <f t="shared" si="4040"/>
        <v>0</v>
      </c>
      <c r="Q5319" s="68" t="str">
        <f t="shared" si="4041"/>
        <v>-</v>
      </c>
    </row>
    <row r="5320" spans="1:17" ht="22.5" x14ac:dyDescent="0.25">
      <c r="A5320" s="23" t="s">
        <v>1</v>
      </c>
      <c r="B5320" s="23" t="s">
        <v>1</v>
      </c>
      <c r="C5320" s="23" t="s">
        <v>1</v>
      </c>
      <c r="D5320" s="49" t="s">
        <v>1</v>
      </c>
      <c r="E5320" s="49" t="s">
        <v>1</v>
      </c>
      <c r="F5320" s="49" t="s">
        <v>1</v>
      </c>
      <c r="G5320" s="49" t="s">
        <v>1</v>
      </c>
      <c r="H5320" s="17" t="s">
        <v>1693</v>
      </c>
      <c r="I5320" s="66">
        <f t="shared" ref="I5320:O5320" si="4077">SUM(I5291,I5313,I5316)</f>
        <v>2700443</v>
      </c>
      <c r="J5320" s="66">
        <f t="shared" si="4077"/>
        <v>2520293</v>
      </c>
      <c r="K5320" s="66">
        <f t="shared" si="4077"/>
        <v>0</v>
      </c>
      <c r="L5320" s="66">
        <f t="shared" si="4039"/>
        <v>218850</v>
      </c>
      <c r="M5320" s="66">
        <f t="shared" si="4077"/>
        <v>0</v>
      </c>
      <c r="N5320" s="66">
        <f t="shared" si="4077"/>
        <v>0</v>
      </c>
      <c r="O5320" s="66">
        <f t="shared" si="4077"/>
        <v>218850</v>
      </c>
      <c r="P5320" s="66">
        <f t="shared" si="4040"/>
        <v>218850</v>
      </c>
      <c r="Q5320" s="66">
        <f t="shared" si="4041"/>
        <v>8.6835141787085881</v>
      </c>
    </row>
    <row r="5321" spans="1:17" ht="15.75" thickBot="1" x14ac:dyDescent="0.3">
      <c r="A5321" s="23" t="s">
        <v>1</v>
      </c>
      <c r="B5321" s="23" t="s">
        <v>1</v>
      </c>
      <c r="C5321" s="23" t="s">
        <v>1</v>
      </c>
      <c r="D5321" s="49" t="s">
        <v>1</v>
      </c>
      <c r="E5321" s="49" t="s">
        <v>1</v>
      </c>
      <c r="F5321" s="49" t="s">
        <v>1</v>
      </c>
      <c r="G5321" s="49" t="s">
        <v>1</v>
      </c>
      <c r="H5321" s="11" t="s">
        <v>64</v>
      </c>
      <c r="I5321" s="67">
        <v>86</v>
      </c>
      <c r="J5321" s="67">
        <v>86</v>
      </c>
      <c r="K5321" s="67"/>
      <c r="L5321" s="67"/>
      <c r="M5321" s="67"/>
      <c r="N5321" s="67"/>
      <c r="O5321" s="67"/>
      <c r="P5321" s="67">
        <f t="shared" si="4040"/>
        <v>0</v>
      </c>
      <c r="Q5321" s="67">
        <f t="shared" si="4041"/>
        <v>0</v>
      </c>
    </row>
    <row r="5322" spans="1:17" ht="34.5" thickBot="1" x14ac:dyDescent="0.3">
      <c r="A5322" s="23" t="s">
        <v>1</v>
      </c>
      <c r="B5322" s="23" t="s">
        <v>1</v>
      </c>
      <c r="C5322" s="23" t="s">
        <v>1</v>
      </c>
      <c r="D5322" s="49" t="s">
        <v>1</v>
      </c>
      <c r="E5322" s="49" t="s">
        <v>1</v>
      </c>
      <c r="F5322" s="49" t="s">
        <v>1</v>
      </c>
      <c r="G5322" s="49" t="s">
        <v>1</v>
      </c>
      <c r="H5322" s="22" t="s">
        <v>65</v>
      </c>
      <c r="I5322" s="64" t="s">
        <v>2718</v>
      </c>
      <c r="J5322" s="64" t="s">
        <v>2879</v>
      </c>
      <c r="K5322" s="64" t="s">
        <v>2942</v>
      </c>
      <c r="L5322" s="64" t="s">
        <v>2942</v>
      </c>
      <c r="M5322" s="64" t="s">
        <v>2950</v>
      </c>
      <c r="N5322" s="64" t="s">
        <v>2949</v>
      </c>
      <c r="O5322" s="64" t="s">
        <v>2951</v>
      </c>
      <c r="P5322" s="64" t="s">
        <v>2942</v>
      </c>
      <c r="Q5322" s="64" t="s">
        <v>2944</v>
      </c>
    </row>
    <row r="5323" spans="1:17" x14ac:dyDescent="0.25">
      <c r="A5323" s="24"/>
      <c r="B5323" s="24"/>
      <c r="C5323" s="24"/>
      <c r="D5323" s="51"/>
      <c r="E5323" s="51"/>
      <c r="F5323" s="51"/>
      <c r="G5323" s="51"/>
      <c r="H5323" s="18" t="s">
        <v>1</v>
      </c>
      <c r="I5323" s="65">
        <v>1</v>
      </c>
      <c r="J5323" s="65" t="s">
        <v>2894</v>
      </c>
      <c r="K5323" s="65">
        <v>3</v>
      </c>
      <c r="L5323" s="65" t="s">
        <v>2945</v>
      </c>
      <c r="M5323" s="65">
        <v>5</v>
      </c>
      <c r="N5323" s="65">
        <v>6</v>
      </c>
      <c r="O5323" s="65">
        <v>7</v>
      </c>
      <c r="P5323" s="65" t="s">
        <v>2946</v>
      </c>
      <c r="Q5323" s="65">
        <v>9</v>
      </c>
    </row>
    <row r="5324" spans="1:17" x14ac:dyDescent="0.25">
      <c r="A5324" s="24"/>
      <c r="B5324" s="24"/>
      <c r="C5324" s="24"/>
      <c r="D5324" s="51"/>
      <c r="E5324" s="52"/>
      <c r="F5324" s="52"/>
      <c r="G5324" s="52"/>
      <c r="H5324" s="19" t="s">
        <v>332</v>
      </c>
      <c r="I5324" s="69">
        <f t="shared" ref="I5324" si="4078">SUM(I5320)</f>
        <v>2700443</v>
      </c>
      <c r="J5324" s="69">
        <f t="shared" ref="J5324:K5324" si="4079">SUM(J5320)</f>
        <v>2520293</v>
      </c>
      <c r="K5324" s="69">
        <f t="shared" si="4079"/>
        <v>0</v>
      </c>
      <c r="L5324" s="69">
        <f t="shared" ref="L5324:L5387" si="4080">SUM(M5324:O5324)</f>
        <v>218850</v>
      </c>
      <c r="M5324" s="69">
        <f t="shared" ref="M5324" si="4081">SUM(M5320)</f>
        <v>0</v>
      </c>
      <c r="N5324" s="69">
        <f t="shared" ref="N5324:O5324" si="4082">SUM(N5320)</f>
        <v>0</v>
      </c>
      <c r="O5324" s="69">
        <f t="shared" si="4082"/>
        <v>218850</v>
      </c>
      <c r="P5324" s="69">
        <f t="shared" ref="P5324:P5387" si="4083">K5324+L5324</f>
        <v>218850</v>
      </c>
      <c r="Q5324" s="69">
        <f t="shared" ref="Q5324:Q5387" si="4084">IF(J5324=0,"-",P5324/J5324*100)</f>
        <v>8.6835141787085881</v>
      </c>
    </row>
    <row r="5325" spans="1:17" x14ac:dyDescent="0.25">
      <c r="A5325" s="24"/>
      <c r="B5325" s="24"/>
      <c r="C5325" s="24"/>
      <c r="D5325" s="51"/>
      <c r="E5325" s="51"/>
      <c r="F5325" s="51"/>
      <c r="G5325" s="51"/>
      <c r="H5325" s="20" t="s">
        <v>67</v>
      </c>
      <c r="I5325" s="69">
        <f t="shared" ref="I5325" si="4085">SUM(I5324)</f>
        <v>2700443</v>
      </c>
      <c r="J5325" s="69">
        <f t="shared" ref="J5325:K5325" si="4086">SUM(J5324)</f>
        <v>2520293</v>
      </c>
      <c r="K5325" s="69">
        <f t="shared" si="4086"/>
        <v>0</v>
      </c>
      <c r="L5325" s="69">
        <f t="shared" si="4080"/>
        <v>218850</v>
      </c>
      <c r="M5325" s="69">
        <f t="shared" ref="M5325" si="4087">SUM(M5324)</f>
        <v>0</v>
      </c>
      <c r="N5325" s="69">
        <f t="shared" ref="N5325:O5325" si="4088">SUM(N5324)</f>
        <v>0</v>
      </c>
      <c r="O5325" s="69">
        <f t="shared" si="4088"/>
        <v>218850</v>
      </c>
      <c r="P5325" s="69">
        <f t="shared" si="4083"/>
        <v>218850</v>
      </c>
      <c r="Q5325" s="69">
        <f t="shared" si="4084"/>
        <v>8.6835141787085881</v>
      </c>
    </row>
    <row r="5326" spans="1:17" x14ac:dyDescent="0.25">
      <c r="A5326" s="25"/>
      <c r="B5326" s="25"/>
      <c r="C5326" s="25"/>
      <c r="D5326" s="53"/>
      <c r="E5326" s="53"/>
      <c r="F5326" s="53"/>
      <c r="G5326" s="53"/>
    </row>
    <row r="5327" spans="1:17" ht="15.75" thickBot="1" x14ac:dyDescent="0.3">
      <c r="A5327" s="23" t="s">
        <v>1</v>
      </c>
      <c r="B5327" s="23" t="s">
        <v>1</v>
      </c>
      <c r="C5327" s="23" t="s">
        <v>1</v>
      </c>
      <c r="D5327" s="49" t="s">
        <v>1</v>
      </c>
      <c r="E5327" s="49" t="s">
        <v>1</v>
      </c>
      <c r="F5327" s="49" t="s">
        <v>1</v>
      </c>
      <c r="G5327" s="49" t="s">
        <v>1</v>
      </c>
      <c r="H5327" s="26" t="s">
        <v>1</v>
      </c>
      <c r="I5327" s="70"/>
      <c r="J5327" s="70"/>
      <c r="K5327" s="70"/>
      <c r="L5327" s="70"/>
      <c r="M5327" s="70"/>
      <c r="N5327" s="70"/>
      <c r="O5327" s="70"/>
      <c r="P5327" s="70"/>
      <c r="Q5327" s="70"/>
    </row>
    <row r="5328" spans="1:17" ht="34.5" thickBot="1" x14ac:dyDescent="0.3">
      <c r="A5328" s="22" t="s">
        <v>4</v>
      </c>
      <c r="B5328" s="22" t="s">
        <v>5</v>
      </c>
      <c r="C5328" s="22" t="s">
        <v>6</v>
      </c>
      <c r="D5328" s="44" t="s">
        <v>2891</v>
      </c>
      <c r="E5328" s="44" t="s">
        <v>2895</v>
      </c>
      <c r="F5328" s="44" t="s">
        <v>7</v>
      </c>
      <c r="G5328" s="44" t="s">
        <v>8</v>
      </c>
      <c r="H5328" s="22" t="s">
        <v>9</v>
      </c>
      <c r="I5328" s="64" t="s">
        <v>2718</v>
      </c>
      <c r="J5328" s="64" t="s">
        <v>2879</v>
      </c>
      <c r="K5328" s="64" t="s">
        <v>2942</v>
      </c>
      <c r="L5328" s="64" t="s">
        <v>2942</v>
      </c>
      <c r="M5328" s="64" t="s">
        <v>2950</v>
      </c>
      <c r="N5328" s="64" t="s">
        <v>2949</v>
      </c>
      <c r="O5328" s="64" t="s">
        <v>2951</v>
      </c>
      <c r="P5328" s="64" t="s">
        <v>2942</v>
      </c>
      <c r="Q5328" s="64" t="s">
        <v>2944</v>
      </c>
    </row>
    <row r="5329" spans="1:17" x14ac:dyDescent="0.25">
      <c r="A5329" s="15" t="s">
        <v>1</v>
      </c>
      <c r="B5329" s="15" t="s">
        <v>1</v>
      </c>
      <c r="C5329" s="15" t="s">
        <v>1</v>
      </c>
      <c r="D5329" s="45" t="s">
        <v>1</v>
      </c>
      <c r="E5329" s="45" t="s">
        <v>1</v>
      </c>
      <c r="F5329" s="46" t="s">
        <v>1</v>
      </c>
      <c r="G5329" s="47" t="s">
        <v>1</v>
      </c>
      <c r="H5329" s="16" t="s">
        <v>1</v>
      </c>
      <c r="I5329" s="65">
        <v>1</v>
      </c>
      <c r="J5329" s="65" t="s">
        <v>2894</v>
      </c>
      <c r="K5329" s="65">
        <v>3</v>
      </c>
      <c r="L5329" s="65" t="s">
        <v>2945</v>
      </c>
      <c r="M5329" s="65">
        <v>5</v>
      </c>
      <c r="N5329" s="65">
        <v>6</v>
      </c>
      <c r="O5329" s="65">
        <v>7</v>
      </c>
      <c r="P5329" s="65" t="s">
        <v>2946</v>
      </c>
      <c r="Q5329" s="65">
        <v>9</v>
      </c>
    </row>
    <row r="5330" spans="1:17" x14ac:dyDescent="0.25">
      <c r="A5330" s="14" t="s">
        <v>638</v>
      </c>
      <c r="B5330" s="14" t="s">
        <v>82</v>
      </c>
      <c r="C5330" s="12" t="s">
        <v>966</v>
      </c>
      <c r="D5330" s="43" t="s">
        <v>1694</v>
      </c>
      <c r="E5330" s="42" t="s">
        <v>1</v>
      </c>
      <c r="F5330" s="42" t="s">
        <v>1</v>
      </c>
      <c r="G5330" s="42" t="s">
        <v>1</v>
      </c>
      <c r="H5330" s="11" t="s">
        <v>1695</v>
      </c>
      <c r="I5330" s="63"/>
      <c r="J5330" s="63"/>
      <c r="K5330" s="63"/>
      <c r="L5330" s="63"/>
      <c r="M5330" s="63"/>
      <c r="N5330" s="63"/>
      <c r="O5330" s="63"/>
      <c r="P5330" s="63">
        <f t="shared" si="4083"/>
        <v>0</v>
      </c>
      <c r="Q5330" s="63" t="str">
        <f t="shared" si="4084"/>
        <v>-</v>
      </c>
    </row>
    <row r="5331" spans="1:17" ht="22.5" x14ac:dyDescent="0.25">
      <c r="A5331" s="14" t="s">
        <v>1</v>
      </c>
      <c r="B5331" s="14" t="s">
        <v>1</v>
      </c>
      <c r="C5331" s="14" t="s">
        <v>1</v>
      </c>
      <c r="D5331" s="42" t="s">
        <v>1</v>
      </c>
      <c r="E5331" s="42" t="s">
        <v>1</v>
      </c>
      <c r="F5331" s="42" t="s">
        <v>1</v>
      </c>
      <c r="G5331" s="42" t="s">
        <v>1</v>
      </c>
      <c r="H5331" s="17" t="s">
        <v>13</v>
      </c>
      <c r="I5331" s="66">
        <f t="shared" ref="I5331" si="4089">SUM(I5332,I5340,I5342)</f>
        <v>1442795</v>
      </c>
      <c r="J5331" s="66">
        <f t="shared" ref="J5331:K5331" si="4090">SUM(J5332,J5340,J5342)</f>
        <v>1393095</v>
      </c>
      <c r="K5331" s="66">
        <f t="shared" si="4090"/>
        <v>0</v>
      </c>
      <c r="L5331" s="66">
        <f t="shared" si="4080"/>
        <v>126800</v>
      </c>
      <c r="M5331" s="66">
        <f t="shared" ref="M5331" si="4091">SUM(M5332,M5340,M5342)</f>
        <v>0</v>
      </c>
      <c r="N5331" s="66">
        <f t="shared" ref="N5331:O5331" si="4092">SUM(N5332,N5340,N5342)</f>
        <v>0</v>
      </c>
      <c r="O5331" s="66">
        <f t="shared" si="4092"/>
        <v>126800</v>
      </c>
      <c r="P5331" s="66">
        <f t="shared" si="4083"/>
        <v>126800</v>
      </c>
      <c r="Q5331" s="66">
        <f t="shared" si="4084"/>
        <v>9.1020353960067322</v>
      </c>
    </row>
    <row r="5332" spans="1:17" x14ac:dyDescent="0.25">
      <c r="A5332" s="12" t="s">
        <v>638</v>
      </c>
      <c r="B5332" s="12" t="s">
        <v>82</v>
      </c>
      <c r="C5332" s="12" t="s">
        <v>966</v>
      </c>
      <c r="D5332" s="43" t="s">
        <v>1694</v>
      </c>
      <c r="E5332" s="42" t="s">
        <v>2709</v>
      </c>
      <c r="F5332" s="42" t="s">
        <v>1</v>
      </c>
      <c r="G5332" s="42" t="s">
        <v>1</v>
      </c>
      <c r="H5332" s="11" t="s">
        <v>15</v>
      </c>
      <c r="I5332" s="67">
        <f t="shared" ref="I5332" si="4093">SUM(I5333,I5334)</f>
        <v>1206412</v>
      </c>
      <c r="J5332" s="67">
        <f t="shared" ref="J5332:K5332" si="4094">SUM(J5333,J5334)</f>
        <v>1206412</v>
      </c>
      <c r="K5332" s="67">
        <f t="shared" si="4094"/>
        <v>0</v>
      </c>
      <c r="L5332" s="67">
        <f t="shared" si="4080"/>
        <v>105000</v>
      </c>
      <c r="M5332" s="67">
        <f t="shared" ref="M5332" si="4095">SUM(M5333,M5334)</f>
        <v>0</v>
      </c>
      <c r="N5332" s="67">
        <f t="shared" ref="N5332:O5332" si="4096">SUM(N5333,N5334)</f>
        <v>0</v>
      </c>
      <c r="O5332" s="67">
        <f t="shared" si="4096"/>
        <v>105000</v>
      </c>
      <c r="P5332" s="67">
        <f t="shared" si="4083"/>
        <v>105000</v>
      </c>
      <c r="Q5332" s="67">
        <f t="shared" si="4084"/>
        <v>8.7034943286373156</v>
      </c>
    </row>
    <row r="5333" spans="1:17" x14ac:dyDescent="0.25">
      <c r="A5333" s="12" t="s">
        <v>638</v>
      </c>
      <c r="B5333" s="12" t="s">
        <v>82</v>
      </c>
      <c r="C5333" s="12" t="s">
        <v>966</v>
      </c>
      <c r="D5333" s="43" t="s">
        <v>1694</v>
      </c>
      <c r="E5333" s="48">
        <v>6111</v>
      </c>
      <c r="F5333" s="43"/>
      <c r="G5333" s="56" t="s">
        <v>2920</v>
      </c>
      <c r="H5333" s="23" t="s">
        <v>16</v>
      </c>
      <c r="I5333" s="68">
        <v>1025112</v>
      </c>
      <c r="J5333" s="68">
        <v>1025112</v>
      </c>
      <c r="K5333" s="68"/>
      <c r="L5333" s="68">
        <f t="shared" si="4080"/>
        <v>90000</v>
      </c>
      <c r="M5333" s="68"/>
      <c r="N5333" s="68"/>
      <c r="O5333" s="68">
        <v>90000</v>
      </c>
      <c r="P5333" s="68">
        <f t="shared" si="4083"/>
        <v>90000</v>
      </c>
      <c r="Q5333" s="68">
        <f t="shared" si="4084"/>
        <v>8.7795284807903915</v>
      </c>
    </row>
    <row r="5334" spans="1:17" x14ac:dyDescent="0.25">
      <c r="A5334" s="14" t="s">
        <v>638</v>
      </c>
      <c r="B5334" s="14" t="s">
        <v>82</v>
      </c>
      <c r="C5334" s="14" t="s">
        <v>966</v>
      </c>
      <c r="D5334" s="50" t="s">
        <v>1694</v>
      </c>
      <c r="E5334" s="50" t="s">
        <v>2719</v>
      </c>
      <c r="F5334" s="43" t="s">
        <v>1</v>
      </c>
      <c r="G5334" s="49" t="s">
        <v>1</v>
      </c>
      <c r="H5334" s="11" t="s">
        <v>19</v>
      </c>
      <c r="I5334" s="67">
        <f t="shared" ref="I5334:O5334" si="4097">SUM(I5335:I5339)</f>
        <v>181300</v>
      </c>
      <c r="J5334" s="67">
        <f t="shared" si="4097"/>
        <v>181300</v>
      </c>
      <c r="K5334" s="67">
        <f t="shared" si="4097"/>
        <v>0</v>
      </c>
      <c r="L5334" s="67">
        <f t="shared" si="4080"/>
        <v>15000</v>
      </c>
      <c r="M5334" s="67">
        <f t="shared" si="4097"/>
        <v>0</v>
      </c>
      <c r="N5334" s="67">
        <f t="shared" si="4097"/>
        <v>0</v>
      </c>
      <c r="O5334" s="67">
        <f t="shared" si="4097"/>
        <v>15000</v>
      </c>
      <c r="P5334" s="67">
        <f t="shared" si="4083"/>
        <v>15000</v>
      </c>
      <c r="Q5334" s="67">
        <f t="shared" si="4084"/>
        <v>8.2735797021511299</v>
      </c>
    </row>
    <row r="5335" spans="1:17" x14ac:dyDescent="0.25">
      <c r="A5335" s="12" t="s">
        <v>638</v>
      </c>
      <c r="B5335" s="12" t="s">
        <v>82</v>
      </c>
      <c r="C5335" s="12" t="s">
        <v>966</v>
      </c>
      <c r="D5335" s="43" t="s">
        <v>1694</v>
      </c>
      <c r="E5335" s="48">
        <v>6112</v>
      </c>
      <c r="F5335" s="43" t="s">
        <v>1696</v>
      </c>
      <c r="G5335" s="56" t="s">
        <v>2920</v>
      </c>
      <c r="H5335" s="23" t="s">
        <v>73</v>
      </c>
      <c r="I5335" s="68">
        <v>33300</v>
      </c>
      <c r="J5335" s="68">
        <v>33300</v>
      </c>
      <c r="K5335" s="68"/>
      <c r="L5335" s="68">
        <f t="shared" si="4080"/>
        <v>4000</v>
      </c>
      <c r="M5335" s="68"/>
      <c r="N5335" s="68"/>
      <c r="O5335" s="68">
        <v>4000</v>
      </c>
      <c r="P5335" s="68">
        <f t="shared" si="4083"/>
        <v>4000</v>
      </c>
      <c r="Q5335" s="68">
        <f t="shared" si="4084"/>
        <v>12.012012012012011</v>
      </c>
    </row>
    <row r="5336" spans="1:17" x14ac:dyDescent="0.25">
      <c r="A5336" s="12" t="s">
        <v>638</v>
      </c>
      <c r="B5336" s="12" t="s">
        <v>82</v>
      </c>
      <c r="C5336" s="12" t="s">
        <v>966</v>
      </c>
      <c r="D5336" s="43" t="s">
        <v>1694</v>
      </c>
      <c r="E5336" s="48">
        <v>6112</v>
      </c>
      <c r="F5336" s="43" t="s">
        <v>1697</v>
      </c>
      <c r="G5336" s="56" t="s">
        <v>2920</v>
      </c>
      <c r="H5336" s="23" t="s">
        <v>22</v>
      </c>
      <c r="I5336" s="68">
        <v>88000</v>
      </c>
      <c r="J5336" s="68">
        <v>88000</v>
      </c>
      <c r="K5336" s="68"/>
      <c r="L5336" s="68">
        <f t="shared" si="4080"/>
        <v>11000</v>
      </c>
      <c r="M5336" s="68"/>
      <c r="N5336" s="68"/>
      <c r="O5336" s="68">
        <v>11000</v>
      </c>
      <c r="P5336" s="68">
        <f t="shared" si="4083"/>
        <v>11000</v>
      </c>
      <c r="Q5336" s="68">
        <f t="shared" si="4084"/>
        <v>12.5</v>
      </c>
    </row>
    <row r="5337" spans="1:17" x14ac:dyDescent="0.25">
      <c r="A5337" s="12" t="s">
        <v>638</v>
      </c>
      <c r="B5337" s="12" t="s">
        <v>82</v>
      </c>
      <c r="C5337" s="12" t="s">
        <v>966</v>
      </c>
      <c r="D5337" s="43" t="s">
        <v>1694</v>
      </c>
      <c r="E5337" s="48">
        <v>6112</v>
      </c>
      <c r="F5337" s="43" t="s">
        <v>1698</v>
      </c>
      <c r="G5337" s="56" t="s">
        <v>2920</v>
      </c>
      <c r="H5337" s="23" t="s">
        <v>24</v>
      </c>
      <c r="I5337" s="68">
        <v>24000</v>
      </c>
      <c r="J5337" s="68">
        <v>24000</v>
      </c>
      <c r="K5337" s="68"/>
      <c r="L5337" s="68">
        <f t="shared" si="4080"/>
        <v>0</v>
      </c>
      <c r="M5337" s="68"/>
      <c r="N5337" s="68"/>
      <c r="O5337" s="68"/>
      <c r="P5337" s="68">
        <f t="shared" si="4083"/>
        <v>0</v>
      </c>
      <c r="Q5337" s="68">
        <f t="shared" si="4084"/>
        <v>0</v>
      </c>
    </row>
    <row r="5338" spans="1:17" x14ac:dyDescent="0.25">
      <c r="A5338" s="12" t="s">
        <v>638</v>
      </c>
      <c r="B5338" s="12" t="s">
        <v>82</v>
      </c>
      <c r="C5338" s="12" t="s">
        <v>966</v>
      </c>
      <c r="D5338" s="43" t="s">
        <v>1694</v>
      </c>
      <c r="E5338" s="48">
        <v>6112</v>
      </c>
      <c r="F5338" s="43" t="s">
        <v>1699</v>
      </c>
      <c r="G5338" s="56" t="s">
        <v>2920</v>
      </c>
      <c r="H5338" s="23" t="s">
        <v>76</v>
      </c>
      <c r="I5338" s="68">
        <v>24000</v>
      </c>
      <c r="J5338" s="68">
        <v>24000</v>
      </c>
      <c r="K5338" s="68"/>
      <c r="L5338" s="68">
        <f t="shared" si="4080"/>
        <v>0</v>
      </c>
      <c r="M5338" s="68"/>
      <c r="N5338" s="68"/>
      <c r="O5338" s="68">
        <v>0</v>
      </c>
      <c r="P5338" s="68">
        <f t="shared" si="4083"/>
        <v>0</v>
      </c>
      <c r="Q5338" s="68">
        <f t="shared" si="4084"/>
        <v>0</v>
      </c>
    </row>
    <row r="5339" spans="1:17" x14ac:dyDescent="0.25">
      <c r="A5339" s="12" t="s">
        <v>638</v>
      </c>
      <c r="B5339" s="12" t="s">
        <v>82</v>
      </c>
      <c r="C5339" s="12" t="s">
        <v>966</v>
      </c>
      <c r="D5339" s="43" t="s">
        <v>1694</v>
      </c>
      <c r="E5339" s="48">
        <v>6112</v>
      </c>
      <c r="F5339" s="43" t="s">
        <v>1700</v>
      </c>
      <c r="G5339" s="56" t="s">
        <v>2920</v>
      </c>
      <c r="H5339" s="23" t="s">
        <v>26</v>
      </c>
      <c r="I5339" s="68">
        <v>12000</v>
      </c>
      <c r="J5339" s="68">
        <v>12000</v>
      </c>
      <c r="K5339" s="68"/>
      <c r="L5339" s="68">
        <f t="shared" si="4080"/>
        <v>0</v>
      </c>
      <c r="M5339" s="68"/>
      <c r="N5339" s="68"/>
      <c r="O5339" s="68">
        <v>0</v>
      </c>
      <c r="P5339" s="68">
        <f t="shared" si="4083"/>
        <v>0</v>
      </c>
      <c r="Q5339" s="68">
        <f t="shared" si="4084"/>
        <v>0</v>
      </c>
    </row>
    <row r="5340" spans="1:17" x14ac:dyDescent="0.25">
      <c r="A5340" s="12" t="s">
        <v>638</v>
      </c>
      <c r="B5340" s="12" t="s">
        <v>82</v>
      </c>
      <c r="C5340" s="12" t="s">
        <v>966</v>
      </c>
      <c r="D5340" s="43" t="s">
        <v>1694</v>
      </c>
      <c r="E5340" s="42" t="s">
        <v>2710</v>
      </c>
      <c r="F5340" s="42" t="s">
        <v>1</v>
      </c>
      <c r="G5340" s="42" t="s">
        <v>1</v>
      </c>
      <c r="H5340" s="11" t="s">
        <v>28</v>
      </c>
      <c r="I5340" s="67">
        <f t="shared" ref="I5340:O5340" si="4098">SUM(I5341)</f>
        <v>115042</v>
      </c>
      <c r="J5340" s="67">
        <f t="shared" si="4098"/>
        <v>115042</v>
      </c>
      <c r="K5340" s="67">
        <f t="shared" si="4098"/>
        <v>0</v>
      </c>
      <c r="L5340" s="67">
        <f t="shared" si="4080"/>
        <v>9500</v>
      </c>
      <c r="M5340" s="67">
        <f t="shared" si="4098"/>
        <v>0</v>
      </c>
      <c r="N5340" s="67">
        <f t="shared" si="4098"/>
        <v>0</v>
      </c>
      <c r="O5340" s="67">
        <f t="shared" si="4098"/>
        <v>9500</v>
      </c>
      <c r="P5340" s="67">
        <f t="shared" si="4083"/>
        <v>9500</v>
      </c>
      <c r="Q5340" s="67">
        <f t="shared" si="4084"/>
        <v>8.257853653448306</v>
      </c>
    </row>
    <row r="5341" spans="1:17" x14ac:dyDescent="0.25">
      <c r="A5341" s="12" t="s">
        <v>638</v>
      </c>
      <c r="B5341" s="12" t="s">
        <v>82</v>
      </c>
      <c r="C5341" s="12" t="s">
        <v>966</v>
      </c>
      <c r="D5341" s="43" t="s">
        <v>1694</v>
      </c>
      <c r="E5341" s="48">
        <v>6121</v>
      </c>
      <c r="F5341" s="43"/>
      <c r="G5341" s="56" t="s">
        <v>2920</v>
      </c>
      <c r="H5341" s="23" t="s">
        <v>29</v>
      </c>
      <c r="I5341" s="68">
        <v>115042</v>
      </c>
      <c r="J5341" s="68">
        <v>115042</v>
      </c>
      <c r="K5341" s="68"/>
      <c r="L5341" s="68">
        <f t="shared" si="4080"/>
        <v>9500</v>
      </c>
      <c r="M5341" s="68"/>
      <c r="N5341" s="68"/>
      <c r="O5341" s="68">
        <v>9500</v>
      </c>
      <c r="P5341" s="68">
        <f t="shared" si="4083"/>
        <v>9500</v>
      </c>
      <c r="Q5341" s="68">
        <f t="shared" si="4084"/>
        <v>8.257853653448306</v>
      </c>
    </row>
    <row r="5342" spans="1:17" x14ac:dyDescent="0.25">
      <c r="A5342" s="12" t="s">
        <v>638</v>
      </c>
      <c r="B5342" s="12" t="s">
        <v>82</v>
      </c>
      <c r="C5342" s="12" t="s">
        <v>966</v>
      </c>
      <c r="D5342" s="43" t="s">
        <v>1694</v>
      </c>
      <c r="E5342" s="42" t="s">
        <v>2711</v>
      </c>
      <c r="F5342" s="42" t="s">
        <v>1</v>
      </c>
      <c r="G5342" s="42" t="s">
        <v>1</v>
      </c>
      <c r="H5342" s="11" t="s">
        <v>32</v>
      </c>
      <c r="I5342" s="67">
        <f t="shared" ref="I5342:O5342" si="4099">SUM(I5343:I5350)</f>
        <v>121341</v>
      </c>
      <c r="J5342" s="67">
        <f t="shared" si="4099"/>
        <v>71641</v>
      </c>
      <c r="K5342" s="67">
        <f t="shared" si="4099"/>
        <v>0</v>
      </c>
      <c r="L5342" s="67">
        <f t="shared" si="4080"/>
        <v>12300</v>
      </c>
      <c r="M5342" s="67">
        <f t="shared" si="4099"/>
        <v>0</v>
      </c>
      <c r="N5342" s="67">
        <f t="shared" si="4099"/>
        <v>0</v>
      </c>
      <c r="O5342" s="67">
        <f t="shared" si="4099"/>
        <v>12300</v>
      </c>
      <c r="P5342" s="67">
        <f t="shared" si="4083"/>
        <v>12300</v>
      </c>
      <c r="Q5342" s="67">
        <f t="shared" si="4084"/>
        <v>17.168939573707792</v>
      </c>
    </row>
    <row r="5343" spans="1:17" x14ac:dyDescent="0.25">
      <c r="A5343" s="12" t="s">
        <v>638</v>
      </c>
      <c r="B5343" s="12" t="s">
        <v>82</v>
      </c>
      <c r="C5343" s="12" t="s">
        <v>966</v>
      </c>
      <c r="D5343" s="43" t="s">
        <v>1694</v>
      </c>
      <c r="E5343" s="48">
        <v>6131</v>
      </c>
      <c r="F5343" s="43"/>
      <c r="G5343" s="56" t="s">
        <v>2920</v>
      </c>
      <c r="H5343" s="23" t="s">
        <v>33</v>
      </c>
      <c r="I5343" s="68">
        <v>2600</v>
      </c>
      <c r="J5343" s="68">
        <v>100</v>
      </c>
      <c r="K5343" s="68"/>
      <c r="L5343" s="68">
        <f t="shared" si="4080"/>
        <v>0</v>
      </c>
      <c r="M5343" s="68"/>
      <c r="N5343" s="68"/>
      <c r="O5343" s="68">
        <v>0</v>
      </c>
      <c r="P5343" s="68">
        <f t="shared" si="4083"/>
        <v>0</v>
      </c>
      <c r="Q5343" s="68">
        <f t="shared" si="4084"/>
        <v>0</v>
      </c>
    </row>
    <row r="5344" spans="1:17" x14ac:dyDescent="0.25">
      <c r="A5344" s="12" t="s">
        <v>638</v>
      </c>
      <c r="B5344" s="12" t="s">
        <v>82</v>
      </c>
      <c r="C5344" s="12" t="s">
        <v>966</v>
      </c>
      <c r="D5344" s="43" t="s">
        <v>1694</v>
      </c>
      <c r="E5344" s="48">
        <v>6132</v>
      </c>
      <c r="F5344" s="43"/>
      <c r="G5344" s="56" t="s">
        <v>2920</v>
      </c>
      <c r="H5344" s="23" t="s">
        <v>227</v>
      </c>
      <c r="I5344" s="68">
        <v>31100</v>
      </c>
      <c r="J5344" s="68">
        <v>31100</v>
      </c>
      <c r="K5344" s="68"/>
      <c r="L5344" s="68">
        <f t="shared" si="4080"/>
        <v>6000</v>
      </c>
      <c r="M5344" s="68"/>
      <c r="N5344" s="68"/>
      <c r="O5344" s="68">
        <v>6000</v>
      </c>
      <c r="P5344" s="68">
        <f t="shared" si="4083"/>
        <v>6000</v>
      </c>
      <c r="Q5344" s="68">
        <f t="shared" si="4084"/>
        <v>19.292604501607716</v>
      </c>
    </row>
    <row r="5345" spans="1:17" x14ac:dyDescent="0.25">
      <c r="A5345" s="12" t="s">
        <v>638</v>
      </c>
      <c r="B5345" s="12" t="s">
        <v>82</v>
      </c>
      <c r="C5345" s="12" t="s">
        <v>966</v>
      </c>
      <c r="D5345" s="43" t="s">
        <v>1694</v>
      </c>
      <c r="E5345" s="48">
        <v>6133</v>
      </c>
      <c r="F5345" s="43"/>
      <c r="G5345" s="56" t="s">
        <v>2920</v>
      </c>
      <c r="H5345" s="23" t="s">
        <v>229</v>
      </c>
      <c r="I5345" s="68">
        <v>8890</v>
      </c>
      <c r="J5345" s="68">
        <v>8890</v>
      </c>
      <c r="K5345" s="68"/>
      <c r="L5345" s="68">
        <f t="shared" si="4080"/>
        <v>1500</v>
      </c>
      <c r="M5345" s="68"/>
      <c r="N5345" s="68"/>
      <c r="O5345" s="68">
        <v>1500</v>
      </c>
      <c r="P5345" s="68">
        <f t="shared" si="4083"/>
        <v>1500</v>
      </c>
      <c r="Q5345" s="68">
        <f t="shared" si="4084"/>
        <v>16.872890888638921</v>
      </c>
    </row>
    <row r="5346" spans="1:17" x14ac:dyDescent="0.25">
      <c r="A5346" s="12" t="s">
        <v>638</v>
      </c>
      <c r="B5346" s="12" t="s">
        <v>82</v>
      </c>
      <c r="C5346" s="12" t="s">
        <v>966</v>
      </c>
      <c r="D5346" s="43" t="s">
        <v>1694</v>
      </c>
      <c r="E5346" s="48">
        <v>6134</v>
      </c>
      <c r="F5346" s="43"/>
      <c r="G5346" s="56" t="s">
        <v>2920</v>
      </c>
      <c r="H5346" s="23" t="s">
        <v>169</v>
      </c>
      <c r="I5346" s="68">
        <v>16000</v>
      </c>
      <c r="J5346" s="68">
        <v>7500</v>
      </c>
      <c r="K5346" s="68"/>
      <c r="L5346" s="68">
        <f t="shared" si="4080"/>
        <v>1000</v>
      </c>
      <c r="M5346" s="68"/>
      <c r="N5346" s="68"/>
      <c r="O5346" s="68">
        <v>1000</v>
      </c>
      <c r="P5346" s="68">
        <f t="shared" si="4083"/>
        <v>1000</v>
      </c>
      <c r="Q5346" s="68">
        <f t="shared" si="4084"/>
        <v>13.333333333333334</v>
      </c>
    </row>
    <row r="5347" spans="1:17" x14ac:dyDescent="0.25">
      <c r="A5347" s="12" t="s">
        <v>638</v>
      </c>
      <c r="B5347" s="12" t="s">
        <v>82</v>
      </c>
      <c r="C5347" s="12" t="s">
        <v>966</v>
      </c>
      <c r="D5347" s="43" t="s">
        <v>1694</v>
      </c>
      <c r="E5347" s="48">
        <v>6135</v>
      </c>
      <c r="F5347" s="43"/>
      <c r="G5347" s="56" t="s">
        <v>2920</v>
      </c>
      <c r="H5347" s="23" t="s">
        <v>231</v>
      </c>
      <c r="I5347" s="68">
        <v>700</v>
      </c>
      <c r="J5347" s="68">
        <v>700</v>
      </c>
      <c r="K5347" s="68"/>
      <c r="L5347" s="68">
        <f t="shared" si="4080"/>
        <v>100</v>
      </c>
      <c r="M5347" s="68"/>
      <c r="N5347" s="68"/>
      <c r="O5347" s="68">
        <v>100</v>
      </c>
      <c r="P5347" s="68">
        <f t="shared" si="4083"/>
        <v>100</v>
      </c>
      <c r="Q5347" s="68">
        <f t="shared" si="4084"/>
        <v>14.285714285714285</v>
      </c>
    </row>
    <row r="5348" spans="1:17" x14ac:dyDescent="0.25">
      <c r="A5348" s="12" t="s">
        <v>638</v>
      </c>
      <c r="B5348" s="12" t="s">
        <v>82</v>
      </c>
      <c r="C5348" s="12" t="s">
        <v>966</v>
      </c>
      <c r="D5348" s="43" t="s">
        <v>1694</v>
      </c>
      <c r="E5348" s="48">
        <v>6137</v>
      </c>
      <c r="F5348" s="43"/>
      <c r="G5348" s="56" t="s">
        <v>2920</v>
      </c>
      <c r="H5348" s="23" t="s">
        <v>235</v>
      </c>
      <c r="I5348" s="68">
        <v>14331</v>
      </c>
      <c r="J5348" s="68">
        <v>5331</v>
      </c>
      <c r="K5348" s="68"/>
      <c r="L5348" s="68">
        <f t="shared" si="4080"/>
        <v>1000</v>
      </c>
      <c r="M5348" s="68"/>
      <c r="N5348" s="68"/>
      <c r="O5348" s="68">
        <v>1000</v>
      </c>
      <c r="P5348" s="68">
        <f t="shared" si="4083"/>
        <v>1000</v>
      </c>
      <c r="Q5348" s="68">
        <f t="shared" si="4084"/>
        <v>18.758206715438003</v>
      </c>
    </row>
    <row r="5349" spans="1:17" x14ac:dyDescent="0.25">
      <c r="A5349" s="12" t="s">
        <v>638</v>
      </c>
      <c r="B5349" s="12" t="s">
        <v>82</v>
      </c>
      <c r="C5349" s="12" t="s">
        <v>966</v>
      </c>
      <c r="D5349" s="43" t="s">
        <v>1694</v>
      </c>
      <c r="E5349" s="48">
        <v>6138</v>
      </c>
      <c r="F5349" s="43"/>
      <c r="G5349" s="56" t="s">
        <v>2920</v>
      </c>
      <c r="H5349" s="23" t="s">
        <v>237</v>
      </c>
      <c r="I5349" s="68">
        <v>2820</v>
      </c>
      <c r="J5349" s="68">
        <v>1120</v>
      </c>
      <c r="K5349" s="68"/>
      <c r="L5349" s="68">
        <f t="shared" si="4080"/>
        <v>0</v>
      </c>
      <c r="M5349" s="68"/>
      <c r="N5349" s="68"/>
      <c r="O5349" s="68">
        <v>0</v>
      </c>
      <c r="P5349" s="68">
        <f t="shared" si="4083"/>
        <v>0</v>
      </c>
      <c r="Q5349" s="68">
        <f t="shared" si="4084"/>
        <v>0</v>
      </c>
    </row>
    <row r="5350" spans="1:17" x14ac:dyDescent="0.25">
      <c r="A5350" s="14" t="s">
        <v>638</v>
      </c>
      <c r="B5350" s="14" t="s">
        <v>82</v>
      </c>
      <c r="C5350" s="14" t="s">
        <v>966</v>
      </c>
      <c r="D5350" s="50" t="s">
        <v>1694</v>
      </c>
      <c r="E5350" s="50" t="s">
        <v>2720</v>
      </c>
      <c r="F5350" s="43" t="s">
        <v>1</v>
      </c>
      <c r="G5350" s="49" t="s">
        <v>1</v>
      </c>
      <c r="H5350" s="11" t="s">
        <v>35</v>
      </c>
      <c r="I5350" s="67">
        <f t="shared" ref="I5350:O5350" si="4100">SUM(I5351:I5353)</f>
        <v>44900</v>
      </c>
      <c r="J5350" s="67">
        <f t="shared" si="4100"/>
        <v>16900</v>
      </c>
      <c r="K5350" s="67">
        <f t="shared" si="4100"/>
        <v>0</v>
      </c>
      <c r="L5350" s="67">
        <f t="shared" si="4080"/>
        <v>2700</v>
      </c>
      <c r="M5350" s="67">
        <f t="shared" si="4100"/>
        <v>0</v>
      </c>
      <c r="N5350" s="67">
        <f t="shared" si="4100"/>
        <v>0</v>
      </c>
      <c r="O5350" s="67">
        <f t="shared" si="4100"/>
        <v>2700</v>
      </c>
      <c r="P5350" s="67">
        <f t="shared" si="4083"/>
        <v>2700</v>
      </c>
      <c r="Q5350" s="67">
        <f t="shared" si="4084"/>
        <v>15.976331360946746</v>
      </c>
    </row>
    <row r="5351" spans="1:17" x14ac:dyDescent="0.25">
      <c r="A5351" s="12" t="s">
        <v>638</v>
      </c>
      <c r="B5351" s="12" t="s">
        <v>82</v>
      </c>
      <c r="C5351" s="12" t="s">
        <v>966</v>
      </c>
      <c r="D5351" s="43" t="s">
        <v>1694</v>
      </c>
      <c r="E5351" s="48">
        <v>6139</v>
      </c>
      <c r="F5351" s="43"/>
      <c r="G5351" s="56" t="s">
        <v>2920</v>
      </c>
      <c r="H5351" s="23" t="s">
        <v>35</v>
      </c>
      <c r="I5351" s="68">
        <v>31900</v>
      </c>
      <c r="J5351" s="68">
        <v>3900</v>
      </c>
      <c r="K5351" s="68"/>
      <c r="L5351" s="68">
        <f t="shared" si="4080"/>
        <v>1000</v>
      </c>
      <c r="M5351" s="68"/>
      <c r="N5351" s="68"/>
      <c r="O5351" s="68">
        <v>1000</v>
      </c>
      <c r="P5351" s="68">
        <f t="shared" si="4083"/>
        <v>1000</v>
      </c>
      <c r="Q5351" s="68">
        <f t="shared" si="4084"/>
        <v>25.641025641025639</v>
      </c>
    </row>
    <row r="5352" spans="1:17" x14ac:dyDescent="0.25">
      <c r="A5352" s="12" t="s">
        <v>638</v>
      </c>
      <c r="B5352" s="12" t="s">
        <v>82</v>
      </c>
      <c r="C5352" s="12" t="s">
        <v>966</v>
      </c>
      <c r="D5352" s="43" t="s">
        <v>1694</v>
      </c>
      <c r="E5352" s="48">
        <v>6139</v>
      </c>
      <c r="F5352" s="43" t="s">
        <v>1701</v>
      </c>
      <c r="G5352" s="56" t="s">
        <v>2920</v>
      </c>
      <c r="H5352" s="23" t="s">
        <v>43</v>
      </c>
      <c r="I5352" s="68">
        <v>4000</v>
      </c>
      <c r="J5352" s="68">
        <v>4000</v>
      </c>
      <c r="K5352" s="68"/>
      <c r="L5352" s="68">
        <f t="shared" si="4080"/>
        <v>700</v>
      </c>
      <c r="M5352" s="68"/>
      <c r="N5352" s="68"/>
      <c r="O5352" s="68">
        <v>700</v>
      </c>
      <c r="P5352" s="68">
        <f t="shared" si="4083"/>
        <v>700</v>
      </c>
      <c r="Q5352" s="68">
        <f t="shared" si="4084"/>
        <v>17.5</v>
      </c>
    </row>
    <row r="5353" spans="1:17" ht="22.5" x14ac:dyDescent="0.25">
      <c r="A5353" s="12" t="s">
        <v>638</v>
      </c>
      <c r="B5353" s="12" t="s">
        <v>82</v>
      </c>
      <c r="C5353" s="12" t="s">
        <v>966</v>
      </c>
      <c r="D5353" s="43" t="s">
        <v>1694</v>
      </c>
      <c r="E5353" s="48">
        <v>6139</v>
      </c>
      <c r="F5353" s="43" t="s">
        <v>1702</v>
      </c>
      <c r="G5353" s="56" t="s">
        <v>2920</v>
      </c>
      <c r="H5353" s="23" t="s">
        <v>49</v>
      </c>
      <c r="I5353" s="68">
        <v>9000</v>
      </c>
      <c r="J5353" s="68">
        <v>9000</v>
      </c>
      <c r="K5353" s="68"/>
      <c r="L5353" s="68">
        <f t="shared" si="4080"/>
        <v>1000</v>
      </c>
      <c r="M5353" s="68"/>
      <c r="N5353" s="68"/>
      <c r="O5353" s="68">
        <v>1000</v>
      </c>
      <c r="P5353" s="68">
        <f t="shared" si="4083"/>
        <v>1000</v>
      </c>
      <c r="Q5353" s="68">
        <f t="shared" si="4084"/>
        <v>11.111111111111111</v>
      </c>
    </row>
    <row r="5354" spans="1:17" ht="22.5" x14ac:dyDescent="0.25">
      <c r="A5354" s="14" t="s">
        <v>1</v>
      </c>
      <c r="B5354" s="14" t="s">
        <v>1</v>
      </c>
      <c r="C5354" s="14" t="s">
        <v>1</v>
      </c>
      <c r="D5354" s="42" t="s">
        <v>1</v>
      </c>
      <c r="E5354" s="42" t="s">
        <v>1</v>
      </c>
      <c r="F5354" s="42" t="s">
        <v>1</v>
      </c>
      <c r="G5354" s="42" t="s">
        <v>1</v>
      </c>
      <c r="H5354" s="17" t="s">
        <v>50</v>
      </c>
      <c r="I5354" s="66">
        <f t="shared" ref="I5354:O5355" si="4101">SUM(I5355)</f>
        <v>100</v>
      </c>
      <c r="J5354" s="66">
        <f t="shared" si="4101"/>
        <v>100</v>
      </c>
      <c r="K5354" s="66">
        <f t="shared" si="4101"/>
        <v>0</v>
      </c>
      <c r="L5354" s="66">
        <f t="shared" si="4080"/>
        <v>0</v>
      </c>
      <c r="M5354" s="66">
        <f t="shared" si="4101"/>
        <v>0</v>
      </c>
      <c r="N5354" s="66">
        <f t="shared" si="4101"/>
        <v>0</v>
      </c>
      <c r="O5354" s="66">
        <f t="shared" si="4101"/>
        <v>0</v>
      </c>
      <c r="P5354" s="66">
        <f t="shared" si="4083"/>
        <v>0</v>
      </c>
      <c r="Q5354" s="66">
        <f t="shared" si="4084"/>
        <v>0</v>
      </c>
    </row>
    <row r="5355" spans="1:17" x14ac:dyDescent="0.25">
      <c r="A5355" s="12" t="s">
        <v>638</v>
      </c>
      <c r="B5355" s="12" t="s">
        <v>82</v>
      </c>
      <c r="C5355" s="12" t="s">
        <v>966</v>
      </c>
      <c r="D5355" s="43" t="s">
        <v>1694</v>
      </c>
      <c r="E5355" s="42" t="s">
        <v>2712</v>
      </c>
      <c r="F5355" s="42" t="s">
        <v>1</v>
      </c>
      <c r="G5355" s="42" t="s">
        <v>1</v>
      </c>
      <c r="H5355" s="11" t="s">
        <v>52</v>
      </c>
      <c r="I5355" s="67">
        <f t="shared" si="4101"/>
        <v>100</v>
      </c>
      <c r="J5355" s="67">
        <f t="shared" si="4101"/>
        <v>100</v>
      </c>
      <c r="K5355" s="67">
        <f t="shared" si="4101"/>
        <v>0</v>
      </c>
      <c r="L5355" s="67">
        <f t="shared" si="4080"/>
        <v>0</v>
      </c>
      <c r="M5355" s="67">
        <f t="shared" si="4101"/>
        <v>0</v>
      </c>
      <c r="N5355" s="67">
        <f t="shared" si="4101"/>
        <v>0</v>
      </c>
      <c r="O5355" s="67">
        <f t="shared" si="4101"/>
        <v>0</v>
      </c>
      <c r="P5355" s="67">
        <f t="shared" si="4083"/>
        <v>0</v>
      </c>
      <c r="Q5355" s="67">
        <f t="shared" si="4084"/>
        <v>0</v>
      </c>
    </row>
    <row r="5356" spans="1:17" x14ac:dyDescent="0.25">
      <c r="A5356" s="12" t="s">
        <v>638</v>
      </c>
      <c r="B5356" s="12" t="s">
        <v>82</v>
      </c>
      <c r="C5356" s="12" t="s">
        <v>966</v>
      </c>
      <c r="D5356" s="43" t="s">
        <v>1694</v>
      </c>
      <c r="E5356" s="48">
        <v>6148</v>
      </c>
      <c r="F5356" s="43"/>
      <c r="G5356" s="56" t="s">
        <v>2920</v>
      </c>
      <c r="H5356" s="23" t="s">
        <v>58</v>
      </c>
      <c r="I5356" s="68">
        <v>100</v>
      </c>
      <c r="J5356" s="68">
        <v>100</v>
      </c>
      <c r="K5356" s="68"/>
      <c r="L5356" s="68">
        <f t="shared" si="4080"/>
        <v>0</v>
      </c>
      <c r="M5356" s="68"/>
      <c r="N5356" s="68"/>
      <c r="O5356" s="68"/>
      <c r="P5356" s="68">
        <f t="shared" si="4083"/>
        <v>0</v>
      </c>
      <c r="Q5356" s="68">
        <f t="shared" si="4084"/>
        <v>0</v>
      </c>
    </row>
    <row r="5357" spans="1:17" ht="22.5" x14ac:dyDescent="0.25">
      <c r="A5357" s="14" t="s">
        <v>1</v>
      </c>
      <c r="B5357" s="14" t="s">
        <v>1</v>
      </c>
      <c r="C5357" s="14" t="s">
        <v>1</v>
      </c>
      <c r="D5357" s="42" t="s">
        <v>1</v>
      </c>
      <c r="E5357" s="42" t="s">
        <v>1</v>
      </c>
      <c r="F5357" s="42" t="s">
        <v>1</v>
      </c>
      <c r="G5357" s="42" t="s">
        <v>1</v>
      </c>
      <c r="H5357" s="17" t="s">
        <v>59</v>
      </c>
      <c r="I5357" s="66">
        <f t="shared" ref="I5357:O5357" si="4102">SUM(I5358)</f>
        <v>10000</v>
      </c>
      <c r="J5357" s="66">
        <f t="shared" si="4102"/>
        <v>0</v>
      </c>
      <c r="K5357" s="66">
        <f t="shared" si="4102"/>
        <v>0</v>
      </c>
      <c r="L5357" s="66">
        <f t="shared" si="4080"/>
        <v>0</v>
      </c>
      <c r="M5357" s="66">
        <f t="shared" si="4102"/>
        <v>0</v>
      </c>
      <c r="N5357" s="66">
        <f t="shared" si="4102"/>
        <v>0</v>
      </c>
      <c r="O5357" s="66">
        <f t="shared" si="4102"/>
        <v>0</v>
      </c>
      <c r="P5357" s="66">
        <f t="shared" si="4083"/>
        <v>0</v>
      </c>
      <c r="Q5357" s="66" t="str">
        <f t="shared" si="4084"/>
        <v>-</v>
      </c>
    </row>
    <row r="5358" spans="1:17" x14ac:dyDescent="0.25">
      <c r="A5358" s="12" t="s">
        <v>638</v>
      </c>
      <c r="B5358" s="12" t="s">
        <v>82</v>
      </c>
      <c r="C5358" s="12" t="s">
        <v>966</v>
      </c>
      <c r="D5358" s="43" t="s">
        <v>1694</v>
      </c>
      <c r="E5358" s="42" t="s">
        <v>2715</v>
      </c>
      <c r="F5358" s="42" t="s">
        <v>1</v>
      </c>
      <c r="G5358" s="42" t="s">
        <v>1</v>
      </c>
      <c r="H5358" s="11" t="s">
        <v>61</v>
      </c>
      <c r="I5358" s="67">
        <f t="shared" ref="I5358" si="4103">SUM(I5359:I5360)</f>
        <v>10000</v>
      </c>
      <c r="J5358" s="67">
        <f t="shared" ref="J5358:K5358" si="4104">SUM(J5359:J5360)</f>
        <v>0</v>
      </c>
      <c r="K5358" s="67">
        <f t="shared" si="4104"/>
        <v>0</v>
      </c>
      <c r="L5358" s="67">
        <f t="shared" si="4080"/>
        <v>0</v>
      </c>
      <c r="M5358" s="67">
        <f t="shared" ref="M5358" si="4105">SUM(M5359:M5360)</f>
        <v>0</v>
      </c>
      <c r="N5358" s="67">
        <f t="shared" ref="N5358:O5358" si="4106">SUM(N5359:N5360)</f>
        <v>0</v>
      </c>
      <c r="O5358" s="67">
        <f t="shared" si="4106"/>
        <v>0</v>
      </c>
      <c r="P5358" s="67">
        <f t="shared" si="4083"/>
        <v>0</v>
      </c>
      <c r="Q5358" s="67" t="str">
        <f t="shared" si="4084"/>
        <v>-</v>
      </c>
    </row>
    <row r="5359" spans="1:17" x14ac:dyDescent="0.25">
      <c r="A5359" s="12" t="s">
        <v>638</v>
      </c>
      <c r="B5359" s="12" t="s">
        <v>82</v>
      </c>
      <c r="C5359" s="12" t="s">
        <v>966</v>
      </c>
      <c r="D5359" s="43" t="s">
        <v>1694</v>
      </c>
      <c r="E5359" s="48">
        <v>8213</v>
      </c>
      <c r="F5359" s="43"/>
      <c r="G5359" s="56" t="s">
        <v>2920</v>
      </c>
      <c r="H5359" s="23" t="s">
        <v>62</v>
      </c>
      <c r="I5359" s="68">
        <v>5000</v>
      </c>
      <c r="J5359" s="68">
        <v>0</v>
      </c>
      <c r="K5359" s="68"/>
      <c r="L5359" s="68">
        <f t="shared" si="4080"/>
        <v>0</v>
      </c>
      <c r="M5359" s="68"/>
      <c r="N5359" s="68"/>
      <c r="O5359" s="68">
        <v>0</v>
      </c>
      <c r="P5359" s="68">
        <f t="shared" si="4083"/>
        <v>0</v>
      </c>
      <c r="Q5359" s="68" t="str">
        <f t="shared" si="4084"/>
        <v>-</v>
      </c>
    </row>
    <row r="5360" spans="1:17" x14ac:dyDescent="0.25">
      <c r="A5360" s="12" t="s">
        <v>638</v>
      </c>
      <c r="B5360" s="12" t="s">
        <v>82</v>
      </c>
      <c r="C5360" s="12" t="s">
        <v>966</v>
      </c>
      <c r="D5360" s="43" t="s">
        <v>1694</v>
      </c>
      <c r="E5360" s="48">
        <v>8216</v>
      </c>
      <c r="F5360" s="43"/>
      <c r="G5360" s="56" t="s">
        <v>2920</v>
      </c>
      <c r="H5360" s="23" t="s">
        <v>248</v>
      </c>
      <c r="I5360" s="68">
        <v>5000</v>
      </c>
      <c r="J5360" s="68">
        <v>0</v>
      </c>
      <c r="K5360" s="68"/>
      <c r="L5360" s="68">
        <f t="shared" si="4080"/>
        <v>0</v>
      </c>
      <c r="M5360" s="68"/>
      <c r="N5360" s="68"/>
      <c r="O5360" s="68">
        <v>0</v>
      </c>
      <c r="P5360" s="68">
        <f t="shared" si="4083"/>
        <v>0</v>
      </c>
      <c r="Q5360" s="68" t="str">
        <f t="shared" si="4084"/>
        <v>-</v>
      </c>
    </row>
    <row r="5361" spans="1:17" x14ac:dyDescent="0.25">
      <c r="A5361" s="23" t="s">
        <v>1</v>
      </c>
      <c r="B5361" s="23" t="s">
        <v>1</v>
      </c>
      <c r="C5361" s="23" t="s">
        <v>1</v>
      </c>
      <c r="D5361" s="49" t="s">
        <v>1</v>
      </c>
      <c r="E5361" s="49" t="s">
        <v>1</v>
      </c>
      <c r="F5361" s="49" t="s">
        <v>1</v>
      </c>
      <c r="G5361" s="49" t="s">
        <v>1</v>
      </c>
      <c r="H5361" s="17" t="s">
        <v>1703</v>
      </c>
      <c r="I5361" s="66">
        <f t="shared" ref="I5361:O5361" si="4107">SUM(I5331,I5354,I5357)</f>
        <v>1452895</v>
      </c>
      <c r="J5361" s="66">
        <f t="shared" si="4107"/>
        <v>1393195</v>
      </c>
      <c r="K5361" s="66">
        <f t="shared" si="4107"/>
        <v>0</v>
      </c>
      <c r="L5361" s="66">
        <f t="shared" si="4080"/>
        <v>126800</v>
      </c>
      <c r="M5361" s="66">
        <f t="shared" si="4107"/>
        <v>0</v>
      </c>
      <c r="N5361" s="66">
        <f t="shared" si="4107"/>
        <v>0</v>
      </c>
      <c r="O5361" s="66">
        <f t="shared" si="4107"/>
        <v>126800</v>
      </c>
      <c r="P5361" s="66">
        <f t="shared" si="4083"/>
        <v>126800</v>
      </c>
      <c r="Q5361" s="66">
        <f t="shared" si="4084"/>
        <v>9.1013820750146248</v>
      </c>
    </row>
    <row r="5362" spans="1:17" ht="15.75" thickBot="1" x14ac:dyDescent="0.3">
      <c r="A5362" s="23" t="s">
        <v>1</v>
      </c>
      <c r="B5362" s="23" t="s">
        <v>1</v>
      </c>
      <c r="C5362" s="23" t="s">
        <v>1</v>
      </c>
      <c r="D5362" s="49" t="s">
        <v>1</v>
      </c>
      <c r="E5362" s="49" t="s">
        <v>1</v>
      </c>
      <c r="F5362" s="49" t="s">
        <v>1</v>
      </c>
      <c r="G5362" s="49" t="s">
        <v>1</v>
      </c>
      <c r="H5362" s="11" t="s">
        <v>64</v>
      </c>
      <c r="I5362" s="67">
        <v>48</v>
      </c>
      <c r="J5362" s="67">
        <v>48</v>
      </c>
      <c r="K5362" s="67"/>
      <c r="L5362" s="67"/>
      <c r="M5362" s="67"/>
      <c r="N5362" s="67"/>
      <c r="O5362" s="67"/>
      <c r="P5362" s="67">
        <f t="shared" si="4083"/>
        <v>0</v>
      </c>
      <c r="Q5362" s="67">
        <f t="shared" si="4084"/>
        <v>0</v>
      </c>
    </row>
    <row r="5363" spans="1:17" ht="34.5" thickBot="1" x14ac:dyDescent="0.3">
      <c r="A5363" s="23" t="s">
        <v>1</v>
      </c>
      <c r="B5363" s="23" t="s">
        <v>1</v>
      </c>
      <c r="C5363" s="23" t="s">
        <v>1</v>
      </c>
      <c r="D5363" s="49" t="s">
        <v>1</v>
      </c>
      <c r="E5363" s="49" t="s">
        <v>1</v>
      </c>
      <c r="F5363" s="49" t="s">
        <v>1</v>
      </c>
      <c r="G5363" s="49" t="s">
        <v>1</v>
      </c>
      <c r="H5363" s="22" t="s">
        <v>65</v>
      </c>
      <c r="I5363" s="64" t="s">
        <v>2718</v>
      </c>
      <c r="J5363" s="64" t="s">
        <v>2879</v>
      </c>
      <c r="K5363" s="64" t="s">
        <v>2942</v>
      </c>
      <c r="L5363" s="64" t="s">
        <v>2942</v>
      </c>
      <c r="M5363" s="64" t="s">
        <v>2950</v>
      </c>
      <c r="N5363" s="64" t="s">
        <v>2949</v>
      </c>
      <c r="O5363" s="64" t="s">
        <v>2951</v>
      </c>
      <c r="P5363" s="64" t="s">
        <v>2942</v>
      </c>
      <c r="Q5363" s="64" t="s">
        <v>2944</v>
      </c>
    </row>
    <row r="5364" spans="1:17" x14ac:dyDescent="0.25">
      <c r="A5364" s="24"/>
      <c r="B5364" s="24"/>
      <c r="C5364" s="24"/>
      <c r="D5364" s="51"/>
      <c r="E5364" s="51"/>
      <c r="F5364" s="51"/>
      <c r="G5364" s="51"/>
      <c r="H5364" s="18" t="s">
        <v>1</v>
      </c>
      <c r="I5364" s="65">
        <v>1</v>
      </c>
      <c r="J5364" s="65" t="s">
        <v>2894</v>
      </c>
      <c r="K5364" s="65">
        <v>3</v>
      </c>
      <c r="L5364" s="65" t="s">
        <v>2945</v>
      </c>
      <c r="M5364" s="65">
        <v>5</v>
      </c>
      <c r="N5364" s="65">
        <v>6</v>
      </c>
      <c r="O5364" s="65">
        <v>7</v>
      </c>
      <c r="P5364" s="65" t="s">
        <v>2946</v>
      </c>
      <c r="Q5364" s="65">
        <v>9</v>
      </c>
    </row>
    <row r="5365" spans="1:17" x14ac:dyDescent="0.25">
      <c r="A5365" s="24"/>
      <c r="B5365" s="24"/>
      <c r="C5365" s="24"/>
      <c r="D5365" s="51"/>
      <c r="E5365" s="52"/>
      <c r="F5365" s="52"/>
      <c r="G5365" s="52"/>
      <c r="H5365" s="19" t="s">
        <v>332</v>
      </c>
      <c r="I5365" s="69">
        <f t="shared" ref="I5365" si="4108">SUM(I5361)</f>
        <v>1452895</v>
      </c>
      <c r="J5365" s="69">
        <f t="shared" ref="J5365:K5365" si="4109">SUM(J5361)</f>
        <v>1393195</v>
      </c>
      <c r="K5365" s="69">
        <f t="shared" si="4109"/>
        <v>0</v>
      </c>
      <c r="L5365" s="69">
        <f t="shared" si="4080"/>
        <v>126800</v>
      </c>
      <c r="M5365" s="69">
        <f t="shared" ref="M5365" si="4110">SUM(M5361)</f>
        <v>0</v>
      </c>
      <c r="N5365" s="69">
        <f t="shared" ref="N5365:O5365" si="4111">SUM(N5361)</f>
        <v>0</v>
      </c>
      <c r="O5365" s="69">
        <f t="shared" si="4111"/>
        <v>126800</v>
      </c>
      <c r="P5365" s="69">
        <f t="shared" si="4083"/>
        <v>126800</v>
      </c>
      <c r="Q5365" s="69">
        <f t="shared" si="4084"/>
        <v>9.1013820750146248</v>
      </c>
    </row>
    <row r="5366" spans="1:17" x14ac:dyDescent="0.25">
      <c r="A5366" s="24"/>
      <c r="B5366" s="24"/>
      <c r="C5366" s="24"/>
      <c r="D5366" s="51"/>
      <c r="E5366" s="51"/>
      <c r="F5366" s="51"/>
      <c r="G5366" s="51"/>
      <c r="H5366" s="20" t="s">
        <v>67</v>
      </c>
      <c r="I5366" s="69">
        <f t="shared" ref="I5366" si="4112">SUM(I5365)</f>
        <v>1452895</v>
      </c>
      <c r="J5366" s="69">
        <f t="shared" ref="J5366:K5366" si="4113">SUM(J5365)</f>
        <v>1393195</v>
      </c>
      <c r="K5366" s="69">
        <f t="shared" si="4113"/>
        <v>0</v>
      </c>
      <c r="L5366" s="69">
        <f t="shared" si="4080"/>
        <v>126800</v>
      </c>
      <c r="M5366" s="69">
        <f t="shared" ref="M5366" si="4114">SUM(M5365)</f>
        <v>0</v>
      </c>
      <c r="N5366" s="69">
        <f t="shared" ref="N5366:O5366" si="4115">SUM(N5365)</f>
        <v>0</v>
      </c>
      <c r="O5366" s="69">
        <f t="shared" si="4115"/>
        <v>126800</v>
      </c>
      <c r="P5366" s="69">
        <f t="shared" si="4083"/>
        <v>126800</v>
      </c>
      <c r="Q5366" s="69">
        <f t="shared" si="4084"/>
        <v>9.1013820750146248</v>
      </c>
    </row>
    <row r="5367" spans="1:17" x14ac:dyDescent="0.25">
      <c r="A5367" s="25"/>
      <c r="B5367" s="25"/>
      <c r="C5367" s="25"/>
      <c r="D5367" s="53"/>
      <c r="E5367" s="53"/>
      <c r="F5367" s="53"/>
      <c r="G5367" s="53"/>
    </row>
    <row r="5368" spans="1:17" ht="15.75" thickBot="1" x14ac:dyDescent="0.3">
      <c r="A5368" s="23" t="s">
        <v>1</v>
      </c>
      <c r="B5368" s="23" t="s">
        <v>1</v>
      </c>
      <c r="C5368" s="23" t="s">
        <v>1</v>
      </c>
      <c r="D5368" s="49" t="s">
        <v>1</v>
      </c>
      <c r="E5368" s="49" t="s">
        <v>1</v>
      </c>
      <c r="F5368" s="49" t="s">
        <v>1</v>
      </c>
      <c r="G5368" s="49" t="s">
        <v>1</v>
      </c>
      <c r="H5368" s="26" t="s">
        <v>1</v>
      </c>
      <c r="I5368" s="70"/>
      <c r="J5368" s="70"/>
      <c r="K5368" s="70"/>
      <c r="L5368" s="70"/>
      <c r="M5368" s="70"/>
      <c r="N5368" s="70"/>
      <c r="O5368" s="70"/>
      <c r="P5368" s="70"/>
      <c r="Q5368" s="70"/>
    </row>
    <row r="5369" spans="1:17" ht="34.5" thickBot="1" x14ac:dyDescent="0.3">
      <c r="A5369" s="22" t="s">
        <v>4</v>
      </c>
      <c r="B5369" s="22" t="s">
        <v>5</v>
      </c>
      <c r="C5369" s="22" t="s">
        <v>6</v>
      </c>
      <c r="D5369" s="44" t="s">
        <v>2891</v>
      </c>
      <c r="E5369" s="44" t="s">
        <v>2895</v>
      </c>
      <c r="F5369" s="44" t="s">
        <v>7</v>
      </c>
      <c r="G5369" s="44" t="s">
        <v>8</v>
      </c>
      <c r="H5369" s="22" t="s">
        <v>9</v>
      </c>
      <c r="I5369" s="64" t="s">
        <v>2718</v>
      </c>
      <c r="J5369" s="64" t="s">
        <v>2879</v>
      </c>
      <c r="K5369" s="64" t="s">
        <v>2942</v>
      </c>
      <c r="L5369" s="64" t="s">
        <v>2942</v>
      </c>
      <c r="M5369" s="64" t="s">
        <v>2950</v>
      </c>
      <c r="N5369" s="64" t="s">
        <v>2949</v>
      </c>
      <c r="O5369" s="64" t="s">
        <v>2951</v>
      </c>
      <c r="P5369" s="64" t="s">
        <v>2942</v>
      </c>
      <c r="Q5369" s="64" t="s">
        <v>2944</v>
      </c>
    </row>
    <row r="5370" spans="1:17" x14ac:dyDescent="0.25">
      <c r="A5370" s="15" t="s">
        <v>1</v>
      </c>
      <c r="B5370" s="15" t="s">
        <v>1</v>
      </c>
      <c r="C5370" s="15" t="s">
        <v>1</v>
      </c>
      <c r="D5370" s="45" t="s">
        <v>1</v>
      </c>
      <c r="E5370" s="45" t="s">
        <v>1</v>
      </c>
      <c r="F5370" s="46" t="s">
        <v>1</v>
      </c>
      <c r="G5370" s="47" t="s">
        <v>1</v>
      </c>
      <c r="H5370" s="16" t="s">
        <v>1</v>
      </c>
      <c r="I5370" s="65">
        <v>1</v>
      </c>
      <c r="J5370" s="65" t="s">
        <v>2894</v>
      </c>
      <c r="K5370" s="65">
        <v>3</v>
      </c>
      <c r="L5370" s="65" t="s">
        <v>2945</v>
      </c>
      <c r="M5370" s="65">
        <v>5</v>
      </c>
      <c r="N5370" s="65">
        <v>6</v>
      </c>
      <c r="O5370" s="65">
        <v>7</v>
      </c>
      <c r="P5370" s="65" t="s">
        <v>2946</v>
      </c>
      <c r="Q5370" s="65">
        <v>9</v>
      </c>
    </row>
    <row r="5371" spans="1:17" x14ac:dyDescent="0.25">
      <c r="A5371" s="14" t="s">
        <v>638</v>
      </c>
      <c r="B5371" s="14" t="s">
        <v>82</v>
      </c>
      <c r="C5371" s="12" t="s">
        <v>977</v>
      </c>
      <c r="D5371" s="43" t="s">
        <v>1704</v>
      </c>
      <c r="E5371" s="42" t="s">
        <v>1</v>
      </c>
      <c r="F5371" s="42" t="s">
        <v>1</v>
      </c>
      <c r="G5371" s="42" t="s">
        <v>1</v>
      </c>
      <c r="H5371" s="11" t="s">
        <v>1705</v>
      </c>
      <c r="I5371" s="63"/>
      <c r="J5371" s="63"/>
      <c r="K5371" s="63"/>
      <c r="L5371" s="63"/>
      <c r="M5371" s="63"/>
      <c r="N5371" s="63"/>
      <c r="O5371" s="63"/>
      <c r="P5371" s="63">
        <f t="shared" si="4083"/>
        <v>0</v>
      </c>
      <c r="Q5371" s="63" t="str">
        <f t="shared" si="4084"/>
        <v>-</v>
      </c>
    </row>
    <row r="5372" spans="1:17" ht="22.5" x14ac:dyDescent="0.25">
      <c r="A5372" s="14" t="s">
        <v>1</v>
      </c>
      <c r="B5372" s="14" t="s">
        <v>1</v>
      </c>
      <c r="C5372" s="14" t="s">
        <v>1</v>
      </c>
      <c r="D5372" s="42" t="s">
        <v>1</v>
      </c>
      <c r="E5372" s="42" t="s">
        <v>1</v>
      </c>
      <c r="F5372" s="42" t="s">
        <v>1</v>
      </c>
      <c r="G5372" s="42" t="s">
        <v>1</v>
      </c>
      <c r="H5372" s="17" t="s">
        <v>13</v>
      </c>
      <c r="I5372" s="66">
        <f t="shared" ref="I5372" si="4116">SUM(I5373,I5381,I5383)</f>
        <v>1774503</v>
      </c>
      <c r="J5372" s="66">
        <f t="shared" ref="J5372:K5372" si="4117">SUM(J5373,J5381,J5383)</f>
        <v>1700803</v>
      </c>
      <c r="K5372" s="66">
        <f t="shared" si="4117"/>
        <v>0</v>
      </c>
      <c r="L5372" s="66">
        <f t="shared" si="4080"/>
        <v>144525</v>
      </c>
      <c r="M5372" s="66">
        <f t="shared" ref="M5372" si="4118">SUM(M5373,M5381,M5383)</f>
        <v>0</v>
      </c>
      <c r="N5372" s="66">
        <f t="shared" ref="N5372:O5372" si="4119">SUM(N5373,N5381,N5383)</f>
        <v>0</v>
      </c>
      <c r="O5372" s="66">
        <f t="shared" si="4119"/>
        <v>144525</v>
      </c>
      <c r="P5372" s="66">
        <f t="shared" si="4083"/>
        <v>144525</v>
      </c>
      <c r="Q5372" s="66">
        <f t="shared" si="4084"/>
        <v>8.4974567895282398</v>
      </c>
    </row>
    <row r="5373" spans="1:17" x14ac:dyDescent="0.25">
      <c r="A5373" s="12" t="s">
        <v>638</v>
      </c>
      <c r="B5373" s="12" t="s">
        <v>82</v>
      </c>
      <c r="C5373" s="12" t="s">
        <v>977</v>
      </c>
      <c r="D5373" s="43" t="s">
        <v>1704</v>
      </c>
      <c r="E5373" s="42" t="s">
        <v>2709</v>
      </c>
      <c r="F5373" s="42" t="s">
        <v>1</v>
      </c>
      <c r="G5373" s="42" t="s">
        <v>1</v>
      </c>
      <c r="H5373" s="11" t="s">
        <v>15</v>
      </c>
      <c r="I5373" s="67">
        <f t="shared" ref="I5373" si="4120">SUM(I5374,I5375)</f>
        <v>1393290</v>
      </c>
      <c r="J5373" s="67">
        <f t="shared" ref="J5373:K5373" si="4121">SUM(J5374,J5375)</f>
        <v>1393290</v>
      </c>
      <c r="K5373" s="67">
        <f t="shared" si="4121"/>
        <v>0</v>
      </c>
      <c r="L5373" s="67">
        <f t="shared" si="4080"/>
        <v>118450</v>
      </c>
      <c r="M5373" s="67">
        <f t="shared" ref="M5373" si="4122">SUM(M5374,M5375)</f>
        <v>0</v>
      </c>
      <c r="N5373" s="67">
        <f t="shared" ref="N5373:O5373" si="4123">SUM(N5374,N5375)</f>
        <v>0</v>
      </c>
      <c r="O5373" s="67">
        <f t="shared" si="4123"/>
        <v>118450</v>
      </c>
      <c r="P5373" s="67">
        <f t="shared" si="4083"/>
        <v>118450</v>
      </c>
      <c r="Q5373" s="67">
        <f t="shared" si="4084"/>
        <v>8.5014605717402691</v>
      </c>
    </row>
    <row r="5374" spans="1:17" x14ac:dyDescent="0.25">
      <c r="A5374" s="12" t="s">
        <v>638</v>
      </c>
      <c r="B5374" s="12" t="s">
        <v>82</v>
      </c>
      <c r="C5374" s="12" t="s">
        <v>977</v>
      </c>
      <c r="D5374" s="43" t="s">
        <v>1704</v>
      </c>
      <c r="E5374" s="48">
        <v>6111</v>
      </c>
      <c r="F5374" s="43"/>
      <c r="G5374" s="56" t="s">
        <v>2920</v>
      </c>
      <c r="H5374" s="23" t="s">
        <v>16</v>
      </c>
      <c r="I5374" s="68">
        <v>1208690</v>
      </c>
      <c r="J5374" s="68">
        <v>1208690</v>
      </c>
      <c r="K5374" s="68"/>
      <c r="L5374" s="68">
        <f t="shared" si="4080"/>
        <v>100000</v>
      </c>
      <c r="M5374" s="68"/>
      <c r="N5374" s="68"/>
      <c r="O5374" s="68">
        <v>100000</v>
      </c>
      <c r="P5374" s="68">
        <f t="shared" si="4083"/>
        <v>100000</v>
      </c>
      <c r="Q5374" s="68">
        <f t="shared" si="4084"/>
        <v>8.2734199836186288</v>
      </c>
    </row>
    <row r="5375" spans="1:17" x14ac:dyDescent="0.25">
      <c r="A5375" s="14" t="s">
        <v>638</v>
      </c>
      <c r="B5375" s="14" t="s">
        <v>82</v>
      </c>
      <c r="C5375" s="14" t="s">
        <v>977</v>
      </c>
      <c r="D5375" s="50" t="s">
        <v>1704</v>
      </c>
      <c r="E5375" s="50" t="s">
        <v>2719</v>
      </c>
      <c r="F5375" s="43" t="s">
        <v>1</v>
      </c>
      <c r="G5375" s="49" t="s">
        <v>1</v>
      </c>
      <c r="H5375" s="11" t="s">
        <v>19</v>
      </c>
      <c r="I5375" s="67">
        <f t="shared" ref="I5375:O5375" si="4124">SUM(I5376:I5380)</f>
        <v>184600</v>
      </c>
      <c r="J5375" s="67">
        <f t="shared" si="4124"/>
        <v>184600</v>
      </c>
      <c r="K5375" s="67">
        <f t="shared" si="4124"/>
        <v>0</v>
      </c>
      <c r="L5375" s="67">
        <f t="shared" si="4080"/>
        <v>18450</v>
      </c>
      <c r="M5375" s="67">
        <f t="shared" si="4124"/>
        <v>0</v>
      </c>
      <c r="N5375" s="67">
        <f t="shared" si="4124"/>
        <v>0</v>
      </c>
      <c r="O5375" s="67">
        <f t="shared" si="4124"/>
        <v>18450</v>
      </c>
      <c r="P5375" s="67">
        <f t="shared" si="4083"/>
        <v>18450</v>
      </c>
      <c r="Q5375" s="67">
        <f t="shared" si="4084"/>
        <v>9.9945828819068261</v>
      </c>
    </row>
    <row r="5376" spans="1:17" x14ac:dyDescent="0.25">
      <c r="A5376" s="12" t="s">
        <v>638</v>
      </c>
      <c r="B5376" s="12" t="s">
        <v>82</v>
      </c>
      <c r="C5376" s="12" t="s">
        <v>977</v>
      </c>
      <c r="D5376" s="43" t="s">
        <v>1704</v>
      </c>
      <c r="E5376" s="48">
        <v>6112</v>
      </c>
      <c r="F5376" s="43" t="s">
        <v>1706</v>
      </c>
      <c r="G5376" s="56" t="s">
        <v>2920</v>
      </c>
      <c r="H5376" s="23" t="s">
        <v>73</v>
      </c>
      <c r="I5376" s="68">
        <v>33000</v>
      </c>
      <c r="J5376" s="68">
        <v>33000</v>
      </c>
      <c r="K5376" s="68"/>
      <c r="L5376" s="68">
        <f t="shared" si="4080"/>
        <v>0</v>
      </c>
      <c r="M5376" s="68"/>
      <c r="N5376" s="68"/>
      <c r="O5376" s="68">
        <v>0</v>
      </c>
      <c r="P5376" s="68">
        <f t="shared" si="4083"/>
        <v>0</v>
      </c>
      <c r="Q5376" s="68">
        <f t="shared" si="4084"/>
        <v>0</v>
      </c>
    </row>
    <row r="5377" spans="1:17" x14ac:dyDescent="0.25">
      <c r="A5377" s="12" t="s">
        <v>638</v>
      </c>
      <c r="B5377" s="12" t="s">
        <v>82</v>
      </c>
      <c r="C5377" s="12" t="s">
        <v>977</v>
      </c>
      <c r="D5377" s="43" t="s">
        <v>1704</v>
      </c>
      <c r="E5377" s="48">
        <v>6112</v>
      </c>
      <c r="F5377" s="43" t="s">
        <v>1707</v>
      </c>
      <c r="G5377" s="56" t="s">
        <v>2920</v>
      </c>
      <c r="H5377" s="23" t="s">
        <v>22</v>
      </c>
      <c r="I5377" s="68">
        <v>114000</v>
      </c>
      <c r="J5377" s="68">
        <v>114000</v>
      </c>
      <c r="K5377" s="68"/>
      <c r="L5377" s="68">
        <f t="shared" si="4080"/>
        <v>11000</v>
      </c>
      <c r="M5377" s="68"/>
      <c r="N5377" s="68"/>
      <c r="O5377" s="68">
        <v>11000</v>
      </c>
      <c r="P5377" s="68">
        <f t="shared" si="4083"/>
        <v>11000</v>
      </c>
      <c r="Q5377" s="68">
        <f t="shared" si="4084"/>
        <v>9.6491228070175428</v>
      </c>
    </row>
    <row r="5378" spans="1:17" x14ac:dyDescent="0.25">
      <c r="A5378" s="12" t="s">
        <v>638</v>
      </c>
      <c r="B5378" s="12" t="s">
        <v>82</v>
      </c>
      <c r="C5378" s="12" t="s">
        <v>977</v>
      </c>
      <c r="D5378" s="43" t="s">
        <v>1704</v>
      </c>
      <c r="E5378" s="48">
        <v>6112</v>
      </c>
      <c r="F5378" s="43" t="s">
        <v>1708</v>
      </c>
      <c r="G5378" s="56" t="s">
        <v>2920</v>
      </c>
      <c r="H5378" s="23" t="s">
        <v>24</v>
      </c>
      <c r="I5378" s="68">
        <v>26600</v>
      </c>
      <c r="J5378" s="68">
        <v>26600</v>
      </c>
      <c r="K5378" s="68"/>
      <c r="L5378" s="68">
        <f t="shared" si="4080"/>
        <v>0</v>
      </c>
      <c r="M5378" s="68"/>
      <c r="N5378" s="68"/>
      <c r="O5378" s="68"/>
      <c r="P5378" s="68">
        <f t="shared" si="4083"/>
        <v>0</v>
      </c>
      <c r="Q5378" s="68">
        <f t="shared" si="4084"/>
        <v>0</v>
      </c>
    </row>
    <row r="5379" spans="1:17" x14ac:dyDescent="0.25">
      <c r="A5379" s="12" t="s">
        <v>638</v>
      </c>
      <c r="B5379" s="12" t="s">
        <v>82</v>
      </c>
      <c r="C5379" s="12" t="s">
        <v>977</v>
      </c>
      <c r="D5379" s="43" t="s">
        <v>1704</v>
      </c>
      <c r="E5379" s="48">
        <v>6112</v>
      </c>
      <c r="F5379" s="43" t="s">
        <v>1709</v>
      </c>
      <c r="G5379" s="56" t="s">
        <v>2920</v>
      </c>
      <c r="H5379" s="23" t="s">
        <v>76</v>
      </c>
      <c r="I5379" s="68">
        <v>0</v>
      </c>
      <c r="J5379" s="68">
        <v>0</v>
      </c>
      <c r="K5379" s="68"/>
      <c r="L5379" s="68">
        <f t="shared" si="4080"/>
        <v>0</v>
      </c>
      <c r="M5379" s="68"/>
      <c r="N5379" s="68"/>
      <c r="O5379" s="68">
        <v>0</v>
      </c>
      <c r="P5379" s="68">
        <f t="shared" si="4083"/>
        <v>0</v>
      </c>
      <c r="Q5379" s="68" t="str">
        <f t="shared" si="4084"/>
        <v>-</v>
      </c>
    </row>
    <row r="5380" spans="1:17" x14ac:dyDescent="0.25">
      <c r="A5380" s="12" t="s">
        <v>638</v>
      </c>
      <c r="B5380" s="12" t="s">
        <v>82</v>
      </c>
      <c r="C5380" s="12" t="s">
        <v>977</v>
      </c>
      <c r="D5380" s="43" t="s">
        <v>1704</v>
      </c>
      <c r="E5380" s="48">
        <v>6112</v>
      </c>
      <c r="F5380" s="43" t="s">
        <v>1710</v>
      </c>
      <c r="G5380" s="56" t="s">
        <v>2920</v>
      </c>
      <c r="H5380" s="23" t="s">
        <v>26</v>
      </c>
      <c r="I5380" s="68">
        <v>11000</v>
      </c>
      <c r="J5380" s="68">
        <v>11000</v>
      </c>
      <c r="K5380" s="68"/>
      <c r="L5380" s="68">
        <f t="shared" si="4080"/>
        <v>7450</v>
      </c>
      <c r="M5380" s="68"/>
      <c r="N5380" s="68"/>
      <c r="O5380" s="68">
        <v>7450</v>
      </c>
      <c r="P5380" s="68">
        <f t="shared" si="4083"/>
        <v>7450</v>
      </c>
      <c r="Q5380" s="68">
        <f t="shared" si="4084"/>
        <v>67.72727272727272</v>
      </c>
    </row>
    <row r="5381" spans="1:17" x14ac:dyDescent="0.25">
      <c r="A5381" s="12" t="s">
        <v>638</v>
      </c>
      <c r="B5381" s="12" t="s">
        <v>82</v>
      </c>
      <c r="C5381" s="12" t="s">
        <v>977</v>
      </c>
      <c r="D5381" s="43" t="s">
        <v>1704</v>
      </c>
      <c r="E5381" s="42" t="s">
        <v>2710</v>
      </c>
      <c r="F5381" s="42" t="s">
        <v>1</v>
      </c>
      <c r="G5381" s="42" t="s">
        <v>1</v>
      </c>
      <c r="H5381" s="11" t="s">
        <v>28</v>
      </c>
      <c r="I5381" s="67">
        <f t="shared" ref="I5381:O5381" si="4125">SUM(I5382)</f>
        <v>126913</v>
      </c>
      <c r="J5381" s="67">
        <f t="shared" si="4125"/>
        <v>126913</v>
      </c>
      <c r="K5381" s="67">
        <f t="shared" si="4125"/>
        <v>0</v>
      </c>
      <c r="L5381" s="67">
        <f t="shared" si="4080"/>
        <v>11000</v>
      </c>
      <c r="M5381" s="67">
        <f t="shared" si="4125"/>
        <v>0</v>
      </c>
      <c r="N5381" s="67">
        <f t="shared" si="4125"/>
        <v>0</v>
      </c>
      <c r="O5381" s="67">
        <f t="shared" si="4125"/>
        <v>11000</v>
      </c>
      <c r="P5381" s="67">
        <f t="shared" si="4083"/>
        <v>11000</v>
      </c>
      <c r="Q5381" s="67">
        <f t="shared" si="4084"/>
        <v>8.667354802108532</v>
      </c>
    </row>
    <row r="5382" spans="1:17" x14ac:dyDescent="0.25">
      <c r="A5382" s="12" t="s">
        <v>638</v>
      </c>
      <c r="B5382" s="12" t="s">
        <v>82</v>
      </c>
      <c r="C5382" s="12" t="s">
        <v>977</v>
      </c>
      <c r="D5382" s="43" t="s">
        <v>1704</v>
      </c>
      <c r="E5382" s="48">
        <v>6121</v>
      </c>
      <c r="F5382" s="43"/>
      <c r="G5382" s="56" t="s">
        <v>2920</v>
      </c>
      <c r="H5382" s="23" t="s">
        <v>29</v>
      </c>
      <c r="I5382" s="68">
        <v>126913</v>
      </c>
      <c r="J5382" s="68">
        <v>126913</v>
      </c>
      <c r="K5382" s="68"/>
      <c r="L5382" s="68">
        <f t="shared" si="4080"/>
        <v>11000</v>
      </c>
      <c r="M5382" s="68"/>
      <c r="N5382" s="68"/>
      <c r="O5382" s="68">
        <v>11000</v>
      </c>
      <c r="P5382" s="68">
        <f t="shared" si="4083"/>
        <v>11000</v>
      </c>
      <c r="Q5382" s="68">
        <f t="shared" si="4084"/>
        <v>8.667354802108532</v>
      </c>
    </row>
    <row r="5383" spans="1:17" x14ac:dyDescent="0.25">
      <c r="A5383" s="12" t="s">
        <v>638</v>
      </c>
      <c r="B5383" s="12" t="s">
        <v>82</v>
      </c>
      <c r="C5383" s="12" t="s">
        <v>977</v>
      </c>
      <c r="D5383" s="43" t="s">
        <v>1704</v>
      </c>
      <c r="E5383" s="42" t="s">
        <v>2711</v>
      </c>
      <c r="F5383" s="42" t="s">
        <v>1</v>
      </c>
      <c r="G5383" s="42" t="s">
        <v>1</v>
      </c>
      <c r="H5383" s="11" t="s">
        <v>32</v>
      </c>
      <c r="I5383" s="67">
        <f t="shared" ref="I5383:O5383" si="4126">SUM(I5384:I5392)</f>
        <v>254300</v>
      </c>
      <c r="J5383" s="67">
        <f t="shared" si="4126"/>
        <v>180600</v>
      </c>
      <c r="K5383" s="67">
        <f t="shared" si="4126"/>
        <v>0</v>
      </c>
      <c r="L5383" s="67">
        <f t="shared" si="4080"/>
        <v>15075</v>
      </c>
      <c r="M5383" s="67">
        <f t="shared" si="4126"/>
        <v>0</v>
      </c>
      <c r="N5383" s="67">
        <f t="shared" si="4126"/>
        <v>0</v>
      </c>
      <c r="O5383" s="67">
        <f t="shared" si="4126"/>
        <v>15075</v>
      </c>
      <c r="P5383" s="67">
        <f t="shared" si="4083"/>
        <v>15075</v>
      </c>
      <c r="Q5383" s="67">
        <f t="shared" si="4084"/>
        <v>8.3471760797342203</v>
      </c>
    </row>
    <row r="5384" spans="1:17" x14ac:dyDescent="0.25">
      <c r="A5384" s="12" t="s">
        <v>638</v>
      </c>
      <c r="B5384" s="12" t="s">
        <v>82</v>
      </c>
      <c r="C5384" s="12" t="s">
        <v>977</v>
      </c>
      <c r="D5384" s="43" t="s">
        <v>1704</v>
      </c>
      <c r="E5384" s="48">
        <v>6131</v>
      </c>
      <c r="F5384" s="43"/>
      <c r="G5384" s="56" t="s">
        <v>2920</v>
      </c>
      <c r="H5384" s="23" t="s">
        <v>33</v>
      </c>
      <c r="I5384" s="68">
        <v>15100</v>
      </c>
      <c r="J5384" s="68">
        <v>100</v>
      </c>
      <c r="K5384" s="68"/>
      <c r="L5384" s="68">
        <f t="shared" si="4080"/>
        <v>0</v>
      </c>
      <c r="M5384" s="68"/>
      <c r="N5384" s="68"/>
      <c r="O5384" s="68">
        <v>0</v>
      </c>
      <c r="P5384" s="68">
        <f t="shared" si="4083"/>
        <v>0</v>
      </c>
      <c r="Q5384" s="68">
        <f t="shared" si="4084"/>
        <v>0</v>
      </c>
    </row>
    <row r="5385" spans="1:17" x14ac:dyDescent="0.25">
      <c r="A5385" s="12" t="s">
        <v>638</v>
      </c>
      <c r="B5385" s="12" t="s">
        <v>82</v>
      </c>
      <c r="C5385" s="12" t="s">
        <v>977</v>
      </c>
      <c r="D5385" s="43" t="s">
        <v>1704</v>
      </c>
      <c r="E5385" s="48">
        <v>6132</v>
      </c>
      <c r="F5385" s="43"/>
      <c r="G5385" s="56" t="s">
        <v>2920</v>
      </c>
      <c r="H5385" s="23" t="s">
        <v>227</v>
      </c>
      <c r="I5385" s="68">
        <v>53000</v>
      </c>
      <c r="J5385" s="68">
        <v>53000</v>
      </c>
      <c r="K5385" s="68"/>
      <c r="L5385" s="68">
        <f t="shared" si="4080"/>
        <v>2200</v>
      </c>
      <c r="M5385" s="68"/>
      <c r="N5385" s="68"/>
      <c r="O5385" s="68">
        <v>2200</v>
      </c>
      <c r="P5385" s="68">
        <f t="shared" si="4083"/>
        <v>2200</v>
      </c>
      <c r="Q5385" s="68">
        <f t="shared" si="4084"/>
        <v>4.1509433962264151</v>
      </c>
    </row>
    <row r="5386" spans="1:17" x14ac:dyDescent="0.25">
      <c r="A5386" s="12" t="s">
        <v>638</v>
      </c>
      <c r="B5386" s="12" t="s">
        <v>82</v>
      </c>
      <c r="C5386" s="12" t="s">
        <v>977</v>
      </c>
      <c r="D5386" s="43" t="s">
        <v>1704</v>
      </c>
      <c r="E5386" s="48">
        <v>6133</v>
      </c>
      <c r="F5386" s="43"/>
      <c r="G5386" s="56" t="s">
        <v>2920</v>
      </c>
      <c r="H5386" s="23" t="s">
        <v>229</v>
      </c>
      <c r="I5386" s="68">
        <v>14200</v>
      </c>
      <c r="J5386" s="68">
        <v>14200</v>
      </c>
      <c r="K5386" s="68"/>
      <c r="L5386" s="68">
        <f t="shared" si="4080"/>
        <v>1350</v>
      </c>
      <c r="M5386" s="68"/>
      <c r="N5386" s="68"/>
      <c r="O5386" s="68">
        <v>1350</v>
      </c>
      <c r="P5386" s="68">
        <f t="shared" si="4083"/>
        <v>1350</v>
      </c>
      <c r="Q5386" s="68">
        <f t="shared" si="4084"/>
        <v>9.5070422535211261</v>
      </c>
    </row>
    <row r="5387" spans="1:17" x14ac:dyDescent="0.25">
      <c r="A5387" s="12" t="s">
        <v>638</v>
      </c>
      <c r="B5387" s="12" t="s">
        <v>82</v>
      </c>
      <c r="C5387" s="12" t="s">
        <v>977</v>
      </c>
      <c r="D5387" s="43" t="s">
        <v>1704</v>
      </c>
      <c r="E5387" s="48">
        <v>6134</v>
      </c>
      <c r="F5387" s="43"/>
      <c r="G5387" s="56" t="s">
        <v>2920</v>
      </c>
      <c r="H5387" s="23" t="s">
        <v>169</v>
      </c>
      <c r="I5387" s="68">
        <v>50000</v>
      </c>
      <c r="J5387" s="68">
        <v>33000</v>
      </c>
      <c r="K5387" s="68"/>
      <c r="L5387" s="68">
        <f t="shared" si="4080"/>
        <v>5000</v>
      </c>
      <c r="M5387" s="68"/>
      <c r="N5387" s="68"/>
      <c r="O5387" s="68">
        <v>5000</v>
      </c>
      <c r="P5387" s="68">
        <f t="shared" si="4083"/>
        <v>5000</v>
      </c>
      <c r="Q5387" s="68">
        <f t="shared" si="4084"/>
        <v>15.151515151515152</v>
      </c>
    </row>
    <row r="5388" spans="1:17" x14ac:dyDescent="0.25">
      <c r="A5388" s="12" t="s">
        <v>638</v>
      </c>
      <c r="B5388" s="12" t="s">
        <v>82</v>
      </c>
      <c r="C5388" s="12" t="s">
        <v>977</v>
      </c>
      <c r="D5388" s="43" t="s">
        <v>1704</v>
      </c>
      <c r="E5388" s="48">
        <v>6135</v>
      </c>
      <c r="F5388" s="43"/>
      <c r="G5388" s="56" t="s">
        <v>2920</v>
      </c>
      <c r="H5388" s="23" t="s">
        <v>231</v>
      </c>
      <c r="I5388" s="68">
        <v>500</v>
      </c>
      <c r="J5388" s="68">
        <v>300</v>
      </c>
      <c r="K5388" s="68"/>
      <c r="L5388" s="68">
        <f t="shared" ref="L5388:L5449" si="4127">SUM(M5388:O5388)</f>
        <v>25</v>
      </c>
      <c r="M5388" s="68"/>
      <c r="N5388" s="68"/>
      <c r="O5388" s="68">
        <v>25</v>
      </c>
      <c r="P5388" s="68">
        <f t="shared" ref="P5388:P5449" si="4128">K5388+L5388</f>
        <v>25</v>
      </c>
      <c r="Q5388" s="68">
        <f t="shared" ref="Q5388:Q5449" si="4129">IF(J5388=0,"-",P5388/J5388*100)</f>
        <v>8.3333333333333321</v>
      </c>
    </row>
    <row r="5389" spans="1:17" x14ac:dyDescent="0.25">
      <c r="A5389" s="12" t="s">
        <v>638</v>
      </c>
      <c r="B5389" s="12" t="s">
        <v>82</v>
      </c>
      <c r="C5389" s="12" t="s">
        <v>977</v>
      </c>
      <c r="D5389" s="43" t="s">
        <v>1704</v>
      </c>
      <c r="E5389" s="48">
        <v>6136</v>
      </c>
      <c r="F5389" s="43"/>
      <c r="G5389" s="56" t="s">
        <v>2920</v>
      </c>
      <c r="H5389" s="23" t="s">
        <v>233</v>
      </c>
      <c r="I5389" s="68">
        <v>22900</v>
      </c>
      <c r="J5389" s="68">
        <v>22900</v>
      </c>
      <c r="K5389" s="68"/>
      <c r="L5389" s="68">
        <f t="shared" si="4127"/>
        <v>2000</v>
      </c>
      <c r="M5389" s="68"/>
      <c r="N5389" s="68"/>
      <c r="O5389" s="68">
        <v>2000</v>
      </c>
      <c r="P5389" s="68">
        <f t="shared" si="4128"/>
        <v>2000</v>
      </c>
      <c r="Q5389" s="68">
        <f t="shared" si="4129"/>
        <v>8.7336244541484707</v>
      </c>
    </row>
    <row r="5390" spans="1:17" x14ac:dyDescent="0.25">
      <c r="A5390" s="12" t="s">
        <v>638</v>
      </c>
      <c r="B5390" s="12" t="s">
        <v>82</v>
      </c>
      <c r="C5390" s="12" t="s">
        <v>977</v>
      </c>
      <c r="D5390" s="43" t="s">
        <v>1704</v>
      </c>
      <c r="E5390" s="48">
        <v>6137</v>
      </c>
      <c r="F5390" s="43"/>
      <c r="G5390" s="56" t="s">
        <v>2920</v>
      </c>
      <c r="H5390" s="23" t="s">
        <v>235</v>
      </c>
      <c r="I5390" s="68">
        <v>32000</v>
      </c>
      <c r="J5390" s="68">
        <v>23000</v>
      </c>
      <c r="K5390" s="68"/>
      <c r="L5390" s="68">
        <f t="shared" si="4127"/>
        <v>2000</v>
      </c>
      <c r="M5390" s="68"/>
      <c r="N5390" s="68"/>
      <c r="O5390" s="68">
        <v>2000</v>
      </c>
      <c r="P5390" s="68">
        <f t="shared" si="4128"/>
        <v>2000</v>
      </c>
      <c r="Q5390" s="68">
        <f t="shared" si="4129"/>
        <v>8.695652173913043</v>
      </c>
    </row>
    <row r="5391" spans="1:17" x14ac:dyDescent="0.25">
      <c r="A5391" s="12" t="s">
        <v>638</v>
      </c>
      <c r="B5391" s="12" t="s">
        <v>82</v>
      </c>
      <c r="C5391" s="12" t="s">
        <v>977</v>
      </c>
      <c r="D5391" s="43" t="s">
        <v>1704</v>
      </c>
      <c r="E5391" s="48">
        <v>6138</v>
      </c>
      <c r="F5391" s="43"/>
      <c r="G5391" s="56" t="s">
        <v>2920</v>
      </c>
      <c r="H5391" s="23" t="s">
        <v>237</v>
      </c>
      <c r="I5391" s="68">
        <v>2500</v>
      </c>
      <c r="J5391" s="68">
        <v>0</v>
      </c>
      <c r="K5391" s="68"/>
      <c r="L5391" s="68">
        <f t="shared" si="4127"/>
        <v>0</v>
      </c>
      <c r="M5391" s="68"/>
      <c r="N5391" s="68"/>
      <c r="O5391" s="68">
        <v>0</v>
      </c>
      <c r="P5391" s="68">
        <f t="shared" si="4128"/>
        <v>0</v>
      </c>
      <c r="Q5391" s="68" t="str">
        <f t="shared" si="4129"/>
        <v>-</v>
      </c>
    </row>
    <row r="5392" spans="1:17" x14ac:dyDescent="0.25">
      <c r="A5392" s="14" t="s">
        <v>638</v>
      </c>
      <c r="B5392" s="14" t="s">
        <v>82</v>
      </c>
      <c r="C5392" s="14" t="s">
        <v>977</v>
      </c>
      <c r="D5392" s="50" t="s">
        <v>1704</v>
      </c>
      <c r="E5392" s="50" t="s">
        <v>2720</v>
      </c>
      <c r="F5392" s="43" t="s">
        <v>1</v>
      </c>
      <c r="G5392" s="49" t="s">
        <v>1</v>
      </c>
      <c r="H5392" s="11" t="s">
        <v>35</v>
      </c>
      <c r="I5392" s="67">
        <f t="shared" ref="I5392:O5392" si="4130">SUM(I5393:I5395)</f>
        <v>64100</v>
      </c>
      <c r="J5392" s="67">
        <f t="shared" si="4130"/>
        <v>34100</v>
      </c>
      <c r="K5392" s="67">
        <f t="shared" si="4130"/>
        <v>0</v>
      </c>
      <c r="L5392" s="67">
        <f t="shared" si="4127"/>
        <v>2500</v>
      </c>
      <c r="M5392" s="67">
        <f t="shared" si="4130"/>
        <v>0</v>
      </c>
      <c r="N5392" s="67">
        <f t="shared" si="4130"/>
        <v>0</v>
      </c>
      <c r="O5392" s="67">
        <f t="shared" si="4130"/>
        <v>2500</v>
      </c>
      <c r="P5392" s="67">
        <f t="shared" si="4128"/>
        <v>2500</v>
      </c>
      <c r="Q5392" s="67">
        <f t="shared" si="4129"/>
        <v>7.3313782991202352</v>
      </c>
    </row>
    <row r="5393" spans="1:17" x14ac:dyDescent="0.25">
      <c r="A5393" s="12" t="s">
        <v>638</v>
      </c>
      <c r="B5393" s="12" t="s">
        <v>82</v>
      </c>
      <c r="C5393" s="12" t="s">
        <v>977</v>
      </c>
      <c r="D5393" s="43" t="s">
        <v>1704</v>
      </c>
      <c r="E5393" s="48">
        <v>6139</v>
      </c>
      <c r="F5393" s="43"/>
      <c r="G5393" s="56" t="s">
        <v>2920</v>
      </c>
      <c r="H5393" s="23" t="s">
        <v>35</v>
      </c>
      <c r="I5393" s="68">
        <v>52000</v>
      </c>
      <c r="J5393" s="68">
        <v>22000</v>
      </c>
      <c r="K5393" s="68"/>
      <c r="L5393" s="68">
        <f t="shared" si="4127"/>
        <v>2000</v>
      </c>
      <c r="M5393" s="68"/>
      <c r="N5393" s="68"/>
      <c r="O5393" s="68">
        <v>2000</v>
      </c>
      <c r="P5393" s="68">
        <f t="shared" si="4128"/>
        <v>2000</v>
      </c>
      <c r="Q5393" s="68">
        <f t="shared" si="4129"/>
        <v>9.0909090909090917</v>
      </c>
    </row>
    <row r="5394" spans="1:17" x14ac:dyDescent="0.25">
      <c r="A5394" s="12" t="s">
        <v>638</v>
      </c>
      <c r="B5394" s="12" t="s">
        <v>82</v>
      </c>
      <c r="C5394" s="12" t="s">
        <v>977</v>
      </c>
      <c r="D5394" s="43" t="s">
        <v>1704</v>
      </c>
      <c r="E5394" s="48">
        <v>6139</v>
      </c>
      <c r="F5394" s="43" t="s">
        <v>1711</v>
      </c>
      <c r="G5394" s="56" t="s">
        <v>2920</v>
      </c>
      <c r="H5394" s="23" t="s">
        <v>43</v>
      </c>
      <c r="I5394" s="68">
        <v>3100</v>
      </c>
      <c r="J5394" s="68">
        <v>3100</v>
      </c>
      <c r="K5394" s="68"/>
      <c r="L5394" s="68">
        <f t="shared" si="4127"/>
        <v>500</v>
      </c>
      <c r="M5394" s="68"/>
      <c r="N5394" s="68"/>
      <c r="O5394" s="68">
        <v>500</v>
      </c>
      <c r="P5394" s="68">
        <f t="shared" si="4128"/>
        <v>500</v>
      </c>
      <c r="Q5394" s="68">
        <f t="shared" si="4129"/>
        <v>16.129032258064516</v>
      </c>
    </row>
    <row r="5395" spans="1:17" ht="22.5" x14ac:dyDescent="0.25">
      <c r="A5395" s="12" t="s">
        <v>638</v>
      </c>
      <c r="B5395" s="12" t="s">
        <v>82</v>
      </c>
      <c r="C5395" s="12" t="s">
        <v>977</v>
      </c>
      <c r="D5395" s="43" t="s">
        <v>1704</v>
      </c>
      <c r="E5395" s="48">
        <v>6139</v>
      </c>
      <c r="F5395" s="43" t="s">
        <v>1712</v>
      </c>
      <c r="G5395" s="56" t="s">
        <v>2920</v>
      </c>
      <c r="H5395" s="23" t="s">
        <v>49</v>
      </c>
      <c r="I5395" s="68">
        <v>9000</v>
      </c>
      <c r="J5395" s="68">
        <v>9000</v>
      </c>
      <c r="K5395" s="68"/>
      <c r="L5395" s="68">
        <f t="shared" si="4127"/>
        <v>0</v>
      </c>
      <c r="M5395" s="68"/>
      <c r="N5395" s="68"/>
      <c r="O5395" s="68">
        <v>0</v>
      </c>
      <c r="P5395" s="68">
        <f t="shared" si="4128"/>
        <v>0</v>
      </c>
      <c r="Q5395" s="68">
        <f t="shared" si="4129"/>
        <v>0</v>
      </c>
    </row>
    <row r="5396" spans="1:17" ht="22.5" x14ac:dyDescent="0.25">
      <c r="A5396" s="14" t="s">
        <v>1</v>
      </c>
      <c r="B5396" s="14" t="s">
        <v>1</v>
      </c>
      <c r="C5396" s="14" t="s">
        <v>1</v>
      </c>
      <c r="D5396" s="42" t="s">
        <v>1</v>
      </c>
      <c r="E5396" s="42" t="s">
        <v>1</v>
      </c>
      <c r="F5396" s="42" t="s">
        <v>1</v>
      </c>
      <c r="G5396" s="42" t="s">
        <v>1</v>
      </c>
      <c r="H5396" s="17" t="s">
        <v>50</v>
      </c>
      <c r="I5396" s="66">
        <f t="shared" ref="I5396:O5397" si="4131">SUM(I5397)</f>
        <v>100</v>
      </c>
      <c r="J5396" s="66">
        <f t="shared" si="4131"/>
        <v>100</v>
      </c>
      <c r="K5396" s="66">
        <f t="shared" si="4131"/>
        <v>0</v>
      </c>
      <c r="L5396" s="66">
        <f t="shared" si="4127"/>
        <v>0</v>
      </c>
      <c r="M5396" s="66">
        <f t="shared" si="4131"/>
        <v>0</v>
      </c>
      <c r="N5396" s="66">
        <f t="shared" si="4131"/>
        <v>0</v>
      </c>
      <c r="O5396" s="66">
        <f t="shared" si="4131"/>
        <v>0</v>
      </c>
      <c r="P5396" s="66">
        <f t="shared" si="4128"/>
        <v>0</v>
      </c>
      <c r="Q5396" s="66">
        <f t="shared" si="4129"/>
        <v>0</v>
      </c>
    </row>
    <row r="5397" spans="1:17" x14ac:dyDescent="0.25">
      <c r="A5397" s="12" t="s">
        <v>638</v>
      </c>
      <c r="B5397" s="12" t="s">
        <v>82</v>
      </c>
      <c r="C5397" s="12" t="s">
        <v>977</v>
      </c>
      <c r="D5397" s="43" t="s">
        <v>1704</v>
      </c>
      <c r="E5397" s="42" t="s">
        <v>2712</v>
      </c>
      <c r="F5397" s="42" t="s">
        <v>1</v>
      </c>
      <c r="G5397" s="42" t="s">
        <v>1</v>
      </c>
      <c r="H5397" s="11" t="s">
        <v>52</v>
      </c>
      <c r="I5397" s="67">
        <f t="shared" si="4131"/>
        <v>100</v>
      </c>
      <c r="J5397" s="67">
        <f t="shared" si="4131"/>
        <v>100</v>
      </c>
      <c r="K5397" s="67">
        <f t="shared" si="4131"/>
        <v>0</v>
      </c>
      <c r="L5397" s="67">
        <f t="shared" si="4127"/>
        <v>0</v>
      </c>
      <c r="M5397" s="67">
        <f t="shared" si="4131"/>
        <v>0</v>
      </c>
      <c r="N5397" s="67">
        <f t="shared" si="4131"/>
        <v>0</v>
      </c>
      <c r="O5397" s="67">
        <f t="shared" si="4131"/>
        <v>0</v>
      </c>
      <c r="P5397" s="67">
        <f t="shared" si="4128"/>
        <v>0</v>
      </c>
      <c r="Q5397" s="67">
        <f t="shared" si="4129"/>
        <v>0</v>
      </c>
    </row>
    <row r="5398" spans="1:17" x14ac:dyDescent="0.25">
      <c r="A5398" s="12" t="s">
        <v>638</v>
      </c>
      <c r="B5398" s="12" t="s">
        <v>82</v>
      </c>
      <c r="C5398" s="12" t="s">
        <v>977</v>
      </c>
      <c r="D5398" s="43" t="s">
        <v>1704</v>
      </c>
      <c r="E5398" s="48">
        <v>6148</v>
      </c>
      <c r="F5398" s="43"/>
      <c r="G5398" s="56" t="s">
        <v>2920</v>
      </c>
      <c r="H5398" s="23" t="s">
        <v>58</v>
      </c>
      <c r="I5398" s="68">
        <v>100</v>
      </c>
      <c r="J5398" s="68">
        <v>100</v>
      </c>
      <c r="K5398" s="68"/>
      <c r="L5398" s="68">
        <f t="shared" si="4127"/>
        <v>0</v>
      </c>
      <c r="M5398" s="68"/>
      <c r="N5398" s="68"/>
      <c r="O5398" s="68"/>
      <c r="P5398" s="68">
        <f t="shared" si="4128"/>
        <v>0</v>
      </c>
      <c r="Q5398" s="68">
        <f t="shared" si="4129"/>
        <v>0</v>
      </c>
    </row>
    <row r="5399" spans="1:17" ht="22.5" x14ac:dyDescent="0.25">
      <c r="A5399" s="14" t="s">
        <v>1</v>
      </c>
      <c r="B5399" s="14" t="s">
        <v>1</v>
      </c>
      <c r="C5399" s="14" t="s">
        <v>1</v>
      </c>
      <c r="D5399" s="42" t="s">
        <v>1</v>
      </c>
      <c r="E5399" s="42" t="s">
        <v>1</v>
      </c>
      <c r="F5399" s="42" t="s">
        <v>1</v>
      </c>
      <c r="G5399" s="42" t="s">
        <v>1</v>
      </c>
      <c r="H5399" s="17" t="s">
        <v>59</v>
      </c>
      <c r="I5399" s="66">
        <f t="shared" ref="I5399:O5399" si="4132">SUM(I5400)</f>
        <v>9500</v>
      </c>
      <c r="J5399" s="66">
        <f t="shared" si="4132"/>
        <v>0</v>
      </c>
      <c r="K5399" s="66">
        <f t="shared" si="4132"/>
        <v>0</v>
      </c>
      <c r="L5399" s="66">
        <f t="shared" si="4127"/>
        <v>0</v>
      </c>
      <c r="M5399" s="66">
        <f t="shared" si="4132"/>
        <v>0</v>
      </c>
      <c r="N5399" s="66">
        <f t="shared" si="4132"/>
        <v>0</v>
      </c>
      <c r="O5399" s="66">
        <f t="shared" si="4132"/>
        <v>0</v>
      </c>
      <c r="P5399" s="66">
        <f t="shared" si="4128"/>
        <v>0</v>
      </c>
      <c r="Q5399" s="66" t="str">
        <f t="shared" si="4129"/>
        <v>-</v>
      </c>
    </row>
    <row r="5400" spans="1:17" x14ac:dyDescent="0.25">
      <c r="A5400" s="12" t="s">
        <v>638</v>
      </c>
      <c r="B5400" s="12" t="s">
        <v>82</v>
      </c>
      <c r="C5400" s="12" t="s">
        <v>977</v>
      </c>
      <c r="D5400" s="43" t="s">
        <v>1704</v>
      </c>
      <c r="E5400" s="42" t="s">
        <v>2715</v>
      </c>
      <c r="F5400" s="42" t="s">
        <v>1</v>
      </c>
      <c r="G5400" s="42" t="s">
        <v>1</v>
      </c>
      <c r="H5400" s="11" t="s">
        <v>61</v>
      </c>
      <c r="I5400" s="67">
        <f t="shared" ref="I5400" si="4133">SUM(I5401:I5402)</f>
        <v>9500</v>
      </c>
      <c r="J5400" s="67">
        <f t="shared" ref="J5400:K5400" si="4134">SUM(J5401:J5402)</f>
        <v>0</v>
      </c>
      <c r="K5400" s="67">
        <f t="shared" si="4134"/>
        <v>0</v>
      </c>
      <c r="L5400" s="67">
        <f t="shared" si="4127"/>
        <v>0</v>
      </c>
      <c r="M5400" s="67">
        <f t="shared" ref="M5400" si="4135">SUM(M5401:M5402)</f>
        <v>0</v>
      </c>
      <c r="N5400" s="67">
        <f t="shared" ref="N5400:O5400" si="4136">SUM(N5401:N5402)</f>
        <v>0</v>
      </c>
      <c r="O5400" s="67">
        <f t="shared" si="4136"/>
        <v>0</v>
      </c>
      <c r="P5400" s="67">
        <f t="shared" si="4128"/>
        <v>0</v>
      </c>
      <c r="Q5400" s="67" t="str">
        <f t="shared" si="4129"/>
        <v>-</v>
      </c>
    </row>
    <row r="5401" spans="1:17" x14ac:dyDescent="0.25">
      <c r="A5401" s="12" t="s">
        <v>638</v>
      </c>
      <c r="B5401" s="12" t="s">
        <v>82</v>
      </c>
      <c r="C5401" s="12" t="s">
        <v>977</v>
      </c>
      <c r="D5401" s="43" t="s">
        <v>1704</v>
      </c>
      <c r="E5401" s="48">
        <v>8213</v>
      </c>
      <c r="F5401" s="43"/>
      <c r="G5401" s="56" t="s">
        <v>2920</v>
      </c>
      <c r="H5401" s="23" t="s">
        <v>62</v>
      </c>
      <c r="I5401" s="68">
        <v>9000</v>
      </c>
      <c r="J5401" s="68">
        <v>0</v>
      </c>
      <c r="K5401" s="68"/>
      <c r="L5401" s="68">
        <f t="shared" si="4127"/>
        <v>0</v>
      </c>
      <c r="M5401" s="68"/>
      <c r="N5401" s="68"/>
      <c r="O5401" s="68"/>
      <c r="P5401" s="68">
        <f t="shared" si="4128"/>
        <v>0</v>
      </c>
      <c r="Q5401" s="68" t="str">
        <f t="shared" si="4129"/>
        <v>-</v>
      </c>
    </row>
    <row r="5402" spans="1:17" x14ac:dyDescent="0.25">
      <c r="A5402" s="12" t="s">
        <v>638</v>
      </c>
      <c r="B5402" s="12" t="s">
        <v>82</v>
      </c>
      <c r="C5402" s="12" t="s">
        <v>977</v>
      </c>
      <c r="D5402" s="43" t="s">
        <v>1704</v>
      </c>
      <c r="E5402" s="48">
        <v>8216</v>
      </c>
      <c r="F5402" s="43"/>
      <c r="G5402" s="56" t="s">
        <v>2920</v>
      </c>
      <c r="H5402" s="23" t="s">
        <v>248</v>
      </c>
      <c r="I5402" s="68">
        <v>500</v>
      </c>
      <c r="J5402" s="68">
        <v>0</v>
      </c>
      <c r="K5402" s="68"/>
      <c r="L5402" s="68">
        <f t="shared" si="4127"/>
        <v>0</v>
      </c>
      <c r="M5402" s="68"/>
      <c r="N5402" s="68"/>
      <c r="O5402" s="68"/>
      <c r="P5402" s="68">
        <f t="shared" si="4128"/>
        <v>0</v>
      </c>
      <c r="Q5402" s="68" t="str">
        <f t="shared" si="4129"/>
        <v>-</v>
      </c>
    </row>
    <row r="5403" spans="1:17" x14ac:dyDescent="0.25">
      <c r="A5403" s="23" t="s">
        <v>1</v>
      </c>
      <c r="B5403" s="23" t="s">
        <v>1</v>
      </c>
      <c r="C5403" s="23" t="s">
        <v>1</v>
      </c>
      <c r="D5403" s="49" t="s">
        <v>1</v>
      </c>
      <c r="E5403" s="49" t="s">
        <v>1</v>
      </c>
      <c r="F5403" s="49" t="s">
        <v>1</v>
      </c>
      <c r="G5403" s="49" t="s">
        <v>1</v>
      </c>
      <c r="H5403" s="17" t="s">
        <v>1713</v>
      </c>
      <c r="I5403" s="66">
        <f t="shared" ref="I5403:O5403" si="4137">SUM(I5372,I5396,I5399)</f>
        <v>1784103</v>
      </c>
      <c r="J5403" s="66">
        <f t="shared" si="4137"/>
        <v>1700903</v>
      </c>
      <c r="K5403" s="66">
        <f t="shared" si="4137"/>
        <v>0</v>
      </c>
      <c r="L5403" s="66">
        <f t="shared" si="4127"/>
        <v>144525</v>
      </c>
      <c r="M5403" s="66">
        <f t="shared" si="4137"/>
        <v>0</v>
      </c>
      <c r="N5403" s="66">
        <f t="shared" si="4137"/>
        <v>0</v>
      </c>
      <c r="O5403" s="66">
        <f t="shared" si="4137"/>
        <v>144525</v>
      </c>
      <c r="P5403" s="66">
        <f t="shared" si="4128"/>
        <v>144525</v>
      </c>
      <c r="Q5403" s="66">
        <f t="shared" si="4129"/>
        <v>8.4969572044966704</v>
      </c>
    </row>
    <row r="5404" spans="1:17" ht="15.75" thickBot="1" x14ac:dyDescent="0.3">
      <c r="A5404" s="23" t="s">
        <v>1</v>
      </c>
      <c r="B5404" s="23" t="s">
        <v>1</v>
      </c>
      <c r="C5404" s="23" t="s">
        <v>1</v>
      </c>
      <c r="D5404" s="49" t="s">
        <v>1</v>
      </c>
      <c r="E5404" s="49" t="s">
        <v>1</v>
      </c>
      <c r="F5404" s="49" t="s">
        <v>1</v>
      </c>
      <c r="G5404" s="49" t="s">
        <v>1</v>
      </c>
      <c r="H5404" s="11" t="s">
        <v>64</v>
      </c>
      <c r="I5404" s="67">
        <v>64</v>
      </c>
      <c r="J5404" s="67">
        <v>64</v>
      </c>
      <c r="K5404" s="67"/>
      <c r="L5404" s="67"/>
      <c r="M5404" s="67"/>
      <c r="N5404" s="67"/>
      <c r="O5404" s="67"/>
      <c r="P5404" s="67">
        <f t="shared" si="4128"/>
        <v>0</v>
      </c>
      <c r="Q5404" s="67">
        <f t="shared" si="4129"/>
        <v>0</v>
      </c>
    </row>
    <row r="5405" spans="1:17" ht="34.5" thickBot="1" x14ac:dyDescent="0.3">
      <c r="A5405" s="23" t="s">
        <v>1</v>
      </c>
      <c r="B5405" s="23" t="s">
        <v>1</v>
      </c>
      <c r="C5405" s="23" t="s">
        <v>1</v>
      </c>
      <c r="D5405" s="49" t="s">
        <v>1</v>
      </c>
      <c r="E5405" s="49" t="s">
        <v>1</v>
      </c>
      <c r="F5405" s="49" t="s">
        <v>1</v>
      </c>
      <c r="G5405" s="49" t="s">
        <v>1</v>
      </c>
      <c r="H5405" s="22" t="s">
        <v>65</v>
      </c>
      <c r="I5405" s="64" t="s">
        <v>2718</v>
      </c>
      <c r="J5405" s="64" t="s">
        <v>2879</v>
      </c>
      <c r="K5405" s="64" t="s">
        <v>2942</v>
      </c>
      <c r="L5405" s="64" t="s">
        <v>2942</v>
      </c>
      <c r="M5405" s="64" t="s">
        <v>2950</v>
      </c>
      <c r="N5405" s="64" t="s">
        <v>2949</v>
      </c>
      <c r="O5405" s="64" t="s">
        <v>2951</v>
      </c>
      <c r="P5405" s="64" t="s">
        <v>2942</v>
      </c>
      <c r="Q5405" s="64" t="s">
        <v>2944</v>
      </c>
    </row>
    <row r="5406" spans="1:17" x14ac:dyDescent="0.25">
      <c r="A5406" s="24"/>
      <c r="B5406" s="24"/>
      <c r="C5406" s="24"/>
      <c r="D5406" s="51"/>
      <c r="E5406" s="51"/>
      <c r="F5406" s="51"/>
      <c r="G5406" s="51"/>
      <c r="H5406" s="18" t="s">
        <v>1</v>
      </c>
      <c r="I5406" s="65">
        <v>1</v>
      </c>
      <c r="J5406" s="65" t="s">
        <v>2894</v>
      </c>
      <c r="K5406" s="65">
        <v>3</v>
      </c>
      <c r="L5406" s="65" t="s">
        <v>2945</v>
      </c>
      <c r="M5406" s="65">
        <v>5</v>
      </c>
      <c r="N5406" s="65">
        <v>6</v>
      </c>
      <c r="O5406" s="65">
        <v>7</v>
      </c>
      <c r="P5406" s="65" t="s">
        <v>2946</v>
      </c>
      <c r="Q5406" s="65">
        <v>9</v>
      </c>
    </row>
    <row r="5407" spans="1:17" x14ac:dyDescent="0.25">
      <c r="A5407" s="24"/>
      <c r="B5407" s="24"/>
      <c r="C5407" s="24"/>
      <c r="D5407" s="51"/>
      <c r="E5407" s="52"/>
      <c r="F5407" s="52"/>
      <c r="G5407" s="52"/>
      <c r="H5407" s="19" t="s">
        <v>332</v>
      </c>
      <c r="I5407" s="69">
        <f t="shared" ref="I5407" si="4138">SUM(I5403)</f>
        <v>1784103</v>
      </c>
      <c r="J5407" s="69">
        <f t="shared" ref="J5407:K5407" si="4139">SUM(J5403)</f>
        <v>1700903</v>
      </c>
      <c r="K5407" s="69">
        <f t="shared" si="4139"/>
        <v>0</v>
      </c>
      <c r="L5407" s="69">
        <f t="shared" si="4127"/>
        <v>144525</v>
      </c>
      <c r="M5407" s="69">
        <f t="shared" ref="M5407" si="4140">SUM(M5403)</f>
        <v>0</v>
      </c>
      <c r="N5407" s="69">
        <f t="shared" ref="N5407:O5407" si="4141">SUM(N5403)</f>
        <v>0</v>
      </c>
      <c r="O5407" s="69">
        <f t="shared" si="4141"/>
        <v>144525</v>
      </c>
      <c r="P5407" s="69">
        <f t="shared" si="4128"/>
        <v>144525</v>
      </c>
      <c r="Q5407" s="69">
        <f t="shared" si="4129"/>
        <v>8.4969572044966704</v>
      </c>
    </row>
    <row r="5408" spans="1:17" x14ac:dyDescent="0.25">
      <c r="A5408" s="24"/>
      <c r="B5408" s="24"/>
      <c r="C5408" s="24"/>
      <c r="D5408" s="51"/>
      <c r="E5408" s="51"/>
      <c r="F5408" s="51"/>
      <c r="G5408" s="51"/>
      <c r="H5408" s="20" t="s">
        <v>67</v>
      </c>
      <c r="I5408" s="69">
        <f t="shared" ref="I5408" si="4142">SUM(I5407)</f>
        <v>1784103</v>
      </c>
      <c r="J5408" s="69">
        <f t="shared" ref="J5408:K5408" si="4143">SUM(J5407)</f>
        <v>1700903</v>
      </c>
      <c r="K5408" s="69">
        <f t="shared" si="4143"/>
        <v>0</v>
      </c>
      <c r="L5408" s="69">
        <f t="shared" si="4127"/>
        <v>144525</v>
      </c>
      <c r="M5408" s="69">
        <f t="shared" ref="M5408" si="4144">SUM(M5407)</f>
        <v>0</v>
      </c>
      <c r="N5408" s="69">
        <f t="shared" ref="N5408:O5408" si="4145">SUM(N5407)</f>
        <v>0</v>
      </c>
      <c r="O5408" s="69">
        <f t="shared" si="4145"/>
        <v>144525</v>
      </c>
      <c r="P5408" s="69">
        <f t="shared" si="4128"/>
        <v>144525</v>
      </c>
      <c r="Q5408" s="69">
        <f t="shared" si="4129"/>
        <v>8.4969572044966704</v>
      </c>
    </row>
    <row r="5409" spans="1:17" x14ac:dyDescent="0.25">
      <c r="A5409" s="25"/>
      <c r="B5409" s="25"/>
      <c r="C5409" s="25"/>
      <c r="D5409" s="53"/>
      <c r="E5409" s="53"/>
      <c r="F5409" s="53"/>
      <c r="G5409" s="53"/>
    </row>
    <row r="5410" spans="1:17" ht="15.75" thickBot="1" x14ac:dyDescent="0.3">
      <c r="A5410" s="23" t="s">
        <v>1</v>
      </c>
      <c r="B5410" s="23" t="s">
        <v>1</v>
      </c>
      <c r="C5410" s="23" t="s">
        <v>1</v>
      </c>
      <c r="D5410" s="49" t="s">
        <v>1</v>
      </c>
      <c r="E5410" s="49" t="s">
        <v>1</v>
      </c>
      <c r="F5410" s="49" t="s">
        <v>1</v>
      </c>
      <c r="G5410" s="49" t="s">
        <v>1</v>
      </c>
      <c r="H5410" s="26" t="s">
        <v>1</v>
      </c>
      <c r="I5410" s="70"/>
      <c r="J5410" s="70"/>
      <c r="K5410" s="70"/>
      <c r="L5410" s="70"/>
      <c r="M5410" s="70"/>
      <c r="N5410" s="70"/>
      <c r="O5410" s="70"/>
      <c r="P5410" s="70"/>
      <c r="Q5410" s="70"/>
    </row>
    <row r="5411" spans="1:17" ht="34.5" thickBot="1" x14ac:dyDescent="0.3">
      <c r="A5411" s="22" t="s">
        <v>4</v>
      </c>
      <c r="B5411" s="22" t="s">
        <v>5</v>
      </c>
      <c r="C5411" s="22" t="s">
        <v>6</v>
      </c>
      <c r="D5411" s="44" t="s">
        <v>2891</v>
      </c>
      <c r="E5411" s="44" t="s">
        <v>2895</v>
      </c>
      <c r="F5411" s="44" t="s">
        <v>7</v>
      </c>
      <c r="G5411" s="44" t="s">
        <v>8</v>
      </c>
      <c r="H5411" s="22" t="s">
        <v>9</v>
      </c>
      <c r="I5411" s="64" t="s">
        <v>2718</v>
      </c>
      <c r="J5411" s="64" t="s">
        <v>2879</v>
      </c>
      <c r="K5411" s="64" t="s">
        <v>2942</v>
      </c>
      <c r="L5411" s="64" t="s">
        <v>2942</v>
      </c>
      <c r="M5411" s="64" t="s">
        <v>2950</v>
      </c>
      <c r="N5411" s="64" t="s">
        <v>2949</v>
      </c>
      <c r="O5411" s="64" t="s">
        <v>2951</v>
      </c>
      <c r="P5411" s="64" t="s">
        <v>2942</v>
      </c>
      <c r="Q5411" s="64" t="s">
        <v>2944</v>
      </c>
    </row>
    <row r="5412" spans="1:17" x14ac:dyDescent="0.25">
      <c r="A5412" s="15" t="s">
        <v>1</v>
      </c>
      <c r="B5412" s="15" t="s">
        <v>1</v>
      </c>
      <c r="C5412" s="15" t="s">
        <v>1</v>
      </c>
      <c r="D5412" s="45" t="s">
        <v>1</v>
      </c>
      <c r="E5412" s="45" t="s">
        <v>1</v>
      </c>
      <c r="F5412" s="46" t="s">
        <v>1</v>
      </c>
      <c r="G5412" s="47" t="s">
        <v>1</v>
      </c>
      <c r="H5412" s="16" t="s">
        <v>1</v>
      </c>
      <c r="I5412" s="65">
        <v>1</v>
      </c>
      <c r="J5412" s="65" t="s">
        <v>2894</v>
      </c>
      <c r="K5412" s="65">
        <v>3</v>
      </c>
      <c r="L5412" s="65" t="s">
        <v>2945</v>
      </c>
      <c r="M5412" s="65">
        <v>5</v>
      </c>
      <c r="N5412" s="65">
        <v>6</v>
      </c>
      <c r="O5412" s="65">
        <v>7</v>
      </c>
      <c r="P5412" s="65" t="s">
        <v>2946</v>
      </c>
      <c r="Q5412" s="65">
        <v>9</v>
      </c>
    </row>
    <row r="5413" spans="1:17" x14ac:dyDescent="0.25">
      <c r="A5413" s="14" t="s">
        <v>638</v>
      </c>
      <c r="B5413" s="14" t="s">
        <v>82</v>
      </c>
      <c r="C5413" s="12" t="s">
        <v>987</v>
      </c>
      <c r="D5413" s="43" t="s">
        <v>1714</v>
      </c>
      <c r="E5413" s="42" t="s">
        <v>1</v>
      </c>
      <c r="F5413" s="42" t="s">
        <v>1</v>
      </c>
      <c r="G5413" s="42" t="s">
        <v>1</v>
      </c>
      <c r="H5413" s="11" t="s">
        <v>1715</v>
      </c>
      <c r="I5413" s="63"/>
      <c r="J5413" s="63"/>
      <c r="K5413" s="63"/>
      <c r="L5413" s="63"/>
      <c r="M5413" s="63"/>
      <c r="N5413" s="63"/>
      <c r="O5413" s="63"/>
      <c r="P5413" s="63">
        <f t="shared" si="4128"/>
        <v>0</v>
      </c>
      <c r="Q5413" s="63" t="str">
        <f t="shared" si="4129"/>
        <v>-</v>
      </c>
    </row>
    <row r="5414" spans="1:17" ht="22.5" x14ac:dyDescent="0.25">
      <c r="A5414" s="14" t="s">
        <v>1</v>
      </c>
      <c r="B5414" s="14" t="s">
        <v>1</v>
      </c>
      <c r="C5414" s="14" t="s">
        <v>1</v>
      </c>
      <c r="D5414" s="42" t="s">
        <v>1</v>
      </c>
      <c r="E5414" s="42" t="s">
        <v>1</v>
      </c>
      <c r="F5414" s="42" t="s">
        <v>1</v>
      </c>
      <c r="G5414" s="42" t="s">
        <v>1</v>
      </c>
      <c r="H5414" s="17" t="s">
        <v>13</v>
      </c>
      <c r="I5414" s="66">
        <f t="shared" ref="I5414" si="4146">SUM(I5415,I5423,I5425)</f>
        <v>1167576</v>
      </c>
      <c r="J5414" s="66">
        <f t="shared" ref="J5414:K5414" si="4147">SUM(J5415,J5423,J5425)</f>
        <v>1132676</v>
      </c>
      <c r="K5414" s="66">
        <f t="shared" si="4147"/>
        <v>0</v>
      </c>
      <c r="L5414" s="66">
        <f t="shared" si="4127"/>
        <v>126600</v>
      </c>
      <c r="M5414" s="66">
        <f t="shared" ref="M5414" si="4148">SUM(M5415,M5423,M5425)</f>
        <v>0</v>
      </c>
      <c r="N5414" s="66">
        <f t="shared" ref="N5414:O5414" si="4149">SUM(N5415,N5423,N5425)</f>
        <v>0</v>
      </c>
      <c r="O5414" s="66">
        <f t="shared" si="4149"/>
        <v>126600</v>
      </c>
      <c r="P5414" s="66">
        <f t="shared" si="4128"/>
        <v>126600</v>
      </c>
      <c r="Q5414" s="66">
        <f t="shared" si="4129"/>
        <v>11.177070936437252</v>
      </c>
    </row>
    <row r="5415" spans="1:17" x14ac:dyDescent="0.25">
      <c r="A5415" s="12" t="s">
        <v>638</v>
      </c>
      <c r="B5415" s="12" t="s">
        <v>82</v>
      </c>
      <c r="C5415" s="12" t="s">
        <v>987</v>
      </c>
      <c r="D5415" s="43" t="s">
        <v>1714</v>
      </c>
      <c r="E5415" s="42" t="s">
        <v>2709</v>
      </c>
      <c r="F5415" s="42" t="s">
        <v>1</v>
      </c>
      <c r="G5415" s="42" t="s">
        <v>1</v>
      </c>
      <c r="H5415" s="11" t="s">
        <v>15</v>
      </c>
      <c r="I5415" s="67">
        <f t="shared" ref="I5415" si="4150">SUM(I5416,I5417)</f>
        <v>962700</v>
      </c>
      <c r="J5415" s="67">
        <f t="shared" ref="J5415:K5415" si="4151">SUM(J5416,J5417)</f>
        <v>962700</v>
      </c>
      <c r="K5415" s="67">
        <f t="shared" si="4151"/>
        <v>0</v>
      </c>
      <c r="L5415" s="67">
        <f t="shared" si="4127"/>
        <v>108300</v>
      </c>
      <c r="M5415" s="67">
        <f t="shared" ref="M5415" si="4152">SUM(M5416,M5417)</f>
        <v>0</v>
      </c>
      <c r="N5415" s="67">
        <f t="shared" ref="N5415:O5415" si="4153">SUM(N5416,N5417)</f>
        <v>0</v>
      </c>
      <c r="O5415" s="67">
        <f t="shared" si="4153"/>
        <v>108300</v>
      </c>
      <c r="P5415" s="67">
        <f t="shared" si="4128"/>
        <v>108300</v>
      </c>
      <c r="Q5415" s="67">
        <f t="shared" si="4129"/>
        <v>11.249610470551573</v>
      </c>
    </row>
    <row r="5416" spans="1:17" x14ac:dyDescent="0.25">
      <c r="A5416" s="12" t="s">
        <v>638</v>
      </c>
      <c r="B5416" s="12" t="s">
        <v>82</v>
      </c>
      <c r="C5416" s="12" t="s">
        <v>987</v>
      </c>
      <c r="D5416" s="43" t="s">
        <v>1714</v>
      </c>
      <c r="E5416" s="48">
        <v>6111</v>
      </c>
      <c r="F5416" s="43"/>
      <c r="G5416" s="56" t="s">
        <v>2920</v>
      </c>
      <c r="H5416" s="23" t="s">
        <v>16</v>
      </c>
      <c r="I5416" s="68">
        <v>826000</v>
      </c>
      <c r="J5416" s="68">
        <v>826000</v>
      </c>
      <c r="K5416" s="68"/>
      <c r="L5416" s="68">
        <f t="shared" si="4127"/>
        <v>84000</v>
      </c>
      <c r="M5416" s="68"/>
      <c r="N5416" s="68"/>
      <c r="O5416" s="68">
        <v>84000</v>
      </c>
      <c r="P5416" s="68">
        <f t="shared" si="4128"/>
        <v>84000</v>
      </c>
      <c r="Q5416" s="68">
        <f t="shared" si="4129"/>
        <v>10.16949152542373</v>
      </c>
    </row>
    <row r="5417" spans="1:17" x14ac:dyDescent="0.25">
      <c r="A5417" s="14" t="s">
        <v>638</v>
      </c>
      <c r="B5417" s="14" t="s">
        <v>82</v>
      </c>
      <c r="C5417" s="14" t="s">
        <v>987</v>
      </c>
      <c r="D5417" s="50" t="s">
        <v>1714</v>
      </c>
      <c r="E5417" s="50" t="s">
        <v>2719</v>
      </c>
      <c r="F5417" s="43" t="s">
        <v>1</v>
      </c>
      <c r="G5417" s="49" t="s">
        <v>1</v>
      </c>
      <c r="H5417" s="11" t="s">
        <v>19</v>
      </c>
      <c r="I5417" s="67">
        <f t="shared" ref="I5417:O5417" si="4154">SUM(I5418:I5422)</f>
        <v>136700</v>
      </c>
      <c r="J5417" s="67">
        <f t="shared" si="4154"/>
        <v>136700</v>
      </c>
      <c r="K5417" s="67">
        <f t="shared" si="4154"/>
        <v>0</v>
      </c>
      <c r="L5417" s="67">
        <f t="shared" si="4127"/>
        <v>24300</v>
      </c>
      <c r="M5417" s="67">
        <f t="shared" si="4154"/>
        <v>0</v>
      </c>
      <c r="N5417" s="67">
        <f t="shared" si="4154"/>
        <v>0</v>
      </c>
      <c r="O5417" s="67">
        <f t="shared" si="4154"/>
        <v>24300</v>
      </c>
      <c r="P5417" s="67">
        <f t="shared" si="4128"/>
        <v>24300</v>
      </c>
      <c r="Q5417" s="67">
        <f t="shared" si="4129"/>
        <v>17.776152158010241</v>
      </c>
    </row>
    <row r="5418" spans="1:17" x14ac:dyDescent="0.25">
      <c r="A5418" s="12" t="s">
        <v>638</v>
      </c>
      <c r="B5418" s="12" t="s">
        <v>82</v>
      </c>
      <c r="C5418" s="12" t="s">
        <v>987</v>
      </c>
      <c r="D5418" s="43" t="s">
        <v>1714</v>
      </c>
      <c r="E5418" s="48">
        <v>6112</v>
      </c>
      <c r="F5418" s="43" t="s">
        <v>1716</v>
      </c>
      <c r="G5418" s="56" t="s">
        <v>2920</v>
      </c>
      <c r="H5418" s="23" t="s">
        <v>73</v>
      </c>
      <c r="I5418" s="68">
        <v>21000</v>
      </c>
      <c r="J5418" s="68">
        <v>21000</v>
      </c>
      <c r="K5418" s="68"/>
      <c r="L5418" s="68">
        <f t="shared" si="4127"/>
        <v>2000</v>
      </c>
      <c r="M5418" s="68"/>
      <c r="N5418" s="68"/>
      <c r="O5418" s="68">
        <v>2000</v>
      </c>
      <c r="P5418" s="68">
        <f t="shared" si="4128"/>
        <v>2000</v>
      </c>
      <c r="Q5418" s="68">
        <f t="shared" si="4129"/>
        <v>9.5238095238095237</v>
      </c>
    </row>
    <row r="5419" spans="1:17" x14ac:dyDescent="0.25">
      <c r="A5419" s="12" t="s">
        <v>638</v>
      </c>
      <c r="B5419" s="12" t="s">
        <v>82</v>
      </c>
      <c r="C5419" s="12" t="s">
        <v>987</v>
      </c>
      <c r="D5419" s="43" t="s">
        <v>1714</v>
      </c>
      <c r="E5419" s="48">
        <v>6112</v>
      </c>
      <c r="F5419" s="43" t="s">
        <v>1717</v>
      </c>
      <c r="G5419" s="56" t="s">
        <v>2920</v>
      </c>
      <c r="H5419" s="23" t="s">
        <v>22</v>
      </c>
      <c r="I5419" s="68">
        <v>74000</v>
      </c>
      <c r="J5419" s="68">
        <v>74000</v>
      </c>
      <c r="K5419" s="68"/>
      <c r="L5419" s="68">
        <f t="shared" si="4127"/>
        <v>7000</v>
      </c>
      <c r="M5419" s="68"/>
      <c r="N5419" s="68"/>
      <c r="O5419" s="68">
        <v>7000</v>
      </c>
      <c r="P5419" s="68">
        <f t="shared" si="4128"/>
        <v>7000</v>
      </c>
      <c r="Q5419" s="68">
        <f t="shared" si="4129"/>
        <v>9.4594594594594597</v>
      </c>
    </row>
    <row r="5420" spans="1:17" x14ac:dyDescent="0.25">
      <c r="A5420" s="12" t="s">
        <v>638</v>
      </c>
      <c r="B5420" s="12" t="s">
        <v>82</v>
      </c>
      <c r="C5420" s="12" t="s">
        <v>987</v>
      </c>
      <c r="D5420" s="43" t="s">
        <v>1714</v>
      </c>
      <c r="E5420" s="48">
        <v>6112</v>
      </c>
      <c r="F5420" s="43" t="s">
        <v>1718</v>
      </c>
      <c r="G5420" s="56" t="s">
        <v>2920</v>
      </c>
      <c r="H5420" s="23" t="s">
        <v>24</v>
      </c>
      <c r="I5420" s="68">
        <v>19700</v>
      </c>
      <c r="J5420" s="68">
        <v>19700</v>
      </c>
      <c r="K5420" s="68"/>
      <c r="L5420" s="68">
        <f t="shared" si="4127"/>
        <v>0</v>
      </c>
      <c r="M5420" s="68"/>
      <c r="N5420" s="68"/>
      <c r="O5420" s="68"/>
      <c r="P5420" s="68">
        <f t="shared" si="4128"/>
        <v>0</v>
      </c>
      <c r="Q5420" s="68">
        <f t="shared" si="4129"/>
        <v>0</v>
      </c>
    </row>
    <row r="5421" spans="1:17" x14ac:dyDescent="0.25">
      <c r="A5421" s="12" t="s">
        <v>638</v>
      </c>
      <c r="B5421" s="12" t="s">
        <v>82</v>
      </c>
      <c r="C5421" s="12" t="s">
        <v>987</v>
      </c>
      <c r="D5421" s="43" t="s">
        <v>1714</v>
      </c>
      <c r="E5421" s="48">
        <v>6112</v>
      </c>
      <c r="F5421" s="43" t="s">
        <v>1719</v>
      </c>
      <c r="G5421" s="56" t="s">
        <v>2920</v>
      </c>
      <c r="H5421" s="23" t="s">
        <v>76</v>
      </c>
      <c r="I5421" s="68">
        <v>12000</v>
      </c>
      <c r="J5421" s="68">
        <v>12000</v>
      </c>
      <c r="K5421" s="68"/>
      <c r="L5421" s="68">
        <f t="shared" si="4127"/>
        <v>5300</v>
      </c>
      <c r="M5421" s="68"/>
      <c r="N5421" s="68"/>
      <c r="O5421" s="68">
        <v>5300</v>
      </c>
      <c r="P5421" s="68">
        <f t="shared" si="4128"/>
        <v>5300</v>
      </c>
      <c r="Q5421" s="68">
        <f t="shared" si="4129"/>
        <v>44.166666666666664</v>
      </c>
    </row>
    <row r="5422" spans="1:17" x14ac:dyDescent="0.25">
      <c r="A5422" s="12" t="s">
        <v>638</v>
      </c>
      <c r="B5422" s="12" t="s">
        <v>82</v>
      </c>
      <c r="C5422" s="12" t="s">
        <v>987</v>
      </c>
      <c r="D5422" s="43" t="s">
        <v>1714</v>
      </c>
      <c r="E5422" s="48">
        <v>6112</v>
      </c>
      <c r="F5422" s="43" t="s">
        <v>1720</v>
      </c>
      <c r="G5422" s="56" t="s">
        <v>2920</v>
      </c>
      <c r="H5422" s="23" t="s">
        <v>26</v>
      </c>
      <c r="I5422" s="68">
        <v>10000</v>
      </c>
      <c r="J5422" s="68">
        <v>10000</v>
      </c>
      <c r="K5422" s="68"/>
      <c r="L5422" s="68">
        <f t="shared" si="4127"/>
        <v>10000</v>
      </c>
      <c r="M5422" s="68"/>
      <c r="N5422" s="68"/>
      <c r="O5422" s="68">
        <v>10000</v>
      </c>
      <c r="P5422" s="68">
        <f t="shared" si="4128"/>
        <v>10000</v>
      </c>
      <c r="Q5422" s="68">
        <f t="shared" si="4129"/>
        <v>100</v>
      </c>
    </row>
    <row r="5423" spans="1:17" x14ac:dyDescent="0.25">
      <c r="A5423" s="12" t="s">
        <v>638</v>
      </c>
      <c r="B5423" s="12" t="s">
        <v>82</v>
      </c>
      <c r="C5423" s="12" t="s">
        <v>987</v>
      </c>
      <c r="D5423" s="43" t="s">
        <v>1714</v>
      </c>
      <c r="E5423" s="42" t="s">
        <v>2710</v>
      </c>
      <c r="F5423" s="42" t="s">
        <v>1</v>
      </c>
      <c r="G5423" s="42" t="s">
        <v>1</v>
      </c>
      <c r="H5423" s="11" t="s">
        <v>28</v>
      </c>
      <c r="I5423" s="67">
        <f t="shared" ref="I5423:O5423" si="4155">SUM(I5424)</f>
        <v>86676</v>
      </c>
      <c r="J5423" s="67">
        <f t="shared" si="4155"/>
        <v>86676</v>
      </c>
      <c r="K5423" s="67">
        <f t="shared" si="4155"/>
        <v>0</v>
      </c>
      <c r="L5423" s="67">
        <f t="shared" si="4127"/>
        <v>9000</v>
      </c>
      <c r="M5423" s="67">
        <f t="shared" si="4155"/>
        <v>0</v>
      </c>
      <c r="N5423" s="67">
        <f t="shared" si="4155"/>
        <v>0</v>
      </c>
      <c r="O5423" s="67">
        <f t="shared" si="4155"/>
        <v>9000</v>
      </c>
      <c r="P5423" s="67">
        <f t="shared" si="4128"/>
        <v>9000</v>
      </c>
      <c r="Q5423" s="67">
        <f t="shared" si="4129"/>
        <v>10.383497161844108</v>
      </c>
    </row>
    <row r="5424" spans="1:17" x14ac:dyDescent="0.25">
      <c r="A5424" s="12" t="s">
        <v>638</v>
      </c>
      <c r="B5424" s="12" t="s">
        <v>82</v>
      </c>
      <c r="C5424" s="12" t="s">
        <v>987</v>
      </c>
      <c r="D5424" s="43" t="s">
        <v>1714</v>
      </c>
      <c r="E5424" s="48">
        <v>6121</v>
      </c>
      <c r="F5424" s="43"/>
      <c r="G5424" s="56" t="s">
        <v>2920</v>
      </c>
      <c r="H5424" s="23" t="s">
        <v>29</v>
      </c>
      <c r="I5424" s="68">
        <v>86676</v>
      </c>
      <c r="J5424" s="68">
        <v>86676</v>
      </c>
      <c r="K5424" s="68"/>
      <c r="L5424" s="68">
        <f t="shared" si="4127"/>
        <v>9000</v>
      </c>
      <c r="M5424" s="68"/>
      <c r="N5424" s="68"/>
      <c r="O5424" s="68">
        <v>9000</v>
      </c>
      <c r="P5424" s="68">
        <f t="shared" si="4128"/>
        <v>9000</v>
      </c>
      <c r="Q5424" s="68">
        <f t="shared" si="4129"/>
        <v>10.383497161844108</v>
      </c>
    </row>
    <row r="5425" spans="1:17" x14ac:dyDescent="0.25">
      <c r="A5425" s="12" t="s">
        <v>638</v>
      </c>
      <c r="B5425" s="12" t="s">
        <v>82</v>
      </c>
      <c r="C5425" s="12" t="s">
        <v>987</v>
      </c>
      <c r="D5425" s="43" t="s">
        <v>1714</v>
      </c>
      <c r="E5425" s="42" t="s">
        <v>2711</v>
      </c>
      <c r="F5425" s="42" t="s">
        <v>1</v>
      </c>
      <c r="G5425" s="42" t="s">
        <v>1</v>
      </c>
      <c r="H5425" s="11" t="s">
        <v>32</v>
      </c>
      <c r="I5425" s="67">
        <f t="shared" ref="I5425:O5425" si="4156">SUM(I5426:I5433)</f>
        <v>118200</v>
      </c>
      <c r="J5425" s="67">
        <f t="shared" si="4156"/>
        <v>83300</v>
      </c>
      <c r="K5425" s="67">
        <f t="shared" si="4156"/>
        <v>0</v>
      </c>
      <c r="L5425" s="67">
        <f t="shared" si="4127"/>
        <v>9300</v>
      </c>
      <c r="M5425" s="67">
        <f t="shared" si="4156"/>
        <v>0</v>
      </c>
      <c r="N5425" s="67">
        <f t="shared" si="4156"/>
        <v>0</v>
      </c>
      <c r="O5425" s="67">
        <f t="shared" si="4156"/>
        <v>9300</v>
      </c>
      <c r="P5425" s="67">
        <f t="shared" si="4128"/>
        <v>9300</v>
      </c>
      <c r="Q5425" s="67">
        <f t="shared" si="4129"/>
        <v>11.164465786314526</v>
      </c>
    </row>
    <row r="5426" spans="1:17" x14ac:dyDescent="0.25">
      <c r="A5426" s="12" t="s">
        <v>638</v>
      </c>
      <c r="B5426" s="12" t="s">
        <v>82</v>
      </c>
      <c r="C5426" s="12" t="s">
        <v>987</v>
      </c>
      <c r="D5426" s="43" t="s">
        <v>1714</v>
      </c>
      <c r="E5426" s="48">
        <v>6131</v>
      </c>
      <c r="F5426" s="43"/>
      <c r="G5426" s="56" t="s">
        <v>2920</v>
      </c>
      <c r="H5426" s="23" t="s">
        <v>33</v>
      </c>
      <c r="I5426" s="68">
        <v>1100</v>
      </c>
      <c r="J5426" s="68">
        <v>100</v>
      </c>
      <c r="K5426" s="68"/>
      <c r="L5426" s="68">
        <f t="shared" si="4127"/>
        <v>0</v>
      </c>
      <c r="M5426" s="68"/>
      <c r="N5426" s="68"/>
      <c r="O5426" s="68">
        <v>0</v>
      </c>
      <c r="P5426" s="68">
        <f t="shared" si="4128"/>
        <v>0</v>
      </c>
      <c r="Q5426" s="68">
        <f t="shared" si="4129"/>
        <v>0</v>
      </c>
    </row>
    <row r="5427" spans="1:17" x14ac:dyDescent="0.25">
      <c r="A5427" s="12" t="s">
        <v>638</v>
      </c>
      <c r="B5427" s="12" t="s">
        <v>82</v>
      </c>
      <c r="C5427" s="12" t="s">
        <v>987</v>
      </c>
      <c r="D5427" s="43" t="s">
        <v>1714</v>
      </c>
      <c r="E5427" s="48">
        <v>6132</v>
      </c>
      <c r="F5427" s="43"/>
      <c r="G5427" s="56" t="s">
        <v>2920</v>
      </c>
      <c r="H5427" s="23" t="s">
        <v>227</v>
      </c>
      <c r="I5427" s="68">
        <v>45000</v>
      </c>
      <c r="J5427" s="68">
        <v>45000</v>
      </c>
      <c r="K5427" s="68"/>
      <c r="L5427" s="68">
        <f t="shared" si="4127"/>
        <v>6000</v>
      </c>
      <c r="M5427" s="68"/>
      <c r="N5427" s="68"/>
      <c r="O5427" s="68">
        <v>6000</v>
      </c>
      <c r="P5427" s="68">
        <f t="shared" si="4128"/>
        <v>6000</v>
      </c>
      <c r="Q5427" s="68">
        <f t="shared" si="4129"/>
        <v>13.333333333333334</v>
      </c>
    </row>
    <row r="5428" spans="1:17" x14ac:dyDescent="0.25">
      <c r="A5428" s="12" t="s">
        <v>638</v>
      </c>
      <c r="B5428" s="12" t="s">
        <v>82</v>
      </c>
      <c r="C5428" s="12" t="s">
        <v>987</v>
      </c>
      <c r="D5428" s="43" t="s">
        <v>1714</v>
      </c>
      <c r="E5428" s="48">
        <v>6133</v>
      </c>
      <c r="F5428" s="43"/>
      <c r="G5428" s="56" t="s">
        <v>2920</v>
      </c>
      <c r="H5428" s="23" t="s">
        <v>229</v>
      </c>
      <c r="I5428" s="68">
        <v>8000</v>
      </c>
      <c r="J5428" s="68">
        <v>8000</v>
      </c>
      <c r="K5428" s="68"/>
      <c r="L5428" s="68">
        <f t="shared" si="4127"/>
        <v>800</v>
      </c>
      <c r="M5428" s="68"/>
      <c r="N5428" s="68"/>
      <c r="O5428" s="68">
        <v>800</v>
      </c>
      <c r="P5428" s="68">
        <f t="shared" si="4128"/>
        <v>800</v>
      </c>
      <c r="Q5428" s="68">
        <f t="shared" si="4129"/>
        <v>10</v>
      </c>
    </row>
    <row r="5429" spans="1:17" x14ac:dyDescent="0.25">
      <c r="A5429" s="12" t="s">
        <v>638</v>
      </c>
      <c r="B5429" s="12" t="s">
        <v>82</v>
      </c>
      <c r="C5429" s="12" t="s">
        <v>987</v>
      </c>
      <c r="D5429" s="43" t="s">
        <v>1714</v>
      </c>
      <c r="E5429" s="48">
        <v>6134</v>
      </c>
      <c r="F5429" s="43"/>
      <c r="G5429" s="56" t="s">
        <v>2920</v>
      </c>
      <c r="H5429" s="23" t="s">
        <v>169</v>
      </c>
      <c r="I5429" s="68">
        <v>11000</v>
      </c>
      <c r="J5429" s="68">
        <v>7000</v>
      </c>
      <c r="K5429" s="68"/>
      <c r="L5429" s="68">
        <f t="shared" si="4127"/>
        <v>700</v>
      </c>
      <c r="M5429" s="68"/>
      <c r="N5429" s="68"/>
      <c r="O5429" s="68">
        <v>700</v>
      </c>
      <c r="P5429" s="68">
        <f t="shared" si="4128"/>
        <v>700</v>
      </c>
      <c r="Q5429" s="68">
        <f t="shared" si="4129"/>
        <v>10</v>
      </c>
    </row>
    <row r="5430" spans="1:17" x14ac:dyDescent="0.25">
      <c r="A5430" s="12" t="s">
        <v>638</v>
      </c>
      <c r="B5430" s="12" t="s">
        <v>82</v>
      </c>
      <c r="C5430" s="12" t="s">
        <v>987</v>
      </c>
      <c r="D5430" s="43" t="s">
        <v>1714</v>
      </c>
      <c r="E5430" s="48">
        <v>6135</v>
      </c>
      <c r="F5430" s="43"/>
      <c r="G5430" s="56" t="s">
        <v>2920</v>
      </c>
      <c r="H5430" s="23" t="s">
        <v>231</v>
      </c>
      <c r="I5430" s="68">
        <v>300</v>
      </c>
      <c r="J5430" s="68">
        <v>200</v>
      </c>
      <c r="K5430" s="68"/>
      <c r="L5430" s="68">
        <f t="shared" si="4127"/>
        <v>0</v>
      </c>
      <c r="M5430" s="68"/>
      <c r="N5430" s="68"/>
      <c r="O5430" s="68">
        <v>0</v>
      </c>
      <c r="P5430" s="68">
        <f t="shared" si="4128"/>
        <v>0</v>
      </c>
      <c r="Q5430" s="68">
        <f t="shared" si="4129"/>
        <v>0</v>
      </c>
    </row>
    <row r="5431" spans="1:17" x14ac:dyDescent="0.25">
      <c r="A5431" s="12" t="s">
        <v>638</v>
      </c>
      <c r="B5431" s="12" t="s">
        <v>82</v>
      </c>
      <c r="C5431" s="12" t="s">
        <v>987</v>
      </c>
      <c r="D5431" s="43" t="s">
        <v>1714</v>
      </c>
      <c r="E5431" s="48">
        <v>6137</v>
      </c>
      <c r="F5431" s="43"/>
      <c r="G5431" s="56" t="s">
        <v>2920</v>
      </c>
      <c r="H5431" s="23" t="s">
        <v>235</v>
      </c>
      <c r="I5431" s="68">
        <v>9000</v>
      </c>
      <c r="J5431" s="68">
        <v>6000</v>
      </c>
      <c r="K5431" s="68"/>
      <c r="L5431" s="68">
        <f t="shared" si="4127"/>
        <v>500</v>
      </c>
      <c r="M5431" s="68"/>
      <c r="N5431" s="68"/>
      <c r="O5431" s="68">
        <v>500</v>
      </c>
      <c r="P5431" s="68">
        <f t="shared" si="4128"/>
        <v>500</v>
      </c>
      <c r="Q5431" s="68">
        <f t="shared" si="4129"/>
        <v>8.3333333333333321</v>
      </c>
    </row>
    <row r="5432" spans="1:17" x14ac:dyDescent="0.25">
      <c r="A5432" s="12" t="s">
        <v>638</v>
      </c>
      <c r="B5432" s="12" t="s">
        <v>82</v>
      </c>
      <c r="C5432" s="12" t="s">
        <v>987</v>
      </c>
      <c r="D5432" s="43" t="s">
        <v>1714</v>
      </c>
      <c r="E5432" s="48">
        <v>6138</v>
      </c>
      <c r="F5432" s="43"/>
      <c r="G5432" s="56" t="s">
        <v>2920</v>
      </c>
      <c r="H5432" s="23" t="s">
        <v>237</v>
      </c>
      <c r="I5432" s="68">
        <v>1800</v>
      </c>
      <c r="J5432" s="68">
        <v>0</v>
      </c>
      <c r="K5432" s="68"/>
      <c r="L5432" s="68">
        <f t="shared" si="4127"/>
        <v>0</v>
      </c>
      <c r="M5432" s="68"/>
      <c r="N5432" s="68"/>
      <c r="O5432" s="68">
        <v>0</v>
      </c>
      <c r="P5432" s="68">
        <f t="shared" si="4128"/>
        <v>0</v>
      </c>
      <c r="Q5432" s="68" t="str">
        <f t="shared" si="4129"/>
        <v>-</v>
      </c>
    </row>
    <row r="5433" spans="1:17" x14ac:dyDescent="0.25">
      <c r="A5433" s="14" t="s">
        <v>638</v>
      </c>
      <c r="B5433" s="14" t="s">
        <v>82</v>
      </c>
      <c r="C5433" s="14" t="s">
        <v>987</v>
      </c>
      <c r="D5433" s="50" t="s">
        <v>1714</v>
      </c>
      <c r="E5433" s="50" t="s">
        <v>2720</v>
      </c>
      <c r="F5433" s="43" t="s">
        <v>1</v>
      </c>
      <c r="G5433" s="49" t="s">
        <v>1</v>
      </c>
      <c r="H5433" s="11" t="s">
        <v>35</v>
      </c>
      <c r="I5433" s="67">
        <f t="shared" ref="I5433:O5433" si="4157">SUM(I5434:I5436)</f>
        <v>42000</v>
      </c>
      <c r="J5433" s="67">
        <f t="shared" si="4157"/>
        <v>17000</v>
      </c>
      <c r="K5433" s="67">
        <f t="shared" si="4157"/>
        <v>0</v>
      </c>
      <c r="L5433" s="67">
        <f t="shared" si="4127"/>
        <v>1300</v>
      </c>
      <c r="M5433" s="67">
        <f t="shared" si="4157"/>
        <v>0</v>
      </c>
      <c r="N5433" s="67">
        <f t="shared" si="4157"/>
        <v>0</v>
      </c>
      <c r="O5433" s="67">
        <f t="shared" si="4157"/>
        <v>1300</v>
      </c>
      <c r="P5433" s="67">
        <f t="shared" si="4128"/>
        <v>1300</v>
      </c>
      <c r="Q5433" s="67">
        <f t="shared" si="4129"/>
        <v>7.6470588235294121</v>
      </c>
    </row>
    <row r="5434" spans="1:17" x14ac:dyDescent="0.25">
      <c r="A5434" s="12" t="s">
        <v>638</v>
      </c>
      <c r="B5434" s="12" t="s">
        <v>82</v>
      </c>
      <c r="C5434" s="12" t="s">
        <v>987</v>
      </c>
      <c r="D5434" s="43" t="s">
        <v>1714</v>
      </c>
      <c r="E5434" s="48">
        <v>6139</v>
      </c>
      <c r="F5434" s="43"/>
      <c r="G5434" s="56" t="s">
        <v>2920</v>
      </c>
      <c r="H5434" s="23" t="s">
        <v>35</v>
      </c>
      <c r="I5434" s="68">
        <v>35000</v>
      </c>
      <c r="J5434" s="68">
        <v>10000</v>
      </c>
      <c r="K5434" s="68"/>
      <c r="L5434" s="68">
        <f t="shared" si="4127"/>
        <v>1000</v>
      </c>
      <c r="M5434" s="68"/>
      <c r="N5434" s="68"/>
      <c r="O5434" s="68">
        <v>1000</v>
      </c>
      <c r="P5434" s="68">
        <f t="shared" si="4128"/>
        <v>1000</v>
      </c>
      <c r="Q5434" s="68">
        <f t="shared" si="4129"/>
        <v>10</v>
      </c>
    </row>
    <row r="5435" spans="1:17" x14ac:dyDescent="0.25">
      <c r="A5435" s="12" t="s">
        <v>638</v>
      </c>
      <c r="B5435" s="12" t="s">
        <v>82</v>
      </c>
      <c r="C5435" s="12" t="s">
        <v>987</v>
      </c>
      <c r="D5435" s="43" t="s">
        <v>1714</v>
      </c>
      <c r="E5435" s="48">
        <v>6139</v>
      </c>
      <c r="F5435" s="43" t="s">
        <v>1721</v>
      </c>
      <c r="G5435" s="56" t="s">
        <v>2920</v>
      </c>
      <c r="H5435" s="23" t="s">
        <v>43</v>
      </c>
      <c r="I5435" s="68">
        <v>4000</v>
      </c>
      <c r="J5435" s="68">
        <v>4000</v>
      </c>
      <c r="K5435" s="68"/>
      <c r="L5435" s="68">
        <f t="shared" si="4127"/>
        <v>300</v>
      </c>
      <c r="M5435" s="68"/>
      <c r="N5435" s="68"/>
      <c r="O5435" s="68">
        <v>300</v>
      </c>
      <c r="P5435" s="68">
        <f t="shared" si="4128"/>
        <v>300</v>
      </c>
      <c r="Q5435" s="68">
        <f t="shared" si="4129"/>
        <v>7.5</v>
      </c>
    </row>
    <row r="5436" spans="1:17" ht="22.5" x14ac:dyDescent="0.25">
      <c r="A5436" s="12" t="s">
        <v>638</v>
      </c>
      <c r="B5436" s="12" t="s">
        <v>82</v>
      </c>
      <c r="C5436" s="12" t="s">
        <v>987</v>
      </c>
      <c r="D5436" s="43" t="s">
        <v>1714</v>
      </c>
      <c r="E5436" s="48">
        <v>6139</v>
      </c>
      <c r="F5436" s="43" t="s">
        <v>1722</v>
      </c>
      <c r="G5436" s="56" t="s">
        <v>2920</v>
      </c>
      <c r="H5436" s="23" t="s">
        <v>49</v>
      </c>
      <c r="I5436" s="68">
        <v>3000</v>
      </c>
      <c r="J5436" s="68">
        <v>3000</v>
      </c>
      <c r="K5436" s="68"/>
      <c r="L5436" s="68">
        <f t="shared" si="4127"/>
        <v>0</v>
      </c>
      <c r="M5436" s="68"/>
      <c r="N5436" s="68"/>
      <c r="O5436" s="68">
        <v>0</v>
      </c>
      <c r="P5436" s="68">
        <f t="shared" si="4128"/>
        <v>0</v>
      </c>
      <c r="Q5436" s="68">
        <f t="shared" si="4129"/>
        <v>0</v>
      </c>
    </row>
    <row r="5437" spans="1:17" ht="22.5" x14ac:dyDescent="0.25">
      <c r="A5437" s="14" t="s">
        <v>1</v>
      </c>
      <c r="B5437" s="14" t="s">
        <v>1</v>
      </c>
      <c r="C5437" s="14" t="s">
        <v>1</v>
      </c>
      <c r="D5437" s="42" t="s">
        <v>1</v>
      </c>
      <c r="E5437" s="42" t="s">
        <v>1</v>
      </c>
      <c r="F5437" s="42" t="s">
        <v>1</v>
      </c>
      <c r="G5437" s="42" t="s">
        <v>1</v>
      </c>
      <c r="H5437" s="17" t="s">
        <v>50</v>
      </c>
      <c r="I5437" s="66">
        <f t="shared" ref="I5437:O5438" si="4158">SUM(I5438)</f>
        <v>100</v>
      </c>
      <c r="J5437" s="66">
        <f t="shared" si="4158"/>
        <v>100</v>
      </c>
      <c r="K5437" s="66">
        <f t="shared" si="4158"/>
        <v>0</v>
      </c>
      <c r="L5437" s="66">
        <f t="shared" si="4127"/>
        <v>0</v>
      </c>
      <c r="M5437" s="66">
        <f t="shared" si="4158"/>
        <v>0</v>
      </c>
      <c r="N5437" s="66">
        <f t="shared" si="4158"/>
        <v>0</v>
      </c>
      <c r="O5437" s="66">
        <f t="shared" si="4158"/>
        <v>0</v>
      </c>
      <c r="P5437" s="66">
        <f t="shared" si="4128"/>
        <v>0</v>
      </c>
      <c r="Q5437" s="66">
        <f t="shared" si="4129"/>
        <v>0</v>
      </c>
    </row>
    <row r="5438" spans="1:17" x14ac:dyDescent="0.25">
      <c r="A5438" s="12" t="s">
        <v>638</v>
      </c>
      <c r="B5438" s="12" t="s">
        <v>82</v>
      </c>
      <c r="C5438" s="12" t="s">
        <v>987</v>
      </c>
      <c r="D5438" s="43" t="s">
        <v>1714</v>
      </c>
      <c r="E5438" s="42" t="s">
        <v>2712</v>
      </c>
      <c r="F5438" s="42" t="s">
        <v>1</v>
      </c>
      <c r="G5438" s="42" t="s">
        <v>1</v>
      </c>
      <c r="H5438" s="11" t="s">
        <v>52</v>
      </c>
      <c r="I5438" s="67">
        <f t="shared" si="4158"/>
        <v>100</v>
      </c>
      <c r="J5438" s="67">
        <f t="shared" si="4158"/>
        <v>100</v>
      </c>
      <c r="K5438" s="67">
        <f t="shared" si="4158"/>
        <v>0</v>
      </c>
      <c r="L5438" s="67">
        <f t="shared" si="4127"/>
        <v>0</v>
      </c>
      <c r="M5438" s="67">
        <f t="shared" si="4158"/>
        <v>0</v>
      </c>
      <c r="N5438" s="67">
        <f t="shared" si="4158"/>
        <v>0</v>
      </c>
      <c r="O5438" s="67">
        <f t="shared" si="4158"/>
        <v>0</v>
      </c>
      <c r="P5438" s="67">
        <f t="shared" si="4128"/>
        <v>0</v>
      </c>
      <c r="Q5438" s="67">
        <f t="shared" si="4129"/>
        <v>0</v>
      </c>
    </row>
    <row r="5439" spans="1:17" x14ac:dyDescent="0.25">
      <c r="A5439" s="12" t="s">
        <v>638</v>
      </c>
      <c r="B5439" s="12" t="s">
        <v>82</v>
      </c>
      <c r="C5439" s="12" t="s">
        <v>987</v>
      </c>
      <c r="D5439" s="43" t="s">
        <v>1714</v>
      </c>
      <c r="E5439" s="48">
        <v>6148</v>
      </c>
      <c r="F5439" s="43"/>
      <c r="G5439" s="56" t="s">
        <v>2920</v>
      </c>
      <c r="H5439" s="23" t="s">
        <v>58</v>
      </c>
      <c r="I5439" s="68">
        <v>100</v>
      </c>
      <c r="J5439" s="68">
        <v>100</v>
      </c>
      <c r="K5439" s="68"/>
      <c r="L5439" s="68">
        <f t="shared" si="4127"/>
        <v>0</v>
      </c>
      <c r="M5439" s="68"/>
      <c r="N5439" s="68"/>
      <c r="O5439" s="68"/>
      <c r="P5439" s="68">
        <f t="shared" si="4128"/>
        <v>0</v>
      </c>
      <c r="Q5439" s="68">
        <f t="shared" si="4129"/>
        <v>0</v>
      </c>
    </row>
    <row r="5440" spans="1:17" ht="22.5" x14ac:dyDescent="0.25">
      <c r="A5440" s="14" t="s">
        <v>1</v>
      </c>
      <c r="B5440" s="14" t="s">
        <v>1</v>
      </c>
      <c r="C5440" s="14" t="s">
        <v>1</v>
      </c>
      <c r="D5440" s="42" t="s">
        <v>1</v>
      </c>
      <c r="E5440" s="42" t="s">
        <v>1</v>
      </c>
      <c r="F5440" s="42" t="s">
        <v>1</v>
      </c>
      <c r="G5440" s="42" t="s">
        <v>1</v>
      </c>
      <c r="H5440" s="17" t="s">
        <v>59</v>
      </c>
      <c r="I5440" s="66">
        <f t="shared" ref="I5440:O5440" si="4159">SUM(I5441)</f>
        <v>5000</v>
      </c>
      <c r="J5440" s="66">
        <f t="shared" si="4159"/>
        <v>0</v>
      </c>
      <c r="K5440" s="66">
        <f t="shared" si="4159"/>
        <v>0</v>
      </c>
      <c r="L5440" s="66">
        <f t="shared" si="4127"/>
        <v>0</v>
      </c>
      <c r="M5440" s="66">
        <f t="shared" si="4159"/>
        <v>0</v>
      </c>
      <c r="N5440" s="66">
        <f t="shared" si="4159"/>
        <v>0</v>
      </c>
      <c r="O5440" s="66">
        <f t="shared" si="4159"/>
        <v>0</v>
      </c>
      <c r="P5440" s="66">
        <f t="shared" si="4128"/>
        <v>0</v>
      </c>
      <c r="Q5440" s="66" t="str">
        <f t="shared" si="4129"/>
        <v>-</v>
      </c>
    </row>
    <row r="5441" spans="1:17" x14ac:dyDescent="0.25">
      <c r="A5441" s="12" t="s">
        <v>638</v>
      </c>
      <c r="B5441" s="12" t="s">
        <v>82</v>
      </c>
      <c r="C5441" s="12" t="s">
        <v>987</v>
      </c>
      <c r="D5441" s="43" t="s">
        <v>1714</v>
      </c>
      <c r="E5441" s="42" t="s">
        <v>2715</v>
      </c>
      <c r="F5441" s="42" t="s">
        <v>1</v>
      </c>
      <c r="G5441" s="42" t="s">
        <v>1</v>
      </c>
      <c r="H5441" s="11" t="s">
        <v>61</v>
      </c>
      <c r="I5441" s="67">
        <f t="shared" ref="I5441" si="4160">SUM(I5442:I5443)</f>
        <v>5000</v>
      </c>
      <c r="J5441" s="67">
        <f t="shared" ref="J5441:K5441" si="4161">SUM(J5442:J5443)</f>
        <v>0</v>
      </c>
      <c r="K5441" s="67">
        <f t="shared" si="4161"/>
        <v>0</v>
      </c>
      <c r="L5441" s="67">
        <f t="shared" si="4127"/>
        <v>0</v>
      </c>
      <c r="M5441" s="67">
        <f t="shared" ref="M5441" si="4162">SUM(M5442:M5443)</f>
        <v>0</v>
      </c>
      <c r="N5441" s="67">
        <f t="shared" ref="N5441:O5441" si="4163">SUM(N5442:N5443)</f>
        <v>0</v>
      </c>
      <c r="O5441" s="67">
        <f t="shared" si="4163"/>
        <v>0</v>
      </c>
      <c r="P5441" s="67">
        <f t="shared" si="4128"/>
        <v>0</v>
      </c>
      <c r="Q5441" s="67" t="str">
        <f t="shared" si="4129"/>
        <v>-</v>
      </c>
    </row>
    <row r="5442" spans="1:17" x14ac:dyDescent="0.25">
      <c r="A5442" s="12" t="s">
        <v>638</v>
      </c>
      <c r="B5442" s="12" t="s">
        <v>82</v>
      </c>
      <c r="C5442" s="12" t="s">
        <v>987</v>
      </c>
      <c r="D5442" s="43" t="s">
        <v>1714</v>
      </c>
      <c r="E5442" s="48">
        <v>8213</v>
      </c>
      <c r="F5442" s="43"/>
      <c r="G5442" s="56" t="s">
        <v>2920</v>
      </c>
      <c r="H5442" s="23" t="s">
        <v>62</v>
      </c>
      <c r="I5442" s="68">
        <v>3000</v>
      </c>
      <c r="J5442" s="68">
        <v>0</v>
      </c>
      <c r="K5442" s="68"/>
      <c r="L5442" s="68">
        <f t="shared" si="4127"/>
        <v>0</v>
      </c>
      <c r="M5442" s="68"/>
      <c r="N5442" s="68"/>
      <c r="O5442" s="68">
        <v>0</v>
      </c>
      <c r="P5442" s="68">
        <f t="shared" si="4128"/>
        <v>0</v>
      </c>
      <c r="Q5442" s="68" t="str">
        <f t="shared" si="4129"/>
        <v>-</v>
      </c>
    </row>
    <row r="5443" spans="1:17" x14ac:dyDescent="0.25">
      <c r="A5443" s="12" t="s">
        <v>638</v>
      </c>
      <c r="B5443" s="12" t="s">
        <v>82</v>
      </c>
      <c r="C5443" s="12" t="s">
        <v>987</v>
      </c>
      <c r="D5443" s="43" t="s">
        <v>1714</v>
      </c>
      <c r="E5443" s="48">
        <v>8216</v>
      </c>
      <c r="F5443" s="43"/>
      <c r="G5443" s="56" t="s">
        <v>2920</v>
      </c>
      <c r="H5443" s="23" t="s">
        <v>248</v>
      </c>
      <c r="I5443" s="68">
        <v>2000</v>
      </c>
      <c r="J5443" s="68">
        <v>0</v>
      </c>
      <c r="K5443" s="68"/>
      <c r="L5443" s="68">
        <f t="shared" si="4127"/>
        <v>0</v>
      </c>
      <c r="M5443" s="68"/>
      <c r="N5443" s="68"/>
      <c r="O5443" s="68">
        <v>0</v>
      </c>
      <c r="P5443" s="68">
        <f t="shared" si="4128"/>
        <v>0</v>
      </c>
      <c r="Q5443" s="68" t="str">
        <f t="shared" si="4129"/>
        <v>-</v>
      </c>
    </row>
    <row r="5444" spans="1:17" x14ac:dyDescent="0.25">
      <c r="A5444" s="23" t="s">
        <v>1</v>
      </c>
      <c r="B5444" s="23" t="s">
        <v>1</v>
      </c>
      <c r="C5444" s="23" t="s">
        <v>1</v>
      </c>
      <c r="D5444" s="49" t="s">
        <v>1</v>
      </c>
      <c r="E5444" s="49" t="s">
        <v>1</v>
      </c>
      <c r="F5444" s="49" t="s">
        <v>1</v>
      </c>
      <c r="G5444" s="49" t="s">
        <v>1</v>
      </c>
      <c r="H5444" s="17" t="s">
        <v>1723</v>
      </c>
      <c r="I5444" s="66">
        <f t="shared" ref="I5444:O5444" si="4164">SUM(I5414,I5437,I5440)</f>
        <v>1172676</v>
      </c>
      <c r="J5444" s="66">
        <f t="shared" si="4164"/>
        <v>1132776</v>
      </c>
      <c r="K5444" s="66">
        <f t="shared" si="4164"/>
        <v>0</v>
      </c>
      <c r="L5444" s="66">
        <f t="shared" si="4127"/>
        <v>126600</v>
      </c>
      <c r="M5444" s="66">
        <f t="shared" si="4164"/>
        <v>0</v>
      </c>
      <c r="N5444" s="66">
        <f t="shared" si="4164"/>
        <v>0</v>
      </c>
      <c r="O5444" s="66">
        <f t="shared" si="4164"/>
        <v>126600</v>
      </c>
      <c r="P5444" s="66">
        <f t="shared" si="4128"/>
        <v>126600</v>
      </c>
      <c r="Q5444" s="66">
        <f t="shared" si="4129"/>
        <v>11.176084239072862</v>
      </c>
    </row>
    <row r="5445" spans="1:17" ht="15.75" thickBot="1" x14ac:dyDescent="0.3">
      <c r="A5445" s="23" t="s">
        <v>1</v>
      </c>
      <c r="B5445" s="23" t="s">
        <v>1</v>
      </c>
      <c r="C5445" s="23" t="s">
        <v>1</v>
      </c>
      <c r="D5445" s="49" t="s">
        <v>1</v>
      </c>
      <c r="E5445" s="49" t="s">
        <v>1</v>
      </c>
      <c r="F5445" s="49" t="s">
        <v>1</v>
      </c>
      <c r="G5445" s="49" t="s">
        <v>1</v>
      </c>
      <c r="H5445" s="11" t="s">
        <v>64</v>
      </c>
      <c r="I5445" s="67">
        <v>39</v>
      </c>
      <c r="J5445" s="67">
        <v>39</v>
      </c>
      <c r="K5445" s="67"/>
      <c r="L5445" s="67"/>
      <c r="M5445" s="67"/>
      <c r="N5445" s="67"/>
      <c r="O5445" s="67"/>
      <c r="P5445" s="67">
        <f t="shared" si="4128"/>
        <v>0</v>
      </c>
      <c r="Q5445" s="67">
        <f t="shared" si="4129"/>
        <v>0</v>
      </c>
    </row>
    <row r="5446" spans="1:17" ht="34.5" thickBot="1" x14ac:dyDescent="0.3">
      <c r="A5446" s="23" t="s">
        <v>1</v>
      </c>
      <c r="B5446" s="23" t="s">
        <v>1</v>
      </c>
      <c r="C5446" s="23" t="s">
        <v>1</v>
      </c>
      <c r="D5446" s="49" t="s">
        <v>1</v>
      </c>
      <c r="E5446" s="49" t="s">
        <v>1</v>
      </c>
      <c r="F5446" s="49" t="s">
        <v>1</v>
      </c>
      <c r="G5446" s="49" t="s">
        <v>1</v>
      </c>
      <c r="H5446" s="22" t="s">
        <v>65</v>
      </c>
      <c r="I5446" s="64" t="s">
        <v>2718</v>
      </c>
      <c r="J5446" s="64" t="s">
        <v>2879</v>
      </c>
      <c r="K5446" s="64" t="s">
        <v>2942</v>
      </c>
      <c r="L5446" s="64" t="s">
        <v>2942</v>
      </c>
      <c r="M5446" s="64" t="s">
        <v>2950</v>
      </c>
      <c r="N5446" s="64" t="s">
        <v>2949</v>
      </c>
      <c r="O5446" s="64" t="s">
        <v>2951</v>
      </c>
      <c r="P5446" s="64" t="s">
        <v>2942</v>
      </c>
      <c r="Q5446" s="64" t="s">
        <v>2944</v>
      </c>
    </row>
    <row r="5447" spans="1:17" x14ac:dyDescent="0.25">
      <c r="A5447" s="24"/>
      <c r="B5447" s="24"/>
      <c r="C5447" s="24"/>
      <c r="D5447" s="51"/>
      <c r="E5447" s="51"/>
      <c r="F5447" s="51"/>
      <c r="G5447" s="51"/>
      <c r="H5447" s="18" t="s">
        <v>1</v>
      </c>
      <c r="I5447" s="65">
        <v>1</v>
      </c>
      <c r="J5447" s="65" t="s">
        <v>2894</v>
      </c>
      <c r="K5447" s="65">
        <v>3</v>
      </c>
      <c r="L5447" s="65" t="s">
        <v>2945</v>
      </c>
      <c r="M5447" s="65">
        <v>5</v>
      </c>
      <c r="N5447" s="65">
        <v>6</v>
      </c>
      <c r="O5447" s="65">
        <v>7</v>
      </c>
      <c r="P5447" s="65" t="s">
        <v>2946</v>
      </c>
      <c r="Q5447" s="65">
        <v>9</v>
      </c>
    </row>
    <row r="5448" spans="1:17" x14ac:dyDescent="0.25">
      <c r="A5448" s="24"/>
      <c r="B5448" s="24"/>
      <c r="C5448" s="24"/>
      <c r="D5448" s="51"/>
      <c r="E5448" s="52"/>
      <c r="F5448" s="52"/>
      <c r="G5448" s="52"/>
      <c r="H5448" s="19" t="s">
        <v>332</v>
      </c>
      <c r="I5448" s="69">
        <f t="shared" ref="I5448" si="4165">SUM(I5444)</f>
        <v>1172676</v>
      </c>
      <c r="J5448" s="69">
        <f t="shared" ref="J5448:K5448" si="4166">SUM(J5444)</f>
        <v>1132776</v>
      </c>
      <c r="K5448" s="69">
        <f t="shared" si="4166"/>
        <v>0</v>
      </c>
      <c r="L5448" s="69">
        <f t="shared" si="4127"/>
        <v>126600</v>
      </c>
      <c r="M5448" s="69">
        <f t="shared" ref="M5448" si="4167">SUM(M5444)</f>
        <v>0</v>
      </c>
      <c r="N5448" s="69">
        <f t="shared" ref="N5448:O5448" si="4168">SUM(N5444)</f>
        <v>0</v>
      </c>
      <c r="O5448" s="69">
        <f t="shared" si="4168"/>
        <v>126600</v>
      </c>
      <c r="P5448" s="69">
        <f t="shared" si="4128"/>
        <v>126600</v>
      </c>
      <c r="Q5448" s="69">
        <f t="shared" si="4129"/>
        <v>11.176084239072862</v>
      </c>
    </row>
    <row r="5449" spans="1:17" x14ac:dyDescent="0.25">
      <c r="A5449" s="24"/>
      <c r="B5449" s="24"/>
      <c r="C5449" s="24"/>
      <c r="D5449" s="51"/>
      <c r="E5449" s="51"/>
      <c r="F5449" s="51"/>
      <c r="G5449" s="51"/>
      <c r="H5449" s="20" t="s">
        <v>67</v>
      </c>
      <c r="I5449" s="69">
        <f t="shared" ref="I5449" si="4169">SUM(I5448)</f>
        <v>1172676</v>
      </c>
      <c r="J5449" s="69">
        <f t="shared" ref="J5449:K5449" si="4170">SUM(J5448)</f>
        <v>1132776</v>
      </c>
      <c r="K5449" s="69">
        <f t="shared" si="4170"/>
        <v>0</v>
      </c>
      <c r="L5449" s="69">
        <f t="shared" si="4127"/>
        <v>126600</v>
      </c>
      <c r="M5449" s="69">
        <f t="shared" ref="M5449" si="4171">SUM(M5448)</f>
        <v>0</v>
      </c>
      <c r="N5449" s="69">
        <f t="shared" ref="N5449:O5449" si="4172">SUM(N5448)</f>
        <v>0</v>
      </c>
      <c r="O5449" s="69">
        <f t="shared" si="4172"/>
        <v>126600</v>
      </c>
      <c r="P5449" s="69">
        <f t="shared" si="4128"/>
        <v>126600</v>
      </c>
      <c r="Q5449" s="69">
        <f t="shared" si="4129"/>
        <v>11.176084239072862</v>
      </c>
    </row>
    <row r="5450" spans="1:17" x14ac:dyDescent="0.25">
      <c r="A5450" s="25"/>
      <c r="B5450" s="25"/>
      <c r="C5450" s="25"/>
      <c r="D5450" s="53"/>
      <c r="E5450" s="53"/>
      <c r="F5450" s="53"/>
      <c r="G5450" s="53"/>
    </row>
    <row r="5451" spans="1:17" ht="15.75" thickBot="1" x14ac:dyDescent="0.3">
      <c r="A5451" s="23" t="s">
        <v>1</v>
      </c>
      <c r="B5451" s="23" t="s">
        <v>1</v>
      </c>
      <c r="C5451" s="23" t="s">
        <v>1</v>
      </c>
      <c r="D5451" s="49" t="s">
        <v>1</v>
      </c>
      <c r="E5451" s="49" t="s">
        <v>1</v>
      </c>
      <c r="F5451" s="49" t="s">
        <v>1</v>
      </c>
      <c r="G5451" s="49" t="s">
        <v>1</v>
      </c>
      <c r="H5451" s="26" t="s">
        <v>1</v>
      </c>
      <c r="I5451" s="70"/>
      <c r="J5451" s="70"/>
      <c r="K5451" s="70"/>
      <c r="L5451" s="70"/>
      <c r="M5451" s="70"/>
      <c r="N5451" s="70"/>
      <c r="O5451" s="70"/>
      <c r="P5451" s="70"/>
      <c r="Q5451" s="70"/>
    </row>
    <row r="5452" spans="1:17" ht="34.5" thickBot="1" x14ac:dyDescent="0.3">
      <c r="A5452" s="22" t="s">
        <v>4</v>
      </c>
      <c r="B5452" s="22" t="s">
        <v>5</v>
      </c>
      <c r="C5452" s="22" t="s">
        <v>6</v>
      </c>
      <c r="D5452" s="44" t="s">
        <v>2891</v>
      </c>
      <c r="E5452" s="44" t="s">
        <v>2895</v>
      </c>
      <c r="F5452" s="44" t="s">
        <v>7</v>
      </c>
      <c r="G5452" s="44" t="s">
        <v>8</v>
      </c>
      <c r="H5452" s="22" t="s">
        <v>9</v>
      </c>
      <c r="I5452" s="64" t="s">
        <v>2718</v>
      </c>
      <c r="J5452" s="64" t="s">
        <v>2879</v>
      </c>
      <c r="K5452" s="64" t="s">
        <v>2942</v>
      </c>
      <c r="L5452" s="64" t="s">
        <v>2942</v>
      </c>
      <c r="M5452" s="64" t="s">
        <v>2950</v>
      </c>
      <c r="N5452" s="64" t="s">
        <v>2949</v>
      </c>
      <c r="O5452" s="64" t="s">
        <v>2951</v>
      </c>
      <c r="P5452" s="64" t="s">
        <v>2942</v>
      </c>
      <c r="Q5452" s="64" t="s">
        <v>2944</v>
      </c>
    </row>
    <row r="5453" spans="1:17" x14ac:dyDescent="0.25">
      <c r="A5453" s="15" t="s">
        <v>1</v>
      </c>
      <c r="B5453" s="15" t="s">
        <v>1</v>
      </c>
      <c r="C5453" s="15" t="s">
        <v>1</v>
      </c>
      <c r="D5453" s="45" t="s">
        <v>1</v>
      </c>
      <c r="E5453" s="45" t="s">
        <v>1</v>
      </c>
      <c r="F5453" s="46" t="s">
        <v>1</v>
      </c>
      <c r="G5453" s="47" t="s">
        <v>1</v>
      </c>
      <c r="H5453" s="16" t="s">
        <v>1</v>
      </c>
      <c r="I5453" s="65">
        <v>1</v>
      </c>
      <c r="J5453" s="65" t="s">
        <v>2894</v>
      </c>
      <c r="K5453" s="65">
        <v>3</v>
      </c>
      <c r="L5453" s="65" t="s">
        <v>2945</v>
      </c>
      <c r="M5453" s="65">
        <v>5</v>
      </c>
      <c r="N5453" s="65">
        <v>6</v>
      </c>
      <c r="O5453" s="65">
        <v>7</v>
      </c>
      <c r="P5453" s="65" t="s">
        <v>2946</v>
      </c>
      <c r="Q5453" s="65">
        <v>9</v>
      </c>
    </row>
    <row r="5454" spans="1:17" x14ac:dyDescent="0.25">
      <c r="A5454" s="14" t="s">
        <v>638</v>
      </c>
      <c r="B5454" s="14" t="s">
        <v>82</v>
      </c>
      <c r="C5454" s="12" t="s">
        <v>997</v>
      </c>
      <c r="D5454" s="43" t="s">
        <v>1724</v>
      </c>
      <c r="E5454" s="42" t="s">
        <v>1</v>
      </c>
      <c r="F5454" s="42" t="s">
        <v>1</v>
      </c>
      <c r="G5454" s="42" t="s">
        <v>1</v>
      </c>
      <c r="H5454" s="11" t="s">
        <v>1725</v>
      </c>
      <c r="I5454" s="63"/>
      <c r="J5454" s="63"/>
      <c r="K5454" s="63"/>
      <c r="L5454" s="63"/>
      <c r="M5454" s="63"/>
      <c r="N5454" s="63"/>
      <c r="O5454" s="63"/>
      <c r="P5454" s="63">
        <f t="shared" ref="P5454:P5517" si="4173">K5454+L5454</f>
        <v>0</v>
      </c>
      <c r="Q5454" s="63" t="str">
        <f t="shared" ref="Q5454:Q5517" si="4174">IF(J5454=0,"-",P5454/J5454*100)</f>
        <v>-</v>
      </c>
    </row>
    <row r="5455" spans="1:17" ht="22.5" x14ac:dyDescent="0.25">
      <c r="A5455" s="14" t="s">
        <v>1</v>
      </c>
      <c r="B5455" s="14" t="s">
        <v>1</v>
      </c>
      <c r="C5455" s="14" t="s">
        <v>1</v>
      </c>
      <c r="D5455" s="42" t="s">
        <v>1</v>
      </c>
      <c r="E5455" s="42" t="s">
        <v>1</v>
      </c>
      <c r="F5455" s="42" t="s">
        <v>1</v>
      </c>
      <c r="G5455" s="42" t="s">
        <v>1</v>
      </c>
      <c r="H5455" s="17" t="s">
        <v>13</v>
      </c>
      <c r="I5455" s="66">
        <f t="shared" ref="I5455" si="4175">SUM(I5456,I5464,I5466)</f>
        <v>1679114</v>
      </c>
      <c r="J5455" s="66">
        <f t="shared" ref="J5455:K5455" si="4176">SUM(J5456,J5464,J5466)</f>
        <v>1666114</v>
      </c>
      <c r="K5455" s="66">
        <f t="shared" si="4176"/>
        <v>0</v>
      </c>
      <c r="L5455" s="66">
        <f t="shared" ref="L5455:L5518" si="4177">SUM(M5455:O5455)</f>
        <v>156900</v>
      </c>
      <c r="M5455" s="66">
        <f t="shared" ref="M5455" si="4178">SUM(M5456,M5464,M5466)</f>
        <v>0</v>
      </c>
      <c r="N5455" s="66">
        <f t="shared" ref="N5455:O5455" si="4179">SUM(N5456,N5464,N5466)</f>
        <v>0</v>
      </c>
      <c r="O5455" s="66">
        <f t="shared" si="4179"/>
        <v>156900</v>
      </c>
      <c r="P5455" s="66">
        <f t="shared" si="4173"/>
        <v>156900</v>
      </c>
      <c r="Q5455" s="66">
        <f t="shared" si="4174"/>
        <v>9.4171227178932533</v>
      </c>
    </row>
    <row r="5456" spans="1:17" x14ac:dyDescent="0.25">
      <c r="A5456" s="12" t="s">
        <v>638</v>
      </c>
      <c r="B5456" s="12" t="s">
        <v>82</v>
      </c>
      <c r="C5456" s="12" t="s">
        <v>997</v>
      </c>
      <c r="D5456" s="43" t="s">
        <v>1724</v>
      </c>
      <c r="E5456" s="42" t="s">
        <v>2709</v>
      </c>
      <c r="F5456" s="42" t="s">
        <v>1</v>
      </c>
      <c r="G5456" s="42" t="s">
        <v>1</v>
      </c>
      <c r="H5456" s="11" t="s">
        <v>15</v>
      </c>
      <c r="I5456" s="67">
        <f t="shared" ref="I5456" si="4180">SUM(I5457,I5458)</f>
        <v>1403676</v>
      </c>
      <c r="J5456" s="67">
        <f t="shared" ref="J5456:K5456" si="4181">SUM(J5457,J5458)</f>
        <v>1403676</v>
      </c>
      <c r="K5456" s="67">
        <f t="shared" si="4181"/>
        <v>0</v>
      </c>
      <c r="L5456" s="67">
        <f t="shared" si="4177"/>
        <v>123000</v>
      </c>
      <c r="M5456" s="67">
        <f t="shared" ref="M5456" si="4182">SUM(M5457,M5458)</f>
        <v>0</v>
      </c>
      <c r="N5456" s="67">
        <f t="shared" ref="N5456:O5456" si="4183">SUM(N5457,N5458)</f>
        <v>0</v>
      </c>
      <c r="O5456" s="67">
        <f t="shared" si="4183"/>
        <v>123000</v>
      </c>
      <c r="P5456" s="67">
        <f t="shared" si="4173"/>
        <v>123000</v>
      </c>
      <c r="Q5456" s="67">
        <f t="shared" si="4174"/>
        <v>8.7627059235892055</v>
      </c>
    </row>
    <row r="5457" spans="1:17" x14ac:dyDescent="0.25">
      <c r="A5457" s="12" t="s">
        <v>638</v>
      </c>
      <c r="B5457" s="12" t="s">
        <v>82</v>
      </c>
      <c r="C5457" s="12" t="s">
        <v>997</v>
      </c>
      <c r="D5457" s="43" t="s">
        <v>1724</v>
      </c>
      <c r="E5457" s="48">
        <v>6111</v>
      </c>
      <c r="F5457" s="43"/>
      <c r="G5457" s="56" t="s">
        <v>2920</v>
      </c>
      <c r="H5457" s="23" t="s">
        <v>16</v>
      </c>
      <c r="I5457" s="68">
        <v>1227676</v>
      </c>
      <c r="J5457" s="68">
        <v>1227676</v>
      </c>
      <c r="K5457" s="68"/>
      <c r="L5457" s="68">
        <f t="shared" si="4177"/>
        <v>102000</v>
      </c>
      <c r="M5457" s="68"/>
      <c r="N5457" s="68"/>
      <c r="O5457" s="68">
        <v>102000</v>
      </c>
      <c r="P5457" s="68">
        <f t="shared" si="4173"/>
        <v>102000</v>
      </c>
      <c r="Q5457" s="68">
        <f t="shared" si="4174"/>
        <v>8.3083810386453756</v>
      </c>
    </row>
    <row r="5458" spans="1:17" x14ac:dyDescent="0.25">
      <c r="A5458" s="14" t="s">
        <v>638</v>
      </c>
      <c r="B5458" s="14" t="s">
        <v>82</v>
      </c>
      <c r="C5458" s="14" t="s">
        <v>997</v>
      </c>
      <c r="D5458" s="50" t="s">
        <v>1724</v>
      </c>
      <c r="E5458" s="50" t="s">
        <v>2719</v>
      </c>
      <c r="F5458" s="43" t="s">
        <v>1</v>
      </c>
      <c r="G5458" s="49" t="s">
        <v>1</v>
      </c>
      <c r="H5458" s="11" t="s">
        <v>19</v>
      </c>
      <c r="I5458" s="67">
        <f t="shared" ref="I5458:O5458" si="4184">SUM(I5459:I5463)</f>
        <v>176000</v>
      </c>
      <c r="J5458" s="67">
        <f t="shared" si="4184"/>
        <v>176000</v>
      </c>
      <c r="K5458" s="67">
        <f t="shared" si="4184"/>
        <v>0</v>
      </c>
      <c r="L5458" s="67">
        <f t="shared" si="4177"/>
        <v>21000</v>
      </c>
      <c r="M5458" s="67">
        <f t="shared" si="4184"/>
        <v>0</v>
      </c>
      <c r="N5458" s="67">
        <f t="shared" si="4184"/>
        <v>0</v>
      </c>
      <c r="O5458" s="67">
        <f t="shared" si="4184"/>
        <v>21000</v>
      </c>
      <c r="P5458" s="67">
        <f t="shared" si="4173"/>
        <v>21000</v>
      </c>
      <c r="Q5458" s="67">
        <f t="shared" si="4174"/>
        <v>11.931818181818182</v>
      </c>
    </row>
    <row r="5459" spans="1:17" x14ac:dyDescent="0.25">
      <c r="A5459" s="12" t="s">
        <v>638</v>
      </c>
      <c r="B5459" s="12" t="s">
        <v>82</v>
      </c>
      <c r="C5459" s="12" t="s">
        <v>997</v>
      </c>
      <c r="D5459" s="43" t="s">
        <v>1724</v>
      </c>
      <c r="E5459" s="48">
        <v>6112</v>
      </c>
      <c r="F5459" s="43" t="s">
        <v>1726</v>
      </c>
      <c r="G5459" s="56" t="s">
        <v>2920</v>
      </c>
      <c r="H5459" s="23" t="s">
        <v>73</v>
      </c>
      <c r="I5459" s="68">
        <v>32000</v>
      </c>
      <c r="J5459" s="68">
        <v>32000</v>
      </c>
      <c r="K5459" s="68"/>
      <c r="L5459" s="68">
        <f t="shared" si="4177"/>
        <v>3000</v>
      </c>
      <c r="M5459" s="68"/>
      <c r="N5459" s="68"/>
      <c r="O5459" s="68">
        <v>3000</v>
      </c>
      <c r="P5459" s="68">
        <f t="shared" si="4173"/>
        <v>3000</v>
      </c>
      <c r="Q5459" s="68">
        <f t="shared" si="4174"/>
        <v>9.375</v>
      </c>
    </row>
    <row r="5460" spans="1:17" x14ac:dyDescent="0.25">
      <c r="A5460" s="12" t="s">
        <v>638</v>
      </c>
      <c r="B5460" s="12" t="s">
        <v>82</v>
      </c>
      <c r="C5460" s="12" t="s">
        <v>997</v>
      </c>
      <c r="D5460" s="43" t="s">
        <v>1724</v>
      </c>
      <c r="E5460" s="48">
        <v>6112</v>
      </c>
      <c r="F5460" s="43" t="s">
        <v>1727</v>
      </c>
      <c r="G5460" s="56" t="s">
        <v>2920</v>
      </c>
      <c r="H5460" s="23" t="s">
        <v>22</v>
      </c>
      <c r="I5460" s="68">
        <v>97000</v>
      </c>
      <c r="J5460" s="68">
        <v>97000</v>
      </c>
      <c r="K5460" s="68"/>
      <c r="L5460" s="68">
        <f t="shared" si="4177"/>
        <v>12000</v>
      </c>
      <c r="M5460" s="68"/>
      <c r="N5460" s="68"/>
      <c r="O5460" s="68">
        <v>12000</v>
      </c>
      <c r="P5460" s="68">
        <f t="shared" si="4173"/>
        <v>12000</v>
      </c>
      <c r="Q5460" s="68">
        <f t="shared" si="4174"/>
        <v>12.371134020618557</v>
      </c>
    </row>
    <row r="5461" spans="1:17" x14ac:dyDescent="0.25">
      <c r="A5461" s="12" t="s">
        <v>638</v>
      </c>
      <c r="B5461" s="12" t="s">
        <v>82</v>
      </c>
      <c r="C5461" s="12" t="s">
        <v>997</v>
      </c>
      <c r="D5461" s="43" t="s">
        <v>1724</v>
      </c>
      <c r="E5461" s="48">
        <v>6112</v>
      </c>
      <c r="F5461" s="43" t="s">
        <v>1728</v>
      </c>
      <c r="G5461" s="56" t="s">
        <v>2920</v>
      </c>
      <c r="H5461" s="23" t="s">
        <v>24</v>
      </c>
      <c r="I5461" s="68">
        <v>27000</v>
      </c>
      <c r="J5461" s="68">
        <v>27000</v>
      </c>
      <c r="K5461" s="68"/>
      <c r="L5461" s="68">
        <f t="shared" si="4177"/>
        <v>0</v>
      </c>
      <c r="M5461" s="68"/>
      <c r="N5461" s="68"/>
      <c r="O5461" s="68"/>
      <c r="P5461" s="68">
        <f t="shared" si="4173"/>
        <v>0</v>
      </c>
      <c r="Q5461" s="68">
        <f t="shared" si="4174"/>
        <v>0</v>
      </c>
    </row>
    <row r="5462" spans="1:17" x14ac:dyDescent="0.25">
      <c r="A5462" s="12" t="s">
        <v>638</v>
      </c>
      <c r="B5462" s="12" t="s">
        <v>82</v>
      </c>
      <c r="C5462" s="12" t="s">
        <v>997</v>
      </c>
      <c r="D5462" s="43" t="s">
        <v>1724</v>
      </c>
      <c r="E5462" s="48">
        <v>6112</v>
      </c>
      <c r="F5462" s="43" t="s">
        <v>1729</v>
      </c>
      <c r="G5462" s="56" t="s">
        <v>2920</v>
      </c>
      <c r="H5462" s="23" t="s">
        <v>76</v>
      </c>
      <c r="I5462" s="68">
        <v>8000</v>
      </c>
      <c r="J5462" s="68">
        <v>8000</v>
      </c>
      <c r="K5462" s="68"/>
      <c r="L5462" s="68">
        <f t="shared" si="4177"/>
        <v>0</v>
      </c>
      <c r="M5462" s="68"/>
      <c r="N5462" s="68"/>
      <c r="O5462" s="68"/>
      <c r="P5462" s="68">
        <f t="shared" si="4173"/>
        <v>0</v>
      </c>
      <c r="Q5462" s="68">
        <f t="shared" si="4174"/>
        <v>0</v>
      </c>
    </row>
    <row r="5463" spans="1:17" x14ac:dyDescent="0.25">
      <c r="A5463" s="12" t="s">
        <v>638</v>
      </c>
      <c r="B5463" s="12" t="s">
        <v>82</v>
      </c>
      <c r="C5463" s="12" t="s">
        <v>997</v>
      </c>
      <c r="D5463" s="43" t="s">
        <v>1724</v>
      </c>
      <c r="E5463" s="48">
        <v>6112</v>
      </c>
      <c r="F5463" s="43" t="s">
        <v>1730</v>
      </c>
      <c r="G5463" s="56" t="s">
        <v>2920</v>
      </c>
      <c r="H5463" s="23" t="s">
        <v>26</v>
      </c>
      <c r="I5463" s="68">
        <v>12000</v>
      </c>
      <c r="J5463" s="68">
        <v>12000</v>
      </c>
      <c r="K5463" s="68"/>
      <c r="L5463" s="68">
        <f t="shared" si="4177"/>
        <v>6000</v>
      </c>
      <c r="M5463" s="68"/>
      <c r="N5463" s="68"/>
      <c r="O5463" s="68">
        <v>6000</v>
      </c>
      <c r="P5463" s="68">
        <f t="shared" si="4173"/>
        <v>6000</v>
      </c>
      <c r="Q5463" s="68">
        <f t="shared" si="4174"/>
        <v>50</v>
      </c>
    </row>
    <row r="5464" spans="1:17" x14ac:dyDescent="0.25">
      <c r="A5464" s="12" t="s">
        <v>638</v>
      </c>
      <c r="B5464" s="12" t="s">
        <v>82</v>
      </c>
      <c r="C5464" s="12" t="s">
        <v>997</v>
      </c>
      <c r="D5464" s="43" t="s">
        <v>1724</v>
      </c>
      <c r="E5464" s="42" t="s">
        <v>2710</v>
      </c>
      <c r="F5464" s="42" t="s">
        <v>1</v>
      </c>
      <c r="G5464" s="42" t="s">
        <v>1</v>
      </c>
      <c r="H5464" s="11" t="s">
        <v>28</v>
      </c>
      <c r="I5464" s="67">
        <f t="shared" ref="I5464:O5464" si="4185">SUM(I5465)</f>
        <v>130338</v>
      </c>
      <c r="J5464" s="67">
        <f t="shared" si="4185"/>
        <v>130338</v>
      </c>
      <c r="K5464" s="67">
        <f t="shared" si="4185"/>
        <v>0</v>
      </c>
      <c r="L5464" s="67">
        <f t="shared" si="4177"/>
        <v>10000</v>
      </c>
      <c r="M5464" s="67">
        <f t="shared" si="4185"/>
        <v>0</v>
      </c>
      <c r="N5464" s="67">
        <f t="shared" si="4185"/>
        <v>0</v>
      </c>
      <c r="O5464" s="67">
        <f t="shared" si="4185"/>
        <v>10000</v>
      </c>
      <c r="P5464" s="67">
        <f t="shared" si="4173"/>
        <v>10000</v>
      </c>
      <c r="Q5464" s="67">
        <f t="shared" si="4174"/>
        <v>7.672359557458301</v>
      </c>
    </row>
    <row r="5465" spans="1:17" x14ac:dyDescent="0.25">
      <c r="A5465" s="12" t="s">
        <v>638</v>
      </c>
      <c r="B5465" s="12" t="s">
        <v>82</v>
      </c>
      <c r="C5465" s="12" t="s">
        <v>997</v>
      </c>
      <c r="D5465" s="43" t="s">
        <v>1724</v>
      </c>
      <c r="E5465" s="48">
        <v>6121</v>
      </c>
      <c r="F5465" s="43"/>
      <c r="G5465" s="56" t="s">
        <v>2920</v>
      </c>
      <c r="H5465" s="23" t="s">
        <v>29</v>
      </c>
      <c r="I5465" s="68">
        <v>130338</v>
      </c>
      <c r="J5465" s="68">
        <v>130338</v>
      </c>
      <c r="K5465" s="68"/>
      <c r="L5465" s="68">
        <f t="shared" si="4177"/>
        <v>10000</v>
      </c>
      <c r="M5465" s="68"/>
      <c r="N5465" s="68"/>
      <c r="O5465" s="68">
        <v>10000</v>
      </c>
      <c r="P5465" s="68">
        <f t="shared" si="4173"/>
        <v>10000</v>
      </c>
      <c r="Q5465" s="68">
        <f t="shared" si="4174"/>
        <v>7.672359557458301</v>
      </c>
    </row>
    <row r="5466" spans="1:17" x14ac:dyDescent="0.25">
      <c r="A5466" s="12" t="s">
        <v>638</v>
      </c>
      <c r="B5466" s="12" t="s">
        <v>82</v>
      </c>
      <c r="C5466" s="12" t="s">
        <v>997</v>
      </c>
      <c r="D5466" s="43" t="s">
        <v>1724</v>
      </c>
      <c r="E5466" s="42" t="s">
        <v>2711</v>
      </c>
      <c r="F5466" s="42" t="s">
        <v>1</v>
      </c>
      <c r="G5466" s="42" t="s">
        <v>1</v>
      </c>
      <c r="H5466" s="11" t="s">
        <v>32</v>
      </c>
      <c r="I5466" s="67">
        <f t="shared" ref="I5466:O5466" si="4186">SUM(I5467:I5474)</f>
        <v>145100</v>
      </c>
      <c r="J5466" s="67">
        <f t="shared" si="4186"/>
        <v>132100</v>
      </c>
      <c r="K5466" s="67">
        <f t="shared" si="4186"/>
        <v>0</v>
      </c>
      <c r="L5466" s="67">
        <f t="shared" si="4177"/>
        <v>23900</v>
      </c>
      <c r="M5466" s="67">
        <f t="shared" si="4186"/>
        <v>0</v>
      </c>
      <c r="N5466" s="67">
        <f t="shared" si="4186"/>
        <v>0</v>
      </c>
      <c r="O5466" s="67">
        <f t="shared" si="4186"/>
        <v>23900</v>
      </c>
      <c r="P5466" s="67">
        <f t="shared" si="4173"/>
        <v>23900</v>
      </c>
      <c r="Q5466" s="67">
        <f t="shared" si="4174"/>
        <v>18.092354277062832</v>
      </c>
    </row>
    <row r="5467" spans="1:17" x14ac:dyDescent="0.25">
      <c r="A5467" s="12" t="s">
        <v>638</v>
      </c>
      <c r="B5467" s="12" t="s">
        <v>82</v>
      </c>
      <c r="C5467" s="12" t="s">
        <v>997</v>
      </c>
      <c r="D5467" s="43" t="s">
        <v>1724</v>
      </c>
      <c r="E5467" s="48">
        <v>6131</v>
      </c>
      <c r="F5467" s="43"/>
      <c r="G5467" s="56" t="s">
        <v>2920</v>
      </c>
      <c r="H5467" s="23" t="s">
        <v>33</v>
      </c>
      <c r="I5467" s="68">
        <v>1900</v>
      </c>
      <c r="J5467" s="68">
        <v>1900</v>
      </c>
      <c r="K5467" s="68"/>
      <c r="L5467" s="68">
        <f t="shared" si="4177"/>
        <v>0</v>
      </c>
      <c r="M5467" s="68"/>
      <c r="N5467" s="68"/>
      <c r="O5467" s="68"/>
      <c r="P5467" s="68">
        <f t="shared" si="4173"/>
        <v>0</v>
      </c>
      <c r="Q5467" s="68">
        <f t="shared" si="4174"/>
        <v>0</v>
      </c>
    </row>
    <row r="5468" spans="1:17" x14ac:dyDescent="0.25">
      <c r="A5468" s="12" t="s">
        <v>638</v>
      </c>
      <c r="B5468" s="12" t="s">
        <v>82</v>
      </c>
      <c r="C5468" s="12" t="s">
        <v>997</v>
      </c>
      <c r="D5468" s="43" t="s">
        <v>1724</v>
      </c>
      <c r="E5468" s="48">
        <v>6132</v>
      </c>
      <c r="F5468" s="43"/>
      <c r="G5468" s="56" t="s">
        <v>2920</v>
      </c>
      <c r="H5468" s="23" t="s">
        <v>227</v>
      </c>
      <c r="I5468" s="68">
        <v>58000</v>
      </c>
      <c r="J5468" s="68">
        <v>58000</v>
      </c>
      <c r="K5468" s="68"/>
      <c r="L5468" s="68">
        <f t="shared" si="4177"/>
        <v>15000</v>
      </c>
      <c r="M5468" s="68"/>
      <c r="N5468" s="68"/>
      <c r="O5468" s="68">
        <v>15000</v>
      </c>
      <c r="P5468" s="68">
        <f t="shared" si="4173"/>
        <v>15000</v>
      </c>
      <c r="Q5468" s="68">
        <f t="shared" si="4174"/>
        <v>25.862068965517242</v>
      </c>
    </row>
    <row r="5469" spans="1:17" x14ac:dyDescent="0.25">
      <c r="A5469" s="12" t="s">
        <v>638</v>
      </c>
      <c r="B5469" s="12" t="s">
        <v>82</v>
      </c>
      <c r="C5469" s="12" t="s">
        <v>997</v>
      </c>
      <c r="D5469" s="43" t="s">
        <v>1724</v>
      </c>
      <c r="E5469" s="48">
        <v>6133</v>
      </c>
      <c r="F5469" s="43"/>
      <c r="G5469" s="56" t="s">
        <v>2920</v>
      </c>
      <c r="H5469" s="23" t="s">
        <v>229</v>
      </c>
      <c r="I5469" s="68">
        <v>11000</v>
      </c>
      <c r="J5469" s="68">
        <v>11000</v>
      </c>
      <c r="K5469" s="68"/>
      <c r="L5469" s="68">
        <f t="shared" si="4177"/>
        <v>1500</v>
      </c>
      <c r="M5469" s="68"/>
      <c r="N5469" s="68"/>
      <c r="O5469" s="68">
        <v>1500</v>
      </c>
      <c r="P5469" s="68">
        <f t="shared" si="4173"/>
        <v>1500</v>
      </c>
      <c r="Q5469" s="68">
        <f t="shared" si="4174"/>
        <v>13.636363636363635</v>
      </c>
    </row>
    <row r="5470" spans="1:17" x14ac:dyDescent="0.25">
      <c r="A5470" s="12" t="s">
        <v>638</v>
      </c>
      <c r="B5470" s="12" t="s">
        <v>82</v>
      </c>
      <c r="C5470" s="12" t="s">
        <v>997</v>
      </c>
      <c r="D5470" s="43" t="s">
        <v>1724</v>
      </c>
      <c r="E5470" s="48">
        <v>6134</v>
      </c>
      <c r="F5470" s="43"/>
      <c r="G5470" s="56" t="s">
        <v>2920</v>
      </c>
      <c r="H5470" s="23" t="s">
        <v>169</v>
      </c>
      <c r="I5470" s="68">
        <v>13000</v>
      </c>
      <c r="J5470" s="68">
        <v>10000</v>
      </c>
      <c r="K5470" s="68"/>
      <c r="L5470" s="68">
        <f t="shared" si="4177"/>
        <v>3000</v>
      </c>
      <c r="M5470" s="68"/>
      <c r="N5470" s="68"/>
      <c r="O5470" s="68">
        <v>3000</v>
      </c>
      <c r="P5470" s="68">
        <f t="shared" si="4173"/>
        <v>3000</v>
      </c>
      <c r="Q5470" s="68">
        <f t="shared" si="4174"/>
        <v>30</v>
      </c>
    </row>
    <row r="5471" spans="1:17" x14ac:dyDescent="0.25">
      <c r="A5471" s="12" t="s">
        <v>638</v>
      </c>
      <c r="B5471" s="12" t="s">
        <v>82</v>
      </c>
      <c r="C5471" s="12" t="s">
        <v>997</v>
      </c>
      <c r="D5471" s="43" t="s">
        <v>1724</v>
      </c>
      <c r="E5471" s="48">
        <v>6135</v>
      </c>
      <c r="F5471" s="43"/>
      <c r="G5471" s="56" t="s">
        <v>2920</v>
      </c>
      <c r="H5471" s="23" t="s">
        <v>231</v>
      </c>
      <c r="I5471" s="68">
        <v>400</v>
      </c>
      <c r="J5471" s="68">
        <v>400</v>
      </c>
      <c r="K5471" s="68"/>
      <c r="L5471" s="68">
        <f t="shared" si="4177"/>
        <v>0</v>
      </c>
      <c r="M5471" s="68"/>
      <c r="N5471" s="68"/>
      <c r="O5471" s="68"/>
      <c r="P5471" s="68">
        <f t="shared" si="4173"/>
        <v>0</v>
      </c>
      <c r="Q5471" s="68">
        <f t="shared" si="4174"/>
        <v>0</v>
      </c>
    </row>
    <row r="5472" spans="1:17" x14ac:dyDescent="0.25">
      <c r="A5472" s="12" t="s">
        <v>638</v>
      </c>
      <c r="B5472" s="12" t="s">
        <v>82</v>
      </c>
      <c r="C5472" s="12" t="s">
        <v>997</v>
      </c>
      <c r="D5472" s="43" t="s">
        <v>1724</v>
      </c>
      <c r="E5472" s="48">
        <v>6137</v>
      </c>
      <c r="F5472" s="43"/>
      <c r="G5472" s="56" t="s">
        <v>2920</v>
      </c>
      <c r="H5472" s="23" t="s">
        <v>235</v>
      </c>
      <c r="I5472" s="68">
        <v>22000</v>
      </c>
      <c r="J5472" s="68">
        <v>19000</v>
      </c>
      <c r="K5472" s="68"/>
      <c r="L5472" s="68">
        <f t="shared" si="4177"/>
        <v>3000</v>
      </c>
      <c r="M5472" s="68"/>
      <c r="N5472" s="68"/>
      <c r="O5472" s="68">
        <v>3000</v>
      </c>
      <c r="P5472" s="68">
        <f t="shared" si="4173"/>
        <v>3000</v>
      </c>
      <c r="Q5472" s="68">
        <f t="shared" si="4174"/>
        <v>15.789473684210526</v>
      </c>
    </row>
    <row r="5473" spans="1:17" x14ac:dyDescent="0.25">
      <c r="A5473" s="12" t="s">
        <v>638</v>
      </c>
      <c r="B5473" s="12" t="s">
        <v>82</v>
      </c>
      <c r="C5473" s="12" t="s">
        <v>997</v>
      </c>
      <c r="D5473" s="43" t="s">
        <v>1724</v>
      </c>
      <c r="E5473" s="48">
        <v>6138</v>
      </c>
      <c r="F5473" s="43"/>
      <c r="G5473" s="56" t="s">
        <v>2920</v>
      </c>
      <c r="H5473" s="23" t="s">
        <v>237</v>
      </c>
      <c r="I5473" s="68">
        <v>3000</v>
      </c>
      <c r="J5473" s="68">
        <v>3000</v>
      </c>
      <c r="K5473" s="68"/>
      <c r="L5473" s="68">
        <f t="shared" si="4177"/>
        <v>0</v>
      </c>
      <c r="M5473" s="68"/>
      <c r="N5473" s="68"/>
      <c r="O5473" s="68"/>
      <c r="P5473" s="68">
        <f t="shared" si="4173"/>
        <v>0</v>
      </c>
      <c r="Q5473" s="68">
        <f t="shared" si="4174"/>
        <v>0</v>
      </c>
    </row>
    <row r="5474" spans="1:17" x14ac:dyDescent="0.25">
      <c r="A5474" s="14" t="s">
        <v>638</v>
      </c>
      <c r="B5474" s="14" t="s">
        <v>82</v>
      </c>
      <c r="C5474" s="14" t="s">
        <v>997</v>
      </c>
      <c r="D5474" s="50" t="s">
        <v>1724</v>
      </c>
      <c r="E5474" s="50" t="s">
        <v>2720</v>
      </c>
      <c r="F5474" s="43" t="s">
        <v>1</v>
      </c>
      <c r="G5474" s="49" t="s">
        <v>1</v>
      </c>
      <c r="H5474" s="11" t="s">
        <v>35</v>
      </c>
      <c r="I5474" s="67">
        <f t="shared" ref="I5474:O5474" si="4187">SUM(I5475:I5477)</f>
        <v>35800</v>
      </c>
      <c r="J5474" s="67">
        <f t="shared" si="4187"/>
        <v>28800</v>
      </c>
      <c r="K5474" s="67">
        <f t="shared" si="4187"/>
        <v>0</v>
      </c>
      <c r="L5474" s="67">
        <f t="shared" si="4177"/>
        <v>1400</v>
      </c>
      <c r="M5474" s="67">
        <f t="shared" si="4187"/>
        <v>0</v>
      </c>
      <c r="N5474" s="67">
        <f t="shared" si="4187"/>
        <v>0</v>
      </c>
      <c r="O5474" s="67">
        <f t="shared" si="4187"/>
        <v>1400</v>
      </c>
      <c r="P5474" s="67">
        <f t="shared" si="4173"/>
        <v>1400</v>
      </c>
      <c r="Q5474" s="67">
        <f t="shared" si="4174"/>
        <v>4.8611111111111116</v>
      </c>
    </row>
    <row r="5475" spans="1:17" x14ac:dyDescent="0.25">
      <c r="A5475" s="12" t="s">
        <v>638</v>
      </c>
      <c r="B5475" s="12" t="s">
        <v>82</v>
      </c>
      <c r="C5475" s="12" t="s">
        <v>997</v>
      </c>
      <c r="D5475" s="43" t="s">
        <v>1724</v>
      </c>
      <c r="E5475" s="48">
        <v>6139</v>
      </c>
      <c r="F5475" s="43"/>
      <c r="G5475" s="56" t="s">
        <v>2920</v>
      </c>
      <c r="H5475" s="23" t="s">
        <v>35</v>
      </c>
      <c r="I5475" s="68">
        <v>22000</v>
      </c>
      <c r="J5475" s="68">
        <v>15000</v>
      </c>
      <c r="K5475" s="68"/>
      <c r="L5475" s="68">
        <f t="shared" si="4177"/>
        <v>1000</v>
      </c>
      <c r="M5475" s="68"/>
      <c r="N5475" s="68"/>
      <c r="O5475" s="68">
        <v>1000</v>
      </c>
      <c r="P5475" s="68">
        <f t="shared" si="4173"/>
        <v>1000</v>
      </c>
      <c r="Q5475" s="68">
        <f t="shared" si="4174"/>
        <v>6.666666666666667</v>
      </c>
    </row>
    <row r="5476" spans="1:17" x14ac:dyDescent="0.25">
      <c r="A5476" s="12" t="s">
        <v>638</v>
      </c>
      <c r="B5476" s="12" t="s">
        <v>82</v>
      </c>
      <c r="C5476" s="12" t="s">
        <v>997</v>
      </c>
      <c r="D5476" s="43" t="s">
        <v>1724</v>
      </c>
      <c r="E5476" s="48">
        <v>6139</v>
      </c>
      <c r="F5476" s="43" t="s">
        <v>1731</v>
      </c>
      <c r="G5476" s="56" t="s">
        <v>2920</v>
      </c>
      <c r="H5476" s="23" t="s">
        <v>43</v>
      </c>
      <c r="I5476" s="68">
        <v>4700</v>
      </c>
      <c r="J5476" s="68">
        <v>4700</v>
      </c>
      <c r="K5476" s="68"/>
      <c r="L5476" s="68">
        <f t="shared" si="4177"/>
        <v>400</v>
      </c>
      <c r="M5476" s="68"/>
      <c r="N5476" s="68"/>
      <c r="O5476" s="68">
        <v>400</v>
      </c>
      <c r="P5476" s="68">
        <f t="shared" si="4173"/>
        <v>400</v>
      </c>
      <c r="Q5476" s="68">
        <f t="shared" si="4174"/>
        <v>8.5106382978723403</v>
      </c>
    </row>
    <row r="5477" spans="1:17" ht="22.5" x14ac:dyDescent="0.25">
      <c r="A5477" s="12" t="s">
        <v>638</v>
      </c>
      <c r="B5477" s="12" t="s">
        <v>82</v>
      </c>
      <c r="C5477" s="12" t="s">
        <v>997</v>
      </c>
      <c r="D5477" s="43" t="s">
        <v>1724</v>
      </c>
      <c r="E5477" s="48">
        <v>6139</v>
      </c>
      <c r="F5477" s="43" t="s">
        <v>1732</v>
      </c>
      <c r="G5477" s="56" t="s">
        <v>2920</v>
      </c>
      <c r="H5477" s="23" t="s">
        <v>49</v>
      </c>
      <c r="I5477" s="68">
        <v>9100</v>
      </c>
      <c r="J5477" s="68">
        <v>9100</v>
      </c>
      <c r="K5477" s="68"/>
      <c r="L5477" s="68">
        <f t="shared" si="4177"/>
        <v>0</v>
      </c>
      <c r="M5477" s="68"/>
      <c r="N5477" s="68"/>
      <c r="O5477" s="68"/>
      <c r="P5477" s="68">
        <f t="shared" si="4173"/>
        <v>0</v>
      </c>
      <c r="Q5477" s="68">
        <f t="shared" si="4174"/>
        <v>0</v>
      </c>
    </row>
    <row r="5478" spans="1:17" ht="22.5" x14ac:dyDescent="0.25">
      <c r="A5478" s="14" t="s">
        <v>1</v>
      </c>
      <c r="B5478" s="14" t="s">
        <v>1</v>
      </c>
      <c r="C5478" s="14" t="s">
        <v>1</v>
      </c>
      <c r="D5478" s="42" t="s">
        <v>1</v>
      </c>
      <c r="E5478" s="42" t="s">
        <v>1</v>
      </c>
      <c r="F5478" s="42" t="s">
        <v>1</v>
      </c>
      <c r="G5478" s="42" t="s">
        <v>1</v>
      </c>
      <c r="H5478" s="17" t="s">
        <v>50</v>
      </c>
      <c r="I5478" s="66">
        <f t="shared" ref="I5478:O5479" si="4188">SUM(I5479)</f>
        <v>100</v>
      </c>
      <c r="J5478" s="66">
        <f t="shared" si="4188"/>
        <v>100</v>
      </c>
      <c r="K5478" s="66">
        <f t="shared" si="4188"/>
        <v>0</v>
      </c>
      <c r="L5478" s="66">
        <f t="shared" si="4177"/>
        <v>0</v>
      </c>
      <c r="M5478" s="66">
        <f t="shared" si="4188"/>
        <v>0</v>
      </c>
      <c r="N5478" s="66">
        <f t="shared" si="4188"/>
        <v>0</v>
      </c>
      <c r="O5478" s="66">
        <f t="shared" si="4188"/>
        <v>0</v>
      </c>
      <c r="P5478" s="66">
        <f t="shared" si="4173"/>
        <v>0</v>
      </c>
      <c r="Q5478" s="66">
        <f t="shared" si="4174"/>
        <v>0</v>
      </c>
    </row>
    <row r="5479" spans="1:17" x14ac:dyDescent="0.25">
      <c r="A5479" s="12" t="s">
        <v>638</v>
      </c>
      <c r="B5479" s="12" t="s">
        <v>82</v>
      </c>
      <c r="C5479" s="12" t="s">
        <v>997</v>
      </c>
      <c r="D5479" s="43" t="s">
        <v>1724</v>
      </c>
      <c r="E5479" s="42" t="s">
        <v>2712</v>
      </c>
      <c r="F5479" s="42" t="s">
        <v>1</v>
      </c>
      <c r="G5479" s="42" t="s">
        <v>1</v>
      </c>
      <c r="H5479" s="11" t="s">
        <v>52</v>
      </c>
      <c r="I5479" s="67">
        <f t="shared" si="4188"/>
        <v>100</v>
      </c>
      <c r="J5479" s="67">
        <f t="shared" si="4188"/>
        <v>100</v>
      </c>
      <c r="K5479" s="67">
        <f t="shared" si="4188"/>
        <v>0</v>
      </c>
      <c r="L5479" s="67">
        <f t="shared" si="4177"/>
        <v>0</v>
      </c>
      <c r="M5479" s="67">
        <f t="shared" si="4188"/>
        <v>0</v>
      </c>
      <c r="N5479" s="67">
        <f t="shared" si="4188"/>
        <v>0</v>
      </c>
      <c r="O5479" s="67">
        <f t="shared" si="4188"/>
        <v>0</v>
      </c>
      <c r="P5479" s="67">
        <f t="shared" si="4173"/>
        <v>0</v>
      </c>
      <c r="Q5479" s="67">
        <f t="shared" si="4174"/>
        <v>0</v>
      </c>
    </row>
    <row r="5480" spans="1:17" x14ac:dyDescent="0.25">
      <c r="A5480" s="12" t="s">
        <v>638</v>
      </c>
      <c r="B5480" s="12" t="s">
        <v>82</v>
      </c>
      <c r="C5480" s="12" t="s">
        <v>997</v>
      </c>
      <c r="D5480" s="43" t="s">
        <v>1724</v>
      </c>
      <c r="E5480" s="48">
        <v>6148</v>
      </c>
      <c r="F5480" s="43"/>
      <c r="G5480" s="56" t="s">
        <v>2920</v>
      </c>
      <c r="H5480" s="23" t="s">
        <v>58</v>
      </c>
      <c r="I5480" s="68">
        <v>100</v>
      </c>
      <c r="J5480" s="68">
        <v>100</v>
      </c>
      <c r="K5480" s="68"/>
      <c r="L5480" s="68">
        <f t="shared" si="4177"/>
        <v>0</v>
      </c>
      <c r="M5480" s="68"/>
      <c r="N5480" s="68"/>
      <c r="O5480" s="68"/>
      <c r="P5480" s="68">
        <f t="shared" si="4173"/>
        <v>0</v>
      </c>
      <c r="Q5480" s="68">
        <f t="shared" si="4174"/>
        <v>0</v>
      </c>
    </row>
    <row r="5481" spans="1:17" ht="22.5" x14ac:dyDescent="0.25">
      <c r="A5481" s="14" t="s">
        <v>1</v>
      </c>
      <c r="B5481" s="14" t="s">
        <v>1</v>
      </c>
      <c r="C5481" s="14" t="s">
        <v>1</v>
      </c>
      <c r="D5481" s="42" t="s">
        <v>1</v>
      </c>
      <c r="E5481" s="42" t="s">
        <v>1</v>
      </c>
      <c r="F5481" s="42" t="s">
        <v>1</v>
      </c>
      <c r="G5481" s="42" t="s">
        <v>1</v>
      </c>
      <c r="H5481" s="17" t="s">
        <v>59</v>
      </c>
      <c r="I5481" s="66">
        <f t="shared" ref="I5481:O5481" si="4189">SUM(I5482)</f>
        <v>12000</v>
      </c>
      <c r="J5481" s="66">
        <f t="shared" si="4189"/>
        <v>0</v>
      </c>
      <c r="K5481" s="66">
        <f t="shared" si="4189"/>
        <v>0</v>
      </c>
      <c r="L5481" s="66">
        <f t="shared" si="4177"/>
        <v>0</v>
      </c>
      <c r="M5481" s="66">
        <f t="shared" si="4189"/>
        <v>0</v>
      </c>
      <c r="N5481" s="66">
        <f t="shared" si="4189"/>
        <v>0</v>
      </c>
      <c r="O5481" s="66">
        <f t="shared" si="4189"/>
        <v>0</v>
      </c>
      <c r="P5481" s="66">
        <f t="shared" si="4173"/>
        <v>0</v>
      </c>
      <c r="Q5481" s="66" t="str">
        <f t="shared" si="4174"/>
        <v>-</v>
      </c>
    </row>
    <row r="5482" spans="1:17" x14ac:dyDescent="0.25">
      <c r="A5482" s="12" t="s">
        <v>638</v>
      </c>
      <c r="B5482" s="12" t="s">
        <v>82</v>
      </c>
      <c r="C5482" s="12" t="s">
        <v>997</v>
      </c>
      <c r="D5482" s="43" t="s">
        <v>1724</v>
      </c>
      <c r="E5482" s="42" t="s">
        <v>2715</v>
      </c>
      <c r="F5482" s="42" t="s">
        <v>1</v>
      </c>
      <c r="G5482" s="42" t="s">
        <v>1</v>
      </c>
      <c r="H5482" s="11" t="s">
        <v>61</v>
      </c>
      <c r="I5482" s="67">
        <f t="shared" ref="I5482" si="4190">SUM(I5483:I5484)</f>
        <v>12000</v>
      </c>
      <c r="J5482" s="67">
        <f t="shared" ref="J5482:K5482" si="4191">SUM(J5483:J5484)</f>
        <v>0</v>
      </c>
      <c r="K5482" s="67">
        <f t="shared" si="4191"/>
        <v>0</v>
      </c>
      <c r="L5482" s="67">
        <f t="shared" si="4177"/>
        <v>0</v>
      </c>
      <c r="M5482" s="67">
        <f t="shared" ref="M5482" si="4192">SUM(M5483:M5484)</f>
        <v>0</v>
      </c>
      <c r="N5482" s="67">
        <f t="shared" ref="N5482:O5482" si="4193">SUM(N5483:N5484)</f>
        <v>0</v>
      </c>
      <c r="O5482" s="67">
        <f t="shared" si="4193"/>
        <v>0</v>
      </c>
      <c r="P5482" s="67">
        <f t="shared" si="4173"/>
        <v>0</v>
      </c>
      <c r="Q5482" s="67" t="str">
        <f t="shared" si="4174"/>
        <v>-</v>
      </c>
    </row>
    <row r="5483" spans="1:17" x14ac:dyDescent="0.25">
      <c r="A5483" s="12" t="s">
        <v>638</v>
      </c>
      <c r="B5483" s="12" t="s">
        <v>82</v>
      </c>
      <c r="C5483" s="12" t="s">
        <v>997</v>
      </c>
      <c r="D5483" s="43" t="s">
        <v>1724</v>
      </c>
      <c r="E5483" s="48">
        <v>8213</v>
      </c>
      <c r="F5483" s="43"/>
      <c r="G5483" s="56" t="s">
        <v>2920</v>
      </c>
      <c r="H5483" s="23" t="s">
        <v>62</v>
      </c>
      <c r="I5483" s="68">
        <v>5000</v>
      </c>
      <c r="J5483" s="68">
        <v>0</v>
      </c>
      <c r="K5483" s="68"/>
      <c r="L5483" s="68">
        <f t="shared" si="4177"/>
        <v>0</v>
      </c>
      <c r="M5483" s="68"/>
      <c r="N5483" s="68"/>
      <c r="O5483" s="68"/>
      <c r="P5483" s="68">
        <f t="shared" si="4173"/>
        <v>0</v>
      </c>
      <c r="Q5483" s="68" t="str">
        <f t="shared" si="4174"/>
        <v>-</v>
      </c>
    </row>
    <row r="5484" spans="1:17" x14ac:dyDescent="0.25">
      <c r="A5484" s="12" t="s">
        <v>638</v>
      </c>
      <c r="B5484" s="12" t="s">
        <v>82</v>
      </c>
      <c r="C5484" s="12" t="s">
        <v>997</v>
      </c>
      <c r="D5484" s="43" t="s">
        <v>1724</v>
      </c>
      <c r="E5484" s="48">
        <v>8216</v>
      </c>
      <c r="F5484" s="43"/>
      <c r="G5484" s="56" t="s">
        <v>2920</v>
      </c>
      <c r="H5484" s="23" t="s">
        <v>248</v>
      </c>
      <c r="I5484" s="68">
        <v>7000</v>
      </c>
      <c r="J5484" s="68">
        <v>0</v>
      </c>
      <c r="K5484" s="68"/>
      <c r="L5484" s="68">
        <f t="shared" si="4177"/>
        <v>0</v>
      </c>
      <c r="M5484" s="68"/>
      <c r="N5484" s="68"/>
      <c r="O5484" s="68"/>
      <c r="P5484" s="68">
        <f t="shared" si="4173"/>
        <v>0</v>
      </c>
      <c r="Q5484" s="68" t="str">
        <f t="shared" si="4174"/>
        <v>-</v>
      </c>
    </row>
    <row r="5485" spans="1:17" x14ac:dyDescent="0.25">
      <c r="A5485" s="23" t="s">
        <v>1</v>
      </c>
      <c r="B5485" s="23" t="s">
        <v>1</v>
      </c>
      <c r="C5485" s="23" t="s">
        <v>1</v>
      </c>
      <c r="D5485" s="49" t="s">
        <v>1</v>
      </c>
      <c r="E5485" s="49" t="s">
        <v>1</v>
      </c>
      <c r="F5485" s="49" t="s">
        <v>1</v>
      </c>
      <c r="G5485" s="49" t="s">
        <v>1</v>
      </c>
      <c r="H5485" s="17" t="s">
        <v>1733</v>
      </c>
      <c r="I5485" s="66">
        <f t="shared" ref="I5485:O5485" si="4194">SUM(I5455,I5478,I5481)</f>
        <v>1691214</v>
      </c>
      <c r="J5485" s="66">
        <f t="shared" si="4194"/>
        <v>1666214</v>
      </c>
      <c r="K5485" s="66">
        <f t="shared" si="4194"/>
        <v>0</v>
      </c>
      <c r="L5485" s="66">
        <f t="shared" si="4177"/>
        <v>156900</v>
      </c>
      <c r="M5485" s="66">
        <f t="shared" si="4194"/>
        <v>0</v>
      </c>
      <c r="N5485" s="66">
        <f t="shared" si="4194"/>
        <v>0</v>
      </c>
      <c r="O5485" s="66">
        <f t="shared" si="4194"/>
        <v>156900</v>
      </c>
      <c r="P5485" s="66">
        <f t="shared" si="4173"/>
        <v>156900</v>
      </c>
      <c r="Q5485" s="66">
        <f t="shared" si="4174"/>
        <v>9.4165575370270567</v>
      </c>
    </row>
    <row r="5486" spans="1:17" ht="15.75" thickBot="1" x14ac:dyDescent="0.3">
      <c r="A5486" s="23" t="s">
        <v>1</v>
      </c>
      <c r="B5486" s="23" t="s">
        <v>1</v>
      </c>
      <c r="C5486" s="23" t="s">
        <v>1</v>
      </c>
      <c r="D5486" s="49" t="s">
        <v>1</v>
      </c>
      <c r="E5486" s="49" t="s">
        <v>1</v>
      </c>
      <c r="F5486" s="49" t="s">
        <v>1</v>
      </c>
      <c r="G5486" s="49" t="s">
        <v>1</v>
      </c>
      <c r="H5486" s="11" t="s">
        <v>64</v>
      </c>
      <c r="I5486" s="67">
        <v>54</v>
      </c>
      <c r="J5486" s="67">
        <v>54</v>
      </c>
      <c r="K5486" s="67"/>
      <c r="L5486" s="67"/>
      <c r="M5486" s="67"/>
      <c r="N5486" s="67"/>
      <c r="O5486" s="67"/>
      <c r="P5486" s="67">
        <f t="shared" si="4173"/>
        <v>0</v>
      </c>
      <c r="Q5486" s="67">
        <f t="shared" si="4174"/>
        <v>0</v>
      </c>
    </row>
    <row r="5487" spans="1:17" ht="34.5" thickBot="1" x14ac:dyDescent="0.3">
      <c r="A5487" s="23" t="s">
        <v>1</v>
      </c>
      <c r="B5487" s="23" t="s">
        <v>1</v>
      </c>
      <c r="C5487" s="23" t="s">
        <v>1</v>
      </c>
      <c r="D5487" s="49" t="s">
        <v>1</v>
      </c>
      <c r="E5487" s="49" t="s">
        <v>1</v>
      </c>
      <c r="F5487" s="49" t="s">
        <v>1</v>
      </c>
      <c r="G5487" s="49" t="s">
        <v>1</v>
      </c>
      <c r="H5487" s="22" t="s">
        <v>65</v>
      </c>
      <c r="I5487" s="64" t="s">
        <v>2718</v>
      </c>
      <c r="J5487" s="64" t="s">
        <v>2879</v>
      </c>
      <c r="K5487" s="64" t="s">
        <v>2942</v>
      </c>
      <c r="L5487" s="64" t="s">
        <v>2942</v>
      </c>
      <c r="M5487" s="64" t="s">
        <v>2950</v>
      </c>
      <c r="N5487" s="64" t="s">
        <v>2949</v>
      </c>
      <c r="O5487" s="64" t="s">
        <v>2951</v>
      </c>
      <c r="P5487" s="64" t="s">
        <v>2942</v>
      </c>
      <c r="Q5487" s="64" t="s">
        <v>2944</v>
      </c>
    </row>
    <row r="5488" spans="1:17" x14ac:dyDescent="0.25">
      <c r="A5488" s="24"/>
      <c r="B5488" s="24"/>
      <c r="C5488" s="24"/>
      <c r="D5488" s="51"/>
      <c r="E5488" s="51"/>
      <c r="F5488" s="51"/>
      <c r="G5488" s="51"/>
      <c r="H5488" s="18" t="s">
        <v>1</v>
      </c>
      <c r="I5488" s="65">
        <v>1</v>
      </c>
      <c r="J5488" s="65" t="s">
        <v>2894</v>
      </c>
      <c r="K5488" s="65">
        <v>3</v>
      </c>
      <c r="L5488" s="65" t="s">
        <v>2945</v>
      </c>
      <c r="M5488" s="65">
        <v>5</v>
      </c>
      <c r="N5488" s="65">
        <v>6</v>
      </c>
      <c r="O5488" s="65">
        <v>7</v>
      </c>
      <c r="P5488" s="65" t="s">
        <v>2946</v>
      </c>
      <c r="Q5488" s="65">
        <v>9</v>
      </c>
    </row>
    <row r="5489" spans="1:17" x14ac:dyDescent="0.25">
      <c r="A5489" s="24"/>
      <c r="B5489" s="24"/>
      <c r="C5489" s="24"/>
      <c r="D5489" s="51"/>
      <c r="E5489" s="52"/>
      <c r="F5489" s="52"/>
      <c r="G5489" s="52"/>
      <c r="H5489" s="19" t="s">
        <v>332</v>
      </c>
      <c r="I5489" s="69">
        <f t="shared" ref="I5489" si="4195">SUM(I5485)</f>
        <v>1691214</v>
      </c>
      <c r="J5489" s="69">
        <f t="shared" ref="J5489:K5489" si="4196">SUM(J5485)</f>
        <v>1666214</v>
      </c>
      <c r="K5489" s="69">
        <f t="shared" si="4196"/>
        <v>0</v>
      </c>
      <c r="L5489" s="69">
        <f t="shared" si="4177"/>
        <v>156900</v>
      </c>
      <c r="M5489" s="69">
        <f t="shared" ref="M5489" si="4197">SUM(M5485)</f>
        <v>0</v>
      </c>
      <c r="N5489" s="69">
        <f t="shared" ref="N5489:O5489" si="4198">SUM(N5485)</f>
        <v>0</v>
      </c>
      <c r="O5489" s="69">
        <f t="shared" si="4198"/>
        <v>156900</v>
      </c>
      <c r="P5489" s="69">
        <f t="shared" si="4173"/>
        <v>156900</v>
      </c>
      <c r="Q5489" s="69">
        <f t="shared" si="4174"/>
        <v>9.4165575370270567</v>
      </c>
    </row>
    <row r="5490" spans="1:17" x14ac:dyDescent="0.25">
      <c r="A5490" s="24"/>
      <c r="B5490" s="24"/>
      <c r="C5490" s="24"/>
      <c r="D5490" s="51"/>
      <c r="E5490" s="51"/>
      <c r="F5490" s="51"/>
      <c r="G5490" s="51"/>
      <c r="H5490" s="20" t="s">
        <v>67</v>
      </c>
      <c r="I5490" s="69">
        <f t="shared" ref="I5490" si="4199">SUM(I5489)</f>
        <v>1691214</v>
      </c>
      <c r="J5490" s="69">
        <f t="shared" ref="J5490:K5490" si="4200">SUM(J5489)</f>
        <v>1666214</v>
      </c>
      <c r="K5490" s="69">
        <f t="shared" si="4200"/>
        <v>0</v>
      </c>
      <c r="L5490" s="69">
        <f t="shared" si="4177"/>
        <v>156900</v>
      </c>
      <c r="M5490" s="69">
        <f t="shared" ref="M5490" si="4201">SUM(M5489)</f>
        <v>0</v>
      </c>
      <c r="N5490" s="69">
        <f t="shared" ref="N5490:O5490" si="4202">SUM(N5489)</f>
        <v>0</v>
      </c>
      <c r="O5490" s="69">
        <f t="shared" si="4202"/>
        <v>156900</v>
      </c>
      <c r="P5490" s="69">
        <f t="shared" si="4173"/>
        <v>156900</v>
      </c>
      <c r="Q5490" s="69">
        <f t="shared" si="4174"/>
        <v>9.4165575370270567</v>
      </c>
    </row>
    <row r="5491" spans="1:17" x14ac:dyDescent="0.25">
      <c r="A5491" s="25"/>
      <c r="B5491" s="25"/>
      <c r="C5491" s="25"/>
      <c r="D5491" s="53"/>
      <c r="E5491" s="53"/>
      <c r="F5491" s="53"/>
      <c r="G5491" s="53"/>
    </row>
    <row r="5492" spans="1:17" ht="15.75" thickBot="1" x14ac:dyDescent="0.3">
      <c r="A5492" s="23" t="s">
        <v>1</v>
      </c>
      <c r="B5492" s="23" t="s">
        <v>1</v>
      </c>
      <c r="C5492" s="23" t="s">
        <v>1</v>
      </c>
      <c r="D5492" s="49" t="s">
        <v>1</v>
      </c>
      <c r="E5492" s="49" t="s">
        <v>1</v>
      </c>
      <c r="F5492" s="49" t="s">
        <v>1</v>
      </c>
      <c r="G5492" s="49" t="s">
        <v>1</v>
      </c>
      <c r="H5492" s="26" t="s">
        <v>1</v>
      </c>
      <c r="I5492" s="70"/>
      <c r="J5492" s="70"/>
      <c r="K5492" s="70"/>
      <c r="L5492" s="70"/>
      <c r="M5492" s="70"/>
      <c r="N5492" s="70"/>
      <c r="O5492" s="70"/>
      <c r="P5492" s="70"/>
      <c r="Q5492" s="70"/>
    </row>
    <row r="5493" spans="1:17" ht="34.5" thickBot="1" x14ac:dyDescent="0.3">
      <c r="A5493" s="22" t="s">
        <v>4</v>
      </c>
      <c r="B5493" s="22" t="s">
        <v>5</v>
      </c>
      <c r="C5493" s="22" t="s">
        <v>6</v>
      </c>
      <c r="D5493" s="44" t="s">
        <v>2891</v>
      </c>
      <c r="E5493" s="44" t="s">
        <v>2895</v>
      </c>
      <c r="F5493" s="44" t="s">
        <v>7</v>
      </c>
      <c r="G5493" s="44" t="s">
        <v>8</v>
      </c>
      <c r="H5493" s="22" t="s">
        <v>9</v>
      </c>
      <c r="I5493" s="64" t="s">
        <v>2718</v>
      </c>
      <c r="J5493" s="64" t="s">
        <v>2879</v>
      </c>
      <c r="K5493" s="64" t="s">
        <v>2942</v>
      </c>
      <c r="L5493" s="64" t="s">
        <v>2942</v>
      </c>
      <c r="M5493" s="64" t="s">
        <v>2950</v>
      </c>
      <c r="N5493" s="64" t="s">
        <v>2949</v>
      </c>
      <c r="O5493" s="64" t="s">
        <v>2951</v>
      </c>
      <c r="P5493" s="64" t="s">
        <v>2942</v>
      </c>
      <c r="Q5493" s="64" t="s">
        <v>2944</v>
      </c>
    </row>
    <row r="5494" spans="1:17" x14ac:dyDescent="0.25">
      <c r="A5494" s="15" t="s">
        <v>1</v>
      </c>
      <c r="B5494" s="15" t="s">
        <v>1</v>
      </c>
      <c r="C5494" s="15" t="s">
        <v>1</v>
      </c>
      <c r="D5494" s="45" t="s">
        <v>1</v>
      </c>
      <c r="E5494" s="45" t="s">
        <v>1</v>
      </c>
      <c r="F5494" s="46" t="s">
        <v>1</v>
      </c>
      <c r="G5494" s="47" t="s">
        <v>1</v>
      </c>
      <c r="H5494" s="16" t="s">
        <v>1</v>
      </c>
      <c r="I5494" s="65">
        <v>1</v>
      </c>
      <c r="J5494" s="65" t="s">
        <v>2894</v>
      </c>
      <c r="K5494" s="65">
        <v>3</v>
      </c>
      <c r="L5494" s="65" t="s">
        <v>2945</v>
      </c>
      <c r="M5494" s="65">
        <v>5</v>
      </c>
      <c r="N5494" s="65">
        <v>6</v>
      </c>
      <c r="O5494" s="65">
        <v>7</v>
      </c>
      <c r="P5494" s="65" t="s">
        <v>2946</v>
      </c>
      <c r="Q5494" s="65">
        <v>9</v>
      </c>
    </row>
    <row r="5495" spans="1:17" x14ac:dyDescent="0.25">
      <c r="A5495" s="14" t="s">
        <v>638</v>
      </c>
      <c r="B5495" s="14" t="s">
        <v>82</v>
      </c>
      <c r="C5495" s="12" t="s">
        <v>1007</v>
      </c>
      <c r="D5495" s="43" t="s">
        <v>1734</v>
      </c>
      <c r="E5495" s="42" t="s">
        <v>1</v>
      </c>
      <c r="F5495" s="42" t="s">
        <v>1</v>
      </c>
      <c r="G5495" s="42" t="s">
        <v>1</v>
      </c>
      <c r="H5495" s="11" t="s">
        <v>1735</v>
      </c>
      <c r="I5495" s="63"/>
      <c r="J5495" s="63"/>
      <c r="K5495" s="63"/>
      <c r="L5495" s="63"/>
      <c r="M5495" s="63"/>
      <c r="N5495" s="63"/>
      <c r="O5495" s="63"/>
      <c r="P5495" s="63">
        <f t="shared" si="4173"/>
        <v>0</v>
      </c>
      <c r="Q5495" s="63" t="str">
        <f t="shared" si="4174"/>
        <v>-</v>
      </c>
    </row>
    <row r="5496" spans="1:17" ht="22.5" x14ac:dyDescent="0.25">
      <c r="A5496" s="14" t="s">
        <v>1</v>
      </c>
      <c r="B5496" s="14" t="s">
        <v>1</v>
      </c>
      <c r="C5496" s="14" t="s">
        <v>1</v>
      </c>
      <c r="D5496" s="42" t="s">
        <v>1</v>
      </c>
      <c r="E5496" s="42" t="s">
        <v>1</v>
      </c>
      <c r="F5496" s="42" t="s">
        <v>1</v>
      </c>
      <c r="G5496" s="42" t="s">
        <v>1</v>
      </c>
      <c r="H5496" s="17" t="s">
        <v>13</v>
      </c>
      <c r="I5496" s="66">
        <f t="shared" ref="I5496" si="4203">SUM(I5497,I5505,I5507)</f>
        <v>2600604</v>
      </c>
      <c r="J5496" s="66">
        <f t="shared" ref="J5496:K5496" si="4204">SUM(J5497,J5505,J5507)</f>
        <v>2548004</v>
      </c>
      <c r="K5496" s="66">
        <f t="shared" si="4204"/>
        <v>0</v>
      </c>
      <c r="L5496" s="66">
        <f t="shared" si="4177"/>
        <v>224103</v>
      </c>
      <c r="M5496" s="66">
        <f t="shared" ref="M5496" si="4205">SUM(M5497,M5505,M5507)</f>
        <v>0</v>
      </c>
      <c r="N5496" s="66">
        <f t="shared" ref="N5496:O5496" si="4206">SUM(N5497,N5505,N5507)</f>
        <v>0</v>
      </c>
      <c r="O5496" s="66">
        <f t="shared" si="4206"/>
        <v>224103</v>
      </c>
      <c r="P5496" s="66">
        <f t="shared" si="4173"/>
        <v>224103</v>
      </c>
      <c r="Q5496" s="66">
        <f t="shared" si="4174"/>
        <v>8.7952373701140196</v>
      </c>
    </row>
    <row r="5497" spans="1:17" x14ac:dyDescent="0.25">
      <c r="A5497" s="12" t="s">
        <v>638</v>
      </c>
      <c r="B5497" s="12" t="s">
        <v>82</v>
      </c>
      <c r="C5497" s="12" t="s">
        <v>1007</v>
      </c>
      <c r="D5497" s="43" t="s">
        <v>1734</v>
      </c>
      <c r="E5497" s="42" t="s">
        <v>2709</v>
      </c>
      <c r="F5497" s="42" t="s">
        <v>1</v>
      </c>
      <c r="G5497" s="42" t="s">
        <v>1</v>
      </c>
      <c r="H5497" s="11" t="s">
        <v>15</v>
      </c>
      <c r="I5497" s="67">
        <f t="shared" ref="I5497" si="4207">SUM(I5498,I5499)</f>
        <v>2133200</v>
      </c>
      <c r="J5497" s="67">
        <f t="shared" ref="J5497:K5497" si="4208">SUM(J5498,J5499)</f>
        <v>2133200</v>
      </c>
      <c r="K5497" s="67">
        <f t="shared" si="4208"/>
        <v>0</v>
      </c>
      <c r="L5497" s="67">
        <f t="shared" si="4177"/>
        <v>190084</v>
      </c>
      <c r="M5497" s="67">
        <f t="shared" ref="M5497" si="4209">SUM(M5498,M5499)</f>
        <v>0</v>
      </c>
      <c r="N5497" s="67">
        <f t="shared" ref="N5497:O5497" si="4210">SUM(N5498,N5499)</f>
        <v>0</v>
      </c>
      <c r="O5497" s="67">
        <f t="shared" si="4210"/>
        <v>190084</v>
      </c>
      <c r="P5497" s="67">
        <f t="shared" si="4173"/>
        <v>190084</v>
      </c>
      <c r="Q5497" s="67">
        <f t="shared" si="4174"/>
        <v>8.9107444215263456</v>
      </c>
    </row>
    <row r="5498" spans="1:17" x14ac:dyDescent="0.25">
      <c r="A5498" s="12" t="s">
        <v>638</v>
      </c>
      <c r="B5498" s="12" t="s">
        <v>82</v>
      </c>
      <c r="C5498" s="12" t="s">
        <v>1007</v>
      </c>
      <c r="D5498" s="43" t="s">
        <v>1734</v>
      </c>
      <c r="E5498" s="48">
        <v>6111</v>
      </c>
      <c r="F5498" s="43"/>
      <c r="G5498" s="56" t="s">
        <v>2920</v>
      </c>
      <c r="H5498" s="23" t="s">
        <v>16</v>
      </c>
      <c r="I5498" s="68">
        <v>1845200</v>
      </c>
      <c r="J5498" s="68">
        <v>1845200</v>
      </c>
      <c r="K5498" s="68"/>
      <c r="L5498" s="68">
        <f t="shared" si="4177"/>
        <v>150000</v>
      </c>
      <c r="M5498" s="68"/>
      <c r="N5498" s="68"/>
      <c r="O5498" s="68">
        <v>150000</v>
      </c>
      <c r="P5498" s="68">
        <f t="shared" si="4173"/>
        <v>150000</v>
      </c>
      <c r="Q5498" s="68">
        <f t="shared" si="4174"/>
        <v>8.1292000867114673</v>
      </c>
    </row>
    <row r="5499" spans="1:17" x14ac:dyDescent="0.25">
      <c r="A5499" s="14" t="s">
        <v>638</v>
      </c>
      <c r="B5499" s="14" t="s">
        <v>82</v>
      </c>
      <c r="C5499" s="14" t="s">
        <v>1007</v>
      </c>
      <c r="D5499" s="50" t="s">
        <v>1734</v>
      </c>
      <c r="E5499" s="50" t="s">
        <v>2719</v>
      </c>
      <c r="F5499" s="43" t="s">
        <v>1</v>
      </c>
      <c r="G5499" s="49" t="s">
        <v>1</v>
      </c>
      <c r="H5499" s="11" t="s">
        <v>19</v>
      </c>
      <c r="I5499" s="67">
        <f t="shared" ref="I5499:O5499" si="4211">SUM(I5500:I5504)</f>
        <v>288000</v>
      </c>
      <c r="J5499" s="67">
        <f t="shared" si="4211"/>
        <v>288000</v>
      </c>
      <c r="K5499" s="67">
        <f t="shared" si="4211"/>
        <v>0</v>
      </c>
      <c r="L5499" s="67">
        <f t="shared" si="4177"/>
        <v>40084</v>
      </c>
      <c r="M5499" s="67">
        <f t="shared" si="4211"/>
        <v>0</v>
      </c>
      <c r="N5499" s="67">
        <f t="shared" si="4211"/>
        <v>0</v>
      </c>
      <c r="O5499" s="67">
        <f t="shared" si="4211"/>
        <v>40084</v>
      </c>
      <c r="P5499" s="67">
        <f t="shared" si="4173"/>
        <v>40084</v>
      </c>
      <c r="Q5499" s="67">
        <f t="shared" si="4174"/>
        <v>13.918055555555556</v>
      </c>
    </row>
    <row r="5500" spans="1:17" x14ac:dyDescent="0.25">
      <c r="A5500" s="12" t="s">
        <v>638</v>
      </c>
      <c r="B5500" s="12" t="s">
        <v>82</v>
      </c>
      <c r="C5500" s="12" t="s">
        <v>1007</v>
      </c>
      <c r="D5500" s="43" t="s">
        <v>1734</v>
      </c>
      <c r="E5500" s="48">
        <v>6112</v>
      </c>
      <c r="F5500" s="43" t="s">
        <v>1736</v>
      </c>
      <c r="G5500" s="56" t="s">
        <v>2920</v>
      </c>
      <c r="H5500" s="23" t="s">
        <v>73</v>
      </c>
      <c r="I5500" s="68">
        <v>45000</v>
      </c>
      <c r="J5500" s="68">
        <v>45000</v>
      </c>
      <c r="K5500" s="68"/>
      <c r="L5500" s="68">
        <f t="shared" si="4177"/>
        <v>3750</v>
      </c>
      <c r="M5500" s="68"/>
      <c r="N5500" s="68"/>
      <c r="O5500" s="68">
        <v>3750</v>
      </c>
      <c r="P5500" s="68">
        <f t="shared" si="4173"/>
        <v>3750</v>
      </c>
      <c r="Q5500" s="68">
        <f t="shared" si="4174"/>
        <v>8.3333333333333321</v>
      </c>
    </row>
    <row r="5501" spans="1:17" x14ac:dyDescent="0.25">
      <c r="A5501" s="12" t="s">
        <v>638</v>
      </c>
      <c r="B5501" s="12" t="s">
        <v>82</v>
      </c>
      <c r="C5501" s="12" t="s">
        <v>1007</v>
      </c>
      <c r="D5501" s="43" t="s">
        <v>1734</v>
      </c>
      <c r="E5501" s="48">
        <v>6112</v>
      </c>
      <c r="F5501" s="43" t="s">
        <v>1737</v>
      </c>
      <c r="G5501" s="56" t="s">
        <v>2920</v>
      </c>
      <c r="H5501" s="23" t="s">
        <v>22</v>
      </c>
      <c r="I5501" s="68">
        <v>160000</v>
      </c>
      <c r="J5501" s="68">
        <v>160000</v>
      </c>
      <c r="K5501" s="68"/>
      <c r="L5501" s="68">
        <f t="shared" si="4177"/>
        <v>13334</v>
      </c>
      <c r="M5501" s="68"/>
      <c r="N5501" s="68"/>
      <c r="O5501" s="68">
        <v>13334</v>
      </c>
      <c r="P5501" s="68">
        <f t="shared" si="4173"/>
        <v>13334</v>
      </c>
      <c r="Q5501" s="68">
        <f t="shared" si="4174"/>
        <v>8.3337500000000002</v>
      </c>
    </row>
    <row r="5502" spans="1:17" x14ac:dyDescent="0.25">
      <c r="A5502" s="12" t="s">
        <v>638</v>
      </c>
      <c r="B5502" s="12" t="s">
        <v>82</v>
      </c>
      <c r="C5502" s="12" t="s">
        <v>1007</v>
      </c>
      <c r="D5502" s="43" t="s">
        <v>1734</v>
      </c>
      <c r="E5502" s="48">
        <v>6112</v>
      </c>
      <c r="F5502" s="43" t="s">
        <v>1738</v>
      </c>
      <c r="G5502" s="56" t="s">
        <v>2920</v>
      </c>
      <c r="H5502" s="23" t="s">
        <v>24</v>
      </c>
      <c r="I5502" s="68">
        <v>40000</v>
      </c>
      <c r="J5502" s="68">
        <v>40000</v>
      </c>
      <c r="K5502" s="68"/>
      <c r="L5502" s="68">
        <f t="shared" si="4177"/>
        <v>0</v>
      </c>
      <c r="M5502" s="68"/>
      <c r="N5502" s="68"/>
      <c r="O5502" s="68"/>
      <c r="P5502" s="68">
        <f t="shared" si="4173"/>
        <v>0</v>
      </c>
      <c r="Q5502" s="68">
        <f t="shared" si="4174"/>
        <v>0</v>
      </c>
    </row>
    <row r="5503" spans="1:17" x14ac:dyDescent="0.25">
      <c r="A5503" s="12" t="s">
        <v>638</v>
      </c>
      <c r="B5503" s="12" t="s">
        <v>82</v>
      </c>
      <c r="C5503" s="12" t="s">
        <v>1007</v>
      </c>
      <c r="D5503" s="43" t="s">
        <v>1734</v>
      </c>
      <c r="E5503" s="48">
        <v>6112</v>
      </c>
      <c r="F5503" s="43" t="s">
        <v>1739</v>
      </c>
      <c r="G5503" s="56" t="s">
        <v>2920</v>
      </c>
      <c r="H5503" s="23" t="s">
        <v>76</v>
      </c>
      <c r="I5503" s="68">
        <v>13000</v>
      </c>
      <c r="J5503" s="68">
        <v>13000</v>
      </c>
      <c r="K5503" s="68"/>
      <c r="L5503" s="68">
        <f t="shared" si="4177"/>
        <v>13000</v>
      </c>
      <c r="M5503" s="68"/>
      <c r="N5503" s="68"/>
      <c r="O5503" s="68">
        <v>13000</v>
      </c>
      <c r="P5503" s="68">
        <f t="shared" si="4173"/>
        <v>13000</v>
      </c>
      <c r="Q5503" s="68">
        <f t="shared" si="4174"/>
        <v>100</v>
      </c>
    </row>
    <row r="5504" spans="1:17" x14ac:dyDescent="0.25">
      <c r="A5504" s="12" t="s">
        <v>638</v>
      </c>
      <c r="B5504" s="12" t="s">
        <v>82</v>
      </c>
      <c r="C5504" s="12" t="s">
        <v>1007</v>
      </c>
      <c r="D5504" s="43" t="s">
        <v>1734</v>
      </c>
      <c r="E5504" s="48">
        <v>6112</v>
      </c>
      <c r="F5504" s="43" t="s">
        <v>1740</v>
      </c>
      <c r="G5504" s="56" t="s">
        <v>2920</v>
      </c>
      <c r="H5504" s="23" t="s">
        <v>26</v>
      </c>
      <c r="I5504" s="68">
        <v>30000</v>
      </c>
      <c r="J5504" s="68">
        <v>30000</v>
      </c>
      <c r="K5504" s="68"/>
      <c r="L5504" s="68">
        <f t="shared" si="4177"/>
        <v>10000</v>
      </c>
      <c r="M5504" s="68"/>
      <c r="N5504" s="68"/>
      <c r="O5504" s="68">
        <v>10000</v>
      </c>
      <c r="P5504" s="68">
        <f t="shared" si="4173"/>
        <v>10000</v>
      </c>
      <c r="Q5504" s="68">
        <f t="shared" si="4174"/>
        <v>33.333333333333329</v>
      </c>
    </row>
    <row r="5505" spans="1:17" x14ac:dyDescent="0.25">
      <c r="A5505" s="12" t="s">
        <v>638</v>
      </c>
      <c r="B5505" s="12" t="s">
        <v>82</v>
      </c>
      <c r="C5505" s="12" t="s">
        <v>1007</v>
      </c>
      <c r="D5505" s="43" t="s">
        <v>1734</v>
      </c>
      <c r="E5505" s="42" t="s">
        <v>2710</v>
      </c>
      <c r="F5505" s="42" t="s">
        <v>1</v>
      </c>
      <c r="G5505" s="42" t="s">
        <v>1</v>
      </c>
      <c r="H5505" s="11" t="s">
        <v>28</v>
      </c>
      <c r="I5505" s="67">
        <f t="shared" ref="I5505:O5505" si="4212">SUM(I5506)</f>
        <v>193804</v>
      </c>
      <c r="J5505" s="67">
        <f t="shared" si="4212"/>
        <v>193804</v>
      </c>
      <c r="K5505" s="67">
        <f t="shared" si="4212"/>
        <v>0</v>
      </c>
      <c r="L5505" s="67">
        <f t="shared" si="4177"/>
        <v>15000</v>
      </c>
      <c r="M5505" s="67">
        <f t="shared" si="4212"/>
        <v>0</v>
      </c>
      <c r="N5505" s="67">
        <f t="shared" si="4212"/>
        <v>0</v>
      </c>
      <c r="O5505" s="67">
        <f t="shared" si="4212"/>
        <v>15000</v>
      </c>
      <c r="P5505" s="67">
        <f t="shared" si="4173"/>
        <v>15000</v>
      </c>
      <c r="Q5505" s="67">
        <f t="shared" si="4174"/>
        <v>7.7397783327485499</v>
      </c>
    </row>
    <row r="5506" spans="1:17" x14ac:dyDescent="0.25">
      <c r="A5506" s="12" t="s">
        <v>638</v>
      </c>
      <c r="B5506" s="12" t="s">
        <v>82</v>
      </c>
      <c r="C5506" s="12" t="s">
        <v>1007</v>
      </c>
      <c r="D5506" s="43" t="s">
        <v>1734</v>
      </c>
      <c r="E5506" s="48">
        <v>6121</v>
      </c>
      <c r="F5506" s="43"/>
      <c r="G5506" s="56" t="s">
        <v>2920</v>
      </c>
      <c r="H5506" s="23" t="s">
        <v>29</v>
      </c>
      <c r="I5506" s="68">
        <v>193804</v>
      </c>
      <c r="J5506" s="68">
        <v>193804</v>
      </c>
      <c r="K5506" s="68"/>
      <c r="L5506" s="68">
        <f t="shared" si="4177"/>
        <v>15000</v>
      </c>
      <c r="M5506" s="68"/>
      <c r="N5506" s="68"/>
      <c r="O5506" s="68">
        <v>15000</v>
      </c>
      <c r="P5506" s="68">
        <f t="shared" si="4173"/>
        <v>15000</v>
      </c>
      <c r="Q5506" s="68">
        <f t="shared" si="4174"/>
        <v>7.7397783327485499</v>
      </c>
    </row>
    <row r="5507" spans="1:17" x14ac:dyDescent="0.25">
      <c r="A5507" s="12" t="s">
        <v>638</v>
      </c>
      <c r="B5507" s="12" t="s">
        <v>82</v>
      </c>
      <c r="C5507" s="12" t="s">
        <v>1007</v>
      </c>
      <c r="D5507" s="43" t="s">
        <v>1734</v>
      </c>
      <c r="E5507" s="42" t="s">
        <v>2711</v>
      </c>
      <c r="F5507" s="42" t="s">
        <v>1</v>
      </c>
      <c r="G5507" s="42" t="s">
        <v>1</v>
      </c>
      <c r="H5507" s="11" t="s">
        <v>32</v>
      </c>
      <c r="I5507" s="67">
        <f t="shared" ref="I5507:O5507" si="4213">SUM(I5508:I5516)</f>
        <v>273600</v>
      </c>
      <c r="J5507" s="67">
        <f t="shared" si="4213"/>
        <v>221000</v>
      </c>
      <c r="K5507" s="67">
        <f t="shared" si="4213"/>
        <v>0</v>
      </c>
      <c r="L5507" s="67">
        <f t="shared" si="4177"/>
        <v>19019</v>
      </c>
      <c r="M5507" s="67">
        <f t="shared" si="4213"/>
        <v>0</v>
      </c>
      <c r="N5507" s="67">
        <f t="shared" si="4213"/>
        <v>0</v>
      </c>
      <c r="O5507" s="67">
        <f t="shared" si="4213"/>
        <v>19019</v>
      </c>
      <c r="P5507" s="67">
        <f t="shared" si="4173"/>
        <v>19019</v>
      </c>
      <c r="Q5507" s="67">
        <f t="shared" si="4174"/>
        <v>8.6058823529411779</v>
      </c>
    </row>
    <row r="5508" spans="1:17" x14ac:dyDescent="0.25">
      <c r="A5508" s="12" t="s">
        <v>638</v>
      </c>
      <c r="B5508" s="12" t="s">
        <v>82</v>
      </c>
      <c r="C5508" s="12" t="s">
        <v>1007</v>
      </c>
      <c r="D5508" s="43" t="s">
        <v>1734</v>
      </c>
      <c r="E5508" s="48">
        <v>6131</v>
      </c>
      <c r="F5508" s="43"/>
      <c r="G5508" s="56" t="s">
        <v>2920</v>
      </c>
      <c r="H5508" s="23" t="s">
        <v>33</v>
      </c>
      <c r="I5508" s="68">
        <v>8000</v>
      </c>
      <c r="J5508" s="68">
        <v>1000</v>
      </c>
      <c r="K5508" s="68"/>
      <c r="L5508" s="68">
        <f t="shared" si="4177"/>
        <v>100</v>
      </c>
      <c r="M5508" s="68"/>
      <c r="N5508" s="68"/>
      <c r="O5508" s="68">
        <v>100</v>
      </c>
      <c r="P5508" s="68">
        <f t="shared" si="4173"/>
        <v>100</v>
      </c>
      <c r="Q5508" s="68">
        <f t="shared" si="4174"/>
        <v>10</v>
      </c>
    </row>
    <row r="5509" spans="1:17" x14ac:dyDescent="0.25">
      <c r="A5509" s="12" t="s">
        <v>638</v>
      </c>
      <c r="B5509" s="12" t="s">
        <v>82</v>
      </c>
      <c r="C5509" s="12" t="s">
        <v>1007</v>
      </c>
      <c r="D5509" s="43" t="s">
        <v>1734</v>
      </c>
      <c r="E5509" s="48">
        <v>6132</v>
      </c>
      <c r="F5509" s="43"/>
      <c r="G5509" s="56" t="s">
        <v>2920</v>
      </c>
      <c r="H5509" s="23" t="s">
        <v>227</v>
      </c>
      <c r="I5509" s="68">
        <v>72000</v>
      </c>
      <c r="J5509" s="68">
        <v>72000</v>
      </c>
      <c r="K5509" s="68"/>
      <c r="L5509" s="68">
        <f t="shared" si="4177"/>
        <v>6000</v>
      </c>
      <c r="M5509" s="68"/>
      <c r="N5509" s="68"/>
      <c r="O5509" s="68">
        <v>6000</v>
      </c>
      <c r="P5509" s="68">
        <f t="shared" si="4173"/>
        <v>6000</v>
      </c>
      <c r="Q5509" s="68">
        <f t="shared" si="4174"/>
        <v>8.3333333333333321</v>
      </c>
    </row>
    <row r="5510" spans="1:17" x14ac:dyDescent="0.25">
      <c r="A5510" s="12" t="s">
        <v>638</v>
      </c>
      <c r="B5510" s="12" t="s">
        <v>82</v>
      </c>
      <c r="C5510" s="12" t="s">
        <v>1007</v>
      </c>
      <c r="D5510" s="43" t="s">
        <v>1734</v>
      </c>
      <c r="E5510" s="48">
        <v>6133</v>
      </c>
      <c r="F5510" s="43"/>
      <c r="G5510" s="56" t="s">
        <v>2920</v>
      </c>
      <c r="H5510" s="23" t="s">
        <v>229</v>
      </c>
      <c r="I5510" s="68">
        <v>14000</v>
      </c>
      <c r="J5510" s="68">
        <v>14000</v>
      </c>
      <c r="K5510" s="68"/>
      <c r="L5510" s="68">
        <f t="shared" si="4177"/>
        <v>1750</v>
      </c>
      <c r="M5510" s="68"/>
      <c r="N5510" s="68"/>
      <c r="O5510" s="68">
        <v>1750</v>
      </c>
      <c r="P5510" s="68">
        <f t="shared" si="4173"/>
        <v>1750</v>
      </c>
      <c r="Q5510" s="68">
        <f t="shared" si="4174"/>
        <v>12.5</v>
      </c>
    </row>
    <row r="5511" spans="1:17" x14ac:dyDescent="0.25">
      <c r="A5511" s="12" t="s">
        <v>638</v>
      </c>
      <c r="B5511" s="12" t="s">
        <v>82</v>
      </c>
      <c r="C5511" s="12" t="s">
        <v>1007</v>
      </c>
      <c r="D5511" s="43" t="s">
        <v>1734</v>
      </c>
      <c r="E5511" s="48">
        <v>6134</v>
      </c>
      <c r="F5511" s="43"/>
      <c r="G5511" s="56" t="s">
        <v>2920</v>
      </c>
      <c r="H5511" s="23" t="s">
        <v>169</v>
      </c>
      <c r="I5511" s="68">
        <v>28000</v>
      </c>
      <c r="J5511" s="68">
        <v>23000</v>
      </c>
      <c r="K5511" s="68"/>
      <c r="L5511" s="68">
        <f t="shared" si="4177"/>
        <v>1917</v>
      </c>
      <c r="M5511" s="68"/>
      <c r="N5511" s="68"/>
      <c r="O5511" s="68">
        <v>1917</v>
      </c>
      <c r="P5511" s="68">
        <f t="shared" si="4173"/>
        <v>1917</v>
      </c>
      <c r="Q5511" s="68">
        <f t="shared" si="4174"/>
        <v>8.3347826086956527</v>
      </c>
    </row>
    <row r="5512" spans="1:17" x14ac:dyDescent="0.25">
      <c r="A5512" s="12" t="s">
        <v>638</v>
      </c>
      <c r="B5512" s="12" t="s">
        <v>82</v>
      </c>
      <c r="C5512" s="12" t="s">
        <v>1007</v>
      </c>
      <c r="D5512" s="43" t="s">
        <v>1734</v>
      </c>
      <c r="E5512" s="48">
        <v>6135</v>
      </c>
      <c r="F5512" s="43"/>
      <c r="G5512" s="56" t="s">
        <v>2920</v>
      </c>
      <c r="H5512" s="23" t="s">
        <v>231</v>
      </c>
      <c r="I5512" s="68">
        <v>4000</v>
      </c>
      <c r="J5512" s="68">
        <v>3000</v>
      </c>
      <c r="K5512" s="68"/>
      <c r="L5512" s="68">
        <f t="shared" si="4177"/>
        <v>250</v>
      </c>
      <c r="M5512" s="68"/>
      <c r="N5512" s="68"/>
      <c r="O5512" s="68">
        <v>250</v>
      </c>
      <c r="P5512" s="68">
        <f t="shared" si="4173"/>
        <v>250</v>
      </c>
      <c r="Q5512" s="68">
        <f t="shared" si="4174"/>
        <v>8.3333333333333321</v>
      </c>
    </row>
    <row r="5513" spans="1:17" x14ac:dyDescent="0.25">
      <c r="A5513" s="12" t="s">
        <v>638</v>
      </c>
      <c r="B5513" s="12" t="s">
        <v>82</v>
      </c>
      <c r="C5513" s="12" t="s">
        <v>1007</v>
      </c>
      <c r="D5513" s="43" t="s">
        <v>1734</v>
      </c>
      <c r="E5513" s="48">
        <v>6136</v>
      </c>
      <c r="F5513" s="43"/>
      <c r="G5513" s="56" t="s">
        <v>2920</v>
      </c>
      <c r="H5513" s="23" t="s">
        <v>233</v>
      </c>
      <c r="I5513" s="68">
        <v>28000</v>
      </c>
      <c r="J5513" s="68">
        <v>28000</v>
      </c>
      <c r="K5513" s="68"/>
      <c r="L5513" s="68">
        <f t="shared" si="4177"/>
        <v>2334</v>
      </c>
      <c r="M5513" s="68"/>
      <c r="N5513" s="68"/>
      <c r="O5513" s="68">
        <v>2334</v>
      </c>
      <c r="P5513" s="68">
        <f t="shared" si="4173"/>
        <v>2334</v>
      </c>
      <c r="Q5513" s="68">
        <f t="shared" si="4174"/>
        <v>8.3357142857142854</v>
      </c>
    </row>
    <row r="5514" spans="1:17" x14ac:dyDescent="0.25">
      <c r="A5514" s="12" t="s">
        <v>638</v>
      </c>
      <c r="B5514" s="12" t="s">
        <v>82</v>
      </c>
      <c r="C5514" s="12" t="s">
        <v>1007</v>
      </c>
      <c r="D5514" s="43" t="s">
        <v>1734</v>
      </c>
      <c r="E5514" s="48">
        <v>6137</v>
      </c>
      <c r="F5514" s="43"/>
      <c r="G5514" s="56" t="s">
        <v>2920</v>
      </c>
      <c r="H5514" s="23" t="s">
        <v>235</v>
      </c>
      <c r="I5514" s="68">
        <v>26000</v>
      </c>
      <c r="J5514" s="68">
        <v>21000</v>
      </c>
      <c r="K5514" s="68"/>
      <c r="L5514" s="68">
        <f t="shared" si="4177"/>
        <v>1750</v>
      </c>
      <c r="M5514" s="68"/>
      <c r="N5514" s="68"/>
      <c r="O5514" s="68">
        <v>1750</v>
      </c>
      <c r="P5514" s="68">
        <f t="shared" si="4173"/>
        <v>1750</v>
      </c>
      <c r="Q5514" s="68">
        <f t="shared" si="4174"/>
        <v>8.3333333333333321</v>
      </c>
    </row>
    <row r="5515" spans="1:17" x14ac:dyDescent="0.25">
      <c r="A5515" s="12" t="s">
        <v>638</v>
      </c>
      <c r="B5515" s="12" t="s">
        <v>82</v>
      </c>
      <c r="C5515" s="12" t="s">
        <v>1007</v>
      </c>
      <c r="D5515" s="43" t="s">
        <v>1734</v>
      </c>
      <c r="E5515" s="48">
        <v>6138</v>
      </c>
      <c r="F5515" s="43"/>
      <c r="G5515" s="56" t="s">
        <v>2920</v>
      </c>
      <c r="H5515" s="23" t="s">
        <v>237</v>
      </c>
      <c r="I5515" s="68">
        <v>4000</v>
      </c>
      <c r="J5515" s="68">
        <v>0</v>
      </c>
      <c r="K5515" s="68"/>
      <c r="L5515" s="68">
        <f t="shared" si="4177"/>
        <v>0</v>
      </c>
      <c r="M5515" s="68"/>
      <c r="N5515" s="68"/>
      <c r="O5515" s="68"/>
      <c r="P5515" s="68">
        <f t="shared" si="4173"/>
        <v>0</v>
      </c>
      <c r="Q5515" s="68" t="str">
        <f t="shared" si="4174"/>
        <v>-</v>
      </c>
    </row>
    <row r="5516" spans="1:17" x14ac:dyDescent="0.25">
      <c r="A5516" s="14" t="s">
        <v>638</v>
      </c>
      <c r="B5516" s="14" t="s">
        <v>82</v>
      </c>
      <c r="C5516" s="14" t="s">
        <v>1007</v>
      </c>
      <c r="D5516" s="50" t="s">
        <v>1734</v>
      </c>
      <c r="E5516" s="50" t="s">
        <v>2720</v>
      </c>
      <c r="F5516" s="43" t="s">
        <v>1</v>
      </c>
      <c r="G5516" s="49" t="s">
        <v>1</v>
      </c>
      <c r="H5516" s="11" t="s">
        <v>35</v>
      </c>
      <c r="I5516" s="67">
        <f t="shared" ref="I5516:O5516" si="4214">SUM(I5517:I5519)</f>
        <v>89600</v>
      </c>
      <c r="J5516" s="67">
        <f t="shared" si="4214"/>
        <v>59000</v>
      </c>
      <c r="K5516" s="67">
        <f t="shared" si="4214"/>
        <v>0</v>
      </c>
      <c r="L5516" s="67">
        <f t="shared" si="4177"/>
        <v>4918</v>
      </c>
      <c r="M5516" s="67">
        <f t="shared" si="4214"/>
        <v>0</v>
      </c>
      <c r="N5516" s="67">
        <f t="shared" si="4214"/>
        <v>0</v>
      </c>
      <c r="O5516" s="67">
        <f t="shared" si="4214"/>
        <v>4918</v>
      </c>
      <c r="P5516" s="67">
        <f t="shared" si="4173"/>
        <v>4918</v>
      </c>
      <c r="Q5516" s="67">
        <f t="shared" si="4174"/>
        <v>8.335593220338982</v>
      </c>
    </row>
    <row r="5517" spans="1:17" x14ac:dyDescent="0.25">
      <c r="A5517" s="12" t="s">
        <v>638</v>
      </c>
      <c r="B5517" s="12" t="s">
        <v>82</v>
      </c>
      <c r="C5517" s="12" t="s">
        <v>1007</v>
      </c>
      <c r="D5517" s="43" t="s">
        <v>1734</v>
      </c>
      <c r="E5517" s="48">
        <v>6139</v>
      </c>
      <c r="F5517" s="43"/>
      <c r="G5517" s="56" t="s">
        <v>2920</v>
      </c>
      <c r="H5517" s="23" t="s">
        <v>35</v>
      </c>
      <c r="I5517" s="68">
        <v>70300</v>
      </c>
      <c r="J5517" s="68">
        <v>40000</v>
      </c>
      <c r="K5517" s="68"/>
      <c r="L5517" s="68">
        <f t="shared" si="4177"/>
        <v>3334</v>
      </c>
      <c r="M5517" s="68"/>
      <c r="N5517" s="68"/>
      <c r="O5517" s="68">
        <v>3334</v>
      </c>
      <c r="P5517" s="68">
        <f t="shared" si="4173"/>
        <v>3334</v>
      </c>
      <c r="Q5517" s="68">
        <f t="shared" si="4174"/>
        <v>8.3349999999999991</v>
      </c>
    </row>
    <row r="5518" spans="1:17" x14ac:dyDescent="0.25">
      <c r="A5518" s="12" t="s">
        <v>638</v>
      </c>
      <c r="B5518" s="12" t="s">
        <v>82</v>
      </c>
      <c r="C5518" s="12" t="s">
        <v>1007</v>
      </c>
      <c r="D5518" s="43" t="s">
        <v>1734</v>
      </c>
      <c r="E5518" s="48">
        <v>6139</v>
      </c>
      <c r="F5518" s="43" t="s">
        <v>1741</v>
      </c>
      <c r="G5518" s="56" t="s">
        <v>2920</v>
      </c>
      <c r="H5518" s="23" t="s">
        <v>43</v>
      </c>
      <c r="I5518" s="68">
        <v>6300</v>
      </c>
      <c r="J5518" s="68">
        <v>6000</v>
      </c>
      <c r="K5518" s="68"/>
      <c r="L5518" s="68">
        <f t="shared" si="4177"/>
        <v>500</v>
      </c>
      <c r="M5518" s="68"/>
      <c r="N5518" s="68"/>
      <c r="O5518" s="68">
        <v>500</v>
      </c>
      <c r="P5518" s="68">
        <f t="shared" ref="P5518:P5581" si="4215">K5518+L5518</f>
        <v>500</v>
      </c>
      <c r="Q5518" s="68">
        <f t="shared" ref="Q5518:Q5581" si="4216">IF(J5518=0,"-",P5518/J5518*100)</f>
        <v>8.3333333333333321</v>
      </c>
    </row>
    <row r="5519" spans="1:17" ht="22.5" x14ac:dyDescent="0.25">
      <c r="A5519" s="12" t="s">
        <v>638</v>
      </c>
      <c r="B5519" s="12" t="s">
        <v>82</v>
      </c>
      <c r="C5519" s="12" t="s">
        <v>1007</v>
      </c>
      <c r="D5519" s="43" t="s">
        <v>1734</v>
      </c>
      <c r="E5519" s="48">
        <v>6139</v>
      </c>
      <c r="F5519" s="43" t="s">
        <v>1742</v>
      </c>
      <c r="G5519" s="56" t="s">
        <v>2920</v>
      </c>
      <c r="H5519" s="23" t="s">
        <v>49</v>
      </c>
      <c r="I5519" s="68">
        <v>13000</v>
      </c>
      <c r="J5519" s="68">
        <v>13000</v>
      </c>
      <c r="K5519" s="68"/>
      <c r="L5519" s="68">
        <f t="shared" ref="L5519:L5574" si="4217">SUM(M5519:O5519)</f>
        <v>1084</v>
      </c>
      <c r="M5519" s="68"/>
      <c r="N5519" s="68"/>
      <c r="O5519" s="68">
        <v>1084</v>
      </c>
      <c r="P5519" s="68">
        <f t="shared" si="4215"/>
        <v>1084</v>
      </c>
      <c r="Q5519" s="68">
        <f t="shared" si="4216"/>
        <v>8.338461538461539</v>
      </c>
    </row>
    <row r="5520" spans="1:17" ht="22.5" x14ac:dyDescent="0.25">
      <c r="A5520" s="14" t="s">
        <v>1</v>
      </c>
      <c r="B5520" s="14" t="s">
        <v>1</v>
      </c>
      <c r="C5520" s="14" t="s">
        <v>1</v>
      </c>
      <c r="D5520" s="42" t="s">
        <v>1</v>
      </c>
      <c r="E5520" s="42" t="s">
        <v>1</v>
      </c>
      <c r="F5520" s="42" t="s">
        <v>1</v>
      </c>
      <c r="G5520" s="42" t="s">
        <v>1</v>
      </c>
      <c r="H5520" s="17" t="s">
        <v>50</v>
      </c>
      <c r="I5520" s="66">
        <f t="shared" ref="I5520:O5521" si="4218">SUM(I5521)</f>
        <v>6000</v>
      </c>
      <c r="J5520" s="66">
        <f t="shared" si="4218"/>
        <v>6000</v>
      </c>
      <c r="K5520" s="66">
        <f t="shared" si="4218"/>
        <v>0</v>
      </c>
      <c r="L5520" s="66">
        <f t="shared" si="4217"/>
        <v>500</v>
      </c>
      <c r="M5520" s="66">
        <f t="shared" si="4218"/>
        <v>0</v>
      </c>
      <c r="N5520" s="66">
        <f t="shared" si="4218"/>
        <v>0</v>
      </c>
      <c r="O5520" s="66">
        <f t="shared" si="4218"/>
        <v>500</v>
      </c>
      <c r="P5520" s="66">
        <f t="shared" si="4215"/>
        <v>500</v>
      </c>
      <c r="Q5520" s="66">
        <f t="shared" si="4216"/>
        <v>8.3333333333333321</v>
      </c>
    </row>
    <row r="5521" spans="1:17" x14ac:dyDescent="0.25">
      <c r="A5521" s="12" t="s">
        <v>638</v>
      </c>
      <c r="B5521" s="12" t="s">
        <v>82</v>
      </c>
      <c r="C5521" s="12" t="s">
        <v>1007</v>
      </c>
      <c r="D5521" s="43" t="s">
        <v>1734</v>
      </c>
      <c r="E5521" s="42" t="s">
        <v>2712</v>
      </c>
      <c r="F5521" s="42" t="s">
        <v>1</v>
      </c>
      <c r="G5521" s="42" t="s">
        <v>1</v>
      </c>
      <c r="H5521" s="11" t="s">
        <v>52</v>
      </c>
      <c r="I5521" s="67">
        <f t="shared" si="4218"/>
        <v>6000</v>
      </c>
      <c r="J5521" s="67">
        <f t="shared" si="4218"/>
        <v>6000</v>
      </c>
      <c r="K5521" s="67">
        <f t="shared" si="4218"/>
        <v>0</v>
      </c>
      <c r="L5521" s="67">
        <f t="shared" si="4217"/>
        <v>500</v>
      </c>
      <c r="M5521" s="67">
        <f t="shared" si="4218"/>
        <v>0</v>
      </c>
      <c r="N5521" s="67">
        <f t="shared" si="4218"/>
        <v>0</v>
      </c>
      <c r="O5521" s="67">
        <f t="shared" si="4218"/>
        <v>500</v>
      </c>
      <c r="P5521" s="67">
        <f t="shared" si="4215"/>
        <v>500</v>
      </c>
      <c r="Q5521" s="67">
        <f t="shared" si="4216"/>
        <v>8.3333333333333321</v>
      </c>
    </row>
    <row r="5522" spans="1:17" x14ac:dyDescent="0.25">
      <c r="A5522" s="12" t="s">
        <v>638</v>
      </c>
      <c r="B5522" s="12" t="s">
        <v>82</v>
      </c>
      <c r="C5522" s="12" t="s">
        <v>1007</v>
      </c>
      <c r="D5522" s="43" t="s">
        <v>1734</v>
      </c>
      <c r="E5522" s="48">
        <v>6148</v>
      </c>
      <c r="F5522" s="43"/>
      <c r="G5522" s="56" t="s">
        <v>2920</v>
      </c>
      <c r="H5522" s="23" t="s">
        <v>58</v>
      </c>
      <c r="I5522" s="68">
        <v>6000</v>
      </c>
      <c r="J5522" s="68">
        <v>6000</v>
      </c>
      <c r="K5522" s="68"/>
      <c r="L5522" s="68">
        <f t="shared" si="4217"/>
        <v>500</v>
      </c>
      <c r="M5522" s="68"/>
      <c r="N5522" s="68"/>
      <c r="O5522" s="68">
        <v>500</v>
      </c>
      <c r="P5522" s="68">
        <f t="shared" si="4215"/>
        <v>500</v>
      </c>
      <c r="Q5522" s="68">
        <f t="shared" si="4216"/>
        <v>8.3333333333333321</v>
      </c>
    </row>
    <row r="5523" spans="1:17" ht="22.5" x14ac:dyDescent="0.25">
      <c r="A5523" s="14" t="s">
        <v>1</v>
      </c>
      <c r="B5523" s="14" t="s">
        <v>1</v>
      </c>
      <c r="C5523" s="14" t="s">
        <v>1</v>
      </c>
      <c r="D5523" s="42" t="s">
        <v>1</v>
      </c>
      <c r="E5523" s="42" t="s">
        <v>1</v>
      </c>
      <c r="F5523" s="42" t="s">
        <v>1</v>
      </c>
      <c r="G5523" s="42" t="s">
        <v>1</v>
      </c>
      <c r="H5523" s="17" t="s">
        <v>59</v>
      </c>
      <c r="I5523" s="66">
        <f t="shared" ref="I5523:O5523" si="4219">SUM(I5524)</f>
        <v>25000</v>
      </c>
      <c r="J5523" s="66">
        <f t="shared" si="4219"/>
        <v>0</v>
      </c>
      <c r="K5523" s="66">
        <f t="shared" si="4219"/>
        <v>0</v>
      </c>
      <c r="L5523" s="66">
        <f t="shared" si="4217"/>
        <v>0</v>
      </c>
      <c r="M5523" s="66">
        <f t="shared" si="4219"/>
        <v>0</v>
      </c>
      <c r="N5523" s="66">
        <f t="shared" si="4219"/>
        <v>0</v>
      </c>
      <c r="O5523" s="66">
        <f t="shared" si="4219"/>
        <v>0</v>
      </c>
      <c r="P5523" s="66">
        <f t="shared" si="4215"/>
        <v>0</v>
      </c>
      <c r="Q5523" s="66" t="str">
        <f t="shared" si="4216"/>
        <v>-</v>
      </c>
    </row>
    <row r="5524" spans="1:17" x14ac:dyDescent="0.25">
      <c r="A5524" s="12" t="s">
        <v>638</v>
      </c>
      <c r="B5524" s="12" t="s">
        <v>82</v>
      </c>
      <c r="C5524" s="12" t="s">
        <v>1007</v>
      </c>
      <c r="D5524" s="43" t="s">
        <v>1734</v>
      </c>
      <c r="E5524" s="42" t="s">
        <v>2715</v>
      </c>
      <c r="F5524" s="42" t="s">
        <v>1</v>
      </c>
      <c r="G5524" s="42" t="s">
        <v>1</v>
      </c>
      <c r="H5524" s="11" t="s">
        <v>61</v>
      </c>
      <c r="I5524" s="67">
        <f t="shared" ref="I5524" si="4220">SUM(I5525:I5526)</f>
        <v>25000</v>
      </c>
      <c r="J5524" s="67">
        <f t="shared" ref="J5524:K5524" si="4221">SUM(J5525:J5526)</f>
        <v>0</v>
      </c>
      <c r="K5524" s="67">
        <f t="shared" si="4221"/>
        <v>0</v>
      </c>
      <c r="L5524" s="67">
        <f t="shared" si="4217"/>
        <v>0</v>
      </c>
      <c r="M5524" s="67">
        <f t="shared" ref="M5524" si="4222">SUM(M5525:M5526)</f>
        <v>0</v>
      </c>
      <c r="N5524" s="67">
        <f t="shared" ref="N5524:O5524" si="4223">SUM(N5525:N5526)</f>
        <v>0</v>
      </c>
      <c r="O5524" s="67">
        <f t="shared" si="4223"/>
        <v>0</v>
      </c>
      <c r="P5524" s="67">
        <f t="shared" si="4215"/>
        <v>0</v>
      </c>
      <c r="Q5524" s="67" t="str">
        <f t="shared" si="4216"/>
        <v>-</v>
      </c>
    </row>
    <row r="5525" spans="1:17" x14ac:dyDescent="0.25">
      <c r="A5525" s="12" t="s">
        <v>638</v>
      </c>
      <c r="B5525" s="12" t="s">
        <v>82</v>
      </c>
      <c r="C5525" s="12" t="s">
        <v>1007</v>
      </c>
      <c r="D5525" s="43" t="s">
        <v>1734</v>
      </c>
      <c r="E5525" s="48">
        <v>8213</v>
      </c>
      <c r="F5525" s="43"/>
      <c r="G5525" s="56" t="s">
        <v>2920</v>
      </c>
      <c r="H5525" s="23" t="s">
        <v>62</v>
      </c>
      <c r="I5525" s="68">
        <v>15000</v>
      </c>
      <c r="J5525" s="68">
        <v>0</v>
      </c>
      <c r="K5525" s="68"/>
      <c r="L5525" s="68">
        <f t="shared" si="4217"/>
        <v>0</v>
      </c>
      <c r="M5525" s="68"/>
      <c r="N5525" s="68"/>
      <c r="O5525" s="68"/>
      <c r="P5525" s="68">
        <f t="shared" si="4215"/>
        <v>0</v>
      </c>
      <c r="Q5525" s="68" t="str">
        <f t="shared" si="4216"/>
        <v>-</v>
      </c>
    </row>
    <row r="5526" spans="1:17" x14ac:dyDescent="0.25">
      <c r="A5526" s="12" t="s">
        <v>638</v>
      </c>
      <c r="B5526" s="12" t="s">
        <v>82</v>
      </c>
      <c r="C5526" s="12" t="s">
        <v>1007</v>
      </c>
      <c r="D5526" s="43" t="s">
        <v>1734</v>
      </c>
      <c r="E5526" s="48">
        <v>8216</v>
      </c>
      <c r="F5526" s="43"/>
      <c r="G5526" s="56" t="s">
        <v>2920</v>
      </c>
      <c r="H5526" s="23" t="s">
        <v>248</v>
      </c>
      <c r="I5526" s="68">
        <v>10000</v>
      </c>
      <c r="J5526" s="68">
        <v>0</v>
      </c>
      <c r="K5526" s="68"/>
      <c r="L5526" s="68">
        <f t="shared" si="4217"/>
        <v>0</v>
      </c>
      <c r="M5526" s="68"/>
      <c r="N5526" s="68"/>
      <c r="O5526" s="68"/>
      <c r="P5526" s="68">
        <f t="shared" si="4215"/>
        <v>0</v>
      </c>
      <c r="Q5526" s="68" t="str">
        <f t="shared" si="4216"/>
        <v>-</v>
      </c>
    </row>
    <row r="5527" spans="1:17" x14ac:dyDescent="0.25">
      <c r="A5527" s="23" t="s">
        <v>1</v>
      </c>
      <c r="B5527" s="23" t="s">
        <v>1</v>
      </c>
      <c r="C5527" s="23" t="s">
        <v>1</v>
      </c>
      <c r="D5527" s="49" t="s">
        <v>1</v>
      </c>
      <c r="E5527" s="49" t="s">
        <v>1</v>
      </c>
      <c r="F5527" s="49" t="s">
        <v>1</v>
      </c>
      <c r="G5527" s="49" t="s">
        <v>1</v>
      </c>
      <c r="H5527" s="17" t="s">
        <v>1743</v>
      </c>
      <c r="I5527" s="66">
        <f t="shared" ref="I5527:O5527" si="4224">SUM(I5496,I5520,I5523)</f>
        <v>2631604</v>
      </c>
      <c r="J5527" s="66">
        <f t="shared" si="4224"/>
        <v>2554004</v>
      </c>
      <c r="K5527" s="66">
        <f t="shared" si="4224"/>
        <v>0</v>
      </c>
      <c r="L5527" s="66">
        <f t="shared" si="4217"/>
        <v>224603</v>
      </c>
      <c r="M5527" s="66">
        <f t="shared" si="4224"/>
        <v>0</v>
      </c>
      <c r="N5527" s="66">
        <f t="shared" si="4224"/>
        <v>0</v>
      </c>
      <c r="O5527" s="66">
        <f t="shared" si="4224"/>
        <v>224603</v>
      </c>
      <c r="P5527" s="66">
        <f t="shared" si="4215"/>
        <v>224603</v>
      </c>
      <c r="Q5527" s="66">
        <f t="shared" si="4216"/>
        <v>8.7941522409518544</v>
      </c>
    </row>
    <row r="5528" spans="1:17" ht="15.75" thickBot="1" x14ac:dyDescent="0.3">
      <c r="A5528" s="23" t="s">
        <v>1</v>
      </c>
      <c r="B5528" s="23" t="s">
        <v>1</v>
      </c>
      <c r="C5528" s="23" t="s">
        <v>1</v>
      </c>
      <c r="D5528" s="49" t="s">
        <v>1</v>
      </c>
      <c r="E5528" s="49" t="s">
        <v>1</v>
      </c>
      <c r="F5528" s="49" t="s">
        <v>1</v>
      </c>
      <c r="G5528" s="49" t="s">
        <v>1</v>
      </c>
      <c r="H5528" s="11" t="s">
        <v>64</v>
      </c>
      <c r="I5528" s="67">
        <v>94</v>
      </c>
      <c r="J5528" s="67">
        <v>94</v>
      </c>
      <c r="K5528" s="67"/>
      <c r="L5528" s="67"/>
      <c r="M5528" s="67"/>
      <c r="N5528" s="67"/>
      <c r="O5528" s="67"/>
      <c r="P5528" s="67">
        <f t="shared" si="4215"/>
        <v>0</v>
      </c>
      <c r="Q5528" s="67">
        <f t="shared" si="4216"/>
        <v>0</v>
      </c>
    </row>
    <row r="5529" spans="1:17" ht="34.5" thickBot="1" x14ac:dyDescent="0.3">
      <c r="A5529" s="23" t="s">
        <v>1</v>
      </c>
      <c r="B5529" s="23" t="s">
        <v>1</v>
      </c>
      <c r="C5529" s="23" t="s">
        <v>1</v>
      </c>
      <c r="D5529" s="49" t="s">
        <v>1</v>
      </c>
      <c r="E5529" s="49" t="s">
        <v>1</v>
      </c>
      <c r="F5529" s="49" t="s">
        <v>1</v>
      </c>
      <c r="G5529" s="49" t="s">
        <v>1</v>
      </c>
      <c r="H5529" s="22" t="s">
        <v>65</v>
      </c>
      <c r="I5529" s="64" t="s">
        <v>2718</v>
      </c>
      <c r="J5529" s="64" t="s">
        <v>2879</v>
      </c>
      <c r="K5529" s="64" t="s">
        <v>2942</v>
      </c>
      <c r="L5529" s="64" t="s">
        <v>2942</v>
      </c>
      <c r="M5529" s="64" t="s">
        <v>2950</v>
      </c>
      <c r="N5529" s="64" t="s">
        <v>2949</v>
      </c>
      <c r="O5529" s="64" t="s">
        <v>2951</v>
      </c>
      <c r="P5529" s="64" t="s">
        <v>2942</v>
      </c>
      <c r="Q5529" s="64" t="s">
        <v>2944</v>
      </c>
    </row>
    <row r="5530" spans="1:17" x14ac:dyDescent="0.25">
      <c r="A5530" s="24"/>
      <c r="B5530" s="24"/>
      <c r="C5530" s="24"/>
      <c r="D5530" s="51"/>
      <c r="E5530" s="51"/>
      <c r="F5530" s="51"/>
      <c r="G5530" s="51"/>
      <c r="H5530" s="18" t="s">
        <v>1</v>
      </c>
      <c r="I5530" s="65">
        <v>1</v>
      </c>
      <c r="J5530" s="65" t="s">
        <v>2894</v>
      </c>
      <c r="K5530" s="65">
        <v>3</v>
      </c>
      <c r="L5530" s="65" t="s">
        <v>2945</v>
      </c>
      <c r="M5530" s="65">
        <v>5</v>
      </c>
      <c r="N5530" s="65">
        <v>6</v>
      </c>
      <c r="O5530" s="65">
        <v>7</v>
      </c>
      <c r="P5530" s="65" t="s">
        <v>2946</v>
      </c>
      <c r="Q5530" s="65">
        <v>9</v>
      </c>
    </row>
    <row r="5531" spans="1:17" x14ac:dyDescent="0.25">
      <c r="A5531" s="24"/>
      <c r="B5531" s="24"/>
      <c r="C5531" s="24"/>
      <c r="D5531" s="51"/>
      <c r="E5531" s="52"/>
      <c r="F5531" s="52"/>
      <c r="G5531" s="52"/>
      <c r="H5531" s="19" t="s">
        <v>332</v>
      </c>
      <c r="I5531" s="69">
        <f t="shared" ref="I5531" si="4225">SUM(I5527)</f>
        <v>2631604</v>
      </c>
      <c r="J5531" s="69">
        <f t="shared" ref="J5531:K5531" si="4226">SUM(J5527)</f>
        <v>2554004</v>
      </c>
      <c r="K5531" s="69">
        <f t="shared" si="4226"/>
        <v>0</v>
      </c>
      <c r="L5531" s="69">
        <f t="shared" si="4217"/>
        <v>224603</v>
      </c>
      <c r="M5531" s="69">
        <f t="shared" ref="M5531" si="4227">SUM(M5527)</f>
        <v>0</v>
      </c>
      <c r="N5531" s="69">
        <f t="shared" ref="N5531:O5531" si="4228">SUM(N5527)</f>
        <v>0</v>
      </c>
      <c r="O5531" s="69">
        <f t="shared" si="4228"/>
        <v>224603</v>
      </c>
      <c r="P5531" s="69">
        <f t="shared" si="4215"/>
        <v>224603</v>
      </c>
      <c r="Q5531" s="69">
        <f t="shared" si="4216"/>
        <v>8.7941522409518544</v>
      </c>
    </row>
    <row r="5532" spans="1:17" x14ac:dyDescent="0.25">
      <c r="A5532" s="24"/>
      <c r="B5532" s="24"/>
      <c r="C5532" s="24"/>
      <c r="D5532" s="51"/>
      <c r="E5532" s="51"/>
      <c r="F5532" s="51"/>
      <c r="G5532" s="51"/>
      <c r="H5532" s="20" t="s">
        <v>67</v>
      </c>
      <c r="I5532" s="69">
        <f t="shared" ref="I5532" si="4229">SUM(I5531)</f>
        <v>2631604</v>
      </c>
      <c r="J5532" s="69">
        <f t="shared" ref="J5532:K5532" si="4230">SUM(J5531)</f>
        <v>2554004</v>
      </c>
      <c r="K5532" s="69">
        <f t="shared" si="4230"/>
        <v>0</v>
      </c>
      <c r="L5532" s="69">
        <f t="shared" si="4217"/>
        <v>224603</v>
      </c>
      <c r="M5532" s="69">
        <f t="shared" ref="M5532" si="4231">SUM(M5531)</f>
        <v>0</v>
      </c>
      <c r="N5532" s="69">
        <f t="shared" ref="N5532:O5532" si="4232">SUM(N5531)</f>
        <v>0</v>
      </c>
      <c r="O5532" s="69">
        <f t="shared" si="4232"/>
        <v>224603</v>
      </c>
      <c r="P5532" s="69">
        <f t="shared" si="4215"/>
        <v>224603</v>
      </c>
      <c r="Q5532" s="69">
        <f t="shared" si="4216"/>
        <v>8.7941522409518544</v>
      </c>
    </row>
    <row r="5533" spans="1:17" x14ac:dyDescent="0.25">
      <c r="A5533" s="25"/>
      <c r="B5533" s="25"/>
      <c r="C5533" s="25"/>
      <c r="D5533" s="53"/>
      <c r="E5533" s="53"/>
      <c r="F5533" s="53"/>
      <c r="G5533" s="53"/>
    </row>
    <row r="5534" spans="1:17" ht="15.75" thickBot="1" x14ac:dyDescent="0.3">
      <c r="A5534" s="23" t="s">
        <v>1</v>
      </c>
      <c r="B5534" s="23" t="s">
        <v>1</v>
      </c>
      <c r="C5534" s="23" t="s">
        <v>1</v>
      </c>
      <c r="D5534" s="49" t="s">
        <v>1</v>
      </c>
      <c r="E5534" s="49" t="s">
        <v>1</v>
      </c>
      <c r="F5534" s="49" t="s">
        <v>1</v>
      </c>
      <c r="G5534" s="49" t="s">
        <v>1</v>
      </c>
      <c r="H5534" s="26" t="s">
        <v>1</v>
      </c>
      <c r="I5534" s="70"/>
      <c r="J5534" s="70"/>
      <c r="K5534" s="70"/>
      <c r="L5534" s="70"/>
      <c r="M5534" s="70"/>
      <c r="N5534" s="70"/>
      <c r="O5534" s="70"/>
      <c r="P5534" s="70"/>
      <c r="Q5534" s="70"/>
    </row>
    <row r="5535" spans="1:17" ht="34.5" thickBot="1" x14ac:dyDescent="0.3">
      <c r="A5535" s="22" t="s">
        <v>4</v>
      </c>
      <c r="B5535" s="22" t="s">
        <v>5</v>
      </c>
      <c r="C5535" s="22" t="s">
        <v>6</v>
      </c>
      <c r="D5535" s="44" t="s">
        <v>2891</v>
      </c>
      <c r="E5535" s="44" t="s">
        <v>2895</v>
      </c>
      <c r="F5535" s="44" t="s">
        <v>7</v>
      </c>
      <c r="G5535" s="44" t="s">
        <v>8</v>
      </c>
      <c r="H5535" s="22" t="s">
        <v>9</v>
      </c>
      <c r="I5535" s="64" t="s">
        <v>2718</v>
      </c>
      <c r="J5535" s="64" t="s">
        <v>2879</v>
      </c>
      <c r="K5535" s="64" t="s">
        <v>2942</v>
      </c>
      <c r="L5535" s="64" t="s">
        <v>2942</v>
      </c>
      <c r="M5535" s="64" t="s">
        <v>2950</v>
      </c>
      <c r="N5535" s="64" t="s">
        <v>2949</v>
      </c>
      <c r="O5535" s="64" t="s">
        <v>2951</v>
      </c>
      <c r="P5535" s="64" t="s">
        <v>2942</v>
      </c>
      <c r="Q5535" s="64" t="s">
        <v>2944</v>
      </c>
    </row>
    <row r="5536" spans="1:17" x14ac:dyDescent="0.25">
      <c r="A5536" s="15" t="s">
        <v>1</v>
      </c>
      <c r="B5536" s="15" t="s">
        <v>1</v>
      </c>
      <c r="C5536" s="15" t="s">
        <v>1</v>
      </c>
      <c r="D5536" s="45" t="s">
        <v>1</v>
      </c>
      <c r="E5536" s="45" t="s">
        <v>1</v>
      </c>
      <c r="F5536" s="46" t="s">
        <v>1</v>
      </c>
      <c r="G5536" s="47" t="s">
        <v>1</v>
      </c>
      <c r="H5536" s="16" t="s">
        <v>1</v>
      </c>
      <c r="I5536" s="65">
        <v>1</v>
      </c>
      <c r="J5536" s="65" t="s">
        <v>2894</v>
      </c>
      <c r="K5536" s="65">
        <v>3</v>
      </c>
      <c r="L5536" s="65" t="s">
        <v>2945</v>
      </c>
      <c r="M5536" s="65">
        <v>5</v>
      </c>
      <c r="N5536" s="65">
        <v>6</v>
      </c>
      <c r="O5536" s="65">
        <v>7</v>
      </c>
      <c r="P5536" s="65" t="s">
        <v>2946</v>
      </c>
      <c r="Q5536" s="65">
        <v>9</v>
      </c>
    </row>
    <row r="5537" spans="1:17" x14ac:dyDescent="0.25">
      <c r="A5537" s="14" t="s">
        <v>638</v>
      </c>
      <c r="B5537" s="14" t="s">
        <v>82</v>
      </c>
      <c r="C5537" s="12" t="s">
        <v>1017</v>
      </c>
      <c r="D5537" s="43" t="s">
        <v>1744</v>
      </c>
      <c r="E5537" s="42" t="s">
        <v>1</v>
      </c>
      <c r="F5537" s="42" t="s">
        <v>1</v>
      </c>
      <c r="G5537" s="42" t="s">
        <v>1</v>
      </c>
      <c r="H5537" s="11" t="s">
        <v>1745</v>
      </c>
      <c r="I5537" s="63"/>
      <c r="J5537" s="63"/>
      <c r="K5537" s="63"/>
      <c r="L5537" s="63"/>
      <c r="M5537" s="63"/>
      <c r="N5537" s="63"/>
      <c r="O5537" s="63"/>
      <c r="P5537" s="63">
        <f t="shared" si="4215"/>
        <v>0</v>
      </c>
      <c r="Q5537" s="63" t="str">
        <f t="shared" si="4216"/>
        <v>-</v>
      </c>
    </row>
    <row r="5538" spans="1:17" ht="22.5" x14ac:dyDescent="0.25">
      <c r="A5538" s="14" t="s">
        <v>1</v>
      </c>
      <c r="B5538" s="14" t="s">
        <v>1</v>
      </c>
      <c r="C5538" s="14" t="s">
        <v>1</v>
      </c>
      <c r="D5538" s="42" t="s">
        <v>1</v>
      </c>
      <c r="E5538" s="42" t="s">
        <v>1</v>
      </c>
      <c r="F5538" s="42" t="s">
        <v>1</v>
      </c>
      <c r="G5538" s="42" t="s">
        <v>1</v>
      </c>
      <c r="H5538" s="17" t="s">
        <v>13</v>
      </c>
      <c r="I5538" s="66">
        <f t="shared" ref="I5538" si="4233">SUM(I5539,I5547,I5549)</f>
        <v>1696548</v>
      </c>
      <c r="J5538" s="66">
        <f t="shared" ref="J5538:K5538" si="4234">SUM(J5539,J5547,J5549)</f>
        <v>1672948</v>
      </c>
      <c r="K5538" s="66">
        <f t="shared" si="4234"/>
        <v>0</v>
      </c>
      <c r="L5538" s="66">
        <f t="shared" si="4217"/>
        <v>154000</v>
      </c>
      <c r="M5538" s="66">
        <f t="shared" ref="M5538" si="4235">SUM(M5539,M5547,M5549)</f>
        <v>0</v>
      </c>
      <c r="N5538" s="66">
        <f t="shared" ref="N5538:O5538" si="4236">SUM(N5539,N5547,N5549)</f>
        <v>0</v>
      </c>
      <c r="O5538" s="66">
        <f t="shared" si="4236"/>
        <v>154000</v>
      </c>
      <c r="P5538" s="66">
        <f t="shared" si="4215"/>
        <v>154000</v>
      </c>
      <c r="Q5538" s="66">
        <f t="shared" si="4216"/>
        <v>9.2053070388320499</v>
      </c>
    </row>
    <row r="5539" spans="1:17" x14ac:dyDescent="0.25">
      <c r="A5539" s="12" t="s">
        <v>638</v>
      </c>
      <c r="B5539" s="12" t="s">
        <v>82</v>
      </c>
      <c r="C5539" s="12" t="s">
        <v>1017</v>
      </c>
      <c r="D5539" s="43" t="s">
        <v>1744</v>
      </c>
      <c r="E5539" s="42" t="s">
        <v>2709</v>
      </c>
      <c r="F5539" s="42" t="s">
        <v>1</v>
      </c>
      <c r="G5539" s="42" t="s">
        <v>1</v>
      </c>
      <c r="H5539" s="11" t="s">
        <v>15</v>
      </c>
      <c r="I5539" s="67">
        <f t="shared" ref="I5539" si="4237">SUM(I5540,I5541)</f>
        <v>1407079</v>
      </c>
      <c r="J5539" s="67">
        <f t="shared" ref="J5539:K5539" si="4238">SUM(J5540,J5541)</f>
        <v>1407079</v>
      </c>
      <c r="K5539" s="67">
        <f t="shared" si="4238"/>
        <v>0</v>
      </c>
      <c r="L5539" s="67">
        <f t="shared" si="4217"/>
        <v>114000</v>
      </c>
      <c r="M5539" s="67">
        <f t="shared" ref="M5539" si="4239">SUM(M5540,M5541)</f>
        <v>0</v>
      </c>
      <c r="N5539" s="67">
        <f t="shared" ref="N5539:O5539" si="4240">SUM(N5540,N5541)</f>
        <v>0</v>
      </c>
      <c r="O5539" s="67">
        <f t="shared" si="4240"/>
        <v>114000</v>
      </c>
      <c r="P5539" s="67">
        <f t="shared" si="4215"/>
        <v>114000</v>
      </c>
      <c r="Q5539" s="67">
        <f t="shared" si="4216"/>
        <v>8.1018905121887244</v>
      </c>
    </row>
    <row r="5540" spans="1:17" x14ac:dyDescent="0.25">
      <c r="A5540" s="12" t="s">
        <v>638</v>
      </c>
      <c r="B5540" s="12" t="s">
        <v>82</v>
      </c>
      <c r="C5540" s="12" t="s">
        <v>1017</v>
      </c>
      <c r="D5540" s="43" t="s">
        <v>1744</v>
      </c>
      <c r="E5540" s="48">
        <v>6111</v>
      </c>
      <c r="F5540" s="43"/>
      <c r="G5540" s="56" t="s">
        <v>2920</v>
      </c>
      <c r="H5540" s="23" t="s">
        <v>16</v>
      </c>
      <c r="I5540" s="68">
        <v>1238309</v>
      </c>
      <c r="J5540" s="68">
        <v>1238309</v>
      </c>
      <c r="K5540" s="68"/>
      <c r="L5540" s="68">
        <f t="shared" si="4217"/>
        <v>100000</v>
      </c>
      <c r="M5540" s="68"/>
      <c r="N5540" s="68"/>
      <c r="O5540" s="68">
        <v>100000</v>
      </c>
      <c r="P5540" s="68">
        <f t="shared" si="4215"/>
        <v>100000</v>
      </c>
      <c r="Q5540" s="68">
        <f t="shared" si="4216"/>
        <v>8.0755288058150274</v>
      </c>
    </row>
    <row r="5541" spans="1:17" x14ac:dyDescent="0.25">
      <c r="A5541" s="14" t="s">
        <v>638</v>
      </c>
      <c r="B5541" s="14" t="s">
        <v>82</v>
      </c>
      <c r="C5541" s="14" t="s">
        <v>1017</v>
      </c>
      <c r="D5541" s="50" t="s">
        <v>1744</v>
      </c>
      <c r="E5541" s="50" t="s">
        <v>2719</v>
      </c>
      <c r="F5541" s="43" t="s">
        <v>1</v>
      </c>
      <c r="G5541" s="49" t="s">
        <v>1</v>
      </c>
      <c r="H5541" s="11" t="s">
        <v>19</v>
      </c>
      <c r="I5541" s="67">
        <f t="shared" ref="I5541:O5541" si="4241">SUM(I5542:I5546)</f>
        <v>168770</v>
      </c>
      <c r="J5541" s="67">
        <f t="shared" si="4241"/>
        <v>168770</v>
      </c>
      <c r="K5541" s="67">
        <f t="shared" si="4241"/>
        <v>0</v>
      </c>
      <c r="L5541" s="67">
        <f t="shared" si="4217"/>
        <v>14000</v>
      </c>
      <c r="M5541" s="67">
        <f t="shared" si="4241"/>
        <v>0</v>
      </c>
      <c r="N5541" s="67">
        <f t="shared" si="4241"/>
        <v>0</v>
      </c>
      <c r="O5541" s="67">
        <f t="shared" si="4241"/>
        <v>14000</v>
      </c>
      <c r="P5541" s="67">
        <f t="shared" si="4215"/>
        <v>14000</v>
      </c>
      <c r="Q5541" s="67">
        <f t="shared" si="4216"/>
        <v>8.2953131480713402</v>
      </c>
    </row>
    <row r="5542" spans="1:17" x14ac:dyDescent="0.25">
      <c r="A5542" s="12" t="s">
        <v>638</v>
      </c>
      <c r="B5542" s="12" t="s">
        <v>82</v>
      </c>
      <c r="C5542" s="12" t="s">
        <v>1017</v>
      </c>
      <c r="D5542" s="43" t="s">
        <v>1744</v>
      </c>
      <c r="E5542" s="48">
        <v>6112</v>
      </c>
      <c r="F5542" s="43" t="s">
        <v>1746</v>
      </c>
      <c r="G5542" s="56" t="s">
        <v>2920</v>
      </c>
      <c r="H5542" s="23" t="s">
        <v>73</v>
      </c>
      <c r="I5542" s="68">
        <v>30000</v>
      </c>
      <c r="J5542" s="68">
        <v>30000</v>
      </c>
      <c r="K5542" s="68"/>
      <c r="L5542" s="68">
        <f t="shared" si="4217"/>
        <v>2000</v>
      </c>
      <c r="M5542" s="68"/>
      <c r="N5542" s="68"/>
      <c r="O5542" s="68">
        <v>2000</v>
      </c>
      <c r="P5542" s="68">
        <f t="shared" si="4215"/>
        <v>2000</v>
      </c>
      <c r="Q5542" s="68">
        <f t="shared" si="4216"/>
        <v>6.666666666666667</v>
      </c>
    </row>
    <row r="5543" spans="1:17" x14ac:dyDescent="0.25">
      <c r="A5543" s="12" t="s">
        <v>638</v>
      </c>
      <c r="B5543" s="12" t="s">
        <v>82</v>
      </c>
      <c r="C5543" s="12" t="s">
        <v>1017</v>
      </c>
      <c r="D5543" s="43" t="s">
        <v>1744</v>
      </c>
      <c r="E5543" s="48">
        <v>6112</v>
      </c>
      <c r="F5543" s="43" t="s">
        <v>1747</v>
      </c>
      <c r="G5543" s="56" t="s">
        <v>2920</v>
      </c>
      <c r="H5543" s="23" t="s">
        <v>22</v>
      </c>
      <c r="I5543" s="68">
        <v>94000</v>
      </c>
      <c r="J5543" s="68">
        <v>94000</v>
      </c>
      <c r="K5543" s="68"/>
      <c r="L5543" s="68">
        <f t="shared" si="4217"/>
        <v>8000</v>
      </c>
      <c r="M5543" s="68"/>
      <c r="N5543" s="68"/>
      <c r="O5543" s="68">
        <v>8000</v>
      </c>
      <c r="P5543" s="68">
        <f t="shared" si="4215"/>
        <v>8000</v>
      </c>
      <c r="Q5543" s="68">
        <f t="shared" si="4216"/>
        <v>8.5106382978723403</v>
      </c>
    </row>
    <row r="5544" spans="1:17" x14ac:dyDescent="0.25">
      <c r="A5544" s="12" t="s">
        <v>638</v>
      </c>
      <c r="B5544" s="12" t="s">
        <v>82</v>
      </c>
      <c r="C5544" s="12" t="s">
        <v>1017</v>
      </c>
      <c r="D5544" s="43" t="s">
        <v>1744</v>
      </c>
      <c r="E5544" s="48">
        <v>6112</v>
      </c>
      <c r="F5544" s="43" t="s">
        <v>1748</v>
      </c>
      <c r="G5544" s="56" t="s">
        <v>2920</v>
      </c>
      <c r="H5544" s="23" t="s">
        <v>24</v>
      </c>
      <c r="I5544" s="68">
        <v>25770</v>
      </c>
      <c r="J5544" s="68">
        <v>25770</v>
      </c>
      <c r="K5544" s="68"/>
      <c r="L5544" s="68">
        <f t="shared" si="4217"/>
        <v>0</v>
      </c>
      <c r="M5544" s="68"/>
      <c r="N5544" s="68"/>
      <c r="O5544" s="68"/>
      <c r="P5544" s="68">
        <f t="shared" si="4215"/>
        <v>0</v>
      </c>
      <c r="Q5544" s="68">
        <f t="shared" si="4216"/>
        <v>0</v>
      </c>
    </row>
    <row r="5545" spans="1:17" x14ac:dyDescent="0.25">
      <c r="A5545" s="12" t="s">
        <v>638</v>
      </c>
      <c r="B5545" s="12" t="s">
        <v>82</v>
      </c>
      <c r="C5545" s="12" t="s">
        <v>1017</v>
      </c>
      <c r="D5545" s="43" t="s">
        <v>1744</v>
      </c>
      <c r="E5545" s="48">
        <v>6112</v>
      </c>
      <c r="F5545" s="43" t="s">
        <v>1749</v>
      </c>
      <c r="G5545" s="56" t="s">
        <v>2920</v>
      </c>
      <c r="H5545" s="23" t="s">
        <v>76</v>
      </c>
      <c r="I5545" s="68">
        <v>10000</v>
      </c>
      <c r="J5545" s="68">
        <v>10000</v>
      </c>
      <c r="K5545" s="68"/>
      <c r="L5545" s="68">
        <f t="shared" si="4217"/>
        <v>0</v>
      </c>
      <c r="M5545" s="68"/>
      <c r="N5545" s="68"/>
      <c r="O5545" s="68"/>
      <c r="P5545" s="68">
        <f t="shared" si="4215"/>
        <v>0</v>
      </c>
      <c r="Q5545" s="68">
        <f t="shared" si="4216"/>
        <v>0</v>
      </c>
    </row>
    <row r="5546" spans="1:17" x14ac:dyDescent="0.25">
      <c r="A5546" s="12" t="s">
        <v>638</v>
      </c>
      <c r="B5546" s="12" t="s">
        <v>82</v>
      </c>
      <c r="C5546" s="12" t="s">
        <v>1017</v>
      </c>
      <c r="D5546" s="43" t="s">
        <v>1744</v>
      </c>
      <c r="E5546" s="48">
        <v>6112</v>
      </c>
      <c r="F5546" s="43" t="s">
        <v>1750</v>
      </c>
      <c r="G5546" s="56" t="s">
        <v>2920</v>
      </c>
      <c r="H5546" s="23" t="s">
        <v>26</v>
      </c>
      <c r="I5546" s="68">
        <v>9000</v>
      </c>
      <c r="J5546" s="68">
        <v>9000</v>
      </c>
      <c r="K5546" s="68"/>
      <c r="L5546" s="68">
        <f t="shared" si="4217"/>
        <v>4000</v>
      </c>
      <c r="M5546" s="68"/>
      <c r="N5546" s="68"/>
      <c r="O5546" s="68">
        <v>4000</v>
      </c>
      <c r="P5546" s="68">
        <f t="shared" si="4215"/>
        <v>4000</v>
      </c>
      <c r="Q5546" s="68">
        <f t="shared" si="4216"/>
        <v>44.444444444444443</v>
      </c>
    </row>
    <row r="5547" spans="1:17" x14ac:dyDescent="0.25">
      <c r="A5547" s="12" t="s">
        <v>638</v>
      </c>
      <c r="B5547" s="12" t="s">
        <v>82</v>
      </c>
      <c r="C5547" s="12" t="s">
        <v>1017</v>
      </c>
      <c r="D5547" s="43" t="s">
        <v>1744</v>
      </c>
      <c r="E5547" s="42" t="s">
        <v>2710</v>
      </c>
      <c r="F5547" s="42" t="s">
        <v>1</v>
      </c>
      <c r="G5547" s="42" t="s">
        <v>1</v>
      </c>
      <c r="H5547" s="11" t="s">
        <v>28</v>
      </c>
      <c r="I5547" s="67">
        <f t="shared" ref="I5547:O5547" si="4242">SUM(I5548)</f>
        <v>130015</v>
      </c>
      <c r="J5547" s="67">
        <f t="shared" si="4242"/>
        <v>130015</v>
      </c>
      <c r="K5547" s="67">
        <f t="shared" si="4242"/>
        <v>0</v>
      </c>
      <c r="L5547" s="67">
        <f t="shared" si="4217"/>
        <v>10000</v>
      </c>
      <c r="M5547" s="67">
        <f t="shared" si="4242"/>
        <v>0</v>
      </c>
      <c r="N5547" s="67">
        <f t="shared" si="4242"/>
        <v>0</v>
      </c>
      <c r="O5547" s="67">
        <f t="shared" si="4242"/>
        <v>10000</v>
      </c>
      <c r="P5547" s="67">
        <f t="shared" si="4215"/>
        <v>10000</v>
      </c>
      <c r="Q5547" s="67">
        <f t="shared" si="4216"/>
        <v>7.691420220743761</v>
      </c>
    </row>
    <row r="5548" spans="1:17" x14ac:dyDescent="0.25">
      <c r="A5548" s="12" t="s">
        <v>638</v>
      </c>
      <c r="B5548" s="12" t="s">
        <v>82</v>
      </c>
      <c r="C5548" s="12" t="s">
        <v>1017</v>
      </c>
      <c r="D5548" s="43" t="s">
        <v>1744</v>
      </c>
      <c r="E5548" s="48">
        <v>6121</v>
      </c>
      <c r="F5548" s="43"/>
      <c r="G5548" s="56" t="s">
        <v>2920</v>
      </c>
      <c r="H5548" s="23" t="s">
        <v>29</v>
      </c>
      <c r="I5548" s="68">
        <v>130015</v>
      </c>
      <c r="J5548" s="68">
        <v>130015</v>
      </c>
      <c r="K5548" s="68"/>
      <c r="L5548" s="68">
        <f t="shared" si="4217"/>
        <v>10000</v>
      </c>
      <c r="M5548" s="68"/>
      <c r="N5548" s="68"/>
      <c r="O5548" s="68">
        <v>10000</v>
      </c>
      <c r="P5548" s="68">
        <f t="shared" si="4215"/>
        <v>10000</v>
      </c>
      <c r="Q5548" s="68">
        <f t="shared" si="4216"/>
        <v>7.691420220743761</v>
      </c>
    </row>
    <row r="5549" spans="1:17" x14ac:dyDescent="0.25">
      <c r="A5549" s="12" t="s">
        <v>638</v>
      </c>
      <c r="B5549" s="12" t="s">
        <v>82</v>
      </c>
      <c r="C5549" s="12" t="s">
        <v>1017</v>
      </c>
      <c r="D5549" s="43" t="s">
        <v>1744</v>
      </c>
      <c r="E5549" s="42" t="s">
        <v>2711</v>
      </c>
      <c r="F5549" s="42" t="s">
        <v>1</v>
      </c>
      <c r="G5549" s="42" t="s">
        <v>1</v>
      </c>
      <c r="H5549" s="11" t="s">
        <v>32</v>
      </c>
      <c r="I5549" s="67">
        <f t="shared" ref="I5549:O5549" si="4243">SUM(I5550:I5558)</f>
        <v>159454</v>
      </c>
      <c r="J5549" s="67">
        <f t="shared" si="4243"/>
        <v>135854</v>
      </c>
      <c r="K5549" s="67">
        <f t="shared" si="4243"/>
        <v>0</v>
      </c>
      <c r="L5549" s="67">
        <f t="shared" si="4217"/>
        <v>30000</v>
      </c>
      <c r="M5549" s="67">
        <f t="shared" si="4243"/>
        <v>0</v>
      </c>
      <c r="N5549" s="67">
        <f t="shared" si="4243"/>
        <v>0</v>
      </c>
      <c r="O5549" s="67">
        <f t="shared" si="4243"/>
        <v>30000</v>
      </c>
      <c r="P5549" s="67">
        <f t="shared" si="4215"/>
        <v>30000</v>
      </c>
      <c r="Q5549" s="67">
        <f t="shared" si="4216"/>
        <v>22.082529774610979</v>
      </c>
    </row>
    <row r="5550" spans="1:17" x14ac:dyDescent="0.25">
      <c r="A5550" s="12" t="s">
        <v>638</v>
      </c>
      <c r="B5550" s="12" t="s">
        <v>82</v>
      </c>
      <c r="C5550" s="12" t="s">
        <v>1017</v>
      </c>
      <c r="D5550" s="43" t="s">
        <v>1744</v>
      </c>
      <c r="E5550" s="48">
        <v>6131</v>
      </c>
      <c r="F5550" s="43"/>
      <c r="G5550" s="56" t="s">
        <v>2920</v>
      </c>
      <c r="H5550" s="23" t="s">
        <v>33</v>
      </c>
      <c r="I5550" s="68">
        <v>1500</v>
      </c>
      <c r="J5550" s="68">
        <v>1500</v>
      </c>
      <c r="K5550" s="68"/>
      <c r="L5550" s="68">
        <f t="shared" si="4217"/>
        <v>200</v>
      </c>
      <c r="M5550" s="68"/>
      <c r="N5550" s="68"/>
      <c r="O5550" s="68">
        <v>200</v>
      </c>
      <c r="P5550" s="68">
        <f t="shared" si="4215"/>
        <v>200</v>
      </c>
      <c r="Q5550" s="68">
        <f t="shared" si="4216"/>
        <v>13.333333333333334</v>
      </c>
    </row>
    <row r="5551" spans="1:17" x14ac:dyDescent="0.25">
      <c r="A5551" s="12" t="s">
        <v>638</v>
      </c>
      <c r="B5551" s="12" t="s">
        <v>82</v>
      </c>
      <c r="C5551" s="12" t="s">
        <v>1017</v>
      </c>
      <c r="D5551" s="43" t="s">
        <v>1744</v>
      </c>
      <c r="E5551" s="48">
        <v>6132</v>
      </c>
      <c r="F5551" s="43"/>
      <c r="G5551" s="56" t="s">
        <v>2920</v>
      </c>
      <c r="H5551" s="23" t="s">
        <v>227</v>
      </c>
      <c r="I5551" s="68">
        <v>80000</v>
      </c>
      <c r="J5551" s="68">
        <v>80000</v>
      </c>
      <c r="K5551" s="68"/>
      <c r="L5551" s="68">
        <f t="shared" si="4217"/>
        <v>20000</v>
      </c>
      <c r="M5551" s="68"/>
      <c r="N5551" s="68"/>
      <c r="O5551" s="68">
        <v>20000</v>
      </c>
      <c r="P5551" s="68">
        <f t="shared" si="4215"/>
        <v>20000</v>
      </c>
      <c r="Q5551" s="68">
        <f t="shared" si="4216"/>
        <v>25</v>
      </c>
    </row>
    <row r="5552" spans="1:17" x14ac:dyDescent="0.25">
      <c r="A5552" s="12" t="s">
        <v>638</v>
      </c>
      <c r="B5552" s="12" t="s">
        <v>82</v>
      </c>
      <c r="C5552" s="12" t="s">
        <v>1017</v>
      </c>
      <c r="D5552" s="43" t="s">
        <v>1744</v>
      </c>
      <c r="E5552" s="48">
        <v>6133</v>
      </c>
      <c r="F5552" s="43"/>
      <c r="G5552" s="56" t="s">
        <v>2920</v>
      </c>
      <c r="H5552" s="23" t="s">
        <v>229</v>
      </c>
      <c r="I5552" s="68">
        <v>9846</v>
      </c>
      <c r="J5552" s="68">
        <v>9846</v>
      </c>
      <c r="K5552" s="68"/>
      <c r="L5552" s="68">
        <f t="shared" si="4217"/>
        <v>1000</v>
      </c>
      <c r="M5552" s="68"/>
      <c r="N5552" s="68"/>
      <c r="O5552" s="68">
        <v>1000</v>
      </c>
      <c r="P5552" s="68">
        <f t="shared" si="4215"/>
        <v>1000</v>
      </c>
      <c r="Q5552" s="68">
        <f t="shared" si="4216"/>
        <v>10.156408693885842</v>
      </c>
    </row>
    <row r="5553" spans="1:17" x14ac:dyDescent="0.25">
      <c r="A5553" s="12" t="s">
        <v>638</v>
      </c>
      <c r="B5553" s="12" t="s">
        <v>82</v>
      </c>
      <c r="C5553" s="12" t="s">
        <v>1017</v>
      </c>
      <c r="D5553" s="43" t="s">
        <v>1744</v>
      </c>
      <c r="E5553" s="48">
        <v>6134</v>
      </c>
      <c r="F5553" s="43"/>
      <c r="G5553" s="56" t="s">
        <v>2920</v>
      </c>
      <c r="H5553" s="23" t="s">
        <v>169</v>
      </c>
      <c r="I5553" s="68">
        <v>12000</v>
      </c>
      <c r="J5553" s="68">
        <v>9000</v>
      </c>
      <c r="K5553" s="68"/>
      <c r="L5553" s="68">
        <f t="shared" si="4217"/>
        <v>2000</v>
      </c>
      <c r="M5553" s="68"/>
      <c r="N5553" s="68"/>
      <c r="O5553" s="68">
        <v>2000</v>
      </c>
      <c r="P5553" s="68">
        <f t="shared" si="4215"/>
        <v>2000</v>
      </c>
      <c r="Q5553" s="68">
        <f t="shared" si="4216"/>
        <v>22.222222222222221</v>
      </c>
    </row>
    <row r="5554" spans="1:17" x14ac:dyDescent="0.25">
      <c r="A5554" s="12" t="s">
        <v>638</v>
      </c>
      <c r="B5554" s="12" t="s">
        <v>82</v>
      </c>
      <c r="C5554" s="12" t="s">
        <v>1017</v>
      </c>
      <c r="D5554" s="43" t="s">
        <v>1744</v>
      </c>
      <c r="E5554" s="48">
        <v>6135</v>
      </c>
      <c r="F5554" s="43"/>
      <c r="G5554" s="56" t="s">
        <v>2920</v>
      </c>
      <c r="H5554" s="23" t="s">
        <v>231</v>
      </c>
      <c r="I5554" s="68">
        <v>3000</v>
      </c>
      <c r="J5554" s="68">
        <v>2000</v>
      </c>
      <c r="K5554" s="68"/>
      <c r="L5554" s="68">
        <f t="shared" si="4217"/>
        <v>500</v>
      </c>
      <c r="M5554" s="68"/>
      <c r="N5554" s="68"/>
      <c r="O5554" s="68">
        <v>500</v>
      </c>
      <c r="P5554" s="68">
        <f t="shared" si="4215"/>
        <v>500</v>
      </c>
      <c r="Q5554" s="68">
        <f t="shared" si="4216"/>
        <v>25</v>
      </c>
    </row>
    <row r="5555" spans="1:17" x14ac:dyDescent="0.25">
      <c r="A5555" s="12" t="s">
        <v>638</v>
      </c>
      <c r="B5555" s="12" t="s">
        <v>82</v>
      </c>
      <c r="C5555" s="12" t="s">
        <v>1017</v>
      </c>
      <c r="D5555" s="43" t="s">
        <v>1744</v>
      </c>
      <c r="E5555" s="48">
        <v>6136</v>
      </c>
      <c r="F5555" s="43"/>
      <c r="G5555" s="56" t="s">
        <v>2920</v>
      </c>
      <c r="H5555" s="23" t="s">
        <v>233</v>
      </c>
      <c r="I5555" s="68">
        <v>1500</v>
      </c>
      <c r="J5555" s="68">
        <v>1500</v>
      </c>
      <c r="K5555" s="68"/>
      <c r="L5555" s="68">
        <f t="shared" si="4217"/>
        <v>0</v>
      </c>
      <c r="M5555" s="68"/>
      <c r="N5555" s="68"/>
      <c r="O5555" s="68">
        <v>0</v>
      </c>
      <c r="P5555" s="68">
        <f t="shared" si="4215"/>
        <v>0</v>
      </c>
      <c r="Q5555" s="68">
        <f t="shared" si="4216"/>
        <v>0</v>
      </c>
    </row>
    <row r="5556" spans="1:17" x14ac:dyDescent="0.25">
      <c r="A5556" s="12" t="s">
        <v>638</v>
      </c>
      <c r="B5556" s="12" t="s">
        <v>82</v>
      </c>
      <c r="C5556" s="12" t="s">
        <v>1017</v>
      </c>
      <c r="D5556" s="43" t="s">
        <v>1744</v>
      </c>
      <c r="E5556" s="48">
        <v>6137</v>
      </c>
      <c r="F5556" s="43"/>
      <c r="G5556" s="56" t="s">
        <v>2920</v>
      </c>
      <c r="H5556" s="23" t="s">
        <v>235</v>
      </c>
      <c r="I5556" s="68">
        <v>13000</v>
      </c>
      <c r="J5556" s="68">
        <v>9000</v>
      </c>
      <c r="K5556" s="68"/>
      <c r="L5556" s="68">
        <f t="shared" si="4217"/>
        <v>800</v>
      </c>
      <c r="M5556" s="68"/>
      <c r="N5556" s="68"/>
      <c r="O5556" s="68">
        <v>800</v>
      </c>
      <c r="P5556" s="68">
        <f t="shared" si="4215"/>
        <v>800</v>
      </c>
      <c r="Q5556" s="68">
        <f t="shared" si="4216"/>
        <v>8.8888888888888893</v>
      </c>
    </row>
    <row r="5557" spans="1:17" x14ac:dyDescent="0.25">
      <c r="A5557" s="12" t="s">
        <v>638</v>
      </c>
      <c r="B5557" s="12" t="s">
        <v>82</v>
      </c>
      <c r="C5557" s="12" t="s">
        <v>1017</v>
      </c>
      <c r="D5557" s="43" t="s">
        <v>1744</v>
      </c>
      <c r="E5557" s="48">
        <v>6138</v>
      </c>
      <c r="F5557" s="43"/>
      <c r="G5557" s="56" t="s">
        <v>2920</v>
      </c>
      <c r="H5557" s="23" t="s">
        <v>237</v>
      </c>
      <c r="I5557" s="68">
        <v>2100</v>
      </c>
      <c r="J5557" s="68">
        <v>0</v>
      </c>
      <c r="K5557" s="68"/>
      <c r="L5557" s="68">
        <f t="shared" si="4217"/>
        <v>0</v>
      </c>
      <c r="M5557" s="68"/>
      <c r="N5557" s="68"/>
      <c r="O5557" s="68"/>
      <c r="P5557" s="68">
        <f t="shared" si="4215"/>
        <v>0</v>
      </c>
      <c r="Q5557" s="68" t="str">
        <f t="shared" si="4216"/>
        <v>-</v>
      </c>
    </row>
    <row r="5558" spans="1:17" x14ac:dyDescent="0.25">
      <c r="A5558" s="14" t="s">
        <v>638</v>
      </c>
      <c r="B5558" s="14" t="s">
        <v>82</v>
      </c>
      <c r="C5558" s="14" t="s">
        <v>1017</v>
      </c>
      <c r="D5558" s="50" t="s">
        <v>1744</v>
      </c>
      <c r="E5558" s="50" t="s">
        <v>2720</v>
      </c>
      <c r="F5558" s="43" t="s">
        <v>1</v>
      </c>
      <c r="G5558" s="49" t="s">
        <v>1</v>
      </c>
      <c r="H5558" s="11" t="s">
        <v>35</v>
      </c>
      <c r="I5558" s="67">
        <f t="shared" ref="I5558:O5558" si="4244">SUM(I5559:I5561)</f>
        <v>36508</v>
      </c>
      <c r="J5558" s="67">
        <f t="shared" si="4244"/>
        <v>23008</v>
      </c>
      <c r="K5558" s="67">
        <f t="shared" si="4244"/>
        <v>0</v>
      </c>
      <c r="L5558" s="67">
        <f t="shared" si="4217"/>
        <v>5500</v>
      </c>
      <c r="M5558" s="67">
        <f t="shared" si="4244"/>
        <v>0</v>
      </c>
      <c r="N5558" s="67">
        <f t="shared" si="4244"/>
        <v>0</v>
      </c>
      <c r="O5558" s="67">
        <f t="shared" si="4244"/>
        <v>5500</v>
      </c>
      <c r="P5558" s="67">
        <f t="shared" si="4215"/>
        <v>5500</v>
      </c>
      <c r="Q5558" s="67">
        <f t="shared" si="4216"/>
        <v>23.904728789986091</v>
      </c>
    </row>
    <row r="5559" spans="1:17" x14ac:dyDescent="0.25">
      <c r="A5559" s="12" t="s">
        <v>638</v>
      </c>
      <c r="B5559" s="12" t="s">
        <v>82</v>
      </c>
      <c r="C5559" s="12" t="s">
        <v>1017</v>
      </c>
      <c r="D5559" s="43" t="s">
        <v>1744</v>
      </c>
      <c r="E5559" s="48">
        <v>6139</v>
      </c>
      <c r="F5559" s="43"/>
      <c r="G5559" s="56" t="s">
        <v>2920</v>
      </c>
      <c r="H5559" s="23" t="s">
        <v>35</v>
      </c>
      <c r="I5559" s="68">
        <v>31500</v>
      </c>
      <c r="J5559" s="68">
        <v>18000</v>
      </c>
      <c r="K5559" s="68"/>
      <c r="L5559" s="68">
        <f t="shared" si="4217"/>
        <v>4500</v>
      </c>
      <c r="M5559" s="68"/>
      <c r="N5559" s="68"/>
      <c r="O5559" s="68">
        <v>4500</v>
      </c>
      <c r="P5559" s="68">
        <f t="shared" si="4215"/>
        <v>4500</v>
      </c>
      <c r="Q5559" s="68">
        <f t="shared" si="4216"/>
        <v>25</v>
      </c>
    </row>
    <row r="5560" spans="1:17" x14ac:dyDescent="0.25">
      <c r="A5560" s="12" t="s">
        <v>638</v>
      </c>
      <c r="B5560" s="12" t="s">
        <v>82</v>
      </c>
      <c r="C5560" s="12" t="s">
        <v>1017</v>
      </c>
      <c r="D5560" s="43" t="s">
        <v>1744</v>
      </c>
      <c r="E5560" s="48">
        <v>6139</v>
      </c>
      <c r="F5560" s="43" t="s">
        <v>1751</v>
      </c>
      <c r="G5560" s="56" t="s">
        <v>2920</v>
      </c>
      <c r="H5560" s="23" t="s">
        <v>43</v>
      </c>
      <c r="I5560" s="68">
        <v>3600</v>
      </c>
      <c r="J5560" s="68">
        <v>3600</v>
      </c>
      <c r="K5560" s="68"/>
      <c r="L5560" s="68">
        <f t="shared" si="4217"/>
        <v>400</v>
      </c>
      <c r="M5560" s="68"/>
      <c r="N5560" s="68"/>
      <c r="O5560" s="68">
        <v>400</v>
      </c>
      <c r="P5560" s="68">
        <f t="shared" si="4215"/>
        <v>400</v>
      </c>
      <c r="Q5560" s="68">
        <f t="shared" si="4216"/>
        <v>11.111111111111111</v>
      </c>
    </row>
    <row r="5561" spans="1:17" ht="22.5" x14ac:dyDescent="0.25">
      <c r="A5561" s="12" t="s">
        <v>638</v>
      </c>
      <c r="B5561" s="12" t="s">
        <v>82</v>
      </c>
      <c r="C5561" s="12" t="s">
        <v>1017</v>
      </c>
      <c r="D5561" s="43" t="s">
        <v>1744</v>
      </c>
      <c r="E5561" s="48">
        <v>6139</v>
      </c>
      <c r="F5561" s="43" t="s">
        <v>1752</v>
      </c>
      <c r="G5561" s="56" t="s">
        <v>2920</v>
      </c>
      <c r="H5561" s="23" t="s">
        <v>49</v>
      </c>
      <c r="I5561" s="68">
        <v>1408</v>
      </c>
      <c r="J5561" s="68">
        <v>1408</v>
      </c>
      <c r="K5561" s="68"/>
      <c r="L5561" s="68">
        <f t="shared" si="4217"/>
        <v>600</v>
      </c>
      <c r="M5561" s="68"/>
      <c r="N5561" s="68"/>
      <c r="O5561" s="68">
        <v>600</v>
      </c>
      <c r="P5561" s="68">
        <f t="shared" si="4215"/>
        <v>600</v>
      </c>
      <c r="Q5561" s="68">
        <f t="shared" si="4216"/>
        <v>42.613636363636367</v>
      </c>
    </row>
    <row r="5562" spans="1:17" ht="22.5" x14ac:dyDescent="0.25">
      <c r="A5562" s="14" t="s">
        <v>1</v>
      </c>
      <c r="B5562" s="14" t="s">
        <v>1</v>
      </c>
      <c r="C5562" s="14" t="s">
        <v>1</v>
      </c>
      <c r="D5562" s="42" t="s">
        <v>1</v>
      </c>
      <c r="E5562" s="42" t="s">
        <v>1</v>
      </c>
      <c r="F5562" s="42" t="s">
        <v>1</v>
      </c>
      <c r="G5562" s="42" t="s">
        <v>1</v>
      </c>
      <c r="H5562" s="17" t="s">
        <v>50</v>
      </c>
      <c r="I5562" s="66">
        <f t="shared" ref="I5562:O5563" si="4245">SUM(I5563)</f>
        <v>100</v>
      </c>
      <c r="J5562" s="66">
        <f t="shared" si="4245"/>
        <v>100</v>
      </c>
      <c r="K5562" s="66">
        <f t="shared" si="4245"/>
        <v>0</v>
      </c>
      <c r="L5562" s="66">
        <f t="shared" si="4217"/>
        <v>0</v>
      </c>
      <c r="M5562" s="66">
        <f t="shared" si="4245"/>
        <v>0</v>
      </c>
      <c r="N5562" s="66">
        <f t="shared" si="4245"/>
        <v>0</v>
      </c>
      <c r="O5562" s="66">
        <f t="shared" si="4245"/>
        <v>0</v>
      </c>
      <c r="P5562" s="66">
        <f t="shared" si="4215"/>
        <v>0</v>
      </c>
      <c r="Q5562" s="66">
        <f t="shared" si="4216"/>
        <v>0</v>
      </c>
    </row>
    <row r="5563" spans="1:17" x14ac:dyDescent="0.25">
      <c r="A5563" s="12" t="s">
        <v>638</v>
      </c>
      <c r="B5563" s="12" t="s">
        <v>82</v>
      </c>
      <c r="C5563" s="12" t="s">
        <v>1017</v>
      </c>
      <c r="D5563" s="43" t="s">
        <v>1744</v>
      </c>
      <c r="E5563" s="42" t="s">
        <v>2712</v>
      </c>
      <c r="F5563" s="42" t="s">
        <v>1</v>
      </c>
      <c r="G5563" s="42" t="s">
        <v>1</v>
      </c>
      <c r="H5563" s="11" t="s">
        <v>52</v>
      </c>
      <c r="I5563" s="67">
        <f t="shared" si="4245"/>
        <v>100</v>
      </c>
      <c r="J5563" s="67">
        <f t="shared" si="4245"/>
        <v>100</v>
      </c>
      <c r="K5563" s="67">
        <f t="shared" si="4245"/>
        <v>0</v>
      </c>
      <c r="L5563" s="67">
        <f t="shared" si="4217"/>
        <v>0</v>
      </c>
      <c r="M5563" s="67">
        <f t="shared" si="4245"/>
        <v>0</v>
      </c>
      <c r="N5563" s="67">
        <f t="shared" si="4245"/>
        <v>0</v>
      </c>
      <c r="O5563" s="67">
        <f t="shared" si="4245"/>
        <v>0</v>
      </c>
      <c r="P5563" s="67">
        <f t="shared" si="4215"/>
        <v>0</v>
      </c>
      <c r="Q5563" s="67">
        <f t="shared" si="4216"/>
        <v>0</v>
      </c>
    </row>
    <row r="5564" spans="1:17" x14ac:dyDescent="0.25">
      <c r="A5564" s="12" t="s">
        <v>638</v>
      </c>
      <c r="B5564" s="12" t="s">
        <v>82</v>
      </c>
      <c r="C5564" s="12" t="s">
        <v>1017</v>
      </c>
      <c r="D5564" s="43" t="s">
        <v>1744</v>
      </c>
      <c r="E5564" s="48">
        <v>6148</v>
      </c>
      <c r="F5564" s="43"/>
      <c r="G5564" s="56" t="s">
        <v>2920</v>
      </c>
      <c r="H5564" s="23" t="s">
        <v>58</v>
      </c>
      <c r="I5564" s="68">
        <v>100</v>
      </c>
      <c r="J5564" s="68">
        <v>100</v>
      </c>
      <c r="K5564" s="68"/>
      <c r="L5564" s="68">
        <f t="shared" si="4217"/>
        <v>0</v>
      </c>
      <c r="M5564" s="68"/>
      <c r="N5564" s="68"/>
      <c r="O5564" s="68"/>
      <c r="P5564" s="68">
        <f t="shared" si="4215"/>
        <v>0</v>
      </c>
      <c r="Q5564" s="68">
        <f t="shared" si="4216"/>
        <v>0</v>
      </c>
    </row>
    <row r="5565" spans="1:17" ht="22.5" x14ac:dyDescent="0.25">
      <c r="A5565" s="14" t="s">
        <v>1</v>
      </c>
      <c r="B5565" s="14" t="s">
        <v>1</v>
      </c>
      <c r="C5565" s="14" t="s">
        <v>1</v>
      </c>
      <c r="D5565" s="42" t="s">
        <v>1</v>
      </c>
      <c r="E5565" s="42" t="s">
        <v>1</v>
      </c>
      <c r="F5565" s="42" t="s">
        <v>1</v>
      </c>
      <c r="G5565" s="42" t="s">
        <v>1</v>
      </c>
      <c r="H5565" s="17" t="s">
        <v>59</v>
      </c>
      <c r="I5565" s="66">
        <f t="shared" ref="I5565:O5565" si="4246">SUM(I5566)</f>
        <v>17400</v>
      </c>
      <c r="J5565" s="66">
        <f t="shared" si="4246"/>
        <v>3000</v>
      </c>
      <c r="K5565" s="66">
        <f t="shared" si="4246"/>
        <v>0</v>
      </c>
      <c r="L5565" s="66">
        <f t="shared" si="4217"/>
        <v>0</v>
      </c>
      <c r="M5565" s="66">
        <f t="shared" si="4246"/>
        <v>0</v>
      </c>
      <c r="N5565" s="66">
        <f t="shared" si="4246"/>
        <v>0</v>
      </c>
      <c r="O5565" s="66">
        <f t="shared" si="4246"/>
        <v>0</v>
      </c>
      <c r="P5565" s="66">
        <f t="shared" si="4215"/>
        <v>0</v>
      </c>
      <c r="Q5565" s="66">
        <f t="shared" si="4216"/>
        <v>0</v>
      </c>
    </row>
    <row r="5566" spans="1:17" x14ac:dyDescent="0.25">
      <c r="A5566" s="12" t="s">
        <v>638</v>
      </c>
      <c r="B5566" s="12" t="s">
        <v>82</v>
      </c>
      <c r="C5566" s="12" t="s">
        <v>1017</v>
      </c>
      <c r="D5566" s="43" t="s">
        <v>1744</v>
      </c>
      <c r="E5566" s="42" t="s">
        <v>2715</v>
      </c>
      <c r="F5566" s="42" t="s">
        <v>1</v>
      </c>
      <c r="G5566" s="42" t="s">
        <v>1</v>
      </c>
      <c r="H5566" s="11" t="s">
        <v>61</v>
      </c>
      <c r="I5566" s="67">
        <f t="shared" ref="I5566" si="4247">SUM(I5567:I5568)</f>
        <v>17400</v>
      </c>
      <c r="J5566" s="67">
        <f t="shared" ref="J5566:K5566" si="4248">SUM(J5567:J5568)</f>
        <v>3000</v>
      </c>
      <c r="K5566" s="67">
        <f t="shared" si="4248"/>
        <v>0</v>
      </c>
      <c r="L5566" s="67">
        <f t="shared" si="4217"/>
        <v>0</v>
      </c>
      <c r="M5566" s="67">
        <f t="shared" ref="M5566" si="4249">SUM(M5567:M5568)</f>
        <v>0</v>
      </c>
      <c r="N5566" s="67">
        <f t="shared" ref="N5566:O5566" si="4250">SUM(N5567:N5568)</f>
        <v>0</v>
      </c>
      <c r="O5566" s="67">
        <f t="shared" si="4250"/>
        <v>0</v>
      </c>
      <c r="P5566" s="67">
        <f t="shared" si="4215"/>
        <v>0</v>
      </c>
      <c r="Q5566" s="67">
        <f t="shared" si="4216"/>
        <v>0</v>
      </c>
    </row>
    <row r="5567" spans="1:17" x14ac:dyDescent="0.25">
      <c r="A5567" s="12" t="s">
        <v>638</v>
      </c>
      <c r="B5567" s="12" t="s">
        <v>82</v>
      </c>
      <c r="C5567" s="12" t="s">
        <v>1017</v>
      </c>
      <c r="D5567" s="43" t="s">
        <v>1744</v>
      </c>
      <c r="E5567" s="48">
        <v>8213</v>
      </c>
      <c r="F5567" s="43"/>
      <c r="G5567" s="56" t="s">
        <v>2920</v>
      </c>
      <c r="H5567" s="23" t="s">
        <v>62</v>
      </c>
      <c r="I5567" s="68">
        <v>6500</v>
      </c>
      <c r="J5567" s="68">
        <v>3000</v>
      </c>
      <c r="K5567" s="68"/>
      <c r="L5567" s="68">
        <f t="shared" si="4217"/>
        <v>0</v>
      </c>
      <c r="M5567" s="68"/>
      <c r="N5567" s="68"/>
      <c r="O5567" s="68"/>
      <c r="P5567" s="68">
        <f t="shared" si="4215"/>
        <v>0</v>
      </c>
      <c r="Q5567" s="68">
        <f t="shared" si="4216"/>
        <v>0</v>
      </c>
    </row>
    <row r="5568" spans="1:17" x14ac:dyDescent="0.25">
      <c r="A5568" s="12" t="s">
        <v>638</v>
      </c>
      <c r="B5568" s="12" t="s">
        <v>82</v>
      </c>
      <c r="C5568" s="12" t="s">
        <v>1017</v>
      </c>
      <c r="D5568" s="43" t="s">
        <v>1744</v>
      </c>
      <c r="E5568" s="48">
        <v>8216</v>
      </c>
      <c r="F5568" s="43"/>
      <c r="G5568" s="56" t="s">
        <v>2920</v>
      </c>
      <c r="H5568" s="23" t="s">
        <v>248</v>
      </c>
      <c r="I5568" s="68">
        <v>10900</v>
      </c>
      <c r="J5568" s="68">
        <v>0</v>
      </c>
      <c r="K5568" s="68"/>
      <c r="L5568" s="68">
        <f t="shared" si="4217"/>
        <v>0</v>
      </c>
      <c r="M5568" s="68"/>
      <c r="N5568" s="68"/>
      <c r="O5568" s="68"/>
      <c r="P5568" s="68">
        <f t="shared" si="4215"/>
        <v>0</v>
      </c>
      <c r="Q5568" s="68" t="str">
        <f t="shared" si="4216"/>
        <v>-</v>
      </c>
    </row>
    <row r="5569" spans="1:17" x14ac:dyDescent="0.25">
      <c r="A5569" s="23" t="s">
        <v>1</v>
      </c>
      <c r="B5569" s="23" t="s">
        <v>1</v>
      </c>
      <c r="C5569" s="23" t="s">
        <v>1</v>
      </c>
      <c r="D5569" s="49" t="s">
        <v>1</v>
      </c>
      <c r="E5569" s="49" t="s">
        <v>1</v>
      </c>
      <c r="F5569" s="49" t="s">
        <v>1</v>
      </c>
      <c r="G5569" s="49" t="s">
        <v>1</v>
      </c>
      <c r="H5569" s="17" t="s">
        <v>1753</v>
      </c>
      <c r="I5569" s="66">
        <f t="shared" ref="I5569:O5569" si="4251">SUM(I5538,I5562,I5565)</f>
        <v>1714048</v>
      </c>
      <c r="J5569" s="66">
        <f t="shared" si="4251"/>
        <v>1676048</v>
      </c>
      <c r="K5569" s="66">
        <f t="shared" si="4251"/>
        <v>0</v>
      </c>
      <c r="L5569" s="66">
        <f t="shared" si="4217"/>
        <v>154000</v>
      </c>
      <c r="M5569" s="66">
        <f t="shared" si="4251"/>
        <v>0</v>
      </c>
      <c r="N5569" s="66">
        <f t="shared" si="4251"/>
        <v>0</v>
      </c>
      <c r="O5569" s="66">
        <f t="shared" si="4251"/>
        <v>154000</v>
      </c>
      <c r="P5569" s="66">
        <f t="shared" si="4215"/>
        <v>154000</v>
      </c>
      <c r="Q5569" s="66">
        <f t="shared" si="4216"/>
        <v>9.1882810038853311</v>
      </c>
    </row>
    <row r="5570" spans="1:17" ht="15.75" thickBot="1" x14ac:dyDescent="0.3">
      <c r="A5570" s="23" t="s">
        <v>1</v>
      </c>
      <c r="B5570" s="23" t="s">
        <v>1</v>
      </c>
      <c r="C5570" s="23" t="s">
        <v>1</v>
      </c>
      <c r="D5570" s="49" t="s">
        <v>1</v>
      </c>
      <c r="E5570" s="49" t="s">
        <v>1</v>
      </c>
      <c r="F5570" s="49" t="s">
        <v>1</v>
      </c>
      <c r="G5570" s="49" t="s">
        <v>1</v>
      </c>
      <c r="H5570" s="11" t="s">
        <v>64</v>
      </c>
      <c r="I5570" s="67">
        <v>53</v>
      </c>
      <c r="J5570" s="67">
        <v>53</v>
      </c>
      <c r="K5570" s="67"/>
      <c r="L5570" s="67"/>
      <c r="M5570" s="67"/>
      <c r="N5570" s="67"/>
      <c r="O5570" s="67"/>
      <c r="P5570" s="67">
        <f t="shared" si="4215"/>
        <v>0</v>
      </c>
      <c r="Q5570" s="67">
        <f t="shared" si="4216"/>
        <v>0</v>
      </c>
    </row>
    <row r="5571" spans="1:17" ht="34.5" thickBot="1" x14ac:dyDescent="0.3">
      <c r="A5571" s="23" t="s">
        <v>1</v>
      </c>
      <c r="B5571" s="23" t="s">
        <v>1</v>
      </c>
      <c r="C5571" s="23" t="s">
        <v>1</v>
      </c>
      <c r="D5571" s="49" t="s">
        <v>1</v>
      </c>
      <c r="E5571" s="49" t="s">
        <v>1</v>
      </c>
      <c r="F5571" s="49" t="s">
        <v>1</v>
      </c>
      <c r="G5571" s="49" t="s">
        <v>1</v>
      </c>
      <c r="H5571" s="22" t="s">
        <v>65</v>
      </c>
      <c r="I5571" s="64" t="s">
        <v>2718</v>
      </c>
      <c r="J5571" s="64" t="s">
        <v>2879</v>
      </c>
      <c r="K5571" s="64" t="s">
        <v>2942</v>
      </c>
      <c r="L5571" s="64" t="s">
        <v>2942</v>
      </c>
      <c r="M5571" s="64" t="s">
        <v>2950</v>
      </c>
      <c r="N5571" s="64" t="s">
        <v>2949</v>
      </c>
      <c r="O5571" s="64" t="s">
        <v>2951</v>
      </c>
      <c r="P5571" s="64" t="s">
        <v>2942</v>
      </c>
      <c r="Q5571" s="64" t="s">
        <v>2944</v>
      </c>
    </row>
    <row r="5572" spans="1:17" x14ac:dyDescent="0.25">
      <c r="A5572" s="24"/>
      <c r="B5572" s="24"/>
      <c r="C5572" s="24"/>
      <c r="D5572" s="51"/>
      <c r="E5572" s="51"/>
      <c r="F5572" s="51"/>
      <c r="G5572" s="51"/>
      <c r="H5572" s="18" t="s">
        <v>1</v>
      </c>
      <c r="I5572" s="65">
        <v>1</v>
      </c>
      <c r="J5572" s="65" t="s">
        <v>2894</v>
      </c>
      <c r="K5572" s="65">
        <v>3</v>
      </c>
      <c r="L5572" s="65" t="s">
        <v>2945</v>
      </c>
      <c r="M5572" s="65">
        <v>5</v>
      </c>
      <c r="N5572" s="65">
        <v>6</v>
      </c>
      <c r="O5572" s="65">
        <v>7</v>
      </c>
      <c r="P5572" s="65" t="s">
        <v>2946</v>
      </c>
      <c r="Q5572" s="65">
        <v>9</v>
      </c>
    </row>
    <row r="5573" spans="1:17" x14ac:dyDescent="0.25">
      <c r="A5573" s="24"/>
      <c r="B5573" s="24"/>
      <c r="C5573" s="24"/>
      <c r="D5573" s="51"/>
      <c r="E5573" s="52"/>
      <c r="F5573" s="52"/>
      <c r="G5573" s="52"/>
      <c r="H5573" s="19" t="s">
        <v>332</v>
      </c>
      <c r="I5573" s="69">
        <f t="shared" ref="I5573" si="4252">SUM(I5569)</f>
        <v>1714048</v>
      </c>
      <c r="J5573" s="69">
        <f t="shared" ref="J5573:K5573" si="4253">SUM(J5569)</f>
        <v>1676048</v>
      </c>
      <c r="K5573" s="69">
        <f t="shared" si="4253"/>
        <v>0</v>
      </c>
      <c r="L5573" s="69">
        <f t="shared" si="4217"/>
        <v>154000</v>
      </c>
      <c r="M5573" s="69">
        <f t="shared" ref="M5573" si="4254">SUM(M5569)</f>
        <v>0</v>
      </c>
      <c r="N5573" s="69">
        <f t="shared" ref="N5573:O5573" si="4255">SUM(N5569)</f>
        <v>0</v>
      </c>
      <c r="O5573" s="69">
        <f t="shared" si="4255"/>
        <v>154000</v>
      </c>
      <c r="P5573" s="69">
        <f t="shared" si="4215"/>
        <v>154000</v>
      </c>
      <c r="Q5573" s="69">
        <f t="shared" si="4216"/>
        <v>9.1882810038853311</v>
      </c>
    </row>
    <row r="5574" spans="1:17" x14ac:dyDescent="0.25">
      <c r="A5574" s="24"/>
      <c r="B5574" s="24"/>
      <c r="C5574" s="24"/>
      <c r="D5574" s="51"/>
      <c r="E5574" s="51"/>
      <c r="F5574" s="51"/>
      <c r="G5574" s="51"/>
      <c r="H5574" s="20" t="s">
        <v>67</v>
      </c>
      <c r="I5574" s="69">
        <f t="shared" ref="I5574" si="4256">SUM(I5573)</f>
        <v>1714048</v>
      </c>
      <c r="J5574" s="69">
        <f t="shared" ref="J5574:K5574" si="4257">SUM(J5573)</f>
        <v>1676048</v>
      </c>
      <c r="K5574" s="69">
        <f t="shared" si="4257"/>
        <v>0</v>
      </c>
      <c r="L5574" s="69">
        <f t="shared" si="4217"/>
        <v>154000</v>
      </c>
      <c r="M5574" s="69">
        <f t="shared" ref="M5574" si="4258">SUM(M5573)</f>
        <v>0</v>
      </c>
      <c r="N5574" s="69">
        <f t="shared" ref="N5574:O5574" si="4259">SUM(N5573)</f>
        <v>0</v>
      </c>
      <c r="O5574" s="69">
        <f t="shared" si="4259"/>
        <v>154000</v>
      </c>
      <c r="P5574" s="69">
        <f t="shared" si="4215"/>
        <v>154000</v>
      </c>
      <c r="Q5574" s="69">
        <f t="shared" si="4216"/>
        <v>9.1882810038853311</v>
      </c>
    </row>
    <row r="5575" spans="1:17" x14ac:dyDescent="0.25">
      <c r="A5575" s="25"/>
      <c r="B5575" s="25"/>
      <c r="C5575" s="25"/>
      <c r="D5575" s="53"/>
      <c r="E5575" s="53"/>
      <c r="F5575" s="53"/>
      <c r="G5575" s="53"/>
    </row>
    <row r="5576" spans="1:17" ht="15.75" thickBot="1" x14ac:dyDescent="0.3">
      <c r="A5576" s="23" t="s">
        <v>1</v>
      </c>
      <c r="B5576" s="23" t="s">
        <v>1</v>
      </c>
      <c r="C5576" s="23" t="s">
        <v>1</v>
      </c>
      <c r="D5576" s="49" t="s">
        <v>1</v>
      </c>
      <c r="E5576" s="49" t="s">
        <v>1</v>
      </c>
      <c r="F5576" s="49" t="s">
        <v>1</v>
      </c>
      <c r="G5576" s="49" t="s">
        <v>1</v>
      </c>
      <c r="H5576" s="26" t="s">
        <v>1</v>
      </c>
      <c r="I5576" s="70"/>
      <c r="J5576" s="70"/>
      <c r="K5576" s="70"/>
      <c r="L5576" s="70"/>
      <c r="M5576" s="70"/>
      <c r="N5576" s="70"/>
      <c r="O5576" s="70"/>
      <c r="P5576" s="70"/>
      <c r="Q5576" s="70"/>
    </row>
    <row r="5577" spans="1:17" ht="34.5" thickBot="1" x14ac:dyDescent="0.3">
      <c r="A5577" s="22" t="s">
        <v>4</v>
      </c>
      <c r="B5577" s="22" t="s">
        <v>5</v>
      </c>
      <c r="C5577" s="22" t="s">
        <v>6</v>
      </c>
      <c r="D5577" s="44" t="s">
        <v>2891</v>
      </c>
      <c r="E5577" s="44" t="s">
        <v>2895</v>
      </c>
      <c r="F5577" s="44" t="s">
        <v>7</v>
      </c>
      <c r="G5577" s="44" t="s">
        <v>8</v>
      </c>
      <c r="H5577" s="22" t="s">
        <v>9</v>
      </c>
      <c r="I5577" s="64" t="s">
        <v>2718</v>
      </c>
      <c r="J5577" s="64" t="s">
        <v>2879</v>
      </c>
      <c r="K5577" s="64" t="s">
        <v>2942</v>
      </c>
      <c r="L5577" s="64" t="s">
        <v>2942</v>
      </c>
      <c r="M5577" s="64" t="s">
        <v>2950</v>
      </c>
      <c r="N5577" s="64" t="s">
        <v>2949</v>
      </c>
      <c r="O5577" s="64" t="s">
        <v>2951</v>
      </c>
      <c r="P5577" s="64" t="s">
        <v>2942</v>
      </c>
      <c r="Q5577" s="64" t="s">
        <v>2944</v>
      </c>
    </row>
    <row r="5578" spans="1:17" x14ac:dyDescent="0.25">
      <c r="A5578" s="15" t="s">
        <v>1</v>
      </c>
      <c r="B5578" s="15" t="s">
        <v>1</v>
      </c>
      <c r="C5578" s="15" t="s">
        <v>1</v>
      </c>
      <c r="D5578" s="45" t="s">
        <v>1</v>
      </c>
      <c r="E5578" s="45" t="s">
        <v>1</v>
      </c>
      <c r="F5578" s="46" t="s">
        <v>1</v>
      </c>
      <c r="G5578" s="47" t="s">
        <v>1</v>
      </c>
      <c r="H5578" s="16" t="s">
        <v>1</v>
      </c>
      <c r="I5578" s="65">
        <v>1</v>
      </c>
      <c r="J5578" s="65" t="s">
        <v>2894</v>
      </c>
      <c r="K5578" s="65">
        <v>3</v>
      </c>
      <c r="L5578" s="65" t="s">
        <v>2945</v>
      </c>
      <c r="M5578" s="65">
        <v>5</v>
      </c>
      <c r="N5578" s="65">
        <v>6</v>
      </c>
      <c r="O5578" s="65">
        <v>7</v>
      </c>
      <c r="P5578" s="65" t="s">
        <v>2946</v>
      </c>
      <c r="Q5578" s="65">
        <v>9</v>
      </c>
    </row>
    <row r="5579" spans="1:17" x14ac:dyDescent="0.25">
      <c r="A5579" s="14" t="s">
        <v>638</v>
      </c>
      <c r="B5579" s="14" t="s">
        <v>82</v>
      </c>
      <c r="C5579" s="12" t="s">
        <v>1027</v>
      </c>
      <c r="D5579" s="43" t="s">
        <v>1754</v>
      </c>
      <c r="E5579" s="42" t="s">
        <v>1</v>
      </c>
      <c r="F5579" s="42" t="s">
        <v>1</v>
      </c>
      <c r="G5579" s="42" t="s">
        <v>1</v>
      </c>
      <c r="H5579" s="11" t="s">
        <v>1755</v>
      </c>
      <c r="I5579" s="63"/>
      <c r="J5579" s="63"/>
      <c r="K5579" s="63"/>
      <c r="L5579" s="63"/>
      <c r="M5579" s="63"/>
      <c r="N5579" s="63"/>
      <c r="O5579" s="63"/>
      <c r="P5579" s="63">
        <f t="shared" si="4215"/>
        <v>0</v>
      </c>
      <c r="Q5579" s="63" t="str">
        <f t="shared" si="4216"/>
        <v>-</v>
      </c>
    </row>
    <row r="5580" spans="1:17" ht="22.5" x14ac:dyDescent="0.25">
      <c r="A5580" s="14" t="s">
        <v>1</v>
      </c>
      <c r="B5580" s="14" t="s">
        <v>1</v>
      </c>
      <c r="C5580" s="14" t="s">
        <v>1</v>
      </c>
      <c r="D5580" s="42" t="s">
        <v>1</v>
      </c>
      <c r="E5580" s="42" t="s">
        <v>1</v>
      </c>
      <c r="F5580" s="42" t="s">
        <v>1</v>
      </c>
      <c r="G5580" s="42" t="s">
        <v>1</v>
      </c>
      <c r="H5580" s="17" t="s">
        <v>13</v>
      </c>
      <c r="I5580" s="66">
        <f t="shared" ref="I5580" si="4260">SUM(I5581,I5588,I5590)</f>
        <v>1053834</v>
      </c>
      <c r="J5580" s="66">
        <f t="shared" ref="J5580:K5580" si="4261">SUM(J5581,J5588,J5590)</f>
        <v>1021534</v>
      </c>
      <c r="K5580" s="66">
        <f t="shared" si="4261"/>
        <v>0</v>
      </c>
      <c r="L5580" s="66">
        <f t="shared" ref="L5580:L5643" si="4262">SUM(M5580:O5580)</f>
        <v>76215</v>
      </c>
      <c r="M5580" s="66">
        <f t="shared" ref="M5580" si="4263">SUM(M5581,M5588,M5590)</f>
        <v>0</v>
      </c>
      <c r="N5580" s="66">
        <f t="shared" ref="N5580:O5580" si="4264">SUM(N5581,N5588,N5590)</f>
        <v>0</v>
      </c>
      <c r="O5580" s="66">
        <f t="shared" si="4264"/>
        <v>76215</v>
      </c>
      <c r="P5580" s="66">
        <f t="shared" si="4215"/>
        <v>76215</v>
      </c>
      <c r="Q5580" s="66">
        <f t="shared" si="4216"/>
        <v>7.4608383078781522</v>
      </c>
    </row>
    <row r="5581" spans="1:17" x14ac:dyDescent="0.25">
      <c r="A5581" s="12" t="s">
        <v>638</v>
      </c>
      <c r="B5581" s="12" t="s">
        <v>82</v>
      </c>
      <c r="C5581" s="12" t="s">
        <v>1027</v>
      </c>
      <c r="D5581" s="43" t="s">
        <v>1754</v>
      </c>
      <c r="E5581" s="42" t="s">
        <v>2709</v>
      </c>
      <c r="F5581" s="42" t="s">
        <v>1</v>
      </c>
      <c r="G5581" s="42" t="s">
        <v>1</v>
      </c>
      <c r="H5581" s="11" t="s">
        <v>15</v>
      </c>
      <c r="I5581" s="67">
        <f t="shared" ref="I5581" si="4265">SUM(I5582,I5583)</f>
        <v>809647</v>
      </c>
      <c r="J5581" s="67">
        <f t="shared" ref="J5581:K5581" si="4266">SUM(J5582,J5583)</f>
        <v>809647</v>
      </c>
      <c r="K5581" s="67">
        <f t="shared" si="4266"/>
        <v>0</v>
      </c>
      <c r="L5581" s="67">
        <f t="shared" si="4262"/>
        <v>55300</v>
      </c>
      <c r="M5581" s="67">
        <f t="shared" ref="M5581" si="4267">SUM(M5582,M5583)</f>
        <v>0</v>
      </c>
      <c r="N5581" s="67">
        <f t="shared" ref="N5581:O5581" si="4268">SUM(N5582,N5583)</f>
        <v>0</v>
      </c>
      <c r="O5581" s="67">
        <f t="shared" si="4268"/>
        <v>55300</v>
      </c>
      <c r="P5581" s="67">
        <f t="shared" si="4215"/>
        <v>55300</v>
      </c>
      <c r="Q5581" s="67">
        <f t="shared" si="4216"/>
        <v>6.8301370844330922</v>
      </c>
    </row>
    <row r="5582" spans="1:17" x14ac:dyDescent="0.25">
      <c r="A5582" s="12" t="s">
        <v>638</v>
      </c>
      <c r="B5582" s="12" t="s">
        <v>82</v>
      </c>
      <c r="C5582" s="12" t="s">
        <v>1027</v>
      </c>
      <c r="D5582" s="43" t="s">
        <v>1754</v>
      </c>
      <c r="E5582" s="48">
        <v>6111</v>
      </c>
      <c r="F5582" s="43"/>
      <c r="G5582" s="56" t="s">
        <v>2920</v>
      </c>
      <c r="H5582" s="23" t="s">
        <v>16</v>
      </c>
      <c r="I5582" s="68">
        <v>682427</v>
      </c>
      <c r="J5582" s="68">
        <v>682427</v>
      </c>
      <c r="K5582" s="68"/>
      <c r="L5582" s="68">
        <f t="shared" si="4262"/>
        <v>50000</v>
      </c>
      <c r="M5582" s="68"/>
      <c r="N5582" s="68"/>
      <c r="O5582" s="68">
        <v>50000</v>
      </c>
      <c r="P5582" s="68">
        <f t="shared" ref="P5582:P5645" si="4269">K5582+L5582</f>
        <v>50000</v>
      </c>
      <c r="Q5582" s="68">
        <f t="shared" ref="Q5582:Q5645" si="4270">IF(J5582=0,"-",P5582/J5582*100)</f>
        <v>7.3267909974253653</v>
      </c>
    </row>
    <row r="5583" spans="1:17" x14ac:dyDescent="0.25">
      <c r="A5583" s="14" t="s">
        <v>638</v>
      </c>
      <c r="B5583" s="14" t="s">
        <v>82</v>
      </c>
      <c r="C5583" s="14" t="s">
        <v>1027</v>
      </c>
      <c r="D5583" s="50" t="s">
        <v>1754</v>
      </c>
      <c r="E5583" s="50" t="s">
        <v>2719</v>
      </c>
      <c r="F5583" s="43" t="s">
        <v>1</v>
      </c>
      <c r="G5583" s="49" t="s">
        <v>1</v>
      </c>
      <c r="H5583" s="11" t="s">
        <v>19</v>
      </c>
      <c r="I5583" s="67">
        <f t="shared" ref="I5583:O5583" si="4271">SUM(I5584:I5587)</f>
        <v>127220</v>
      </c>
      <c r="J5583" s="67">
        <f t="shared" si="4271"/>
        <v>127220</v>
      </c>
      <c r="K5583" s="67">
        <f t="shared" si="4271"/>
        <v>0</v>
      </c>
      <c r="L5583" s="67">
        <f t="shared" si="4262"/>
        <v>5300</v>
      </c>
      <c r="M5583" s="67">
        <f t="shared" si="4271"/>
        <v>0</v>
      </c>
      <c r="N5583" s="67">
        <f t="shared" si="4271"/>
        <v>0</v>
      </c>
      <c r="O5583" s="67">
        <f t="shared" si="4271"/>
        <v>5300</v>
      </c>
      <c r="P5583" s="67">
        <f t="shared" si="4269"/>
        <v>5300</v>
      </c>
      <c r="Q5583" s="67">
        <f t="shared" si="4270"/>
        <v>4.1660116333909762</v>
      </c>
    </row>
    <row r="5584" spans="1:17" x14ac:dyDescent="0.25">
      <c r="A5584" s="12" t="s">
        <v>638</v>
      </c>
      <c r="B5584" s="12" t="s">
        <v>82</v>
      </c>
      <c r="C5584" s="12" t="s">
        <v>1027</v>
      </c>
      <c r="D5584" s="43" t="s">
        <v>1754</v>
      </c>
      <c r="E5584" s="48">
        <v>6112</v>
      </c>
      <c r="F5584" s="43" t="s">
        <v>1756</v>
      </c>
      <c r="G5584" s="56" t="s">
        <v>2920</v>
      </c>
      <c r="H5584" s="23" t="s">
        <v>73</v>
      </c>
      <c r="I5584" s="68">
        <v>24575</v>
      </c>
      <c r="J5584" s="68">
        <v>24575</v>
      </c>
      <c r="K5584" s="68"/>
      <c r="L5584" s="68">
        <f t="shared" si="4262"/>
        <v>300</v>
      </c>
      <c r="M5584" s="68"/>
      <c r="N5584" s="68"/>
      <c r="O5584" s="68">
        <v>300</v>
      </c>
      <c r="P5584" s="68">
        <f t="shared" si="4269"/>
        <v>300</v>
      </c>
      <c r="Q5584" s="68">
        <f t="shared" si="4270"/>
        <v>1.2207527975584944</v>
      </c>
    </row>
    <row r="5585" spans="1:17" x14ac:dyDescent="0.25">
      <c r="A5585" s="12" t="s">
        <v>638</v>
      </c>
      <c r="B5585" s="12" t="s">
        <v>82</v>
      </c>
      <c r="C5585" s="12" t="s">
        <v>1027</v>
      </c>
      <c r="D5585" s="43" t="s">
        <v>1754</v>
      </c>
      <c r="E5585" s="48">
        <v>6112</v>
      </c>
      <c r="F5585" s="43" t="s">
        <v>1757</v>
      </c>
      <c r="G5585" s="56" t="s">
        <v>2920</v>
      </c>
      <c r="H5585" s="23" t="s">
        <v>22</v>
      </c>
      <c r="I5585" s="68">
        <v>66495</v>
      </c>
      <c r="J5585" s="68">
        <v>66495</v>
      </c>
      <c r="K5585" s="68"/>
      <c r="L5585" s="68">
        <f t="shared" si="4262"/>
        <v>5000</v>
      </c>
      <c r="M5585" s="68"/>
      <c r="N5585" s="68"/>
      <c r="O5585" s="68">
        <v>5000</v>
      </c>
      <c r="P5585" s="68">
        <f t="shared" si="4269"/>
        <v>5000</v>
      </c>
      <c r="Q5585" s="68">
        <f t="shared" si="4270"/>
        <v>7.5193623580720361</v>
      </c>
    </row>
    <row r="5586" spans="1:17" x14ac:dyDescent="0.25">
      <c r="A5586" s="12" t="s">
        <v>638</v>
      </c>
      <c r="B5586" s="12" t="s">
        <v>82</v>
      </c>
      <c r="C5586" s="12" t="s">
        <v>1027</v>
      </c>
      <c r="D5586" s="43" t="s">
        <v>1754</v>
      </c>
      <c r="E5586" s="48">
        <v>6112</v>
      </c>
      <c r="F5586" s="43" t="s">
        <v>1758</v>
      </c>
      <c r="G5586" s="56" t="s">
        <v>2920</v>
      </c>
      <c r="H5586" s="23" t="s">
        <v>24</v>
      </c>
      <c r="I5586" s="68">
        <v>17150</v>
      </c>
      <c r="J5586" s="68">
        <v>17150</v>
      </c>
      <c r="K5586" s="68"/>
      <c r="L5586" s="68">
        <f t="shared" si="4262"/>
        <v>0</v>
      </c>
      <c r="M5586" s="68"/>
      <c r="N5586" s="68"/>
      <c r="O5586" s="68"/>
      <c r="P5586" s="68">
        <f t="shared" si="4269"/>
        <v>0</v>
      </c>
      <c r="Q5586" s="68">
        <f t="shared" si="4270"/>
        <v>0</v>
      </c>
    </row>
    <row r="5587" spans="1:17" x14ac:dyDescent="0.25">
      <c r="A5587" s="12" t="s">
        <v>638</v>
      </c>
      <c r="B5587" s="12" t="s">
        <v>82</v>
      </c>
      <c r="C5587" s="12" t="s">
        <v>1027</v>
      </c>
      <c r="D5587" s="43" t="s">
        <v>1754</v>
      </c>
      <c r="E5587" s="48">
        <v>6112</v>
      </c>
      <c r="F5587" s="43" t="s">
        <v>1759</v>
      </c>
      <c r="G5587" s="56" t="s">
        <v>2920</v>
      </c>
      <c r="H5587" s="23" t="s">
        <v>26</v>
      </c>
      <c r="I5587" s="68">
        <v>19000</v>
      </c>
      <c r="J5587" s="68">
        <v>19000</v>
      </c>
      <c r="K5587" s="68"/>
      <c r="L5587" s="68">
        <f t="shared" si="4262"/>
        <v>0</v>
      </c>
      <c r="M5587" s="68"/>
      <c r="N5587" s="68"/>
      <c r="O5587" s="68">
        <v>0</v>
      </c>
      <c r="P5587" s="68">
        <f t="shared" si="4269"/>
        <v>0</v>
      </c>
      <c r="Q5587" s="68">
        <f t="shared" si="4270"/>
        <v>0</v>
      </c>
    </row>
    <row r="5588" spans="1:17" x14ac:dyDescent="0.25">
      <c r="A5588" s="12" t="s">
        <v>638</v>
      </c>
      <c r="B5588" s="12" t="s">
        <v>82</v>
      </c>
      <c r="C5588" s="12" t="s">
        <v>1027</v>
      </c>
      <c r="D5588" s="43" t="s">
        <v>1754</v>
      </c>
      <c r="E5588" s="42" t="s">
        <v>2710</v>
      </c>
      <c r="F5588" s="42" t="s">
        <v>1</v>
      </c>
      <c r="G5588" s="42" t="s">
        <v>1</v>
      </c>
      <c r="H5588" s="11" t="s">
        <v>28</v>
      </c>
      <c r="I5588" s="67">
        <f t="shared" ref="I5588:O5588" si="4272">SUM(I5589)</f>
        <v>71655</v>
      </c>
      <c r="J5588" s="67">
        <f t="shared" si="4272"/>
        <v>71655</v>
      </c>
      <c r="K5588" s="67">
        <f t="shared" si="4272"/>
        <v>0</v>
      </c>
      <c r="L5588" s="67">
        <f t="shared" si="4262"/>
        <v>5000</v>
      </c>
      <c r="M5588" s="67">
        <f t="shared" si="4272"/>
        <v>0</v>
      </c>
      <c r="N5588" s="67">
        <f t="shared" si="4272"/>
        <v>0</v>
      </c>
      <c r="O5588" s="67">
        <f t="shared" si="4272"/>
        <v>5000</v>
      </c>
      <c r="P5588" s="67">
        <f t="shared" si="4269"/>
        <v>5000</v>
      </c>
      <c r="Q5588" s="67">
        <f t="shared" si="4270"/>
        <v>6.9778801200195373</v>
      </c>
    </row>
    <row r="5589" spans="1:17" x14ac:dyDescent="0.25">
      <c r="A5589" s="12" t="s">
        <v>638</v>
      </c>
      <c r="B5589" s="12" t="s">
        <v>82</v>
      </c>
      <c r="C5589" s="12" t="s">
        <v>1027</v>
      </c>
      <c r="D5589" s="43" t="s">
        <v>1754</v>
      </c>
      <c r="E5589" s="48">
        <v>6121</v>
      </c>
      <c r="F5589" s="43"/>
      <c r="G5589" s="56" t="s">
        <v>2920</v>
      </c>
      <c r="H5589" s="23" t="s">
        <v>29</v>
      </c>
      <c r="I5589" s="68">
        <v>71655</v>
      </c>
      <c r="J5589" s="68">
        <v>71655</v>
      </c>
      <c r="K5589" s="68"/>
      <c r="L5589" s="68">
        <f t="shared" si="4262"/>
        <v>5000</v>
      </c>
      <c r="M5589" s="68"/>
      <c r="N5589" s="68"/>
      <c r="O5589" s="68">
        <v>5000</v>
      </c>
      <c r="P5589" s="68">
        <f t="shared" si="4269"/>
        <v>5000</v>
      </c>
      <c r="Q5589" s="68">
        <f t="shared" si="4270"/>
        <v>6.9778801200195373</v>
      </c>
    </row>
    <row r="5590" spans="1:17" x14ac:dyDescent="0.25">
      <c r="A5590" s="12" t="s">
        <v>638</v>
      </c>
      <c r="B5590" s="12" t="s">
        <v>82</v>
      </c>
      <c r="C5590" s="12" t="s">
        <v>1027</v>
      </c>
      <c r="D5590" s="43" t="s">
        <v>1754</v>
      </c>
      <c r="E5590" s="42" t="s">
        <v>2711</v>
      </c>
      <c r="F5590" s="42" t="s">
        <v>1</v>
      </c>
      <c r="G5590" s="42" t="s">
        <v>1</v>
      </c>
      <c r="H5590" s="11" t="s">
        <v>32</v>
      </c>
      <c r="I5590" s="67">
        <f t="shared" ref="I5590:O5590" si="4273">SUM(I5591:I5598)</f>
        <v>172532</v>
      </c>
      <c r="J5590" s="67">
        <f t="shared" si="4273"/>
        <v>140232</v>
      </c>
      <c r="K5590" s="67">
        <f t="shared" si="4273"/>
        <v>0</v>
      </c>
      <c r="L5590" s="67">
        <f t="shared" si="4262"/>
        <v>15915</v>
      </c>
      <c r="M5590" s="67">
        <f t="shared" si="4273"/>
        <v>0</v>
      </c>
      <c r="N5590" s="67">
        <f t="shared" si="4273"/>
        <v>0</v>
      </c>
      <c r="O5590" s="67">
        <f t="shared" si="4273"/>
        <v>15915</v>
      </c>
      <c r="P5590" s="67">
        <f t="shared" si="4269"/>
        <v>15915</v>
      </c>
      <c r="Q5590" s="67">
        <f t="shared" si="4270"/>
        <v>11.349050145473216</v>
      </c>
    </row>
    <row r="5591" spans="1:17" x14ac:dyDescent="0.25">
      <c r="A5591" s="12" t="s">
        <v>638</v>
      </c>
      <c r="B5591" s="12" t="s">
        <v>82</v>
      </c>
      <c r="C5591" s="12" t="s">
        <v>1027</v>
      </c>
      <c r="D5591" s="43" t="s">
        <v>1754</v>
      </c>
      <c r="E5591" s="48">
        <v>6131</v>
      </c>
      <c r="F5591" s="43"/>
      <c r="G5591" s="56" t="s">
        <v>2920</v>
      </c>
      <c r="H5591" s="23" t="s">
        <v>33</v>
      </c>
      <c r="I5591" s="68">
        <v>1800</v>
      </c>
      <c r="J5591" s="68">
        <v>600</v>
      </c>
      <c r="K5591" s="68"/>
      <c r="L5591" s="68">
        <f t="shared" si="4262"/>
        <v>0</v>
      </c>
      <c r="M5591" s="68"/>
      <c r="N5591" s="68"/>
      <c r="O5591" s="68">
        <v>0</v>
      </c>
      <c r="P5591" s="68">
        <f t="shared" si="4269"/>
        <v>0</v>
      </c>
      <c r="Q5591" s="68">
        <f t="shared" si="4270"/>
        <v>0</v>
      </c>
    </row>
    <row r="5592" spans="1:17" x14ac:dyDescent="0.25">
      <c r="A5592" s="12" t="s">
        <v>638</v>
      </c>
      <c r="B5592" s="12" t="s">
        <v>82</v>
      </c>
      <c r="C5592" s="12" t="s">
        <v>1027</v>
      </c>
      <c r="D5592" s="43" t="s">
        <v>1754</v>
      </c>
      <c r="E5592" s="48">
        <v>6132</v>
      </c>
      <c r="F5592" s="43"/>
      <c r="G5592" s="56" t="s">
        <v>2920</v>
      </c>
      <c r="H5592" s="23" t="s">
        <v>227</v>
      </c>
      <c r="I5592" s="68">
        <v>80000</v>
      </c>
      <c r="J5592" s="68">
        <v>80000</v>
      </c>
      <c r="K5592" s="68"/>
      <c r="L5592" s="68">
        <f t="shared" si="4262"/>
        <v>12000</v>
      </c>
      <c r="M5592" s="68"/>
      <c r="N5592" s="68"/>
      <c r="O5592" s="68">
        <v>12000</v>
      </c>
      <c r="P5592" s="68">
        <f t="shared" si="4269"/>
        <v>12000</v>
      </c>
      <c r="Q5592" s="68">
        <f t="shared" si="4270"/>
        <v>15</v>
      </c>
    </row>
    <row r="5593" spans="1:17" x14ac:dyDescent="0.25">
      <c r="A5593" s="12" t="s">
        <v>638</v>
      </c>
      <c r="B5593" s="12" t="s">
        <v>82</v>
      </c>
      <c r="C5593" s="12" t="s">
        <v>1027</v>
      </c>
      <c r="D5593" s="43" t="s">
        <v>1754</v>
      </c>
      <c r="E5593" s="48">
        <v>6133</v>
      </c>
      <c r="F5593" s="43"/>
      <c r="G5593" s="56" t="s">
        <v>2920</v>
      </c>
      <c r="H5593" s="23" t="s">
        <v>229</v>
      </c>
      <c r="I5593" s="68">
        <v>11500</v>
      </c>
      <c r="J5593" s="68">
        <v>11500</v>
      </c>
      <c r="K5593" s="68"/>
      <c r="L5593" s="68">
        <f t="shared" si="4262"/>
        <v>300</v>
      </c>
      <c r="M5593" s="68"/>
      <c r="N5593" s="68"/>
      <c r="O5593" s="68">
        <v>300</v>
      </c>
      <c r="P5593" s="68">
        <f t="shared" si="4269"/>
        <v>300</v>
      </c>
      <c r="Q5593" s="68">
        <f t="shared" si="4270"/>
        <v>2.6086956521739131</v>
      </c>
    </row>
    <row r="5594" spans="1:17" x14ac:dyDescent="0.25">
      <c r="A5594" s="12" t="s">
        <v>638</v>
      </c>
      <c r="B5594" s="12" t="s">
        <v>82</v>
      </c>
      <c r="C5594" s="12" t="s">
        <v>1027</v>
      </c>
      <c r="D5594" s="43" t="s">
        <v>1754</v>
      </c>
      <c r="E5594" s="48">
        <v>6134</v>
      </c>
      <c r="F5594" s="43"/>
      <c r="G5594" s="56" t="s">
        <v>2920</v>
      </c>
      <c r="H5594" s="23" t="s">
        <v>169</v>
      </c>
      <c r="I5594" s="68">
        <v>17000</v>
      </c>
      <c r="J5594" s="68">
        <v>12700</v>
      </c>
      <c r="K5594" s="68"/>
      <c r="L5594" s="68">
        <f t="shared" si="4262"/>
        <v>1058</v>
      </c>
      <c r="M5594" s="68"/>
      <c r="N5594" s="68"/>
      <c r="O5594" s="68">
        <v>1058</v>
      </c>
      <c r="P5594" s="68">
        <f t="shared" si="4269"/>
        <v>1058</v>
      </c>
      <c r="Q5594" s="68">
        <f t="shared" si="4270"/>
        <v>8.3307086614173222</v>
      </c>
    </row>
    <row r="5595" spans="1:17" x14ac:dyDescent="0.25">
      <c r="A5595" s="12" t="s">
        <v>638</v>
      </c>
      <c r="B5595" s="12" t="s">
        <v>82</v>
      </c>
      <c r="C5595" s="12" t="s">
        <v>1027</v>
      </c>
      <c r="D5595" s="43" t="s">
        <v>1754</v>
      </c>
      <c r="E5595" s="48">
        <v>6135</v>
      </c>
      <c r="F5595" s="43"/>
      <c r="G5595" s="56" t="s">
        <v>2920</v>
      </c>
      <c r="H5595" s="23" t="s">
        <v>231</v>
      </c>
      <c r="I5595" s="68">
        <v>4000</v>
      </c>
      <c r="J5595" s="68">
        <v>1500</v>
      </c>
      <c r="K5595" s="68"/>
      <c r="L5595" s="68">
        <f t="shared" si="4262"/>
        <v>0</v>
      </c>
      <c r="M5595" s="68"/>
      <c r="N5595" s="68"/>
      <c r="O5595" s="68">
        <v>0</v>
      </c>
      <c r="P5595" s="68">
        <f t="shared" si="4269"/>
        <v>0</v>
      </c>
      <c r="Q5595" s="68">
        <f t="shared" si="4270"/>
        <v>0</v>
      </c>
    </row>
    <row r="5596" spans="1:17" x14ac:dyDescent="0.25">
      <c r="A5596" s="12" t="s">
        <v>638</v>
      </c>
      <c r="B5596" s="12" t="s">
        <v>82</v>
      </c>
      <c r="C5596" s="12" t="s">
        <v>1027</v>
      </c>
      <c r="D5596" s="43" t="s">
        <v>1754</v>
      </c>
      <c r="E5596" s="48">
        <v>6137</v>
      </c>
      <c r="F5596" s="43"/>
      <c r="G5596" s="56" t="s">
        <v>2920</v>
      </c>
      <c r="H5596" s="23" t="s">
        <v>235</v>
      </c>
      <c r="I5596" s="68">
        <v>22000</v>
      </c>
      <c r="J5596" s="68">
        <v>12700</v>
      </c>
      <c r="K5596" s="68"/>
      <c r="L5596" s="68">
        <f t="shared" si="4262"/>
        <v>1058</v>
      </c>
      <c r="M5596" s="68"/>
      <c r="N5596" s="68"/>
      <c r="O5596" s="68">
        <v>1058</v>
      </c>
      <c r="P5596" s="68">
        <f t="shared" si="4269"/>
        <v>1058</v>
      </c>
      <c r="Q5596" s="68">
        <f t="shared" si="4270"/>
        <v>8.3307086614173222</v>
      </c>
    </row>
    <row r="5597" spans="1:17" x14ac:dyDescent="0.25">
      <c r="A5597" s="12" t="s">
        <v>638</v>
      </c>
      <c r="B5597" s="12" t="s">
        <v>82</v>
      </c>
      <c r="C5597" s="12" t="s">
        <v>1027</v>
      </c>
      <c r="D5597" s="43" t="s">
        <v>1754</v>
      </c>
      <c r="E5597" s="48">
        <v>6138</v>
      </c>
      <c r="F5597" s="43"/>
      <c r="G5597" s="56" t="s">
        <v>2920</v>
      </c>
      <c r="H5597" s="23" t="s">
        <v>237</v>
      </c>
      <c r="I5597" s="68">
        <v>300</v>
      </c>
      <c r="J5597" s="68">
        <v>300</v>
      </c>
      <c r="K5597" s="68"/>
      <c r="L5597" s="68">
        <f t="shared" si="4262"/>
        <v>0</v>
      </c>
      <c r="M5597" s="68"/>
      <c r="N5597" s="68"/>
      <c r="O5597" s="68">
        <v>0</v>
      </c>
      <c r="P5597" s="68">
        <f t="shared" si="4269"/>
        <v>0</v>
      </c>
      <c r="Q5597" s="68">
        <f t="shared" si="4270"/>
        <v>0</v>
      </c>
    </row>
    <row r="5598" spans="1:17" x14ac:dyDescent="0.25">
      <c r="A5598" s="14" t="s">
        <v>638</v>
      </c>
      <c r="B5598" s="14" t="s">
        <v>82</v>
      </c>
      <c r="C5598" s="14" t="s">
        <v>1027</v>
      </c>
      <c r="D5598" s="50" t="s">
        <v>1754</v>
      </c>
      <c r="E5598" s="50" t="s">
        <v>2720</v>
      </c>
      <c r="F5598" s="43" t="s">
        <v>1</v>
      </c>
      <c r="G5598" s="49" t="s">
        <v>1</v>
      </c>
      <c r="H5598" s="11" t="s">
        <v>35</v>
      </c>
      <c r="I5598" s="67">
        <f t="shared" ref="I5598:O5598" si="4274">SUM(I5599:I5601)</f>
        <v>35932</v>
      </c>
      <c r="J5598" s="67">
        <f t="shared" si="4274"/>
        <v>20932</v>
      </c>
      <c r="K5598" s="67">
        <f t="shared" si="4274"/>
        <v>0</v>
      </c>
      <c r="L5598" s="67">
        <f t="shared" si="4262"/>
        <v>1499</v>
      </c>
      <c r="M5598" s="67">
        <f t="shared" si="4274"/>
        <v>0</v>
      </c>
      <c r="N5598" s="67">
        <f t="shared" si="4274"/>
        <v>0</v>
      </c>
      <c r="O5598" s="67">
        <f t="shared" si="4274"/>
        <v>1499</v>
      </c>
      <c r="P5598" s="67">
        <f t="shared" si="4269"/>
        <v>1499</v>
      </c>
      <c r="Q5598" s="67">
        <f t="shared" si="4270"/>
        <v>7.1612841582266382</v>
      </c>
    </row>
    <row r="5599" spans="1:17" x14ac:dyDescent="0.25">
      <c r="A5599" s="12" t="s">
        <v>638</v>
      </c>
      <c r="B5599" s="12" t="s">
        <v>82</v>
      </c>
      <c r="C5599" s="12" t="s">
        <v>1027</v>
      </c>
      <c r="D5599" s="43" t="s">
        <v>1754</v>
      </c>
      <c r="E5599" s="48">
        <v>6139</v>
      </c>
      <c r="F5599" s="43"/>
      <c r="G5599" s="56" t="s">
        <v>2920</v>
      </c>
      <c r="H5599" s="23" t="s">
        <v>35</v>
      </c>
      <c r="I5599" s="68">
        <v>30000</v>
      </c>
      <c r="J5599" s="68">
        <v>15000</v>
      </c>
      <c r="K5599" s="68"/>
      <c r="L5599" s="68">
        <f t="shared" si="4262"/>
        <v>1250</v>
      </c>
      <c r="M5599" s="68"/>
      <c r="N5599" s="68"/>
      <c r="O5599" s="68">
        <v>1250</v>
      </c>
      <c r="P5599" s="68">
        <f t="shared" si="4269"/>
        <v>1250</v>
      </c>
      <c r="Q5599" s="68">
        <f t="shared" si="4270"/>
        <v>8.3333333333333321</v>
      </c>
    </row>
    <row r="5600" spans="1:17" x14ac:dyDescent="0.25">
      <c r="A5600" s="12" t="s">
        <v>638</v>
      </c>
      <c r="B5600" s="12" t="s">
        <v>82</v>
      </c>
      <c r="C5600" s="12" t="s">
        <v>1027</v>
      </c>
      <c r="D5600" s="43" t="s">
        <v>1754</v>
      </c>
      <c r="E5600" s="48">
        <v>6139</v>
      </c>
      <c r="F5600" s="43" t="s">
        <v>1760</v>
      </c>
      <c r="G5600" s="56" t="s">
        <v>2920</v>
      </c>
      <c r="H5600" s="23" t="s">
        <v>43</v>
      </c>
      <c r="I5600" s="68">
        <v>2992</v>
      </c>
      <c r="J5600" s="68">
        <v>2992</v>
      </c>
      <c r="K5600" s="68"/>
      <c r="L5600" s="68">
        <f t="shared" si="4262"/>
        <v>249</v>
      </c>
      <c r="M5600" s="68"/>
      <c r="N5600" s="68"/>
      <c r="O5600" s="68">
        <v>249</v>
      </c>
      <c r="P5600" s="68">
        <f t="shared" si="4269"/>
        <v>249</v>
      </c>
      <c r="Q5600" s="68">
        <f t="shared" si="4270"/>
        <v>8.322192513368984</v>
      </c>
    </row>
    <row r="5601" spans="1:17" ht="22.5" x14ac:dyDescent="0.25">
      <c r="A5601" s="12" t="s">
        <v>638</v>
      </c>
      <c r="B5601" s="12" t="s">
        <v>82</v>
      </c>
      <c r="C5601" s="12" t="s">
        <v>1027</v>
      </c>
      <c r="D5601" s="43" t="s">
        <v>1754</v>
      </c>
      <c r="E5601" s="48">
        <v>6139</v>
      </c>
      <c r="F5601" s="43" t="s">
        <v>1761</v>
      </c>
      <c r="G5601" s="56" t="s">
        <v>2920</v>
      </c>
      <c r="H5601" s="23" t="s">
        <v>49</v>
      </c>
      <c r="I5601" s="68">
        <v>2940</v>
      </c>
      <c r="J5601" s="68">
        <v>2940</v>
      </c>
      <c r="K5601" s="68"/>
      <c r="L5601" s="68">
        <f t="shared" si="4262"/>
        <v>0</v>
      </c>
      <c r="M5601" s="68"/>
      <c r="N5601" s="68"/>
      <c r="O5601" s="68">
        <v>0</v>
      </c>
      <c r="P5601" s="68">
        <f t="shared" si="4269"/>
        <v>0</v>
      </c>
      <c r="Q5601" s="68">
        <f t="shared" si="4270"/>
        <v>0</v>
      </c>
    </row>
    <row r="5602" spans="1:17" ht="22.5" x14ac:dyDescent="0.25">
      <c r="A5602" s="14" t="s">
        <v>1</v>
      </c>
      <c r="B5602" s="14" t="s">
        <v>1</v>
      </c>
      <c r="C5602" s="14" t="s">
        <v>1</v>
      </c>
      <c r="D5602" s="42" t="s">
        <v>1</v>
      </c>
      <c r="E5602" s="42" t="s">
        <v>1</v>
      </c>
      <c r="F5602" s="42" t="s">
        <v>1</v>
      </c>
      <c r="G5602" s="42" t="s">
        <v>1</v>
      </c>
      <c r="H5602" s="17" t="s">
        <v>50</v>
      </c>
      <c r="I5602" s="66">
        <f t="shared" ref="I5602:O5603" si="4275">SUM(I5603)</f>
        <v>100</v>
      </c>
      <c r="J5602" s="66">
        <f t="shared" si="4275"/>
        <v>100</v>
      </c>
      <c r="K5602" s="66">
        <f t="shared" si="4275"/>
        <v>0</v>
      </c>
      <c r="L5602" s="66">
        <f t="shared" si="4262"/>
        <v>0</v>
      </c>
      <c r="M5602" s="66">
        <f t="shared" si="4275"/>
        <v>0</v>
      </c>
      <c r="N5602" s="66">
        <f t="shared" si="4275"/>
        <v>0</v>
      </c>
      <c r="O5602" s="66">
        <f t="shared" si="4275"/>
        <v>0</v>
      </c>
      <c r="P5602" s="66">
        <f t="shared" si="4269"/>
        <v>0</v>
      </c>
      <c r="Q5602" s="66">
        <f t="shared" si="4270"/>
        <v>0</v>
      </c>
    </row>
    <row r="5603" spans="1:17" x14ac:dyDescent="0.25">
      <c r="A5603" s="12" t="s">
        <v>638</v>
      </c>
      <c r="B5603" s="12" t="s">
        <v>82</v>
      </c>
      <c r="C5603" s="12" t="s">
        <v>1027</v>
      </c>
      <c r="D5603" s="43" t="s">
        <v>1754</v>
      </c>
      <c r="E5603" s="42" t="s">
        <v>2712</v>
      </c>
      <c r="F5603" s="42" t="s">
        <v>1</v>
      </c>
      <c r="G5603" s="42" t="s">
        <v>1</v>
      </c>
      <c r="H5603" s="11" t="s">
        <v>52</v>
      </c>
      <c r="I5603" s="67">
        <f t="shared" si="4275"/>
        <v>100</v>
      </c>
      <c r="J5603" s="67">
        <f t="shared" si="4275"/>
        <v>100</v>
      </c>
      <c r="K5603" s="67">
        <f t="shared" si="4275"/>
        <v>0</v>
      </c>
      <c r="L5603" s="67">
        <f t="shared" si="4262"/>
        <v>0</v>
      </c>
      <c r="M5603" s="67">
        <f t="shared" si="4275"/>
        <v>0</v>
      </c>
      <c r="N5603" s="67">
        <f t="shared" si="4275"/>
        <v>0</v>
      </c>
      <c r="O5603" s="67">
        <f t="shared" si="4275"/>
        <v>0</v>
      </c>
      <c r="P5603" s="67">
        <f t="shared" si="4269"/>
        <v>0</v>
      </c>
      <c r="Q5603" s="67">
        <f t="shared" si="4270"/>
        <v>0</v>
      </c>
    </row>
    <row r="5604" spans="1:17" x14ac:dyDescent="0.25">
      <c r="A5604" s="12" t="s">
        <v>638</v>
      </c>
      <c r="B5604" s="12" t="s">
        <v>82</v>
      </c>
      <c r="C5604" s="12" t="s">
        <v>1027</v>
      </c>
      <c r="D5604" s="43" t="s">
        <v>1754</v>
      </c>
      <c r="E5604" s="48">
        <v>6148</v>
      </c>
      <c r="F5604" s="43"/>
      <c r="G5604" s="56" t="s">
        <v>2920</v>
      </c>
      <c r="H5604" s="23" t="s">
        <v>58</v>
      </c>
      <c r="I5604" s="68">
        <v>100</v>
      </c>
      <c r="J5604" s="68">
        <v>100</v>
      </c>
      <c r="K5604" s="68"/>
      <c r="L5604" s="68">
        <f t="shared" si="4262"/>
        <v>0</v>
      </c>
      <c r="M5604" s="68"/>
      <c r="N5604" s="68"/>
      <c r="O5604" s="68"/>
      <c r="P5604" s="68">
        <f t="shared" si="4269"/>
        <v>0</v>
      </c>
      <c r="Q5604" s="68">
        <f t="shared" si="4270"/>
        <v>0</v>
      </c>
    </row>
    <row r="5605" spans="1:17" ht="22.5" x14ac:dyDescent="0.25">
      <c r="A5605" s="14" t="s">
        <v>1</v>
      </c>
      <c r="B5605" s="14" t="s">
        <v>1</v>
      </c>
      <c r="C5605" s="14" t="s">
        <v>1</v>
      </c>
      <c r="D5605" s="42" t="s">
        <v>1</v>
      </c>
      <c r="E5605" s="42" t="s">
        <v>1</v>
      </c>
      <c r="F5605" s="42" t="s">
        <v>1</v>
      </c>
      <c r="G5605" s="42" t="s">
        <v>1</v>
      </c>
      <c r="H5605" s="17" t="s">
        <v>59</v>
      </c>
      <c r="I5605" s="66">
        <f t="shared" ref="I5605:O5606" si="4276">SUM(I5606)</f>
        <v>17700</v>
      </c>
      <c r="J5605" s="66">
        <f t="shared" si="4276"/>
        <v>0</v>
      </c>
      <c r="K5605" s="66">
        <f t="shared" si="4276"/>
        <v>0</v>
      </c>
      <c r="L5605" s="66">
        <f t="shared" si="4262"/>
        <v>0</v>
      </c>
      <c r="M5605" s="66">
        <f t="shared" si="4276"/>
        <v>0</v>
      </c>
      <c r="N5605" s="66">
        <f t="shared" si="4276"/>
        <v>0</v>
      </c>
      <c r="O5605" s="66">
        <f t="shared" si="4276"/>
        <v>0</v>
      </c>
      <c r="P5605" s="66">
        <f t="shared" si="4269"/>
        <v>0</v>
      </c>
      <c r="Q5605" s="66" t="str">
        <f t="shared" si="4270"/>
        <v>-</v>
      </c>
    </row>
    <row r="5606" spans="1:17" x14ac:dyDescent="0.25">
      <c r="A5606" s="12" t="s">
        <v>638</v>
      </c>
      <c r="B5606" s="12" t="s">
        <v>82</v>
      </c>
      <c r="C5606" s="12" t="s">
        <v>1027</v>
      </c>
      <c r="D5606" s="43" t="s">
        <v>1754</v>
      </c>
      <c r="E5606" s="42" t="s">
        <v>2715</v>
      </c>
      <c r="F5606" s="42" t="s">
        <v>1</v>
      </c>
      <c r="G5606" s="42" t="s">
        <v>1</v>
      </c>
      <c r="H5606" s="11" t="s">
        <v>61</v>
      </c>
      <c r="I5606" s="67">
        <f t="shared" si="4276"/>
        <v>17700</v>
      </c>
      <c r="J5606" s="67">
        <f t="shared" si="4276"/>
        <v>0</v>
      </c>
      <c r="K5606" s="67">
        <f t="shared" si="4276"/>
        <v>0</v>
      </c>
      <c r="L5606" s="67">
        <f t="shared" si="4262"/>
        <v>0</v>
      </c>
      <c r="M5606" s="67">
        <f t="shared" si="4276"/>
        <v>0</v>
      </c>
      <c r="N5606" s="67">
        <f t="shared" si="4276"/>
        <v>0</v>
      </c>
      <c r="O5606" s="67">
        <f t="shared" si="4276"/>
        <v>0</v>
      </c>
      <c r="P5606" s="67">
        <f t="shared" si="4269"/>
        <v>0</v>
      </c>
      <c r="Q5606" s="67" t="str">
        <f t="shared" si="4270"/>
        <v>-</v>
      </c>
    </row>
    <row r="5607" spans="1:17" x14ac:dyDescent="0.25">
      <c r="A5607" s="12" t="s">
        <v>638</v>
      </c>
      <c r="B5607" s="12" t="s">
        <v>82</v>
      </c>
      <c r="C5607" s="12" t="s">
        <v>1027</v>
      </c>
      <c r="D5607" s="43" t="s">
        <v>1754</v>
      </c>
      <c r="E5607" s="48">
        <v>8213</v>
      </c>
      <c r="F5607" s="43"/>
      <c r="G5607" s="56" t="s">
        <v>2920</v>
      </c>
      <c r="H5607" s="23" t="s">
        <v>62</v>
      </c>
      <c r="I5607" s="68">
        <v>17700</v>
      </c>
      <c r="J5607" s="68">
        <v>0</v>
      </c>
      <c r="K5607" s="68"/>
      <c r="L5607" s="68">
        <f t="shared" si="4262"/>
        <v>0</v>
      </c>
      <c r="M5607" s="68"/>
      <c r="N5607" s="68"/>
      <c r="O5607" s="68"/>
      <c r="P5607" s="68">
        <f t="shared" si="4269"/>
        <v>0</v>
      </c>
      <c r="Q5607" s="68" t="str">
        <f t="shared" si="4270"/>
        <v>-</v>
      </c>
    </row>
    <row r="5608" spans="1:17" ht="22.5" x14ac:dyDescent="0.25">
      <c r="A5608" s="23" t="s">
        <v>1</v>
      </c>
      <c r="B5608" s="23" t="s">
        <v>1</v>
      </c>
      <c r="C5608" s="23" t="s">
        <v>1</v>
      </c>
      <c r="D5608" s="49" t="s">
        <v>1</v>
      </c>
      <c r="E5608" s="49" t="s">
        <v>1</v>
      </c>
      <c r="F5608" s="49" t="s">
        <v>1</v>
      </c>
      <c r="G5608" s="49" t="s">
        <v>1</v>
      </c>
      <c r="H5608" s="17" t="s">
        <v>1762</v>
      </c>
      <c r="I5608" s="66">
        <f t="shared" ref="I5608:O5608" si="4277">SUM(I5580,I5602,I5605)</f>
        <v>1071634</v>
      </c>
      <c r="J5608" s="66">
        <f t="shared" si="4277"/>
        <v>1021634</v>
      </c>
      <c r="K5608" s="66">
        <f t="shared" si="4277"/>
        <v>0</v>
      </c>
      <c r="L5608" s="66">
        <f t="shared" si="4262"/>
        <v>76215</v>
      </c>
      <c r="M5608" s="66">
        <f t="shared" si="4277"/>
        <v>0</v>
      </c>
      <c r="N5608" s="66">
        <f t="shared" si="4277"/>
        <v>0</v>
      </c>
      <c r="O5608" s="66">
        <f t="shared" si="4277"/>
        <v>76215</v>
      </c>
      <c r="P5608" s="66">
        <f t="shared" si="4269"/>
        <v>76215</v>
      </c>
      <c r="Q5608" s="66">
        <f t="shared" si="4270"/>
        <v>7.4601080230297736</v>
      </c>
    </row>
    <row r="5609" spans="1:17" ht="15.75" thickBot="1" x14ac:dyDescent="0.3">
      <c r="A5609" s="23" t="s">
        <v>1</v>
      </c>
      <c r="B5609" s="23" t="s">
        <v>1</v>
      </c>
      <c r="C5609" s="23" t="s">
        <v>1</v>
      </c>
      <c r="D5609" s="49" t="s">
        <v>1</v>
      </c>
      <c r="E5609" s="49" t="s">
        <v>1</v>
      </c>
      <c r="F5609" s="49" t="s">
        <v>1</v>
      </c>
      <c r="G5609" s="49" t="s">
        <v>1</v>
      </c>
      <c r="H5609" s="11" t="s">
        <v>64</v>
      </c>
      <c r="I5609" s="67">
        <v>30</v>
      </c>
      <c r="J5609" s="67">
        <v>30</v>
      </c>
      <c r="K5609" s="67"/>
      <c r="L5609" s="67"/>
      <c r="M5609" s="67"/>
      <c r="N5609" s="67"/>
      <c r="O5609" s="67"/>
      <c r="P5609" s="67">
        <f t="shared" si="4269"/>
        <v>0</v>
      </c>
      <c r="Q5609" s="67">
        <f t="shared" si="4270"/>
        <v>0</v>
      </c>
    </row>
    <row r="5610" spans="1:17" ht="34.5" thickBot="1" x14ac:dyDescent="0.3">
      <c r="A5610" s="23" t="s">
        <v>1</v>
      </c>
      <c r="B5610" s="23" t="s">
        <v>1</v>
      </c>
      <c r="C5610" s="23" t="s">
        <v>1</v>
      </c>
      <c r="D5610" s="49" t="s">
        <v>1</v>
      </c>
      <c r="E5610" s="49" t="s">
        <v>1</v>
      </c>
      <c r="F5610" s="49" t="s">
        <v>1</v>
      </c>
      <c r="G5610" s="49" t="s">
        <v>1</v>
      </c>
      <c r="H5610" s="22" t="s">
        <v>65</v>
      </c>
      <c r="I5610" s="64" t="s">
        <v>2718</v>
      </c>
      <c r="J5610" s="64" t="s">
        <v>2879</v>
      </c>
      <c r="K5610" s="64" t="s">
        <v>2942</v>
      </c>
      <c r="L5610" s="64" t="s">
        <v>2942</v>
      </c>
      <c r="M5610" s="64" t="s">
        <v>2950</v>
      </c>
      <c r="N5610" s="64" t="s">
        <v>2949</v>
      </c>
      <c r="O5610" s="64" t="s">
        <v>2951</v>
      </c>
      <c r="P5610" s="64" t="s">
        <v>2942</v>
      </c>
      <c r="Q5610" s="64" t="s">
        <v>2944</v>
      </c>
    </row>
    <row r="5611" spans="1:17" x14ac:dyDescent="0.25">
      <c r="A5611" s="24"/>
      <c r="B5611" s="24"/>
      <c r="C5611" s="24"/>
      <c r="D5611" s="51"/>
      <c r="E5611" s="51"/>
      <c r="F5611" s="51"/>
      <c r="G5611" s="51"/>
      <c r="H5611" s="18" t="s">
        <v>1</v>
      </c>
      <c r="I5611" s="65">
        <v>1</v>
      </c>
      <c r="J5611" s="65" t="s">
        <v>2894</v>
      </c>
      <c r="K5611" s="65">
        <v>3</v>
      </c>
      <c r="L5611" s="65" t="s">
        <v>2945</v>
      </c>
      <c r="M5611" s="65">
        <v>5</v>
      </c>
      <c r="N5611" s="65">
        <v>6</v>
      </c>
      <c r="O5611" s="65">
        <v>7</v>
      </c>
      <c r="P5611" s="65" t="s">
        <v>2946</v>
      </c>
      <c r="Q5611" s="65">
        <v>9</v>
      </c>
    </row>
    <row r="5612" spans="1:17" x14ac:dyDescent="0.25">
      <c r="A5612" s="24"/>
      <c r="B5612" s="24"/>
      <c r="C5612" s="24"/>
      <c r="D5612" s="51"/>
      <c r="E5612" s="52"/>
      <c r="F5612" s="52"/>
      <c r="G5612" s="52"/>
      <c r="H5612" s="19" t="s">
        <v>332</v>
      </c>
      <c r="I5612" s="69">
        <f t="shared" ref="I5612" si="4278">SUM(I5608)</f>
        <v>1071634</v>
      </c>
      <c r="J5612" s="69">
        <f t="shared" ref="J5612:K5612" si="4279">SUM(J5608)</f>
        <v>1021634</v>
      </c>
      <c r="K5612" s="69">
        <f t="shared" si="4279"/>
        <v>0</v>
      </c>
      <c r="L5612" s="69">
        <f t="shared" si="4262"/>
        <v>76215</v>
      </c>
      <c r="M5612" s="69">
        <f t="shared" ref="M5612" si="4280">SUM(M5608)</f>
        <v>0</v>
      </c>
      <c r="N5612" s="69">
        <f t="shared" ref="N5612:O5612" si="4281">SUM(N5608)</f>
        <v>0</v>
      </c>
      <c r="O5612" s="69">
        <f t="shared" si="4281"/>
        <v>76215</v>
      </c>
      <c r="P5612" s="69">
        <f t="shared" si="4269"/>
        <v>76215</v>
      </c>
      <c r="Q5612" s="69">
        <f t="shared" si="4270"/>
        <v>7.4601080230297736</v>
      </c>
    </row>
    <row r="5613" spans="1:17" x14ac:dyDescent="0.25">
      <c r="A5613" s="24"/>
      <c r="B5613" s="24"/>
      <c r="C5613" s="24"/>
      <c r="D5613" s="51"/>
      <c r="E5613" s="51"/>
      <c r="F5613" s="51"/>
      <c r="G5613" s="51"/>
      <c r="H5613" s="20" t="s">
        <v>67</v>
      </c>
      <c r="I5613" s="69">
        <f t="shared" ref="I5613" si="4282">SUM(I5612)</f>
        <v>1071634</v>
      </c>
      <c r="J5613" s="69">
        <f t="shared" ref="J5613:K5613" si="4283">SUM(J5612)</f>
        <v>1021634</v>
      </c>
      <c r="K5613" s="69">
        <f t="shared" si="4283"/>
        <v>0</v>
      </c>
      <c r="L5613" s="69">
        <f t="shared" si="4262"/>
        <v>76215</v>
      </c>
      <c r="M5613" s="69">
        <f t="shared" ref="M5613" si="4284">SUM(M5612)</f>
        <v>0</v>
      </c>
      <c r="N5613" s="69">
        <f t="shared" ref="N5613:O5613" si="4285">SUM(N5612)</f>
        <v>0</v>
      </c>
      <c r="O5613" s="69">
        <f t="shared" si="4285"/>
        <v>76215</v>
      </c>
      <c r="P5613" s="69">
        <f t="shared" si="4269"/>
        <v>76215</v>
      </c>
      <c r="Q5613" s="69">
        <f t="shared" si="4270"/>
        <v>7.4601080230297736</v>
      </c>
    </row>
    <row r="5614" spans="1:17" x14ac:dyDescent="0.25">
      <c r="A5614" s="25"/>
      <c r="B5614" s="25"/>
      <c r="C5614" s="25"/>
      <c r="D5614" s="53"/>
      <c r="E5614" s="53"/>
      <c r="F5614" s="53"/>
      <c r="G5614" s="53"/>
    </row>
    <row r="5615" spans="1:17" ht="15.75" thickBot="1" x14ac:dyDescent="0.3">
      <c r="A5615" s="23" t="s">
        <v>1</v>
      </c>
      <c r="B5615" s="23" t="s">
        <v>1</v>
      </c>
      <c r="C5615" s="23" t="s">
        <v>1</v>
      </c>
      <c r="D5615" s="49" t="s">
        <v>1</v>
      </c>
      <c r="E5615" s="49" t="s">
        <v>1</v>
      </c>
      <c r="F5615" s="49" t="s">
        <v>1</v>
      </c>
      <c r="G5615" s="49" t="s">
        <v>1</v>
      </c>
      <c r="H5615" s="26" t="s">
        <v>1</v>
      </c>
      <c r="I5615" s="70"/>
      <c r="J5615" s="70"/>
      <c r="K5615" s="70"/>
      <c r="L5615" s="70"/>
      <c r="M5615" s="70"/>
      <c r="N5615" s="70"/>
      <c r="O5615" s="70"/>
      <c r="P5615" s="70"/>
      <c r="Q5615" s="70"/>
    </row>
    <row r="5616" spans="1:17" ht="34.5" thickBot="1" x14ac:dyDescent="0.3">
      <c r="A5616" s="22" t="s">
        <v>4</v>
      </c>
      <c r="B5616" s="22" t="s">
        <v>5</v>
      </c>
      <c r="C5616" s="22" t="s">
        <v>6</v>
      </c>
      <c r="D5616" s="44" t="s">
        <v>2891</v>
      </c>
      <c r="E5616" s="44" t="s">
        <v>2895</v>
      </c>
      <c r="F5616" s="44" t="s">
        <v>7</v>
      </c>
      <c r="G5616" s="44" t="s">
        <v>8</v>
      </c>
      <c r="H5616" s="22" t="s">
        <v>9</v>
      </c>
      <c r="I5616" s="64" t="s">
        <v>2718</v>
      </c>
      <c r="J5616" s="64" t="s">
        <v>2879</v>
      </c>
      <c r="K5616" s="64" t="s">
        <v>2942</v>
      </c>
      <c r="L5616" s="64" t="s">
        <v>2942</v>
      </c>
      <c r="M5616" s="64" t="s">
        <v>2950</v>
      </c>
      <c r="N5616" s="64" t="s">
        <v>2949</v>
      </c>
      <c r="O5616" s="64" t="s">
        <v>2951</v>
      </c>
      <c r="P5616" s="64" t="s">
        <v>2942</v>
      </c>
      <c r="Q5616" s="64" t="s">
        <v>2944</v>
      </c>
    </row>
    <row r="5617" spans="1:17" x14ac:dyDescent="0.25">
      <c r="A5617" s="15" t="s">
        <v>1</v>
      </c>
      <c r="B5617" s="15" t="s">
        <v>1</v>
      </c>
      <c r="C5617" s="15" t="s">
        <v>1</v>
      </c>
      <c r="D5617" s="45" t="s">
        <v>1</v>
      </c>
      <c r="E5617" s="45" t="s">
        <v>1</v>
      </c>
      <c r="F5617" s="46" t="s">
        <v>1</v>
      </c>
      <c r="G5617" s="47" t="s">
        <v>1</v>
      </c>
      <c r="H5617" s="16" t="s">
        <v>1</v>
      </c>
      <c r="I5617" s="65">
        <v>1</v>
      </c>
      <c r="J5617" s="65" t="s">
        <v>2894</v>
      </c>
      <c r="K5617" s="65">
        <v>3</v>
      </c>
      <c r="L5617" s="65" t="s">
        <v>2945</v>
      </c>
      <c r="M5617" s="65">
        <v>5</v>
      </c>
      <c r="N5617" s="65">
        <v>6</v>
      </c>
      <c r="O5617" s="65">
        <v>7</v>
      </c>
      <c r="P5617" s="65" t="s">
        <v>2946</v>
      </c>
      <c r="Q5617" s="65">
        <v>9</v>
      </c>
    </row>
    <row r="5618" spans="1:17" x14ac:dyDescent="0.25">
      <c r="A5618" s="14" t="s">
        <v>638</v>
      </c>
      <c r="B5618" s="14" t="s">
        <v>82</v>
      </c>
      <c r="C5618" s="12" t="s">
        <v>1038</v>
      </c>
      <c r="D5618" s="43" t="s">
        <v>1763</v>
      </c>
      <c r="E5618" s="42" t="s">
        <v>1</v>
      </c>
      <c r="F5618" s="42" t="s">
        <v>1</v>
      </c>
      <c r="G5618" s="42" t="s">
        <v>1</v>
      </c>
      <c r="H5618" s="11" t="s">
        <v>1764</v>
      </c>
      <c r="I5618" s="63"/>
      <c r="J5618" s="63"/>
      <c r="K5618" s="63"/>
      <c r="L5618" s="63"/>
      <c r="M5618" s="63"/>
      <c r="N5618" s="63"/>
      <c r="O5618" s="63"/>
      <c r="P5618" s="63">
        <f t="shared" si="4269"/>
        <v>0</v>
      </c>
      <c r="Q5618" s="63" t="str">
        <f t="shared" si="4270"/>
        <v>-</v>
      </c>
    </row>
    <row r="5619" spans="1:17" ht="22.5" x14ac:dyDescent="0.25">
      <c r="A5619" s="14" t="s">
        <v>1</v>
      </c>
      <c r="B5619" s="14" t="s">
        <v>1</v>
      </c>
      <c r="C5619" s="14" t="s">
        <v>1</v>
      </c>
      <c r="D5619" s="42" t="s">
        <v>1</v>
      </c>
      <c r="E5619" s="42" t="s">
        <v>1</v>
      </c>
      <c r="F5619" s="42" t="s">
        <v>1</v>
      </c>
      <c r="G5619" s="42" t="s">
        <v>1</v>
      </c>
      <c r="H5619" s="17" t="s">
        <v>13</v>
      </c>
      <c r="I5619" s="66">
        <f t="shared" ref="I5619" si="4286">SUM(I5620,I5628,I5630)</f>
        <v>1939694</v>
      </c>
      <c r="J5619" s="66">
        <f t="shared" ref="J5619:K5619" si="4287">SUM(J5620,J5628,J5630)</f>
        <v>1796794</v>
      </c>
      <c r="K5619" s="66">
        <f t="shared" si="4287"/>
        <v>0</v>
      </c>
      <c r="L5619" s="66">
        <f t="shared" si="4262"/>
        <v>150270</v>
      </c>
      <c r="M5619" s="66">
        <f t="shared" ref="M5619" si="4288">SUM(M5620,M5628,M5630)</f>
        <v>0</v>
      </c>
      <c r="N5619" s="66">
        <f t="shared" ref="N5619:O5619" si="4289">SUM(N5620,N5628,N5630)</f>
        <v>0</v>
      </c>
      <c r="O5619" s="66">
        <f t="shared" si="4289"/>
        <v>150270</v>
      </c>
      <c r="P5619" s="66">
        <f t="shared" si="4269"/>
        <v>150270</v>
      </c>
      <c r="Q5619" s="66">
        <f t="shared" si="4270"/>
        <v>8.3632291737394482</v>
      </c>
    </row>
    <row r="5620" spans="1:17" x14ac:dyDescent="0.25">
      <c r="A5620" s="12" t="s">
        <v>638</v>
      </c>
      <c r="B5620" s="12" t="s">
        <v>82</v>
      </c>
      <c r="C5620" s="12" t="s">
        <v>1038</v>
      </c>
      <c r="D5620" s="43" t="s">
        <v>1763</v>
      </c>
      <c r="E5620" s="42" t="s">
        <v>2709</v>
      </c>
      <c r="F5620" s="42" t="s">
        <v>1</v>
      </c>
      <c r="G5620" s="42" t="s">
        <v>1</v>
      </c>
      <c r="H5620" s="11" t="s">
        <v>15</v>
      </c>
      <c r="I5620" s="67">
        <f t="shared" ref="I5620" si="4290">SUM(I5621,I5622)</f>
        <v>1470377</v>
      </c>
      <c r="J5620" s="67">
        <f t="shared" ref="J5620:K5620" si="4291">SUM(J5621,J5622)</f>
        <v>1470377</v>
      </c>
      <c r="K5620" s="67">
        <f t="shared" si="4291"/>
        <v>0</v>
      </c>
      <c r="L5620" s="67">
        <f t="shared" si="4262"/>
        <v>125500</v>
      </c>
      <c r="M5620" s="67">
        <f t="shared" ref="M5620" si="4292">SUM(M5621,M5622)</f>
        <v>0</v>
      </c>
      <c r="N5620" s="67">
        <f t="shared" ref="N5620:O5620" si="4293">SUM(N5621,N5622)</f>
        <v>0</v>
      </c>
      <c r="O5620" s="67">
        <f t="shared" si="4293"/>
        <v>125500</v>
      </c>
      <c r="P5620" s="67">
        <f t="shared" si="4269"/>
        <v>125500</v>
      </c>
      <c r="Q5620" s="67">
        <f t="shared" si="4270"/>
        <v>8.5352259998626216</v>
      </c>
    </row>
    <row r="5621" spans="1:17" x14ac:dyDescent="0.25">
      <c r="A5621" s="12" t="s">
        <v>638</v>
      </c>
      <c r="B5621" s="12" t="s">
        <v>82</v>
      </c>
      <c r="C5621" s="12" t="s">
        <v>1038</v>
      </c>
      <c r="D5621" s="43" t="s">
        <v>1763</v>
      </c>
      <c r="E5621" s="48">
        <v>6111</v>
      </c>
      <c r="F5621" s="43"/>
      <c r="G5621" s="56" t="s">
        <v>2920</v>
      </c>
      <c r="H5621" s="23" t="s">
        <v>16</v>
      </c>
      <c r="I5621" s="68">
        <v>1270045</v>
      </c>
      <c r="J5621" s="68">
        <v>1270045</v>
      </c>
      <c r="K5621" s="68"/>
      <c r="L5621" s="68">
        <f t="shared" si="4262"/>
        <v>110000</v>
      </c>
      <c r="M5621" s="68"/>
      <c r="N5621" s="68"/>
      <c r="O5621" s="68">
        <v>110000</v>
      </c>
      <c r="P5621" s="68">
        <f t="shared" si="4269"/>
        <v>110000</v>
      </c>
      <c r="Q5621" s="68">
        <f t="shared" si="4270"/>
        <v>8.6611104330948905</v>
      </c>
    </row>
    <row r="5622" spans="1:17" x14ac:dyDescent="0.25">
      <c r="A5622" s="14" t="s">
        <v>638</v>
      </c>
      <c r="B5622" s="14" t="s">
        <v>82</v>
      </c>
      <c r="C5622" s="14" t="s">
        <v>1038</v>
      </c>
      <c r="D5622" s="50" t="s">
        <v>1763</v>
      </c>
      <c r="E5622" s="50" t="s">
        <v>2719</v>
      </c>
      <c r="F5622" s="43" t="s">
        <v>1</v>
      </c>
      <c r="G5622" s="49" t="s">
        <v>1</v>
      </c>
      <c r="H5622" s="11" t="s">
        <v>19</v>
      </c>
      <c r="I5622" s="67">
        <f t="shared" ref="I5622:O5622" si="4294">SUM(I5623:I5627)</f>
        <v>200332</v>
      </c>
      <c r="J5622" s="67">
        <f t="shared" si="4294"/>
        <v>200332</v>
      </c>
      <c r="K5622" s="67">
        <f t="shared" si="4294"/>
        <v>0</v>
      </c>
      <c r="L5622" s="67">
        <f t="shared" si="4262"/>
        <v>15500</v>
      </c>
      <c r="M5622" s="67">
        <f t="shared" si="4294"/>
        <v>0</v>
      </c>
      <c r="N5622" s="67">
        <f t="shared" si="4294"/>
        <v>0</v>
      </c>
      <c r="O5622" s="67">
        <f t="shared" si="4294"/>
        <v>15500</v>
      </c>
      <c r="P5622" s="67">
        <f t="shared" si="4269"/>
        <v>15500</v>
      </c>
      <c r="Q5622" s="67">
        <f t="shared" si="4270"/>
        <v>7.7371563205079568</v>
      </c>
    </row>
    <row r="5623" spans="1:17" x14ac:dyDescent="0.25">
      <c r="A5623" s="12" t="s">
        <v>638</v>
      </c>
      <c r="B5623" s="12" t="s">
        <v>82</v>
      </c>
      <c r="C5623" s="12" t="s">
        <v>1038</v>
      </c>
      <c r="D5623" s="43" t="s">
        <v>1763</v>
      </c>
      <c r="E5623" s="48">
        <v>6112</v>
      </c>
      <c r="F5623" s="43" t="s">
        <v>1765</v>
      </c>
      <c r="G5623" s="56" t="s">
        <v>2920</v>
      </c>
      <c r="H5623" s="23" t="s">
        <v>73</v>
      </c>
      <c r="I5623" s="68">
        <v>32000</v>
      </c>
      <c r="J5623" s="68">
        <v>32000</v>
      </c>
      <c r="K5623" s="68"/>
      <c r="L5623" s="68">
        <f t="shared" si="4262"/>
        <v>2600</v>
      </c>
      <c r="M5623" s="68"/>
      <c r="N5623" s="68"/>
      <c r="O5623" s="68">
        <v>2600</v>
      </c>
      <c r="P5623" s="68">
        <f t="shared" si="4269"/>
        <v>2600</v>
      </c>
      <c r="Q5623" s="68">
        <f t="shared" si="4270"/>
        <v>8.125</v>
      </c>
    </row>
    <row r="5624" spans="1:17" x14ac:dyDescent="0.25">
      <c r="A5624" s="12" t="s">
        <v>638</v>
      </c>
      <c r="B5624" s="12" t="s">
        <v>82</v>
      </c>
      <c r="C5624" s="12" t="s">
        <v>1038</v>
      </c>
      <c r="D5624" s="43" t="s">
        <v>1763</v>
      </c>
      <c r="E5624" s="48">
        <v>6112</v>
      </c>
      <c r="F5624" s="43" t="s">
        <v>1766</v>
      </c>
      <c r="G5624" s="56" t="s">
        <v>2920</v>
      </c>
      <c r="H5624" s="23" t="s">
        <v>22</v>
      </c>
      <c r="I5624" s="68">
        <v>109800</v>
      </c>
      <c r="J5624" s="68">
        <v>109800</v>
      </c>
      <c r="K5624" s="68"/>
      <c r="L5624" s="68">
        <f t="shared" si="4262"/>
        <v>10000</v>
      </c>
      <c r="M5624" s="68"/>
      <c r="N5624" s="68"/>
      <c r="O5624" s="68">
        <v>10000</v>
      </c>
      <c r="P5624" s="68">
        <f t="shared" si="4269"/>
        <v>10000</v>
      </c>
      <c r="Q5624" s="68">
        <f t="shared" si="4270"/>
        <v>9.1074681238615653</v>
      </c>
    </row>
    <row r="5625" spans="1:17" x14ac:dyDescent="0.25">
      <c r="A5625" s="12" t="s">
        <v>638</v>
      </c>
      <c r="B5625" s="12" t="s">
        <v>82</v>
      </c>
      <c r="C5625" s="12" t="s">
        <v>1038</v>
      </c>
      <c r="D5625" s="43" t="s">
        <v>1763</v>
      </c>
      <c r="E5625" s="48">
        <v>6112</v>
      </c>
      <c r="F5625" s="43" t="s">
        <v>1767</v>
      </c>
      <c r="G5625" s="56" t="s">
        <v>2920</v>
      </c>
      <c r="H5625" s="23" t="s">
        <v>24</v>
      </c>
      <c r="I5625" s="68">
        <v>24732</v>
      </c>
      <c r="J5625" s="68">
        <v>24732</v>
      </c>
      <c r="K5625" s="68"/>
      <c r="L5625" s="68">
        <f t="shared" si="4262"/>
        <v>0</v>
      </c>
      <c r="M5625" s="68"/>
      <c r="N5625" s="68"/>
      <c r="O5625" s="68"/>
      <c r="P5625" s="68">
        <f t="shared" si="4269"/>
        <v>0</v>
      </c>
      <c r="Q5625" s="68">
        <f t="shared" si="4270"/>
        <v>0</v>
      </c>
    </row>
    <row r="5626" spans="1:17" x14ac:dyDescent="0.25">
      <c r="A5626" s="12" t="s">
        <v>638</v>
      </c>
      <c r="B5626" s="12" t="s">
        <v>82</v>
      </c>
      <c r="C5626" s="12" t="s">
        <v>1038</v>
      </c>
      <c r="D5626" s="43" t="s">
        <v>1763</v>
      </c>
      <c r="E5626" s="48">
        <v>6112</v>
      </c>
      <c r="F5626" s="43" t="s">
        <v>1768</v>
      </c>
      <c r="G5626" s="56" t="s">
        <v>2920</v>
      </c>
      <c r="H5626" s="23" t="s">
        <v>76</v>
      </c>
      <c r="I5626" s="68">
        <v>14500</v>
      </c>
      <c r="J5626" s="68">
        <v>14500</v>
      </c>
      <c r="K5626" s="68"/>
      <c r="L5626" s="68">
        <f t="shared" si="4262"/>
        <v>0</v>
      </c>
      <c r="M5626" s="68"/>
      <c r="N5626" s="68"/>
      <c r="O5626" s="68">
        <v>0</v>
      </c>
      <c r="P5626" s="68">
        <f t="shared" si="4269"/>
        <v>0</v>
      </c>
      <c r="Q5626" s="68">
        <f t="shared" si="4270"/>
        <v>0</v>
      </c>
    </row>
    <row r="5627" spans="1:17" x14ac:dyDescent="0.25">
      <c r="A5627" s="12" t="s">
        <v>638</v>
      </c>
      <c r="B5627" s="12" t="s">
        <v>82</v>
      </c>
      <c r="C5627" s="12" t="s">
        <v>1038</v>
      </c>
      <c r="D5627" s="43" t="s">
        <v>1763</v>
      </c>
      <c r="E5627" s="48">
        <v>6112</v>
      </c>
      <c r="F5627" s="43" t="s">
        <v>1769</v>
      </c>
      <c r="G5627" s="56" t="s">
        <v>2920</v>
      </c>
      <c r="H5627" s="23" t="s">
        <v>26</v>
      </c>
      <c r="I5627" s="68">
        <v>19300</v>
      </c>
      <c r="J5627" s="68">
        <v>19300</v>
      </c>
      <c r="K5627" s="68"/>
      <c r="L5627" s="68">
        <f t="shared" si="4262"/>
        <v>2900</v>
      </c>
      <c r="M5627" s="68"/>
      <c r="N5627" s="68"/>
      <c r="O5627" s="68">
        <v>2900</v>
      </c>
      <c r="P5627" s="68">
        <f t="shared" si="4269"/>
        <v>2900</v>
      </c>
      <c r="Q5627" s="68">
        <f t="shared" si="4270"/>
        <v>15.025906735751295</v>
      </c>
    </row>
    <row r="5628" spans="1:17" x14ac:dyDescent="0.25">
      <c r="A5628" s="12" t="s">
        <v>638</v>
      </c>
      <c r="B5628" s="12" t="s">
        <v>82</v>
      </c>
      <c r="C5628" s="12" t="s">
        <v>1038</v>
      </c>
      <c r="D5628" s="43" t="s">
        <v>1763</v>
      </c>
      <c r="E5628" s="42" t="s">
        <v>2710</v>
      </c>
      <c r="F5628" s="42" t="s">
        <v>1</v>
      </c>
      <c r="G5628" s="42" t="s">
        <v>1</v>
      </c>
      <c r="H5628" s="11" t="s">
        <v>28</v>
      </c>
      <c r="I5628" s="67">
        <f t="shared" ref="I5628:O5628" si="4295">SUM(I5629)</f>
        <v>141186</v>
      </c>
      <c r="J5628" s="67">
        <f t="shared" si="4295"/>
        <v>141186</v>
      </c>
      <c r="K5628" s="67">
        <f t="shared" si="4295"/>
        <v>0</v>
      </c>
      <c r="L5628" s="67">
        <f t="shared" si="4262"/>
        <v>11600</v>
      </c>
      <c r="M5628" s="67">
        <f t="shared" si="4295"/>
        <v>0</v>
      </c>
      <c r="N5628" s="67">
        <f t="shared" si="4295"/>
        <v>0</v>
      </c>
      <c r="O5628" s="67">
        <f t="shared" si="4295"/>
        <v>11600</v>
      </c>
      <c r="P5628" s="67">
        <f t="shared" si="4269"/>
        <v>11600</v>
      </c>
      <c r="Q5628" s="67">
        <f t="shared" si="4270"/>
        <v>8.2161120791013271</v>
      </c>
    </row>
    <row r="5629" spans="1:17" x14ac:dyDescent="0.25">
      <c r="A5629" s="12" t="s">
        <v>638</v>
      </c>
      <c r="B5629" s="12" t="s">
        <v>82</v>
      </c>
      <c r="C5629" s="12" t="s">
        <v>1038</v>
      </c>
      <c r="D5629" s="43" t="s">
        <v>1763</v>
      </c>
      <c r="E5629" s="48">
        <v>6121</v>
      </c>
      <c r="F5629" s="43"/>
      <c r="G5629" s="56" t="s">
        <v>2920</v>
      </c>
      <c r="H5629" s="23" t="s">
        <v>29</v>
      </c>
      <c r="I5629" s="68">
        <v>141186</v>
      </c>
      <c r="J5629" s="68">
        <v>141186</v>
      </c>
      <c r="K5629" s="68"/>
      <c r="L5629" s="68">
        <f t="shared" si="4262"/>
        <v>11600</v>
      </c>
      <c r="M5629" s="68"/>
      <c r="N5629" s="68"/>
      <c r="O5629" s="68">
        <v>11600</v>
      </c>
      <c r="P5629" s="68">
        <f t="shared" si="4269"/>
        <v>11600</v>
      </c>
      <c r="Q5629" s="68">
        <f t="shared" si="4270"/>
        <v>8.2161120791013271</v>
      </c>
    </row>
    <row r="5630" spans="1:17" x14ac:dyDescent="0.25">
      <c r="A5630" s="12" t="s">
        <v>638</v>
      </c>
      <c r="B5630" s="12" t="s">
        <v>82</v>
      </c>
      <c r="C5630" s="12" t="s">
        <v>1038</v>
      </c>
      <c r="D5630" s="43" t="s">
        <v>1763</v>
      </c>
      <c r="E5630" s="42" t="s">
        <v>2711</v>
      </c>
      <c r="F5630" s="42" t="s">
        <v>1</v>
      </c>
      <c r="G5630" s="42" t="s">
        <v>1</v>
      </c>
      <c r="H5630" s="11" t="s">
        <v>32</v>
      </c>
      <c r="I5630" s="67">
        <f t="shared" ref="I5630:O5630" si="4296">SUM(I5631:I5638)</f>
        <v>328131</v>
      </c>
      <c r="J5630" s="67">
        <f t="shared" si="4296"/>
        <v>185231</v>
      </c>
      <c r="K5630" s="67">
        <f t="shared" si="4296"/>
        <v>0</v>
      </c>
      <c r="L5630" s="67">
        <f t="shared" si="4262"/>
        <v>13170</v>
      </c>
      <c r="M5630" s="67">
        <f t="shared" si="4296"/>
        <v>0</v>
      </c>
      <c r="N5630" s="67">
        <f t="shared" si="4296"/>
        <v>0</v>
      </c>
      <c r="O5630" s="67">
        <f t="shared" si="4296"/>
        <v>13170</v>
      </c>
      <c r="P5630" s="67">
        <f t="shared" si="4269"/>
        <v>13170</v>
      </c>
      <c r="Q5630" s="67">
        <f t="shared" si="4270"/>
        <v>7.1100409758625718</v>
      </c>
    </row>
    <row r="5631" spans="1:17" x14ac:dyDescent="0.25">
      <c r="A5631" s="12" t="s">
        <v>638</v>
      </c>
      <c r="B5631" s="12" t="s">
        <v>82</v>
      </c>
      <c r="C5631" s="12" t="s">
        <v>1038</v>
      </c>
      <c r="D5631" s="43" t="s">
        <v>1763</v>
      </c>
      <c r="E5631" s="48">
        <v>6131</v>
      </c>
      <c r="F5631" s="43"/>
      <c r="G5631" s="56" t="s">
        <v>2920</v>
      </c>
      <c r="H5631" s="23" t="s">
        <v>33</v>
      </c>
      <c r="I5631" s="68">
        <v>9900</v>
      </c>
      <c r="J5631" s="68">
        <v>2000</v>
      </c>
      <c r="K5631" s="68"/>
      <c r="L5631" s="68">
        <f t="shared" si="4262"/>
        <v>160</v>
      </c>
      <c r="M5631" s="68"/>
      <c r="N5631" s="68"/>
      <c r="O5631" s="68">
        <v>160</v>
      </c>
      <c r="P5631" s="68">
        <f t="shared" si="4269"/>
        <v>160</v>
      </c>
      <c r="Q5631" s="68">
        <f t="shared" si="4270"/>
        <v>8</v>
      </c>
    </row>
    <row r="5632" spans="1:17" x14ac:dyDescent="0.25">
      <c r="A5632" s="12" t="s">
        <v>638</v>
      </c>
      <c r="B5632" s="12" t="s">
        <v>82</v>
      </c>
      <c r="C5632" s="12" t="s">
        <v>1038</v>
      </c>
      <c r="D5632" s="43" t="s">
        <v>1763</v>
      </c>
      <c r="E5632" s="48">
        <v>6132</v>
      </c>
      <c r="F5632" s="43"/>
      <c r="G5632" s="56" t="s">
        <v>2920</v>
      </c>
      <c r="H5632" s="23" t="s">
        <v>227</v>
      </c>
      <c r="I5632" s="68">
        <v>99000</v>
      </c>
      <c r="J5632" s="68">
        <v>94000</v>
      </c>
      <c r="K5632" s="68"/>
      <c r="L5632" s="68">
        <f t="shared" si="4262"/>
        <v>6000</v>
      </c>
      <c r="M5632" s="68"/>
      <c r="N5632" s="68"/>
      <c r="O5632" s="68">
        <v>6000</v>
      </c>
      <c r="P5632" s="68">
        <f t="shared" si="4269"/>
        <v>6000</v>
      </c>
      <c r="Q5632" s="68">
        <f t="shared" si="4270"/>
        <v>6.3829787234042552</v>
      </c>
    </row>
    <row r="5633" spans="1:17" x14ac:dyDescent="0.25">
      <c r="A5633" s="12" t="s">
        <v>638</v>
      </c>
      <c r="B5633" s="12" t="s">
        <v>82</v>
      </c>
      <c r="C5633" s="12" t="s">
        <v>1038</v>
      </c>
      <c r="D5633" s="43" t="s">
        <v>1763</v>
      </c>
      <c r="E5633" s="48">
        <v>6133</v>
      </c>
      <c r="F5633" s="43"/>
      <c r="G5633" s="56" t="s">
        <v>2920</v>
      </c>
      <c r="H5633" s="23" t="s">
        <v>229</v>
      </c>
      <c r="I5633" s="68">
        <v>25000</v>
      </c>
      <c r="J5633" s="68">
        <v>24000</v>
      </c>
      <c r="K5633" s="68"/>
      <c r="L5633" s="68">
        <f t="shared" si="4262"/>
        <v>2000</v>
      </c>
      <c r="M5633" s="68"/>
      <c r="N5633" s="68"/>
      <c r="O5633" s="68">
        <v>2000</v>
      </c>
      <c r="P5633" s="68">
        <f t="shared" si="4269"/>
        <v>2000</v>
      </c>
      <c r="Q5633" s="68">
        <f t="shared" si="4270"/>
        <v>8.3333333333333321</v>
      </c>
    </row>
    <row r="5634" spans="1:17" x14ac:dyDescent="0.25">
      <c r="A5634" s="12" t="s">
        <v>638</v>
      </c>
      <c r="B5634" s="12" t="s">
        <v>82</v>
      </c>
      <c r="C5634" s="12" t="s">
        <v>1038</v>
      </c>
      <c r="D5634" s="43" t="s">
        <v>1763</v>
      </c>
      <c r="E5634" s="48">
        <v>6134</v>
      </c>
      <c r="F5634" s="43"/>
      <c r="G5634" s="56" t="s">
        <v>2920</v>
      </c>
      <c r="H5634" s="23" t="s">
        <v>169</v>
      </c>
      <c r="I5634" s="68">
        <v>112900</v>
      </c>
      <c r="J5634" s="68">
        <v>12900</v>
      </c>
      <c r="K5634" s="68"/>
      <c r="L5634" s="68">
        <f t="shared" si="4262"/>
        <v>1000</v>
      </c>
      <c r="M5634" s="68"/>
      <c r="N5634" s="68"/>
      <c r="O5634" s="68">
        <v>1000</v>
      </c>
      <c r="P5634" s="68">
        <f t="shared" si="4269"/>
        <v>1000</v>
      </c>
      <c r="Q5634" s="68">
        <f t="shared" si="4270"/>
        <v>7.7519379844961236</v>
      </c>
    </row>
    <row r="5635" spans="1:17" x14ac:dyDescent="0.25">
      <c r="A5635" s="12" t="s">
        <v>638</v>
      </c>
      <c r="B5635" s="12" t="s">
        <v>82</v>
      </c>
      <c r="C5635" s="12" t="s">
        <v>1038</v>
      </c>
      <c r="D5635" s="43" t="s">
        <v>1763</v>
      </c>
      <c r="E5635" s="48">
        <v>6135</v>
      </c>
      <c r="F5635" s="43"/>
      <c r="G5635" s="56" t="s">
        <v>2920</v>
      </c>
      <c r="H5635" s="23" t="s">
        <v>231</v>
      </c>
      <c r="I5635" s="68">
        <v>14000</v>
      </c>
      <c r="J5635" s="68">
        <v>2000</v>
      </c>
      <c r="K5635" s="68"/>
      <c r="L5635" s="68">
        <f t="shared" si="4262"/>
        <v>160</v>
      </c>
      <c r="M5635" s="68"/>
      <c r="N5635" s="68"/>
      <c r="O5635" s="68">
        <v>160</v>
      </c>
      <c r="P5635" s="68">
        <f t="shared" si="4269"/>
        <v>160</v>
      </c>
      <c r="Q5635" s="68">
        <f t="shared" si="4270"/>
        <v>8</v>
      </c>
    </row>
    <row r="5636" spans="1:17" x14ac:dyDescent="0.25">
      <c r="A5636" s="12" t="s">
        <v>638</v>
      </c>
      <c r="B5636" s="12" t="s">
        <v>82</v>
      </c>
      <c r="C5636" s="12" t="s">
        <v>1038</v>
      </c>
      <c r="D5636" s="43" t="s">
        <v>1763</v>
      </c>
      <c r="E5636" s="48">
        <v>6137</v>
      </c>
      <c r="F5636" s="43"/>
      <c r="G5636" s="56" t="s">
        <v>2920</v>
      </c>
      <c r="H5636" s="23" t="s">
        <v>235</v>
      </c>
      <c r="I5636" s="68">
        <v>18900</v>
      </c>
      <c r="J5636" s="68">
        <v>16900</v>
      </c>
      <c r="K5636" s="68"/>
      <c r="L5636" s="68">
        <f t="shared" si="4262"/>
        <v>1400</v>
      </c>
      <c r="M5636" s="68"/>
      <c r="N5636" s="68"/>
      <c r="O5636" s="68">
        <v>1400</v>
      </c>
      <c r="P5636" s="68">
        <f t="shared" si="4269"/>
        <v>1400</v>
      </c>
      <c r="Q5636" s="68">
        <f t="shared" si="4270"/>
        <v>8.2840236686390547</v>
      </c>
    </row>
    <row r="5637" spans="1:17" x14ac:dyDescent="0.25">
      <c r="A5637" s="12" t="s">
        <v>638</v>
      </c>
      <c r="B5637" s="12" t="s">
        <v>82</v>
      </c>
      <c r="C5637" s="12" t="s">
        <v>1038</v>
      </c>
      <c r="D5637" s="43" t="s">
        <v>1763</v>
      </c>
      <c r="E5637" s="48">
        <v>6138</v>
      </c>
      <c r="F5637" s="43"/>
      <c r="G5637" s="56" t="s">
        <v>2920</v>
      </c>
      <c r="H5637" s="23" t="s">
        <v>237</v>
      </c>
      <c r="I5637" s="68">
        <v>3531</v>
      </c>
      <c r="J5637" s="68">
        <v>3531</v>
      </c>
      <c r="K5637" s="68"/>
      <c r="L5637" s="68">
        <f t="shared" si="4262"/>
        <v>0</v>
      </c>
      <c r="M5637" s="68"/>
      <c r="N5637" s="68"/>
      <c r="O5637" s="68">
        <v>0</v>
      </c>
      <c r="P5637" s="68">
        <f t="shared" si="4269"/>
        <v>0</v>
      </c>
      <c r="Q5637" s="68">
        <f t="shared" si="4270"/>
        <v>0</v>
      </c>
    </row>
    <row r="5638" spans="1:17" x14ac:dyDescent="0.25">
      <c r="A5638" s="14" t="s">
        <v>638</v>
      </c>
      <c r="B5638" s="14" t="s">
        <v>82</v>
      </c>
      <c r="C5638" s="14" t="s">
        <v>1038</v>
      </c>
      <c r="D5638" s="50" t="s">
        <v>1763</v>
      </c>
      <c r="E5638" s="50" t="s">
        <v>2720</v>
      </c>
      <c r="F5638" s="43" t="s">
        <v>1</v>
      </c>
      <c r="G5638" s="49" t="s">
        <v>1</v>
      </c>
      <c r="H5638" s="11" t="s">
        <v>35</v>
      </c>
      <c r="I5638" s="67">
        <f t="shared" ref="I5638:O5638" si="4297">SUM(I5639:I5641)</f>
        <v>44900</v>
      </c>
      <c r="J5638" s="67">
        <f t="shared" si="4297"/>
        <v>29900</v>
      </c>
      <c r="K5638" s="67">
        <f t="shared" si="4297"/>
        <v>0</v>
      </c>
      <c r="L5638" s="67">
        <f t="shared" si="4262"/>
        <v>2450</v>
      </c>
      <c r="M5638" s="67">
        <f t="shared" si="4297"/>
        <v>0</v>
      </c>
      <c r="N5638" s="67">
        <f t="shared" si="4297"/>
        <v>0</v>
      </c>
      <c r="O5638" s="67">
        <f t="shared" si="4297"/>
        <v>2450</v>
      </c>
      <c r="P5638" s="67">
        <f t="shared" si="4269"/>
        <v>2450</v>
      </c>
      <c r="Q5638" s="67">
        <f t="shared" si="4270"/>
        <v>8.1939799331103682</v>
      </c>
    </row>
    <row r="5639" spans="1:17" x14ac:dyDescent="0.25">
      <c r="A5639" s="12" t="s">
        <v>638</v>
      </c>
      <c r="B5639" s="12" t="s">
        <v>82</v>
      </c>
      <c r="C5639" s="12" t="s">
        <v>1038</v>
      </c>
      <c r="D5639" s="43" t="s">
        <v>1763</v>
      </c>
      <c r="E5639" s="48">
        <v>6139</v>
      </c>
      <c r="F5639" s="43"/>
      <c r="G5639" s="56" t="s">
        <v>2920</v>
      </c>
      <c r="H5639" s="23" t="s">
        <v>35</v>
      </c>
      <c r="I5639" s="68">
        <v>40900</v>
      </c>
      <c r="J5639" s="68">
        <v>25900</v>
      </c>
      <c r="K5639" s="68"/>
      <c r="L5639" s="68">
        <f t="shared" si="4262"/>
        <v>2100</v>
      </c>
      <c r="M5639" s="68"/>
      <c r="N5639" s="68"/>
      <c r="O5639" s="68">
        <v>2100</v>
      </c>
      <c r="P5639" s="68">
        <f t="shared" si="4269"/>
        <v>2100</v>
      </c>
      <c r="Q5639" s="68">
        <f t="shared" si="4270"/>
        <v>8.1081081081081088</v>
      </c>
    </row>
    <row r="5640" spans="1:17" x14ac:dyDescent="0.25">
      <c r="A5640" s="12" t="s">
        <v>638</v>
      </c>
      <c r="B5640" s="12" t="s">
        <v>82</v>
      </c>
      <c r="C5640" s="12" t="s">
        <v>1038</v>
      </c>
      <c r="D5640" s="43" t="s">
        <v>1763</v>
      </c>
      <c r="E5640" s="48">
        <v>6139</v>
      </c>
      <c r="F5640" s="43" t="s">
        <v>1770</v>
      </c>
      <c r="G5640" s="56" t="s">
        <v>2920</v>
      </c>
      <c r="H5640" s="23" t="s">
        <v>43</v>
      </c>
      <c r="I5640" s="68">
        <v>3900</v>
      </c>
      <c r="J5640" s="68">
        <v>3900</v>
      </c>
      <c r="K5640" s="68"/>
      <c r="L5640" s="68">
        <f t="shared" si="4262"/>
        <v>350</v>
      </c>
      <c r="M5640" s="68"/>
      <c r="N5640" s="68"/>
      <c r="O5640" s="68">
        <v>350</v>
      </c>
      <c r="P5640" s="68">
        <f t="shared" si="4269"/>
        <v>350</v>
      </c>
      <c r="Q5640" s="68">
        <f t="shared" si="4270"/>
        <v>8.9743589743589745</v>
      </c>
    </row>
    <row r="5641" spans="1:17" ht="22.5" x14ac:dyDescent="0.25">
      <c r="A5641" s="12" t="s">
        <v>638</v>
      </c>
      <c r="B5641" s="12" t="s">
        <v>82</v>
      </c>
      <c r="C5641" s="12" t="s">
        <v>1038</v>
      </c>
      <c r="D5641" s="43" t="s">
        <v>1763</v>
      </c>
      <c r="E5641" s="48">
        <v>6139</v>
      </c>
      <c r="F5641" s="43" t="s">
        <v>1771</v>
      </c>
      <c r="G5641" s="56" t="s">
        <v>2920</v>
      </c>
      <c r="H5641" s="23" t="s">
        <v>49</v>
      </c>
      <c r="I5641" s="68">
        <v>100</v>
      </c>
      <c r="J5641" s="68">
        <v>100</v>
      </c>
      <c r="K5641" s="68"/>
      <c r="L5641" s="68">
        <f t="shared" si="4262"/>
        <v>0</v>
      </c>
      <c r="M5641" s="68"/>
      <c r="N5641" s="68"/>
      <c r="O5641" s="68">
        <v>0</v>
      </c>
      <c r="P5641" s="68">
        <f t="shared" si="4269"/>
        <v>0</v>
      </c>
      <c r="Q5641" s="68">
        <f t="shared" si="4270"/>
        <v>0</v>
      </c>
    </row>
    <row r="5642" spans="1:17" ht="22.5" x14ac:dyDescent="0.25">
      <c r="A5642" s="14" t="s">
        <v>1</v>
      </c>
      <c r="B5642" s="14" t="s">
        <v>1</v>
      </c>
      <c r="C5642" s="14" t="s">
        <v>1</v>
      </c>
      <c r="D5642" s="42" t="s">
        <v>1</v>
      </c>
      <c r="E5642" s="42" t="s">
        <v>1</v>
      </c>
      <c r="F5642" s="42" t="s">
        <v>1</v>
      </c>
      <c r="G5642" s="42" t="s">
        <v>1</v>
      </c>
      <c r="H5642" s="17" t="s">
        <v>50</v>
      </c>
      <c r="I5642" s="66">
        <f t="shared" ref="I5642:O5643" si="4298">SUM(I5643)</f>
        <v>100</v>
      </c>
      <c r="J5642" s="66">
        <f t="shared" si="4298"/>
        <v>100</v>
      </c>
      <c r="K5642" s="66">
        <f t="shared" si="4298"/>
        <v>0</v>
      </c>
      <c r="L5642" s="66">
        <f t="shared" si="4262"/>
        <v>0</v>
      </c>
      <c r="M5642" s="66">
        <f t="shared" si="4298"/>
        <v>0</v>
      </c>
      <c r="N5642" s="66">
        <f t="shared" si="4298"/>
        <v>0</v>
      </c>
      <c r="O5642" s="66">
        <f t="shared" si="4298"/>
        <v>0</v>
      </c>
      <c r="P5642" s="66">
        <f t="shared" si="4269"/>
        <v>0</v>
      </c>
      <c r="Q5642" s="66">
        <f t="shared" si="4270"/>
        <v>0</v>
      </c>
    </row>
    <row r="5643" spans="1:17" x14ac:dyDescent="0.25">
      <c r="A5643" s="12" t="s">
        <v>638</v>
      </c>
      <c r="B5643" s="12" t="s">
        <v>82</v>
      </c>
      <c r="C5643" s="12" t="s">
        <v>1038</v>
      </c>
      <c r="D5643" s="43" t="s">
        <v>1763</v>
      </c>
      <c r="E5643" s="42" t="s">
        <v>2712</v>
      </c>
      <c r="F5643" s="42" t="s">
        <v>1</v>
      </c>
      <c r="G5643" s="42" t="s">
        <v>1</v>
      </c>
      <c r="H5643" s="11" t="s">
        <v>52</v>
      </c>
      <c r="I5643" s="67">
        <f t="shared" si="4298"/>
        <v>100</v>
      </c>
      <c r="J5643" s="67">
        <f t="shared" si="4298"/>
        <v>100</v>
      </c>
      <c r="K5643" s="67">
        <f t="shared" si="4298"/>
        <v>0</v>
      </c>
      <c r="L5643" s="67">
        <f t="shared" si="4262"/>
        <v>0</v>
      </c>
      <c r="M5643" s="67">
        <f t="shared" si="4298"/>
        <v>0</v>
      </c>
      <c r="N5643" s="67">
        <f t="shared" si="4298"/>
        <v>0</v>
      </c>
      <c r="O5643" s="67">
        <f t="shared" si="4298"/>
        <v>0</v>
      </c>
      <c r="P5643" s="67">
        <f t="shared" si="4269"/>
        <v>0</v>
      </c>
      <c r="Q5643" s="67">
        <f t="shared" si="4270"/>
        <v>0</v>
      </c>
    </row>
    <row r="5644" spans="1:17" x14ac:dyDescent="0.25">
      <c r="A5644" s="12" t="s">
        <v>638</v>
      </c>
      <c r="B5644" s="12" t="s">
        <v>82</v>
      </c>
      <c r="C5644" s="12" t="s">
        <v>1038</v>
      </c>
      <c r="D5644" s="43" t="s">
        <v>1763</v>
      </c>
      <c r="E5644" s="48">
        <v>6148</v>
      </c>
      <c r="F5644" s="43"/>
      <c r="G5644" s="56" t="s">
        <v>2920</v>
      </c>
      <c r="H5644" s="23" t="s">
        <v>58</v>
      </c>
      <c r="I5644" s="68">
        <v>100</v>
      </c>
      <c r="J5644" s="68">
        <v>100</v>
      </c>
      <c r="K5644" s="68"/>
      <c r="L5644" s="68">
        <f t="shared" ref="L5644:L5707" si="4299">SUM(M5644:O5644)</f>
        <v>0</v>
      </c>
      <c r="M5644" s="68"/>
      <c r="N5644" s="68"/>
      <c r="O5644" s="68"/>
      <c r="P5644" s="68">
        <f t="shared" si="4269"/>
        <v>0</v>
      </c>
      <c r="Q5644" s="68">
        <f t="shared" si="4270"/>
        <v>0</v>
      </c>
    </row>
    <row r="5645" spans="1:17" ht="22.5" x14ac:dyDescent="0.25">
      <c r="A5645" s="14" t="s">
        <v>1</v>
      </c>
      <c r="B5645" s="14" t="s">
        <v>1</v>
      </c>
      <c r="C5645" s="14" t="s">
        <v>1</v>
      </c>
      <c r="D5645" s="42" t="s">
        <v>1</v>
      </c>
      <c r="E5645" s="42" t="s">
        <v>1</v>
      </c>
      <c r="F5645" s="42" t="s">
        <v>1</v>
      </c>
      <c r="G5645" s="42" t="s">
        <v>1</v>
      </c>
      <c r="H5645" s="17" t="s">
        <v>59</v>
      </c>
      <c r="I5645" s="66">
        <f t="shared" ref="I5645:O5645" si="4300">SUM(I5646)</f>
        <v>12000</v>
      </c>
      <c r="J5645" s="66">
        <f t="shared" si="4300"/>
        <v>0</v>
      </c>
      <c r="K5645" s="66">
        <f t="shared" si="4300"/>
        <v>0</v>
      </c>
      <c r="L5645" s="66">
        <f t="shared" si="4299"/>
        <v>0</v>
      </c>
      <c r="M5645" s="66">
        <f t="shared" si="4300"/>
        <v>0</v>
      </c>
      <c r="N5645" s="66">
        <f t="shared" si="4300"/>
        <v>0</v>
      </c>
      <c r="O5645" s="66">
        <f t="shared" si="4300"/>
        <v>0</v>
      </c>
      <c r="P5645" s="66">
        <f t="shared" si="4269"/>
        <v>0</v>
      </c>
      <c r="Q5645" s="66" t="str">
        <f t="shared" si="4270"/>
        <v>-</v>
      </c>
    </row>
    <row r="5646" spans="1:17" x14ac:dyDescent="0.25">
      <c r="A5646" s="12" t="s">
        <v>638</v>
      </c>
      <c r="B5646" s="12" t="s">
        <v>82</v>
      </c>
      <c r="C5646" s="12" t="s">
        <v>1038</v>
      </c>
      <c r="D5646" s="43" t="s">
        <v>1763</v>
      </c>
      <c r="E5646" s="42" t="s">
        <v>2715</v>
      </c>
      <c r="F5646" s="42" t="s">
        <v>1</v>
      </c>
      <c r="G5646" s="42" t="s">
        <v>1</v>
      </c>
      <c r="H5646" s="11" t="s">
        <v>61</v>
      </c>
      <c r="I5646" s="67">
        <f t="shared" ref="I5646" si="4301">SUM(I5647:I5648)</f>
        <v>12000</v>
      </c>
      <c r="J5646" s="67">
        <f t="shared" ref="J5646:K5646" si="4302">SUM(J5647:J5648)</f>
        <v>0</v>
      </c>
      <c r="K5646" s="67">
        <f t="shared" si="4302"/>
        <v>0</v>
      </c>
      <c r="L5646" s="67">
        <f t="shared" si="4299"/>
        <v>0</v>
      </c>
      <c r="M5646" s="67">
        <f t="shared" ref="M5646" si="4303">SUM(M5647:M5648)</f>
        <v>0</v>
      </c>
      <c r="N5646" s="67">
        <f t="shared" ref="N5646:O5646" si="4304">SUM(N5647:N5648)</f>
        <v>0</v>
      </c>
      <c r="O5646" s="67">
        <f t="shared" si="4304"/>
        <v>0</v>
      </c>
      <c r="P5646" s="67">
        <f t="shared" ref="P5646:P5709" si="4305">K5646+L5646</f>
        <v>0</v>
      </c>
      <c r="Q5646" s="67" t="str">
        <f t="shared" ref="Q5646:Q5709" si="4306">IF(J5646=0,"-",P5646/J5646*100)</f>
        <v>-</v>
      </c>
    </row>
    <row r="5647" spans="1:17" x14ac:dyDescent="0.25">
      <c r="A5647" s="12" t="s">
        <v>638</v>
      </c>
      <c r="B5647" s="12" t="s">
        <v>82</v>
      </c>
      <c r="C5647" s="12" t="s">
        <v>1038</v>
      </c>
      <c r="D5647" s="43" t="s">
        <v>1763</v>
      </c>
      <c r="E5647" s="48">
        <v>8213</v>
      </c>
      <c r="F5647" s="43"/>
      <c r="G5647" s="56" t="s">
        <v>2920</v>
      </c>
      <c r="H5647" s="23" t="s">
        <v>62</v>
      </c>
      <c r="I5647" s="68">
        <v>10000</v>
      </c>
      <c r="J5647" s="68">
        <v>0</v>
      </c>
      <c r="K5647" s="68"/>
      <c r="L5647" s="68">
        <f t="shared" si="4299"/>
        <v>0</v>
      </c>
      <c r="M5647" s="68"/>
      <c r="N5647" s="68"/>
      <c r="O5647" s="68"/>
      <c r="P5647" s="68">
        <f t="shared" si="4305"/>
        <v>0</v>
      </c>
      <c r="Q5647" s="68" t="str">
        <f t="shared" si="4306"/>
        <v>-</v>
      </c>
    </row>
    <row r="5648" spans="1:17" x14ac:dyDescent="0.25">
      <c r="A5648" s="12" t="s">
        <v>638</v>
      </c>
      <c r="B5648" s="12" t="s">
        <v>82</v>
      </c>
      <c r="C5648" s="12" t="s">
        <v>1038</v>
      </c>
      <c r="D5648" s="43" t="s">
        <v>1763</v>
      </c>
      <c r="E5648" s="48">
        <v>8216</v>
      </c>
      <c r="F5648" s="43"/>
      <c r="G5648" s="56" t="s">
        <v>2920</v>
      </c>
      <c r="H5648" s="23" t="s">
        <v>248</v>
      </c>
      <c r="I5648" s="68">
        <v>2000</v>
      </c>
      <c r="J5648" s="68">
        <v>0</v>
      </c>
      <c r="K5648" s="68"/>
      <c r="L5648" s="68">
        <f t="shared" si="4299"/>
        <v>0</v>
      </c>
      <c r="M5648" s="68"/>
      <c r="N5648" s="68"/>
      <c r="O5648" s="68"/>
      <c r="P5648" s="68">
        <f t="shared" si="4305"/>
        <v>0</v>
      </c>
      <c r="Q5648" s="68" t="str">
        <f t="shared" si="4306"/>
        <v>-</v>
      </c>
    </row>
    <row r="5649" spans="1:17" x14ac:dyDescent="0.25">
      <c r="A5649" s="23" t="s">
        <v>1</v>
      </c>
      <c r="B5649" s="23" t="s">
        <v>1</v>
      </c>
      <c r="C5649" s="23" t="s">
        <v>1</v>
      </c>
      <c r="D5649" s="49" t="s">
        <v>1</v>
      </c>
      <c r="E5649" s="49" t="s">
        <v>1</v>
      </c>
      <c r="F5649" s="49" t="s">
        <v>1</v>
      </c>
      <c r="G5649" s="49" t="s">
        <v>1</v>
      </c>
      <c r="H5649" s="17" t="s">
        <v>1772</v>
      </c>
      <c r="I5649" s="66">
        <f t="shared" ref="I5649:O5649" si="4307">SUM(I5619,I5642,I5645)</f>
        <v>1951794</v>
      </c>
      <c r="J5649" s="66">
        <f t="shared" si="4307"/>
        <v>1796894</v>
      </c>
      <c r="K5649" s="66">
        <f t="shared" si="4307"/>
        <v>0</v>
      </c>
      <c r="L5649" s="66">
        <f t="shared" si="4299"/>
        <v>150270</v>
      </c>
      <c r="M5649" s="66">
        <f t="shared" si="4307"/>
        <v>0</v>
      </c>
      <c r="N5649" s="66">
        <f t="shared" si="4307"/>
        <v>0</v>
      </c>
      <c r="O5649" s="66">
        <f t="shared" si="4307"/>
        <v>150270</v>
      </c>
      <c r="P5649" s="66">
        <f t="shared" si="4305"/>
        <v>150270</v>
      </c>
      <c r="Q5649" s="66">
        <f t="shared" si="4306"/>
        <v>8.3627637467763822</v>
      </c>
    </row>
    <row r="5650" spans="1:17" ht="15.75" thickBot="1" x14ac:dyDescent="0.3">
      <c r="A5650" s="23" t="s">
        <v>1</v>
      </c>
      <c r="B5650" s="23" t="s">
        <v>1</v>
      </c>
      <c r="C5650" s="23" t="s">
        <v>1</v>
      </c>
      <c r="D5650" s="49" t="s">
        <v>1</v>
      </c>
      <c r="E5650" s="49" t="s">
        <v>1</v>
      </c>
      <c r="F5650" s="49" t="s">
        <v>1</v>
      </c>
      <c r="G5650" s="49" t="s">
        <v>1</v>
      </c>
      <c r="H5650" s="11" t="s">
        <v>64</v>
      </c>
      <c r="I5650" s="67">
        <v>58</v>
      </c>
      <c r="J5650" s="67">
        <v>58</v>
      </c>
      <c r="K5650" s="67"/>
      <c r="L5650" s="67"/>
      <c r="M5650" s="67"/>
      <c r="N5650" s="67"/>
      <c r="O5650" s="67"/>
      <c r="P5650" s="67">
        <f t="shared" si="4305"/>
        <v>0</v>
      </c>
      <c r="Q5650" s="67">
        <f t="shared" si="4306"/>
        <v>0</v>
      </c>
    </row>
    <row r="5651" spans="1:17" ht="34.5" thickBot="1" x14ac:dyDescent="0.3">
      <c r="A5651" s="23" t="s">
        <v>1</v>
      </c>
      <c r="B5651" s="23" t="s">
        <v>1</v>
      </c>
      <c r="C5651" s="23" t="s">
        <v>1</v>
      </c>
      <c r="D5651" s="49" t="s">
        <v>1</v>
      </c>
      <c r="E5651" s="49" t="s">
        <v>1</v>
      </c>
      <c r="F5651" s="49" t="s">
        <v>1</v>
      </c>
      <c r="G5651" s="49" t="s">
        <v>1</v>
      </c>
      <c r="H5651" s="22" t="s">
        <v>65</v>
      </c>
      <c r="I5651" s="64" t="s">
        <v>2718</v>
      </c>
      <c r="J5651" s="64" t="s">
        <v>2879</v>
      </c>
      <c r="K5651" s="64" t="s">
        <v>2942</v>
      </c>
      <c r="L5651" s="64" t="s">
        <v>2942</v>
      </c>
      <c r="M5651" s="64" t="s">
        <v>2950</v>
      </c>
      <c r="N5651" s="64" t="s">
        <v>2949</v>
      </c>
      <c r="O5651" s="64" t="s">
        <v>2948</v>
      </c>
      <c r="P5651" s="64" t="s">
        <v>2942</v>
      </c>
      <c r="Q5651" s="64" t="s">
        <v>2944</v>
      </c>
    </row>
    <row r="5652" spans="1:17" x14ac:dyDescent="0.25">
      <c r="A5652" s="24"/>
      <c r="B5652" s="24"/>
      <c r="C5652" s="24"/>
      <c r="D5652" s="51"/>
      <c r="E5652" s="51"/>
      <c r="F5652" s="51"/>
      <c r="G5652" s="51"/>
      <c r="H5652" s="18" t="s">
        <v>1</v>
      </c>
      <c r="I5652" s="65">
        <v>1</v>
      </c>
      <c r="J5652" s="65" t="s">
        <v>2894</v>
      </c>
      <c r="K5652" s="65">
        <v>3</v>
      </c>
      <c r="L5652" s="65" t="s">
        <v>2945</v>
      </c>
      <c r="M5652" s="65">
        <v>5</v>
      </c>
      <c r="N5652" s="65">
        <v>6</v>
      </c>
      <c r="O5652" s="65">
        <v>7</v>
      </c>
      <c r="P5652" s="65" t="s">
        <v>2946</v>
      </c>
      <c r="Q5652" s="65">
        <v>9</v>
      </c>
    </row>
    <row r="5653" spans="1:17" x14ac:dyDescent="0.25">
      <c r="A5653" s="24"/>
      <c r="B5653" s="24"/>
      <c r="C5653" s="24"/>
      <c r="D5653" s="51"/>
      <c r="E5653" s="52"/>
      <c r="F5653" s="52"/>
      <c r="G5653" s="52"/>
      <c r="H5653" s="19" t="s">
        <v>332</v>
      </c>
      <c r="I5653" s="69">
        <f t="shared" ref="I5653" si="4308">SUM(I5649)</f>
        <v>1951794</v>
      </c>
      <c r="J5653" s="69">
        <f t="shared" ref="J5653:K5653" si="4309">SUM(J5649)</f>
        <v>1796894</v>
      </c>
      <c r="K5653" s="69">
        <f t="shared" si="4309"/>
        <v>0</v>
      </c>
      <c r="L5653" s="69">
        <f t="shared" si="4299"/>
        <v>150270</v>
      </c>
      <c r="M5653" s="69">
        <f t="shared" ref="M5653" si="4310">SUM(M5649)</f>
        <v>0</v>
      </c>
      <c r="N5653" s="69">
        <f t="shared" ref="N5653:O5653" si="4311">SUM(N5649)</f>
        <v>0</v>
      </c>
      <c r="O5653" s="69">
        <f t="shared" si="4311"/>
        <v>150270</v>
      </c>
      <c r="P5653" s="69">
        <f t="shared" si="4305"/>
        <v>150270</v>
      </c>
      <c r="Q5653" s="69">
        <f t="shared" si="4306"/>
        <v>8.3627637467763822</v>
      </c>
    </row>
    <row r="5654" spans="1:17" x14ac:dyDescent="0.25">
      <c r="A5654" s="24"/>
      <c r="B5654" s="24"/>
      <c r="C5654" s="24"/>
      <c r="D5654" s="51"/>
      <c r="E5654" s="51"/>
      <c r="F5654" s="51"/>
      <c r="G5654" s="51"/>
      <c r="H5654" s="20" t="s">
        <v>67</v>
      </c>
      <c r="I5654" s="69">
        <f t="shared" ref="I5654" si="4312">SUM(I5653)</f>
        <v>1951794</v>
      </c>
      <c r="J5654" s="69">
        <f t="shared" ref="J5654:K5654" si="4313">SUM(J5653)</f>
        <v>1796894</v>
      </c>
      <c r="K5654" s="69">
        <f t="shared" si="4313"/>
        <v>0</v>
      </c>
      <c r="L5654" s="69">
        <f t="shared" si="4299"/>
        <v>150270</v>
      </c>
      <c r="M5654" s="69">
        <f t="shared" ref="M5654" si="4314">SUM(M5653)</f>
        <v>0</v>
      </c>
      <c r="N5654" s="69">
        <f t="shared" ref="N5654:O5654" si="4315">SUM(N5653)</f>
        <v>0</v>
      </c>
      <c r="O5654" s="69">
        <f t="shared" si="4315"/>
        <v>150270</v>
      </c>
      <c r="P5654" s="69">
        <f t="shared" si="4305"/>
        <v>150270</v>
      </c>
      <c r="Q5654" s="69">
        <f t="shared" si="4306"/>
        <v>8.3627637467763822</v>
      </c>
    </row>
    <row r="5655" spans="1:17" x14ac:dyDescent="0.25">
      <c r="A5655" s="25"/>
      <c r="B5655" s="25"/>
      <c r="C5655" s="25"/>
      <c r="D5655" s="53"/>
      <c r="E5655" s="53"/>
      <c r="F5655" s="53"/>
      <c r="G5655" s="53"/>
    </row>
    <row r="5656" spans="1:17" ht="15.75" thickBot="1" x14ac:dyDescent="0.3">
      <c r="A5656" s="23" t="s">
        <v>1</v>
      </c>
      <c r="B5656" s="23" t="s">
        <v>1</v>
      </c>
      <c r="C5656" s="23" t="s">
        <v>1</v>
      </c>
      <c r="D5656" s="49" t="s">
        <v>1</v>
      </c>
      <c r="E5656" s="49" t="s">
        <v>1</v>
      </c>
      <c r="F5656" s="49" t="s">
        <v>1</v>
      </c>
      <c r="G5656" s="49" t="s">
        <v>1</v>
      </c>
      <c r="H5656" s="26" t="s">
        <v>1</v>
      </c>
      <c r="I5656" s="70"/>
      <c r="J5656" s="70"/>
      <c r="K5656" s="70"/>
      <c r="L5656" s="70"/>
      <c r="M5656" s="70"/>
      <c r="N5656" s="70"/>
      <c r="O5656" s="70"/>
      <c r="P5656" s="70"/>
      <c r="Q5656" s="70"/>
    </row>
    <row r="5657" spans="1:17" ht="34.5" thickBot="1" x14ac:dyDescent="0.3">
      <c r="A5657" s="22" t="s">
        <v>4</v>
      </c>
      <c r="B5657" s="22" t="s">
        <v>5</v>
      </c>
      <c r="C5657" s="22" t="s">
        <v>6</v>
      </c>
      <c r="D5657" s="44" t="s">
        <v>2891</v>
      </c>
      <c r="E5657" s="44" t="s">
        <v>2895</v>
      </c>
      <c r="F5657" s="44" t="s">
        <v>7</v>
      </c>
      <c r="G5657" s="44" t="s">
        <v>8</v>
      </c>
      <c r="H5657" s="22" t="s">
        <v>9</v>
      </c>
      <c r="I5657" s="64" t="s">
        <v>2718</v>
      </c>
      <c r="J5657" s="64" t="s">
        <v>2879</v>
      </c>
      <c r="K5657" s="64" t="s">
        <v>2942</v>
      </c>
      <c r="L5657" s="64" t="s">
        <v>2942</v>
      </c>
      <c r="M5657" s="64" t="s">
        <v>2950</v>
      </c>
      <c r="N5657" s="64" t="s">
        <v>2949</v>
      </c>
      <c r="O5657" s="64" t="s">
        <v>2948</v>
      </c>
      <c r="P5657" s="64" t="s">
        <v>2942</v>
      </c>
      <c r="Q5657" s="64" t="s">
        <v>2944</v>
      </c>
    </row>
    <row r="5658" spans="1:17" x14ac:dyDescent="0.25">
      <c r="A5658" s="15" t="s">
        <v>1</v>
      </c>
      <c r="B5658" s="15" t="s">
        <v>1</v>
      </c>
      <c r="C5658" s="15" t="s">
        <v>1</v>
      </c>
      <c r="D5658" s="45" t="s">
        <v>1</v>
      </c>
      <c r="E5658" s="45" t="s">
        <v>1</v>
      </c>
      <c r="F5658" s="46" t="s">
        <v>1</v>
      </c>
      <c r="G5658" s="47" t="s">
        <v>1</v>
      </c>
      <c r="H5658" s="16" t="s">
        <v>1</v>
      </c>
      <c r="I5658" s="65">
        <v>1</v>
      </c>
      <c r="J5658" s="65" t="s">
        <v>2894</v>
      </c>
      <c r="K5658" s="65">
        <v>3</v>
      </c>
      <c r="L5658" s="65" t="s">
        <v>2945</v>
      </c>
      <c r="M5658" s="65">
        <v>5</v>
      </c>
      <c r="N5658" s="65">
        <v>6</v>
      </c>
      <c r="O5658" s="65">
        <v>7</v>
      </c>
      <c r="P5658" s="65" t="s">
        <v>2946</v>
      </c>
      <c r="Q5658" s="65">
        <v>9</v>
      </c>
    </row>
    <row r="5659" spans="1:17" x14ac:dyDescent="0.25">
      <c r="A5659" s="14" t="s">
        <v>638</v>
      </c>
      <c r="B5659" s="14" t="s">
        <v>82</v>
      </c>
      <c r="C5659" s="12" t="s">
        <v>1049</v>
      </c>
      <c r="D5659" s="43" t="s">
        <v>1773</v>
      </c>
      <c r="E5659" s="42" t="s">
        <v>1</v>
      </c>
      <c r="F5659" s="42" t="s">
        <v>1</v>
      </c>
      <c r="G5659" s="42" t="s">
        <v>1</v>
      </c>
      <c r="H5659" s="11" t="s">
        <v>1774</v>
      </c>
      <c r="I5659" s="63"/>
      <c r="J5659" s="63"/>
      <c r="K5659" s="63"/>
      <c r="L5659" s="63"/>
      <c r="M5659" s="63"/>
      <c r="N5659" s="63"/>
      <c r="O5659" s="63"/>
      <c r="P5659" s="63">
        <f t="shared" si="4305"/>
        <v>0</v>
      </c>
      <c r="Q5659" s="63" t="str">
        <f t="shared" si="4306"/>
        <v>-</v>
      </c>
    </row>
    <row r="5660" spans="1:17" ht="22.5" x14ac:dyDescent="0.25">
      <c r="A5660" s="14" t="s">
        <v>1</v>
      </c>
      <c r="B5660" s="14" t="s">
        <v>1</v>
      </c>
      <c r="C5660" s="14" t="s">
        <v>1</v>
      </c>
      <c r="D5660" s="42" t="s">
        <v>1</v>
      </c>
      <c r="E5660" s="42" t="s">
        <v>1</v>
      </c>
      <c r="F5660" s="42" t="s">
        <v>1</v>
      </c>
      <c r="G5660" s="42" t="s">
        <v>1</v>
      </c>
      <c r="H5660" s="17" t="s">
        <v>13</v>
      </c>
      <c r="I5660" s="66">
        <f t="shared" ref="I5660" si="4316">SUM(I5661,I5668,I5670)</f>
        <v>1716673</v>
      </c>
      <c r="J5660" s="66">
        <f t="shared" ref="J5660:K5660" si="4317">SUM(J5661,J5668,J5670)</f>
        <v>1716673</v>
      </c>
      <c r="K5660" s="66">
        <f t="shared" si="4317"/>
        <v>0</v>
      </c>
      <c r="L5660" s="66">
        <f t="shared" si="4299"/>
        <v>171467</v>
      </c>
      <c r="M5660" s="66">
        <f t="shared" ref="M5660" si="4318">SUM(M5661,M5668,M5670)</f>
        <v>0</v>
      </c>
      <c r="N5660" s="66">
        <f t="shared" ref="N5660:O5660" si="4319">SUM(N5661,N5668,N5670)</f>
        <v>0</v>
      </c>
      <c r="O5660" s="66">
        <f t="shared" si="4319"/>
        <v>171467</v>
      </c>
      <c r="P5660" s="66">
        <f t="shared" si="4305"/>
        <v>171467</v>
      </c>
      <c r="Q5660" s="66">
        <f t="shared" si="4306"/>
        <v>9.9883320818816408</v>
      </c>
    </row>
    <row r="5661" spans="1:17" x14ac:dyDescent="0.25">
      <c r="A5661" s="12" t="s">
        <v>638</v>
      </c>
      <c r="B5661" s="12" t="s">
        <v>82</v>
      </c>
      <c r="C5661" s="12" t="s">
        <v>1049</v>
      </c>
      <c r="D5661" s="43" t="s">
        <v>1773</v>
      </c>
      <c r="E5661" s="42" t="s">
        <v>2709</v>
      </c>
      <c r="F5661" s="42" t="s">
        <v>1</v>
      </c>
      <c r="G5661" s="42" t="s">
        <v>1</v>
      </c>
      <c r="H5661" s="11" t="s">
        <v>15</v>
      </c>
      <c r="I5661" s="67">
        <f t="shared" ref="I5661" si="4320">SUM(I5662,I5663)</f>
        <v>1286823</v>
      </c>
      <c r="J5661" s="67">
        <f t="shared" ref="J5661:K5661" si="4321">SUM(J5662,J5663)</f>
        <v>1286823</v>
      </c>
      <c r="K5661" s="67">
        <f t="shared" si="4321"/>
        <v>0</v>
      </c>
      <c r="L5661" s="67">
        <f t="shared" si="4299"/>
        <v>115014</v>
      </c>
      <c r="M5661" s="67">
        <f t="shared" ref="M5661" si="4322">SUM(M5662,M5663)</f>
        <v>0</v>
      </c>
      <c r="N5661" s="67">
        <f t="shared" ref="N5661:O5661" si="4323">SUM(N5662,N5663)</f>
        <v>0</v>
      </c>
      <c r="O5661" s="67">
        <f t="shared" si="4323"/>
        <v>115014</v>
      </c>
      <c r="P5661" s="67">
        <f t="shared" si="4305"/>
        <v>115014</v>
      </c>
      <c r="Q5661" s="67">
        <f t="shared" si="4306"/>
        <v>8.9378259480907634</v>
      </c>
    </row>
    <row r="5662" spans="1:17" x14ac:dyDescent="0.25">
      <c r="A5662" s="12" t="s">
        <v>638</v>
      </c>
      <c r="B5662" s="12" t="s">
        <v>82</v>
      </c>
      <c r="C5662" s="12" t="s">
        <v>1049</v>
      </c>
      <c r="D5662" s="43" t="s">
        <v>1773</v>
      </c>
      <c r="E5662" s="48">
        <v>6111</v>
      </c>
      <c r="F5662" s="43"/>
      <c r="G5662" s="56" t="s">
        <v>2920</v>
      </c>
      <c r="H5662" s="23" t="s">
        <v>16</v>
      </c>
      <c r="I5662" s="68">
        <v>1133022</v>
      </c>
      <c r="J5662" s="68">
        <v>1133022</v>
      </c>
      <c r="K5662" s="68"/>
      <c r="L5662" s="68">
        <f t="shared" si="4299"/>
        <v>95000</v>
      </c>
      <c r="M5662" s="68"/>
      <c r="N5662" s="68"/>
      <c r="O5662" s="68">
        <v>95000</v>
      </c>
      <c r="P5662" s="68">
        <f t="shared" si="4305"/>
        <v>95000</v>
      </c>
      <c r="Q5662" s="68">
        <f t="shared" si="4306"/>
        <v>8.3846562555713842</v>
      </c>
    </row>
    <row r="5663" spans="1:17" x14ac:dyDescent="0.25">
      <c r="A5663" s="14" t="s">
        <v>638</v>
      </c>
      <c r="B5663" s="14" t="s">
        <v>82</v>
      </c>
      <c r="C5663" s="14" t="s">
        <v>1049</v>
      </c>
      <c r="D5663" s="50" t="s">
        <v>1773</v>
      </c>
      <c r="E5663" s="50" t="s">
        <v>2719</v>
      </c>
      <c r="F5663" s="43" t="s">
        <v>1</v>
      </c>
      <c r="G5663" s="49" t="s">
        <v>1</v>
      </c>
      <c r="H5663" s="11" t="s">
        <v>19</v>
      </c>
      <c r="I5663" s="67">
        <f t="shared" ref="I5663:O5663" si="4324">SUM(I5664:I5667)</f>
        <v>153801</v>
      </c>
      <c r="J5663" s="67">
        <f t="shared" si="4324"/>
        <v>153801</v>
      </c>
      <c r="K5663" s="67">
        <f t="shared" si="4324"/>
        <v>0</v>
      </c>
      <c r="L5663" s="67">
        <f t="shared" si="4299"/>
        <v>20014</v>
      </c>
      <c r="M5663" s="67">
        <f t="shared" si="4324"/>
        <v>0</v>
      </c>
      <c r="N5663" s="67">
        <f t="shared" si="4324"/>
        <v>0</v>
      </c>
      <c r="O5663" s="67">
        <f t="shared" si="4324"/>
        <v>20014</v>
      </c>
      <c r="P5663" s="67">
        <f t="shared" si="4305"/>
        <v>20014</v>
      </c>
      <c r="Q5663" s="67">
        <f t="shared" si="4306"/>
        <v>13.012919291812148</v>
      </c>
    </row>
    <row r="5664" spans="1:17" x14ac:dyDescent="0.25">
      <c r="A5664" s="12" t="s">
        <v>638</v>
      </c>
      <c r="B5664" s="12" t="s">
        <v>82</v>
      </c>
      <c r="C5664" s="12" t="s">
        <v>1049</v>
      </c>
      <c r="D5664" s="43" t="s">
        <v>1773</v>
      </c>
      <c r="E5664" s="48">
        <v>6112</v>
      </c>
      <c r="F5664" s="43" t="s">
        <v>1775</v>
      </c>
      <c r="G5664" s="56" t="s">
        <v>2920</v>
      </c>
      <c r="H5664" s="23" t="s">
        <v>73</v>
      </c>
      <c r="I5664" s="68">
        <v>25500</v>
      </c>
      <c r="J5664" s="68">
        <v>25500</v>
      </c>
      <c r="K5664" s="68"/>
      <c r="L5664" s="68">
        <f t="shared" si="4299"/>
        <v>6214</v>
      </c>
      <c r="M5664" s="68"/>
      <c r="N5664" s="68"/>
      <c r="O5664" s="68">
        <v>6214</v>
      </c>
      <c r="P5664" s="68">
        <f t="shared" si="4305"/>
        <v>6214</v>
      </c>
      <c r="Q5664" s="68">
        <f t="shared" si="4306"/>
        <v>24.368627450980394</v>
      </c>
    </row>
    <row r="5665" spans="1:17" x14ac:dyDescent="0.25">
      <c r="A5665" s="12" t="s">
        <v>638</v>
      </c>
      <c r="B5665" s="12" t="s">
        <v>82</v>
      </c>
      <c r="C5665" s="12" t="s">
        <v>1049</v>
      </c>
      <c r="D5665" s="43" t="s">
        <v>1773</v>
      </c>
      <c r="E5665" s="48">
        <v>6112</v>
      </c>
      <c r="F5665" s="43" t="s">
        <v>1776</v>
      </c>
      <c r="G5665" s="56" t="s">
        <v>2920</v>
      </c>
      <c r="H5665" s="23" t="s">
        <v>22</v>
      </c>
      <c r="I5665" s="68">
        <v>90000</v>
      </c>
      <c r="J5665" s="68">
        <v>90000</v>
      </c>
      <c r="K5665" s="68"/>
      <c r="L5665" s="68">
        <f t="shared" si="4299"/>
        <v>10000</v>
      </c>
      <c r="M5665" s="68"/>
      <c r="N5665" s="68"/>
      <c r="O5665" s="68">
        <v>10000</v>
      </c>
      <c r="P5665" s="68">
        <f t="shared" si="4305"/>
        <v>10000</v>
      </c>
      <c r="Q5665" s="68">
        <f t="shared" si="4306"/>
        <v>11.111111111111111</v>
      </c>
    </row>
    <row r="5666" spans="1:17" x14ac:dyDescent="0.25">
      <c r="A5666" s="12" t="s">
        <v>638</v>
      </c>
      <c r="B5666" s="12" t="s">
        <v>82</v>
      </c>
      <c r="C5666" s="12" t="s">
        <v>1049</v>
      </c>
      <c r="D5666" s="43" t="s">
        <v>1773</v>
      </c>
      <c r="E5666" s="48">
        <v>6112</v>
      </c>
      <c r="F5666" s="43" t="s">
        <v>1777</v>
      </c>
      <c r="G5666" s="56" t="s">
        <v>2920</v>
      </c>
      <c r="H5666" s="23" t="s">
        <v>24</v>
      </c>
      <c r="I5666" s="68">
        <v>23301</v>
      </c>
      <c r="J5666" s="68">
        <v>23301</v>
      </c>
      <c r="K5666" s="68"/>
      <c r="L5666" s="68">
        <f t="shared" si="4299"/>
        <v>0</v>
      </c>
      <c r="M5666" s="68"/>
      <c r="N5666" s="68"/>
      <c r="O5666" s="68"/>
      <c r="P5666" s="68">
        <f t="shared" si="4305"/>
        <v>0</v>
      </c>
      <c r="Q5666" s="68">
        <f t="shared" si="4306"/>
        <v>0</v>
      </c>
    </row>
    <row r="5667" spans="1:17" x14ac:dyDescent="0.25">
      <c r="A5667" s="12" t="s">
        <v>638</v>
      </c>
      <c r="B5667" s="12" t="s">
        <v>82</v>
      </c>
      <c r="C5667" s="12" t="s">
        <v>1049</v>
      </c>
      <c r="D5667" s="43" t="s">
        <v>1773</v>
      </c>
      <c r="E5667" s="48">
        <v>6112</v>
      </c>
      <c r="F5667" s="43" t="s">
        <v>1778</v>
      </c>
      <c r="G5667" s="56" t="s">
        <v>2920</v>
      </c>
      <c r="H5667" s="23" t="s">
        <v>26</v>
      </c>
      <c r="I5667" s="68">
        <v>15000</v>
      </c>
      <c r="J5667" s="68">
        <v>15000</v>
      </c>
      <c r="K5667" s="68"/>
      <c r="L5667" s="68">
        <f t="shared" si="4299"/>
        <v>3800</v>
      </c>
      <c r="M5667" s="68"/>
      <c r="N5667" s="68"/>
      <c r="O5667" s="68">
        <v>3800</v>
      </c>
      <c r="P5667" s="68">
        <f t="shared" si="4305"/>
        <v>3800</v>
      </c>
      <c r="Q5667" s="68">
        <f t="shared" si="4306"/>
        <v>25.333333333333336</v>
      </c>
    </row>
    <row r="5668" spans="1:17" x14ac:dyDescent="0.25">
      <c r="A5668" s="12" t="s">
        <v>638</v>
      </c>
      <c r="B5668" s="12" t="s">
        <v>82</v>
      </c>
      <c r="C5668" s="12" t="s">
        <v>1049</v>
      </c>
      <c r="D5668" s="43" t="s">
        <v>1773</v>
      </c>
      <c r="E5668" s="42" t="s">
        <v>2710</v>
      </c>
      <c r="F5668" s="42" t="s">
        <v>1</v>
      </c>
      <c r="G5668" s="42" t="s">
        <v>1</v>
      </c>
      <c r="H5668" s="11" t="s">
        <v>28</v>
      </c>
      <c r="I5668" s="67">
        <f t="shared" ref="I5668:O5668" si="4325">SUM(I5669)</f>
        <v>119002</v>
      </c>
      <c r="J5668" s="67">
        <f t="shared" si="4325"/>
        <v>119002</v>
      </c>
      <c r="K5668" s="67">
        <f t="shared" si="4325"/>
        <v>0</v>
      </c>
      <c r="L5668" s="67">
        <f t="shared" si="4299"/>
        <v>10000</v>
      </c>
      <c r="M5668" s="67">
        <f t="shared" si="4325"/>
        <v>0</v>
      </c>
      <c r="N5668" s="67">
        <f t="shared" si="4325"/>
        <v>0</v>
      </c>
      <c r="O5668" s="67">
        <f t="shared" si="4325"/>
        <v>10000</v>
      </c>
      <c r="P5668" s="67">
        <f t="shared" si="4305"/>
        <v>10000</v>
      </c>
      <c r="Q5668" s="67">
        <f t="shared" si="4306"/>
        <v>8.4032201139476648</v>
      </c>
    </row>
    <row r="5669" spans="1:17" x14ac:dyDescent="0.25">
      <c r="A5669" s="12" t="s">
        <v>638</v>
      </c>
      <c r="B5669" s="12" t="s">
        <v>82</v>
      </c>
      <c r="C5669" s="12" t="s">
        <v>1049</v>
      </c>
      <c r="D5669" s="43" t="s">
        <v>1773</v>
      </c>
      <c r="E5669" s="48">
        <v>6121</v>
      </c>
      <c r="F5669" s="43"/>
      <c r="G5669" s="56" t="s">
        <v>2920</v>
      </c>
      <c r="H5669" s="23" t="s">
        <v>29</v>
      </c>
      <c r="I5669" s="68">
        <v>119002</v>
      </c>
      <c r="J5669" s="68">
        <v>119002</v>
      </c>
      <c r="K5669" s="68"/>
      <c r="L5669" s="68">
        <f t="shared" si="4299"/>
        <v>10000</v>
      </c>
      <c r="M5669" s="68"/>
      <c r="N5669" s="68"/>
      <c r="O5669" s="68">
        <v>10000</v>
      </c>
      <c r="P5669" s="68">
        <f t="shared" si="4305"/>
        <v>10000</v>
      </c>
      <c r="Q5669" s="68">
        <f t="shared" si="4306"/>
        <v>8.4032201139476648</v>
      </c>
    </row>
    <row r="5670" spans="1:17" x14ac:dyDescent="0.25">
      <c r="A5670" s="12" t="s">
        <v>638</v>
      </c>
      <c r="B5670" s="12" t="s">
        <v>82</v>
      </c>
      <c r="C5670" s="12" t="s">
        <v>1049</v>
      </c>
      <c r="D5670" s="43" t="s">
        <v>1773</v>
      </c>
      <c r="E5670" s="42" t="s">
        <v>2711</v>
      </c>
      <c r="F5670" s="42" t="s">
        <v>1</v>
      </c>
      <c r="G5670" s="42" t="s">
        <v>1</v>
      </c>
      <c r="H5670" s="11" t="s">
        <v>32</v>
      </c>
      <c r="I5670" s="67">
        <f t="shared" ref="I5670:O5670" si="4326">SUM(I5671:I5677)</f>
        <v>310848</v>
      </c>
      <c r="J5670" s="67">
        <f t="shared" si="4326"/>
        <v>310848</v>
      </c>
      <c r="K5670" s="67">
        <f t="shared" si="4326"/>
        <v>0</v>
      </c>
      <c r="L5670" s="67">
        <f t="shared" si="4299"/>
        <v>46453</v>
      </c>
      <c r="M5670" s="67">
        <f t="shared" si="4326"/>
        <v>0</v>
      </c>
      <c r="N5670" s="67">
        <f t="shared" si="4326"/>
        <v>0</v>
      </c>
      <c r="O5670" s="67">
        <f t="shared" si="4326"/>
        <v>46453</v>
      </c>
      <c r="P5670" s="67">
        <f t="shared" si="4305"/>
        <v>46453</v>
      </c>
      <c r="Q5670" s="67">
        <f t="shared" si="4306"/>
        <v>14.943959748816141</v>
      </c>
    </row>
    <row r="5671" spans="1:17" x14ac:dyDescent="0.25">
      <c r="A5671" s="12" t="s">
        <v>638</v>
      </c>
      <c r="B5671" s="12" t="s">
        <v>82</v>
      </c>
      <c r="C5671" s="12" t="s">
        <v>1049</v>
      </c>
      <c r="D5671" s="43" t="s">
        <v>1773</v>
      </c>
      <c r="E5671" s="48">
        <v>6131</v>
      </c>
      <c r="F5671" s="43"/>
      <c r="G5671" s="56" t="s">
        <v>2920</v>
      </c>
      <c r="H5671" s="23" t="s">
        <v>33</v>
      </c>
      <c r="I5671" s="68">
        <v>200</v>
      </c>
      <c r="J5671" s="68">
        <v>200</v>
      </c>
      <c r="K5671" s="68"/>
      <c r="L5671" s="68">
        <f t="shared" si="4299"/>
        <v>0</v>
      </c>
      <c r="M5671" s="68"/>
      <c r="N5671" s="68"/>
      <c r="O5671" s="68"/>
      <c r="P5671" s="68">
        <f t="shared" si="4305"/>
        <v>0</v>
      </c>
      <c r="Q5671" s="68">
        <f t="shared" si="4306"/>
        <v>0</v>
      </c>
    </row>
    <row r="5672" spans="1:17" x14ac:dyDescent="0.25">
      <c r="A5672" s="12" t="s">
        <v>638</v>
      </c>
      <c r="B5672" s="12" t="s">
        <v>82</v>
      </c>
      <c r="C5672" s="12" t="s">
        <v>1049</v>
      </c>
      <c r="D5672" s="43" t="s">
        <v>1773</v>
      </c>
      <c r="E5672" s="48">
        <v>6132</v>
      </c>
      <c r="F5672" s="43"/>
      <c r="G5672" s="56" t="s">
        <v>2920</v>
      </c>
      <c r="H5672" s="23" t="s">
        <v>227</v>
      </c>
      <c r="I5672" s="68">
        <v>254700</v>
      </c>
      <c r="J5672" s="68">
        <v>254700</v>
      </c>
      <c r="K5672" s="68"/>
      <c r="L5672" s="68">
        <f t="shared" si="4299"/>
        <v>41000</v>
      </c>
      <c r="M5672" s="68"/>
      <c r="N5672" s="68"/>
      <c r="O5672" s="68">
        <v>41000</v>
      </c>
      <c r="P5672" s="68">
        <f t="shared" si="4305"/>
        <v>41000</v>
      </c>
      <c r="Q5672" s="68">
        <f t="shared" si="4306"/>
        <v>16.097369454259912</v>
      </c>
    </row>
    <row r="5673" spans="1:17" x14ac:dyDescent="0.25">
      <c r="A5673" s="12" t="s">
        <v>638</v>
      </c>
      <c r="B5673" s="12" t="s">
        <v>82</v>
      </c>
      <c r="C5673" s="12" t="s">
        <v>1049</v>
      </c>
      <c r="D5673" s="43" t="s">
        <v>1773</v>
      </c>
      <c r="E5673" s="48">
        <v>6133</v>
      </c>
      <c r="F5673" s="43"/>
      <c r="G5673" s="56" t="s">
        <v>2920</v>
      </c>
      <c r="H5673" s="23" t="s">
        <v>229</v>
      </c>
      <c r="I5673" s="68">
        <v>27800</v>
      </c>
      <c r="J5673" s="68">
        <v>27800</v>
      </c>
      <c r="K5673" s="68"/>
      <c r="L5673" s="68">
        <f t="shared" si="4299"/>
        <v>3200</v>
      </c>
      <c r="M5673" s="68"/>
      <c r="N5673" s="68"/>
      <c r="O5673" s="68">
        <v>3200</v>
      </c>
      <c r="P5673" s="68">
        <f t="shared" si="4305"/>
        <v>3200</v>
      </c>
      <c r="Q5673" s="68">
        <f t="shared" si="4306"/>
        <v>11.510791366906476</v>
      </c>
    </row>
    <row r="5674" spans="1:17" x14ac:dyDescent="0.25">
      <c r="A5674" s="12" t="s">
        <v>638</v>
      </c>
      <c r="B5674" s="12" t="s">
        <v>82</v>
      </c>
      <c r="C5674" s="12" t="s">
        <v>1049</v>
      </c>
      <c r="D5674" s="43" t="s">
        <v>1773</v>
      </c>
      <c r="E5674" s="48">
        <v>6134</v>
      </c>
      <c r="F5674" s="43"/>
      <c r="G5674" s="56" t="s">
        <v>2920</v>
      </c>
      <c r="H5674" s="23" t="s">
        <v>169</v>
      </c>
      <c r="I5674" s="68">
        <v>5000</v>
      </c>
      <c r="J5674" s="68">
        <v>5000</v>
      </c>
      <c r="K5674" s="68"/>
      <c r="L5674" s="68">
        <f t="shared" si="4299"/>
        <v>1118</v>
      </c>
      <c r="M5674" s="68"/>
      <c r="N5674" s="68"/>
      <c r="O5674" s="68">
        <v>1118</v>
      </c>
      <c r="P5674" s="68">
        <f t="shared" si="4305"/>
        <v>1118</v>
      </c>
      <c r="Q5674" s="68">
        <f t="shared" si="4306"/>
        <v>22.36</v>
      </c>
    </row>
    <row r="5675" spans="1:17" x14ac:dyDescent="0.25">
      <c r="A5675" s="12" t="s">
        <v>638</v>
      </c>
      <c r="B5675" s="12" t="s">
        <v>82</v>
      </c>
      <c r="C5675" s="12" t="s">
        <v>1049</v>
      </c>
      <c r="D5675" s="43" t="s">
        <v>1773</v>
      </c>
      <c r="E5675" s="48">
        <v>6137</v>
      </c>
      <c r="F5675" s="43"/>
      <c r="G5675" s="56" t="s">
        <v>2920</v>
      </c>
      <c r="H5675" s="23" t="s">
        <v>235</v>
      </c>
      <c r="I5675" s="68">
        <v>2000</v>
      </c>
      <c r="J5675" s="68">
        <v>2000</v>
      </c>
      <c r="K5675" s="68"/>
      <c r="L5675" s="68">
        <f t="shared" si="4299"/>
        <v>0</v>
      </c>
      <c r="M5675" s="68"/>
      <c r="N5675" s="68"/>
      <c r="O5675" s="68"/>
      <c r="P5675" s="68">
        <f t="shared" si="4305"/>
        <v>0</v>
      </c>
      <c r="Q5675" s="68">
        <f t="shared" si="4306"/>
        <v>0</v>
      </c>
    </row>
    <row r="5676" spans="1:17" x14ac:dyDescent="0.25">
      <c r="A5676" s="12" t="s">
        <v>638</v>
      </c>
      <c r="B5676" s="12" t="s">
        <v>82</v>
      </c>
      <c r="C5676" s="12" t="s">
        <v>1049</v>
      </c>
      <c r="D5676" s="43" t="s">
        <v>1773</v>
      </c>
      <c r="E5676" s="48">
        <v>6138</v>
      </c>
      <c r="F5676" s="43"/>
      <c r="G5676" s="56" t="s">
        <v>2920</v>
      </c>
      <c r="H5676" s="23" t="s">
        <v>237</v>
      </c>
      <c r="I5676" s="68">
        <v>200</v>
      </c>
      <c r="J5676" s="68">
        <v>200</v>
      </c>
      <c r="K5676" s="68"/>
      <c r="L5676" s="68">
        <f t="shared" si="4299"/>
        <v>0</v>
      </c>
      <c r="M5676" s="68"/>
      <c r="N5676" s="68"/>
      <c r="O5676" s="68"/>
      <c r="P5676" s="68">
        <f t="shared" si="4305"/>
        <v>0</v>
      </c>
      <c r="Q5676" s="68">
        <f t="shared" si="4306"/>
        <v>0</v>
      </c>
    </row>
    <row r="5677" spans="1:17" x14ac:dyDescent="0.25">
      <c r="A5677" s="14" t="s">
        <v>638</v>
      </c>
      <c r="B5677" s="14" t="s">
        <v>82</v>
      </c>
      <c r="C5677" s="14" t="s">
        <v>1049</v>
      </c>
      <c r="D5677" s="50" t="s">
        <v>1773</v>
      </c>
      <c r="E5677" s="50" t="s">
        <v>2720</v>
      </c>
      <c r="F5677" s="43" t="s">
        <v>1</v>
      </c>
      <c r="G5677" s="49" t="s">
        <v>1</v>
      </c>
      <c r="H5677" s="11" t="s">
        <v>35</v>
      </c>
      <c r="I5677" s="67">
        <f t="shared" ref="I5677:O5677" si="4327">SUM(I5678:I5680)</f>
        <v>20948</v>
      </c>
      <c r="J5677" s="67">
        <f t="shared" si="4327"/>
        <v>20948</v>
      </c>
      <c r="K5677" s="67">
        <f t="shared" si="4327"/>
        <v>0</v>
      </c>
      <c r="L5677" s="67">
        <f t="shared" si="4299"/>
        <v>1135</v>
      </c>
      <c r="M5677" s="67">
        <f t="shared" si="4327"/>
        <v>0</v>
      </c>
      <c r="N5677" s="67">
        <f t="shared" si="4327"/>
        <v>0</v>
      </c>
      <c r="O5677" s="67">
        <f t="shared" si="4327"/>
        <v>1135</v>
      </c>
      <c r="P5677" s="67">
        <f t="shared" si="4305"/>
        <v>1135</v>
      </c>
      <c r="Q5677" s="67">
        <f t="shared" si="4306"/>
        <v>5.4181783463815165</v>
      </c>
    </row>
    <row r="5678" spans="1:17" x14ac:dyDescent="0.25">
      <c r="A5678" s="12" t="s">
        <v>638</v>
      </c>
      <c r="B5678" s="12" t="s">
        <v>82</v>
      </c>
      <c r="C5678" s="12" t="s">
        <v>1049</v>
      </c>
      <c r="D5678" s="43" t="s">
        <v>1773</v>
      </c>
      <c r="E5678" s="48">
        <v>6139</v>
      </c>
      <c r="F5678" s="43"/>
      <c r="G5678" s="56" t="s">
        <v>2920</v>
      </c>
      <c r="H5678" s="23" t="s">
        <v>35</v>
      </c>
      <c r="I5678" s="68">
        <v>9600</v>
      </c>
      <c r="J5678" s="68">
        <v>9600</v>
      </c>
      <c r="K5678" s="68"/>
      <c r="L5678" s="68">
        <f t="shared" si="4299"/>
        <v>815</v>
      </c>
      <c r="M5678" s="68"/>
      <c r="N5678" s="68"/>
      <c r="O5678" s="68">
        <v>815</v>
      </c>
      <c r="P5678" s="68">
        <f t="shared" si="4305"/>
        <v>815</v>
      </c>
      <c r="Q5678" s="68">
        <f t="shared" si="4306"/>
        <v>8.4895833333333339</v>
      </c>
    </row>
    <row r="5679" spans="1:17" x14ac:dyDescent="0.25">
      <c r="A5679" s="12" t="s">
        <v>638</v>
      </c>
      <c r="B5679" s="12" t="s">
        <v>82</v>
      </c>
      <c r="C5679" s="12" t="s">
        <v>1049</v>
      </c>
      <c r="D5679" s="43" t="s">
        <v>1773</v>
      </c>
      <c r="E5679" s="48">
        <v>6139</v>
      </c>
      <c r="F5679" s="43" t="s">
        <v>1779</v>
      </c>
      <c r="G5679" s="56" t="s">
        <v>2920</v>
      </c>
      <c r="H5679" s="23" t="s">
        <v>43</v>
      </c>
      <c r="I5679" s="68">
        <v>3348</v>
      </c>
      <c r="J5679" s="68">
        <v>3348</v>
      </c>
      <c r="K5679" s="68"/>
      <c r="L5679" s="68">
        <f t="shared" si="4299"/>
        <v>320</v>
      </c>
      <c r="M5679" s="68"/>
      <c r="N5679" s="68"/>
      <c r="O5679" s="68">
        <v>320</v>
      </c>
      <c r="P5679" s="68">
        <f t="shared" si="4305"/>
        <v>320</v>
      </c>
      <c r="Q5679" s="68">
        <f t="shared" si="4306"/>
        <v>9.5579450418160103</v>
      </c>
    </row>
    <row r="5680" spans="1:17" ht="22.5" x14ac:dyDescent="0.25">
      <c r="A5680" s="12" t="s">
        <v>638</v>
      </c>
      <c r="B5680" s="12" t="s">
        <v>82</v>
      </c>
      <c r="C5680" s="12" t="s">
        <v>1049</v>
      </c>
      <c r="D5680" s="43" t="s">
        <v>1773</v>
      </c>
      <c r="E5680" s="48">
        <v>6139</v>
      </c>
      <c r="F5680" s="43" t="s">
        <v>1780</v>
      </c>
      <c r="G5680" s="56" t="s">
        <v>2920</v>
      </c>
      <c r="H5680" s="23" t="s">
        <v>49</v>
      </c>
      <c r="I5680" s="68">
        <v>8000</v>
      </c>
      <c r="J5680" s="68">
        <v>8000</v>
      </c>
      <c r="K5680" s="68"/>
      <c r="L5680" s="68">
        <f t="shared" si="4299"/>
        <v>0</v>
      </c>
      <c r="M5680" s="68"/>
      <c r="N5680" s="68"/>
      <c r="O5680" s="68"/>
      <c r="P5680" s="68">
        <f t="shared" si="4305"/>
        <v>0</v>
      </c>
      <c r="Q5680" s="68">
        <f t="shared" si="4306"/>
        <v>0</v>
      </c>
    </row>
    <row r="5681" spans="1:17" ht="22.5" x14ac:dyDescent="0.25">
      <c r="A5681" s="14" t="s">
        <v>1</v>
      </c>
      <c r="B5681" s="14" t="s">
        <v>1</v>
      </c>
      <c r="C5681" s="14" t="s">
        <v>1</v>
      </c>
      <c r="D5681" s="42" t="s">
        <v>1</v>
      </c>
      <c r="E5681" s="42" t="s">
        <v>1</v>
      </c>
      <c r="F5681" s="42" t="s">
        <v>1</v>
      </c>
      <c r="G5681" s="42" t="s">
        <v>1</v>
      </c>
      <c r="H5681" s="17" t="s">
        <v>50</v>
      </c>
      <c r="I5681" s="66">
        <f t="shared" ref="I5681:O5682" si="4328">SUM(I5682)</f>
        <v>100</v>
      </c>
      <c r="J5681" s="66">
        <f t="shared" si="4328"/>
        <v>100</v>
      </c>
      <c r="K5681" s="66">
        <f t="shared" si="4328"/>
        <v>0</v>
      </c>
      <c r="L5681" s="66">
        <f t="shared" si="4299"/>
        <v>0</v>
      </c>
      <c r="M5681" s="66">
        <f t="shared" si="4328"/>
        <v>0</v>
      </c>
      <c r="N5681" s="66">
        <f t="shared" si="4328"/>
        <v>0</v>
      </c>
      <c r="O5681" s="66">
        <f t="shared" si="4328"/>
        <v>0</v>
      </c>
      <c r="P5681" s="66">
        <f t="shared" si="4305"/>
        <v>0</v>
      </c>
      <c r="Q5681" s="66">
        <f t="shared" si="4306"/>
        <v>0</v>
      </c>
    </row>
    <row r="5682" spans="1:17" x14ac:dyDescent="0.25">
      <c r="A5682" s="12" t="s">
        <v>638</v>
      </c>
      <c r="B5682" s="12" t="s">
        <v>82</v>
      </c>
      <c r="C5682" s="12" t="s">
        <v>1049</v>
      </c>
      <c r="D5682" s="43" t="s">
        <v>1773</v>
      </c>
      <c r="E5682" s="42" t="s">
        <v>2712</v>
      </c>
      <c r="F5682" s="42" t="s">
        <v>1</v>
      </c>
      <c r="G5682" s="42" t="s">
        <v>1</v>
      </c>
      <c r="H5682" s="11" t="s">
        <v>52</v>
      </c>
      <c r="I5682" s="67">
        <f t="shared" si="4328"/>
        <v>100</v>
      </c>
      <c r="J5682" s="67">
        <f t="shared" si="4328"/>
        <v>100</v>
      </c>
      <c r="K5682" s="67">
        <f t="shared" si="4328"/>
        <v>0</v>
      </c>
      <c r="L5682" s="67">
        <f t="shared" si="4299"/>
        <v>0</v>
      </c>
      <c r="M5682" s="67">
        <f t="shared" si="4328"/>
        <v>0</v>
      </c>
      <c r="N5682" s="67">
        <f t="shared" si="4328"/>
        <v>0</v>
      </c>
      <c r="O5682" s="67">
        <f t="shared" si="4328"/>
        <v>0</v>
      </c>
      <c r="P5682" s="67">
        <f t="shared" si="4305"/>
        <v>0</v>
      </c>
      <c r="Q5682" s="67">
        <f t="shared" si="4306"/>
        <v>0</v>
      </c>
    </row>
    <row r="5683" spans="1:17" x14ac:dyDescent="0.25">
      <c r="A5683" s="12" t="s">
        <v>638</v>
      </c>
      <c r="B5683" s="12" t="s">
        <v>82</v>
      </c>
      <c r="C5683" s="12" t="s">
        <v>1049</v>
      </c>
      <c r="D5683" s="43" t="s">
        <v>1773</v>
      </c>
      <c r="E5683" s="48">
        <v>6148</v>
      </c>
      <c r="F5683" s="43"/>
      <c r="G5683" s="56" t="s">
        <v>2920</v>
      </c>
      <c r="H5683" s="23" t="s">
        <v>58</v>
      </c>
      <c r="I5683" s="68">
        <v>100</v>
      </c>
      <c r="J5683" s="68">
        <v>100</v>
      </c>
      <c r="K5683" s="68"/>
      <c r="L5683" s="68">
        <f t="shared" si="4299"/>
        <v>0</v>
      </c>
      <c r="M5683" s="68"/>
      <c r="N5683" s="68"/>
      <c r="O5683" s="68"/>
      <c r="P5683" s="68">
        <f t="shared" si="4305"/>
        <v>0</v>
      </c>
      <c r="Q5683" s="68">
        <f t="shared" si="4306"/>
        <v>0</v>
      </c>
    </row>
    <row r="5684" spans="1:17" x14ac:dyDescent="0.25">
      <c r="A5684" s="23" t="s">
        <v>1</v>
      </c>
      <c r="B5684" s="23" t="s">
        <v>1</v>
      </c>
      <c r="C5684" s="23" t="s">
        <v>1</v>
      </c>
      <c r="D5684" s="49" t="s">
        <v>1</v>
      </c>
      <c r="E5684" s="49" t="s">
        <v>1</v>
      </c>
      <c r="F5684" s="49" t="s">
        <v>1</v>
      </c>
      <c r="G5684" s="49" t="s">
        <v>1</v>
      </c>
      <c r="H5684" s="17" t="s">
        <v>1781</v>
      </c>
      <c r="I5684" s="66">
        <f t="shared" ref="I5684:O5684" si="4329">SUM(I5660,I5681)</f>
        <v>1716773</v>
      </c>
      <c r="J5684" s="66">
        <f t="shared" si="4329"/>
        <v>1716773</v>
      </c>
      <c r="K5684" s="66">
        <f t="shared" si="4329"/>
        <v>0</v>
      </c>
      <c r="L5684" s="66">
        <f t="shared" si="4299"/>
        <v>171467</v>
      </c>
      <c r="M5684" s="66">
        <f t="shared" si="4329"/>
        <v>0</v>
      </c>
      <c r="N5684" s="66">
        <f t="shared" si="4329"/>
        <v>0</v>
      </c>
      <c r="O5684" s="66">
        <f t="shared" si="4329"/>
        <v>171467</v>
      </c>
      <c r="P5684" s="66">
        <f t="shared" si="4305"/>
        <v>171467</v>
      </c>
      <c r="Q5684" s="66">
        <f t="shared" si="4306"/>
        <v>9.9877502733325834</v>
      </c>
    </row>
    <row r="5685" spans="1:17" ht="15.75" thickBot="1" x14ac:dyDescent="0.3">
      <c r="A5685" s="23" t="s">
        <v>1</v>
      </c>
      <c r="B5685" s="23" t="s">
        <v>1</v>
      </c>
      <c r="C5685" s="23" t="s">
        <v>1</v>
      </c>
      <c r="D5685" s="49" t="s">
        <v>1</v>
      </c>
      <c r="E5685" s="49" t="s">
        <v>1</v>
      </c>
      <c r="F5685" s="49" t="s">
        <v>1</v>
      </c>
      <c r="G5685" s="49" t="s">
        <v>1</v>
      </c>
      <c r="H5685" s="11" t="s">
        <v>64</v>
      </c>
      <c r="I5685" s="67">
        <v>51</v>
      </c>
      <c r="J5685" s="67">
        <v>51</v>
      </c>
      <c r="K5685" s="67"/>
      <c r="L5685" s="67"/>
      <c r="M5685" s="67"/>
      <c r="N5685" s="67"/>
      <c r="O5685" s="67"/>
      <c r="P5685" s="67">
        <f t="shared" si="4305"/>
        <v>0</v>
      </c>
      <c r="Q5685" s="67">
        <f t="shared" si="4306"/>
        <v>0</v>
      </c>
    </row>
    <row r="5686" spans="1:17" ht="34.5" thickBot="1" x14ac:dyDescent="0.3">
      <c r="A5686" s="23" t="s">
        <v>1</v>
      </c>
      <c r="B5686" s="23" t="s">
        <v>1</v>
      </c>
      <c r="C5686" s="23" t="s">
        <v>1</v>
      </c>
      <c r="D5686" s="49" t="s">
        <v>1</v>
      </c>
      <c r="E5686" s="49" t="s">
        <v>1</v>
      </c>
      <c r="F5686" s="49" t="s">
        <v>1</v>
      </c>
      <c r="G5686" s="49" t="s">
        <v>1</v>
      </c>
      <c r="H5686" s="22" t="s">
        <v>65</v>
      </c>
      <c r="I5686" s="64" t="s">
        <v>2718</v>
      </c>
      <c r="J5686" s="64" t="s">
        <v>2879</v>
      </c>
      <c r="K5686" s="64" t="s">
        <v>2942</v>
      </c>
      <c r="L5686" s="64" t="s">
        <v>2942</v>
      </c>
      <c r="M5686" s="64" t="s">
        <v>2950</v>
      </c>
      <c r="N5686" s="64" t="s">
        <v>2949</v>
      </c>
      <c r="O5686" s="64" t="s">
        <v>2948</v>
      </c>
      <c r="P5686" s="64" t="s">
        <v>2942</v>
      </c>
      <c r="Q5686" s="64" t="s">
        <v>2944</v>
      </c>
    </row>
    <row r="5687" spans="1:17" x14ac:dyDescent="0.25">
      <c r="A5687" s="24"/>
      <c r="B5687" s="24"/>
      <c r="C5687" s="24"/>
      <c r="D5687" s="51"/>
      <c r="E5687" s="51"/>
      <c r="F5687" s="51"/>
      <c r="G5687" s="51"/>
      <c r="H5687" s="18" t="s">
        <v>1</v>
      </c>
      <c r="I5687" s="65">
        <v>1</v>
      </c>
      <c r="J5687" s="65" t="s">
        <v>2894</v>
      </c>
      <c r="K5687" s="65">
        <v>3</v>
      </c>
      <c r="L5687" s="65" t="s">
        <v>2945</v>
      </c>
      <c r="M5687" s="65">
        <v>5</v>
      </c>
      <c r="N5687" s="65">
        <v>6</v>
      </c>
      <c r="O5687" s="65">
        <v>7</v>
      </c>
      <c r="P5687" s="65" t="s">
        <v>2946</v>
      </c>
      <c r="Q5687" s="65">
        <v>9</v>
      </c>
    </row>
    <row r="5688" spans="1:17" x14ac:dyDescent="0.25">
      <c r="A5688" s="24"/>
      <c r="B5688" s="24"/>
      <c r="C5688" s="24"/>
      <c r="D5688" s="51"/>
      <c r="E5688" s="52"/>
      <c r="F5688" s="52"/>
      <c r="G5688" s="52"/>
      <c r="H5688" s="19" t="s">
        <v>332</v>
      </c>
      <c r="I5688" s="69">
        <f t="shared" ref="I5688" si="4330">SUM(I5684)</f>
        <v>1716773</v>
      </c>
      <c r="J5688" s="69">
        <f t="shared" ref="J5688:K5688" si="4331">SUM(J5684)</f>
        <v>1716773</v>
      </c>
      <c r="K5688" s="69">
        <f t="shared" si="4331"/>
        <v>0</v>
      </c>
      <c r="L5688" s="69">
        <f t="shared" si="4299"/>
        <v>171467</v>
      </c>
      <c r="M5688" s="69">
        <f t="shared" ref="M5688" si="4332">SUM(M5684)</f>
        <v>0</v>
      </c>
      <c r="N5688" s="69">
        <f t="shared" ref="N5688:O5688" si="4333">SUM(N5684)</f>
        <v>0</v>
      </c>
      <c r="O5688" s="69">
        <f t="shared" si="4333"/>
        <v>171467</v>
      </c>
      <c r="P5688" s="69">
        <f t="shared" si="4305"/>
        <v>171467</v>
      </c>
      <c r="Q5688" s="69">
        <f t="shared" si="4306"/>
        <v>9.9877502733325834</v>
      </c>
    </row>
    <row r="5689" spans="1:17" x14ac:dyDescent="0.25">
      <c r="A5689" s="24"/>
      <c r="B5689" s="24"/>
      <c r="C5689" s="24"/>
      <c r="D5689" s="51"/>
      <c r="E5689" s="51"/>
      <c r="F5689" s="51"/>
      <c r="G5689" s="51"/>
      <c r="H5689" s="20" t="s">
        <v>67</v>
      </c>
      <c r="I5689" s="69">
        <f t="shared" ref="I5689" si="4334">SUM(I5688)</f>
        <v>1716773</v>
      </c>
      <c r="J5689" s="69">
        <f t="shared" ref="J5689:K5689" si="4335">SUM(J5688)</f>
        <v>1716773</v>
      </c>
      <c r="K5689" s="69">
        <f t="shared" si="4335"/>
        <v>0</v>
      </c>
      <c r="L5689" s="69">
        <f t="shared" si="4299"/>
        <v>171467</v>
      </c>
      <c r="M5689" s="69">
        <f t="shared" ref="M5689" si="4336">SUM(M5688)</f>
        <v>0</v>
      </c>
      <c r="N5689" s="69">
        <f t="shared" ref="N5689:O5689" si="4337">SUM(N5688)</f>
        <v>0</v>
      </c>
      <c r="O5689" s="69">
        <f t="shared" si="4337"/>
        <v>171467</v>
      </c>
      <c r="P5689" s="69">
        <f t="shared" si="4305"/>
        <v>171467</v>
      </c>
      <c r="Q5689" s="69">
        <f t="shared" si="4306"/>
        <v>9.9877502733325834</v>
      </c>
    </row>
    <row r="5690" spans="1:17" x14ac:dyDescent="0.25">
      <c r="A5690" s="25"/>
      <c r="B5690" s="25"/>
      <c r="C5690" s="25"/>
      <c r="D5690" s="53"/>
      <c r="E5690" s="53"/>
      <c r="F5690" s="53"/>
      <c r="G5690" s="53"/>
    </row>
    <row r="5691" spans="1:17" x14ac:dyDescent="0.25">
      <c r="A5691" s="23" t="s">
        <v>1</v>
      </c>
      <c r="B5691" s="23" t="s">
        <v>1</v>
      </c>
      <c r="C5691" s="23" t="s">
        <v>1</v>
      </c>
      <c r="D5691" s="49" t="s">
        <v>1</v>
      </c>
      <c r="E5691" s="49" t="s">
        <v>1</v>
      </c>
      <c r="F5691" s="49" t="s">
        <v>1</v>
      </c>
      <c r="G5691" s="49" t="s">
        <v>1</v>
      </c>
      <c r="H5691" s="26" t="s">
        <v>1</v>
      </c>
      <c r="I5691" s="70"/>
      <c r="J5691" s="70"/>
      <c r="K5691" s="70"/>
      <c r="L5691" s="70"/>
      <c r="M5691" s="70"/>
      <c r="N5691" s="70"/>
      <c r="O5691" s="70"/>
      <c r="P5691" s="70"/>
      <c r="Q5691" s="70"/>
    </row>
    <row r="5692" spans="1:17" x14ac:dyDescent="0.25">
      <c r="A5692" s="23" t="s">
        <v>1</v>
      </c>
      <c r="B5692" s="23" t="s">
        <v>1</v>
      </c>
      <c r="C5692" s="23" t="s">
        <v>1</v>
      </c>
      <c r="D5692" s="49" t="s">
        <v>1</v>
      </c>
      <c r="E5692" s="49" t="s">
        <v>1</v>
      </c>
      <c r="F5692" s="49" t="s">
        <v>1</v>
      </c>
      <c r="G5692" s="49" t="s">
        <v>1</v>
      </c>
      <c r="H5692" s="17" t="s">
        <v>1782</v>
      </c>
      <c r="I5692" s="66">
        <f t="shared" ref="I5692" si="4338">SUM(I5684,I5649,I5608,I5569,I5527,I5485,I5444,I5403,I5361,I5320,I5280,I5239,I5197,I5157,I5119,I5079,I5041,I5000,I4961,I4920,I4881,I4841,I4800,I4760,I4720,I4677,I4640,I4601,I4560,I4518,I4479,I4441,I4400,I4359,I4318)</f>
        <v>62058190</v>
      </c>
      <c r="J5692" s="66">
        <f t="shared" ref="J5692:K5692" si="4339">SUM(J5684,J5649,J5608,J5569,J5527,J5485,J5444,J5403,J5361,J5320,J5280,J5239,J5197,J5157,J5119,J5079,J5041,J5000,J4961,J4920,J4881,J4841,J4800,J4760,J4720,J4677,J4640,J4601,J4560,J4518,J4479,J4441,J4400,J4359,J4318)</f>
        <v>58815974</v>
      </c>
      <c r="K5692" s="66">
        <f t="shared" si="4339"/>
        <v>0</v>
      </c>
      <c r="L5692" s="66">
        <f t="shared" si="4299"/>
        <v>5335349</v>
      </c>
      <c r="M5692" s="66">
        <f t="shared" ref="M5692" si="4340">SUM(M5684,M5649,M5608,M5569,M5527,M5485,M5444,M5403,M5361,M5320,M5280,M5239,M5197,M5157,M5119,M5079,M5041,M5000,M4961,M4920,M4881,M4841,M4800,M4760,M4720,M4677,M4640,M4601,M4560,M4518,M4479,M4441,M4400,M4359,M4318)</f>
        <v>0</v>
      </c>
      <c r="N5692" s="66">
        <f t="shared" ref="N5692:O5692" si="4341">SUM(N5684,N5649,N5608,N5569,N5527,N5485,N5444,N5403,N5361,N5320,N5280,N5239,N5197,N5157,N5119,N5079,N5041,N5000,N4961,N4920,N4881,N4841,N4800,N4760,N4720,N4677,N4640,N4601,N4560,N4518,N4479,N4441,N4400,N4359,N4318)</f>
        <v>0</v>
      </c>
      <c r="O5692" s="66">
        <f t="shared" si="4341"/>
        <v>5335349</v>
      </c>
      <c r="P5692" s="66">
        <f t="shared" si="4305"/>
        <v>5335349</v>
      </c>
      <c r="Q5692" s="66">
        <f t="shared" si="4306"/>
        <v>9.0712584305753392</v>
      </c>
    </row>
    <row r="5693" spans="1:17" x14ac:dyDescent="0.25">
      <c r="A5693" s="23" t="s">
        <v>1</v>
      </c>
      <c r="B5693" s="23" t="s">
        <v>1</v>
      </c>
      <c r="C5693" s="23" t="s">
        <v>1</v>
      </c>
      <c r="D5693" s="49" t="s">
        <v>1</v>
      </c>
      <c r="E5693" s="49" t="s">
        <v>1</v>
      </c>
      <c r="F5693" s="49" t="s">
        <v>1</v>
      </c>
      <c r="G5693" s="49" t="s">
        <v>1</v>
      </c>
      <c r="H5693" s="11" t="s">
        <v>64</v>
      </c>
      <c r="I5693" s="67">
        <f t="shared" ref="I5693" si="4342">I5685+I5650+I5609+I5570+I5528+I5486+I5445+I5404+I5362+I5321+I5281+I5240+I5198+I5158+I5120+I5080+I5042+I5001+I4962+I4921+I4882+I4842+I4801+I4761+I4721+I4678+I4641+I4602+I4561+I4519+I4480+I4442+I4401+I4360+I4319</f>
        <v>1992</v>
      </c>
      <c r="J5693" s="67">
        <f t="shared" ref="J5693:K5693" si="4343">J5685+J5650+J5609+J5570+J5528+J5486+J5445+J5404+J5362+J5321+J5281+J5240+J5198+J5158+J5120+J5080+J5042+J5001+J4962+J4921+J4882+J4842+J4801+J4761+J4721+J4678+J4641+J4602+J4561+J4519+J4480+J4442+J4401+J4360+J4319</f>
        <v>1992</v>
      </c>
      <c r="K5693" s="67">
        <f t="shared" si="4343"/>
        <v>0</v>
      </c>
      <c r="L5693" s="67"/>
      <c r="M5693" s="67">
        <f t="shared" ref="M5693" si="4344">M5685+M5650+M5609+M5570+M5528+M5486+M5445+M5404+M5362+M5321+M5281+M5240+M5198+M5158+M5120+M5080+M5042+M5001+M4962+M4921+M4882+M4842+M4801+M4761+M4721+M4678+M4641+M4602+M4561+M4519+M4480+M4442+M4401+M4360+M4319</f>
        <v>0</v>
      </c>
      <c r="N5693" s="67">
        <f t="shared" ref="N5693:O5693" si="4345">N5685+N5650+N5609+N5570+N5528+N5486+N5445+N5404+N5362+N5321+N5281+N5240+N5198+N5158+N5120+N5080+N5042+N5001+N4962+N4921+N4882+N4842+N4801+N4761+N4721+N4678+N4641+N4602+N4561+N4519+N4480+N4442+N4401+N4360+N4319</f>
        <v>0</v>
      </c>
      <c r="O5693" s="67">
        <f t="shared" si="4345"/>
        <v>0</v>
      </c>
      <c r="P5693" s="67">
        <f t="shared" si="4305"/>
        <v>0</v>
      </c>
      <c r="Q5693" s="67">
        <f t="shared" si="4306"/>
        <v>0</v>
      </c>
    </row>
    <row r="5694" spans="1:17" x14ac:dyDescent="0.25">
      <c r="A5694" s="23" t="s">
        <v>1</v>
      </c>
      <c r="B5694" s="23" t="s">
        <v>1</v>
      </c>
      <c r="C5694" s="23" t="s">
        <v>1</v>
      </c>
      <c r="D5694" s="49" t="s">
        <v>1</v>
      </c>
      <c r="E5694" s="49" t="s">
        <v>1</v>
      </c>
      <c r="F5694" s="49" t="s">
        <v>1</v>
      </c>
      <c r="G5694" s="49" t="s">
        <v>1</v>
      </c>
      <c r="H5694" s="13" t="s">
        <v>1</v>
      </c>
      <c r="I5694" s="71"/>
      <c r="J5694" s="71"/>
      <c r="K5694" s="71"/>
      <c r="L5694" s="71"/>
      <c r="M5694" s="71"/>
      <c r="N5694" s="71"/>
      <c r="O5694" s="71"/>
      <c r="P5694" s="71"/>
      <c r="Q5694" s="71"/>
    </row>
    <row r="5695" spans="1:17" ht="15.75" thickBot="1" x14ac:dyDescent="0.3">
      <c r="A5695" s="14" t="s">
        <v>638</v>
      </c>
      <c r="B5695" s="14" t="s">
        <v>124</v>
      </c>
      <c r="C5695" s="12" t="s">
        <v>1</v>
      </c>
      <c r="D5695" s="43" t="s">
        <v>1</v>
      </c>
      <c r="E5695" s="42" t="s">
        <v>1</v>
      </c>
      <c r="F5695" s="42" t="s">
        <v>1</v>
      </c>
      <c r="G5695" s="42" t="s">
        <v>1</v>
      </c>
      <c r="H5695" s="11" t="s">
        <v>1</v>
      </c>
      <c r="I5695" s="63"/>
      <c r="J5695" s="63"/>
      <c r="K5695" s="63"/>
      <c r="L5695" s="63"/>
      <c r="M5695" s="63"/>
      <c r="N5695" s="63"/>
      <c r="O5695" s="63"/>
      <c r="P5695" s="63"/>
      <c r="Q5695" s="63"/>
    </row>
    <row r="5696" spans="1:17" ht="34.5" thickBot="1" x14ac:dyDescent="0.3">
      <c r="A5696" s="22" t="s">
        <v>4</v>
      </c>
      <c r="B5696" s="22" t="s">
        <v>5</v>
      </c>
      <c r="C5696" s="22" t="s">
        <v>6</v>
      </c>
      <c r="D5696" s="44" t="s">
        <v>2891</v>
      </c>
      <c r="E5696" s="44" t="s">
        <v>2895</v>
      </c>
      <c r="F5696" s="44" t="s">
        <v>7</v>
      </c>
      <c r="G5696" s="44" t="s">
        <v>8</v>
      </c>
      <c r="H5696" s="22" t="s">
        <v>9</v>
      </c>
      <c r="I5696" s="64" t="s">
        <v>2718</v>
      </c>
      <c r="J5696" s="64" t="s">
        <v>2879</v>
      </c>
      <c r="K5696" s="64" t="s">
        <v>2942</v>
      </c>
      <c r="L5696" s="64" t="s">
        <v>2942</v>
      </c>
      <c r="M5696" s="64" t="s">
        <v>2950</v>
      </c>
      <c r="N5696" s="64" t="s">
        <v>2949</v>
      </c>
      <c r="O5696" s="64" t="s">
        <v>2948</v>
      </c>
      <c r="P5696" s="64" t="s">
        <v>2942</v>
      </c>
      <c r="Q5696" s="64" t="s">
        <v>2944</v>
      </c>
    </row>
    <row r="5697" spans="1:17" x14ac:dyDescent="0.25">
      <c r="A5697" s="15" t="s">
        <v>1</v>
      </c>
      <c r="B5697" s="15" t="s">
        <v>1</v>
      </c>
      <c r="C5697" s="15" t="s">
        <v>1</v>
      </c>
      <c r="D5697" s="45" t="s">
        <v>1</v>
      </c>
      <c r="E5697" s="45" t="s">
        <v>1</v>
      </c>
      <c r="F5697" s="46" t="s">
        <v>1</v>
      </c>
      <c r="G5697" s="47" t="s">
        <v>1</v>
      </c>
      <c r="H5697" s="16" t="s">
        <v>1</v>
      </c>
      <c r="I5697" s="65">
        <v>1</v>
      </c>
      <c r="J5697" s="65" t="s">
        <v>2894</v>
      </c>
      <c r="K5697" s="65">
        <v>3</v>
      </c>
      <c r="L5697" s="65" t="s">
        <v>2945</v>
      </c>
      <c r="M5697" s="65">
        <v>5</v>
      </c>
      <c r="N5697" s="65">
        <v>6</v>
      </c>
      <c r="O5697" s="65">
        <v>7</v>
      </c>
      <c r="P5697" s="65" t="s">
        <v>2946</v>
      </c>
      <c r="Q5697" s="65">
        <v>9</v>
      </c>
    </row>
    <row r="5698" spans="1:17" s="8" customFormat="1" x14ac:dyDescent="0.25">
      <c r="A5698" s="1" t="s">
        <v>638</v>
      </c>
      <c r="B5698" s="1" t="s">
        <v>124</v>
      </c>
      <c r="C5698" s="2" t="s">
        <v>2628</v>
      </c>
      <c r="D5698" s="54" t="s">
        <v>2633</v>
      </c>
      <c r="E5698" s="55" t="s">
        <v>1</v>
      </c>
      <c r="F5698" s="55" t="s">
        <v>1</v>
      </c>
      <c r="G5698" s="55" t="s">
        <v>1</v>
      </c>
      <c r="H5698" s="10" t="s">
        <v>2634</v>
      </c>
      <c r="I5698" s="75"/>
      <c r="J5698" s="75"/>
      <c r="K5698" s="75"/>
      <c r="L5698" s="75"/>
      <c r="M5698" s="75"/>
      <c r="N5698" s="75"/>
      <c r="O5698" s="75"/>
      <c r="P5698" s="75">
        <f t="shared" si="4305"/>
        <v>0</v>
      </c>
      <c r="Q5698" s="75" t="str">
        <f t="shared" si="4306"/>
        <v>-</v>
      </c>
    </row>
    <row r="5699" spans="1:17" s="8" customFormat="1" ht="22.5" x14ac:dyDescent="0.25">
      <c r="A5699" s="1" t="s">
        <v>1</v>
      </c>
      <c r="B5699" s="1" t="s">
        <v>1</v>
      </c>
      <c r="C5699" s="1" t="s">
        <v>1</v>
      </c>
      <c r="D5699" s="55" t="s">
        <v>1</v>
      </c>
      <c r="E5699" s="55" t="s">
        <v>1</v>
      </c>
      <c r="F5699" s="55" t="s">
        <v>1</v>
      </c>
      <c r="G5699" s="55" t="s">
        <v>1</v>
      </c>
      <c r="H5699" s="3" t="s">
        <v>13</v>
      </c>
      <c r="I5699" s="38">
        <f t="shared" ref="I5699" si="4346">SUM(I5700,I5708,I5710)</f>
        <v>150655784</v>
      </c>
      <c r="J5699" s="38">
        <f t="shared" ref="J5699:K5699" si="4347">SUM(J5700,J5708,J5710)</f>
        <v>121864009</v>
      </c>
      <c r="K5699" s="38">
        <f t="shared" si="4347"/>
        <v>0</v>
      </c>
      <c r="L5699" s="38">
        <f t="shared" si="4299"/>
        <v>12617970.659999998</v>
      </c>
      <c r="M5699" s="38">
        <f t="shared" ref="M5699" si="4348">SUM(M5700,M5708,M5710)</f>
        <v>0</v>
      </c>
      <c r="N5699" s="38">
        <f t="shared" ref="N5699:O5699" si="4349">SUM(N5700,N5708,N5710)</f>
        <v>0</v>
      </c>
      <c r="O5699" s="38">
        <f t="shared" si="4349"/>
        <v>12617970.659999998</v>
      </c>
      <c r="P5699" s="38">
        <f t="shared" si="4305"/>
        <v>12617970.659999998</v>
      </c>
      <c r="Q5699" s="38">
        <f t="shared" si="4306"/>
        <v>10.354140458320224</v>
      </c>
    </row>
    <row r="5700" spans="1:17" s="8" customFormat="1" x14ac:dyDescent="0.25">
      <c r="A5700" s="2" t="s">
        <v>638</v>
      </c>
      <c r="B5700" s="2" t="s">
        <v>124</v>
      </c>
      <c r="C5700" s="2" t="s">
        <v>2628</v>
      </c>
      <c r="D5700" s="54" t="s">
        <v>2633</v>
      </c>
      <c r="E5700" s="55" t="s">
        <v>14</v>
      </c>
      <c r="F5700" s="55" t="s">
        <v>1</v>
      </c>
      <c r="G5700" s="55" t="s">
        <v>1</v>
      </c>
      <c r="H5700" s="10" t="s">
        <v>15</v>
      </c>
      <c r="I5700" s="81">
        <f t="shared" ref="I5700" si="4350">SUM(I5701,I5702)</f>
        <v>115364524</v>
      </c>
      <c r="J5700" s="81">
        <f t="shared" ref="J5700:K5700" si="4351">SUM(J5701,J5702)</f>
        <v>105132460</v>
      </c>
      <c r="K5700" s="81">
        <f t="shared" si="4351"/>
        <v>0</v>
      </c>
      <c r="L5700" s="81">
        <f t="shared" si="4299"/>
        <v>10628989.159999998</v>
      </c>
      <c r="M5700" s="81">
        <f t="shared" ref="M5700" si="4352">SUM(M5701,M5702)</f>
        <v>0</v>
      </c>
      <c r="N5700" s="81">
        <f t="shared" ref="N5700:O5700" si="4353">SUM(N5701,N5702)</f>
        <v>0</v>
      </c>
      <c r="O5700" s="81">
        <f t="shared" si="4353"/>
        <v>10628989.159999998</v>
      </c>
      <c r="P5700" s="81">
        <f t="shared" si="4305"/>
        <v>10628989.159999998</v>
      </c>
      <c r="Q5700" s="81">
        <f t="shared" si="4306"/>
        <v>10.110092696394622</v>
      </c>
    </row>
    <row r="5701" spans="1:17" s="8" customFormat="1" x14ac:dyDescent="0.25">
      <c r="A5701" s="2" t="s">
        <v>638</v>
      </c>
      <c r="B5701" s="2" t="s">
        <v>124</v>
      </c>
      <c r="C5701" s="2" t="s">
        <v>2628</v>
      </c>
      <c r="D5701" s="54" t="s">
        <v>2633</v>
      </c>
      <c r="E5701" s="48">
        <v>6111</v>
      </c>
      <c r="F5701" s="54" t="s">
        <v>1</v>
      </c>
      <c r="G5701" s="56" t="s">
        <v>2921</v>
      </c>
      <c r="H5701" s="31" t="s">
        <v>16</v>
      </c>
      <c r="I5701" s="82">
        <f t="shared" ref="I5701" si="4354">SUM(I5752,I5801,I5839,I5876,I5919,I5967,I6023,I6062,I6101,I6146,I6180,I6214,I6257,I6300,I6356,I6400,I6446,I6489,I6535,I6566,I6608,I6653,I6697,I6743,I6788,I6838,I6874,I6906,I6941)</f>
        <v>105632431</v>
      </c>
      <c r="J5701" s="82">
        <f t="shared" ref="J5701:K5701" si="4355">SUM(J5752,J5801,J5839,J5876,J5919,J5967,J6023,J6062,J6101,J6146,J6180,J6214,J6257,J6300,J6356,J6400,J6446,J6489,J6535,J6566,J6608,J6653,J6697,J6743,J6788,J6838,J6874,J6906,J6941)</f>
        <v>96199001</v>
      </c>
      <c r="K5701" s="82">
        <f t="shared" si="4355"/>
        <v>0</v>
      </c>
      <c r="L5701" s="82">
        <f t="shared" si="4299"/>
        <v>9784187.2433333322</v>
      </c>
      <c r="M5701" s="82">
        <f t="shared" ref="M5701" si="4356">SUM(M5752,M5801,M5839,M5876,M5919,M5967,M6023,M6062,M6101,M6146,M6180,M6214,M6257,M6300,M6356,M6400,M6446,M6489,M6535,M6566,M6608,M6653,M6697,M6743,M6788,M6838,M6874,M6906,M6941)</f>
        <v>0</v>
      </c>
      <c r="N5701" s="82">
        <f t="shared" ref="N5701:O5701" si="4357">SUM(N5752,N5801,N5839,N5876,N5919,N5967,N6023,N6062,N6101,N6146,N6180,N6214,N6257,N6300,N6356,N6400,N6446,N6489,N6535,N6566,N6608,N6653,N6697,N6743,N6788,N6838,N6874,N6906,N6941)</f>
        <v>0</v>
      </c>
      <c r="O5701" s="82">
        <f t="shared" si="4357"/>
        <v>9784187.2433333322</v>
      </c>
      <c r="P5701" s="82">
        <f t="shared" si="4305"/>
        <v>9784187.2433333322</v>
      </c>
      <c r="Q5701" s="82">
        <f t="shared" si="4306"/>
        <v>10.170778429739965</v>
      </c>
    </row>
    <row r="5702" spans="1:17" s="8" customFormat="1" x14ac:dyDescent="0.25">
      <c r="A5702" s="1" t="s">
        <v>638</v>
      </c>
      <c r="B5702" s="1" t="s">
        <v>124</v>
      </c>
      <c r="C5702" s="1" t="s">
        <v>2628</v>
      </c>
      <c r="D5702" s="57" t="s">
        <v>2633</v>
      </c>
      <c r="E5702" s="57" t="s">
        <v>18</v>
      </c>
      <c r="F5702" s="54" t="s">
        <v>1</v>
      </c>
      <c r="G5702" s="56" t="s">
        <v>1</v>
      </c>
      <c r="H5702" s="10" t="s">
        <v>19</v>
      </c>
      <c r="I5702" s="81">
        <f t="shared" ref="I5702" si="4358">SUM(I5703:I5707)</f>
        <v>9732093</v>
      </c>
      <c r="J5702" s="81">
        <f t="shared" ref="J5702:K5702" si="4359">SUM(J5703:J5707)</f>
        <v>8933459</v>
      </c>
      <c r="K5702" s="81">
        <f t="shared" si="4359"/>
        <v>0</v>
      </c>
      <c r="L5702" s="81">
        <f t="shared" si="4299"/>
        <v>844801.91666666674</v>
      </c>
      <c r="M5702" s="81">
        <f t="shared" ref="M5702" si="4360">SUM(M5703:M5707)</f>
        <v>0</v>
      </c>
      <c r="N5702" s="81">
        <f t="shared" ref="N5702:O5702" si="4361">SUM(N5703:N5707)</f>
        <v>0</v>
      </c>
      <c r="O5702" s="81">
        <f t="shared" si="4361"/>
        <v>844801.91666666674</v>
      </c>
      <c r="P5702" s="81">
        <f t="shared" si="4305"/>
        <v>844801.91666666674</v>
      </c>
      <c r="Q5702" s="81">
        <f t="shared" si="4306"/>
        <v>9.4566048455213902</v>
      </c>
    </row>
    <row r="5703" spans="1:17" s="8" customFormat="1" x14ac:dyDescent="0.25">
      <c r="A5703" s="2" t="s">
        <v>638</v>
      </c>
      <c r="B5703" s="2" t="s">
        <v>124</v>
      </c>
      <c r="C5703" s="2" t="s">
        <v>2628</v>
      </c>
      <c r="D5703" s="54" t="s">
        <v>2633</v>
      </c>
      <c r="E5703" s="48">
        <v>6112</v>
      </c>
      <c r="F5703" s="54" t="s">
        <v>1</v>
      </c>
      <c r="G5703" s="56" t="s">
        <v>2921</v>
      </c>
      <c r="H5703" s="31" t="s">
        <v>73</v>
      </c>
      <c r="I5703" s="82">
        <f t="shared" ref="I5703" si="4362">SUM(I5754,I5803,I5841,I5878,I5921,I5969,I6025,I6064,I6103,I6148,I6182,I6216,I6259,I6302,I6358,I6402,I6448,I6491,I6537,I6568,I6610,I6655,I6699,I6745,I6790,I6840,I6876,I6908,I6943)</f>
        <v>1533831</v>
      </c>
      <c r="J5703" s="82">
        <f t="shared" ref="J5703:K5703" si="4363">SUM(J5754,J5803,J5841,J5878,J5921,J5969,J6025,J6064,J6103,J6148,J6182,J6216,J6259,J6302,J6358,J6402,J6448,J6491,J6537,J6568,J6610,J6655,J6699,J6745,J6790,J6840,J6876,J6908,J6943)</f>
        <v>1447288</v>
      </c>
      <c r="K5703" s="82">
        <f t="shared" si="4363"/>
        <v>0</v>
      </c>
      <c r="L5703" s="82">
        <f t="shared" si="4299"/>
        <v>163379.83333333334</v>
      </c>
      <c r="M5703" s="82">
        <f t="shared" ref="M5703" si="4364">SUM(M5754,M5803,M5841,M5878,M5921,M5969,M6025,M6064,M6103,M6148,M6182,M6216,M6259,M6302,M6358,M6402,M6448,M6491,M6537,M6568,M6610,M6655,M6699,M6745,M6790,M6840,M6876,M6908,M6943)</f>
        <v>0</v>
      </c>
      <c r="N5703" s="82">
        <f t="shared" ref="N5703:O5703" si="4365">SUM(N5754,N5803,N5841,N5878,N5921,N5969,N6025,N6064,N6103,N6148,N6182,N6216,N6259,N6302,N6358,N6402,N6448,N6491,N6537,N6568,N6610,N6655,N6699,N6745,N6790,N6840,N6876,N6908,N6943)</f>
        <v>0</v>
      </c>
      <c r="O5703" s="82">
        <f t="shared" si="4365"/>
        <v>163379.83333333334</v>
      </c>
      <c r="P5703" s="82">
        <f t="shared" si="4305"/>
        <v>163379.83333333334</v>
      </c>
      <c r="Q5703" s="82">
        <f t="shared" si="4306"/>
        <v>11.288688452701422</v>
      </c>
    </row>
    <row r="5704" spans="1:17" s="8" customFormat="1" x14ac:dyDescent="0.25">
      <c r="A5704" s="2" t="s">
        <v>638</v>
      </c>
      <c r="B5704" s="2" t="s">
        <v>124</v>
      </c>
      <c r="C5704" s="2" t="s">
        <v>2628</v>
      </c>
      <c r="D5704" s="54" t="s">
        <v>2633</v>
      </c>
      <c r="E5704" s="48">
        <v>6112</v>
      </c>
      <c r="F5704" s="54" t="s">
        <v>1</v>
      </c>
      <c r="G5704" s="56" t="s">
        <v>2921</v>
      </c>
      <c r="H5704" s="31" t="s">
        <v>26</v>
      </c>
      <c r="I5704" s="82">
        <f t="shared" ref="I5704" si="4366">SUM(I5758,I5807,I5845,I5882,I5925,I5973,I6029,I6068,I6107,I6152,I6186,I6219,I6263,I6306,I6362,I6406,I6451,I6495,I6541,I6572,I6614,I6659,I6703,I6749,I6794,I6880,I6911,I6946)</f>
        <v>633339</v>
      </c>
      <c r="J5704" s="82">
        <f t="shared" ref="J5704:K5704" si="4367">SUM(J5758,J5807,J5845,J5882,J5925,J5973,J6029,J6068,J6107,J6152,J6186,J6219,J6263,J6306,J6362,J6406,J6451,J6495,J6541,J6572,J6614,J6659,J6703,J6749,J6794,J6880,J6911,J6946)</f>
        <v>387294</v>
      </c>
      <c r="K5704" s="82">
        <f t="shared" si="4367"/>
        <v>0</v>
      </c>
      <c r="L5704" s="82">
        <f t="shared" si="4299"/>
        <v>90788</v>
      </c>
      <c r="M5704" s="82">
        <f t="shared" ref="M5704" si="4368">SUM(M5758,M5807,M5845,M5882,M5925,M5973,M6029,M6068,M6107,M6152,M6186,M6219,M6263,M6306,M6362,M6406,M6451,M6495,M6541,M6572,M6614,M6659,M6703,M6749,M6794,M6880,M6911,M6946)</f>
        <v>0</v>
      </c>
      <c r="N5704" s="82">
        <f t="shared" ref="N5704:O5704" si="4369">SUM(N5758,N5807,N5845,N5882,N5925,N5973,N6029,N6068,N6107,N6152,N6186,N6219,N6263,N6306,N6362,N6406,N6451,N6495,N6541,N6572,N6614,N6659,N6703,N6749,N6794,N6880,N6911,N6946)</f>
        <v>0</v>
      </c>
      <c r="O5704" s="82">
        <f t="shared" si="4369"/>
        <v>90788</v>
      </c>
      <c r="P5704" s="82">
        <f t="shared" si="4305"/>
        <v>90788</v>
      </c>
      <c r="Q5704" s="82">
        <f t="shared" si="4306"/>
        <v>23.441623159666815</v>
      </c>
    </row>
    <row r="5705" spans="1:17" s="8" customFormat="1" x14ac:dyDescent="0.25">
      <c r="A5705" s="2" t="s">
        <v>638</v>
      </c>
      <c r="B5705" s="2" t="s">
        <v>124</v>
      </c>
      <c r="C5705" s="2" t="s">
        <v>2628</v>
      </c>
      <c r="D5705" s="54" t="s">
        <v>2633</v>
      </c>
      <c r="E5705" s="48">
        <v>6112</v>
      </c>
      <c r="F5705" s="54" t="s">
        <v>1</v>
      </c>
      <c r="G5705" s="56" t="s">
        <v>2921</v>
      </c>
      <c r="H5705" s="31" t="s">
        <v>24</v>
      </c>
      <c r="I5705" s="82">
        <f t="shared" ref="I5705" si="4370">SUM(I5756,I5805,I5843,I5880,I5923,I5971,I6027,I6066,I6105,I6150,I6184,I6218,I6261,I6304,I6360,I6404,I6450,I6493,I6539,I6570,I6612,I6657,I6701,I6747,I6792,I6842,I6878,I6910,I6945)</f>
        <v>1254236</v>
      </c>
      <c r="J5705" s="82">
        <f t="shared" ref="J5705:K5705" si="4371">SUM(J5756,J5805,J5843,J5880,J5923,J5971,J6027,J6066,J6105,J6150,J6184,J6218,J6261,J6304,J6360,J6404,J6450,J6493,J6539,J6570,J6612,J6657,J6701,J6747,J6792,J6842,J6878,J6910,J6945)</f>
        <v>1192405</v>
      </c>
      <c r="K5705" s="82">
        <f t="shared" si="4371"/>
        <v>0</v>
      </c>
      <c r="L5705" s="82">
        <f t="shared" si="4299"/>
        <v>0</v>
      </c>
      <c r="M5705" s="82">
        <f t="shared" ref="M5705" si="4372">SUM(M5756,M5805,M5843,M5880,M5923,M5971,M6027,M6066,M6105,M6150,M6184,M6218,M6261,M6304,M6360,M6404,M6450,M6493,M6539,M6570,M6612,M6657,M6701,M6747,M6792,M6842,M6878,M6910,M6945)</f>
        <v>0</v>
      </c>
      <c r="N5705" s="82">
        <f t="shared" ref="N5705:O5705" si="4373">SUM(N5756,N5805,N5843,N5880,N5923,N5971,N6027,N6066,N6105,N6150,N6184,N6218,N6261,N6304,N6360,N6404,N6450,N6493,N6539,N6570,N6612,N6657,N6701,N6747,N6792,N6842,N6878,N6910,N6945)</f>
        <v>0</v>
      </c>
      <c r="O5705" s="82">
        <f t="shared" si="4373"/>
        <v>0</v>
      </c>
      <c r="P5705" s="82">
        <f t="shared" si="4305"/>
        <v>0</v>
      </c>
      <c r="Q5705" s="82">
        <f t="shared" si="4306"/>
        <v>0</v>
      </c>
    </row>
    <row r="5706" spans="1:17" s="8" customFormat="1" x14ac:dyDescent="0.25">
      <c r="A5706" s="2" t="s">
        <v>638</v>
      </c>
      <c r="B5706" s="2" t="s">
        <v>124</v>
      </c>
      <c r="C5706" s="2" t="s">
        <v>2628</v>
      </c>
      <c r="D5706" s="54" t="s">
        <v>2633</v>
      </c>
      <c r="E5706" s="48">
        <v>6112</v>
      </c>
      <c r="F5706" s="54" t="s">
        <v>1</v>
      </c>
      <c r="G5706" s="56" t="s">
        <v>2921</v>
      </c>
      <c r="H5706" s="31" t="s">
        <v>22</v>
      </c>
      <c r="I5706" s="82">
        <f t="shared" ref="I5706" si="4374">SUM(I5755,I5804,I5842,I5879,I5922,I5970,I6026,I6065,I6104,I6149,I6183,I6217,I6260,I6303,I6359,I6403,I6449,I6492,I6538,I6569,I6611,I6656,I6700,I6746,I6791,I6841,I6877,I6909,I6944)</f>
        <v>5551626</v>
      </c>
      <c r="J5706" s="82">
        <f t="shared" ref="J5706:K5706" si="4375">SUM(J5755,J5804,J5842,J5879,J5922,J5970,J6026,J6065,J6104,J6149,J6183,J6217,J6260,J6303,J6359,J6403,J6449,J6492,J6538,J6569,J6611,J6656,J6700,J6746,J6791,J6841,J6877,J6909,J6944)</f>
        <v>5189111</v>
      </c>
      <c r="K5706" s="82">
        <f t="shared" si="4375"/>
        <v>0</v>
      </c>
      <c r="L5706" s="82">
        <f t="shared" si="4299"/>
        <v>556664.75</v>
      </c>
      <c r="M5706" s="82">
        <f t="shared" ref="M5706" si="4376">SUM(M5755,M5804,M5842,M5879,M5922,M5970,M6026,M6065,M6104,M6149,M6183,M6217,M6260,M6303,M6359,M6403,M6449,M6492,M6538,M6569,M6611,M6656,M6700,M6746,M6791,M6841,M6877,M6909,M6944)</f>
        <v>0</v>
      </c>
      <c r="N5706" s="82">
        <f t="shared" ref="N5706:O5706" si="4377">SUM(N5755,N5804,N5842,N5879,N5922,N5970,N6026,N6065,N6104,N6149,N6183,N6217,N6260,N6303,N6359,N6403,N6449,N6492,N6538,N6569,N6611,N6656,N6700,N6746,N6791,N6841,N6877,N6909,N6944)</f>
        <v>0</v>
      </c>
      <c r="O5706" s="82">
        <f t="shared" si="4377"/>
        <v>556664.75</v>
      </c>
      <c r="P5706" s="82">
        <f t="shared" si="4305"/>
        <v>556664.75</v>
      </c>
      <c r="Q5706" s="82">
        <f t="shared" si="4306"/>
        <v>10.727555259465445</v>
      </c>
    </row>
    <row r="5707" spans="1:17" s="8" customFormat="1" x14ac:dyDescent="0.25">
      <c r="A5707" s="2" t="s">
        <v>638</v>
      </c>
      <c r="B5707" s="2" t="s">
        <v>124</v>
      </c>
      <c r="C5707" s="2" t="s">
        <v>2628</v>
      </c>
      <c r="D5707" s="54" t="s">
        <v>2633</v>
      </c>
      <c r="E5707" s="48">
        <v>6112</v>
      </c>
      <c r="F5707" s="54" t="s">
        <v>1</v>
      </c>
      <c r="G5707" s="56" t="s">
        <v>2921</v>
      </c>
      <c r="H5707" s="31" t="s">
        <v>76</v>
      </c>
      <c r="I5707" s="82">
        <f t="shared" ref="I5707" si="4378">SUM(I5757,I5806,I5844,I5881,I5924,I5972,I6028,I6067,I6106,I6151,I6185,I6262,I6305,I6361,I6405,I6494,I6540,I6571,I6613,I6658,I6702,I6748,I6793,I6843,I6879)</f>
        <v>759061</v>
      </c>
      <c r="J5707" s="82">
        <f t="shared" ref="J5707:K5707" si="4379">SUM(J5757,J5806,J5844,J5881,J5924,J5972,J6028,J6067,J6106,J6151,J6185,J6262,J6305,J6361,J6405,J6494,J6540,J6571,J6613,J6658,J6702,J6748,J6793,J6843,J6879)</f>
        <v>717361</v>
      </c>
      <c r="K5707" s="82">
        <f t="shared" si="4379"/>
        <v>0</v>
      </c>
      <c r="L5707" s="82">
        <f t="shared" si="4299"/>
        <v>33969.333333333336</v>
      </c>
      <c r="M5707" s="82">
        <f t="shared" ref="M5707" si="4380">SUM(M5757,M5806,M5844,M5881,M5924,M5972,M6028,M6067,M6106,M6151,M6185,M6262,M6305,M6361,M6405,M6494,M6540,M6571,M6613,M6658,M6702,M6748,M6793,M6843,M6879)</f>
        <v>0</v>
      </c>
      <c r="N5707" s="82">
        <f t="shared" ref="N5707:O5707" si="4381">SUM(N5757,N5806,N5844,N5881,N5924,N5972,N6028,N6067,N6106,N6151,N6185,N6262,N6305,N6361,N6405,N6494,N6540,N6571,N6613,N6658,N6702,N6748,N6793,N6843,N6879)</f>
        <v>0</v>
      </c>
      <c r="O5707" s="82">
        <f t="shared" si="4381"/>
        <v>33969.333333333336</v>
      </c>
      <c r="P5707" s="82">
        <f t="shared" si="4305"/>
        <v>33969.333333333336</v>
      </c>
      <c r="Q5707" s="82">
        <f t="shared" si="4306"/>
        <v>4.7353192232827457</v>
      </c>
    </row>
    <row r="5708" spans="1:17" s="8" customFormat="1" x14ac:dyDescent="0.25">
      <c r="A5708" s="2" t="s">
        <v>638</v>
      </c>
      <c r="B5708" s="2" t="s">
        <v>124</v>
      </c>
      <c r="C5708" s="2" t="s">
        <v>2628</v>
      </c>
      <c r="D5708" s="54" t="s">
        <v>2633</v>
      </c>
      <c r="E5708" s="55" t="s">
        <v>27</v>
      </c>
      <c r="F5708" s="55" t="s">
        <v>1</v>
      </c>
      <c r="G5708" s="55" t="s">
        <v>1</v>
      </c>
      <c r="H5708" s="10" t="s">
        <v>28</v>
      </c>
      <c r="I5708" s="81">
        <f t="shared" ref="I5708:O5708" si="4382">SUM(I5709)</f>
        <v>11242961</v>
      </c>
      <c r="J5708" s="81">
        <f t="shared" si="4382"/>
        <v>10290647</v>
      </c>
      <c r="K5708" s="81">
        <f t="shared" si="4382"/>
        <v>0</v>
      </c>
      <c r="L5708" s="81">
        <f t="shared" ref="L5708:L5771" si="4383">SUM(M5708:O5708)</f>
        <v>1025302</v>
      </c>
      <c r="M5708" s="81">
        <f t="shared" si="4382"/>
        <v>0</v>
      </c>
      <c r="N5708" s="81">
        <f t="shared" si="4382"/>
        <v>0</v>
      </c>
      <c r="O5708" s="81">
        <f t="shared" si="4382"/>
        <v>1025302</v>
      </c>
      <c r="P5708" s="81">
        <f t="shared" si="4305"/>
        <v>1025302</v>
      </c>
      <c r="Q5708" s="81">
        <f t="shared" si="4306"/>
        <v>9.9634357295513105</v>
      </c>
    </row>
    <row r="5709" spans="1:17" s="8" customFormat="1" x14ac:dyDescent="0.25">
      <c r="A5709" s="2" t="s">
        <v>638</v>
      </c>
      <c r="B5709" s="2" t="s">
        <v>124</v>
      </c>
      <c r="C5709" s="2" t="s">
        <v>2628</v>
      </c>
      <c r="D5709" s="54" t="s">
        <v>2633</v>
      </c>
      <c r="E5709" s="48">
        <v>6121</v>
      </c>
      <c r="F5709" s="54" t="s">
        <v>1</v>
      </c>
      <c r="G5709" s="56" t="s">
        <v>2921</v>
      </c>
      <c r="H5709" s="31" t="s">
        <v>29</v>
      </c>
      <c r="I5709" s="82">
        <f t="shared" ref="I5709" si="4384">SUM(I5760,I5809,I5847,I5884,I5927,I5975,I6031,I6070,I6109,I6154,I6188,I6221,I6265,I6308,I6364,I6408,I6453,I6497,I6543,I6574,I6616,I6661,I6705,I6751,I6796,I6845,I6882,I6913,I6948)</f>
        <v>11242961</v>
      </c>
      <c r="J5709" s="82">
        <f t="shared" ref="J5709:K5709" si="4385">SUM(J5760,J5809,J5847,J5884,J5927,J5975,J6031,J6070,J6109,J6154,J6188,J6221,J6265,J6308,J6364,J6408,J6453,J6497,J6543,J6574,J6616,J6661,J6705,J6751,J6796,J6845,J6882,J6913,J6948)</f>
        <v>10290647</v>
      </c>
      <c r="K5709" s="82">
        <f t="shared" si="4385"/>
        <v>0</v>
      </c>
      <c r="L5709" s="82">
        <f t="shared" si="4383"/>
        <v>1025302</v>
      </c>
      <c r="M5709" s="82">
        <f t="shared" ref="M5709" si="4386">SUM(M5760,M5809,M5847,M5884,M5927,M5975,M6031,M6070,M6109,M6154,M6188,M6221,M6265,M6308,M6364,M6408,M6453,M6497,M6543,M6574,M6616,M6661,M6705,M6751,M6796,M6845,M6882,M6913,M6948)</f>
        <v>0</v>
      </c>
      <c r="N5709" s="82">
        <f t="shared" ref="N5709:O5709" si="4387">SUM(N5760,N5809,N5847,N5884,N5927,N5975,N6031,N6070,N6109,N6154,N6188,N6221,N6265,N6308,N6364,N6408,N6453,N6497,N6543,N6574,N6616,N6661,N6705,N6751,N6796,N6845,N6882,N6913,N6948)</f>
        <v>0</v>
      </c>
      <c r="O5709" s="82">
        <f t="shared" si="4387"/>
        <v>1025302</v>
      </c>
      <c r="P5709" s="82">
        <f t="shared" si="4305"/>
        <v>1025302</v>
      </c>
      <c r="Q5709" s="82">
        <f t="shared" si="4306"/>
        <v>9.9634357295513105</v>
      </c>
    </row>
    <row r="5710" spans="1:17" s="8" customFormat="1" x14ac:dyDescent="0.25">
      <c r="A5710" s="2" t="s">
        <v>638</v>
      </c>
      <c r="B5710" s="2" t="s">
        <v>124</v>
      </c>
      <c r="C5710" s="2" t="s">
        <v>2628</v>
      </c>
      <c r="D5710" s="54" t="s">
        <v>2633</v>
      </c>
      <c r="E5710" s="55" t="s">
        <v>31</v>
      </c>
      <c r="F5710" s="55" t="s">
        <v>1</v>
      </c>
      <c r="G5710" s="55" t="s">
        <v>1</v>
      </c>
      <c r="H5710" s="10" t="s">
        <v>32</v>
      </c>
      <c r="I5710" s="81">
        <f t="shared" ref="I5710" si="4388">SUM(I5711:I5719)</f>
        <v>24048299</v>
      </c>
      <c r="J5710" s="81">
        <f t="shared" ref="J5710:K5710" si="4389">SUM(J5711:J5719)</f>
        <v>6440902</v>
      </c>
      <c r="K5710" s="81">
        <f t="shared" si="4389"/>
        <v>0</v>
      </c>
      <c r="L5710" s="81">
        <f t="shared" si="4383"/>
        <v>963679.5</v>
      </c>
      <c r="M5710" s="81">
        <f t="shared" ref="M5710" si="4390">SUM(M5711:M5719)</f>
        <v>0</v>
      </c>
      <c r="N5710" s="81">
        <f t="shared" ref="N5710:O5710" si="4391">SUM(N5711:N5719)</f>
        <v>0</v>
      </c>
      <c r="O5710" s="81">
        <f t="shared" si="4391"/>
        <v>963679.5</v>
      </c>
      <c r="P5710" s="81">
        <f t="shared" ref="P5710:P5773" si="4392">K5710+L5710</f>
        <v>963679.5</v>
      </c>
      <c r="Q5710" s="81">
        <f t="shared" ref="Q5710:Q5773" si="4393">IF(J5710=0,"-",P5710/J5710*100)</f>
        <v>14.961871799943548</v>
      </c>
    </row>
    <row r="5711" spans="1:17" s="8" customFormat="1" x14ac:dyDescent="0.25">
      <c r="A5711" s="2" t="s">
        <v>638</v>
      </c>
      <c r="B5711" s="2" t="s">
        <v>124</v>
      </c>
      <c r="C5711" s="2" t="s">
        <v>2628</v>
      </c>
      <c r="D5711" s="54" t="s">
        <v>2633</v>
      </c>
      <c r="E5711" s="48">
        <v>6131</v>
      </c>
      <c r="F5711" s="54" t="s">
        <v>1</v>
      </c>
      <c r="G5711" s="56" t="s">
        <v>2921</v>
      </c>
      <c r="H5711" s="31" t="s">
        <v>33</v>
      </c>
      <c r="I5711" s="82">
        <f t="shared" ref="I5711" si="4394">SUM(I5762,I5811,I5849,I5886,I5929,I5977,I6033,I6072,I6111,I6156,I6223,I6267,I6310,I6366,I6410,I6455,I6499,I6576,I6618,I6663,I6707,I6753,I6798,I6847,I6884,I6915,I6950)</f>
        <v>1488239</v>
      </c>
      <c r="J5711" s="82">
        <f t="shared" ref="J5711:K5711" si="4395">SUM(J5762,J5811,J5849,J5886,J5929,J5977,J6033,J6072,J6111,J6156,J6223,J6267,J6310,J6366,J6410,J6455,J6499,J6576,J6618,J6663,J6707,J6753,J6798,J6847,J6884,J6915,J6950)</f>
        <v>12500</v>
      </c>
      <c r="K5711" s="82">
        <f t="shared" si="4395"/>
        <v>0</v>
      </c>
      <c r="L5711" s="82">
        <f t="shared" si="4383"/>
        <v>2300</v>
      </c>
      <c r="M5711" s="82">
        <f t="shared" ref="M5711" si="4396">SUM(M5762,M5811,M5849,M5886,M5929,M5977,M6033,M6072,M6111,M6156,M6223,M6267,M6310,M6366,M6410,M6455,M6499,M6576,M6618,M6663,M6707,M6753,M6798,M6847,M6884,M6915,M6950)</f>
        <v>0</v>
      </c>
      <c r="N5711" s="82">
        <f t="shared" ref="N5711:O5711" si="4397">SUM(N5762,N5811,N5849,N5886,N5929,N5977,N6033,N6072,N6111,N6156,N6223,N6267,N6310,N6366,N6410,N6455,N6499,N6576,N6618,N6663,N6707,N6753,N6798,N6847,N6884,N6915,N6950)</f>
        <v>0</v>
      </c>
      <c r="O5711" s="82">
        <f t="shared" si="4397"/>
        <v>2300</v>
      </c>
      <c r="P5711" s="82">
        <f t="shared" si="4392"/>
        <v>2300</v>
      </c>
      <c r="Q5711" s="82">
        <f t="shared" si="4393"/>
        <v>18.399999999999999</v>
      </c>
    </row>
    <row r="5712" spans="1:17" s="8" customFormat="1" x14ac:dyDescent="0.25">
      <c r="A5712" s="2" t="s">
        <v>638</v>
      </c>
      <c r="B5712" s="2" t="s">
        <v>124</v>
      </c>
      <c r="C5712" s="2" t="s">
        <v>2628</v>
      </c>
      <c r="D5712" s="54" t="s">
        <v>2633</v>
      </c>
      <c r="E5712" s="48">
        <v>6132</v>
      </c>
      <c r="F5712" s="54" t="s">
        <v>1</v>
      </c>
      <c r="G5712" s="56" t="s">
        <v>2921</v>
      </c>
      <c r="H5712" s="31" t="s">
        <v>227</v>
      </c>
      <c r="I5712" s="82">
        <f t="shared" ref="I5712" si="4398">SUM(I5763,I5812,I5850,I5887,I5930,I5978,I6034,I6073,I6112,I6157,I6190,I6224,I6268,I6311,I6367,I6411,I6456,I6500,I6545,I6577,I6619,I6664,I6708,I6754,I6799,I6848,I6885,I6916,I6951)</f>
        <v>3472204</v>
      </c>
      <c r="J5712" s="82">
        <f t="shared" ref="J5712:K5712" si="4399">SUM(J5763,J5812,J5850,J5887,J5930,J5978,J6034,J6073,J6112,J6157,J6190,J6224,J6268,J6311,J6367,J6411,J6456,J6500,J6545,J6577,J6619,J6664,J6708,J6754,J6799,J6848,J6885,J6916,J6951)</f>
        <v>2370554</v>
      </c>
      <c r="K5712" s="82">
        <f t="shared" si="4399"/>
        <v>0</v>
      </c>
      <c r="L5712" s="82">
        <f t="shared" si="4383"/>
        <v>445121.33333333331</v>
      </c>
      <c r="M5712" s="82">
        <f t="shared" ref="M5712" si="4400">SUM(M5763,M5812,M5850,M5887,M5930,M5978,M6034,M6073,M6112,M6157,M6190,M6224,M6268,M6311,M6367,M6411,M6456,M6500,M6545,M6577,M6619,M6664,M6708,M6754,M6799,M6848,M6885,M6916,M6951)</f>
        <v>0</v>
      </c>
      <c r="N5712" s="82">
        <f t="shared" ref="N5712:O5712" si="4401">SUM(N5763,N5812,N5850,N5887,N5930,N5978,N6034,N6073,N6112,N6157,N6190,N6224,N6268,N6311,N6367,N6411,N6456,N6500,N6545,N6577,N6619,N6664,N6708,N6754,N6799,N6848,N6885,N6916,N6951)</f>
        <v>0</v>
      </c>
      <c r="O5712" s="82">
        <f t="shared" si="4401"/>
        <v>445121.33333333331</v>
      </c>
      <c r="P5712" s="82">
        <f t="shared" si="4392"/>
        <v>445121.33333333331</v>
      </c>
      <c r="Q5712" s="82">
        <f t="shared" si="4393"/>
        <v>18.777101611409542</v>
      </c>
    </row>
    <row r="5713" spans="1:17" s="8" customFormat="1" x14ac:dyDescent="0.25">
      <c r="A5713" s="2" t="s">
        <v>638</v>
      </c>
      <c r="B5713" s="2" t="s">
        <v>124</v>
      </c>
      <c r="C5713" s="2" t="s">
        <v>2628</v>
      </c>
      <c r="D5713" s="54" t="s">
        <v>2633</v>
      </c>
      <c r="E5713" s="48">
        <v>6133</v>
      </c>
      <c r="F5713" s="54" t="s">
        <v>1</v>
      </c>
      <c r="G5713" s="56" t="s">
        <v>2921</v>
      </c>
      <c r="H5713" s="31" t="s">
        <v>229</v>
      </c>
      <c r="I5713" s="82">
        <f t="shared" ref="I5713" si="4402">SUM(I5764,I5813,I5851,I5888,I5931,I5979,I6035,I6074,I6113,I6158,I6191,I6225,I6269,I6312,I6368,I6412,I6457,I6501,I6546,I6578,I6620,I6665,I6709,I6755,I6800,I6849,I6886,I6917,I6952)</f>
        <v>1319720</v>
      </c>
      <c r="J5713" s="82">
        <f t="shared" ref="J5713:K5713" si="4403">SUM(J5764,J5813,J5851,J5888,J5931,J5979,J6035,J6074,J6113,J6158,J6191,J6225,J6269,J6312,J6368,J6412,J6457,J6501,J6546,J6578,J6620,J6665,J6709,J6755,J6800,J6849,J6886,J6917,J6952)</f>
        <v>887170</v>
      </c>
      <c r="K5713" s="82">
        <f t="shared" si="4403"/>
        <v>0</v>
      </c>
      <c r="L5713" s="82">
        <f t="shared" si="4383"/>
        <v>107659.33333333333</v>
      </c>
      <c r="M5713" s="82">
        <f t="shared" ref="M5713" si="4404">SUM(M5764,M5813,M5851,M5888,M5931,M5979,M6035,M6074,M6113,M6158,M6191,M6225,M6269,M6312,M6368,M6412,M6457,M6501,M6546,M6578,M6620,M6665,M6709,M6755,M6800,M6849,M6886,M6917,M6952)</f>
        <v>0</v>
      </c>
      <c r="N5713" s="82">
        <f t="shared" ref="N5713:O5713" si="4405">SUM(N5764,N5813,N5851,N5888,N5931,N5979,N6035,N6074,N6113,N6158,N6191,N6225,N6269,N6312,N6368,N6412,N6457,N6501,N6546,N6578,N6620,N6665,N6709,N6755,N6800,N6849,N6886,N6917,N6952)</f>
        <v>0</v>
      </c>
      <c r="O5713" s="82">
        <f t="shared" si="4405"/>
        <v>107659.33333333333</v>
      </c>
      <c r="P5713" s="82">
        <f t="shared" si="4392"/>
        <v>107659.33333333333</v>
      </c>
      <c r="Q5713" s="82">
        <f t="shared" si="4393"/>
        <v>12.135141329546009</v>
      </c>
    </row>
    <row r="5714" spans="1:17" s="8" customFormat="1" x14ac:dyDescent="0.25">
      <c r="A5714" s="2" t="s">
        <v>638</v>
      </c>
      <c r="B5714" s="2" t="s">
        <v>124</v>
      </c>
      <c r="C5714" s="2" t="s">
        <v>2628</v>
      </c>
      <c r="D5714" s="54" t="s">
        <v>2633</v>
      </c>
      <c r="E5714" s="48">
        <v>6134</v>
      </c>
      <c r="F5714" s="54" t="s">
        <v>1</v>
      </c>
      <c r="G5714" s="56" t="s">
        <v>2921</v>
      </c>
      <c r="H5714" s="31" t="s">
        <v>169</v>
      </c>
      <c r="I5714" s="82">
        <f t="shared" ref="I5714" si="4406">SUM(I5765,I5814,I5889,I5932,I5980,I6036,I6075,I6114,I6226,I6270,I6313,I6369,I6413,I6458,I6502,I6579,I6621,I6666,I6710,I6756,I6801,I6850,I6887,I6918,I6953)</f>
        <v>2723893</v>
      </c>
      <c r="J5714" s="82">
        <f t="shared" ref="J5714:K5714" si="4407">SUM(J5765,J5814,J5889,J5932,J5980,J6036,J6075,J6114,J6226,J6270,J6313,J6369,J6413,J6458,J6502,J6579,J6621,J6666,J6710,J6756,J6801,J6850,J6887,J6918,J6953)</f>
        <v>109500</v>
      </c>
      <c r="K5714" s="82">
        <f t="shared" si="4407"/>
        <v>0</v>
      </c>
      <c r="L5714" s="82">
        <f t="shared" si="4383"/>
        <v>23300</v>
      </c>
      <c r="M5714" s="82">
        <f t="shared" ref="M5714" si="4408">SUM(M5765,M5814,M5889,M5932,M5980,M6036,M6075,M6114,M6226,M6270,M6313,M6369,M6413,M6458,M6502,M6579,M6621,M6666,M6710,M6756,M6801,M6850,M6887,M6918,M6953)</f>
        <v>0</v>
      </c>
      <c r="N5714" s="82">
        <f t="shared" ref="N5714:O5714" si="4409">SUM(N5765,N5814,N5889,N5932,N5980,N6036,N6075,N6114,N6226,N6270,N6313,N6369,N6413,N6458,N6502,N6579,N6621,N6666,N6710,N6756,N6801,N6850,N6887,N6918,N6953)</f>
        <v>0</v>
      </c>
      <c r="O5714" s="82">
        <f t="shared" si="4409"/>
        <v>23300</v>
      </c>
      <c r="P5714" s="82">
        <f t="shared" si="4392"/>
        <v>23300</v>
      </c>
      <c r="Q5714" s="82">
        <f t="shared" si="4393"/>
        <v>21.278538812785389</v>
      </c>
    </row>
    <row r="5715" spans="1:17" s="8" customFormat="1" x14ac:dyDescent="0.25">
      <c r="A5715" s="2" t="s">
        <v>638</v>
      </c>
      <c r="B5715" s="2" t="s">
        <v>124</v>
      </c>
      <c r="C5715" s="2" t="s">
        <v>2628</v>
      </c>
      <c r="D5715" s="54" t="s">
        <v>2633</v>
      </c>
      <c r="E5715" s="48">
        <v>6135</v>
      </c>
      <c r="F5715" s="54" t="s">
        <v>1</v>
      </c>
      <c r="G5715" s="56" t="s">
        <v>2921</v>
      </c>
      <c r="H5715" s="31" t="s">
        <v>231</v>
      </c>
      <c r="I5715" s="82">
        <f t="shared" ref="I5715" si="4410">SUM(I5766,I5815,I5890,I5981,I6037,I6076,I6115,I6227,I6271,I6314,I6370,I6414,I6459,I6503,I6580,I6622,I6667,I6711,I6757,I6802,I6851,I6919)</f>
        <v>169499</v>
      </c>
      <c r="J5715" s="82">
        <f t="shared" ref="J5715:K5715" si="4411">SUM(J5766,J5815,J5890,J5981,J6037,J6076,J6115,J6227,J6271,J6314,J6370,J6414,J6459,J6503,J6580,J6622,J6667,J6711,J6757,J6802,J6851,J6919)</f>
        <v>1399</v>
      </c>
      <c r="K5715" s="82">
        <f t="shared" si="4411"/>
        <v>0</v>
      </c>
      <c r="L5715" s="82">
        <f t="shared" si="4383"/>
        <v>290</v>
      </c>
      <c r="M5715" s="82">
        <f t="shared" ref="M5715" si="4412">SUM(M5766,M5815,M5890,M5981,M6037,M6076,M6115,M6227,M6271,M6314,M6370,M6414,M6459,M6503,M6580,M6622,M6667,M6711,M6757,M6802,M6851,M6919)</f>
        <v>0</v>
      </c>
      <c r="N5715" s="82">
        <f t="shared" ref="N5715:O5715" si="4413">SUM(N5766,N5815,N5890,N5981,N6037,N6076,N6115,N6227,N6271,N6314,N6370,N6414,N6459,N6503,N6580,N6622,N6667,N6711,N6757,N6802,N6851,N6919)</f>
        <v>0</v>
      </c>
      <c r="O5715" s="82">
        <f t="shared" si="4413"/>
        <v>290</v>
      </c>
      <c r="P5715" s="82">
        <f t="shared" si="4392"/>
        <v>290</v>
      </c>
      <c r="Q5715" s="82">
        <f t="shared" si="4393"/>
        <v>20.729092208720516</v>
      </c>
    </row>
    <row r="5716" spans="1:17" s="8" customFormat="1" x14ac:dyDescent="0.25">
      <c r="A5716" s="2" t="s">
        <v>638</v>
      </c>
      <c r="B5716" s="2" t="s">
        <v>124</v>
      </c>
      <c r="C5716" s="2" t="s">
        <v>2628</v>
      </c>
      <c r="D5716" s="54" t="s">
        <v>2633</v>
      </c>
      <c r="E5716" s="48">
        <v>6136</v>
      </c>
      <c r="F5716" s="54" t="s">
        <v>1</v>
      </c>
      <c r="G5716" s="56" t="s">
        <v>2921</v>
      </c>
      <c r="H5716" s="31" t="s">
        <v>233</v>
      </c>
      <c r="I5716" s="82">
        <f t="shared" ref="I5716" si="4414">SUM(I5767,I5816,I5852,I5891,I5933,I5982,I6038,I6077,I6116,I6228,I6272,I6315,I6371,I6415,I6460,I6504,I6623,I6668,I6712,I6758,I6852,I6920)</f>
        <v>316900</v>
      </c>
      <c r="J5716" s="82">
        <f t="shared" ref="J5716:K5716" si="4415">SUM(J5767,J5816,J5852,J5891,J5933,J5982,J6038,J6077,J6116,J6228,J6272,J6315,J6371,J6415,J6460,J6504,J6623,J6668,J6712,J6758,J6852,J6920)</f>
        <v>154150</v>
      </c>
      <c r="K5716" s="82">
        <f t="shared" si="4415"/>
        <v>0</v>
      </c>
      <c r="L5716" s="82">
        <f t="shared" si="4383"/>
        <v>7300</v>
      </c>
      <c r="M5716" s="82">
        <f t="shared" ref="M5716" si="4416">SUM(M5767,M5816,M5852,M5891,M5933,M5982,M6038,M6077,M6116,M6228,M6272,M6315,M6371,M6415,M6460,M6504,M6623,M6668,M6712,M6758,M6852,M6920)</f>
        <v>0</v>
      </c>
      <c r="N5716" s="82">
        <f t="shared" ref="N5716:O5716" si="4417">SUM(N5767,N5816,N5852,N5891,N5933,N5982,N6038,N6077,N6116,N6228,N6272,N6315,N6371,N6415,N6460,N6504,N6623,N6668,N6712,N6758,N6852,N6920)</f>
        <v>0</v>
      </c>
      <c r="O5716" s="82">
        <f t="shared" si="4417"/>
        <v>7300</v>
      </c>
      <c r="P5716" s="82">
        <f t="shared" si="4392"/>
        <v>7300</v>
      </c>
      <c r="Q5716" s="82">
        <f t="shared" si="4393"/>
        <v>4.7356470969834579</v>
      </c>
    </row>
    <row r="5717" spans="1:17" s="8" customFormat="1" x14ac:dyDescent="0.25">
      <c r="A5717" s="2" t="s">
        <v>638</v>
      </c>
      <c r="B5717" s="2" t="s">
        <v>124</v>
      </c>
      <c r="C5717" s="2" t="s">
        <v>2628</v>
      </c>
      <c r="D5717" s="54" t="s">
        <v>2633</v>
      </c>
      <c r="E5717" s="48">
        <v>6137</v>
      </c>
      <c r="F5717" s="54" t="s">
        <v>1</v>
      </c>
      <c r="G5717" s="56" t="s">
        <v>2921</v>
      </c>
      <c r="H5717" s="31" t="s">
        <v>235</v>
      </c>
      <c r="I5717" s="82">
        <f t="shared" ref="I5717" si="4418">SUM(I5768,I5817,I5853,I5892,I5934,I5983,I6039,I6078,I6117,I6159,I6192,I6229,I6273,I6316,I6372,I6416,I6461,I6505,I6547,I6581,I6624,I6669,I6713,I6759,I6803,I6853,I6888,I6921,I6954)</f>
        <v>1536488</v>
      </c>
      <c r="J5717" s="82">
        <f t="shared" ref="J5717:K5717" si="4419">SUM(J5768,J5817,J5853,J5892,J5934,J5983,J6039,J6078,J6117,J6159,J6192,J6229,J6273,J6316,J6372,J6416,J6461,J6505,J6547,J6581,J6624,J6669,J6713,J6759,J6803,J6853,J6888,J6921,J6954)</f>
        <v>693000</v>
      </c>
      <c r="K5717" s="82">
        <f t="shared" si="4419"/>
        <v>0</v>
      </c>
      <c r="L5717" s="82">
        <f t="shared" si="4383"/>
        <v>92088</v>
      </c>
      <c r="M5717" s="82">
        <f t="shared" ref="M5717" si="4420">SUM(M5768,M5817,M5853,M5892,M5934,M5983,M6039,M6078,M6117,M6159,M6192,M6229,M6273,M6316,M6372,M6416,M6461,M6505,M6547,M6581,M6624,M6669,M6713,M6759,M6803,M6853,M6888,M6921,M6954)</f>
        <v>0</v>
      </c>
      <c r="N5717" s="82">
        <f t="shared" ref="N5717:O5717" si="4421">SUM(N5768,N5817,N5853,N5892,N5934,N5983,N6039,N6078,N6117,N6159,N6192,N6229,N6273,N6316,N6372,N6416,N6461,N6505,N6547,N6581,N6624,N6669,N6713,N6759,N6803,N6853,N6888,N6921,N6954)</f>
        <v>0</v>
      </c>
      <c r="O5717" s="82">
        <f t="shared" si="4421"/>
        <v>92088</v>
      </c>
      <c r="P5717" s="82">
        <f t="shared" si="4392"/>
        <v>92088</v>
      </c>
      <c r="Q5717" s="82">
        <f t="shared" si="4393"/>
        <v>13.288311688311689</v>
      </c>
    </row>
    <row r="5718" spans="1:17" s="8" customFormat="1" x14ac:dyDescent="0.25">
      <c r="A5718" s="2" t="s">
        <v>638</v>
      </c>
      <c r="B5718" s="2" t="s">
        <v>124</v>
      </c>
      <c r="C5718" s="2" t="s">
        <v>2628</v>
      </c>
      <c r="D5718" s="54" t="s">
        <v>2633</v>
      </c>
      <c r="E5718" s="48">
        <v>6138</v>
      </c>
      <c r="F5718" s="54" t="s">
        <v>1</v>
      </c>
      <c r="G5718" s="56" t="s">
        <v>2921</v>
      </c>
      <c r="H5718" s="31" t="s">
        <v>237</v>
      </c>
      <c r="I5718" s="82">
        <f t="shared" ref="I5718" si="4422">SUM(I5769,I5818,I5893,I5935,I5984,I6040,I6079,I6118,I6230,I6274,I6317,I6373,I6417,I6462,I6506,I6582,I6625,I6670,I6714,I6760,I6804,I6854,I6922,I6955)</f>
        <v>333425</v>
      </c>
      <c r="J5718" s="82">
        <f t="shared" ref="J5718:K5718" si="4423">SUM(J5769,J5818,J5893,J5935,J5984,J6040,J6079,J6118,J6230,J6274,J6317,J6373,J6417,J6462,J6506,J6582,J6625,J6670,J6714,J6760,J6804,J6854,J6922,J6955)</f>
        <v>76981</v>
      </c>
      <c r="K5718" s="82">
        <f t="shared" si="4423"/>
        <v>0</v>
      </c>
      <c r="L5718" s="82">
        <f t="shared" si="4383"/>
        <v>2260</v>
      </c>
      <c r="M5718" s="82">
        <f t="shared" ref="M5718" si="4424">SUM(M5769,M5818,M5893,M5935,M5984,M6040,M6079,M6118,M6230,M6274,M6317,M6373,M6417,M6462,M6506,M6582,M6625,M6670,M6714,M6760,M6804,M6854,M6922,M6955)</f>
        <v>0</v>
      </c>
      <c r="N5718" s="82">
        <f t="shared" ref="N5718:O5718" si="4425">SUM(N5769,N5818,N5893,N5935,N5984,N6040,N6079,N6118,N6230,N6274,N6317,N6373,N6417,N6462,N6506,N6582,N6625,N6670,N6714,N6760,N6804,N6854,N6922,N6955)</f>
        <v>0</v>
      </c>
      <c r="O5718" s="82">
        <f t="shared" si="4425"/>
        <v>2260</v>
      </c>
      <c r="P5718" s="82">
        <f t="shared" si="4392"/>
        <v>2260</v>
      </c>
      <c r="Q5718" s="82">
        <f t="shared" si="4393"/>
        <v>2.9357893506189838</v>
      </c>
    </row>
    <row r="5719" spans="1:17" s="8" customFormat="1" x14ac:dyDescent="0.25">
      <c r="A5719" s="2" t="s">
        <v>638</v>
      </c>
      <c r="B5719" s="2" t="s">
        <v>124</v>
      </c>
      <c r="C5719" s="2" t="s">
        <v>2628</v>
      </c>
      <c r="D5719" s="54" t="s">
        <v>2633</v>
      </c>
      <c r="E5719" s="48" t="s">
        <v>2882</v>
      </c>
      <c r="F5719" s="54" t="s">
        <v>1</v>
      </c>
      <c r="G5719" s="56" t="s">
        <v>2921</v>
      </c>
      <c r="H5719" s="31" t="s">
        <v>35</v>
      </c>
      <c r="I5719" s="82">
        <f t="shared" ref="I5719" si="4426">SUM(I5770,I5819,I5854,I5894,I5936,I5985,I6041,I6080,I6119,I6160,I6193,I6231,I6275,I6318,I6374,I6418,I6463,I6507,I6548,I6583,I6626,I6671,I6715,I6761,I6805,I6855,I6889,I6923,I6956)</f>
        <v>12687931</v>
      </c>
      <c r="J5719" s="82">
        <f t="shared" ref="J5719:K5719" si="4427">SUM(J5770,J5819,J5854,J5894,J5936,J5985,J6041,J6080,J6119,J6160,J6193,J6231,J6275,J6318,J6374,J6418,J6463,J6507,J6548,J6583,J6626,J6671,J6715,J6761,J6805,J6855,J6889,J6923,J6956)</f>
        <v>2135648</v>
      </c>
      <c r="K5719" s="82">
        <f t="shared" si="4427"/>
        <v>0</v>
      </c>
      <c r="L5719" s="82">
        <f t="shared" si="4383"/>
        <v>283360.83333333337</v>
      </c>
      <c r="M5719" s="82">
        <f t="shared" ref="M5719" si="4428">SUM(M5770,M5819,M5854,M5894,M5936,M5985,M6041,M6080,M6119,M6160,M6193,M6231,M6275,M6318,M6374,M6418,M6463,M6507,M6548,M6583,M6626,M6671,M6715,M6761,M6805,M6855,M6889,M6923,M6956)</f>
        <v>0</v>
      </c>
      <c r="N5719" s="82">
        <f t="shared" ref="N5719:O5719" si="4429">SUM(N5770,N5819,N5854,N5894,N5936,N5985,N6041,N6080,N6119,N6160,N6193,N6231,N6275,N6318,N6374,N6418,N6463,N6507,N6548,N6583,N6626,N6671,N6715,N6761,N6805,N6855,N6889,N6923,N6956)</f>
        <v>0</v>
      </c>
      <c r="O5719" s="82">
        <f t="shared" si="4429"/>
        <v>283360.83333333337</v>
      </c>
      <c r="P5719" s="82">
        <f t="shared" si="4392"/>
        <v>283360.83333333337</v>
      </c>
      <c r="Q5719" s="82">
        <f t="shared" si="4393"/>
        <v>13.268143127206983</v>
      </c>
    </row>
    <row r="5720" spans="1:17" s="8" customFormat="1" ht="22.5" x14ac:dyDescent="0.25">
      <c r="A5720" s="1" t="s">
        <v>1</v>
      </c>
      <c r="B5720" s="1" t="s">
        <v>1</v>
      </c>
      <c r="C5720" s="1" t="s">
        <v>1</v>
      </c>
      <c r="D5720" s="55" t="s">
        <v>1</v>
      </c>
      <c r="E5720" s="55" t="s">
        <v>1</v>
      </c>
      <c r="F5720" s="55" t="s">
        <v>1</v>
      </c>
      <c r="G5720" s="55" t="s">
        <v>1</v>
      </c>
      <c r="H5720" s="3" t="s">
        <v>50</v>
      </c>
      <c r="I5720" s="38">
        <f t="shared" ref="I5720:O5720" si="4430">SUM(I5721)</f>
        <v>4169230</v>
      </c>
      <c r="J5720" s="38">
        <f t="shared" si="4430"/>
        <v>3205230</v>
      </c>
      <c r="K5720" s="38">
        <f t="shared" si="4430"/>
        <v>0</v>
      </c>
      <c r="L5720" s="38">
        <f t="shared" si="4383"/>
        <v>275245</v>
      </c>
      <c r="M5720" s="38">
        <f t="shared" si="4430"/>
        <v>0</v>
      </c>
      <c r="N5720" s="38">
        <f t="shared" si="4430"/>
        <v>0</v>
      </c>
      <c r="O5720" s="38">
        <f t="shared" si="4430"/>
        <v>275245</v>
      </c>
      <c r="P5720" s="38">
        <f t="shared" si="4392"/>
        <v>275245</v>
      </c>
      <c r="Q5720" s="38">
        <f t="shared" si="4393"/>
        <v>8.5873712650886205</v>
      </c>
    </row>
    <row r="5721" spans="1:17" s="8" customFormat="1" x14ac:dyDescent="0.25">
      <c r="A5721" s="2" t="s">
        <v>638</v>
      </c>
      <c r="B5721" s="2" t="s">
        <v>124</v>
      </c>
      <c r="C5721" s="2" t="s">
        <v>2628</v>
      </c>
      <c r="D5721" s="54" t="s">
        <v>2633</v>
      </c>
      <c r="E5721" s="55" t="s">
        <v>51</v>
      </c>
      <c r="F5721" s="55" t="s">
        <v>1</v>
      </c>
      <c r="G5721" s="55" t="s">
        <v>1</v>
      </c>
      <c r="H5721" s="10" t="s">
        <v>52</v>
      </c>
      <c r="I5721" s="81">
        <f t="shared" ref="I5721" si="4431">SUM(I5722:I5724)</f>
        <v>4169230</v>
      </c>
      <c r="J5721" s="81">
        <f t="shared" ref="J5721:K5721" si="4432">SUM(J5722:J5724)</f>
        <v>3205230</v>
      </c>
      <c r="K5721" s="81">
        <f t="shared" si="4432"/>
        <v>0</v>
      </c>
      <c r="L5721" s="81">
        <f t="shared" si="4383"/>
        <v>275245</v>
      </c>
      <c r="M5721" s="81">
        <f t="shared" ref="M5721" si="4433">SUM(M5722:M5724)</f>
        <v>0</v>
      </c>
      <c r="N5721" s="81">
        <f t="shared" ref="N5721:O5721" si="4434">SUM(N5722:N5724)</f>
        <v>0</v>
      </c>
      <c r="O5721" s="81">
        <f t="shared" si="4434"/>
        <v>275245</v>
      </c>
      <c r="P5721" s="81">
        <f t="shared" si="4392"/>
        <v>275245</v>
      </c>
      <c r="Q5721" s="81">
        <f t="shared" si="4393"/>
        <v>8.5873712650886205</v>
      </c>
    </row>
    <row r="5722" spans="1:17" s="8" customFormat="1" x14ac:dyDescent="0.25">
      <c r="A5722" s="2" t="s">
        <v>638</v>
      </c>
      <c r="B5722" s="2" t="s">
        <v>124</v>
      </c>
      <c r="C5722" s="2" t="s">
        <v>2628</v>
      </c>
      <c r="D5722" s="54" t="s">
        <v>2633</v>
      </c>
      <c r="E5722" s="48">
        <v>6142</v>
      </c>
      <c r="F5722" s="54" t="s">
        <v>1</v>
      </c>
      <c r="G5722" s="56" t="s">
        <v>2921</v>
      </c>
      <c r="H5722" s="31" t="s">
        <v>91</v>
      </c>
      <c r="I5722" s="82">
        <f t="shared" ref="I5722" si="4435">SUM(I5777,I5900,I5942,I6125,I6199,I6237,I6281,I6380,I6424,I6469,I6513,I6589,I6632,I6676,I6721,I6767,I6811)</f>
        <v>775700</v>
      </c>
      <c r="J5722" s="82">
        <f t="shared" ref="J5722:K5722" si="4436">SUM(J5777,J5900,J5942,J6125,J6199,J6237,J6281,J6380,J6424,J6469,J6513,J6589,J6632,J6676,J6721,J6767,J6811)</f>
        <v>0</v>
      </c>
      <c r="K5722" s="82">
        <f t="shared" si="4436"/>
        <v>0</v>
      </c>
      <c r="L5722" s="82">
        <f t="shared" si="4383"/>
        <v>0</v>
      </c>
      <c r="M5722" s="82">
        <f t="shared" ref="M5722" si="4437">SUM(M5777,M5900,M5942,M6125,M6199,M6237,M6281,M6380,M6424,M6469,M6513,M6589,M6632,M6676,M6721,M6767,M6811)</f>
        <v>0</v>
      </c>
      <c r="N5722" s="82">
        <f t="shared" ref="N5722:O5722" si="4438">SUM(N5777,N5900,N5942,N6125,N6199,N6237,N6281,N6380,N6424,N6469,N6513,N6589,N6632,N6676,N6721,N6767,N6811)</f>
        <v>0</v>
      </c>
      <c r="O5722" s="82">
        <f t="shared" si="4438"/>
        <v>0</v>
      </c>
      <c r="P5722" s="82">
        <f t="shared" si="4392"/>
        <v>0</v>
      </c>
      <c r="Q5722" s="82" t="str">
        <f t="shared" si="4393"/>
        <v>-</v>
      </c>
    </row>
    <row r="5723" spans="1:17" s="8" customFormat="1" x14ac:dyDescent="0.25">
      <c r="A5723" s="2" t="s">
        <v>638</v>
      </c>
      <c r="B5723" s="2" t="s">
        <v>124</v>
      </c>
      <c r="C5723" s="2" t="s">
        <v>2628</v>
      </c>
      <c r="D5723" s="54" t="s">
        <v>2633</v>
      </c>
      <c r="E5723" s="48">
        <v>6143</v>
      </c>
      <c r="F5723" s="54" t="s">
        <v>1</v>
      </c>
      <c r="G5723" s="56" t="s">
        <v>2921</v>
      </c>
      <c r="H5723" s="31" t="s">
        <v>53</v>
      </c>
      <c r="I5723" s="82">
        <f t="shared" ref="I5723" si="4439">SUM(I6009,I6126,I6342,I6381,I6425,I6470,I6514,I6590,I6633,I6677,I6722,I6768,I6812)</f>
        <v>3225030</v>
      </c>
      <c r="J5723" s="82">
        <f t="shared" ref="J5723:K5723" si="4440">SUM(J6009,J6126,J6342,J6381,J6425,J6470,J6514,J6590,J6633,J6677,J6722,J6768,J6812)</f>
        <v>3205230</v>
      </c>
      <c r="K5723" s="82">
        <f t="shared" si="4440"/>
        <v>0</v>
      </c>
      <c r="L5723" s="82">
        <f t="shared" si="4383"/>
        <v>275245</v>
      </c>
      <c r="M5723" s="82">
        <f t="shared" ref="M5723" si="4441">SUM(M6009,M6126,M6342,M6381,M6425,M6470,M6514,M6590,M6633,M6677,M6722,M6768,M6812)</f>
        <v>0</v>
      </c>
      <c r="N5723" s="82">
        <f t="shared" ref="N5723:O5723" si="4442">SUM(N6009,N6126,N6342,N6381,N6425,N6470,N6514,N6590,N6633,N6677,N6722,N6768,N6812)</f>
        <v>0</v>
      </c>
      <c r="O5723" s="82">
        <f t="shared" si="4442"/>
        <v>275245</v>
      </c>
      <c r="P5723" s="82">
        <f t="shared" si="4392"/>
        <v>275245</v>
      </c>
      <c r="Q5723" s="82">
        <f t="shared" si="4393"/>
        <v>8.5873712650886205</v>
      </c>
    </row>
    <row r="5724" spans="1:17" s="8" customFormat="1" x14ac:dyDescent="0.25">
      <c r="A5724" s="2" t="s">
        <v>638</v>
      </c>
      <c r="B5724" s="2" t="s">
        <v>124</v>
      </c>
      <c r="C5724" s="2" t="s">
        <v>2628</v>
      </c>
      <c r="D5724" s="54" t="s">
        <v>2633</v>
      </c>
      <c r="E5724" s="48">
        <v>6148</v>
      </c>
      <c r="F5724" s="54" t="s">
        <v>1</v>
      </c>
      <c r="G5724" s="56" t="s">
        <v>2921</v>
      </c>
      <c r="H5724" s="31" t="s">
        <v>58</v>
      </c>
      <c r="I5724" s="82">
        <f t="shared" ref="I5724" si="4443">SUM(I5778,I5901,I5943,I5991,I6127,I6200,I6238,I6282,I6324,I6426,I6471,I6515,I6591,I6634,I6678,I6723,I6769,I6813)</f>
        <v>168500</v>
      </c>
      <c r="J5724" s="82">
        <f t="shared" ref="J5724:K5724" si="4444">SUM(J5778,J5901,J5943,J5991,J6127,J6200,J6238,J6282,J6324,J6426,J6471,J6515,J6591,J6634,J6678,J6723,J6769,J6813)</f>
        <v>0</v>
      </c>
      <c r="K5724" s="82">
        <f t="shared" si="4444"/>
        <v>0</v>
      </c>
      <c r="L5724" s="82">
        <f t="shared" si="4383"/>
        <v>0</v>
      </c>
      <c r="M5724" s="82">
        <f t="shared" ref="M5724" si="4445">SUM(M5778,M5901,M5943,M5991,M6127,M6200,M6238,M6282,M6324,M6426,M6471,M6515,M6591,M6634,M6678,M6723,M6769,M6813)</f>
        <v>0</v>
      </c>
      <c r="N5724" s="82">
        <f t="shared" ref="N5724:O5724" si="4446">SUM(N5778,N5901,N5943,N5991,N6127,N6200,N6238,N6282,N6324,N6426,N6471,N6515,N6591,N6634,N6678,N6723,N6769,N6813)</f>
        <v>0</v>
      </c>
      <c r="O5724" s="82">
        <f t="shared" si="4446"/>
        <v>0</v>
      </c>
      <c r="P5724" s="82">
        <f t="shared" si="4392"/>
        <v>0</v>
      </c>
      <c r="Q5724" s="82" t="str">
        <f t="shared" si="4393"/>
        <v>-</v>
      </c>
    </row>
    <row r="5725" spans="1:17" s="8" customFormat="1" ht="22.5" x14ac:dyDescent="0.25">
      <c r="A5725" s="1" t="s">
        <v>1</v>
      </c>
      <c r="B5725" s="1" t="s">
        <v>1</v>
      </c>
      <c r="C5725" s="1" t="s">
        <v>1</v>
      </c>
      <c r="D5725" s="55" t="s">
        <v>1</v>
      </c>
      <c r="E5725" s="55" t="s">
        <v>1</v>
      </c>
      <c r="F5725" s="55" t="s">
        <v>1</v>
      </c>
      <c r="G5725" s="55" t="s">
        <v>1</v>
      </c>
      <c r="H5725" s="3" t="s">
        <v>591</v>
      </c>
      <c r="I5725" s="38">
        <f t="shared" ref="I5725:O5726" si="4447">SUM(I5726)</f>
        <v>32190</v>
      </c>
      <c r="J5725" s="38">
        <f t="shared" si="4447"/>
        <v>21817</v>
      </c>
      <c r="K5725" s="38">
        <f t="shared" si="4447"/>
        <v>0</v>
      </c>
      <c r="L5725" s="38">
        <f t="shared" si="4383"/>
        <v>3000</v>
      </c>
      <c r="M5725" s="38">
        <f t="shared" si="4447"/>
        <v>0</v>
      </c>
      <c r="N5725" s="38">
        <f t="shared" si="4447"/>
        <v>0</v>
      </c>
      <c r="O5725" s="38">
        <f t="shared" si="4447"/>
        <v>3000</v>
      </c>
      <c r="P5725" s="38">
        <f t="shared" si="4392"/>
        <v>3000</v>
      </c>
      <c r="Q5725" s="38">
        <f t="shared" si="4393"/>
        <v>13.750744832011733</v>
      </c>
    </row>
    <row r="5726" spans="1:17" s="8" customFormat="1" x14ac:dyDescent="0.25">
      <c r="A5726" s="2" t="s">
        <v>638</v>
      </c>
      <c r="B5726" s="2" t="s">
        <v>124</v>
      </c>
      <c r="C5726" s="2" t="s">
        <v>2628</v>
      </c>
      <c r="D5726" s="54" t="s">
        <v>2633</v>
      </c>
      <c r="E5726" s="55" t="s">
        <v>592</v>
      </c>
      <c r="F5726" s="55" t="s">
        <v>1</v>
      </c>
      <c r="G5726" s="55" t="s">
        <v>1</v>
      </c>
      <c r="H5726" s="10" t="s">
        <v>593</v>
      </c>
      <c r="I5726" s="81">
        <f t="shared" si="4447"/>
        <v>32190</v>
      </c>
      <c r="J5726" s="81">
        <f t="shared" si="4447"/>
        <v>21817</v>
      </c>
      <c r="K5726" s="81">
        <f t="shared" si="4447"/>
        <v>0</v>
      </c>
      <c r="L5726" s="81">
        <f t="shared" si="4383"/>
        <v>3000</v>
      </c>
      <c r="M5726" s="81">
        <f t="shared" si="4447"/>
        <v>0</v>
      </c>
      <c r="N5726" s="81">
        <f t="shared" si="4447"/>
        <v>0</v>
      </c>
      <c r="O5726" s="81">
        <f t="shared" si="4447"/>
        <v>3000</v>
      </c>
      <c r="P5726" s="81">
        <f t="shared" si="4392"/>
        <v>3000</v>
      </c>
      <c r="Q5726" s="81">
        <f t="shared" si="4393"/>
        <v>13.750744832011733</v>
      </c>
    </row>
    <row r="5727" spans="1:17" s="8" customFormat="1" x14ac:dyDescent="0.25">
      <c r="A5727" s="2" t="s">
        <v>638</v>
      </c>
      <c r="B5727" s="2" t="s">
        <v>124</v>
      </c>
      <c r="C5727" s="2" t="s">
        <v>2628</v>
      </c>
      <c r="D5727" s="54" t="s">
        <v>2633</v>
      </c>
      <c r="E5727" s="48">
        <v>6163</v>
      </c>
      <c r="F5727" s="54" t="s">
        <v>1</v>
      </c>
      <c r="G5727" s="56" t="s">
        <v>2921</v>
      </c>
      <c r="H5727" s="31" t="s">
        <v>595</v>
      </c>
      <c r="I5727" s="82">
        <f t="shared" ref="I5727" si="4448">SUM(I5946,I6816)</f>
        <v>32190</v>
      </c>
      <c r="J5727" s="82">
        <f t="shared" ref="J5727:K5727" si="4449">SUM(J5946,J6816)</f>
        <v>21817</v>
      </c>
      <c r="K5727" s="82">
        <f t="shared" si="4449"/>
        <v>0</v>
      </c>
      <c r="L5727" s="82">
        <f t="shared" si="4383"/>
        <v>3000</v>
      </c>
      <c r="M5727" s="82">
        <f t="shared" ref="M5727" si="4450">SUM(M5946,M6816)</f>
        <v>0</v>
      </c>
      <c r="N5727" s="82">
        <f t="shared" ref="N5727:O5727" si="4451">SUM(N5946,N6816)</f>
        <v>0</v>
      </c>
      <c r="O5727" s="82">
        <f t="shared" si="4451"/>
        <v>3000</v>
      </c>
      <c r="P5727" s="82">
        <f t="shared" si="4392"/>
        <v>3000</v>
      </c>
      <c r="Q5727" s="82">
        <f t="shared" si="4393"/>
        <v>13.750744832011733</v>
      </c>
    </row>
    <row r="5728" spans="1:17" s="8" customFormat="1" ht="22.5" x14ac:dyDescent="0.25">
      <c r="A5728" s="1" t="s">
        <v>1</v>
      </c>
      <c r="B5728" s="1" t="s">
        <v>1</v>
      </c>
      <c r="C5728" s="1" t="s">
        <v>1</v>
      </c>
      <c r="D5728" s="55" t="s">
        <v>1</v>
      </c>
      <c r="E5728" s="55" t="s">
        <v>1</v>
      </c>
      <c r="F5728" s="55" t="s">
        <v>1</v>
      </c>
      <c r="G5728" s="55" t="s">
        <v>1</v>
      </c>
      <c r="H5728" s="3" t="s">
        <v>59</v>
      </c>
      <c r="I5728" s="38">
        <f t="shared" ref="I5728:O5728" si="4452">SUM(I5729)</f>
        <v>9405994</v>
      </c>
      <c r="J5728" s="38">
        <f t="shared" si="4452"/>
        <v>540000</v>
      </c>
      <c r="K5728" s="38">
        <f t="shared" si="4452"/>
        <v>0</v>
      </c>
      <c r="L5728" s="38">
        <f t="shared" si="4383"/>
        <v>0</v>
      </c>
      <c r="M5728" s="38">
        <f t="shared" si="4452"/>
        <v>0</v>
      </c>
      <c r="N5728" s="38">
        <f t="shared" si="4452"/>
        <v>0</v>
      </c>
      <c r="O5728" s="38">
        <f t="shared" si="4452"/>
        <v>0</v>
      </c>
      <c r="P5728" s="38">
        <f t="shared" si="4392"/>
        <v>0</v>
      </c>
      <c r="Q5728" s="38">
        <f t="shared" si="4393"/>
        <v>0</v>
      </c>
    </row>
    <row r="5729" spans="1:17" s="8" customFormat="1" x14ac:dyDescent="0.25">
      <c r="A5729" s="2" t="s">
        <v>638</v>
      </c>
      <c r="B5729" s="2" t="s">
        <v>124</v>
      </c>
      <c r="C5729" s="2" t="s">
        <v>2628</v>
      </c>
      <c r="D5729" s="54" t="s">
        <v>2633</v>
      </c>
      <c r="E5729" s="55" t="s">
        <v>60</v>
      </c>
      <c r="F5729" s="55" t="s">
        <v>1</v>
      </c>
      <c r="G5729" s="55" t="s">
        <v>1</v>
      </c>
      <c r="H5729" s="10" t="s">
        <v>61</v>
      </c>
      <c r="I5729" s="81">
        <f t="shared" ref="I5729" si="4453">SUM(I5730:I5735)</f>
        <v>9405994</v>
      </c>
      <c r="J5729" s="81">
        <f t="shared" ref="J5729:K5729" si="4454">SUM(J5730:J5735)</f>
        <v>540000</v>
      </c>
      <c r="K5729" s="81">
        <f t="shared" si="4454"/>
        <v>0</v>
      </c>
      <c r="L5729" s="81">
        <f t="shared" si="4383"/>
        <v>0</v>
      </c>
      <c r="M5729" s="81">
        <f t="shared" ref="M5729" si="4455">SUM(M5730:M5735)</f>
        <v>0</v>
      </c>
      <c r="N5729" s="81">
        <f t="shared" ref="N5729:O5729" si="4456">SUM(N5730:N5735)</f>
        <v>0</v>
      </c>
      <c r="O5729" s="81">
        <f t="shared" si="4456"/>
        <v>0</v>
      </c>
      <c r="P5729" s="81">
        <f t="shared" si="4392"/>
        <v>0</v>
      </c>
      <c r="Q5729" s="81">
        <f t="shared" si="4393"/>
        <v>0</v>
      </c>
    </row>
    <row r="5730" spans="1:17" s="8" customFormat="1" x14ac:dyDescent="0.25">
      <c r="A5730" s="2" t="s">
        <v>638</v>
      </c>
      <c r="B5730" s="2" t="s">
        <v>124</v>
      </c>
      <c r="C5730" s="2" t="s">
        <v>2628</v>
      </c>
      <c r="D5730" s="54" t="s">
        <v>2633</v>
      </c>
      <c r="E5730" s="48">
        <v>8211</v>
      </c>
      <c r="F5730" s="54" t="s">
        <v>1</v>
      </c>
      <c r="G5730" s="56" t="s">
        <v>2921</v>
      </c>
      <c r="H5730" s="31" t="s">
        <v>375</v>
      </c>
      <c r="I5730" s="82">
        <f t="shared" ref="I5730" si="4457">SUM(I6046)</f>
        <v>42980</v>
      </c>
      <c r="J5730" s="82">
        <f t="shared" ref="J5730:K5730" si="4458">SUM(J6046)</f>
        <v>0</v>
      </c>
      <c r="K5730" s="82">
        <f t="shared" si="4458"/>
        <v>0</v>
      </c>
      <c r="L5730" s="82">
        <f t="shared" si="4383"/>
        <v>0</v>
      </c>
      <c r="M5730" s="82">
        <f t="shared" ref="M5730" si="4459">SUM(M6046)</f>
        <v>0</v>
      </c>
      <c r="N5730" s="82">
        <f t="shared" ref="N5730:O5730" si="4460">SUM(N6046)</f>
        <v>0</v>
      </c>
      <c r="O5730" s="82">
        <f t="shared" si="4460"/>
        <v>0</v>
      </c>
      <c r="P5730" s="82">
        <f t="shared" si="4392"/>
        <v>0</v>
      </c>
      <c r="Q5730" s="82" t="str">
        <f t="shared" si="4393"/>
        <v>-</v>
      </c>
    </row>
    <row r="5731" spans="1:17" s="8" customFormat="1" x14ac:dyDescent="0.25">
      <c r="A5731" s="2" t="s">
        <v>638</v>
      </c>
      <c r="B5731" s="2" t="s">
        <v>124</v>
      </c>
      <c r="C5731" s="2" t="s">
        <v>2628</v>
      </c>
      <c r="D5731" s="54" t="s">
        <v>2633</v>
      </c>
      <c r="E5731" s="48" t="s">
        <v>2883</v>
      </c>
      <c r="F5731" s="54" t="s">
        <v>1</v>
      </c>
      <c r="G5731" s="56" t="s">
        <v>2921</v>
      </c>
      <c r="H5731" s="31" t="s">
        <v>314</v>
      </c>
      <c r="I5731" s="82">
        <f t="shared" ref="I5731" si="4461">SUM(I5781,I6429,I6518)</f>
        <v>630010</v>
      </c>
      <c r="J5731" s="82">
        <f t="shared" ref="J5731:K5731" si="4462">SUM(J5781,J6429,J6518)</f>
        <v>500000</v>
      </c>
      <c r="K5731" s="82">
        <f t="shared" si="4462"/>
        <v>0</v>
      </c>
      <c r="L5731" s="82">
        <f t="shared" si="4383"/>
        <v>0</v>
      </c>
      <c r="M5731" s="82">
        <f t="shared" ref="M5731" si="4463">SUM(M5781,M6429,M6518)</f>
        <v>0</v>
      </c>
      <c r="N5731" s="82">
        <f t="shared" ref="N5731:O5731" si="4464">SUM(N5781,N6429,N6518)</f>
        <v>0</v>
      </c>
      <c r="O5731" s="82">
        <f t="shared" si="4464"/>
        <v>0</v>
      </c>
      <c r="P5731" s="82">
        <f t="shared" si="4392"/>
        <v>0</v>
      </c>
      <c r="Q5731" s="82">
        <f t="shared" si="4393"/>
        <v>0</v>
      </c>
    </row>
    <row r="5732" spans="1:17" s="8" customFormat="1" x14ac:dyDescent="0.25">
      <c r="A5732" s="2" t="s">
        <v>638</v>
      </c>
      <c r="B5732" s="2" t="s">
        <v>124</v>
      </c>
      <c r="C5732" s="2" t="s">
        <v>2628</v>
      </c>
      <c r="D5732" s="54" t="s">
        <v>2633</v>
      </c>
      <c r="E5732" s="48" t="s">
        <v>2884</v>
      </c>
      <c r="F5732" s="54" t="s">
        <v>1</v>
      </c>
      <c r="G5732" s="56" t="s">
        <v>2921</v>
      </c>
      <c r="H5732" s="31" t="s">
        <v>62</v>
      </c>
      <c r="I5732" s="82">
        <f t="shared" ref="I5732" si="4465">SUM(I5783,I5825,I5859,I5904,I5949,I5994,I6047,I6086,I6130,I6241,I6285,I6327,I6384,I6430,I6474,I6519,I6552,I6594,I6637,I6681,I6726,I6772,I6819,I6860,I6927,I6961)</f>
        <v>5702417</v>
      </c>
      <c r="J5732" s="82">
        <f t="shared" ref="J5732:K5732" si="4466">SUM(J5783,J5825,J5859,J5904,J5949,J5994,J6047,J6086,J6130,J6241,J6285,J6327,J6384,J6430,J6474,J6519,J6552,J6594,J6637,J6681,J6726,J6772,J6819,J6860,J6927,J6961)</f>
        <v>30000</v>
      </c>
      <c r="K5732" s="82">
        <f t="shared" si="4466"/>
        <v>0</v>
      </c>
      <c r="L5732" s="82">
        <f t="shared" si="4383"/>
        <v>0</v>
      </c>
      <c r="M5732" s="82">
        <f t="shared" ref="M5732" si="4467">SUM(M5783,M5825,M5859,M5904,M5949,M5994,M6047,M6086,M6130,M6241,M6285,M6327,M6384,M6430,M6474,M6519,M6552,M6594,M6637,M6681,M6726,M6772,M6819,M6860,M6927,M6961)</f>
        <v>0</v>
      </c>
      <c r="N5732" s="82">
        <f t="shared" ref="N5732:O5732" si="4468">SUM(N5783,N5825,N5859,N5904,N5949,N5994,N6047,N6086,N6130,N6241,N6285,N6327,N6384,N6430,N6474,N6519,N6552,N6594,N6637,N6681,N6726,N6772,N6819,N6860,N6927,N6961)</f>
        <v>0</v>
      </c>
      <c r="O5732" s="82">
        <f t="shared" si="4468"/>
        <v>0</v>
      </c>
      <c r="P5732" s="82">
        <f t="shared" si="4392"/>
        <v>0</v>
      </c>
      <c r="Q5732" s="82">
        <f t="shared" si="4393"/>
        <v>0</v>
      </c>
    </row>
    <row r="5733" spans="1:17" s="8" customFormat="1" x14ac:dyDescent="0.25">
      <c r="A5733" s="2" t="s">
        <v>638</v>
      </c>
      <c r="B5733" s="2" t="s">
        <v>124</v>
      </c>
      <c r="C5733" s="2" t="s">
        <v>2628</v>
      </c>
      <c r="D5733" s="54" t="s">
        <v>2633</v>
      </c>
      <c r="E5733" s="48">
        <v>8214</v>
      </c>
      <c r="F5733" s="54" t="s">
        <v>1</v>
      </c>
      <c r="G5733" s="56" t="s">
        <v>2921</v>
      </c>
      <c r="H5733" s="31" t="s">
        <v>513</v>
      </c>
      <c r="I5733" s="82">
        <f t="shared" ref="I5733" si="4469">SUM(I6431,I6682,I6727)</f>
        <v>105510</v>
      </c>
      <c r="J5733" s="82">
        <f t="shared" ref="J5733:K5733" si="4470">SUM(J6431,J6682,J6727)</f>
        <v>0</v>
      </c>
      <c r="K5733" s="82">
        <f t="shared" si="4470"/>
        <v>0</v>
      </c>
      <c r="L5733" s="82">
        <f t="shared" si="4383"/>
        <v>0</v>
      </c>
      <c r="M5733" s="82">
        <f t="shared" ref="M5733" si="4471">SUM(M6431,M6682,M6727)</f>
        <v>0</v>
      </c>
      <c r="N5733" s="82">
        <f t="shared" ref="N5733:O5733" si="4472">SUM(N6431,N6682,N6727)</f>
        <v>0</v>
      </c>
      <c r="O5733" s="82">
        <f t="shared" si="4472"/>
        <v>0</v>
      </c>
      <c r="P5733" s="82">
        <f t="shared" si="4392"/>
        <v>0</v>
      </c>
      <c r="Q5733" s="82" t="str">
        <f t="shared" si="4393"/>
        <v>-</v>
      </c>
    </row>
    <row r="5734" spans="1:17" s="8" customFormat="1" x14ac:dyDescent="0.25">
      <c r="A5734" s="2" t="s">
        <v>638</v>
      </c>
      <c r="B5734" s="2" t="s">
        <v>124</v>
      </c>
      <c r="C5734" s="2" t="s">
        <v>2628</v>
      </c>
      <c r="D5734" s="54" t="s">
        <v>2633</v>
      </c>
      <c r="E5734" s="48" t="s">
        <v>2885</v>
      </c>
      <c r="F5734" s="54" t="s">
        <v>1</v>
      </c>
      <c r="G5734" s="56" t="s">
        <v>2921</v>
      </c>
      <c r="H5734" s="31" t="s">
        <v>183</v>
      </c>
      <c r="I5734" s="82">
        <f t="shared" ref="I5734" si="4473">SUM(I5784,I5950,I6131,I6242,I6385,I6432,I6520,I6638,I6728,I6773,I6820)</f>
        <v>1243810</v>
      </c>
      <c r="J5734" s="82">
        <f t="shared" ref="J5734:K5734" si="4474">SUM(J5784,J5950,J6131,J6242,J6385,J6432,J6520,J6638,J6728,J6773,J6820)</f>
        <v>10000</v>
      </c>
      <c r="K5734" s="82">
        <f t="shared" si="4474"/>
        <v>0</v>
      </c>
      <c r="L5734" s="82">
        <f t="shared" si="4383"/>
        <v>0</v>
      </c>
      <c r="M5734" s="82">
        <f t="shared" ref="M5734" si="4475">SUM(M5784,M5950,M6131,M6242,M6385,M6432,M6520,M6638,M6728,M6773,M6820)</f>
        <v>0</v>
      </c>
      <c r="N5734" s="82">
        <f t="shared" ref="N5734:O5734" si="4476">SUM(N5784,N5950,N6131,N6242,N6385,N6432,N6520,N6638,N6728,N6773,N6820)</f>
        <v>0</v>
      </c>
      <c r="O5734" s="82">
        <f t="shared" si="4476"/>
        <v>0</v>
      </c>
      <c r="P5734" s="82">
        <f t="shared" si="4392"/>
        <v>0</v>
      </c>
      <c r="Q5734" s="82">
        <f t="shared" si="4393"/>
        <v>0</v>
      </c>
    </row>
    <row r="5735" spans="1:17" s="8" customFormat="1" x14ac:dyDescent="0.25">
      <c r="A5735" s="2" t="s">
        <v>638</v>
      </c>
      <c r="B5735" s="2" t="s">
        <v>124</v>
      </c>
      <c r="C5735" s="2" t="s">
        <v>2628</v>
      </c>
      <c r="D5735" s="54" t="s">
        <v>2633</v>
      </c>
      <c r="E5735" s="48">
        <v>8216</v>
      </c>
      <c r="F5735" s="54" t="s">
        <v>1</v>
      </c>
      <c r="G5735" s="56" t="s">
        <v>2921</v>
      </c>
      <c r="H5735" s="31" t="s">
        <v>248</v>
      </c>
      <c r="I5735" s="82">
        <f t="shared" ref="I5735" si="4477">SUM(I5787,I5905,I5995,I6048,I6087,I6132,I6166,I6243,I6286,I6328,I6386,I6475,I6521,I6639,I6683,I6729,I6774,I6821)</f>
        <v>1681267</v>
      </c>
      <c r="J5735" s="82">
        <f t="shared" ref="J5735:K5735" si="4478">SUM(J5787,J5905,J5995,J6048,J6087,J6132,J6166,J6243,J6286,J6328,J6386,J6475,J6521,J6639,J6683,J6729,J6774,J6821)</f>
        <v>0</v>
      </c>
      <c r="K5735" s="82">
        <f t="shared" si="4478"/>
        <v>0</v>
      </c>
      <c r="L5735" s="82">
        <f t="shared" si="4383"/>
        <v>0</v>
      </c>
      <c r="M5735" s="82">
        <f t="shared" ref="M5735" si="4479">SUM(M5787,M5905,M5995,M6048,M6087,M6132,M6166,M6243,M6286,M6328,M6386,M6475,M6521,M6639,M6683,M6729,M6774,M6821)</f>
        <v>0</v>
      </c>
      <c r="N5735" s="82">
        <f t="shared" ref="N5735:O5735" si="4480">SUM(N5787,N5905,N5995,N6048,N6087,N6132,N6166,N6243,N6286,N6328,N6386,N6475,N6521,N6639,N6683,N6729,N6774,N6821)</f>
        <v>0</v>
      </c>
      <c r="O5735" s="82">
        <f t="shared" si="4480"/>
        <v>0</v>
      </c>
      <c r="P5735" s="82">
        <f t="shared" si="4392"/>
        <v>0</v>
      </c>
      <c r="Q5735" s="82" t="str">
        <f t="shared" si="4393"/>
        <v>-</v>
      </c>
    </row>
    <row r="5736" spans="1:17" s="8" customFormat="1" ht="22.5" x14ac:dyDescent="0.25">
      <c r="A5736" s="1" t="s">
        <v>1</v>
      </c>
      <c r="B5736" s="1" t="s">
        <v>1</v>
      </c>
      <c r="C5736" s="1" t="s">
        <v>1</v>
      </c>
      <c r="D5736" s="55" t="s">
        <v>1</v>
      </c>
      <c r="E5736" s="55" t="s">
        <v>1</v>
      </c>
      <c r="F5736" s="55" t="s">
        <v>1</v>
      </c>
      <c r="G5736" s="55" t="s">
        <v>1</v>
      </c>
      <c r="H5736" s="3" t="s">
        <v>596</v>
      </c>
      <c r="I5736" s="38">
        <f t="shared" ref="I5736:O5737" si="4481">SUM(I5737)</f>
        <v>530504</v>
      </c>
      <c r="J5736" s="38">
        <f t="shared" si="4481"/>
        <v>388503</v>
      </c>
      <c r="K5736" s="38">
        <f t="shared" si="4481"/>
        <v>0</v>
      </c>
      <c r="L5736" s="38">
        <f t="shared" si="4383"/>
        <v>42817</v>
      </c>
      <c r="M5736" s="38">
        <f t="shared" si="4481"/>
        <v>0</v>
      </c>
      <c r="N5736" s="38">
        <f t="shared" si="4481"/>
        <v>0</v>
      </c>
      <c r="O5736" s="38">
        <f t="shared" si="4481"/>
        <v>42817</v>
      </c>
      <c r="P5736" s="38">
        <f t="shared" si="4392"/>
        <v>42817</v>
      </c>
      <c r="Q5736" s="38">
        <f t="shared" si="4393"/>
        <v>11.021021716692021</v>
      </c>
    </row>
    <row r="5737" spans="1:17" s="8" customFormat="1" x14ac:dyDescent="0.25">
      <c r="A5737" s="2" t="s">
        <v>638</v>
      </c>
      <c r="B5737" s="2" t="s">
        <v>124</v>
      </c>
      <c r="C5737" s="2" t="s">
        <v>2628</v>
      </c>
      <c r="D5737" s="54" t="s">
        <v>2633</v>
      </c>
      <c r="E5737" s="55" t="s">
        <v>597</v>
      </c>
      <c r="F5737" s="55" t="s">
        <v>1</v>
      </c>
      <c r="G5737" s="55" t="s">
        <v>1</v>
      </c>
      <c r="H5737" s="10" t="s">
        <v>598</v>
      </c>
      <c r="I5737" s="81">
        <f t="shared" si="4481"/>
        <v>530504</v>
      </c>
      <c r="J5737" s="81">
        <f t="shared" si="4481"/>
        <v>388503</v>
      </c>
      <c r="K5737" s="81">
        <f t="shared" si="4481"/>
        <v>0</v>
      </c>
      <c r="L5737" s="81">
        <f t="shared" si="4383"/>
        <v>42817</v>
      </c>
      <c r="M5737" s="81">
        <f t="shared" si="4481"/>
        <v>0</v>
      </c>
      <c r="N5737" s="81">
        <f t="shared" si="4481"/>
        <v>0</v>
      </c>
      <c r="O5737" s="81">
        <f t="shared" si="4481"/>
        <v>42817</v>
      </c>
      <c r="P5737" s="81">
        <f t="shared" si="4392"/>
        <v>42817</v>
      </c>
      <c r="Q5737" s="81">
        <f t="shared" si="4393"/>
        <v>11.021021716692021</v>
      </c>
    </row>
    <row r="5738" spans="1:17" s="8" customFormat="1" x14ac:dyDescent="0.25">
      <c r="A5738" s="2" t="s">
        <v>638</v>
      </c>
      <c r="B5738" s="2" t="s">
        <v>124</v>
      </c>
      <c r="C5738" s="2" t="s">
        <v>2628</v>
      </c>
      <c r="D5738" s="54" t="s">
        <v>2633</v>
      </c>
      <c r="E5738" s="48">
        <v>8233</v>
      </c>
      <c r="F5738" s="54" t="s">
        <v>1</v>
      </c>
      <c r="G5738" s="56" t="s">
        <v>2921</v>
      </c>
      <c r="H5738" s="31" t="s">
        <v>600</v>
      </c>
      <c r="I5738" s="82">
        <f t="shared" ref="I5738" si="4482">SUM(I5862,I5953,I6824)</f>
        <v>530504</v>
      </c>
      <c r="J5738" s="82">
        <f t="shared" ref="J5738:K5738" si="4483">SUM(J5862,J5953,J6824)</f>
        <v>388503</v>
      </c>
      <c r="K5738" s="82">
        <f t="shared" si="4483"/>
        <v>0</v>
      </c>
      <c r="L5738" s="82">
        <f t="shared" si="4383"/>
        <v>42817</v>
      </c>
      <c r="M5738" s="82">
        <f t="shared" ref="M5738" si="4484">SUM(M5862,M5953,M6824)</f>
        <v>0</v>
      </c>
      <c r="N5738" s="82">
        <f t="shared" ref="N5738:O5738" si="4485">SUM(N5862,N5953,N6824)</f>
        <v>0</v>
      </c>
      <c r="O5738" s="82">
        <f t="shared" si="4485"/>
        <v>42817</v>
      </c>
      <c r="P5738" s="82">
        <f t="shared" si="4392"/>
        <v>42817</v>
      </c>
      <c r="Q5738" s="82">
        <f t="shared" si="4393"/>
        <v>11.021021716692021</v>
      </c>
    </row>
    <row r="5739" spans="1:17" s="8" customFormat="1" x14ac:dyDescent="0.25">
      <c r="A5739" s="31" t="s">
        <v>1</v>
      </c>
      <c r="B5739" s="31" t="s">
        <v>1</v>
      </c>
      <c r="C5739" s="31" t="s">
        <v>1</v>
      </c>
      <c r="D5739" s="56" t="s">
        <v>1</v>
      </c>
      <c r="E5739" s="56" t="s">
        <v>1</v>
      </c>
      <c r="F5739" s="56" t="s">
        <v>1</v>
      </c>
      <c r="G5739" s="56" t="s">
        <v>1</v>
      </c>
      <c r="H5739" s="3" t="s">
        <v>2631</v>
      </c>
      <c r="I5739" s="38">
        <f t="shared" ref="I5739" si="4486">SUM(I5699,I5720,I5725,I5728,I5736)</f>
        <v>164793702</v>
      </c>
      <c r="J5739" s="38">
        <f t="shared" ref="J5739:K5739" si="4487">SUM(J5699,J5720,J5725,J5728,J5736)</f>
        <v>126019559</v>
      </c>
      <c r="K5739" s="38">
        <f t="shared" si="4487"/>
        <v>0</v>
      </c>
      <c r="L5739" s="38">
        <f t="shared" si="4383"/>
        <v>12939032.659999998</v>
      </c>
      <c r="M5739" s="38">
        <f t="shared" ref="M5739" si="4488">SUM(M5699,M5720,M5725,M5728,M5736)</f>
        <v>0</v>
      </c>
      <c r="N5739" s="38">
        <f t="shared" ref="N5739:O5739" si="4489">SUM(N5699,N5720,N5725,N5728,N5736)</f>
        <v>0</v>
      </c>
      <c r="O5739" s="38">
        <f t="shared" si="4489"/>
        <v>12939032.659999998</v>
      </c>
      <c r="P5739" s="38">
        <f t="shared" si="4392"/>
        <v>12939032.659999998</v>
      </c>
      <c r="Q5739" s="38">
        <f t="shared" si="4393"/>
        <v>10.267479717176283</v>
      </c>
    </row>
    <row r="5740" spans="1:17" s="8" customFormat="1" ht="15.75" thickBot="1" x14ac:dyDescent="0.3">
      <c r="A5740" s="31" t="s">
        <v>1</v>
      </c>
      <c r="B5740" s="31" t="s">
        <v>1</v>
      </c>
      <c r="C5740" s="31" t="s">
        <v>1</v>
      </c>
      <c r="D5740" s="56" t="s">
        <v>1</v>
      </c>
      <c r="E5740" s="56" t="s">
        <v>1</v>
      </c>
      <c r="F5740" s="56" t="s">
        <v>1</v>
      </c>
      <c r="G5740" s="56" t="s">
        <v>1</v>
      </c>
      <c r="H5740" s="10" t="s">
        <v>64</v>
      </c>
      <c r="I5740" s="81">
        <f t="shared" ref="I5740" si="4490">I6971</f>
        <v>2821</v>
      </c>
      <c r="J5740" s="81">
        <f t="shared" ref="J5740:K5740" si="4491">J6971</f>
        <v>2821</v>
      </c>
      <c r="K5740" s="81">
        <f t="shared" si="4491"/>
        <v>0</v>
      </c>
      <c r="L5740" s="81"/>
      <c r="M5740" s="81">
        <f t="shared" ref="M5740" si="4492">M6971</f>
        <v>0</v>
      </c>
      <c r="N5740" s="81">
        <f t="shared" ref="N5740:O5740" si="4493">N6971</f>
        <v>0</v>
      </c>
      <c r="O5740" s="81">
        <f t="shared" si="4493"/>
        <v>0</v>
      </c>
      <c r="P5740" s="81">
        <f t="shared" si="4392"/>
        <v>0</v>
      </c>
      <c r="Q5740" s="81">
        <f t="shared" si="4393"/>
        <v>0</v>
      </c>
    </row>
    <row r="5741" spans="1:17" s="8" customFormat="1" ht="34.5" thickBot="1" x14ac:dyDescent="0.3">
      <c r="A5741" s="31" t="s">
        <v>1</v>
      </c>
      <c r="B5741" s="31" t="s">
        <v>1</v>
      </c>
      <c r="C5741" s="31" t="s">
        <v>1</v>
      </c>
      <c r="D5741" s="56" t="s">
        <v>1</v>
      </c>
      <c r="E5741" s="56" t="s">
        <v>1</v>
      </c>
      <c r="F5741" s="56" t="s">
        <v>1</v>
      </c>
      <c r="G5741" s="56" t="s">
        <v>1</v>
      </c>
      <c r="H5741" s="7" t="s">
        <v>65</v>
      </c>
      <c r="I5741" s="64" t="s">
        <v>2718</v>
      </c>
      <c r="J5741" s="64" t="s">
        <v>2879</v>
      </c>
      <c r="K5741" s="64" t="s">
        <v>2942</v>
      </c>
      <c r="L5741" s="64" t="s">
        <v>2942</v>
      </c>
      <c r="M5741" s="64" t="s">
        <v>2950</v>
      </c>
      <c r="N5741" s="64" t="s">
        <v>2949</v>
      </c>
      <c r="O5741" s="64" t="s">
        <v>2948</v>
      </c>
      <c r="P5741" s="64" t="s">
        <v>2942</v>
      </c>
      <c r="Q5741" s="64" t="s">
        <v>2944</v>
      </c>
    </row>
    <row r="5742" spans="1:17" s="8" customFormat="1" x14ac:dyDescent="0.25">
      <c r="A5742" s="32"/>
      <c r="B5742" s="32"/>
      <c r="C5742" s="32"/>
      <c r="D5742" s="52"/>
      <c r="E5742" s="52"/>
      <c r="F5742" s="52"/>
      <c r="G5742" s="52"/>
      <c r="H5742" s="4" t="s">
        <v>1</v>
      </c>
      <c r="I5742" s="65">
        <v>1</v>
      </c>
      <c r="J5742" s="65" t="s">
        <v>2894</v>
      </c>
      <c r="K5742" s="65">
        <v>3</v>
      </c>
      <c r="L5742" s="65" t="s">
        <v>2945</v>
      </c>
      <c r="M5742" s="65">
        <v>5</v>
      </c>
      <c r="N5742" s="65">
        <v>6</v>
      </c>
      <c r="O5742" s="65">
        <v>7</v>
      </c>
      <c r="P5742" s="65" t="s">
        <v>2946</v>
      </c>
      <c r="Q5742" s="65">
        <v>9</v>
      </c>
    </row>
    <row r="5743" spans="1:17" s="8" customFormat="1" x14ac:dyDescent="0.25">
      <c r="A5743" s="32"/>
      <c r="B5743" s="32"/>
      <c r="C5743" s="32"/>
      <c r="D5743" s="52"/>
      <c r="E5743" s="52"/>
      <c r="F5743" s="52"/>
      <c r="G5743" s="52"/>
      <c r="H5743" s="5" t="s">
        <v>333</v>
      </c>
      <c r="I5743" s="83">
        <f t="shared" ref="I5743" si="4494">SUM(I5739)</f>
        <v>164793702</v>
      </c>
      <c r="J5743" s="83">
        <f t="shared" ref="J5743:K5743" si="4495">SUM(J5739)</f>
        <v>126019559</v>
      </c>
      <c r="K5743" s="83">
        <f t="shared" si="4495"/>
        <v>0</v>
      </c>
      <c r="L5743" s="83">
        <f t="shared" si="4383"/>
        <v>12939032.659999998</v>
      </c>
      <c r="M5743" s="83">
        <f t="shared" ref="M5743" si="4496">SUM(M5739)</f>
        <v>0</v>
      </c>
      <c r="N5743" s="83">
        <f t="shared" ref="N5743:O5743" si="4497">SUM(N5739)</f>
        <v>0</v>
      </c>
      <c r="O5743" s="83">
        <f t="shared" si="4497"/>
        <v>12939032.659999998</v>
      </c>
      <c r="P5743" s="83">
        <f t="shared" si="4392"/>
        <v>12939032.659999998</v>
      </c>
      <c r="Q5743" s="83">
        <f t="shared" si="4393"/>
        <v>10.267479717176283</v>
      </c>
    </row>
    <row r="5744" spans="1:17" s="8" customFormat="1" x14ac:dyDescent="0.25">
      <c r="A5744" s="32"/>
      <c r="B5744" s="32"/>
      <c r="C5744" s="32"/>
      <c r="D5744" s="52"/>
      <c r="E5744" s="52"/>
      <c r="F5744" s="52"/>
      <c r="G5744" s="52"/>
      <c r="H5744" s="6" t="s">
        <v>67</v>
      </c>
      <c r="I5744" s="83">
        <f t="shared" ref="I5744" si="4498">SUM(I5743)</f>
        <v>164793702</v>
      </c>
      <c r="J5744" s="83">
        <f t="shared" ref="J5744:K5744" si="4499">SUM(J5743)</f>
        <v>126019559</v>
      </c>
      <c r="K5744" s="83">
        <f t="shared" si="4499"/>
        <v>0</v>
      </c>
      <c r="L5744" s="83">
        <f t="shared" si="4383"/>
        <v>12939032.659999998</v>
      </c>
      <c r="M5744" s="83">
        <f t="shared" ref="M5744" si="4500">SUM(M5743)</f>
        <v>0</v>
      </c>
      <c r="N5744" s="83">
        <f t="shared" ref="N5744:O5744" si="4501">SUM(N5743)</f>
        <v>0</v>
      </c>
      <c r="O5744" s="83">
        <f t="shared" si="4501"/>
        <v>12939032.659999998</v>
      </c>
      <c r="P5744" s="83">
        <f t="shared" si="4392"/>
        <v>12939032.659999998</v>
      </c>
      <c r="Q5744" s="83">
        <f t="shared" si="4393"/>
        <v>10.267479717176283</v>
      </c>
    </row>
    <row r="5745" spans="1:17" s="8" customFormat="1" x14ac:dyDescent="0.25">
      <c r="A5745" s="31" t="s">
        <v>1</v>
      </c>
      <c r="B5745" s="31" t="s">
        <v>1</v>
      </c>
      <c r="C5745" s="31" t="s">
        <v>1</v>
      </c>
      <c r="D5745" s="56" t="s">
        <v>1</v>
      </c>
      <c r="E5745" s="56" t="s">
        <v>1</v>
      </c>
      <c r="F5745" s="56" t="s">
        <v>1</v>
      </c>
      <c r="G5745" s="56" t="s">
        <v>1</v>
      </c>
      <c r="H5745" s="3" t="s">
        <v>2069</v>
      </c>
      <c r="I5745" s="38">
        <f t="shared" ref="I5745" si="4502">SUM(I5739)</f>
        <v>164793702</v>
      </c>
      <c r="J5745" s="38">
        <f t="shared" ref="J5745:K5745" si="4503">SUM(J5739)</f>
        <v>126019559</v>
      </c>
      <c r="K5745" s="38">
        <f t="shared" si="4503"/>
        <v>0</v>
      </c>
      <c r="L5745" s="38">
        <f t="shared" si="4383"/>
        <v>12939032.659999998</v>
      </c>
      <c r="M5745" s="38">
        <f t="shared" ref="M5745" si="4504">SUM(M5739)</f>
        <v>0</v>
      </c>
      <c r="N5745" s="38">
        <f t="shared" ref="N5745:O5745" si="4505">SUM(N5739)</f>
        <v>0</v>
      </c>
      <c r="O5745" s="38">
        <f t="shared" si="4505"/>
        <v>12939032.659999998</v>
      </c>
      <c r="P5745" s="38">
        <f t="shared" si="4392"/>
        <v>12939032.659999998</v>
      </c>
      <c r="Q5745" s="38">
        <f t="shared" si="4393"/>
        <v>10.267479717176283</v>
      </c>
    </row>
    <row r="5746" spans="1:17" s="8" customFormat="1" ht="15.75" thickBot="1" x14ac:dyDescent="0.3">
      <c r="A5746" s="31" t="s">
        <v>1</v>
      </c>
      <c r="B5746" s="31" t="s">
        <v>1</v>
      </c>
      <c r="C5746" s="31" t="s">
        <v>1</v>
      </c>
      <c r="D5746" s="56" t="s">
        <v>1</v>
      </c>
      <c r="E5746" s="56" t="s">
        <v>1</v>
      </c>
      <c r="F5746" s="56" t="s">
        <v>1</v>
      </c>
      <c r="G5746" s="56" t="s">
        <v>1</v>
      </c>
      <c r="H5746" s="10" t="s">
        <v>64</v>
      </c>
      <c r="I5746" s="81">
        <f t="shared" ref="I5746" si="4506">I5740</f>
        <v>2821</v>
      </c>
      <c r="J5746" s="81">
        <f t="shared" ref="J5746:K5746" si="4507">J5740</f>
        <v>2821</v>
      </c>
      <c r="K5746" s="81">
        <f t="shared" si="4507"/>
        <v>0</v>
      </c>
      <c r="L5746" s="81"/>
      <c r="M5746" s="81">
        <f t="shared" ref="M5746" si="4508">M5740</f>
        <v>0</v>
      </c>
      <c r="N5746" s="81">
        <f t="shared" ref="N5746:O5746" si="4509">N5740</f>
        <v>0</v>
      </c>
      <c r="O5746" s="81">
        <f t="shared" si="4509"/>
        <v>0</v>
      </c>
      <c r="P5746" s="81">
        <f t="shared" si="4392"/>
        <v>0</v>
      </c>
      <c r="Q5746" s="81">
        <f t="shared" si="4393"/>
        <v>0</v>
      </c>
    </row>
    <row r="5747" spans="1:17" ht="34.5" thickBot="1" x14ac:dyDescent="0.3">
      <c r="A5747" s="22" t="s">
        <v>4</v>
      </c>
      <c r="B5747" s="22" t="s">
        <v>5</v>
      </c>
      <c r="C5747" s="22" t="s">
        <v>6</v>
      </c>
      <c r="D5747" s="44" t="s">
        <v>2891</v>
      </c>
      <c r="E5747" s="44" t="s">
        <v>2895</v>
      </c>
      <c r="F5747" s="44" t="s">
        <v>7</v>
      </c>
      <c r="G5747" s="44" t="s">
        <v>8</v>
      </c>
      <c r="H5747" s="22" t="s">
        <v>9</v>
      </c>
      <c r="I5747" s="64" t="s">
        <v>2718</v>
      </c>
      <c r="J5747" s="64" t="s">
        <v>2879</v>
      </c>
      <c r="K5747" s="64" t="s">
        <v>2942</v>
      </c>
      <c r="L5747" s="64" t="s">
        <v>2942</v>
      </c>
      <c r="M5747" s="64" t="s">
        <v>2950</v>
      </c>
      <c r="N5747" s="64" t="s">
        <v>2949</v>
      </c>
      <c r="O5747" s="64" t="s">
        <v>2948</v>
      </c>
      <c r="P5747" s="64" t="s">
        <v>2942</v>
      </c>
      <c r="Q5747" s="64" t="s">
        <v>2944</v>
      </c>
    </row>
    <row r="5748" spans="1:17" x14ac:dyDescent="0.25">
      <c r="A5748" s="15" t="s">
        <v>1</v>
      </c>
      <c r="B5748" s="15" t="s">
        <v>1</v>
      </c>
      <c r="C5748" s="15" t="s">
        <v>1</v>
      </c>
      <c r="D5748" s="45" t="s">
        <v>1</v>
      </c>
      <c r="E5748" s="45" t="s">
        <v>1</v>
      </c>
      <c r="F5748" s="46" t="s">
        <v>1</v>
      </c>
      <c r="G5748" s="47" t="s">
        <v>1</v>
      </c>
      <c r="H5748" s="16" t="s">
        <v>1</v>
      </c>
      <c r="I5748" s="65">
        <v>1</v>
      </c>
      <c r="J5748" s="65" t="s">
        <v>2894</v>
      </c>
      <c r="K5748" s="65">
        <v>3</v>
      </c>
      <c r="L5748" s="65" t="s">
        <v>2945</v>
      </c>
      <c r="M5748" s="65">
        <v>5</v>
      </c>
      <c r="N5748" s="65">
        <v>6</v>
      </c>
      <c r="O5748" s="65">
        <v>7</v>
      </c>
      <c r="P5748" s="65" t="s">
        <v>2946</v>
      </c>
      <c r="Q5748" s="65">
        <v>9</v>
      </c>
    </row>
    <row r="5749" spans="1:17" x14ac:dyDescent="0.25">
      <c r="A5749" s="14" t="s">
        <v>638</v>
      </c>
      <c r="B5749" s="14" t="s">
        <v>124</v>
      </c>
      <c r="C5749" s="12" t="s">
        <v>11</v>
      </c>
      <c r="D5749" s="43" t="s">
        <v>1783</v>
      </c>
      <c r="E5749" s="42" t="s">
        <v>1</v>
      </c>
      <c r="F5749" s="42" t="s">
        <v>1</v>
      </c>
      <c r="G5749" s="42" t="s">
        <v>1</v>
      </c>
      <c r="H5749" s="11" t="s">
        <v>1784</v>
      </c>
      <c r="I5749" s="63"/>
      <c r="J5749" s="63"/>
      <c r="K5749" s="63"/>
      <c r="L5749" s="63"/>
      <c r="M5749" s="63"/>
      <c r="N5749" s="63"/>
      <c r="O5749" s="63"/>
      <c r="P5749" s="63">
        <f t="shared" si="4392"/>
        <v>0</v>
      </c>
      <c r="Q5749" s="63" t="str">
        <f t="shared" si="4393"/>
        <v>-</v>
      </c>
    </row>
    <row r="5750" spans="1:17" ht="22.5" x14ac:dyDescent="0.25">
      <c r="A5750" s="14" t="s">
        <v>1</v>
      </c>
      <c r="B5750" s="14" t="s">
        <v>1</v>
      </c>
      <c r="C5750" s="14" t="s">
        <v>1</v>
      </c>
      <c r="D5750" s="42" t="s">
        <v>1</v>
      </c>
      <c r="E5750" s="42" t="s">
        <v>1</v>
      </c>
      <c r="F5750" s="42" t="s">
        <v>1</v>
      </c>
      <c r="G5750" s="42" t="s">
        <v>1</v>
      </c>
      <c r="H5750" s="17" t="s">
        <v>13</v>
      </c>
      <c r="I5750" s="66">
        <f t="shared" ref="I5750" si="4510">SUM(I5751,I5759,I5761)</f>
        <v>8015049</v>
      </c>
      <c r="J5750" s="66">
        <f t="shared" ref="J5750:K5750" si="4511">SUM(J5751,J5759,J5761)</f>
        <v>4620604</v>
      </c>
      <c r="K5750" s="66">
        <f t="shared" si="4511"/>
        <v>0</v>
      </c>
      <c r="L5750" s="66">
        <f t="shared" si="4383"/>
        <v>370200</v>
      </c>
      <c r="M5750" s="66">
        <f t="shared" ref="M5750" si="4512">SUM(M5751,M5759,M5761)</f>
        <v>0</v>
      </c>
      <c r="N5750" s="66">
        <f t="shared" ref="N5750:O5750" si="4513">SUM(N5751,N5759,N5761)</f>
        <v>0</v>
      </c>
      <c r="O5750" s="66">
        <f t="shared" si="4513"/>
        <v>370200</v>
      </c>
      <c r="P5750" s="66">
        <f t="shared" si="4392"/>
        <v>370200</v>
      </c>
      <c r="Q5750" s="66">
        <f t="shared" si="4393"/>
        <v>8.0119395646110334</v>
      </c>
    </row>
    <row r="5751" spans="1:17" x14ac:dyDescent="0.25">
      <c r="A5751" s="12" t="s">
        <v>638</v>
      </c>
      <c r="B5751" s="12" t="s">
        <v>124</v>
      </c>
      <c r="C5751" s="12" t="s">
        <v>11</v>
      </c>
      <c r="D5751" s="43" t="s">
        <v>1783</v>
      </c>
      <c r="E5751" s="42" t="s">
        <v>2709</v>
      </c>
      <c r="F5751" s="42" t="s">
        <v>1</v>
      </c>
      <c r="G5751" s="42" t="s">
        <v>1</v>
      </c>
      <c r="H5751" s="11" t="s">
        <v>15</v>
      </c>
      <c r="I5751" s="67">
        <f t="shared" ref="I5751" si="4514">SUM(I5752,I5753)</f>
        <v>4026496</v>
      </c>
      <c r="J5751" s="67">
        <f t="shared" ref="J5751:K5751" si="4515">SUM(J5752,J5753)</f>
        <v>3508399</v>
      </c>
      <c r="K5751" s="67">
        <f t="shared" si="4515"/>
        <v>0</v>
      </c>
      <c r="L5751" s="67">
        <f t="shared" si="4383"/>
        <v>290500</v>
      </c>
      <c r="M5751" s="67">
        <f t="shared" ref="M5751" si="4516">SUM(M5752,M5753)</f>
        <v>0</v>
      </c>
      <c r="N5751" s="67">
        <f t="shared" ref="N5751:O5751" si="4517">SUM(N5752,N5753)</f>
        <v>0</v>
      </c>
      <c r="O5751" s="67">
        <f t="shared" si="4517"/>
        <v>290500</v>
      </c>
      <c r="P5751" s="67">
        <f t="shared" si="4392"/>
        <v>290500</v>
      </c>
      <c r="Q5751" s="67">
        <f t="shared" si="4393"/>
        <v>8.2801300536227487</v>
      </c>
    </row>
    <row r="5752" spans="1:17" x14ac:dyDescent="0.25">
      <c r="A5752" s="12" t="s">
        <v>638</v>
      </c>
      <c r="B5752" s="12" t="s">
        <v>124</v>
      </c>
      <c r="C5752" s="12" t="s">
        <v>11</v>
      </c>
      <c r="D5752" s="43" t="s">
        <v>1783</v>
      </c>
      <c r="E5752" s="48">
        <v>6111</v>
      </c>
      <c r="F5752" s="43"/>
      <c r="G5752" s="56" t="s">
        <v>2921</v>
      </c>
      <c r="H5752" s="23" t="s">
        <v>16</v>
      </c>
      <c r="I5752" s="68">
        <v>3654396</v>
      </c>
      <c r="J5752" s="68">
        <v>3136299</v>
      </c>
      <c r="K5752" s="68"/>
      <c r="L5752" s="68">
        <f t="shared" si="4383"/>
        <v>260000</v>
      </c>
      <c r="M5752" s="68"/>
      <c r="N5752" s="68"/>
      <c r="O5752" s="68">
        <v>260000</v>
      </c>
      <c r="P5752" s="68">
        <f t="shared" si="4392"/>
        <v>260000</v>
      </c>
      <c r="Q5752" s="68">
        <f t="shared" si="4393"/>
        <v>8.2900259190848828</v>
      </c>
    </row>
    <row r="5753" spans="1:17" x14ac:dyDescent="0.25">
      <c r="A5753" s="14" t="s">
        <v>638</v>
      </c>
      <c r="B5753" s="14" t="s">
        <v>124</v>
      </c>
      <c r="C5753" s="14" t="s">
        <v>11</v>
      </c>
      <c r="D5753" s="50" t="s">
        <v>1783</v>
      </c>
      <c r="E5753" s="50" t="s">
        <v>2719</v>
      </c>
      <c r="F5753" s="43" t="s">
        <v>1</v>
      </c>
      <c r="G5753" s="49" t="s">
        <v>1</v>
      </c>
      <c r="H5753" s="11" t="s">
        <v>19</v>
      </c>
      <c r="I5753" s="67">
        <f t="shared" ref="I5753:O5753" si="4518">SUM(I5754:I5758)</f>
        <v>372100</v>
      </c>
      <c r="J5753" s="67">
        <f t="shared" si="4518"/>
        <v>372100</v>
      </c>
      <c r="K5753" s="67">
        <f t="shared" si="4518"/>
        <v>0</v>
      </c>
      <c r="L5753" s="67">
        <f t="shared" si="4383"/>
        <v>30500</v>
      </c>
      <c r="M5753" s="67">
        <f t="shared" si="4518"/>
        <v>0</v>
      </c>
      <c r="N5753" s="67">
        <f t="shared" si="4518"/>
        <v>0</v>
      </c>
      <c r="O5753" s="67">
        <f t="shared" si="4518"/>
        <v>30500</v>
      </c>
      <c r="P5753" s="67">
        <f t="shared" si="4392"/>
        <v>30500</v>
      </c>
      <c r="Q5753" s="67">
        <f t="shared" si="4393"/>
        <v>8.1967213114754092</v>
      </c>
    </row>
    <row r="5754" spans="1:17" x14ac:dyDescent="0.25">
      <c r="A5754" s="12" t="s">
        <v>638</v>
      </c>
      <c r="B5754" s="12" t="s">
        <v>124</v>
      </c>
      <c r="C5754" s="12" t="s">
        <v>11</v>
      </c>
      <c r="D5754" s="43" t="s">
        <v>1783</v>
      </c>
      <c r="E5754" s="48">
        <v>6112</v>
      </c>
      <c r="F5754" s="43" t="s">
        <v>1785</v>
      </c>
      <c r="G5754" s="56" t="s">
        <v>2921</v>
      </c>
      <c r="H5754" s="23" t="s">
        <v>73</v>
      </c>
      <c r="I5754" s="68">
        <v>62000</v>
      </c>
      <c r="J5754" s="68">
        <v>62000</v>
      </c>
      <c r="K5754" s="68"/>
      <c r="L5754" s="68">
        <f t="shared" si="4383"/>
        <v>9000</v>
      </c>
      <c r="M5754" s="68"/>
      <c r="N5754" s="68"/>
      <c r="O5754" s="68">
        <v>9000</v>
      </c>
      <c r="P5754" s="68">
        <f t="shared" si="4392"/>
        <v>9000</v>
      </c>
      <c r="Q5754" s="68">
        <f t="shared" si="4393"/>
        <v>14.516129032258066</v>
      </c>
    </row>
    <row r="5755" spans="1:17" x14ac:dyDescent="0.25">
      <c r="A5755" s="12" t="s">
        <v>638</v>
      </c>
      <c r="B5755" s="12" t="s">
        <v>124</v>
      </c>
      <c r="C5755" s="12" t="s">
        <v>11</v>
      </c>
      <c r="D5755" s="43" t="s">
        <v>1783</v>
      </c>
      <c r="E5755" s="48">
        <v>6112</v>
      </c>
      <c r="F5755" s="43" t="s">
        <v>1786</v>
      </c>
      <c r="G5755" s="56" t="s">
        <v>2921</v>
      </c>
      <c r="H5755" s="23" t="s">
        <v>22</v>
      </c>
      <c r="I5755" s="68">
        <v>220000</v>
      </c>
      <c r="J5755" s="68">
        <v>220000</v>
      </c>
      <c r="K5755" s="68"/>
      <c r="L5755" s="68">
        <f t="shared" si="4383"/>
        <v>17500</v>
      </c>
      <c r="M5755" s="68"/>
      <c r="N5755" s="68"/>
      <c r="O5755" s="68">
        <v>17500</v>
      </c>
      <c r="P5755" s="68">
        <f t="shared" si="4392"/>
        <v>17500</v>
      </c>
      <c r="Q5755" s="68">
        <f t="shared" si="4393"/>
        <v>7.9545454545454541</v>
      </c>
    </row>
    <row r="5756" spans="1:17" x14ac:dyDescent="0.25">
      <c r="A5756" s="12" t="s">
        <v>638</v>
      </c>
      <c r="B5756" s="12" t="s">
        <v>124</v>
      </c>
      <c r="C5756" s="12" t="s">
        <v>11</v>
      </c>
      <c r="D5756" s="43" t="s">
        <v>1783</v>
      </c>
      <c r="E5756" s="48">
        <v>6112</v>
      </c>
      <c r="F5756" s="43" t="s">
        <v>1787</v>
      </c>
      <c r="G5756" s="56" t="s">
        <v>2921</v>
      </c>
      <c r="H5756" s="23" t="s">
        <v>24</v>
      </c>
      <c r="I5756" s="68">
        <v>50000</v>
      </c>
      <c r="J5756" s="68">
        <v>50000</v>
      </c>
      <c r="K5756" s="68"/>
      <c r="L5756" s="68">
        <f t="shared" si="4383"/>
        <v>0</v>
      </c>
      <c r="M5756" s="68"/>
      <c r="N5756" s="68"/>
      <c r="O5756" s="68"/>
      <c r="P5756" s="68">
        <f t="shared" si="4392"/>
        <v>0</v>
      </c>
      <c r="Q5756" s="68">
        <f t="shared" si="4393"/>
        <v>0</v>
      </c>
    </row>
    <row r="5757" spans="1:17" x14ac:dyDescent="0.25">
      <c r="A5757" s="12" t="s">
        <v>638</v>
      </c>
      <c r="B5757" s="12" t="s">
        <v>124</v>
      </c>
      <c r="C5757" s="12" t="s">
        <v>11</v>
      </c>
      <c r="D5757" s="43" t="s">
        <v>1783</v>
      </c>
      <c r="E5757" s="48">
        <v>6112</v>
      </c>
      <c r="F5757" s="43" t="s">
        <v>1788</v>
      </c>
      <c r="G5757" s="56" t="s">
        <v>2921</v>
      </c>
      <c r="H5757" s="23" t="s">
        <v>76</v>
      </c>
      <c r="I5757" s="68">
        <v>25100</v>
      </c>
      <c r="J5757" s="68">
        <v>25100</v>
      </c>
      <c r="K5757" s="68"/>
      <c r="L5757" s="68">
        <f t="shared" si="4383"/>
        <v>0</v>
      </c>
      <c r="M5757" s="68"/>
      <c r="N5757" s="68"/>
      <c r="O5757" s="68"/>
      <c r="P5757" s="68">
        <f t="shared" si="4392"/>
        <v>0</v>
      </c>
      <c r="Q5757" s="68">
        <f t="shared" si="4393"/>
        <v>0</v>
      </c>
    </row>
    <row r="5758" spans="1:17" x14ac:dyDescent="0.25">
      <c r="A5758" s="12" t="s">
        <v>638</v>
      </c>
      <c r="B5758" s="12" t="s">
        <v>124</v>
      </c>
      <c r="C5758" s="12" t="s">
        <v>11</v>
      </c>
      <c r="D5758" s="43" t="s">
        <v>1783</v>
      </c>
      <c r="E5758" s="48">
        <v>6112</v>
      </c>
      <c r="F5758" s="43" t="s">
        <v>1789</v>
      </c>
      <c r="G5758" s="56" t="s">
        <v>2921</v>
      </c>
      <c r="H5758" s="23" t="s">
        <v>26</v>
      </c>
      <c r="I5758" s="68">
        <v>15000</v>
      </c>
      <c r="J5758" s="68">
        <v>15000</v>
      </c>
      <c r="K5758" s="68"/>
      <c r="L5758" s="68">
        <f t="shared" si="4383"/>
        <v>4000</v>
      </c>
      <c r="M5758" s="68"/>
      <c r="N5758" s="68"/>
      <c r="O5758" s="68">
        <v>4000</v>
      </c>
      <c r="P5758" s="68">
        <f t="shared" si="4392"/>
        <v>4000</v>
      </c>
      <c r="Q5758" s="68">
        <f t="shared" si="4393"/>
        <v>26.666666666666668</v>
      </c>
    </row>
    <row r="5759" spans="1:17" x14ac:dyDescent="0.25">
      <c r="A5759" s="12" t="s">
        <v>638</v>
      </c>
      <c r="B5759" s="12" t="s">
        <v>124</v>
      </c>
      <c r="C5759" s="12" t="s">
        <v>11</v>
      </c>
      <c r="D5759" s="43" t="s">
        <v>1783</v>
      </c>
      <c r="E5759" s="42" t="s">
        <v>2710</v>
      </c>
      <c r="F5759" s="42" t="s">
        <v>1</v>
      </c>
      <c r="G5759" s="42" t="s">
        <v>1</v>
      </c>
      <c r="H5759" s="11" t="s">
        <v>28</v>
      </c>
      <c r="I5759" s="67">
        <f t="shared" ref="I5759:O5759" si="4519">SUM(I5760)</f>
        <v>384852</v>
      </c>
      <c r="J5759" s="67">
        <f t="shared" si="4519"/>
        <v>329000</v>
      </c>
      <c r="K5759" s="67">
        <f t="shared" si="4519"/>
        <v>0</v>
      </c>
      <c r="L5759" s="67">
        <f t="shared" si="4383"/>
        <v>27500</v>
      </c>
      <c r="M5759" s="67">
        <f t="shared" si="4519"/>
        <v>0</v>
      </c>
      <c r="N5759" s="67">
        <f t="shared" si="4519"/>
        <v>0</v>
      </c>
      <c r="O5759" s="67">
        <f t="shared" si="4519"/>
        <v>27500</v>
      </c>
      <c r="P5759" s="67">
        <f t="shared" si="4392"/>
        <v>27500</v>
      </c>
      <c r="Q5759" s="67">
        <f t="shared" si="4393"/>
        <v>8.3586626139817621</v>
      </c>
    </row>
    <row r="5760" spans="1:17" x14ac:dyDescent="0.25">
      <c r="A5760" s="12" t="s">
        <v>638</v>
      </c>
      <c r="B5760" s="12" t="s">
        <v>124</v>
      </c>
      <c r="C5760" s="12" t="s">
        <v>11</v>
      </c>
      <c r="D5760" s="43" t="s">
        <v>1783</v>
      </c>
      <c r="E5760" s="48">
        <v>6121</v>
      </c>
      <c r="F5760" s="43"/>
      <c r="G5760" s="56" t="s">
        <v>2921</v>
      </c>
      <c r="H5760" s="23" t="s">
        <v>29</v>
      </c>
      <c r="I5760" s="68">
        <v>384852</v>
      </c>
      <c r="J5760" s="68">
        <v>329000</v>
      </c>
      <c r="K5760" s="68"/>
      <c r="L5760" s="68">
        <f t="shared" si="4383"/>
        <v>27500</v>
      </c>
      <c r="M5760" s="68"/>
      <c r="N5760" s="68"/>
      <c r="O5760" s="68">
        <v>27500</v>
      </c>
      <c r="P5760" s="68">
        <f t="shared" si="4392"/>
        <v>27500</v>
      </c>
      <c r="Q5760" s="68">
        <f t="shared" si="4393"/>
        <v>8.3586626139817621</v>
      </c>
    </row>
    <row r="5761" spans="1:17" x14ac:dyDescent="0.25">
      <c r="A5761" s="12" t="s">
        <v>638</v>
      </c>
      <c r="B5761" s="12" t="s">
        <v>124</v>
      </c>
      <c r="C5761" s="12" t="s">
        <v>11</v>
      </c>
      <c r="D5761" s="43" t="s">
        <v>1783</v>
      </c>
      <c r="E5761" s="42" t="s">
        <v>2711</v>
      </c>
      <c r="F5761" s="42" t="s">
        <v>1</v>
      </c>
      <c r="G5761" s="42" t="s">
        <v>1</v>
      </c>
      <c r="H5761" s="11" t="s">
        <v>32</v>
      </c>
      <c r="I5761" s="67">
        <f t="shared" ref="I5761:O5761" si="4520">SUM(I5762:I5770)</f>
        <v>3603701</v>
      </c>
      <c r="J5761" s="67">
        <f t="shared" si="4520"/>
        <v>783205</v>
      </c>
      <c r="K5761" s="67">
        <f t="shared" si="4520"/>
        <v>0</v>
      </c>
      <c r="L5761" s="67">
        <f t="shared" si="4383"/>
        <v>52200</v>
      </c>
      <c r="M5761" s="67">
        <f t="shared" si="4520"/>
        <v>0</v>
      </c>
      <c r="N5761" s="67">
        <f t="shared" si="4520"/>
        <v>0</v>
      </c>
      <c r="O5761" s="67">
        <f t="shared" si="4520"/>
        <v>52200</v>
      </c>
      <c r="P5761" s="67">
        <f t="shared" si="4392"/>
        <v>52200</v>
      </c>
      <c r="Q5761" s="67">
        <f t="shared" si="4393"/>
        <v>6.6649216999380752</v>
      </c>
    </row>
    <row r="5762" spans="1:17" x14ac:dyDescent="0.25">
      <c r="A5762" s="12" t="s">
        <v>638</v>
      </c>
      <c r="B5762" s="12" t="s">
        <v>124</v>
      </c>
      <c r="C5762" s="12" t="s">
        <v>11</v>
      </c>
      <c r="D5762" s="43" t="s">
        <v>1783</v>
      </c>
      <c r="E5762" s="48">
        <v>6131</v>
      </c>
      <c r="F5762" s="43"/>
      <c r="G5762" s="56" t="s">
        <v>2921</v>
      </c>
      <c r="H5762" s="23" t="s">
        <v>33</v>
      </c>
      <c r="I5762" s="68">
        <v>278192</v>
      </c>
      <c r="J5762" s="68">
        <v>0</v>
      </c>
      <c r="K5762" s="68"/>
      <c r="L5762" s="68">
        <f t="shared" si="4383"/>
        <v>0</v>
      </c>
      <c r="M5762" s="68"/>
      <c r="N5762" s="68"/>
      <c r="O5762" s="68"/>
      <c r="P5762" s="68">
        <f t="shared" si="4392"/>
        <v>0</v>
      </c>
      <c r="Q5762" s="68" t="str">
        <f t="shared" si="4393"/>
        <v>-</v>
      </c>
    </row>
    <row r="5763" spans="1:17" x14ac:dyDescent="0.25">
      <c r="A5763" s="12" t="s">
        <v>638</v>
      </c>
      <c r="B5763" s="12" t="s">
        <v>124</v>
      </c>
      <c r="C5763" s="12" t="s">
        <v>11</v>
      </c>
      <c r="D5763" s="43" t="s">
        <v>1783</v>
      </c>
      <c r="E5763" s="48">
        <v>6132</v>
      </c>
      <c r="F5763" s="43"/>
      <c r="G5763" s="56" t="s">
        <v>2921</v>
      </c>
      <c r="H5763" s="23" t="s">
        <v>227</v>
      </c>
      <c r="I5763" s="68">
        <v>132530</v>
      </c>
      <c r="J5763" s="68">
        <v>100000</v>
      </c>
      <c r="K5763" s="68"/>
      <c r="L5763" s="68">
        <f t="shared" si="4383"/>
        <v>12000</v>
      </c>
      <c r="M5763" s="68"/>
      <c r="N5763" s="68"/>
      <c r="O5763" s="68">
        <v>12000</v>
      </c>
      <c r="P5763" s="68">
        <f t="shared" si="4392"/>
        <v>12000</v>
      </c>
      <c r="Q5763" s="68">
        <f t="shared" si="4393"/>
        <v>12</v>
      </c>
    </row>
    <row r="5764" spans="1:17" x14ac:dyDescent="0.25">
      <c r="A5764" s="12" t="s">
        <v>638</v>
      </c>
      <c r="B5764" s="12" t="s">
        <v>124</v>
      </c>
      <c r="C5764" s="12" t="s">
        <v>11</v>
      </c>
      <c r="D5764" s="43" t="s">
        <v>1783</v>
      </c>
      <c r="E5764" s="48">
        <v>6133</v>
      </c>
      <c r="F5764" s="43"/>
      <c r="G5764" s="56" t="s">
        <v>2921</v>
      </c>
      <c r="H5764" s="23" t="s">
        <v>229</v>
      </c>
      <c r="I5764" s="68">
        <v>193500</v>
      </c>
      <c r="J5764" s="68">
        <v>160000</v>
      </c>
      <c r="K5764" s="68"/>
      <c r="L5764" s="68">
        <f t="shared" si="4383"/>
        <v>12000</v>
      </c>
      <c r="M5764" s="68"/>
      <c r="N5764" s="68"/>
      <c r="O5764" s="68">
        <v>12000</v>
      </c>
      <c r="P5764" s="68">
        <f t="shared" si="4392"/>
        <v>12000</v>
      </c>
      <c r="Q5764" s="68">
        <f t="shared" si="4393"/>
        <v>7.5</v>
      </c>
    </row>
    <row r="5765" spans="1:17" x14ac:dyDescent="0.25">
      <c r="A5765" s="12" t="s">
        <v>638</v>
      </c>
      <c r="B5765" s="12" t="s">
        <v>124</v>
      </c>
      <c r="C5765" s="12" t="s">
        <v>11</v>
      </c>
      <c r="D5765" s="43" t="s">
        <v>1783</v>
      </c>
      <c r="E5765" s="48">
        <v>6134</v>
      </c>
      <c r="F5765" s="43"/>
      <c r="G5765" s="56" t="s">
        <v>2921</v>
      </c>
      <c r="H5765" s="23" t="s">
        <v>169</v>
      </c>
      <c r="I5765" s="68">
        <v>50400</v>
      </c>
      <c r="J5765" s="68">
        <v>0</v>
      </c>
      <c r="K5765" s="68"/>
      <c r="L5765" s="68">
        <f t="shared" si="4383"/>
        <v>0</v>
      </c>
      <c r="M5765" s="68"/>
      <c r="N5765" s="68"/>
      <c r="O5765" s="68"/>
      <c r="P5765" s="68">
        <f t="shared" si="4392"/>
        <v>0</v>
      </c>
      <c r="Q5765" s="68" t="str">
        <f t="shared" si="4393"/>
        <v>-</v>
      </c>
    </row>
    <row r="5766" spans="1:17" x14ac:dyDescent="0.25">
      <c r="A5766" s="12" t="s">
        <v>638</v>
      </c>
      <c r="B5766" s="12" t="s">
        <v>124</v>
      </c>
      <c r="C5766" s="12" t="s">
        <v>11</v>
      </c>
      <c r="D5766" s="43" t="s">
        <v>1783</v>
      </c>
      <c r="E5766" s="48">
        <v>6135</v>
      </c>
      <c r="F5766" s="43"/>
      <c r="G5766" s="56" t="s">
        <v>2921</v>
      </c>
      <c r="H5766" s="23" t="s">
        <v>231</v>
      </c>
      <c r="I5766" s="68">
        <v>15500</v>
      </c>
      <c r="J5766" s="68">
        <v>0</v>
      </c>
      <c r="K5766" s="68"/>
      <c r="L5766" s="68">
        <f t="shared" si="4383"/>
        <v>0</v>
      </c>
      <c r="M5766" s="68"/>
      <c r="N5766" s="68"/>
      <c r="O5766" s="68"/>
      <c r="P5766" s="68">
        <f t="shared" si="4392"/>
        <v>0</v>
      </c>
      <c r="Q5766" s="68" t="str">
        <f t="shared" si="4393"/>
        <v>-</v>
      </c>
    </row>
    <row r="5767" spans="1:17" x14ac:dyDescent="0.25">
      <c r="A5767" s="12" t="s">
        <v>638</v>
      </c>
      <c r="B5767" s="12" t="s">
        <v>124</v>
      </c>
      <c r="C5767" s="12" t="s">
        <v>11</v>
      </c>
      <c r="D5767" s="43" t="s">
        <v>1783</v>
      </c>
      <c r="E5767" s="48">
        <v>6136</v>
      </c>
      <c r="F5767" s="43"/>
      <c r="G5767" s="56" t="s">
        <v>2921</v>
      </c>
      <c r="H5767" s="23" t="s">
        <v>233</v>
      </c>
      <c r="I5767" s="68">
        <v>81700</v>
      </c>
      <c r="J5767" s="68">
        <v>70000</v>
      </c>
      <c r="K5767" s="68"/>
      <c r="L5767" s="68">
        <f t="shared" si="4383"/>
        <v>0</v>
      </c>
      <c r="M5767" s="68"/>
      <c r="N5767" s="68"/>
      <c r="O5767" s="68"/>
      <c r="P5767" s="68">
        <f t="shared" si="4392"/>
        <v>0</v>
      </c>
      <c r="Q5767" s="68">
        <f t="shared" si="4393"/>
        <v>0</v>
      </c>
    </row>
    <row r="5768" spans="1:17" x14ac:dyDescent="0.25">
      <c r="A5768" s="12" t="s">
        <v>638</v>
      </c>
      <c r="B5768" s="12" t="s">
        <v>124</v>
      </c>
      <c r="C5768" s="12" t="s">
        <v>11</v>
      </c>
      <c r="D5768" s="43" t="s">
        <v>1783</v>
      </c>
      <c r="E5768" s="48">
        <v>6137</v>
      </c>
      <c r="F5768" s="43"/>
      <c r="G5768" s="56" t="s">
        <v>2921</v>
      </c>
      <c r="H5768" s="23" t="s">
        <v>235</v>
      </c>
      <c r="I5768" s="68">
        <v>206440</v>
      </c>
      <c r="J5768" s="68">
        <v>22700</v>
      </c>
      <c r="K5768" s="68"/>
      <c r="L5768" s="68">
        <f t="shared" si="4383"/>
        <v>2000</v>
      </c>
      <c r="M5768" s="68"/>
      <c r="N5768" s="68"/>
      <c r="O5768" s="68">
        <v>2000</v>
      </c>
      <c r="P5768" s="68">
        <f t="shared" si="4392"/>
        <v>2000</v>
      </c>
      <c r="Q5768" s="68">
        <f t="shared" si="4393"/>
        <v>8.8105726872246706</v>
      </c>
    </row>
    <row r="5769" spans="1:17" x14ac:dyDescent="0.25">
      <c r="A5769" s="12" t="s">
        <v>638</v>
      </c>
      <c r="B5769" s="12" t="s">
        <v>124</v>
      </c>
      <c r="C5769" s="12" t="s">
        <v>11</v>
      </c>
      <c r="D5769" s="43" t="s">
        <v>1783</v>
      </c>
      <c r="E5769" s="48">
        <v>6138</v>
      </c>
      <c r="F5769" s="43"/>
      <c r="G5769" s="56" t="s">
        <v>2921</v>
      </c>
      <c r="H5769" s="23" t="s">
        <v>237</v>
      </c>
      <c r="I5769" s="68">
        <v>53000</v>
      </c>
      <c r="J5769" s="68">
        <v>50000</v>
      </c>
      <c r="K5769" s="68"/>
      <c r="L5769" s="68">
        <f t="shared" si="4383"/>
        <v>100</v>
      </c>
      <c r="M5769" s="68"/>
      <c r="N5769" s="68"/>
      <c r="O5769" s="68">
        <v>100</v>
      </c>
      <c r="P5769" s="68">
        <f t="shared" si="4392"/>
        <v>100</v>
      </c>
      <c r="Q5769" s="68">
        <f t="shared" si="4393"/>
        <v>0.2</v>
      </c>
    </row>
    <row r="5770" spans="1:17" x14ac:dyDescent="0.25">
      <c r="A5770" s="14" t="s">
        <v>638</v>
      </c>
      <c r="B5770" s="14" t="s">
        <v>124</v>
      </c>
      <c r="C5770" s="14" t="s">
        <v>11</v>
      </c>
      <c r="D5770" s="50" t="s">
        <v>1783</v>
      </c>
      <c r="E5770" s="50" t="s">
        <v>2720</v>
      </c>
      <c r="F5770" s="43" t="s">
        <v>1</v>
      </c>
      <c r="G5770" s="49" t="s">
        <v>1</v>
      </c>
      <c r="H5770" s="11" t="s">
        <v>35</v>
      </c>
      <c r="I5770" s="67">
        <f t="shared" ref="I5770:O5770" si="4521">SUM(I5771:I5774)</f>
        <v>2592439</v>
      </c>
      <c r="J5770" s="67">
        <f t="shared" si="4521"/>
        <v>380505</v>
      </c>
      <c r="K5770" s="67">
        <f t="shared" si="4521"/>
        <v>0</v>
      </c>
      <c r="L5770" s="67">
        <f t="shared" si="4383"/>
        <v>26100</v>
      </c>
      <c r="M5770" s="67">
        <f t="shared" si="4521"/>
        <v>0</v>
      </c>
      <c r="N5770" s="67">
        <f t="shared" si="4521"/>
        <v>0</v>
      </c>
      <c r="O5770" s="67">
        <f t="shared" si="4521"/>
        <v>26100</v>
      </c>
      <c r="P5770" s="67">
        <f t="shared" si="4392"/>
        <v>26100</v>
      </c>
      <c r="Q5770" s="67">
        <f t="shared" si="4393"/>
        <v>6.8593053967753379</v>
      </c>
    </row>
    <row r="5771" spans="1:17" x14ac:dyDescent="0.25">
      <c r="A5771" s="12" t="s">
        <v>638</v>
      </c>
      <c r="B5771" s="12" t="s">
        <v>124</v>
      </c>
      <c r="C5771" s="12" t="s">
        <v>11</v>
      </c>
      <c r="D5771" s="43" t="s">
        <v>1783</v>
      </c>
      <c r="E5771" s="48">
        <v>6139</v>
      </c>
      <c r="F5771" s="43"/>
      <c r="G5771" s="56" t="s">
        <v>2921</v>
      </c>
      <c r="H5771" s="23" t="s">
        <v>35</v>
      </c>
      <c r="I5771" s="68">
        <v>2468165</v>
      </c>
      <c r="J5771" s="68">
        <v>256231</v>
      </c>
      <c r="K5771" s="68"/>
      <c r="L5771" s="68">
        <f t="shared" si="4383"/>
        <v>25000</v>
      </c>
      <c r="M5771" s="68"/>
      <c r="N5771" s="68"/>
      <c r="O5771" s="68">
        <v>25000</v>
      </c>
      <c r="P5771" s="68">
        <f t="shared" si="4392"/>
        <v>25000</v>
      </c>
      <c r="Q5771" s="68">
        <f t="shared" si="4393"/>
        <v>9.7568209935565964</v>
      </c>
    </row>
    <row r="5772" spans="1:17" x14ac:dyDescent="0.25">
      <c r="A5772" s="12" t="s">
        <v>638</v>
      </c>
      <c r="B5772" s="12" t="s">
        <v>124</v>
      </c>
      <c r="C5772" s="12" t="s">
        <v>11</v>
      </c>
      <c r="D5772" s="43" t="s">
        <v>1783</v>
      </c>
      <c r="E5772" s="48">
        <v>6139</v>
      </c>
      <c r="F5772" s="43" t="s">
        <v>1790</v>
      </c>
      <c r="G5772" s="56" t="s">
        <v>2921</v>
      </c>
      <c r="H5772" s="23" t="s">
        <v>43</v>
      </c>
      <c r="I5772" s="68">
        <v>9651</v>
      </c>
      <c r="J5772" s="68">
        <v>9651</v>
      </c>
      <c r="K5772" s="68"/>
      <c r="L5772" s="68">
        <f t="shared" ref="L5772:L5831" si="4522">SUM(M5772:O5772)</f>
        <v>1000</v>
      </c>
      <c r="M5772" s="68"/>
      <c r="N5772" s="68"/>
      <c r="O5772" s="68">
        <v>1000</v>
      </c>
      <c r="P5772" s="68">
        <f t="shared" si="4392"/>
        <v>1000</v>
      </c>
      <c r="Q5772" s="68">
        <f t="shared" si="4393"/>
        <v>10.361620557455185</v>
      </c>
    </row>
    <row r="5773" spans="1:17" ht="22.5" x14ac:dyDescent="0.25">
      <c r="A5773" s="12" t="s">
        <v>638</v>
      </c>
      <c r="B5773" s="12" t="s">
        <v>124</v>
      </c>
      <c r="C5773" s="12" t="s">
        <v>11</v>
      </c>
      <c r="D5773" s="43" t="s">
        <v>1783</v>
      </c>
      <c r="E5773" s="48">
        <v>6139</v>
      </c>
      <c r="F5773" s="43" t="s">
        <v>1791</v>
      </c>
      <c r="G5773" s="56" t="s">
        <v>2921</v>
      </c>
      <c r="H5773" s="23" t="s">
        <v>49</v>
      </c>
      <c r="I5773" s="68">
        <v>14623</v>
      </c>
      <c r="J5773" s="68">
        <v>14623</v>
      </c>
      <c r="K5773" s="68"/>
      <c r="L5773" s="68">
        <f t="shared" si="4522"/>
        <v>100</v>
      </c>
      <c r="M5773" s="68"/>
      <c r="N5773" s="68"/>
      <c r="O5773" s="68">
        <v>100</v>
      </c>
      <c r="P5773" s="68">
        <f t="shared" si="4392"/>
        <v>100</v>
      </c>
      <c r="Q5773" s="68">
        <f t="shared" si="4393"/>
        <v>0.68385420228407301</v>
      </c>
    </row>
    <row r="5774" spans="1:17" x14ac:dyDescent="0.25">
      <c r="A5774" s="12" t="s">
        <v>638</v>
      </c>
      <c r="B5774" s="12" t="s">
        <v>124</v>
      </c>
      <c r="C5774" s="12" t="s">
        <v>11</v>
      </c>
      <c r="D5774" s="43" t="s">
        <v>1783</v>
      </c>
      <c r="E5774" s="48">
        <v>6139</v>
      </c>
      <c r="F5774" s="43" t="s">
        <v>1792</v>
      </c>
      <c r="G5774" s="56" t="s">
        <v>2921</v>
      </c>
      <c r="H5774" s="23" t="s">
        <v>1793</v>
      </c>
      <c r="I5774" s="68">
        <v>100000</v>
      </c>
      <c r="J5774" s="68">
        <v>100000</v>
      </c>
      <c r="K5774" s="68"/>
      <c r="L5774" s="68">
        <f t="shared" si="4522"/>
        <v>0</v>
      </c>
      <c r="M5774" s="68"/>
      <c r="N5774" s="68"/>
      <c r="O5774" s="68"/>
      <c r="P5774" s="68">
        <f t="shared" ref="P5774:P5831" si="4523">K5774+L5774</f>
        <v>0</v>
      </c>
      <c r="Q5774" s="68">
        <f t="shared" ref="Q5774:Q5831" si="4524">IF(J5774=0,"-",P5774/J5774*100)</f>
        <v>0</v>
      </c>
    </row>
    <row r="5775" spans="1:17" ht="22.5" x14ac:dyDescent="0.25">
      <c r="A5775" s="14" t="s">
        <v>1</v>
      </c>
      <c r="B5775" s="14" t="s">
        <v>1</v>
      </c>
      <c r="C5775" s="14" t="s">
        <v>1</v>
      </c>
      <c r="D5775" s="42" t="s">
        <v>1</v>
      </c>
      <c r="E5775" s="42" t="s">
        <v>1</v>
      </c>
      <c r="F5775" s="42" t="s">
        <v>1</v>
      </c>
      <c r="G5775" s="42" t="s">
        <v>1</v>
      </c>
      <c r="H5775" s="17" t="s">
        <v>50</v>
      </c>
      <c r="I5775" s="66">
        <f t="shared" ref="I5775:O5775" si="4525">SUM(I5776)</f>
        <v>630800</v>
      </c>
      <c r="J5775" s="66">
        <f t="shared" si="4525"/>
        <v>0</v>
      </c>
      <c r="K5775" s="66">
        <f t="shared" si="4525"/>
        <v>0</v>
      </c>
      <c r="L5775" s="66">
        <f t="shared" si="4522"/>
        <v>0</v>
      </c>
      <c r="M5775" s="66">
        <f t="shared" si="4525"/>
        <v>0</v>
      </c>
      <c r="N5775" s="66">
        <f t="shared" si="4525"/>
        <v>0</v>
      </c>
      <c r="O5775" s="66">
        <f t="shared" si="4525"/>
        <v>0</v>
      </c>
      <c r="P5775" s="66">
        <f t="shared" si="4523"/>
        <v>0</v>
      </c>
      <c r="Q5775" s="66" t="str">
        <f t="shared" si="4524"/>
        <v>-</v>
      </c>
    </row>
    <row r="5776" spans="1:17" x14ac:dyDescent="0.25">
      <c r="A5776" s="12" t="s">
        <v>638</v>
      </c>
      <c r="B5776" s="12" t="s">
        <v>124</v>
      </c>
      <c r="C5776" s="12" t="s">
        <v>11</v>
      </c>
      <c r="D5776" s="43" t="s">
        <v>1783</v>
      </c>
      <c r="E5776" s="42" t="s">
        <v>2712</v>
      </c>
      <c r="F5776" s="42" t="s">
        <v>1</v>
      </c>
      <c r="G5776" s="42" t="s">
        <v>1</v>
      </c>
      <c r="H5776" s="11" t="s">
        <v>52</v>
      </c>
      <c r="I5776" s="67">
        <f t="shared" ref="I5776" si="4526">SUM(I5777:I5778)</f>
        <v>630800</v>
      </c>
      <c r="J5776" s="67">
        <f t="shared" ref="J5776:K5776" si="4527">SUM(J5777:J5778)</f>
        <v>0</v>
      </c>
      <c r="K5776" s="67">
        <f t="shared" si="4527"/>
        <v>0</v>
      </c>
      <c r="L5776" s="67">
        <f t="shared" si="4522"/>
        <v>0</v>
      </c>
      <c r="M5776" s="67">
        <f t="shared" ref="M5776" si="4528">SUM(M5777:M5778)</f>
        <v>0</v>
      </c>
      <c r="N5776" s="67">
        <f t="shared" ref="N5776:O5776" si="4529">SUM(N5777:N5778)</f>
        <v>0</v>
      </c>
      <c r="O5776" s="67">
        <f t="shared" si="4529"/>
        <v>0</v>
      </c>
      <c r="P5776" s="67">
        <f t="shared" si="4523"/>
        <v>0</v>
      </c>
      <c r="Q5776" s="67" t="str">
        <f t="shared" si="4524"/>
        <v>-</v>
      </c>
    </row>
    <row r="5777" spans="1:17" x14ac:dyDescent="0.25">
      <c r="A5777" s="12" t="s">
        <v>638</v>
      </c>
      <c r="B5777" s="12" t="s">
        <v>124</v>
      </c>
      <c r="C5777" s="12" t="s">
        <v>11</v>
      </c>
      <c r="D5777" s="43" t="s">
        <v>1783</v>
      </c>
      <c r="E5777" s="48">
        <v>6142</v>
      </c>
      <c r="F5777" s="43"/>
      <c r="G5777" s="56" t="s">
        <v>2921</v>
      </c>
      <c r="H5777" s="23" t="s">
        <v>91</v>
      </c>
      <c r="I5777" s="68">
        <v>620800</v>
      </c>
      <c r="J5777" s="68">
        <v>0</v>
      </c>
      <c r="K5777" s="68"/>
      <c r="L5777" s="68">
        <f t="shared" si="4522"/>
        <v>0</v>
      </c>
      <c r="M5777" s="68"/>
      <c r="N5777" s="68"/>
      <c r="O5777" s="68"/>
      <c r="P5777" s="68">
        <f t="shared" si="4523"/>
        <v>0</v>
      </c>
      <c r="Q5777" s="68" t="str">
        <f t="shared" si="4524"/>
        <v>-</v>
      </c>
    </row>
    <row r="5778" spans="1:17" x14ac:dyDescent="0.25">
      <c r="A5778" s="12" t="s">
        <v>638</v>
      </c>
      <c r="B5778" s="12" t="s">
        <v>124</v>
      </c>
      <c r="C5778" s="12" t="s">
        <v>11</v>
      </c>
      <c r="D5778" s="43" t="s">
        <v>1783</v>
      </c>
      <c r="E5778" s="48">
        <v>6148</v>
      </c>
      <c r="F5778" s="43"/>
      <c r="G5778" s="56" t="s">
        <v>2921</v>
      </c>
      <c r="H5778" s="23" t="s">
        <v>58</v>
      </c>
      <c r="I5778" s="68">
        <v>10000</v>
      </c>
      <c r="J5778" s="68">
        <v>0</v>
      </c>
      <c r="K5778" s="68"/>
      <c r="L5778" s="68">
        <f t="shared" si="4522"/>
        <v>0</v>
      </c>
      <c r="M5778" s="68"/>
      <c r="N5778" s="68"/>
      <c r="O5778" s="68"/>
      <c r="P5778" s="68">
        <f t="shared" si="4523"/>
        <v>0</v>
      </c>
      <c r="Q5778" s="68" t="str">
        <f t="shared" si="4524"/>
        <v>-</v>
      </c>
    </row>
    <row r="5779" spans="1:17" ht="22.5" x14ac:dyDescent="0.25">
      <c r="A5779" s="14" t="s">
        <v>1</v>
      </c>
      <c r="B5779" s="14" t="s">
        <v>1</v>
      </c>
      <c r="C5779" s="14" t="s">
        <v>1</v>
      </c>
      <c r="D5779" s="42" t="s">
        <v>1</v>
      </c>
      <c r="E5779" s="42" t="s">
        <v>1</v>
      </c>
      <c r="F5779" s="42" t="s">
        <v>1</v>
      </c>
      <c r="G5779" s="42" t="s">
        <v>1</v>
      </c>
      <c r="H5779" s="17" t="s">
        <v>59</v>
      </c>
      <c r="I5779" s="66">
        <f t="shared" ref="I5779:O5779" si="4530">SUM(I5780)</f>
        <v>2160095</v>
      </c>
      <c r="J5779" s="66">
        <f t="shared" si="4530"/>
        <v>510000</v>
      </c>
      <c r="K5779" s="66">
        <f t="shared" si="4530"/>
        <v>0</v>
      </c>
      <c r="L5779" s="66">
        <f t="shared" si="4522"/>
        <v>0</v>
      </c>
      <c r="M5779" s="66">
        <f t="shared" si="4530"/>
        <v>0</v>
      </c>
      <c r="N5779" s="66">
        <f t="shared" si="4530"/>
        <v>0</v>
      </c>
      <c r="O5779" s="66">
        <f t="shared" si="4530"/>
        <v>0</v>
      </c>
      <c r="P5779" s="66">
        <f t="shared" si="4523"/>
        <v>0</v>
      </c>
      <c r="Q5779" s="66">
        <f t="shared" si="4524"/>
        <v>0</v>
      </c>
    </row>
    <row r="5780" spans="1:17" x14ac:dyDescent="0.25">
      <c r="A5780" s="12" t="s">
        <v>638</v>
      </c>
      <c r="B5780" s="12" t="s">
        <v>124</v>
      </c>
      <c r="C5780" s="12" t="s">
        <v>11</v>
      </c>
      <c r="D5780" s="43" t="s">
        <v>1783</v>
      </c>
      <c r="E5780" s="42" t="s">
        <v>2715</v>
      </c>
      <c r="F5780" s="42" t="s">
        <v>1</v>
      </c>
      <c r="G5780" s="42" t="s">
        <v>1</v>
      </c>
      <c r="H5780" s="11" t="s">
        <v>61</v>
      </c>
      <c r="I5780" s="67">
        <f t="shared" ref="I5780" si="4531">SUM(I5781,I5784,I5787,I5783)</f>
        <v>2160095</v>
      </c>
      <c r="J5780" s="67">
        <f t="shared" ref="J5780:K5780" si="4532">SUM(J5781,J5784,J5787,J5783)</f>
        <v>510000</v>
      </c>
      <c r="K5780" s="67">
        <f t="shared" si="4532"/>
        <v>0</v>
      </c>
      <c r="L5780" s="67">
        <f t="shared" si="4522"/>
        <v>0</v>
      </c>
      <c r="M5780" s="67">
        <f t="shared" ref="M5780" si="4533">SUM(M5781,M5784,M5787,M5783)</f>
        <v>0</v>
      </c>
      <c r="N5780" s="67">
        <f t="shared" ref="N5780:O5780" si="4534">SUM(N5781,N5784,N5787,N5783)</f>
        <v>0</v>
      </c>
      <c r="O5780" s="67">
        <f t="shared" si="4534"/>
        <v>0</v>
      </c>
      <c r="P5780" s="67">
        <f t="shared" si="4523"/>
        <v>0</v>
      </c>
      <c r="Q5780" s="67">
        <f t="shared" si="4524"/>
        <v>0</v>
      </c>
    </row>
    <row r="5781" spans="1:17" x14ac:dyDescent="0.25">
      <c r="A5781" s="14" t="s">
        <v>638</v>
      </c>
      <c r="B5781" s="14" t="s">
        <v>124</v>
      </c>
      <c r="C5781" s="14" t="s">
        <v>11</v>
      </c>
      <c r="D5781" s="50" t="s">
        <v>1783</v>
      </c>
      <c r="E5781" s="50" t="s">
        <v>2761</v>
      </c>
      <c r="F5781" s="43" t="s">
        <v>1</v>
      </c>
      <c r="G5781" s="49" t="s">
        <v>1</v>
      </c>
      <c r="H5781" s="11" t="s">
        <v>314</v>
      </c>
      <c r="I5781" s="67">
        <f t="shared" ref="I5781:O5781" si="4535">SUM(I5782)</f>
        <v>500000</v>
      </c>
      <c r="J5781" s="67">
        <f t="shared" si="4535"/>
        <v>500000</v>
      </c>
      <c r="K5781" s="67">
        <f t="shared" si="4535"/>
        <v>0</v>
      </c>
      <c r="L5781" s="67">
        <f t="shared" si="4522"/>
        <v>0</v>
      </c>
      <c r="M5781" s="67">
        <f t="shared" si="4535"/>
        <v>0</v>
      </c>
      <c r="N5781" s="67">
        <f t="shared" si="4535"/>
        <v>0</v>
      </c>
      <c r="O5781" s="67">
        <f t="shared" si="4535"/>
        <v>0</v>
      </c>
      <c r="P5781" s="67">
        <f t="shared" si="4523"/>
        <v>0</v>
      </c>
      <c r="Q5781" s="67">
        <f t="shared" si="4524"/>
        <v>0</v>
      </c>
    </row>
    <row r="5782" spans="1:17" x14ac:dyDescent="0.25">
      <c r="A5782" s="12" t="s">
        <v>638</v>
      </c>
      <c r="B5782" s="12" t="s">
        <v>124</v>
      </c>
      <c r="C5782" s="12" t="s">
        <v>11</v>
      </c>
      <c r="D5782" s="43" t="s">
        <v>1783</v>
      </c>
      <c r="E5782" s="48">
        <v>8212</v>
      </c>
      <c r="F5782" s="43" t="s">
        <v>1794</v>
      </c>
      <c r="G5782" s="56" t="s">
        <v>2921</v>
      </c>
      <c r="H5782" s="23" t="s">
        <v>1795</v>
      </c>
      <c r="I5782" s="68">
        <v>500000</v>
      </c>
      <c r="J5782" s="68">
        <v>500000</v>
      </c>
      <c r="K5782" s="68"/>
      <c r="L5782" s="68">
        <f t="shared" si="4522"/>
        <v>0</v>
      </c>
      <c r="M5782" s="68"/>
      <c r="N5782" s="68"/>
      <c r="O5782" s="68"/>
      <c r="P5782" s="68">
        <f t="shared" si="4523"/>
        <v>0</v>
      </c>
      <c r="Q5782" s="68">
        <f t="shared" si="4524"/>
        <v>0</v>
      </c>
    </row>
    <row r="5783" spans="1:17" x14ac:dyDescent="0.25">
      <c r="A5783" s="12" t="s">
        <v>638</v>
      </c>
      <c r="B5783" s="12" t="s">
        <v>124</v>
      </c>
      <c r="C5783" s="12" t="s">
        <v>11</v>
      </c>
      <c r="D5783" s="43" t="s">
        <v>1783</v>
      </c>
      <c r="E5783" s="48">
        <v>8213</v>
      </c>
      <c r="F5783" s="43"/>
      <c r="G5783" s="56" t="s">
        <v>2921</v>
      </c>
      <c r="H5783" s="23" t="s">
        <v>62</v>
      </c>
      <c r="I5783" s="68">
        <v>512295</v>
      </c>
      <c r="J5783" s="68">
        <v>0</v>
      </c>
      <c r="K5783" s="68"/>
      <c r="L5783" s="68">
        <f t="shared" si="4522"/>
        <v>0</v>
      </c>
      <c r="M5783" s="68"/>
      <c r="N5783" s="68"/>
      <c r="O5783" s="68"/>
      <c r="P5783" s="68">
        <f t="shared" si="4523"/>
        <v>0</v>
      </c>
      <c r="Q5783" s="68" t="str">
        <f t="shared" si="4524"/>
        <v>-</v>
      </c>
    </row>
    <row r="5784" spans="1:17" x14ac:dyDescent="0.25">
      <c r="A5784" s="14" t="s">
        <v>638</v>
      </c>
      <c r="B5784" s="14" t="s">
        <v>124</v>
      </c>
      <c r="C5784" s="14" t="s">
        <v>11</v>
      </c>
      <c r="D5784" s="50" t="s">
        <v>1783</v>
      </c>
      <c r="E5784" s="50" t="s">
        <v>2780</v>
      </c>
      <c r="F5784" s="43" t="s">
        <v>1</v>
      </c>
      <c r="G5784" s="49" t="s">
        <v>1</v>
      </c>
      <c r="H5784" s="11" t="s">
        <v>183</v>
      </c>
      <c r="I5784" s="67">
        <f t="shared" ref="I5784:O5784" si="4536">SUM(I5785:I5786)</f>
        <v>1137800</v>
      </c>
      <c r="J5784" s="67">
        <f t="shared" si="4536"/>
        <v>10000</v>
      </c>
      <c r="K5784" s="67">
        <f t="shared" si="4536"/>
        <v>0</v>
      </c>
      <c r="L5784" s="67">
        <f t="shared" si="4522"/>
        <v>0</v>
      </c>
      <c r="M5784" s="67">
        <f t="shared" si="4536"/>
        <v>0</v>
      </c>
      <c r="N5784" s="67">
        <f t="shared" si="4536"/>
        <v>0</v>
      </c>
      <c r="O5784" s="67">
        <f t="shared" si="4536"/>
        <v>0</v>
      </c>
      <c r="P5784" s="67">
        <f t="shared" si="4523"/>
        <v>0</v>
      </c>
      <c r="Q5784" s="67">
        <f t="shared" si="4524"/>
        <v>0</v>
      </c>
    </row>
    <row r="5785" spans="1:17" x14ac:dyDescent="0.25">
      <c r="A5785" s="12" t="s">
        <v>638</v>
      </c>
      <c r="B5785" s="12" t="s">
        <v>124</v>
      </c>
      <c r="C5785" s="12" t="s">
        <v>11</v>
      </c>
      <c r="D5785" s="43" t="s">
        <v>1783</v>
      </c>
      <c r="E5785" s="48">
        <v>8215</v>
      </c>
      <c r="F5785" s="43"/>
      <c r="G5785" s="56" t="s">
        <v>2921</v>
      </c>
      <c r="H5785" s="23" t="s">
        <v>183</v>
      </c>
      <c r="I5785" s="68">
        <v>777800</v>
      </c>
      <c r="J5785" s="68">
        <v>0</v>
      </c>
      <c r="K5785" s="68"/>
      <c r="L5785" s="68">
        <f t="shared" si="4522"/>
        <v>0</v>
      </c>
      <c r="M5785" s="68"/>
      <c r="N5785" s="68"/>
      <c r="O5785" s="68"/>
      <c r="P5785" s="68">
        <f t="shared" si="4523"/>
        <v>0</v>
      </c>
      <c r="Q5785" s="68" t="str">
        <f t="shared" si="4524"/>
        <v>-</v>
      </c>
    </row>
    <row r="5786" spans="1:17" x14ac:dyDescent="0.25">
      <c r="A5786" s="12" t="s">
        <v>638</v>
      </c>
      <c r="B5786" s="12" t="s">
        <v>124</v>
      </c>
      <c r="C5786" s="12" t="s">
        <v>11</v>
      </c>
      <c r="D5786" s="43" t="s">
        <v>1783</v>
      </c>
      <c r="E5786" s="48">
        <v>8215</v>
      </c>
      <c r="F5786" s="43" t="s">
        <v>2892</v>
      </c>
      <c r="G5786" s="56" t="s">
        <v>2921</v>
      </c>
      <c r="H5786" s="23" t="s">
        <v>2893</v>
      </c>
      <c r="I5786" s="68">
        <v>360000</v>
      </c>
      <c r="J5786" s="68">
        <v>10000</v>
      </c>
      <c r="K5786" s="68"/>
      <c r="L5786" s="68">
        <f t="shared" si="4522"/>
        <v>0</v>
      </c>
      <c r="M5786" s="68"/>
      <c r="N5786" s="68"/>
      <c r="O5786" s="68"/>
      <c r="P5786" s="68">
        <f t="shared" si="4523"/>
        <v>0</v>
      </c>
      <c r="Q5786" s="68">
        <f t="shared" si="4524"/>
        <v>0</v>
      </c>
    </row>
    <row r="5787" spans="1:17" x14ac:dyDescent="0.25">
      <c r="A5787" s="12" t="s">
        <v>638</v>
      </c>
      <c r="B5787" s="12" t="s">
        <v>124</v>
      </c>
      <c r="C5787" s="12" t="s">
        <v>11</v>
      </c>
      <c r="D5787" s="43" t="s">
        <v>1783</v>
      </c>
      <c r="E5787" s="48">
        <v>8216</v>
      </c>
      <c r="F5787" s="43"/>
      <c r="G5787" s="56" t="s">
        <v>2921</v>
      </c>
      <c r="H5787" s="23" t="s">
        <v>248</v>
      </c>
      <c r="I5787" s="68">
        <v>10000</v>
      </c>
      <c r="J5787" s="68">
        <v>0</v>
      </c>
      <c r="K5787" s="68"/>
      <c r="L5787" s="68">
        <f t="shared" si="4522"/>
        <v>0</v>
      </c>
      <c r="M5787" s="68"/>
      <c r="N5787" s="68"/>
      <c r="O5787" s="68"/>
      <c r="P5787" s="68">
        <f t="shared" si="4523"/>
        <v>0</v>
      </c>
      <c r="Q5787" s="68" t="str">
        <f t="shared" si="4524"/>
        <v>-</v>
      </c>
    </row>
    <row r="5788" spans="1:17" x14ac:dyDescent="0.25">
      <c r="A5788" s="23" t="s">
        <v>1</v>
      </c>
      <c r="B5788" s="23" t="s">
        <v>1</v>
      </c>
      <c r="C5788" s="23" t="s">
        <v>1</v>
      </c>
      <c r="D5788" s="49" t="s">
        <v>1</v>
      </c>
      <c r="E5788" s="49" t="s">
        <v>1</v>
      </c>
      <c r="F5788" s="49" t="s">
        <v>1</v>
      </c>
      <c r="G5788" s="49" t="s">
        <v>1</v>
      </c>
      <c r="H5788" s="17" t="s">
        <v>1796</v>
      </c>
      <c r="I5788" s="66">
        <f t="shared" ref="I5788:O5788" si="4537">SUM(I5750,I5775,I5779)</f>
        <v>10805944</v>
      </c>
      <c r="J5788" s="66">
        <f t="shared" si="4537"/>
        <v>5130604</v>
      </c>
      <c r="K5788" s="66">
        <f t="shared" si="4537"/>
        <v>0</v>
      </c>
      <c r="L5788" s="66">
        <f t="shared" si="4522"/>
        <v>370200</v>
      </c>
      <c r="M5788" s="66">
        <f t="shared" si="4537"/>
        <v>0</v>
      </c>
      <c r="N5788" s="66">
        <f t="shared" si="4537"/>
        <v>0</v>
      </c>
      <c r="O5788" s="66">
        <f t="shared" si="4537"/>
        <v>370200</v>
      </c>
      <c r="P5788" s="66">
        <f t="shared" si="4523"/>
        <v>370200</v>
      </c>
      <c r="Q5788" s="66">
        <f t="shared" si="4524"/>
        <v>7.2155247218456147</v>
      </c>
    </row>
    <row r="5789" spans="1:17" ht="15.75" thickBot="1" x14ac:dyDescent="0.3">
      <c r="A5789" s="23" t="s">
        <v>1</v>
      </c>
      <c r="B5789" s="23" t="s">
        <v>1</v>
      </c>
      <c r="C5789" s="23" t="s">
        <v>1</v>
      </c>
      <c r="D5789" s="49" t="s">
        <v>1</v>
      </c>
      <c r="E5789" s="49" t="s">
        <v>1</v>
      </c>
      <c r="F5789" s="49" t="s">
        <v>1</v>
      </c>
      <c r="G5789" s="49" t="s">
        <v>1</v>
      </c>
      <c r="H5789" s="11" t="s">
        <v>64</v>
      </c>
      <c r="I5789" s="67">
        <v>124</v>
      </c>
      <c r="J5789" s="67">
        <v>124</v>
      </c>
      <c r="K5789" s="67"/>
      <c r="L5789" s="67"/>
      <c r="M5789" s="67"/>
      <c r="N5789" s="67"/>
      <c r="O5789" s="67"/>
      <c r="P5789" s="67">
        <f t="shared" si="4523"/>
        <v>0</v>
      </c>
      <c r="Q5789" s="67">
        <f t="shared" si="4524"/>
        <v>0</v>
      </c>
    </row>
    <row r="5790" spans="1:17" ht="34.5" thickBot="1" x14ac:dyDescent="0.3">
      <c r="A5790" s="23" t="s">
        <v>1</v>
      </c>
      <c r="B5790" s="23" t="s">
        <v>1</v>
      </c>
      <c r="C5790" s="23" t="s">
        <v>1</v>
      </c>
      <c r="D5790" s="49" t="s">
        <v>1</v>
      </c>
      <c r="E5790" s="49" t="s">
        <v>1</v>
      </c>
      <c r="F5790" s="49" t="s">
        <v>1</v>
      </c>
      <c r="G5790" s="49" t="s">
        <v>1</v>
      </c>
      <c r="H5790" s="22" t="s">
        <v>65</v>
      </c>
      <c r="I5790" s="64" t="s">
        <v>2718</v>
      </c>
      <c r="J5790" s="64" t="s">
        <v>2879</v>
      </c>
      <c r="K5790" s="64" t="s">
        <v>2942</v>
      </c>
      <c r="L5790" s="64" t="s">
        <v>2942</v>
      </c>
      <c r="M5790" s="64" t="s">
        <v>2950</v>
      </c>
      <c r="N5790" s="64" t="s">
        <v>2949</v>
      </c>
      <c r="O5790" s="64" t="s">
        <v>2951</v>
      </c>
      <c r="P5790" s="64" t="s">
        <v>2942</v>
      </c>
      <c r="Q5790" s="64" t="s">
        <v>2944</v>
      </c>
    </row>
    <row r="5791" spans="1:17" x14ac:dyDescent="0.25">
      <c r="A5791" s="24"/>
      <c r="B5791" s="24"/>
      <c r="C5791" s="24"/>
      <c r="D5791" s="51"/>
      <c r="E5791" s="51"/>
      <c r="F5791" s="51"/>
      <c r="G5791" s="51"/>
      <c r="H5791" s="18" t="s">
        <v>1</v>
      </c>
      <c r="I5791" s="65">
        <v>1</v>
      </c>
      <c r="J5791" s="65" t="s">
        <v>2894</v>
      </c>
      <c r="K5791" s="65">
        <v>3</v>
      </c>
      <c r="L5791" s="65" t="s">
        <v>2945</v>
      </c>
      <c r="M5791" s="65">
        <v>5</v>
      </c>
      <c r="N5791" s="65">
        <v>6</v>
      </c>
      <c r="O5791" s="65">
        <v>7</v>
      </c>
      <c r="P5791" s="65" t="s">
        <v>2946</v>
      </c>
      <c r="Q5791" s="65">
        <v>9</v>
      </c>
    </row>
    <row r="5792" spans="1:17" x14ac:dyDescent="0.25">
      <c r="A5792" s="24"/>
      <c r="B5792" s="24"/>
      <c r="C5792" s="24"/>
      <c r="D5792" s="51"/>
      <c r="E5792" s="52"/>
      <c r="F5792" s="52"/>
      <c r="G5792" s="52"/>
      <c r="H5792" s="19" t="s">
        <v>333</v>
      </c>
      <c r="I5792" s="69">
        <f t="shared" ref="I5792" si="4538">SUM(I5788)</f>
        <v>10805944</v>
      </c>
      <c r="J5792" s="69">
        <f t="shared" ref="J5792:K5792" si="4539">SUM(J5788)</f>
        <v>5130604</v>
      </c>
      <c r="K5792" s="69">
        <f t="shared" si="4539"/>
        <v>0</v>
      </c>
      <c r="L5792" s="69">
        <f t="shared" si="4522"/>
        <v>370200</v>
      </c>
      <c r="M5792" s="69">
        <f t="shared" ref="M5792" si="4540">SUM(M5788)</f>
        <v>0</v>
      </c>
      <c r="N5792" s="69">
        <f t="shared" ref="N5792:O5792" si="4541">SUM(N5788)</f>
        <v>0</v>
      </c>
      <c r="O5792" s="69">
        <f t="shared" si="4541"/>
        <v>370200</v>
      </c>
      <c r="P5792" s="69">
        <f t="shared" si="4523"/>
        <v>370200</v>
      </c>
      <c r="Q5792" s="69">
        <f t="shared" si="4524"/>
        <v>7.2155247218456147</v>
      </c>
    </row>
    <row r="5793" spans="1:17" x14ac:dyDescent="0.25">
      <c r="A5793" s="24"/>
      <c r="B5793" s="24"/>
      <c r="C5793" s="24"/>
      <c r="D5793" s="51"/>
      <c r="E5793" s="51"/>
      <c r="F5793" s="51"/>
      <c r="G5793" s="51"/>
      <c r="H5793" s="20" t="s">
        <v>67</v>
      </c>
      <c r="I5793" s="69">
        <f t="shared" ref="I5793" si="4542">SUM(I5792)</f>
        <v>10805944</v>
      </c>
      <c r="J5793" s="69">
        <f t="shared" ref="J5793:K5793" si="4543">SUM(J5792)</f>
        <v>5130604</v>
      </c>
      <c r="K5793" s="69">
        <f t="shared" si="4543"/>
        <v>0</v>
      </c>
      <c r="L5793" s="69">
        <f t="shared" si="4522"/>
        <v>370200</v>
      </c>
      <c r="M5793" s="69">
        <f t="shared" ref="M5793" si="4544">SUM(M5792)</f>
        <v>0</v>
      </c>
      <c r="N5793" s="69">
        <f t="shared" ref="N5793:O5793" si="4545">SUM(N5792)</f>
        <v>0</v>
      </c>
      <c r="O5793" s="69">
        <f t="shared" si="4545"/>
        <v>370200</v>
      </c>
      <c r="P5793" s="69">
        <f t="shared" si="4523"/>
        <v>370200</v>
      </c>
      <c r="Q5793" s="69">
        <f t="shared" si="4524"/>
        <v>7.2155247218456147</v>
      </c>
    </row>
    <row r="5794" spans="1:17" x14ac:dyDescent="0.25">
      <c r="A5794" s="25"/>
      <c r="B5794" s="25"/>
      <c r="C5794" s="25"/>
      <c r="D5794" s="53"/>
      <c r="E5794" s="53"/>
      <c r="F5794" s="53"/>
      <c r="G5794" s="53"/>
    </row>
    <row r="5795" spans="1:17" ht="15.75" thickBot="1" x14ac:dyDescent="0.3">
      <c r="A5795" s="23" t="s">
        <v>1</v>
      </c>
      <c r="B5795" s="23" t="s">
        <v>1</v>
      </c>
      <c r="C5795" s="23" t="s">
        <v>1</v>
      </c>
      <c r="D5795" s="49" t="s">
        <v>1</v>
      </c>
      <c r="E5795" s="49" t="s">
        <v>1</v>
      </c>
      <c r="F5795" s="49" t="s">
        <v>1</v>
      </c>
      <c r="G5795" s="49" t="s">
        <v>1</v>
      </c>
      <c r="H5795" s="26" t="s">
        <v>1</v>
      </c>
      <c r="I5795" s="70"/>
      <c r="J5795" s="70"/>
      <c r="K5795" s="70"/>
      <c r="L5795" s="70"/>
      <c r="M5795" s="70"/>
      <c r="N5795" s="70"/>
      <c r="O5795" s="70"/>
      <c r="P5795" s="70"/>
      <c r="Q5795" s="70"/>
    </row>
    <row r="5796" spans="1:17" ht="34.5" thickBot="1" x14ac:dyDescent="0.3">
      <c r="A5796" s="22" t="s">
        <v>4</v>
      </c>
      <c r="B5796" s="22" t="s">
        <v>5</v>
      </c>
      <c r="C5796" s="22" t="s">
        <v>6</v>
      </c>
      <c r="D5796" s="44" t="s">
        <v>2891</v>
      </c>
      <c r="E5796" s="44" t="s">
        <v>2895</v>
      </c>
      <c r="F5796" s="44" t="s">
        <v>7</v>
      </c>
      <c r="G5796" s="44" t="s">
        <v>8</v>
      </c>
      <c r="H5796" s="22" t="s">
        <v>9</v>
      </c>
      <c r="I5796" s="64" t="s">
        <v>2718</v>
      </c>
      <c r="J5796" s="64" t="s">
        <v>2879</v>
      </c>
      <c r="K5796" s="64" t="s">
        <v>2942</v>
      </c>
      <c r="L5796" s="64" t="s">
        <v>2942</v>
      </c>
      <c r="M5796" s="64" t="s">
        <v>2950</v>
      </c>
      <c r="N5796" s="64" t="s">
        <v>2949</v>
      </c>
      <c r="O5796" s="64" t="s">
        <v>2951</v>
      </c>
      <c r="P5796" s="64" t="s">
        <v>2942</v>
      </c>
      <c r="Q5796" s="64" t="s">
        <v>2944</v>
      </c>
    </row>
    <row r="5797" spans="1:17" x14ac:dyDescent="0.25">
      <c r="A5797" s="15" t="s">
        <v>1</v>
      </c>
      <c r="B5797" s="15" t="s">
        <v>1</v>
      </c>
      <c r="C5797" s="15" t="s">
        <v>1</v>
      </c>
      <c r="D5797" s="45" t="s">
        <v>1</v>
      </c>
      <c r="E5797" s="45" t="s">
        <v>1</v>
      </c>
      <c r="F5797" s="46" t="s">
        <v>1</v>
      </c>
      <c r="G5797" s="47" t="s">
        <v>1</v>
      </c>
      <c r="H5797" s="16" t="s">
        <v>1</v>
      </c>
      <c r="I5797" s="65">
        <v>1</v>
      </c>
      <c r="J5797" s="65" t="s">
        <v>2894</v>
      </c>
      <c r="K5797" s="65">
        <v>3</v>
      </c>
      <c r="L5797" s="65" t="s">
        <v>2945</v>
      </c>
      <c r="M5797" s="65">
        <v>5</v>
      </c>
      <c r="N5797" s="65">
        <v>6</v>
      </c>
      <c r="O5797" s="65">
        <v>7</v>
      </c>
      <c r="P5797" s="65" t="s">
        <v>2946</v>
      </c>
      <c r="Q5797" s="65">
        <v>9</v>
      </c>
    </row>
    <row r="5798" spans="1:17" x14ac:dyDescent="0.25">
      <c r="A5798" s="14" t="s">
        <v>638</v>
      </c>
      <c r="B5798" s="14" t="s">
        <v>124</v>
      </c>
      <c r="C5798" s="12" t="s">
        <v>698</v>
      </c>
      <c r="D5798" s="43" t="s">
        <v>1797</v>
      </c>
      <c r="E5798" s="42" t="s">
        <v>1</v>
      </c>
      <c r="F5798" s="42" t="s">
        <v>1</v>
      </c>
      <c r="G5798" s="42" t="s">
        <v>1</v>
      </c>
      <c r="H5798" s="11" t="s">
        <v>1798</v>
      </c>
      <c r="I5798" s="63"/>
      <c r="J5798" s="63"/>
      <c r="K5798" s="63"/>
      <c r="L5798" s="63"/>
      <c r="M5798" s="63"/>
      <c r="N5798" s="63"/>
      <c r="O5798" s="63"/>
      <c r="P5798" s="63">
        <f t="shared" si="4523"/>
        <v>0</v>
      </c>
      <c r="Q5798" s="63" t="str">
        <f t="shared" si="4524"/>
        <v>-</v>
      </c>
    </row>
    <row r="5799" spans="1:17" ht="22.5" x14ac:dyDescent="0.25">
      <c r="A5799" s="14" t="s">
        <v>1</v>
      </c>
      <c r="B5799" s="14" t="s">
        <v>1</v>
      </c>
      <c r="C5799" s="14" t="s">
        <v>1</v>
      </c>
      <c r="D5799" s="42" t="s">
        <v>1</v>
      </c>
      <c r="E5799" s="42" t="s">
        <v>1</v>
      </c>
      <c r="F5799" s="42" t="s">
        <v>1</v>
      </c>
      <c r="G5799" s="42" t="s">
        <v>1</v>
      </c>
      <c r="H5799" s="17" t="s">
        <v>13</v>
      </c>
      <c r="I5799" s="66">
        <f t="shared" ref="I5799" si="4546">SUM(I5800,I5808,I5810)</f>
        <v>3675000</v>
      </c>
      <c r="J5799" s="66">
        <f t="shared" ref="J5799:K5799" si="4547">SUM(J5800,J5808,J5810)</f>
        <v>3625000</v>
      </c>
      <c r="K5799" s="66">
        <f t="shared" si="4547"/>
        <v>0</v>
      </c>
      <c r="L5799" s="66">
        <f t="shared" si="4522"/>
        <v>364000</v>
      </c>
      <c r="M5799" s="66">
        <f t="shared" ref="M5799" si="4548">SUM(M5800,M5808,M5810)</f>
        <v>0</v>
      </c>
      <c r="N5799" s="66">
        <f t="shared" ref="N5799:O5799" si="4549">SUM(N5800,N5808,N5810)</f>
        <v>0</v>
      </c>
      <c r="O5799" s="66">
        <f t="shared" si="4549"/>
        <v>364000</v>
      </c>
      <c r="P5799" s="66">
        <f t="shared" si="4523"/>
        <v>364000</v>
      </c>
      <c r="Q5799" s="66">
        <f t="shared" si="4524"/>
        <v>10.041379310344828</v>
      </c>
    </row>
    <row r="5800" spans="1:17" x14ac:dyDescent="0.25">
      <c r="A5800" s="12" t="s">
        <v>638</v>
      </c>
      <c r="B5800" s="12" t="s">
        <v>124</v>
      </c>
      <c r="C5800" s="12" t="s">
        <v>698</v>
      </c>
      <c r="D5800" s="43" t="s">
        <v>1797</v>
      </c>
      <c r="E5800" s="42" t="s">
        <v>2709</v>
      </c>
      <c r="F5800" s="42" t="s">
        <v>1</v>
      </c>
      <c r="G5800" s="42" t="s">
        <v>1</v>
      </c>
      <c r="H5800" s="11" t="s">
        <v>15</v>
      </c>
      <c r="I5800" s="67">
        <f t="shared" ref="I5800" si="4550">SUM(I5801,I5802)</f>
        <v>3070200</v>
      </c>
      <c r="J5800" s="67">
        <f t="shared" ref="J5800:K5800" si="4551">SUM(J5801,J5802)</f>
        <v>3050200</v>
      </c>
      <c r="K5800" s="67">
        <f t="shared" si="4551"/>
        <v>0</v>
      </c>
      <c r="L5800" s="67">
        <f t="shared" si="4522"/>
        <v>280000</v>
      </c>
      <c r="M5800" s="67">
        <f t="shared" ref="M5800" si="4552">SUM(M5801,M5802)</f>
        <v>0</v>
      </c>
      <c r="N5800" s="67">
        <f t="shared" ref="N5800:O5800" si="4553">SUM(N5801,N5802)</f>
        <v>0</v>
      </c>
      <c r="O5800" s="67">
        <f t="shared" si="4553"/>
        <v>280000</v>
      </c>
      <c r="P5800" s="67">
        <f t="shared" si="4523"/>
        <v>280000</v>
      </c>
      <c r="Q5800" s="67">
        <f t="shared" si="4524"/>
        <v>9.1797259196118279</v>
      </c>
    </row>
    <row r="5801" spans="1:17" x14ac:dyDescent="0.25">
      <c r="A5801" s="12" t="s">
        <v>638</v>
      </c>
      <c r="B5801" s="12" t="s">
        <v>124</v>
      </c>
      <c r="C5801" s="12" t="s">
        <v>698</v>
      </c>
      <c r="D5801" s="43" t="s">
        <v>1797</v>
      </c>
      <c r="E5801" s="48">
        <v>6111</v>
      </c>
      <c r="F5801" s="43"/>
      <c r="G5801" s="56" t="s">
        <v>2921</v>
      </c>
      <c r="H5801" s="23" t="s">
        <v>16</v>
      </c>
      <c r="I5801" s="68">
        <v>2783352</v>
      </c>
      <c r="J5801" s="68">
        <v>2763352</v>
      </c>
      <c r="K5801" s="68"/>
      <c r="L5801" s="68">
        <f t="shared" si="4522"/>
        <v>255000</v>
      </c>
      <c r="M5801" s="68"/>
      <c r="N5801" s="68"/>
      <c r="O5801" s="68">
        <v>255000</v>
      </c>
      <c r="P5801" s="68">
        <f t="shared" si="4523"/>
        <v>255000</v>
      </c>
      <c r="Q5801" s="68">
        <f t="shared" si="4524"/>
        <v>9.2279231889386519</v>
      </c>
    </row>
    <row r="5802" spans="1:17" x14ac:dyDescent="0.25">
      <c r="A5802" s="14" t="s">
        <v>638</v>
      </c>
      <c r="B5802" s="14" t="s">
        <v>124</v>
      </c>
      <c r="C5802" s="14" t="s">
        <v>698</v>
      </c>
      <c r="D5802" s="50" t="s">
        <v>1797</v>
      </c>
      <c r="E5802" s="50" t="s">
        <v>2719</v>
      </c>
      <c r="F5802" s="43" t="s">
        <v>1</v>
      </c>
      <c r="G5802" s="49" t="s">
        <v>1</v>
      </c>
      <c r="H5802" s="11" t="s">
        <v>19</v>
      </c>
      <c r="I5802" s="67">
        <f t="shared" ref="I5802:O5802" si="4554">SUM(I5803:I5807)</f>
        <v>286848</v>
      </c>
      <c r="J5802" s="67">
        <f t="shared" si="4554"/>
        <v>286848</v>
      </c>
      <c r="K5802" s="67">
        <f t="shared" si="4554"/>
        <v>0</v>
      </c>
      <c r="L5802" s="67">
        <f t="shared" si="4522"/>
        <v>25000</v>
      </c>
      <c r="M5802" s="67">
        <f t="shared" si="4554"/>
        <v>0</v>
      </c>
      <c r="N5802" s="67">
        <f t="shared" si="4554"/>
        <v>0</v>
      </c>
      <c r="O5802" s="67">
        <f t="shared" si="4554"/>
        <v>25000</v>
      </c>
      <c r="P5802" s="67">
        <f t="shared" si="4523"/>
        <v>25000</v>
      </c>
      <c r="Q5802" s="67">
        <f t="shared" si="4524"/>
        <v>8.7154172244533683</v>
      </c>
    </row>
    <row r="5803" spans="1:17" x14ac:dyDescent="0.25">
      <c r="A5803" s="12" t="s">
        <v>638</v>
      </c>
      <c r="B5803" s="12" t="s">
        <v>124</v>
      </c>
      <c r="C5803" s="12" t="s">
        <v>698</v>
      </c>
      <c r="D5803" s="43" t="s">
        <v>1797</v>
      </c>
      <c r="E5803" s="48">
        <v>6112</v>
      </c>
      <c r="F5803" s="43" t="s">
        <v>1799</v>
      </c>
      <c r="G5803" s="56" t="s">
        <v>2921</v>
      </c>
      <c r="H5803" s="23" t="s">
        <v>73</v>
      </c>
      <c r="I5803" s="68">
        <v>43248</v>
      </c>
      <c r="J5803" s="68">
        <v>43248</v>
      </c>
      <c r="K5803" s="68"/>
      <c r="L5803" s="68">
        <f t="shared" si="4522"/>
        <v>4000</v>
      </c>
      <c r="M5803" s="68"/>
      <c r="N5803" s="68"/>
      <c r="O5803" s="68">
        <v>4000</v>
      </c>
      <c r="P5803" s="68">
        <f t="shared" si="4523"/>
        <v>4000</v>
      </c>
      <c r="Q5803" s="68">
        <f t="shared" si="4524"/>
        <v>9.2489826119126892</v>
      </c>
    </row>
    <row r="5804" spans="1:17" x14ac:dyDescent="0.25">
      <c r="A5804" s="12" t="s">
        <v>638</v>
      </c>
      <c r="B5804" s="12" t="s">
        <v>124</v>
      </c>
      <c r="C5804" s="12" t="s">
        <v>698</v>
      </c>
      <c r="D5804" s="43" t="s">
        <v>1797</v>
      </c>
      <c r="E5804" s="48">
        <v>6112</v>
      </c>
      <c r="F5804" s="43" t="s">
        <v>1800</v>
      </c>
      <c r="G5804" s="56" t="s">
        <v>2921</v>
      </c>
      <c r="H5804" s="23" t="s">
        <v>22</v>
      </c>
      <c r="I5804" s="68">
        <v>163350</v>
      </c>
      <c r="J5804" s="68">
        <v>163350</v>
      </c>
      <c r="K5804" s="68"/>
      <c r="L5804" s="68">
        <f t="shared" si="4522"/>
        <v>17000</v>
      </c>
      <c r="M5804" s="68"/>
      <c r="N5804" s="68"/>
      <c r="O5804" s="68">
        <v>17000</v>
      </c>
      <c r="P5804" s="68">
        <f t="shared" si="4523"/>
        <v>17000</v>
      </c>
      <c r="Q5804" s="68">
        <f t="shared" si="4524"/>
        <v>10.407101316192225</v>
      </c>
    </row>
    <row r="5805" spans="1:17" x14ac:dyDescent="0.25">
      <c r="A5805" s="12" t="s">
        <v>638</v>
      </c>
      <c r="B5805" s="12" t="s">
        <v>124</v>
      </c>
      <c r="C5805" s="12" t="s">
        <v>698</v>
      </c>
      <c r="D5805" s="43" t="s">
        <v>1797</v>
      </c>
      <c r="E5805" s="48">
        <v>6112</v>
      </c>
      <c r="F5805" s="43" t="s">
        <v>1801</v>
      </c>
      <c r="G5805" s="56" t="s">
        <v>2921</v>
      </c>
      <c r="H5805" s="23" t="s">
        <v>24</v>
      </c>
      <c r="I5805" s="68">
        <v>35250</v>
      </c>
      <c r="J5805" s="68">
        <v>35250</v>
      </c>
      <c r="K5805" s="68"/>
      <c r="L5805" s="68">
        <f t="shared" si="4522"/>
        <v>0</v>
      </c>
      <c r="M5805" s="68"/>
      <c r="N5805" s="68"/>
      <c r="O5805" s="68"/>
      <c r="P5805" s="68">
        <f t="shared" si="4523"/>
        <v>0</v>
      </c>
      <c r="Q5805" s="68">
        <f t="shared" si="4524"/>
        <v>0</v>
      </c>
    </row>
    <row r="5806" spans="1:17" x14ac:dyDescent="0.25">
      <c r="A5806" s="12" t="s">
        <v>638</v>
      </c>
      <c r="B5806" s="12" t="s">
        <v>124</v>
      </c>
      <c r="C5806" s="12" t="s">
        <v>698</v>
      </c>
      <c r="D5806" s="43" t="s">
        <v>1797</v>
      </c>
      <c r="E5806" s="48">
        <v>6112</v>
      </c>
      <c r="F5806" s="43" t="s">
        <v>1802</v>
      </c>
      <c r="G5806" s="56" t="s">
        <v>2921</v>
      </c>
      <c r="H5806" s="23" t="s">
        <v>76</v>
      </c>
      <c r="I5806" s="68">
        <v>30000</v>
      </c>
      <c r="J5806" s="68">
        <v>30000</v>
      </c>
      <c r="K5806" s="68"/>
      <c r="L5806" s="68">
        <f t="shared" si="4522"/>
        <v>0</v>
      </c>
      <c r="M5806" s="68"/>
      <c r="N5806" s="68"/>
      <c r="O5806" s="68"/>
      <c r="P5806" s="68">
        <f t="shared" si="4523"/>
        <v>0</v>
      </c>
      <c r="Q5806" s="68">
        <f t="shared" si="4524"/>
        <v>0</v>
      </c>
    </row>
    <row r="5807" spans="1:17" x14ac:dyDescent="0.25">
      <c r="A5807" s="12" t="s">
        <v>638</v>
      </c>
      <c r="B5807" s="12" t="s">
        <v>124</v>
      </c>
      <c r="C5807" s="12" t="s">
        <v>698</v>
      </c>
      <c r="D5807" s="43" t="s">
        <v>1797</v>
      </c>
      <c r="E5807" s="48">
        <v>6112</v>
      </c>
      <c r="F5807" s="43" t="s">
        <v>1803</v>
      </c>
      <c r="G5807" s="56" t="s">
        <v>2921</v>
      </c>
      <c r="H5807" s="23" t="s">
        <v>26</v>
      </c>
      <c r="I5807" s="68">
        <v>15000</v>
      </c>
      <c r="J5807" s="68">
        <v>15000</v>
      </c>
      <c r="K5807" s="68"/>
      <c r="L5807" s="68">
        <f t="shared" si="4522"/>
        <v>4000</v>
      </c>
      <c r="M5807" s="68"/>
      <c r="N5807" s="68"/>
      <c r="O5807" s="68">
        <v>4000</v>
      </c>
      <c r="P5807" s="68">
        <f t="shared" si="4523"/>
        <v>4000</v>
      </c>
      <c r="Q5807" s="68">
        <f t="shared" si="4524"/>
        <v>26.666666666666668</v>
      </c>
    </row>
    <row r="5808" spans="1:17" x14ac:dyDescent="0.25">
      <c r="A5808" s="12" t="s">
        <v>638</v>
      </c>
      <c r="B5808" s="12" t="s">
        <v>124</v>
      </c>
      <c r="C5808" s="12" t="s">
        <v>698</v>
      </c>
      <c r="D5808" s="43" t="s">
        <v>1797</v>
      </c>
      <c r="E5808" s="42" t="s">
        <v>2710</v>
      </c>
      <c r="F5808" s="42" t="s">
        <v>1</v>
      </c>
      <c r="G5808" s="42" t="s">
        <v>1</v>
      </c>
      <c r="H5808" s="11" t="s">
        <v>28</v>
      </c>
      <c r="I5808" s="67">
        <f t="shared" ref="I5808:O5808" si="4555">SUM(I5809)</f>
        <v>312000</v>
      </c>
      <c r="J5808" s="67">
        <f t="shared" si="4555"/>
        <v>310000</v>
      </c>
      <c r="K5808" s="67">
        <f t="shared" si="4555"/>
        <v>0</v>
      </c>
      <c r="L5808" s="67">
        <f t="shared" si="4522"/>
        <v>27000</v>
      </c>
      <c r="M5808" s="67">
        <f t="shared" si="4555"/>
        <v>0</v>
      </c>
      <c r="N5808" s="67">
        <f t="shared" si="4555"/>
        <v>0</v>
      </c>
      <c r="O5808" s="67">
        <f t="shared" si="4555"/>
        <v>27000</v>
      </c>
      <c r="P5808" s="67">
        <f t="shared" si="4523"/>
        <v>27000</v>
      </c>
      <c r="Q5808" s="67">
        <f t="shared" si="4524"/>
        <v>8.7096774193548381</v>
      </c>
    </row>
    <row r="5809" spans="1:17" x14ac:dyDescent="0.25">
      <c r="A5809" s="12" t="s">
        <v>638</v>
      </c>
      <c r="B5809" s="12" t="s">
        <v>124</v>
      </c>
      <c r="C5809" s="12" t="s">
        <v>698</v>
      </c>
      <c r="D5809" s="43" t="s">
        <v>1797</v>
      </c>
      <c r="E5809" s="48">
        <v>6121</v>
      </c>
      <c r="F5809" s="43"/>
      <c r="G5809" s="56" t="s">
        <v>2921</v>
      </c>
      <c r="H5809" s="23" t="s">
        <v>29</v>
      </c>
      <c r="I5809" s="68">
        <v>312000</v>
      </c>
      <c r="J5809" s="68">
        <v>310000</v>
      </c>
      <c r="K5809" s="68"/>
      <c r="L5809" s="68">
        <f t="shared" si="4522"/>
        <v>27000</v>
      </c>
      <c r="M5809" s="68"/>
      <c r="N5809" s="68"/>
      <c r="O5809" s="68">
        <v>27000</v>
      </c>
      <c r="P5809" s="68">
        <f t="shared" si="4523"/>
        <v>27000</v>
      </c>
      <c r="Q5809" s="68">
        <f t="shared" si="4524"/>
        <v>8.7096774193548381</v>
      </c>
    </row>
    <row r="5810" spans="1:17" x14ac:dyDescent="0.25">
      <c r="A5810" s="12" t="s">
        <v>638</v>
      </c>
      <c r="B5810" s="12" t="s">
        <v>124</v>
      </c>
      <c r="C5810" s="12" t="s">
        <v>698</v>
      </c>
      <c r="D5810" s="43" t="s">
        <v>1797</v>
      </c>
      <c r="E5810" s="42" t="s">
        <v>2711</v>
      </c>
      <c r="F5810" s="42" t="s">
        <v>1</v>
      </c>
      <c r="G5810" s="42" t="s">
        <v>1</v>
      </c>
      <c r="H5810" s="11" t="s">
        <v>32</v>
      </c>
      <c r="I5810" s="67">
        <f t="shared" ref="I5810:O5810" si="4556">SUM(I5811:I5819)</f>
        <v>292800</v>
      </c>
      <c r="J5810" s="67">
        <f t="shared" si="4556"/>
        <v>264800</v>
      </c>
      <c r="K5810" s="67">
        <f t="shared" si="4556"/>
        <v>0</v>
      </c>
      <c r="L5810" s="67">
        <f t="shared" si="4522"/>
        <v>57000</v>
      </c>
      <c r="M5810" s="67">
        <f t="shared" si="4556"/>
        <v>0</v>
      </c>
      <c r="N5810" s="67">
        <f t="shared" si="4556"/>
        <v>0</v>
      </c>
      <c r="O5810" s="67">
        <f t="shared" si="4556"/>
        <v>57000</v>
      </c>
      <c r="P5810" s="67">
        <f t="shared" si="4523"/>
        <v>57000</v>
      </c>
      <c r="Q5810" s="67">
        <f t="shared" si="4524"/>
        <v>21.525679758308158</v>
      </c>
    </row>
    <row r="5811" spans="1:17" x14ac:dyDescent="0.25">
      <c r="A5811" s="12" t="s">
        <v>638</v>
      </c>
      <c r="B5811" s="12" t="s">
        <v>124</v>
      </c>
      <c r="C5811" s="12" t="s">
        <v>698</v>
      </c>
      <c r="D5811" s="43" t="s">
        <v>1797</v>
      </c>
      <c r="E5811" s="48">
        <v>6131</v>
      </c>
      <c r="F5811" s="43"/>
      <c r="G5811" s="56" t="s">
        <v>2921</v>
      </c>
      <c r="H5811" s="23" t="s">
        <v>33</v>
      </c>
      <c r="I5811" s="68">
        <v>6000</v>
      </c>
      <c r="J5811" s="68">
        <v>6000</v>
      </c>
      <c r="K5811" s="68"/>
      <c r="L5811" s="68">
        <f t="shared" si="4522"/>
        <v>0</v>
      </c>
      <c r="M5811" s="68"/>
      <c r="N5811" s="68"/>
      <c r="O5811" s="68"/>
      <c r="P5811" s="68">
        <f t="shared" si="4523"/>
        <v>0</v>
      </c>
      <c r="Q5811" s="68">
        <f t="shared" si="4524"/>
        <v>0</v>
      </c>
    </row>
    <row r="5812" spans="1:17" x14ac:dyDescent="0.25">
      <c r="A5812" s="12" t="s">
        <v>638</v>
      </c>
      <c r="B5812" s="12" t="s">
        <v>124</v>
      </c>
      <c r="C5812" s="12" t="s">
        <v>698</v>
      </c>
      <c r="D5812" s="43" t="s">
        <v>1797</v>
      </c>
      <c r="E5812" s="48">
        <v>6132</v>
      </c>
      <c r="F5812" s="43"/>
      <c r="G5812" s="56" t="s">
        <v>2921</v>
      </c>
      <c r="H5812" s="23" t="s">
        <v>227</v>
      </c>
      <c r="I5812" s="68">
        <v>80000</v>
      </c>
      <c r="J5812" s="68">
        <v>80000</v>
      </c>
      <c r="K5812" s="68"/>
      <c r="L5812" s="68">
        <f t="shared" si="4522"/>
        <v>20000</v>
      </c>
      <c r="M5812" s="68"/>
      <c r="N5812" s="68"/>
      <c r="O5812" s="68">
        <v>20000</v>
      </c>
      <c r="P5812" s="68">
        <f t="shared" si="4523"/>
        <v>20000</v>
      </c>
      <c r="Q5812" s="68">
        <f t="shared" si="4524"/>
        <v>25</v>
      </c>
    </row>
    <row r="5813" spans="1:17" x14ac:dyDescent="0.25">
      <c r="A5813" s="12" t="s">
        <v>638</v>
      </c>
      <c r="B5813" s="12" t="s">
        <v>124</v>
      </c>
      <c r="C5813" s="12" t="s">
        <v>698</v>
      </c>
      <c r="D5813" s="43" t="s">
        <v>1797</v>
      </c>
      <c r="E5813" s="48">
        <v>6133</v>
      </c>
      <c r="F5813" s="43"/>
      <c r="G5813" s="56" t="s">
        <v>2921</v>
      </c>
      <c r="H5813" s="23" t="s">
        <v>229</v>
      </c>
      <c r="I5813" s="68">
        <v>15000</v>
      </c>
      <c r="J5813" s="68">
        <v>15000</v>
      </c>
      <c r="K5813" s="68"/>
      <c r="L5813" s="68">
        <f t="shared" si="4522"/>
        <v>3000</v>
      </c>
      <c r="M5813" s="68"/>
      <c r="N5813" s="68"/>
      <c r="O5813" s="68">
        <v>3000</v>
      </c>
      <c r="P5813" s="68">
        <f t="shared" si="4523"/>
        <v>3000</v>
      </c>
      <c r="Q5813" s="68">
        <f t="shared" si="4524"/>
        <v>20</v>
      </c>
    </row>
    <row r="5814" spans="1:17" x14ac:dyDescent="0.25">
      <c r="A5814" s="12" t="s">
        <v>638</v>
      </c>
      <c r="B5814" s="12" t="s">
        <v>124</v>
      </c>
      <c r="C5814" s="12" t="s">
        <v>698</v>
      </c>
      <c r="D5814" s="43" t="s">
        <v>1797</v>
      </c>
      <c r="E5814" s="48">
        <v>6134</v>
      </c>
      <c r="F5814" s="43"/>
      <c r="G5814" s="56" t="s">
        <v>2921</v>
      </c>
      <c r="H5814" s="23" t="s">
        <v>169</v>
      </c>
      <c r="I5814" s="68">
        <v>45000</v>
      </c>
      <c r="J5814" s="68">
        <v>35000</v>
      </c>
      <c r="K5814" s="68"/>
      <c r="L5814" s="68">
        <f t="shared" si="4522"/>
        <v>8000</v>
      </c>
      <c r="M5814" s="68"/>
      <c r="N5814" s="68"/>
      <c r="O5814" s="68">
        <v>8000</v>
      </c>
      <c r="P5814" s="68">
        <f t="shared" si="4523"/>
        <v>8000</v>
      </c>
      <c r="Q5814" s="68">
        <f t="shared" si="4524"/>
        <v>22.857142857142858</v>
      </c>
    </row>
    <row r="5815" spans="1:17" x14ac:dyDescent="0.25">
      <c r="A5815" s="12" t="s">
        <v>638</v>
      </c>
      <c r="B5815" s="12" t="s">
        <v>124</v>
      </c>
      <c r="C5815" s="12" t="s">
        <v>698</v>
      </c>
      <c r="D5815" s="43" t="s">
        <v>1797</v>
      </c>
      <c r="E5815" s="48">
        <v>6135</v>
      </c>
      <c r="F5815" s="43"/>
      <c r="G5815" s="56" t="s">
        <v>2921</v>
      </c>
      <c r="H5815" s="23" t="s">
        <v>231</v>
      </c>
      <c r="I5815" s="68">
        <v>100</v>
      </c>
      <c r="J5815" s="68">
        <v>100</v>
      </c>
      <c r="K5815" s="68"/>
      <c r="L5815" s="68">
        <f t="shared" si="4522"/>
        <v>0</v>
      </c>
      <c r="M5815" s="68"/>
      <c r="N5815" s="68"/>
      <c r="O5815" s="68"/>
      <c r="P5815" s="68">
        <f t="shared" si="4523"/>
        <v>0</v>
      </c>
      <c r="Q5815" s="68">
        <f t="shared" si="4524"/>
        <v>0</v>
      </c>
    </row>
    <row r="5816" spans="1:17" x14ac:dyDescent="0.25">
      <c r="A5816" s="12" t="s">
        <v>638</v>
      </c>
      <c r="B5816" s="12" t="s">
        <v>124</v>
      </c>
      <c r="C5816" s="12" t="s">
        <v>698</v>
      </c>
      <c r="D5816" s="43" t="s">
        <v>1797</v>
      </c>
      <c r="E5816" s="48">
        <v>6136</v>
      </c>
      <c r="F5816" s="43"/>
      <c r="G5816" s="56" t="s">
        <v>2921</v>
      </c>
      <c r="H5816" s="23" t="s">
        <v>233</v>
      </c>
      <c r="I5816" s="68">
        <v>100</v>
      </c>
      <c r="J5816" s="68">
        <v>100</v>
      </c>
      <c r="K5816" s="68"/>
      <c r="L5816" s="68">
        <f t="shared" si="4522"/>
        <v>0</v>
      </c>
      <c r="M5816" s="68"/>
      <c r="N5816" s="68"/>
      <c r="O5816" s="68"/>
      <c r="P5816" s="68">
        <f t="shared" si="4523"/>
        <v>0</v>
      </c>
      <c r="Q5816" s="68">
        <f t="shared" si="4524"/>
        <v>0</v>
      </c>
    </row>
    <row r="5817" spans="1:17" x14ac:dyDescent="0.25">
      <c r="A5817" s="12" t="s">
        <v>638</v>
      </c>
      <c r="B5817" s="12" t="s">
        <v>124</v>
      </c>
      <c r="C5817" s="12" t="s">
        <v>698</v>
      </c>
      <c r="D5817" s="43" t="s">
        <v>1797</v>
      </c>
      <c r="E5817" s="48">
        <v>6137</v>
      </c>
      <c r="F5817" s="43"/>
      <c r="G5817" s="56" t="s">
        <v>2921</v>
      </c>
      <c r="H5817" s="23" t="s">
        <v>235</v>
      </c>
      <c r="I5817" s="68">
        <v>40000</v>
      </c>
      <c r="J5817" s="68">
        <v>30000</v>
      </c>
      <c r="K5817" s="68"/>
      <c r="L5817" s="68">
        <f t="shared" si="4522"/>
        <v>5000</v>
      </c>
      <c r="M5817" s="68"/>
      <c r="N5817" s="68"/>
      <c r="O5817" s="68">
        <v>5000</v>
      </c>
      <c r="P5817" s="68">
        <f t="shared" si="4523"/>
        <v>5000</v>
      </c>
      <c r="Q5817" s="68">
        <f t="shared" si="4524"/>
        <v>16.666666666666664</v>
      </c>
    </row>
    <row r="5818" spans="1:17" x14ac:dyDescent="0.25">
      <c r="A5818" s="12" t="s">
        <v>638</v>
      </c>
      <c r="B5818" s="12" t="s">
        <v>124</v>
      </c>
      <c r="C5818" s="12" t="s">
        <v>698</v>
      </c>
      <c r="D5818" s="43" t="s">
        <v>1797</v>
      </c>
      <c r="E5818" s="48">
        <v>6138</v>
      </c>
      <c r="F5818" s="43"/>
      <c r="G5818" s="56" t="s">
        <v>2921</v>
      </c>
      <c r="H5818" s="23" t="s">
        <v>237</v>
      </c>
      <c r="I5818" s="68">
        <v>100</v>
      </c>
      <c r="J5818" s="68">
        <v>100</v>
      </c>
      <c r="K5818" s="68"/>
      <c r="L5818" s="68">
        <f t="shared" si="4522"/>
        <v>0</v>
      </c>
      <c r="M5818" s="68"/>
      <c r="N5818" s="68"/>
      <c r="O5818" s="68"/>
      <c r="P5818" s="68">
        <f t="shared" si="4523"/>
        <v>0</v>
      </c>
      <c r="Q5818" s="68">
        <f t="shared" si="4524"/>
        <v>0</v>
      </c>
    </row>
    <row r="5819" spans="1:17" x14ac:dyDescent="0.25">
      <c r="A5819" s="14" t="s">
        <v>638</v>
      </c>
      <c r="B5819" s="14" t="s">
        <v>124</v>
      </c>
      <c r="C5819" s="14" t="s">
        <v>698</v>
      </c>
      <c r="D5819" s="50" t="s">
        <v>1797</v>
      </c>
      <c r="E5819" s="50" t="s">
        <v>2720</v>
      </c>
      <c r="F5819" s="43" t="s">
        <v>1</v>
      </c>
      <c r="G5819" s="49" t="s">
        <v>1</v>
      </c>
      <c r="H5819" s="11" t="s">
        <v>35</v>
      </c>
      <c r="I5819" s="67">
        <f t="shared" ref="I5819:O5819" si="4557">SUM(I5820:I5822)</f>
        <v>106500</v>
      </c>
      <c r="J5819" s="67">
        <f t="shared" si="4557"/>
        <v>98500</v>
      </c>
      <c r="K5819" s="67">
        <f t="shared" si="4557"/>
        <v>0</v>
      </c>
      <c r="L5819" s="67">
        <f t="shared" si="4522"/>
        <v>21000</v>
      </c>
      <c r="M5819" s="67">
        <f t="shared" si="4557"/>
        <v>0</v>
      </c>
      <c r="N5819" s="67">
        <f t="shared" si="4557"/>
        <v>0</v>
      </c>
      <c r="O5819" s="67">
        <f t="shared" si="4557"/>
        <v>21000</v>
      </c>
      <c r="P5819" s="67">
        <f t="shared" si="4523"/>
        <v>21000</v>
      </c>
      <c r="Q5819" s="67">
        <f t="shared" si="4524"/>
        <v>21.319796954314722</v>
      </c>
    </row>
    <row r="5820" spans="1:17" x14ac:dyDescent="0.25">
      <c r="A5820" s="12" t="s">
        <v>638</v>
      </c>
      <c r="B5820" s="12" t="s">
        <v>124</v>
      </c>
      <c r="C5820" s="12" t="s">
        <v>698</v>
      </c>
      <c r="D5820" s="43" t="s">
        <v>1797</v>
      </c>
      <c r="E5820" s="48">
        <v>6139</v>
      </c>
      <c r="F5820" s="43"/>
      <c r="G5820" s="56" t="s">
        <v>2921</v>
      </c>
      <c r="H5820" s="23" t="s">
        <v>35</v>
      </c>
      <c r="I5820" s="68">
        <v>91500</v>
      </c>
      <c r="J5820" s="68">
        <v>91500</v>
      </c>
      <c r="K5820" s="68"/>
      <c r="L5820" s="68">
        <f t="shared" si="4522"/>
        <v>20000</v>
      </c>
      <c r="M5820" s="68"/>
      <c r="N5820" s="68"/>
      <c r="O5820" s="68">
        <v>20000</v>
      </c>
      <c r="P5820" s="68">
        <f t="shared" si="4523"/>
        <v>20000</v>
      </c>
      <c r="Q5820" s="68">
        <f t="shared" si="4524"/>
        <v>21.857923497267759</v>
      </c>
    </row>
    <row r="5821" spans="1:17" x14ac:dyDescent="0.25">
      <c r="A5821" s="12" t="s">
        <v>638</v>
      </c>
      <c r="B5821" s="12" t="s">
        <v>124</v>
      </c>
      <c r="C5821" s="12" t="s">
        <v>698</v>
      </c>
      <c r="D5821" s="43" t="s">
        <v>1797</v>
      </c>
      <c r="E5821" s="48">
        <v>6139</v>
      </c>
      <c r="F5821" s="43" t="s">
        <v>1804</v>
      </c>
      <c r="G5821" s="56" t="s">
        <v>2921</v>
      </c>
      <c r="H5821" s="23" t="s">
        <v>43</v>
      </c>
      <c r="I5821" s="68">
        <v>7000</v>
      </c>
      <c r="J5821" s="68">
        <v>7000</v>
      </c>
      <c r="K5821" s="68"/>
      <c r="L5821" s="68">
        <f t="shared" si="4522"/>
        <v>1000</v>
      </c>
      <c r="M5821" s="68"/>
      <c r="N5821" s="68"/>
      <c r="O5821" s="68">
        <v>1000</v>
      </c>
      <c r="P5821" s="68">
        <f t="shared" si="4523"/>
        <v>1000</v>
      </c>
      <c r="Q5821" s="68">
        <f t="shared" si="4524"/>
        <v>14.285714285714285</v>
      </c>
    </row>
    <row r="5822" spans="1:17" ht="22.5" x14ac:dyDescent="0.25">
      <c r="A5822" s="12" t="s">
        <v>638</v>
      </c>
      <c r="B5822" s="12" t="s">
        <v>124</v>
      </c>
      <c r="C5822" s="12" t="s">
        <v>698</v>
      </c>
      <c r="D5822" s="43" t="s">
        <v>1797</v>
      </c>
      <c r="E5822" s="48">
        <v>6139</v>
      </c>
      <c r="F5822" s="43" t="s">
        <v>1805</v>
      </c>
      <c r="G5822" s="56" t="s">
        <v>2921</v>
      </c>
      <c r="H5822" s="23" t="s">
        <v>49</v>
      </c>
      <c r="I5822" s="68">
        <v>8000</v>
      </c>
      <c r="J5822" s="68">
        <v>0</v>
      </c>
      <c r="K5822" s="68"/>
      <c r="L5822" s="68">
        <f t="shared" si="4522"/>
        <v>0</v>
      </c>
      <c r="M5822" s="68"/>
      <c r="N5822" s="68"/>
      <c r="O5822" s="68"/>
      <c r="P5822" s="68">
        <f t="shared" si="4523"/>
        <v>0</v>
      </c>
      <c r="Q5822" s="68" t="str">
        <f t="shared" si="4524"/>
        <v>-</v>
      </c>
    </row>
    <row r="5823" spans="1:17" ht="22.5" x14ac:dyDescent="0.25">
      <c r="A5823" s="14" t="s">
        <v>1</v>
      </c>
      <c r="B5823" s="14" t="s">
        <v>1</v>
      </c>
      <c r="C5823" s="14" t="s">
        <v>1</v>
      </c>
      <c r="D5823" s="42" t="s">
        <v>1</v>
      </c>
      <c r="E5823" s="42" t="s">
        <v>1</v>
      </c>
      <c r="F5823" s="42" t="s">
        <v>1</v>
      </c>
      <c r="G5823" s="42" t="s">
        <v>1</v>
      </c>
      <c r="H5823" s="17" t="s">
        <v>59</v>
      </c>
      <c r="I5823" s="66">
        <f t="shared" ref="I5823:O5824" si="4558">SUM(I5824)</f>
        <v>50000</v>
      </c>
      <c r="J5823" s="66">
        <f t="shared" si="4558"/>
        <v>0</v>
      </c>
      <c r="K5823" s="66">
        <f t="shared" si="4558"/>
        <v>0</v>
      </c>
      <c r="L5823" s="66">
        <f t="shared" si="4522"/>
        <v>0</v>
      </c>
      <c r="M5823" s="66">
        <f t="shared" si="4558"/>
        <v>0</v>
      </c>
      <c r="N5823" s="66">
        <f t="shared" si="4558"/>
        <v>0</v>
      </c>
      <c r="O5823" s="66">
        <f t="shared" si="4558"/>
        <v>0</v>
      </c>
      <c r="P5823" s="66">
        <f t="shared" si="4523"/>
        <v>0</v>
      </c>
      <c r="Q5823" s="66" t="str">
        <f t="shared" si="4524"/>
        <v>-</v>
      </c>
    </row>
    <row r="5824" spans="1:17" x14ac:dyDescent="0.25">
      <c r="A5824" s="12" t="s">
        <v>638</v>
      </c>
      <c r="B5824" s="12" t="s">
        <v>124</v>
      </c>
      <c r="C5824" s="12" t="s">
        <v>698</v>
      </c>
      <c r="D5824" s="43" t="s">
        <v>1797</v>
      </c>
      <c r="E5824" s="42" t="s">
        <v>2715</v>
      </c>
      <c r="F5824" s="42" t="s">
        <v>1</v>
      </c>
      <c r="G5824" s="42" t="s">
        <v>1</v>
      </c>
      <c r="H5824" s="11" t="s">
        <v>61</v>
      </c>
      <c r="I5824" s="67">
        <f t="shared" si="4558"/>
        <v>50000</v>
      </c>
      <c r="J5824" s="67">
        <f t="shared" si="4558"/>
        <v>0</v>
      </c>
      <c r="K5824" s="67">
        <f t="shared" si="4558"/>
        <v>0</v>
      </c>
      <c r="L5824" s="67">
        <f t="shared" si="4522"/>
        <v>0</v>
      </c>
      <c r="M5824" s="67">
        <f t="shared" si="4558"/>
        <v>0</v>
      </c>
      <c r="N5824" s="67">
        <f t="shared" si="4558"/>
        <v>0</v>
      </c>
      <c r="O5824" s="67">
        <f t="shared" si="4558"/>
        <v>0</v>
      </c>
      <c r="P5824" s="67">
        <f t="shared" si="4523"/>
        <v>0</v>
      </c>
      <c r="Q5824" s="67" t="str">
        <f t="shared" si="4524"/>
        <v>-</v>
      </c>
    </row>
    <row r="5825" spans="1:17" x14ac:dyDescent="0.25">
      <c r="A5825" s="12" t="s">
        <v>638</v>
      </c>
      <c r="B5825" s="12" t="s">
        <v>124</v>
      </c>
      <c r="C5825" s="12" t="s">
        <v>698</v>
      </c>
      <c r="D5825" s="43" t="s">
        <v>1797</v>
      </c>
      <c r="E5825" s="48">
        <v>8213</v>
      </c>
      <c r="F5825" s="43"/>
      <c r="G5825" s="56" t="s">
        <v>2921</v>
      </c>
      <c r="H5825" s="23" t="s">
        <v>62</v>
      </c>
      <c r="I5825" s="68">
        <v>50000</v>
      </c>
      <c r="J5825" s="68">
        <v>0</v>
      </c>
      <c r="K5825" s="68"/>
      <c r="L5825" s="68">
        <f t="shared" si="4522"/>
        <v>0</v>
      </c>
      <c r="M5825" s="68"/>
      <c r="N5825" s="68"/>
      <c r="O5825" s="68"/>
      <c r="P5825" s="68">
        <f t="shared" si="4523"/>
        <v>0</v>
      </c>
      <c r="Q5825" s="68" t="str">
        <f t="shared" si="4524"/>
        <v>-</v>
      </c>
    </row>
    <row r="5826" spans="1:17" x14ac:dyDescent="0.25">
      <c r="A5826" s="23" t="s">
        <v>1</v>
      </c>
      <c r="B5826" s="23" t="s">
        <v>1</v>
      </c>
      <c r="C5826" s="23" t="s">
        <v>1</v>
      </c>
      <c r="D5826" s="49" t="s">
        <v>1</v>
      </c>
      <c r="E5826" s="49" t="s">
        <v>1</v>
      </c>
      <c r="F5826" s="49" t="s">
        <v>1</v>
      </c>
      <c r="G5826" s="49" t="s">
        <v>1</v>
      </c>
      <c r="H5826" s="17" t="s">
        <v>1806</v>
      </c>
      <c r="I5826" s="66">
        <f t="shared" ref="I5826:O5826" si="4559">SUM(I5799,I5823)</f>
        <v>3725000</v>
      </c>
      <c r="J5826" s="66">
        <f t="shared" si="4559"/>
        <v>3625000</v>
      </c>
      <c r="K5826" s="66">
        <f t="shared" si="4559"/>
        <v>0</v>
      </c>
      <c r="L5826" s="66">
        <f t="shared" si="4522"/>
        <v>364000</v>
      </c>
      <c r="M5826" s="66">
        <f t="shared" si="4559"/>
        <v>0</v>
      </c>
      <c r="N5826" s="66">
        <f t="shared" si="4559"/>
        <v>0</v>
      </c>
      <c r="O5826" s="66">
        <f t="shared" si="4559"/>
        <v>364000</v>
      </c>
      <c r="P5826" s="66">
        <f t="shared" si="4523"/>
        <v>364000</v>
      </c>
      <c r="Q5826" s="66">
        <f t="shared" si="4524"/>
        <v>10.041379310344828</v>
      </c>
    </row>
    <row r="5827" spans="1:17" ht="15.75" thickBot="1" x14ac:dyDescent="0.3">
      <c r="A5827" s="23" t="s">
        <v>1</v>
      </c>
      <c r="B5827" s="23" t="s">
        <v>1</v>
      </c>
      <c r="C5827" s="23" t="s">
        <v>1</v>
      </c>
      <c r="D5827" s="49" t="s">
        <v>1</v>
      </c>
      <c r="E5827" s="49" t="s">
        <v>1</v>
      </c>
      <c r="F5827" s="49" t="s">
        <v>1</v>
      </c>
      <c r="G5827" s="49" t="s">
        <v>1</v>
      </c>
      <c r="H5827" s="11" t="s">
        <v>64</v>
      </c>
      <c r="I5827" s="67">
        <v>73</v>
      </c>
      <c r="J5827" s="67">
        <v>73</v>
      </c>
      <c r="K5827" s="67"/>
      <c r="L5827" s="67"/>
      <c r="M5827" s="67"/>
      <c r="N5827" s="67"/>
      <c r="O5827" s="67"/>
      <c r="P5827" s="67">
        <f t="shared" si="4523"/>
        <v>0</v>
      </c>
      <c r="Q5827" s="67">
        <f t="shared" si="4524"/>
        <v>0</v>
      </c>
    </row>
    <row r="5828" spans="1:17" ht="34.5" thickBot="1" x14ac:dyDescent="0.3">
      <c r="A5828" s="23" t="s">
        <v>1</v>
      </c>
      <c r="B5828" s="23" t="s">
        <v>1</v>
      </c>
      <c r="C5828" s="23" t="s">
        <v>1</v>
      </c>
      <c r="D5828" s="49" t="s">
        <v>1</v>
      </c>
      <c r="E5828" s="49" t="s">
        <v>1</v>
      </c>
      <c r="F5828" s="49" t="s">
        <v>1</v>
      </c>
      <c r="G5828" s="49" t="s">
        <v>1</v>
      </c>
      <c r="H5828" s="22" t="s">
        <v>65</v>
      </c>
      <c r="I5828" s="64" t="s">
        <v>2718</v>
      </c>
      <c r="J5828" s="64" t="s">
        <v>2879</v>
      </c>
      <c r="K5828" s="64" t="s">
        <v>2942</v>
      </c>
      <c r="L5828" s="64" t="s">
        <v>2942</v>
      </c>
      <c r="M5828" s="64" t="s">
        <v>2950</v>
      </c>
      <c r="N5828" s="64" t="s">
        <v>2949</v>
      </c>
      <c r="O5828" s="64" t="s">
        <v>2951</v>
      </c>
      <c r="P5828" s="64" t="s">
        <v>2942</v>
      </c>
      <c r="Q5828" s="64" t="s">
        <v>2944</v>
      </c>
    </row>
    <row r="5829" spans="1:17" x14ac:dyDescent="0.25">
      <c r="A5829" s="24"/>
      <c r="B5829" s="24"/>
      <c r="C5829" s="24"/>
      <c r="D5829" s="51"/>
      <c r="E5829" s="51"/>
      <c r="F5829" s="51"/>
      <c r="G5829" s="51"/>
      <c r="H5829" s="18" t="s">
        <v>1</v>
      </c>
      <c r="I5829" s="65">
        <v>1</v>
      </c>
      <c r="J5829" s="65" t="s">
        <v>2894</v>
      </c>
      <c r="K5829" s="65">
        <v>3</v>
      </c>
      <c r="L5829" s="65" t="s">
        <v>2945</v>
      </c>
      <c r="M5829" s="65">
        <v>5</v>
      </c>
      <c r="N5829" s="65">
        <v>6</v>
      </c>
      <c r="O5829" s="65">
        <v>7</v>
      </c>
      <c r="P5829" s="65" t="s">
        <v>2946</v>
      </c>
      <c r="Q5829" s="65">
        <v>9</v>
      </c>
    </row>
    <row r="5830" spans="1:17" x14ac:dyDescent="0.25">
      <c r="A5830" s="24"/>
      <c r="B5830" s="24"/>
      <c r="C5830" s="24"/>
      <c r="D5830" s="51"/>
      <c r="E5830" s="52"/>
      <c r="F5830" s="52"/>
      <c r="G5830" s="52"/>
      <c r="H5830" s="19" t="s">
        <v>333</v>
      </c>
      <c r="I5830" s="69">
        <f t="shared" ref="I5830" si="4560">SUM(I5826)</f>
        <v>3725000</v>
      </c>
      <c r="J5830" s="69">
        <f t="shared" ref="J5830:K5830" si="4561">SUM(J5826)</f>
        <v>3625000</v>
      </c>
      <c r="K5830" s="69">
        <f t="shared" si="4561"/>
        <v>0</v>
      </c>
      <c r="L5830" s="69">
        <f t="shared" si="4522"/>
        <v>364000</v>
      </c>
      <c r="M5830" s="69">
        <f t="shared" ref="M5830" si="4562">SUM(M5826)</f>
        <v>0</v>
      </c>
      <c r="N5830" s="69">
        <f t="shared" ref="N5830:O5830" si="4563">SUM(N5826)</f>
        <v>0</v>
      </c>
      <c r="O5830" s="69">
        <f t="shared" si="4563"/>
        <v>364000</v>
      </c>
      <c r="P5830" s="69">
        <f t="shared" si="4523"/>
        <v>364000</v>
      </c>
      <c r="Q5830" s="69">
        <f t="shared" si="4524"/>
        <v>10.041379310344828</v>
      </c>
    </row>
    <row r="5831" spans="1:17" x14ac:dyDescent="0.25">
      <c r="A5831" s="24"/>
      <c r="B5831" s="24"/>
      <c r="C5831" s="24"/>
      <c r="D5831" s="51"/>
      <c r="E5831" s="51"/>
      <c r="F5831" s="51"/>
      <c r="G5831" s="51"/>
      <c r="H5831" s="20" t="s">
        <v>67</v>
      </c>
      <c r="I5831" s="69">
        <f t="shared" ref="I5831" si="4564">SUM(I5830)</f>
        <v>3725000</v>
      </c>
      <c r="J5831" s="69">
        <f t="shared" ref="J5831:K5831" si="4565">SUM(J5830)</f>
        <v>3625000</v>
      </c>
      <c r="K5831" s="69">
        <f t="shared" si="4565"/>
        <v>0</v>
      </c>
      <c r="L5831" s="69">
        <f t="shared" si="4522"/>
        <v>364000</v>
      </c>
      <c r="M5831" s="69">
        <f t="shared" ref="M5831" si="4566">SUM(M5830)</f>
        <v>0</v>
      </c>
      <c r="N5831" s="69">
        <f t="shared" ref="N5831:O5831" si="4567">SUM(N5830)</f>
        <v>0</v>
      </c>
      <c r="O5831" s="69">
        <f t="shared" si="4567"/>
        <v>364000</v>
      </c>
      <c r="P5831" s="69">
        <f t="shared" si="4523"/>
        <v>364000</v>
      </c>
      <c r="Q5831" s="69">
        <f t="shared" si="4524"/>
        <v>10.041379310344828</v>
      </c>
    </row>
    <row r="5832" spans="1:17" x14ac:dyDescent="0.25">
      <c r="A5832" s="25"/>
      <c r="B5832" s="25"/>
      <c r="C5832" s="25"/>
      <c r="D5832" s="53"/>
      <c r="E5832" s="53"/>
      <c r="F5832" s="53"/>
      <c r="G5832" s="53"/>
    </row>
    <row r="5833" spans="1:17" ht="15.75" thickBot="1" x14ac:dyDescent="0.3">
      <c r="A5833" s="23" t="s">
        <v>1</v>
      </c>
      <c r="B5833" s="23" t="s">
        <v>1</v>
      </c>
      <c r="C5833" s="23" t="s">
        <v>1</v>
      </c>
      <c r="D5833" s="49" t="s">
        <v>1</v>
      </c>
      <c r="E5833" s="49" t="s">
        <v>1</v>
      </c>
      <c r="F5833" s="49" t="s">
        <v>1</v>
      </c>
      <c r="G5833" s="49" t="s">
        <v>1</v>
      </c>
      <c r="H5833" s="26" t="s">
        <v>1</v>
      </c>
      <c r="I5833" s="70"/>
      <c r="J5833" s="70"/>
      <c r="K5833" s="70"/>
      <c r="L5833" s="70"/>
      <c r="M5833" s="70"/>
      <c r="N5833" s="70"/>
      <c r="O5833" s="70"/>
      <c r="P5833" s="70"/>
      <c r="Q5833" s="70"/>
    </row>
    <row r="5834" spans="1:17" ht="34.5" thickBot="1" x14ac:dyDescent="0.3">
      <c r="A5834" s="22" t="s">
        <v>4</v>
      </c>
      <c r="B5834" s="22" t="s">
        <v>5</v>
      </c>
      <c r="C5834" s="22" t="s">
        <v>6</v>
      </c>
      <c r="D5834" s="44" t="s">
        <v>2891</v>
      </c>
      <c r="E5834" s="44" t="s">
        <v>2895</v>
      </c>
      <c r="F5834" s="44" t="s">
        <v>7</v>
      </c>
      <c r="G5834" s="44" t="s">
        <v>8</v>
      </c>
      <c r="H5834" s="22" t="s">
        <v>9</v>
      </c>
      <c r="I5834" s="64" t="s">
        <v>2718</v>
      </c>
      <c r="J5834" s="64" t="s">
        <v>2879</v>
      </c>
      <c r="K5834" s="64" t="s">
        <v>2942</v>
      </c>
      <c r="L5834" s="64" t="s">
        <v>2942</v>
      </c>
      <c r="M5834" s="64" t="s">
        <v>2950</v>
      </c>
      <c r="N5834" s="64" t="s">
        <v>2949</v>
      </c>
      <c r="O5834" s="64" t="s">
        <v>2951</v>
      </c>
      <c r="P5834" s="64" t="s">
        <v>2942</v>
      </c>
      <c r="Q5834" s="64" t="s">
        <v>2944</v>
      </c>
    </row>
    <row r="5835" spans="1:17" x14ac:dyDescent="0.25">
      <c r="A5835" s="15" t="s">
        <v>1</v>
      </c>
      <c r="B5835" s="15" t="s">
        <v>1</v>
      </c>
      <c r="C5835" s="15" t="s">
        <v>1</v>
      </c>
      <c r="D5835" s="45" t="s">
        <v>1</v>
      </c>
      <c r="E5835" s="45" t="s">
        <v>1</v>
      </c>
      <c r="F5835" s="46" t="s">
        <v>1</v>
      </c>
      <c r="G5835" s="47" t="s">
        <v>1</v>
      </c>
      <c r="H5835" s="16" t="s">
        <v>1</v>
      </c>
      <c r="I5835" s="65">
        <v>1</v>
      </c>
      <c r="J5835" s="65" t="s">
        <v>2894</v>
      </c>
      <c r="K5835" s="65">
        <v>3</v>
      </c>
      <c r="L5835" s="65" t="s">
        <v>2945</v>
      </c>
      <c r="M5835" s="65">
        <v>5</v>
      </c>
      <c r="N5835" s="65">
        <v>6</v>
      </c>
      <c r="O5835" s="65">
        <v>7</v>
      </c>
      <c r="P5835" s="65" t="s">
        <v>2946</v>
      </c>
      <c r="Q5835" s="65">
        <v>9</v>
      </c>
    </row>
    <row r="5836" spans="1:17" x14ac:dyDescent="0.25">
      <c r="A5836" s="14" t="s">
        <v>638</v>
      </c>
      <c r="B5836" s="14" t="s">
        <v>124</v>
      </c>
      <c r="C5836" s="12" t="s">
        <v>709</v>
      </c>
      <c r="D5836" s="43" t="s">
        <v>1807</v>
      </c>
      <c r="E5836" s="42" t="s">
        <v>1</v>
      </c>
      <c r="F5836" s="42" t="s">
        <v>1</v>
      </c>
      <c r="G5836" s="42" t="s">
        <v>1</v>
      </c>
      <c r="H5836" s="11" t="s">
        <v>1808</v>
      </c>
      <c r="I5836" s="63"/>
      <c r="J5836" s="63"/>
      <c r="K5836" s="63"/>
      <c r="L5836" s="63"/>
      <c r="M5836" s="63"/>
      <c r="N5836" s="63"/>
      <c r="O5836" s="63"/>
      <c r="P5836" s="63">
        <f t="shared" ref="P5836:P5899" si="4568">K5836+L5836</f>
        <v>0</v>
      </c>
      <c r="Q5836" s="63" t="str">
        <f t="shared" ref="Q5836:Q5899" si="4569">IF(J5836=0,"-",P5836/J5836*100)</f>
        <v>-</v>
      </c>
    </row>
    <row r="5837" spans="1:17" ht="22.5" x14ac:dyDescent="0.25">
      <c r="A5837" s="14" t="s">
        <v>1</v>
      </c>
      <c r="B5837" s="14" t="s">
        <v>1</v>
      </c>
      <c r="C5837" s="14" t="s">
        <v>1</v>
      </c>
      <c r="D5837" s="42" t="s">
        <v>1</v>
      </c>
      <c r="E5837" s="42" t="s">
        <v>1</v>
      </c>
      <c r="F5837" s="42" t="s">
        <v>1</v>
      </c>
      <c r="G5837" s="42" t="s">
        <v>1</v>
      </c>
      <c r="H5837" s="17" t="s">
        <v>13</v>
      </c>
      <c r="I5837" s="66">
        <f t="shared" ref="I5837" si="4570">SUM(I5838,I5846,I5848)</f>
        <v>3303350</v>
      </c>
      <c r="J5837" s="66">
        <f t="shared" ref="J5837:K5837" si="4571">SUM(J5838,J5846,J5848)</f>
        <v>3289850</v>
      </c>
      <c r="K5837" s="66">
        <f t="shared" si="4571"/>
        <v>0</v>
      </c>
      <c r="L5837" s="66">
        <f t="shared" ref="L5837:L5900" si="4572">SUM(M5837:O5837)</f>
        <v>281478</v>
      </c>
      <c r="M5837" s="66">
        <f t="shared" ref="M5837" si="4573">SUM(M5838,M5846,M5848)</f>
        <v>0</v>
      </c>
      <c r="N5837" s="66">
        <f t="shared" ref="N5837:O5837" si="4574">SUM(N5838,N5846,N5848)</f>
        <v>0</v>
      </c>
      <c r="O5837" s="66">
        <f t="shared" si="4574"/>
        <v>281478</v>
      </c>
      <c r="P5837" s="66">
        <f t="shared" si="4568"/>
        <v>281478</v>
      </c>
      <c r="Q5837" s="66">
        <f t="shared" si="4569"/>
        <v>8.5559523990455499</v>
      </c>
    </row>
    <row r="5838" spans="1:17" x14ac:dyDescent="0.25">
      <c r="A5838" s="12" t="s">
        <v>638</v>
      </c>
      <c r="B5838" s="12" t="s">
        <v>124</v>
      </c>
      <c r="C5838" s="12" t="s">
        <v>709</v>
      </c>
      <c r="D5838" s="43" t="s">
        <v>1807</v>
      </c>
      <c r="E5838" s="42" t="s">
        <v>2709</v>
      </c>
      <c r="F5838" s="42" t="s">
        <v>1</v>
      </c>
      <c r="G5838" s="42" t="s">
        <v>1</v>
      </c>
      <c r="H5838" s="11" t="s">
        <v>15</v>
      </c>
      <c r="I5838" s="67">
        <f t="shared" ref="I5838" si="4575">SUM(I5839,I5840)</f>
        <v>2879150</v>
      </c>
      <c r="J5838" s="67">
        <f t="shared" ref="J5838:K5838" si="4576">SUM(J5839,J5840)</f>
        <v>2879150</v>
      </c>
      <c r="K5838" s="67">
        <f t="shared" si="4576"/>
        <v>0</v>
      </c>
      <c r="L5838" s="67">
        <f t="shared" si="4572"/>
        <v>241928</v>
      </c>
      <c r="M5838" s="67">
        <f t="shared" ref="M5838" si="4577">SUM(M5839,M5840)</f>
        <v>0</v>
      </c>
      <c r="N5838" s="67">
        <f t="shared" ref="N5838:O5838" si="4578">SUM(N5839,N5840)</f>
        <v>0</v>
      </c>
      <c r="O5838" s="67">
        <f t="shared" si="4578"/>
        <v>241928</v>
      </c>
      <c r="P5838" s="67">
        <f t="shared" si="4568"/>
        <v>241928</v>
      </c>
      <c r="Q5838" s="67">
        <f t="shared" si="4569"/>
        <v>8.4027577583661852</v>
      </c>
    </row>
    <row r="5839" spans="1:17" x14ac:dyDescent="0.25">
      <c r="A5839" s="12" t="s">
        <v>638</v>
      </c>
      <c r="B5839" s="12" t="s">
        <v>124</v>
      </c>
      <c r="C5839" s="12" t="s">
        <v>709</v>
      </c>
      <c r="D5839" s="43" t="s">
        <v>1807</v>
      </c>
      <c r="E5839" s="48">
        <v>6111</v>
      </c>
      <c r="F5839" s="43"/>
      <c r="G5839" s="56" t="s">
        <v>2921</v>
      </c>
      <c r="H5839" s="23" t="s">
        <v>16</v>
      </c>
      <c r="I5839" s="68">
        <v>2632000</v>
      </c>
      <c r="J5839" s="68">
        <v>2632000</v>
      </c>
      <c r="K5839" s="68"/>
      <c r="L5839" s="68">
        <f t="shared" si="4572"/>
        <v>222000</v>
      </c>
      <c r="M5839" s="68"/>
      <c r="N5839" s="68"/>
      <c r="O5839" s="68">
        <v>222000</v>
      </c>
      <c r="P5839" s="68">
        <f t="shared" si="4568"/>
        <v>222000</v>
      </c>
      <c r="Q5839" s="68">
        <f t="shared" si="4569"/>
        <v>8.4346504559270521</v>
      </c>
    </row>
    <row r="5840" spans="1:17" x14ac:dyDescent="0.25">
      <c r="A5840" s="14" t="s">
        <v>638</v>
      </c>
      <c r="B5840" s="14" t="s">
        <v>124</v>
      </c>
      <c r="C5840" s="14" t="s">
        <v>709</v>
      </c>
      <c r="D5840" s="50" t="s">
        <v>1807</v>
      </c>
      <c r="E5840" s="50" t="s">
        <v>2719</v>
      </c>
      <c r="F5840" s="43" t="s">
        <v>1</v>
      </c>
      <c r="G5840" s="49" t="s">
        <v>1</v>
      </c>
      <c r="H5840" s="11" t="s">
        <v>19</v>
      </c>
      <c r="I5840" s="67">
        <f t="shared" ref="I5840:O5840" si="4579">SUM(I5841:I5845)</f>
        <v>247150</v>
      </c>
      <c r="J5840" s="67">
        <f t="shared" si="4579"/>
        <v>247150</v>
      </c>
      <c r="K5840" s="67">
        <f t="shared" si="4579"/>
        <v>0</v>
      </c>
      <c r="L5840" s="67">
        <f t="shared" si="4572"/>
        <v>19928</v>
      </c>
      <c r="M5840" s="67">
        <f t="shared" si="4579"/>
        <v>0</v>
      </c>
      <c r="N5840" s="67">
        <f t="shared" si="4579"/>
        <v>0</v>
      </c>
      <c r="O5840" s="67">
        <f t="shared" si="4579"/>
        <v>19928</v>
      </c>
      <c r="P5840" s="67">
        <f t="shared" si="4568"/>
        <v>19928</v>
      </c>
      <c r="Q5840" s="67">
        <f t="shared" si="4569"/>
        <v>8.0631195630184109</v>
      </c>
    </row>
    <row r="5841" spans="1:17" x14ac:dyDescent="0.25">
      <c r="A5841" s="12" t="s">
        <v>638</v>
      </c>
      <c r="B5841" s="12" t="s">
        <v>124</v>
      </c>
      <c r="C5841" s="12" t="s">
        <v>709</v>
      </c>
      <c r="D5841" s="43" t="s">
        <v>1807</v>
      </c>
      <c r="E5841" s="48">
        <v>6112</v>
      </c>
      <c r="F5841" s="43" t="s">
        <v>1809</v>
      </c>
      <c r="G5841" s="56" t="s">
        <v>2921</v>
      </c>
      <c r="H5841" s="23" t="s">
        <v>73</v>
      </c>
      <c r="I5841" s="68">
        <v>32395</v>
      </c>
      <c r="J5841" s="68">
        <v>32395</v>
      </c>
      <c r="K5841" s="68"/>
      <c r="L5841" s="68">
        <f t="shared" si="4572"/>
        <v>3500</v>
      </c>
      <c r="M5841" s="68"/>
      <c r="N5841" s="68"/>
      <c r="O5841" s="68">
        <v>3500</v>
      </c>
      <c r="P5841" s="68">
        <f t="shared" si="4568"/>
        <v>3500</v>
      </c>
      <c r="Q5841" s="68">
        <f t="shared" si="4569"/>
        <v>10.804136440808767</v>
      </c>
    </row>
    <row r="5842" spans="1:17" x14ac:dyDescent="0.25">
      <c r="A5842" s="12" t="s">
        <v>638</v>
      </c>
      <c r="B5842" s="12" t="s">
        <v>124</v>
      </c>
      <c r="C5842" s="12" t="s">
        <v>709</v>
      </c>
      <c r="D5842" s="43" t="s">
        <v>1807</v>
      </c>
      <c r="E5842" s="48">
        <v>6112</v>
      </c>
      <c r="F5842" s="43" t="s">
        <v>1810</v>
      </c>
      <c r="G5842" s="56" t="s">
        <v>2921</v>
      </c>
      <c r="H5842" s="23" t="s">
        <v>22</v>
      </c>
      <c r="I5842" s="68">
        <v>142115</v>
      </c>
      <c r="J5842" s="68">
        <v>142115</v>
      </c>
      <c r="K5842" s="68"/>
      <c r="L5842" s="68">
        <f t="shared" si="4572"/>
        <v>12700</v>
      </c>
      <c r="M5842" s="68"/>
      <c r="N5842" s="68"/>
      <c r="O5842" s="68">
        <v>12700</v>
      </c>
      <c r="P5842" s="68">
        <f t="shared" si="4568"/>
        <v>12700</v>
      </c>
      <c r="Q5842" s="68">
        <f t="shared" si="4569"/>
        <v>8.9364247264539287</v>
      </c>
    </row>
    <row r="5843" spans="1:17" x14ac:dyDescent="0.25">
      <c r="A5843" s="12" t="s">
        <v>638</v>
      </c>
      <c r="B5843" s="12" t="s">
        <v>124</v>
      </c>
      <c r="C5843" s="12" t="s">
        <v>709</v>
      </c>
      <c r="D5843" s="43" t="s">
        <v>1807</v>
      </c>
      <c r="E5843" s="48">
        <v>6112</v>
      </c>
      <c r="F5843" s="43" t="s">
        <v>1811</v>
      </c>
      <c r="G5843" s="56" t="s">
        <v>2921</v>
      </c>
      <c r="H5843" s="23" t="s">
        <v>24</v>
      </c>
      <c r="I5843" s="68">
        <v>31960</v>
      </c>
      <c r="J5843" s="68">
        <v>31960</v>
      </c>
      <c r="K5843" s="68"/>
      <c r="L5843" s="68">
        <f t="shared" si="4572"/>
        <v>0</v>
      </c>
      <c r="M5843" s="68"/>
      <c r="N5843" s="68"/>
      <c r="O5843" s="68"/>
      <c r="P5843" s="68">
        <f t="shared" si="4568"/>
        <v>0</v>
      </c>
      <c r="Q5843" s="68">
        <f t="shared" si="4569"/>
        <v>0</v>
      </c>
    </row>
    <row r="5844" spans="1:17" x14ac:dyDescent="0.25">
      <c r="A5844" s="12" t="s">
        <v>638</v>
      </c>
      <c r="B5844" s="12" t="s">
        <v>124</v>
      </c>
      <c r="C5844" s="12" t="s">
        <v>709</v>
      </c>
      <c r="D5844" s="43" t="s">
        <v>1807</v>
      </c>
      <c r="E5844" s="48">
        <v>6112</v>
      </c>
      <c r="F5844" s="43" t="s">
        <v>1812</v>
      </c>
      <c r="G5844" s="56" t="s">
        <v>2921</v>
      </c>
      <c r="H5844" s="23" t="s">
        <v>76</v>
      </c>
      <c r="I5844" s="68">
        <v>22680</v>
      </c>
      <c r="J5844" s="68">
        <v>22680</v>
      </c>
      <c r="K5844" s="68"/>
      <c r="L5844" s="68">
        <f t="shared" si="4572"/>
        <v>0</v>
      </c>
      <c r="M5844" s="68"/>
      <c r="N5844" s="68"/>
      <c r="O5844" s="68"/>
      <c r="P5844" s="68">
        <f t="shared" si="4568"/>
        <v>0</v>
      </c>
      <c r="Q5844" s="68">
        <f t="shared" si="4569"/>
        <v>0</v>
      </c>
    </row>
    <row r="5845" spans="1:17" x14ac:dyDescent="0.25">
      <c r="A5845" s="12" t="s">
        <v>638</v>
      </c>
      <c r="B5845" s="12" t="s">
        <v>124</v>
      </c>
      <c r="C5845" s="12" t="s">
        <v>709</v>
      </c>
      <c r="D5845" s="43" t="s">
        <v>1807</v>
      </c>
      <c r="E5845" s="48">
        <v>6112</v>
      </c>
      <c r="F5845" s="43" t="s">
        <v>1813</v>
      </c>
      <c r="G5845" s="56" t="s">
        <v>2921</v>
      </c>
      <c r="H5845" s="23" t="s">
        <v>26</v>
      </c>
      <c r="I5845" s="68">
        <v>18000</v>
      </c>
      <c r="J5845" s="68">
        <v>18000</v>
      </c>
      <c r="K5845" s="68"/>
      <c r="L5845" s="68">
        <f t="shared" si="4572"/>
        <v>3728</v>
      </c>
      <c r="M5845" s="68"/>
      <c r="N5845" s="68"/>
      <c r="O5845" s="68">
        <v>3728</v>
      </c>
      <c r="P5845" s="68">
        <f t="shared" si="4568"/>
        <v>3728</v>
      </c>
      <c r="Q5845" s="68">
        <f t="shared" si="4569"/>
        <v>20.711111111111112</v>
      </c>
    </row>
    <row r="5846" spans="1:17" x14ac:dyDescent="0.25">
      <c r="A5846" s="12" t="s">
        <v>638</v>
      </c>
      <c r="B5846" s="12" t="s">
        <v>124</v>
      </c>
      <c r="C5846" s="12" t="s">
        <v>709</v>
      </c>
      <c r="D5846" s="43" t="s">
        <v>1807</v>
      </c>
      <c r="E5846" s="42" t="s">
        <v>2710</v>
      </c>
      <c r="F5846" s="42" t="s">
        <v>1</v>
      </c>
      <c r="G5846" s="42" t="s">
        <v>1</v>
      </c>
      <c r="H5846" s="11" t="s">
        <v>28</v>
      </c>
      <c r="I5846" s="67">
        <f t="shared" ref="I5846:O5846" si="4580">SUM(I5847)</f>
        <v>256500</v>
      </c>
      <c r="J5846" s="67">
        <f t="shared" si="4580"/>
        <v>256500</v>
      </c>
      <c r="K5846" s="67">
        <f t="shared" si="4580"/>
        <v>0</v>
      </c>
      <c r="L5846" s="67">
        <f t="shared" si="4572"/>
        <v>23200</v>
      </c>
      <c r="M5846" s="67">
        <f t="shared" si="4580"/>
        <v>0</v>
      </c>
      <c r="N5846" s="67">
        <f t="shared" si="4580"/>
        <v>0</v>
      </c>
      <c r="O5846" s="67">
        <f t="shared" si="4580"/>
        <v>23200</v>
      </c>
      <c r="P5846" s="67">
        <f t="shared" si="4568"/>
        <v>23200</v>
      </c>
      <c r="Q5846" s="67">
        <f t="shared" si="4569"/>
        <v>9.0448343079922022</v>
      </c>
    </row>
    <row r="5847" spans="1:17" x14ac:dyDescent="0.25">
      <c r="A5847" s="12" t="s">
        <v>638</v>
      </c>
      <c r="B5847" s="12" t="s">
        <v>124</v>
      </c>
      <c r="C5847" s="12" t="s">
        <v>709</v>
      </c>
      <c r="D5847" s="43" t="s">
        <v>1807</v>
      </c>
      <c r="E5847" s="48">
        <v>6121</v>
      </c>
      <c r="F5847" s="43"/>
      <c r="G5847" s="56" t="s">
        <v>2921</v>
      </c>
      <c r="H5847" s="23" t="s">
        <v>29</v>
      </c>
      <c r="I5847" s="68">
        <v>256500</v>
      </c>
      <c r="J5847" s="68">
        <v>256500</v>
      </c>
      <c r="K5847" s="68"/>
      <c r="L5847" s="68">
        <f t="shared" si="4572"/>
        <v>23200</v>
      </c>
      <c r="M5847" s="68"/>
      <c r="N5847" s="68"/>
      <c r="O5847" s="68">
        <v>23200</v>
      </c>
      <c r="P5847" s="68">
        <f t="shared" si="4568"/>
        <v>23200</v>
      </c>
      <c r="Q5847" s="68">
        <f t="shared" si="4569"/>
        <v>9.0448343079922022</v>
      </c>
    </row>
    <row r="5848" spans="1:17" x14ac:dyDescent="0.25">
      <c r="A5848" s="12" t="s">
        <v>638</v>
      </c>
      <c r="B5848" s="12" t="s">
        <v>124</v>
      </c>
      <c r="C5848" s="12" t="s">
        <v>709</v>
      </c>
      <c r="D5848" s="43" t="s">
        <v>1807</v>
      </c>
      <c r="E5848" s="42" t="s">
        <v>2711</v>
      </c>
      <c r="F5848" s="42" t="s">
        <v>1</v>
      </c>
      <c r="G5848" s="42" t="s">
        <v>1</v>
      </c>
      <c r="H5848" s="11" t="s">
        <v>32</v>
      </c>
      <c r="I5848" s="67">
        <f t="shared" ref="I5848:O5848" si="4581">SUM(I5849:I5854)</f>
        <v>167700</v>
      </c>
      <c r="J5848" s="67">
        <f t="shared" si="4581"/>
        <v>154200</v>
      </c>
      <c r="K5848" s="67">
        <f t="shared" si="4581"/>
        <v>0</v>
      </c>
      <c r="L5848" s="67">
        <f t="shared" si="4572"/>
        <v>16350</v>
      </c>
      <c r="M5848" s="67">
        <f t="shared" si="4581"/>
        <v>0</v>
      </c>
      <c r="N5848" s="67">
        <f t="shared" si="4581"/>
        <v>0</v>
      </c>
      <c r="O5848" s="67">
        <f t="shared" si="4581"/>
        <v>16350</v>
      </c>
      <c r="P5848" s="67">
        <f t="shared" si="4568"/>
        <v>16350</v>
      </c>
      <c r="Q5848" s="67">
        <f t="shared" si="4569"/>
        <v>10.603112840466926</v>
      </c>
    </row>
    <row r="5849" spans="1:17" x14ac:dyDescent="0.25">
      <c r="A5849" s="12" t="s">
        <v>638</v>
      </c>
      <c r="B5849" s="12" t="s">
        <v>124</v>
      </c>
      <c r="C5849" s="12" t="s">
        <v>709</v>
      </c>
      <c r="D5849" s="43" t="s">
        <v>1807</v>
      </c>
      <c r="E5849" s="48">
        <v>6131</v>
      </c>
      <c r="F5849" s="43"/>
      <c r="G5849" s="56" t="s">
        <v>2921</v>
      </c>
      <c r="H5849" s="23" t="s">
        <v>33</v>
      </c>
      <c r="I5849" s="68">
        <v>13500</v>
      </c>
      <c r="J5849" s="68">
        <v>0</v>
      </c>
      <c r="K5849" s="68"/>
      <c r="L5849" s="68">
        <f t="shared" si="4572"/>
        <v>0</v>
      </c>
      <c r="M5849" s="68"/>
      <c r="N5849" s="68"/>
      <c r="O5849" s="68"/>
      <c r="P5849" s="68">
        <f t="shared" si="4568"/>
        <v>0</v>
      </c>
      <c r="Q5849" s="68" t="str">
        <f t="shared" si="4569"/>
        <v>-</v>
      </c>
    </row>
    <row r="5850" spans="1:17" x14ac:dyDescent="0.25">
      <c r="A5850" s="12" t="s">
        <v>638</v>
      </c>
      <c r="B5850" s="12" t="s">
        <v>124</v>
      </c>
      <c r="C5850" s="12" t="s">
        <v>709</v>
      </c>
      <c r="D5850" s="43" t="s">
        <v>1807</v>
      </c>
      <c r="E5850" s="48">
        <v>6132</v>
      </c>
      <c r="F5850" s="43"/>
      <c r="G5850" s="56" t="s">
        <v>2921</v>
      </c>
      <c r="H5850" s="23" t="s">
        <v>227</v>
      </c>
      <c r="I5850" s="68">
        <v>20000</v>
      </c>
      <c r="J5850" s="68">
        <v>20000</v>
      </c>
      <c r="K5850" s="68"/>
      <c r="L5850" s="68">
        <f t="shared" si="4572"/>
        <v>5000</v>
      </c>
      <c r="M5850" s="68"/>
      <c r="N5850" s="68"/>
      <c r="O5850" s="68">
        <v>5000</v>
      </c>
      <c r="P5850" s="68">
        <f t="shared" si="4568"/>
        <v>5000</v>
      </c>
      <c r="Q5850" s="68">
        <f t="shared" si="4569"/>
        <v>25</v>
      </c>
    </row>
    <row r="5851" spans="1:17" x14ac:dyDescent="0.25">
      <c r="A5851" s="12" t="s">
        <v>638</v>
      </c>
      <c r="B5851" s="12" t="s">
        <v>124</v>
      </c>
      <c r="C5851" s="12" t="s">
        <v>709</v>
      </c>
      <c r="D5851" s="43" t="s">
        <v>1807</v>
      </c>
      <c r="E5851" s="48">
        <v>6133</v>
      </c>
      <c r="F5851" s="43"/>
      <c r="G5851" s="56" t="s">
        <v>2921</v>
      </c>
      <c r="H5851" s="23" t="s">
        <v>229</v>
      </c>
      <c r="I5851" s="68">
        <v>15000</v>
      </c>
      <c r="J5851" s="68">
        <v>15000</v>
      </c>
      <c r="K5851" s="68"/>
      <c r="L5851" s="68">
        <f t="shared" si="4572"/>
        <v>1300</v>
      </c>
      <c r="M5851" s="68"/>
      <c r="N5851" s="68"/>
      <c r="O5851" s="68">
        <v>1300</v>
      </c>
      <c r="P5851" s="68">
        <f t="shared" si="4568"/>
        <v>1300</v>
      </c>
      <c r="Q5851" s="68">
        <f t="shared" si="4569"/>
        <v>8.6666666666666679</v>
      </c>
    </row>
    <row r="5852" spans="1:17" x14ac:dyDescent="0.25">
      <c r="A5852" s="12" t="s">
        <v>638</v>
      </c>
      <c r="B5852" s="12" t="s">
        <v>124</v>
      </c>
      <c r="C5852" s="12" t="s">
        <v>709</v>
      </c>
      <c r="D5852" s="43" t="s">
        <v>1807</v>
      </c>
      <c r="E5852" s="48">
        <v>6136</v>
      </c>
      <c r="F5852" s="43"/>
      <c r="G5852" s="56" t="s">
        <v>2921</v>
      </c>
      <c r="H5852" s="23" t="s">
        <v>233</v>
      </c>
      <c r="I5852" s="68">
        <v>63000</v>
      </c>
      <c r="J5852" s="68">
        <v>63000</v>
      </c>
      <c r="K5852" s="68"/>
      <c r="L5852" s="68">
        <f t="shared" si="4572"/>
        <v>5300</v>
      </c>
      <c r="M5852" s="68"/>
      <c r="N5852" s="68"/>
      <c r="O5852" s="68">
        <v>5300</v>
      </c>
      <c r="P5852" s="68">
        <f t="shared" si="4568"/>
        <v>5300</v>
      </c>
      <c r="Q5852" s="68">
        <f t="shared" si="4569"/>
        <v>8.412698412698413</v>
      </c>
    </row>
    <row r="5853" spans="1:17" x14ac:dyDescent="0.25">
      <c r="A5853" s="12" t="s">
        <v>638</v>
      </c>
      <c r="B5853" s="12" t="s">
        <v>124</v>
      </c>
      <c r="C5853" s="12" t="s">
        <v>709</v>
      </c>
      <c r="D5853" s="43" t="s">
        <v>1807</v>
      </c>
      <c r="E5853" s="48">
        <v>6137</v>
      </c>
      <c r="F5853" s="43"/>
      <c r="G5853" s="56" t="s">
        <v>2921</v>
      </c>
      <c r="H5853" s="23" t="s">
        <v>235</v>
      </c>
      <c r="I5853" s="68">
        <v>7000</v>
      </c>
      <c r="J5853" s="68">
        <v>7000</v>
      </c>
      <c r="K5853" s="68"/>
      <c r="L5853" s="68">
        <f t="shared" si="4572"/>
        <v>600</v>
      </c>
      <c r="M5853" s="68"/>
      <c r="N5853" s="68"/>
      <c r="O5853" s="68">
        <v>600</v>
      </c>
      <c r="P5853" s="68">
        <f t="shared" si="4568"/>
        <v>600</v>
      </c>
      <c r="Q5853" s="68">
        <f t="shared" si="4569"/>
        <v>8.5714285714285712</v>
      </c>
    </row>
    <row r="5854" spans="1:17" x14ac:dyDescent="0.25">
      <c r="A5854" s="14" t="s">
        <v>638</v>
      </c>
      <c r="B5854" s="14" t="s">
        <v>124</v>
      </c>
      <c r="C5854" s="14" t="s">
        <v>709</v>
      </c>
      <c r="D5854" s="50" t="s">
        <v>1807</v>
      </c>
      <c r="E5854" s="50" t="s">
        <v>2720</v>
      </c>
      <c r="F5854" s="43" t="s">
        <v>1</v>
      </c>
      <c r="G5854" s="49" t="s">
        <v>1</v>
      </c>
      <c r="H5854" s="11" t="s">
        <v>35</v>
      </c>
      <c r="I5854" s="67">
        <f t="shared" ref="I5854:O5854" si="4582">SUM(I5855:I5856)</f>
        <v>49200</v>
      </c>
      <c r="J5854" s="67">
        <f t="shared" si="4582"/>
        <v>49200</v>
      </c>
      <c r="K5854" s="67">
        <f t="shared" si="4582"/>
        <v>0</v>
      </c>
      <c r="L5854" s="67">
        <f t="shared" si="4572"/>
        <v>4150</v>
      </c>
      <c r="M5854" s="67">
        <f t="shared" si="4582"/>
        <v>0</v>
      </c>
      <c r="N5854" s="67">
        <f t="shared" si="4582"/>
        <v>0</v>
      </c>
      <c r="O5854" s="67">
        <f t="shared" si="4582"/>
        <v>4150</v>
      </c>
      <c r="P5854" s="67">
        <f t="shared" si="4568"/>
        <v>4150</v>
      </c>
      <c r="Q5854" s="67">
        <f t="shared" si="4569"/>
        <v>8.4349593495934965</v>
      </c>
    </row>
    <row r="5855" spans="1:17" x14ac:dyDescent="0.25">
      <c r="A5855" s="12" t="s">
        <v>638</v>
      </c>
      <c r="B5855" s="12" t="s">
        <v>124</v>
      </c>
      <c r="C5855" s="12" t="s">
        <v>709</v>
      </c>
      <c r="D5855" s="43" t="s">
        <v>1807</v>
      </c>
      <c r="E5855" s="48">
        <v>6139</v>
      </c>
      <c r="F5855" s="43"/>
      <c r="G5855" s="56" t="s">
        <v>2921</v>
      </c>
      <c r="H5855" s="23" t="s">
        <v>35</v>
      </c>
      <c r="I5855" s="68">
        <v>45000</v>
      </c>
      <c r="J5855" s="68">
        <v>45000</v>
      </c>
      <c r="K5855" s="68"/>
      <c r="L5855" s="68">
        <f t="shared" si="4572"/>
        <v>3800</v>
      </c>
      <c r="M5855" s="68"/>
      <c r="N5855" s="68"/>
      <c r="O5855" s="68">
        <v>3800</v>
      </c>
      <c r="P5855" s="68">
        <f t="shared" si="4568"/>
        <v>3800</v>
      </c>
      <c r="Q5855" s="68">
        <f t="shared" si="4569"/>
        <v>8.4444444444444446</v>
      </c>
    </row>
    <row r="5856" spans="1:17" x14ac:dyDescent="0.25">
      <c r="A5856" s="12" t="s">
        <v>638</v>
      </c>
      <c r="B5856" s="12" t="s">
        <v>124</v>
      </c>
      <c r="C5856" s="12" t="s">
        <v>709</v>
      </c>
      <c r="D5856" s="43" t="s">
        <v>1807</v>
      </c>
      <c r="E5856" s="48">
        <v>6139</v>
      </c>
      <c r="F5856" s="43" t="s">
        <v>1814</v>
      </c>
      <c r="G5856" s="56" t="s">
        <v>2921</v>
      </c>
      <c r="H5856" s="23" t="s">
        <v>43</v>
      </c>
      <c r="I5856" s="68">
        <v>4200</v>
      </c>
      <c r="J5856" s="68">
        <v>4200</v>
      </c>
      <c r="K5856" s="68"/>
      <c r="L5856" s="68">
        <f t="shared" si="4572"/>
        <v>350</v>
      </c>
      <c r="M5856" s="68"/>
      <c r="N5856" s="68"/>
      <c r="O5856" s="68">
        <v>350</v>
      </c>
      <c r="P5856" s="68">
        <f t="shared" si="4568"/>
        <v>350</v>
      </c>
      <c r="Q5856" s="68">
        <f t="shared" si="4569"/>
        <v>8.3333333333333321</v>
      </c>
    </row>
    <row r="5857" spans="1:17" ht="22.5" x14ac:dyDescent="0.25">
      <c r="A5857" s="14" t="s">
        <v>1</v>
      </c>
      <c r="B5857" s="14" t="s">
        <v>1</v>
      </c>
      <c r="C5857" s="14" t="s">
        <v>1</v>
      </c>
      <c r="D5857" s="42" t="s">
        <v>1</v>
      </c>
      <c r="E5857" s="42" t="s">
        <v>1</v>
      </c>
      <c r="F5857" s="42" t="s">
        <v>1</v>
      </c>
      <c r="G5857" s="42" t="s">
        <v>1</v>
      </c>
      <c r="H5857" s="17" t="s">
        <v>59</v>
      </c>
      <c r="I5857" s="66">
        <f t="shared" ref="I5857:O5858" si="4583">SUM(I5858)</f>
        <v>85000</v>
      </c>
      <c r="J5857" s="66">
        <f t="shared" si="4583"/>
        <v>0</v>
      </c>
      <c r="K5857" s="66">
        <f t="shared" si="4583"/>
        <v>0</v>
      </c>
      <c r="L5857" s="66">
        <f t="shared" si="4572"/>
        <v>0</v>
      </c>
      <c r="M5857" s="66">
        <f t="shared" si="4583"/>
        <v>0</v>
      </c>
      <c r="N5857" s="66">
        <f t="shared" si="4583"/>
        <v>0</v>
      </c>
      <c r="O5857" s="66">
        <f t="shared" si="4583"/>
        <v>0</v>
      </c>
      <c r="P5857" s="66">
        <f t="shared" si="4568"/>
        <v>0</v>
      </c>
      <c r="Q5857" s="66" t="str">
        <f t="shared" si="4569"/>
        <v>-</v>
      </c>
    </row>
    <row r="5858" spans="1:17" x14ac:dyDescent="0.25">
      <c r="A5858" s="12" t="s">
        <v>638</v>
      </c>
      <c r="B5858" s="12" t="s">
        <v>124</v>
      </c>
      <c r="C5858" s="12" t="s">
        <v>709</v>
      </c>
      <c r="D5858" s="43" t="s">
        <v>1807</v>
      </c>
      <c r="E5858" s="42" t="s">
        <v>2715</v>
      </c>
      <c r="F5858" s="42" t="s">
        <v>1</v>
      </c>
      <c r="G5858" s="42" t="s">
        <v>1</v>
      </c>
      <c r="H5858" s="11" t="s">
        <v>61</v>
      </c>
      <c r="I5858" s="67">
        <f t="shared" si="4583"/>
        <v>85000</v>
      </c>
      <c r="J5858" s="67">
        <f t="shared" si="4583"/>
        <v>0</v>
      </c>
      <c r="K5858" s="67">
        <f t="shared" si="4583"/>
        <v>0</v>
      </c>
      <c r="L5858" s="67">
        <f t="shared" si="4572"/>
        <v>0</v>
      </c>
      <c r="M5858" s="67">
        <f t="shared" si="4583"/>
        <v>0</v>
      </c>
      <c r="N5858" s="67">
        <f t="shared" si="4583"/>
        <v>0</v>
      </c>
      <c r="O5858" s="67">
        <f t="shared" si="4583"/>
        <v>0</v>
      </c>
      <c r="P5858" s="67">
        <f t="shared" si="4568"/>
        <v>0</v>
      </c>
      <c r="Q5858" s="67" t="str">
        <f t="shared" si="4569"/>
        <v>-</v>
      </c>
    </row>
    <row r="5859" spans="1:17" x14ac:dyDescent="0.25">
      <c r="A5859" s="12" t="s">
        <v>638</v>
      </c>
      <c r="B5859" s="12" t="s">
        <v>124</v>
      </c>
      <c r="C5859" s="12" t="s">
        <v>709</v>
      </c>
      <c r="D5859" s="43" t="s">
        <v>1807</v>
      </c>
      <c r="E5859" s="48">
        <v>8213</v>
      </c>
      <c r="F5859" s="43"/>
      <c r="G5859" s="56" t="s">
        <v>2921</v>
      </c>
      <c r="H5859" s="23" t="s">
        <v>62</v>
      </c>
      <c r="I5859" s="68">
        <v>85000</v>
      </c>
      <c r="J5859" s="68">
        <v>0</v>
      </c>
      <c r="K5859" s="68"/>
      <c r="L5859" s="68">
        <f t="shared" si="4572"/>
        <v>0</v>
      </c>
      <c r="M5859" s="68"/>
      <c r="N5859" s="68"/>
      <c r="O5859" s="68"/>
      <c r="P5859" s="68">
        <f t="shared" si="4568"/>
        <v>0</v>
      </c>
      <c r="Q5859" s="68" t="str">
        <f t="shared" si="4569"/>
        <v>-</v>
      </c>
    </row>
    <row r="5860" spans="1:17" ht="22.5" x14ac:dyDescent="0.25">
      <c r="A5860" s="14" t="s">
        <v>1</v>
      </c>
      <c r="B5860" s="14" t="s">
        <v>1</v>
      </c>
      <c r="C5860" s="14" t="s">
        <v>1</v>
      </c>
      <c r="D5860" s="42" t="s">
        <v>1</v>
      </c>
      <c r="E5860" s="42" t="s">
        <v>1</v>
      </c>
      <c r="F5860" s="42" t="s">
        <v>1</v>
      </c>
      <c r="G5860" s="42" t="s">
        <v>1</v>
      </c>
      <c r="H5860" s="17" t="s">
        <v>596</v>
      </c>
      <c r="I5860" s="66">
        <f t="shared" ref="I5860:O5861" si="4584">SUM(I5861)</f>
        <v>13500</v>
      </c>
      <c r="J5860" s="66">
        <f t="shared" si="4584"/>
        <v>13500</v>
      </c>
      <c r="K5860" s="66">
        <f t="shared" si="4584"/>
        <v>0</v>
      </c>
      <c r="L5860" s="66">
        <f t="shared" si="4572"/>
        <v>1150</v>
      </c>
      <c r="M5860" s="66">
        <f t="shared" si="4584"/>
        <v>0</v>
      </c>
      <c r="N5860" s="66">
        <f t="shared" si="4584"/>
        <v>0</v>
      </c>
      <c r="O5860" s="66">
        <f t="shared" si="4584"/>
        <v>1150</v>
      </c>
      <c r="P5860" s="66">
        <f t="shared" si="4568"/>
        <v>1150</v>
      </c>
      <c r="Q5860" s="66">
        <f t="shared" si="4569"/>
        <v>8.518518518518519</v>
      </c>
    </row>
    <row r="5861" spans="1:17" x14ac:dyDescent="0.25">
      <c r="A5861" s="12" t="s">
        <v>638</v>
      </c>
      <c r="B5861" s="12" t="s">
        <v>124</v>
      </c>
      <c r="C5861" s="12" t="s">
        <v>709</v>
      </c>
      <c r="D5861" s="43" t="s">
        <v>1807</v>
      </c>
      <c r="E5861" s="42" t="s">
        <v>2717</v>
      </c>
      <c r="F5861" s="42" t="s">
        <v>1</v>
      </c>
      <c r="G5861" s="42" t="s">
        <v>1</v>
      </c>
      <c r="H5861" s="11" t="s">
        <v>598</v>
      </c>
      <c r="I5861" s="67">
        <f t="shared" si="4584"/>
        <v>13500</v>
      </c>
      <c r="J5861" s="67">
        <f t="shared" si="4584"/>
        <v>13500</v>
      </c>
      <c r="K5861" s="67">
        <f t="shared" si="4584"/>
        <v>0</v>
      </c>
      <c r="L5861" s="67">
        <f t="shared" si="4572"/>
        <v>1150</v>
      </c>
      <c r="M5861" s="67">
        <f t="shared" si="4584"/>
        <v>0</v>
      </c>
      <c r="N5861" s="67">
        <f t="shared" si="4584"/>
        <v>0</v>
      </c>
      <c r="O5861" s="67">
        <f t="shared" si="4584"/>
        <v>1150</v>
      </c>
      <c r="P5861" s="67">
        <f t="shared" si="4568"/>
        <v>1150</v>
      </c>
      <c r="Q5861" s="67">
        <f t="shared" si="4569"/>
        <v>8.518518518518519</v>
      </c>
    </row>
    <row r="5862" spans="1:17" x14ac:dyDescent="0.25">
      <c r="A5862" s="12" t="s">
        <v>638</v>
      </c>
      <c r="B5862" s="12" t="s">
        <v>124</v>
      </c>
      <c r="C5862" s="12" t="s">
        <v>709</v>
      </c>
      <c r="D5862" s="43" t="s">
        <v>1807</v>
      </c>
      <c r="E5862" s="48">
        <v>8233</v>
      </c>
      <c r="F5862" s="43"/>
      <c r="G5862" s="56" t="s">
        <v>2921</v>
      </c>
      <c r="H5862" s="23" t="s">
        <v>600</v>
      </c>
      <c r="I5862" s="68">
        <v>13500</v>
      </c>
      <c r="J5862" s="68">
        <v>13500</v>
      </c>
      <c r="K5862" s="68"/>
      <c r="L5862" s="68">
        <f t="shared" si="4572"/>
        <v>1150</v>
      </c>
      <c r="M5862" s="68"/>
      <c r="N5862" s="68"/>
      <c r="O5862" s="68">
        <v>1150</v>
      </c>
      <c r="P5862" s="68">
        <f t="shared" si="4568"/>
        <v>1150</v>
      </c>
      <c r="Q5862" s="68">
        <f t="shared" si="4569"/>
        <v>8.518518518518519</v>
      </c>
    </row>
    <row r="5863" spans="1:17" x14ac:dyDescent="0.25">
      <c r="A5863" s="23" t="s">
        <v>1</v>
      </c>
      <c r="B5863" s="23" t="s">
        <v>1</v>
      </c>
      <c r="C5863" s="23" t="s">
        <v>1</v>
      </c>
      <c r="D5863" s="49" t="s">
        <v>1</v>
      </c>
      <c r="E5863" s="49" t="s">
        <v>1</v>
      </c>
      <c r="F5863" s="49" t="s">
        <v>1</v>
      </c>
      <c r="G5863" s="49" t="s">
        <v>1</v>
      </c>
      <c r="H5863" s="17" t="s">
        <v>1815</v>
      </c>
      <c r="I5863" s="66">
        <f t="shared" ref="I5863:O5863" si="4585">SUM(I5837,I5857,I5860)</f>
        <v>3401850</v>
      </c>
      <c r="J5863" s="66">
        <f t="shared" si="4585"/>
        <v>3303350</v>
      </c>
      <c r="K5863" s="66">
        <f t="shared" si="4585"/>
        <v>0</v>
      </c>
      <c r="L5863" s="66">
        <f t="shared" si="4572"/>
        <v>282628</v>
      </c>
      <c r="M5863" s="66">
        <f t="shared" si="4585"/>
        <v>0</v>
      </c>
      <c r="N5863" s="66">
        <f t="shared" si="4585"/>
        <v>0</v>
      </c>
      <c r="O5863" s="66">
        <f t="shared" si="4585"/>
        <v>282628</v>
      </c>
      <c r="P5863" s="66">
        <f t="shared" si="4568"/>
        <v>282628</v>
      </c>
      <c r="Q5863" s="66">
        <f t="shared" si="4569"/>
        <v>8.5557994157446231</v>
      </c>
    </row>
    <row r="5864" spans="1:17" ht="15.75" thickBot="1" x14ac:dyDescent="0.3">
      <c r="A5864" s="23" t="s">
        <v>1</v>
      </c>
      <c r="B5864" s="23" t="s">
        <v>1</v>
      </c>
      <c r="C5864" s="23" t="s">
        <v>1</v>
      </c>
      <c r="D5864" s="49" t="s">
        <v>1</v>
      </c>
      <c r="E5864" s="49" t="s">
        <v>1</v>
      </c>
      <c r="F5864" s="49" t="s">
        <v>1</v>
      </c>
      <c r="G5864" s="49" t="s">
        <v>1</v>
      </c>
      <c r="H5864" s="11" t="s">
        <v>64</v>
      </c>
      <c r="I5864" s="67">
        <v>67</v>
      </c>
      <c r="J5864" s="67">
        <v>67</v>
      </c>
      <c r="K5864" s="67"/>
      <c r="L5864" s="67"/>
      <c r="M5864" s="67"/>
      <c r="N5864" s="67"/>
      <c r="O5864" s="67"/>
      <c r="P5864" s="67">
        <f t="shared" si="4568"/>
        <v>0</v>
      </c>
      <c r="Q5864" s="67">
        <f t="shared" si="4569"/>
        <v>0</v>
      </c>
    </row>
    <row r="5865" spans="1:17" ht="34.5" thickBot="1" x14ac:dyDescent="0.3">
      <c r="A5865" s="23" t="s">
        <v>1</v>
      </c>
      <c r="B5865" s="23" t="s">
        <v>1</v>
      </c>
      <c r="C5865" s="23" t="s">
        <v>1</v>
      </c>
      <c r="D5865" s="49" t="s">
        <v>1</v>
      </c>
      <c r="E5865" s="49" t="s">
        <v>1</v>
      </c>
      <c r="F5865" s="49" t="s">
        <v>1</v>
      </c>
      <c r="G5865" s="49" t="s">
        <v>1</v>
      </c>
      <c r="H5865" s="22" t="s">
        <v>65</v>
      </c>
      <c r="I5865" s="64" t="s">
        <v>2718</v>
      </c>
      <c r="J5865" s="64" t="s">
        <v>2879</v>
      </c>
      <c r="K5865" s="64" t="s">
        <v>2942</v>
      </c>
      <c r="L5865" s="64" t="s">
        <v>2942</v>
      </c>
      <c r="M5865" s="64" t="s">
        <v>2950</v>
      </c>
      <c r="N5865" s="64" t="s">
        <v>2949</v>
      </c>
      <c r="O5865" s="64" t="s">
        <v>2951</v>
      </c>
      <c r="P5865" s="64" t="s">
        <v>2942</v>
      </c>
      <c r="Q5865" s="64" t="s">
        <v>2944</v>
      </c>
    </row>
    <row r="5866" spans="1:17" x14ac:dyDescent="0.25">
      <c r="A5866" s="24"/>
      <c r="B5866" s="24"/>
      <c r="C5866" s="24"/>
      <c r="D5866" s="51"/>
      <c r="E5866" s="51"/>
      <c r="F5866" s="51"/>
      <c r="G5866" s="51"/>
      <c r="H5866" s="18" t="s">
        <v>1</v>
      </c>
      <c r="I5866" s="65">
        <v>1</v>
      </c>
      <c r="J5866" s="65" t="s">
        <v>2894</v>
      </c>
      <c r="K5866" s="65">
        <v>3</v>
      </c>
      <c r="L5866" s="65" t="s">
        <v>2945</v>
      </c>
      <c r="M5866" s="65">
        <v>5</v>
      </c>
      <c r="N5866" s="65">
        <v>6</v>
      </c>
      <c r="O5866" s="65">
        <v>7</v>
      </c>
      <c r="P5866" s="65" t="s">
        <v>2946</v>
      </c>
      <c r="Q5866" s="65">
        <v>9</v>
      </c>
    </row>
    <row r="5867" spans="1:17" x14ac:dyDescent="0.25">
      <c r="A5867" s="24"/>
      <c r="B5867" s="24"/>
      <c r="C5867" s="24"/>
      <c r="D5867" s="51"/>
      <c r="E5867" s="52"/>
      <c r="F5867" s="52"/>
      <c r="G5867" s="52"/>
      <c r="H5867" s="19" t="s">
        <v>333</v>
      </c>
      <c r="I5867" s="69">
        <f t="shared" ref="I5867" si="4586">SUM(I5863)</f>
        <v>3401850</v>
      </c>
      <c r="J5867" s="69">
        <f t="shared" ref="J5867:K5867" si="4587">SUM(J5863)</f>
        <v>3303350</v>
      </c>
      <c r="K5867" s="69">
        <f t="shared" si="4587"/>
        <v>0</v>
      </c>
      <c r="L5867" s="69">
        <f t="shared" si="4572"/>
        <v>282628</v>
      </c>
      <c r="M5867" s="69">
        <f t="shared" ref="M5867" si="4588">SUM(M5863)</f>
        <v>0</v>
      </c>
      <c r="N5867" s="69">
        <f t="shared" ref="N5867:O5867" si="4589">SUM(N5863)</f>
        <v>0</v>
      </c>
      <c r="O5867" s="69">
        <f t="shared" si="4589"/>
        <v>282628</v>
      </c>
      <c r="P5867" s="69">
        <f t="shared" si="4568"/>
        <v>282628</v>
      </c>
      <c r="Q5867" s="69">
        <f t="shared" si="4569"/>
        <v>8.5557994157446231</v>
      </c>
    </row>
    <row r="5868" spans="1:17" x14ac:dyDescent="0.25">
      <c r="A5868" s="24"/>
      <c r="B5868" s="24"/>
      <c r="C5868" s="24"/>
      <c r="D5868" s="51"/>
      <c r="E5868" s="51"/>
      <c r="F5868" s="51"/>
      <c r="G5868" s="51"/>
      <c r="H5868" s="20" t="s">
        <v>67</v>
      </c>
      <c r="I5868" s="69">
        <f t="shared" ref="I5868" si="4590">SUM(I5867)</f>
        <v>3401850</v>
      </c>
      <c r="J5868" s="69">
        <f t="shared" ref="J5868:K5868" si="4591">SUM(J5867)</f>
        <v>3303350</v>
      </c>
      <c r="K5868" s="69">
        <f t="shared" si="4591"/>
        <v>0</v>
      </c>
      <c r="L5868" s="69">
        <f t="shared" si="4572"/>
        <v>282628</v>
      </c>
      <c r="M5868" s="69">
        <f t="shared" ref="M5868" si="4592">SUM(M5867)</f>
        <v>0</v>
      </c>
      <c r="N5868" s="69">
        <f t="shared" ref="N5868:O5868" si="4593">SUM(N5867)</f>
        <v>0</v>
      </c>
      <c r="O5868" s="69">
        <f t="shared" si="4593"/>
        <v>282628</v>
      </c>
      <c r="P5868" s="69">
        <f t="shared" si="4568"/>
        <v>282628</v>
      </c>
      <c r="Q5868" s="69">
        <f t="shared" si="4569"/>
        <v>8.5557994157446231</v>
      </c>
    </row>
    <row r="5869" spans="1:17" x14ac:dyDescent="0.25">
      <c r="A5869" s="25"/>
      <c r="B5869" s="25"/>
      <c r="C5869" s="25"/>
      <c r="D5869" s="53"/>
      <c r="E5869" s="53"/>
      <c r="F5869" s="53"/>
      <c r="G5869" s="53"/>
    </row>
    <row r="5870" spans="1:17" ht="15.75" thickBot="1" x14ac:dyDescent="0.3">
      <c r="A5870" s="23" t="s">
        <v>1</v>
      </c>
      <c r="B5870" s="23" t="s">
        <v>1</v>
      </c>
      <c r="C5870" s="23" t="s">
        <v>1</v>
      </c>
      <c r="D5870" s="49" t="s">
        <v>1</v>
      </c>
      <c r="E5870" s="49" t="s">
        <v>1</v>
      </c>
      <c r="F5870" s="49" t="s">
        <v>1</v>
      </c>
      <c r="G5870" s="49" t="s">
        <v>1</v>
      </c>
      <c r="H5870" s="26" t="s">
        <v>1</v>
      </c>
      <c r="I5870" s="70"/>
      <c r="J5870" s="70"/>
      <c r="K5870" s="70"/>
      <c r="L5870" s="70"/>
      <c r="M5870" s="70"/>
      <c r="N5870" s="70"/>
      <c r="O5870" s="70"/>
      <c r="P5870" s="70"/>
      <c r="Q5870" s="70"/>
    </row>
    <row r="5871" spans="1:17" ht="34.5" thickBot="1" x14ac:dyDescent="0.3">
      <c r="A5871" s="22" t="s">
        <v>4</v>
      </c>
      <c r="B5871" s="22" t="s">
        <v>5</v>
      </c>
      <c r="C5871" s="22" t="s">
        <v>6</v>
      </c>
      <c r="D5871" s="44" t="s">
        <v>2891</v>
      </c>
      <c r="E5871" s="44" t="s">
        <v>2895</v>
      </c>
      <c r="F5871" s="44" t="s">
        <v>7</v>
      </c>
      <c r="G5871" s="44" t="s">
        <v>8</v>
      </c>
      <c r="H5871" s="22" t="s">
        <v>9</v>
      </c>
      <c r="I5871" s="64" t="s">
        <v>2718</v>
      </c>
      <c r="J5871" s="64" t="s">
        <v>2879</v>
      </c>
      <c r="K5871" s="64" t="s">
        <v>2942</v>
      </c>
      <c r="L5871" s="64" t="s">
        <v>2942</v>
      </c>
      <c r="M5871" s="64" t="s">
        <v>2950</v>
      </c>
      <c r="N5871" s="64" t="s">
        <v>2949</v>
      </c>
      <c r="O5871" s="64" t="s">
        <v>2951</v>
      </c>
      <c r="P5871" s="64" t="s">
        <v>2942</v>
      </c>
      <c r="Q5871" s="64" t="s">
        <v>2944</v>
      </c>
    </row>
    <row r="5872" spans="1:17" x14ac:dyDescent="0.25">
      <c r="A5872" s="15" t="s">
        <v>1</v>
      </c>
      <c r="B5872" s="15" t="s">
        <v>1</v>
      </c>
      <c r="C5872" s="15" t="s">
        <v>1</v>
      </c>
      <c r="D5872" s="45" t="s">
        <v>1</v>
      </c>
      <c r="E5872" s="45" t="s">
        <v>1</v>
      </c>
      <c r="F5872" s="46" t="s">
        <v>1</v>
      </c>
      <c r="G5872" s="47" t="s">
        <v>1</v>
      </c>
      <c r="H5872" s="16" t="s">
        <v>1</v>
      </c>
      <c r="I5872" s="65">
        <v>1</v>
      </c>
      <c r="J5872" s="65" t="s">
        <v>2894</v>
      </c>
      <c r="K5872" s="65">
        <v>3</v>
      </c>
      <c r="L5872" s="65" t="s">
        <v>2945</v>
      </c>
      <c r="M5872" s="65">
        <v>5</v>
      </c>
      <c r="N5872" s="65">
        <v>6</v>
      </c>
      <c r="O5872" s="65">
        <v>7</v>
      </c>
      <c r="P5872" s="65" t="s">
        <v>2946</v>
      </c>
      <c r="Q5872" s="65">
        <v>9</v>
      </c>
    </row>
    <row r="5873" spans="1:17" x14ac:dyDescent="0.25">
      <c r="A5873" s="14" t="s">
        <v>638</v>
      </c>
      <c r="B5873" s="14" t="s">
        <v>124</v>
      </c>
      <c r="C5873" s="12" t="s">
        <v>252</v>
      </c>
      <c r="D5873" s="43" t="s">
        <v>1816</v>
      </c>
      <c r="E5873" s="42" t="s">
        <v>1</v>
      </c>
      <c r="F5873" s="42" t="s">
        <v>1</v>
      </c>
      <c r="G5873" s="42" t="s">
        <v>1</v>
      </c>
      <c r="H5873" s="11" t="s">
        <v>1817</v>
      </c>
      <c r="I5873" s="63"/>
      <c r="J5873" s="63"/>
      <c r="K5873" s="63"/>
      <c r="L5873" s="63"/>
      <c r="M5873" s="63"/>
      <c r="N5873" s="63"/>
      <c r="O5873" s="63"/>
      <c r="P5873" s="63">
        <f t="shared" si="4568"/>
        <v>0</v>
      </c>
      <c r="Q5873" s="63" t="str">
        <f t="shared" si="4569"/>
        <v>-</v>
      </c>
    </row>
    <row r="5874" spans="1:17" ht="22.5" x14ac:dyDescent="0.25">
      <c r="A5874" s="14" t="s">
        <v>1</v>
      </c>
      <c r="B5874" s="14" t="s">
        <v>1</v>
      </c>
      <c r="C5874" s="14" t="s">
        <v>1</v>
      </c>
      <c r="D5874" s="42" t="s">
        <v>1</v>
      </c>
      <c r="E5874" s="42" t="s">
        <v>1</v>
      </c>
      <c r="F5874" s="42" t="s">
        <v>1</v>
      </c>
      <c r="G5874" s="42" t="s">
        <v>1</v>
      </c>
      <c r="H5874" s="17" t="s">
        <v>13</v>
      </c>
      <c r="I5874" s="66">
        <f t="shared" ref="I5874" si="4594">SUM(I5875,I5883,I5885)</f>
        <v>3780755</v>
      </c>
      <c r="J5874" s="66">
        <f t="shared" ref="J5874:K5874" si="4595">SUM(J5875,J5883,J5885)</f>
        <v>3605455</v>
      </c>
      <c r="K5874" s="66">
        <f t="shared" si="4595"/>
        <v>0</v>
      </c>
      <c r="L5874" s="66">
        <f t="shared" si="4572"/>
        <v>387862</v>
      </c>
      <c r="M5874" s="66">
        <f t="shared" ref="M5874" si="4596">SUM(M5875,M5883,M5885)</f>
        <v>0</v>
      </c>
      <c r="N5874" s="66">
        <f t="shared" ref="N5874:O5874" si="4597">SUM(N5875,N5883,N5885)</f>
        <v>0</v>
      </c>
      <c r="O5874" s="66">
        <f t="shared" si="4597"/>
        <v>387862</v>
      </c>
      <c r="P5874" s="66">
        <f t="shared" si="4568"/>
        <v>387862</v>
      </c>
      <c r="Q5874" s="66">
        <f t="shared" si="4569"/>
        <v>10.757643626116538</v>
      </c>
    </row>
    <row r="5875" spans="1:17" x14ac:dyDescent="0.25">
      <c r="A5875" s="12" t="s">
        <v>638</v>
      </c>
      <c r="B5875" s="12" t="s">
        <v>124</v>
      </c>
      <c r="C5875" s="12" t="s">
        <v>252</v>
      </c>
      <c r="D5875" s="43" t="s">
        <v>1816</v>
      </c>
      <c r="E5875" s="42" t="s">
        <v>2709</v>
      </c>
      <c r="F5875" s="42" t="s">
        <v>1</v>
      </c>
      <c r="G5875" s="42" t="s">
        <v>1</v>
      </c>
      <c r="H5875" s="11" t="s">
        <v>15</v>
      </c>
      <c r="I5875" s="67">
        <f t="shared" ref="I5875" si="4598">SUM(I5876,I5877)</f>
        <v>3144455</v>
      </c>
      <c r="J5875" s="67">
        <f t="shared" ref="J5875:K5875" si="4599">SUM(J5876,J5877)</f>
        <v>3059455</v>
      </c>
      <c r="K5875" s="67">
        <f t="shared" si="4599"/>
        <v>0</v>
      </c>
      <c r="L5875" s="67">
        <f t="shared" si="4572"/>
        <v>289362</v>
      </c>
      <c r="M5875" s="67">
        <f t="shared" ref="M5875" si="4600">SUM(M5876,M5877)</f>
        <v>0</v>
      </c>
      <c r="N5875" s="67">
        <f t="shared" ref="N5875:O5875" si="4601">SUM(N5876,N5877)</f>
        <v>0</v>
      </c>
      <c r="O5875" s="67">
        <f t="shared" si="4601"/>
        <v>289362</v>
      </c>
      <c r="P5875" s="67">
        <f t="shared" si="4568"/>
        <v>289362</v>
      </c>
      <c r="Q5875" s="67">
        <f t="shared" si="4569"/>
        <v>9.4579590155763036</v>
      </c>
    </row>
    <row r="5876" spans="1:17" x14ac:dyDescent="0.25">
      <c r="A5876" s="12" t="s">
        <v>638</v>
      </c>
      <c r="B5876" s="12" t="s">
        <v>124</v>
      </c>
      <c r="C5876" s="12" t="s">
        <v>252</v>
      </c>
      <c r="D5876" s="43" t="s">
        <v>1816</v>
      </c>
      <c r="E5876" s="48">
        <v>6111</v>
      </c>
      <c r="F5876" s="43"/>
      <c r="G5876" s="56" t="s">
        <v>2921</v>
      </c>
      <c r="H5876" s="23" t="s">
        <v>16</v>
      </c>
      <c r="I5876" s="68">
        <v>2850000</v>
      </c>
      <c r="J5876" s="68">
        <v>2770000</v>
      </c>
      <c r="K5876" s="68"/>
      <c r="L5876" s="68">
        <f t="shared" si="4572"/>
        <v>256000</v>
      </c>
      <c r="M5876" s="68"/>
      <c r="N5876" s="68"/>
      <c r="O5876" s="68">
        <v>256000</v>
      </c>
      <c r="P5876" s="68">
        <f t="shared" si="4568"/>
        <v>256000</v>
      </c>
      <c r="Q5876" s="68">
        <f t="shared" si="4569"/>
        <v>9.2418772563176894</v>
      </c>
    </row>
    <row r="5877" spans="1:17" x14ac:dyDescent="0.25">
      <c r="A5877" s="14" t="s">
        <v>638</v>
      </c>
      <c r="B5877" s="14" t="s">
        <v>124</v>
      </c>
      <c r="C5877" s="14" t="s">
        <v>252</v>
      </c>
      <c r="D5877" s="50" t="s">
        <v>1816</v>
      </c>
      <c r="E5877" s="50" t="s">
        <v>2719</v>
      </c>
      <c r="F5877" s="43" t="s">
        <v>1</v>
      </c>
      <c r="G5877" s="49" t="s">
        <v>1</v>
      </c>
      <c r="H5877" s="11" t="s">
        <v>19</v>
      </c>
      <c r="I5877" s="67">
        <f t="shared" ref="I5877:O5877" si="4602">SUM(I5878:I5882)</f>
        <v>294455</v>
      </c>
      <c r="J5877" s="67">
        <f t="shared" si="4602"/>
        <v>289455</v>
      </c>
      <c r="K5877" s="67">
        <f t="shared" si="4602"/>
        <v>0</v>
      </c>
      <c r="L5877" s="67">
        <f t="shared" si="4572"/>
        <v>33362</v>
      </c>
      <c r="M5877" s="67">
        <f t="shared" si="4602"/>
        <v>0</v>
      </c>
      <c r="N5877" s="67">
        <f t="shared" si="4602"/>
        <v>0</v>
      </c>
      <c r="O5877" s="67">
        <f t="shared" si="4602"/>
        <v>33362</v>
      </c>
      <c r="P5877" s="67">
        <f t="shared" si="4568"/>
        <v>33362</v>
      </c>
      <c r="Q5877" s="67">
        <f t="shared" si="4569"/>
        <v>11.525798483356652</v>
      </c>
    </row>
    <row r="5878" spans="1:17" x14ac:dyDescent="0.25">
      <c r="A5878" s="12" t="s">
        <v>638</v>
      </c>
      <c r="B5878" s="12" t="s">
        <v>124</v>
      </c>
      <c r="C5878" s="12" t="s">
        <v>252</v>
      </c>
      <c r="D5878" s="43" t="s">
        <v>1816</v>
      </c>
      <c r="E5878" s="48">
        <v>6112</v>
      </c>
      <c r="F5878" s="43" t="s">
        <v>1818</v>
      </c>
      <c r="G5878" s="56" t="s">
        <v>2921</v>
      </c>
      <c r="H5878" s="23" t="s">
        <v>73</v>
      </c>
      <c r="I5878" s="68">
        <v>35000</v>
      </c>
      <c r="J5878" s="68">
        <v>35000</v>
      </c>
      <c r="K5878" s="68"/>
      <c r="L5878" s="68">
        <f t="shared" si="4572"/>
        <v>4000</v>
      </c>
      <c r="M5878" s="68"/>
      <c r="N5878" s="68"/>
      <c r="O5878" s="68">
        <v>4000</v>
      </c>
      <c r="P5878" s="68">
        <f t="shared" si="4568"/>
        <v>4000</v>
      </c>
      <c r="Q5878" s="68">
        <f t="shared" si="4569"/>
        <v>11.428571428571429</v>
      </c>
    </row>
    <row r="5879" spans="1:17" x14ac:dyDescent="0.25">
      <c r="A5879" s="12" t="s">
        <v>638</v>
      </c>
      <c r="B5879" s="12" t="s">
        <v>124</v>
      </c>
      <c r="C5879" s="12" t="s">
        <v>252</v>
      </c>
      <c r="D5879" s="43" t="s">
        <v>1816</v>
      </c>
      <c r="E5879" s="48">
        <v>6112</v>
      </c>
      <c r="F5879" s="43" t="s">
        <v>1819</v>
      </c>
      <c r="G5879" s="56" t="s">
        <v>2921</v>
      </c>
      <c r="H5879" s="23" t="s">
        <v>22</v>
      </c>
      <c r="I5879" s="68">
        <v>151305</v>
      </c>
      <c r="J5879" s="68">
        <v>151305</v>
      </c>
      <c r="K5879" s="68"/>
      <c r="L5879" s="68">
        <f t="shared" si="4572"/>
        <v>20000</v>
      </c>
      <c r="M5879" s="68"/>
      <c r="N5879" s="68"/>
      <c r="O5879" s="68">
        <v>20000</v>
      </c>
      <c r="P5879" s="68">
        <f t="shared" si="4568"/>
        <v>20000</v>
      </c>
      <c r="Q5879" s="68">
        <f t="shared" si="4569"/>
        <v>13.218333829020851</v>
      </c>
    </row>
    <row r="5880" spans="1:17" x14ac:dyDescent="0.25">
      <c r="A5880" s="12" t="s">
        <v>638</v>
      </c>
      <c r="B5880" s="12" t="s">
        <v>124</v>
      </c>
      <c r="C5880" s="12" t="s">
        <v>252</v>
      </c>
      <c r="D5880" s="43" t="s">
        <v>1816</v>
      </c>
      <c r="E5880" s="48">
        <v>6112</v>
      </c>
      <c r="F5880" s="43" t="s">
        <v>1820</v>
      </c>
      <c r="G5880" s="56" t="s">
        <v>2921</v>
      </c>
      <c r="H5880" s="23" t="s">
        <v>24</v>
      </c>
      <c r="I5880" s="68">
        <v>36450</v>
      </c>
      <c r="J5880" s="68">
        <v>36450</v>
      </c>
      <c r="K5880" s="68"/>
      <c r="L5880" s="68">
        <f t="shared" si="4572"/>
        <v>0</v>
      </c>
      <c r="M5880" s="68"/>
      <c r="N5880" s="68"/>
      <c r="O5880" s="68"/>
      <c r="P5880" s="68">
        <f t="shared" si="4568"/>
        <v>0</v>
      </c>
      <c r="Q5880" s="68">
        <f t="shared" si="4569"/>
        <v>0</v>
      </c>
    </row>
    <row r="5881" spans="1:17" x14ac:dyDescent="0.25">
      <c r="A5881" s="12" t="s">
        <v>638</v>
      </c>
      <c r="B5881" s="12" t="s">
        <v>124</v>
      </c>
      <c r="C5881" s="12" t="s">
        <v>252</v>
      </c>
      <c r="D5881" s="43" t="s">
        <v>1816</v>
      </c>
      <c r="E5881" s="48">
        <v>6112</v>
      </c>
      <c r="F5881" s="43" t="s">
        <v>1821</v>
      </c>
      <c r="G5881" s="56" t="s">
        <v>2921</v>
      </c>
      <c r="H5881" s="23" t="s">
        <v>76</v>
      </c>
      <c r="I5881" s="68">
        <v>56700</v>
      </c>
      <c r="J5881" s="68">
        <v>56700</v>
      </c>
      <c r="K5881" s="68"/>
      <c r="L5881" s="68">
        <f t="shared" si="4572"/>
        <v>0</v>
      </c>
      <c r="M5881" s="68"/>
      <c r="N5881" s="68"/>
      <c r="O5881" s="68">
        <v>0</v>
      </c>
      <c r="P5881" s="68">
        <f t="shared" si="4568"/>
        <v>0</v>
      </c>
      <c r="Q5881" s="68">
        <f t="shared" si="4569"/>
        <v>0</v>
      </c>
    </row>
    <row r="5882" spans="1:17" x14ac:dyDescent="0.25">
      <c r="A5882" s="12" t="s">
        <v>638</v>
      </c>
      <c r="B5882" s="12" t="s">
        <v>124</v>
      </c>
      <c r="C5882" s="12" t="s">
        <v>252</v>
      </c>
      <c r="D5882" s="43" t="s">
        <v>1816</v>
      </c>
      <c r="E5882" s="48">
        <v>6112</v>
      </c>
      <c r="F5882" s="43" t="s">
        <v>1822</v>
      </c>
      <c r="G5882" s="56" t="s">
        <v>2921</v>
      </c>
      <c r="H5882" s="23" t="s">
        <v>26</v>
      </c>
      <c r="I5882" s="68">
        <v>15000</v>
      </c>
      <c r="J5882" s="68">
        <v>10000</v>
      </c>
      <c r="K5882" s="68"/>
      <c r="L5882" s="68">
        <f t="shared" si="4572"/>
        <v>9362</v>
      </c>
      <c r="M5882" s="68"/>
      <c r="N5882" s="68"/>
      <c r="O5882" s="68">
        <v>9362</v>
      </c>
      <c r="P5882" s="68">
        <f t="shared" si="4568"/>
        <v>9362</v>
      </c>
      <c r="Q5882" s="68">
        <f t="shared" si="4569"/>
        <v>93.62</v>
      </c>
    </row>
    <row r="5883" spans="1:17" x14ac:dyDescent="0.25">
      <c r="A5883" s="12" t="s">
        <v>638</v>
      </c>
      <c r="B5883" s="12" t="s">
        <v>124</v>
      </c>
      <c r="C5883" s="12" t="s">
        <v>252</v>
      </c>
      <c r="D5883" s="43" t="s">
        <v>1816</v>
      </c>
      <c r="E5883" s="42" t="s">
        <v>2710</v>
      </c>
      <c r="F5883" s="42" t="s">
        <v>1</v>
      </c>
      <c r="G5883" s="42" t="s">
        <v>1</v>
      </c>
      <c r="H5883" s="11" t="s">
        <v>28</v>
      </c>
      <c r="I5883" s="67">
        <f t="shared" ref="I5883:O5883" si="4603">SUM(I5884)</f>
        <v>303500</v>
      </c>
      <c r="J5883" s="67">
        <f t="shared" si="4603"/>
        <v>295000</v>
      </c>
      <c r="K5883" s="67">
        <f t="shared" si="4603"/>
        <v>0</v>
      </c>
      <c r="L5883" s="67">
        <f t="shared" si="4572"/>
        <v>27000</v>
      </c>
      <c r="M5883" s="67">
        <f t="shared" si="4603"/>
        <v>0</v>
      </c>
      <c r="N5883" s="67">
        <f t="shared" si="4603"/>
        <v>0</v>
      </c>
      <c r="O5883" s="67">
        <f t="shared" si="4603"/>
        <v>27000</v>
      </c>
      <c r="P5883" s="67">
        <f t="shared" si="4568"/>
        <v>27000</v>
      </c>
      <c r="Q5883" s="67">
        <f t="shared" si="4569"/>
        <v>9.1525423728813564</v>
      </c>
    </row>
    <row r="5884" spans="1:17" x14ac:dyDescent="0.25">
      <c r="A5884" s="12" t="s">
        <v>638</v>
      </c>
      <c r="B5884" s="12" t="s">
        <v>124</v>
      </c>
      <c r="C5884" s="12" t="s">
        <v>252</v>
      </c>
      <c r="D5884" s="43" t="s">
        <v>1816</v>
      </c>
      <c r="E5884" s="48">
        <v>6121</v>
      </c>
      <c r="F5884" s="43"/>
      <c r="G5884" s="56" t="s">
        <v>2921</v>
      </c>
      <c r="H5884" s="23" t="s">
        <v>29</v>
      </c>
      <c r="I5884" s="68">
        <v>303500</v>
      </c>
      <c r="J5884" s="68">
        <v>295000</v>
      </c>
      <c r="K5884" s="68"/>
      <c r="L5884" s="68">
        <f t="shared" si="4572"/>
        <v>27000</v>
      </c>
      <c r="M5884" s="68"/>
      <c r="N5884" s="68"/>
      <c r="O5884" s="68">
        <v>27000</v>
      </c>
      <c r="P5884" s="68">
        <f t="shared" si="4568"/>
        <v>27000</v>
      </c>
      <c r="Q5884" s="68">
        <f t="shared" si="4569"/>
        <v>9.1525423728813564</v>
      </c>
    </row>
    <row r="5885" spans="1:17" x14ac:dyDescent="0.25">
      <c r="A5885" s="12" t="s">
        <v>638</v>
      </c>
      <c r="B5885" s="12" t="s">
        <v>124</v>
      </c>
      <c r="C5885" s="12" t="s">
        <v>252</v>
      </c>
      <c r="D5885" s="43" t="s">
        <v>1816</v>
      </c>
      <c r="E5885" s="42" t="s">
        <v>2711</v>
      </c>
      <c r="F5885" s="42" t="s">
        <v>1</v>
      </c>
      <c r="G5885" s="42" t="s">
        <v>1</v>
      </c>
      <c r="H5885" s="11" t="s">
        <v>32</v>
      </c>
      <c r="I5885" s="67">
        <f t="shared" ref="I5885:O5885" si="4604">SUM(I5886:I5894)</f>
        <v>332800</v>
      </c>
      <c r="J5885" s="67">
        <f t="shared" si="4604"/>
        <v>251000</v>
      </c>
      <c r="K5885" s="67">
        <f t="shared" si="4604"/>
        <v>0</v>
      </c>
      <c r="L5885" s="67">
        <f t="shared" si="4572"/>
        <v>71500</v>
      </c>
      <c r="M5885" s="67">
        <f t="shared" si="4604"/>
        <v>0</v>
      </c>
      <c r="N5885" s="67">
        <f t="shared" si="4604"/>
        <v>0</v>
      </c>
      <c r="O5885" s="67">
        <f t="shared" si="4604"/>
        <v>71500</v>
      </c>
      <c r="P5885" s="67">
        <f t="shared" si="4568"/>
        <v>71500</v>
      </c>
      <c r="Q5885" s="67">
        <f t="shared" si="4569"/>
        <v>28.486055776892432</v>
      </c>
    </row>
    <row r="5886" spans="1:17" x14ac:dyDescent="0.25">
      <c r="A5886" s="12" t="s">
        <v>638</v>
      </c>
      <c r="B5886" s="12" t="s">
        <v>124</v>
      </c>
      <c r="C5886" s="12" t="s">
        <v>252</v>
      </c>
      <c r="D5886" s="43" t="s">
        <v>1816</v>
      </c>
      <c r="E5886" s="48">
        <v>6131</v>
      </c>
      <c r="F5886" s="43"/>
      <c r="G5886" s="56" t="s">
        <v>2921</v>
      </c>
      <c r="H5886" s="23" t="s">
        <v>33</v>
      </c>
      <c r="I5886" s="68">
        <v>25000</v>
      </c>
      <c r="J5886" s="68">
        <v>0</v>
      </c>
      <c r="K5886" s="68"/>
      <c r="L5886" s="68">
        <f t="shared" si="4572"/>
        <v>0</v>
      </c>
      <c r="M5886" s="68"/>
      <c r="N5886" s="68"/>
      <c r="O5886" s="68">
        <v>0</v>
      </c>
      <c r="P5886" s="68">
        <f t="shared" si="4568"/>
        <v>0</v>
      </c>
      <c r="Q5886" s="68" t="str">
        <f t="shared" si="4569"/>
        <v>-</v>
      </c>
    </row>
    <row r="5887" spans="1:17" x14ac:dyDescent="0.25">
      <c r="A5887" s="12" t="s">
        <v>638</v>
      </c>
      <c r="B5887" s="12" t="s">
        <v>124</v>
      </c>
      <c r="C5887" s="12" t="s">
        <v>252</v>
      </c>
      <c r="D5887" s="43" t="s">
        <v>1816</v>
      </c>
      <c r="E5887" s="48">
        <v>6132</v>
      </c>
      <c r="F5887" s="43"/>
      <c r="G5887" s="56" t="s">
        <v>2921</v>
      </c>
      <c r="H5887" s="23" t="s">
        <v>227</v>
      </c>
      <c r="I5887" s="68">
        <v>90000</v>
      </c>
      <c r="J5887" s="68">
        <v>80000</v>
      </c>
      <c r="K5887" s="68"/>
      <c r="L5887" s="68">
        <f t="shared" si="4572"/>
        <v>35000</v>
      </c>
      <c r="M5887" s="68"/>
      <c r="N5887" s="68"/>
      <c r="O5887" s="68">
        <v>35000</v>
      </c>
      <c r="P5887" s="68">
        <f t="shared" si="4568"/>
        <v>35000</v>
      </c>
      <c r="Q5887" s="68">
        <f t="shared" si="4569"/>
        <v>43.75</v>
      </c>
    </row>
    <row r="5888" spans="1:17" x14ac:dyDescent="0.25">
      <c r="A5888" s="12" t="s">
        <v>638</v>
      </c>
      <c r="B5888" s="12" t="s">
        <v>124</v>
      </c>
      <c r="C5888" s="12" t="s">
        <v>252</v>
      </c>
      <c r="D5888" s="43" t="s">
        <v>1816</v>
      </c>
      <c r="E5888" s="48">
        <v>6133</v>
      </c>
      <c r="F5888" s="43"/>
      <c r="G5888" s="56" t="s">
        <v>2921</v>
      </c>
      <c r="H5888" s="23" t="s">
        <v>229</v>
      </c>
      <c r="I5888" s="68">
        <v>25000</v>
      </c>
      <c r="J5888" s="68">
        <v>20000</v>
      </c>
      <c r="K5888" s="68"/>
      <c r="L5888" s="68">
        <f t="shared" si="4572"/>
        <v>2500</v>
      </c>
      <c r="M5888" s="68"/>
      <c r="N5888" s="68"/>
      <c r="O5888" s="68">
        <v>2500</v>
      </c>
      <c r="P5888" s="68">
        <f t="shared" si="4568"/>
        <v>2500</v>
      </c>
      <c r="Q5888" s="68">
        <f t="shared" si="4569"/>
        <v>12.5</v>
      </c>
    </row>
    <row r="5889" spans="1:17" x14ac:dyDescent="0.25">
      <c r="A5889" s="12" t="s">
        <v>638</v>
      </c>
      <c r="B5889" s="12" t="s">
        <v>124</v>
      </c>
      <c r="C5889" s="12" t="s">
        <v>252</v>
      </c>
      <c r="D5889" s="43" t="s">
        <v>1816</v>
      </c>
      <c r="E5889" s="48">
        <v>6134</v>
      </c>
      <c r="F5889" s="43"/>
      <c r="G5889" s="56" t="s">
        <v>2921</v>
      </c>
      <c r="H5889" s="23" t="s">
        <v>169</v>
      </c>
      <c r="I5889" s="68">
        <v>25000</v>
      </c>
      <c r="J5889" s="68">
        <v>15000</v>
      </c>
      <c r="K5889" s="68"/>
      <c r="L5889" s="68">
        <f t="shared" si="4572"/>
        <v>2500</v>
      </c>
      <c r="M5889" s="68"/>
      <c r="N5889" s="68"/>
      <c r="O5889" s="68">
        <v>2500</v>
      </c>
      <c r="P5889" s="68">
        <f t="shared" si="4568"/>
        <v>2500</v>
      </c>
      <c r="Q5889" s="68">
        <f t="shared" si="4569"/>
        <v>16.666666666666664</v>
      </c>
    </row>
    <row r="5890" spans="1:17" x14ac:dyDescent="0.25">
      <c r="A5890" s="12" t="s">
        <v>638</v>
      </c>
      <c r="B5890" s="12" t="s">
        <v>124</v>
      </c>
      <c r="C5890" s="12" t="s">
        <v>252</v>
      </c>
      <c r="D5890" s="43" t="s">
        <v>1816</v>
      </c>
      <c r="E5890" s="48">
        <v>6135</v>
      </c>
      <c r="F5890" s="43"/>
      <c r="G5890" s="56" t="s">
        <v>2921</v>
      </c>
      <c r="H5890" s="23" t="s">
        <v>231</v>
      </c>
      <c r="I5890" s="68">
        <v>2000</v>
      </c>
      <c r="J5890" s="68">
        <v>0</v>
      </c>
      <c r="K5890" s="68"/>
      <c r="L5890" s="68">
        <f t="shared" si="4572"/>
        <v>0</v>
      </c>
      <c r="M5890" s="68"/>
      <c r="N5890" s="68"/>
      <c r="O5890" s="68">
        <v>0</v>
      </c>
      <c r="P5890" s="68">
        <f t="shared" si="4568"/>
        <v>0</v>
      </c>
      <c r="Q5890" s="68" t="str">
        <f t="shared" si="4569"/>
        <v>-</v>
      </c>
    </row>
    <row r="5891" spans="1:17" x14ac:dyDescent="0.25">
      <c r="A5891" s="12" t="s">
        <v>638</v>
      </c>
      <c r="B5891" s="12" t="s">
        <v>124</v>
      </c>
      <c r="C5891" s="12" t="s">
        <v>252</v>
      </c>
      <c r="D5891" s="43" t="s">
        <v>1816</v>
      </c>
      <c r="E5891" s="48">
        <v>6136</v>
      </c>
      <c r="F5891" s="43"/>
      <c r="G5891" s="56" t="s">
        <v>2921</v>
      </c>
      <c r="H5891" s="23" t="s">
        <v>233</v>
      </c>
      <c r="I5891" s="68">
        <v>100</v>
      </c>
      <c r="J5891" s="68">
        <v>0</v>
      </c>
      <c r="K5891" s="68"/>
      <c r="L5891" s="68">
        <f t="shared" si="4572"/>
        <v>0</v>
      </c>
      <c r="M5891" s="68"/>
      <c r="N5891" s="68"/>
      <c r="O5891" s="68">
        <v>0</v>
      </c>
      <c r="P5891" s="68">
        <f t="shared" si="4568"/>
        <v>0</v>
      </c>
      <c r="Q5891" s="68" t="str">
        <f t="shared" si="4569"/>
        <v>-</v>
      </c>
    </row>
    <row r="5892" spans="1:17" x14ac:dyDescent="0.25">
      <c r="A5892" s="12" t="s">
        <v>638</v>
      </c>
      <c r="B5892" s="12" t="s">
        <v>124</v>
      </c>
      <c r="C5892" s="12" t="s">
        <v>252</v>
      </c>
      <c r="D5892" s="43" t="s">
        <v>1816</v>
      </c>
      <c r="E5892" s="48">
        <v>6137</v>
      </c>
      <c r="F5892" s="43"/>
      <c r="G5892" s="56" t="s">
        <v>2921</v>
      </c>
      <c r="H5892" s="23" t="s">
        <v>235</v>
      </c>
      <c r="I5892" s="68">
        <v>35000</v>
      </c>
      <c r="J5892" s="68">
        <v>30000</v>
      </c>
      <c r="K5892" s="68"/>
      <c r="L5892" s="68">
        <f t="shared" si="4572"/>
        <v>3500</v>
      </c>
      <c r="M5892" s="68"/>
      <c r="N5892" s="68"/>
      <c r="O5892" s="68">
        <v>3500</v>
      </c>
      <c r="P5892" s="68">
        <f t="shared" si="4568"/>
        <v>3500</v>
      </c>
      <c r="Q5892" s="68">
        <f t="shared" si="4569"/>
        <v>11.666666666666666</v>
      </c>
    </row>
    <row r="5893" spans="1:17" x14ac:dyDescent="0.25">
      <c r="A5893" s="12" t="s">
        <v>638</v>
      </c>
      <c r="B5893" s="12" t="s">
        <v>124</v>
      </c>
      <c r="C5893" s="12" t="s">
        <v>252</v>
      </c>
      <c r="D5893" s="43" t="s">
        <v>1816</v>
      </c>
      <c r="E5893" s="48">
        <v>6138</v>
      </c>
      <c r="F5893" s="43"/>
      <c r="G5893" s="56" t="s">
        <v>2921</v>
      </c>
      <c r="H5893" s="23" t="s">
        <v>237</v>
      </c>
      <c r="I5893" s="68">
        <v>8000</v>
      </c>
      <c r="J5893" s="68">
        <v>0</v>
      </c>
      <c r="K5893" s="68"/>
      <c r="L5893" s="68">
        <f t="shared" si="4572"/>
        <v>0</v>
      </c>
      <c r="M5893" s="68"/>
      <c r="N5893" s="68"/>
      <c r="O5893" s="68">
        <v>0</v>
      </c>
      <c r="P5893" s="68">
        <f t="shared" si="4568"/>
        <v>0</v>
      </c>
      <c r="Q5893" s="68" t="str">
        <f t="shared" si="4569"/>
        <v>-</v>
      </c>
    </row>
    <row r="5894" spans="1:17" x14ac:dyDescent="0.25">
      <c r="A5894" s="14" t="s">
        <v>638</v>
      </c>
      <c r="B5894" s="14" t="s">
        <v>124</v>
      </c>
      <c r="C5894" s="14" t="s">
        <v>252</v>
      </c>
      <c r="D5894" s="50" t="s">
        <v>1816</v>
      </c>
      <c r="E5894" s="50" t="s">
        <v>2720</v>
      </c>
      <c r="F5894" s="43" t="s">
        <v>1</v>
      </c>
      <c r="G5894" s="49" t="s">
        <v>1</v>
      </c>
      <c r="H5894" s="11" t="s">
        <v>35</v>
      </c>
      <c r="I5894" s="67">
        <f t="shared" ref="I5894:O5894" si="4605">SUM(I5895:I5897)</f>
        <v>122700</v>
      </c>
      <c r="J5894" s="67">
        <f t="shared" si="4605"/>
        <v>106000</v>
      </c>
      <c r="K5894" s="67">
        <f t="shared" si="4605"/>
        <v>0</v>
      </c>
      <c r="L5894" s="67">
        <f t="shared" si="4572"/>
        <v>28000</v>
      </c>
      <c r="M5894" s="67">
        <f t="shared" si="4605"/>
        <v>0</v>
      </c>
      <c r="N5894" s="67">
        <f t="shared" si="4605"/>
        <v>0</v>
      </c>
      <c r="O5894" s="67">
        <f t="shared" si="4605"/>
        <v>28000</v>
      </c>
      <c r="P5894" s="67">
        <f t="shared" si="4568"/>
        <v>28000</v>
      </c>
      <c r="Q5894" s="67">
        <f t="shared" si="4569"/>
        <v>26.415094339622641</v>
      </c>
    </row>
    <row r="5895" spans="1:17" x14ac:dyDescent="0.25">
      <c r="A5895" s="12" t="s">
        <v>638</v>
      </c>
      <c r="B5895" s="12" t="s">
        <v>124</v>
      </c>
      <c r="C5895" s="12" t="s">
        <v>252</v>
      </c>
      <c r="D5895" s="43" t="s">
        <v>1816</v>
      </c>
      <c r="E5895" s="48">
        <v>6139</v>
      </c>
      <c r="F5895" s="43"/>
      <c r="G5895" s="56" t="s">
        <v>2921</v>
      </c>
      <c r="H5895" s="23" t="s">
        <v>35</v>
      </c>
      <c r="I5895" s="68">
        <v>109200</v>
      </c>
      <c r="J5895" s="68">
        <v>94000</v>
      </c>
      <c r="K5895" s="68"/>
      <c r="L5895" s="68">
        <f t="shared" si="4572"/>
        <v>25000</v>
      </c>
      <c r="M5895" s="68"/>
      <c r="N5895" s="68"/>
      <c r="O5895" s="68">
        <v>25000</v>
      </c>
      <c r="P5895" s="68">
        <f t="shared" si="4568"/>
        <v>25000</v>
      </c>
      <c r="Q5895" s="68">
        <f t="shared" si="4569"/>
        <v>26.595744680851062</v>
      </c>
    </row>
    <row r="5896" spans="1:17" x14ac:dyDescent="0.25">
      <c r="A5896" s="12" t="s">
        <v>638</v>
      </c>
      <c r="B5896" s="12" t="s">
        <v>124</v>
      </c>
      <c r="C5896" s="12" t="s">
        <v>252</v>
      </c>
      <c r="D5896" s="43" t="s">
        <v>1816</v>
      </c>
      <c r="E5896" s="48">
        <v>6139</v>
      </c>
      <c r="F5896" s="43" t="s">
        <v>1823</v>
      </c>
      <c r="G5896" s="56" t="s">
        <v>2921</v>
      </c>
      <c r="H5896" s="23" t="s">
        <v>43</v>
      </c>
      <c r="I5896" s="68">
        <v>10000</v>
      </c>
      <c r="J5896" s="68">
        <v>9000</v>
      </c>
      <c r="K5896" s="68"/>
      <c r="L5896" s="68">
        <f t="shared" si="4572"/>
        <v>2500</v>
      </c>
      <c r="M5896" s="68"/>
      <c r="N5896" s="68"/>
      <c r="O5896" s="68">
        <v>2500</v>
      </c>
      <c r="P5896" s="68">
        <f t="shared" si="4568"/>
        <v>2500</v>
      </c>
      <c r="Q5896" s="68">
        <f t="shared" si="4569"/>
        <v>27.777777777777779</v>
      </c>
    </row>
    <row r="5897" spans="1:17" ht="22.5" x14ac:dyDescent="0.25">
      <c r="A5897" s="12" t="s">
        <v>638</v>
      </c>
      <c r="B5897" s="12" t="s">
        <v>124</v>
      </c>
      <c r="C5897" s="12" t="s">
        <v>252</v>
      </c>
      <c r="D5897" s="43" t="s">
        <v>1816</v>
      </c>
      <c r="E5897" s="48">
        <v>6139</v>
      </c>
      <c r="F5897" s="43" t="s">
        <v>1824</v>
      </c>
      <c r="G5897" s="56" t="s">
        <v>2921</v>
      </c>
      <c r="H5897" s="23" t="s">
        <v>49</v>
      </c>
      <c r="I5897" s="68">
        <v>3500</v>
      </c>
      <c r="J5897" s="68">
        <v>3000</v>
      </c>
      <c r="K5897" s="68"/>
      <c r="L5897" s="68">
        <f t="shared" si="4572"/>
        <v>500</v>
      </c>
      <c r="M5897" s="68"/>
      <c r="N5897" s="68"/>
      <c r="O5897" s="68">
        <v>500</v>
      </c>
      <c r="P5897" s="68">
        <f t="shared" si="4568"/>
        <v>500</v>
      </c>
      <c r="Q5897" s="68">
        <f t="shared" si="4569"/>
        <v>16.666666666666664</v>
      </c>
    </row>
    <row r="5898" spans="1:17" ht="22.5" x14ac:dyDescent="0.25">
      <c r="A5898" s="14" t="s">
        <v>1</v>
      </c>
      <c r="B5898" s="14" t="s">
        <v>1</v>
      </c>
      <c r="C5898" s="14" t="s">
        <v>1</v>
      </c>
      <c r="D5898" s="42" t="s">
        <v>1</v>
      </c>
      <c r="E5898" s="42" t="s">
        <v>1</v>
      </c>
      <c r="F5898" s="42" t="s">
        <v>1</v>
      </c>
      <c r="G5898" s="42" t="s">
        <v>1</v>
      </c>
      <c r="H5898" s="17" t="s">
        <v>50</v>
      </c>
      <c r="I5898" s="66">
        <f t="shared" ref="I5898:O5898" si="4606">SUM(I5899)</f>
        <v>2000</v>
      </c>
      <c r="J5898" s="66">
        <f t="shared" si="4606"/>
        <v>0</v>
      </c>
      <c r="K5898" s="66">
        <f t="shared" si="4606"/>
        <v>0</v>
      </c>
      <c r="L5898" s="66">
        <f t="shared" si="4572"/>
        <v>0</v>
      </c>
      <c r="M5898" s="66">
        <f t="shared" si="4606"/>
        <v>0</v>
      </c>
      <c r="N5898" s="66">
        <f t="shared" si="4606"/>
        <v>0</v>
      </c>
      <c r="O5898" s="66">
        <f t="shared" si="4606"/>
        <v>0</v>
      </c>
      <c r="P5898" s="66">
        <f t="shared" si="4568"/>
        <v>0</v>
      </c>
      <c r="Q5898" s="66" t="str">
        <f t="shared" si="4569"/>
        <v>-</v>
      </c>
    </row>
    <row r="5899" spans="1:17" x14ac:dyDescent="0.25">
      <c r="A5899" s="12" t="s">
        <v>638</v>
      </c>
      <c r="B5899" s="12" t="s">
        <v>124</v>
      </c>
      <c r="C5899" s="12" t="s">
        <v>252</v>
      </c>
      <c r="D5899" s="43" t="s">
        <v>1816</v>
      </c>
      <c r="E5899" s="42" t="s">
        <v>2712</v>
      </c>
      <c r="F5899" s="42" t="s">
        <v>1</v>
      </c>
      <c r="G5899" s="42" t="s">
        <v>1</v>
      </c>
      <c r="H5899" s="11" t="s">
        <v>52</v>
      </c>
      <c r="I5899" s="67">
        <f t="shared" ref="I5899" si="4607">SUM(I5900:I5901)</f>
        <v>2000</v>
      </c>
      <c r="J5899" s="67">
        <f t="shared" ref="J5899:K5899" si="4608">SUM(J5900:J5901)</f>
        <v>0</v>
      </c>
      <c r="K5899" s="67">
        <f t="shared" si="4608"/>
        <v>0</v>
      </c>
      <c r="L5899" s="67">
        <f t="shared" si="4572"/>
        <v>0</v>
      </c>
      <c r="M5899" s="67">
        <f t="shared" ref="M5899" si="4609">SUM(M5900:M5901)</f>
        <v>0</v>
      </c>
      <c r="N5899" s="67">
        <f t="shared" ref="N5899:O5899" si="4610">SUM(N5900:N5901)</f>
        <v>0</v>
      </c>
      <c r="O5899" s="67">
        <f t="shared" si="4610"/>
        <v>0</v>
      </c>
      <c r="P5899" s="67">
        <f t="shared" si="4568"/>
        <v>0</v>
      </c>
      <c r="Q5899" s="67" t="str">
        <f t="shared" si="4569"/>
        <v>-</v>
      </c>
    </row>
    <row r="5900" spans="1:17" x14ac:dyDescent="0.25">
      <c r="A5900" s="12" t="s">
        <v>638</v>
      </c>
      <c r="B5900" s="12" t="s">
        <v>124</v>
      </c>
      <c r="C5900" s="12" t="s">
        <v>252</v>
      </c>
      <c r="D5900" s="43" t="s">
        <v>1816</v>
      </c>
      <c r="E5900" s="48">
        <v>6142</v>
      </c>
      <c r="F5900" s="43"/>
      <c r="G5900" s="56" t="s">
        <v>2921</v>
      </c>
      <c r="H5900" s="23" t="s">
        <v>91</v>
      </c>
      <c r="I5900" s="68">
        <v>1000</v>
      </c>
      <c r="J5900" s="68">
        <v>0</v>
      </c>
      <c r="K5900" s="68"/>
      <c r="L5900" s="68">
        <f t="shared" si="4572"/>
        <v>0</v>
      </c>
      <c r="M5900" s="68"/>
      <c r="N5900" s="68"/>
      <c r="O5900" s="68"/>
      <c r="P5900" s="68">
        <f t="shared" ref="P5900:P5959" si="4611">K5900+L5900</f>
        <v>0</v>
      </c>
      <c r="Q5900" s="68" t="str">
        <f t="shared" ref="Q5900:Q5959" si="4612">IF(J5900=0,"-",P5900/J5900*100)</f>
        <v>-</v>
      </c>
    </row>
    <row r="5901" spans="1:17" x14ac:dyDescent="0.25">
      <c r="A5901" s="12" t="s">
        <v>638</v>
      </c>
      <c r="B5901" s="12" t="s">
        <v>124</v>
      </c>
      <c r="C5901" s="12" t="s">
        <v>252</v>
      </c>
      <c r="D5901" s="43" t="s">
        <v>1816</v>
      </c>
      <c r="E5901" s="48">
        <v>6148</v>
      </c>
      <c r="F5901" s="43"/>
      <c r="G5901" s="56" t="s">
        <v>2921</v>
      </c>
      <c r="H5901" s="23" t="s">
        <v>58</v>
      </c>
      <c r="I5901" s="68">
        <v>1000</v>
      </c>
      <c r="J5901" s="68">
        <v>0</v>
      </c>
      <c r="K5901" s="68"/>
      <c r="L5901" s="68">
        <f t="shared" ref="L5901:L5959" si="4613">SUM(M5901:O5901)</f>
        <v>0</v>
      </c>
      <c r="M5901" s="68"/>
      <c r="N5901" s="68"/>
      <c r="O5901" s="68"/>
      <c r="P5901" s="68">
        <f t="shared" si="4611"/>
        <v>0</v>
      </c>
      <c r="Q5901" s="68" t="str">
        <f t="shared" si="4612"/>
        <v>-</v>
      </c>
    </row>
    <row r="5902" spans="1:17" ht="22.5" x14ac:dyDescent="0.25">
      <c r="A5902" s="14" t="s">
        <v>1</v>
      </c>
      <c r="B5902" s="14" t="s">
        <v>1</v>
      </c>
      <c r="C5902" s="14" t="s">
        <v>1</v>
      </c>
      <c r="D5902" s="42" t="s">
        <v>1</v>
      </c>
      <c r="E5902" s="42" t="s">
        <v>1</v>
      </c>
      <c r="F5902" s="42" t="s">
        <v>1</v>
      </c>
      <c r="G5902" s="42" t="s">
        <v>1</v>
      </c>
      <c r="H5902" s="17" t="s">
        <v>59</v>
      </c>
      <c r="I5902" s="66">
        <f t="shared" ref="I5902:O5902" si="4614">SUM(I5903)</f>
        <v>90000</v>
      </c>
      <c r="J5902" s="66">
        <f t="shared" si="4614"/>
        <v>0</v>
      </c>
      <c r="K5902" s="66">
        <f t="shared" si="4614"/>
        <v>0</v>
      </c>
      <c r="L5902" s="66">
        <f t="shared" si="4613"/>
        <v>0</v>
      </c>
      <c r="M5902" s="66">
        <f t="shared" si="4614"/>
        <v>0</v>
      </c>
      <c r="N5902" s="66">
        <f t="shared" si="4614"/>
        <v>0</v>
      </c>
      <c r="O5902" s="66">
        <f t="shared" si="4614"/>
        <v>0</v>
      </c>
      <c r="P5902" s="66">
        <f t="shared" si="4611"/>
        <v>0</v>
      </c>
      <c r="Q5902" s="66" t="str">
        <f t="shared" si="4612"/>
        <v>-</v>
      </c>
    </row>
    <row r="5903" spans="1:17" x14ac:dyDescent="0.25">
      <c r="A5903" s="12" t="s">
        <v>638</v>
      </c>
      <c r="B5903" s="12" t="s">
        <v>124</v>
      </c>
      <c r="C5903" s="12" t="s">
        <v>252</v>
      </c>
      <c r="D5903" s="43" t="s">
        <v>1816</v>
      </c>
      <c r="E5903" s="42" t="s">
        <v>2715</v>
      </c>
      <c r="F5903" s="42" t="s">
        <v>1</v>
      </c>
      <c r="G5903" s="42" t="s">
        <v>1</v>
      </c>
      <c r="H5903" s="11" t="s">
        <v>61</v>
      </c>
      <c r="I5903" s="67">
        <f t="shared" ref="I5903" si="4615">SUM(I5904:I5905)</f>
        <v>90000</v>
      </c>
      <c r="J5903" s="67">
        <f t="shared" ref="J5903:K5903" si="4616">SUM(J5904:J5905)</f>
        <v>0</v>
      </c>
      <c r="K5903" s="67">
        <f t="shared" si="4616"/>
        <v>0</v>
      </c>
      <c r="L5903" s="67">
        <f t="shared" si="4613"/>
        <v>0</v>
      </c>
      <c r="M5903" s="67">
        <f t="shared" ref="M5903" si="4617">SUM(M5904:M5905)</f>
        <v>0</v>
      </c>
      <c r="N5903" s="67">
        <f t="shared" ref="N5903:O5903" si="4618">SUM(N5904:N5905)</f>
        <v>0</v>
      </c>
      <c r="O5903" s="67">
        <f t="shared" si="4618"/>
        <v>0</v>
      </c>
      <c r="P5903" s="67">
        <f t="shared" si="4611"/>
        <v>0</v>
      </c>
      <c r="Q5903" s="67" t="str">
        <f t="shared" si="4612"/>
        <v>-</v>
      </c>
    </row>
    <row r="5904" spans="1:17" x14ac:dyDescent="0.25">
      <c r="A5904" s="12" t="s">
        <v>638</v>
      </c>
      <c r="B5904" s="12" t="s">
        <v>124</v>
      </c>
      <c r="C5904" s="12" t="s">
        <v>252</v>
      </c>
      <c r="D5904" s="43" t="s">
        <v>1816</v>
      </c>
      <c r="E5904" s="48">
        <v>8213</v>
      </c>
      <c r="F5904" s="43"/>
      <c r="G5904" s="56" t="s">
        <v>2921</v>
      </c>
      <c r="H5904" s="23" t="s">
        <v>62</v>
      </c>
      <c r="I5904" s="68">
        <v>30000</v>
      </c>
      <c r="J5904" s="68">
        <v>0</v>
      </c>
      <c r="K5904" s="68"/>
      <c r="L5904" s="68">
        <f t="shared" si="4613"/>
        <v>0</v>
      </c>
      <c r="M5904" s="68"/>
      <c r="N5904" s="68"/>
      <c r="O5904" s="68"/>
      <c r="P5904" s="68">
        <f t="shared" si="4611"/>
        <v>0</v>
      </c>
      <c r="Q5904" s="68" t="str">
        <f t="shared" si="4612"/>
        <v>-</v>
      </c>
    </row>
    <row r="5905" spans="1:17" x14ac:dyDescent="0.25">
      <c r="A5905" s="12" t="s">
        <v>638</v>
      </c>
      <c r="B5905" s="12" t="s">
        <v>124</v>
      </c>
      <c r="C5905" s="12" t="s">
        <v>252</v>
      </c>
      <c r="D5905" s="43" t="s">
        <v>1816</v>
      </c>
      <c r="E5905" s="48">
        <v>8216</v>
      </c>
      <c r="F5905" s="43"/>
      <c r="G5905" s="56" t="s">
        <v>2921</v>
      </c>
      <c r="H5905" s="23" t="s">
        <v>248</v>
      </c>
      <c r="I5905" s="68">
        <v>60000</v>
      </c>
      <c r="J5905" s="68">
        <v>0</v>
      </c>
      <c r="K5905" s="68"/>
      <c r="L5905" s="68">
        <f t="shared" si="4613"/>
        <v>0</v>
      </c>
      <c r="M5905" s="68"/>
      <c r="N5905" s="68"/>
      <c r="O5905" s="68"/>
      <c r="P5905" s="68">
        <f t="shared" si="4611"/>
        <v>0</v>
      </c>
      <c r="Q5905" s="68" t="str">
        <f t="shared" si="4612"/>
        <v>-</v>
      </c>
    </row>
    <row r="5906" spans="1:17" x14ac:dyDescent="0.25">
      <c r="A5906" s="23" t="s">
        <v>1</v>
      </c>
      <c r="B5906" s="23" t="s">
        <v>1</v>
      </c>
      <c r="C5906" s="23" t="s">
        <v>1</v>
      </c>
      <c r="D5906" s="49" t="s">
        <v>1</v>
      </c>
      <c r="E5906" s="49" t="s">
        <v>1</v>
      </c>
      <c r="F5906" s="49" t="s">
        <v>1</v>
      </c>
      <c r="G5906" s="49" t="s">
        <v>1</v>
      </c>
      <c r="H5906" s="17" t="s">
        <v>1825</v>
      </c>
      <c r="I5906" s="66">
        <f t="shared" ref="I5906:O5906" si="4619">SUM(I5874,I5898,I5902)</f>
        <v>3872755</v>
      </c>
      <c r="J5906" s="66">
        <f t="shared" si="4619"/>
        <v>3605455</v>
      </c>
      <c r="K5906" s="66">
        <f t="shared" si="4619"/>
        <v>0</v>
      </c>
      <c r="L5906" s="66">
        <f t="shared" si="4613"/>
        <v>387862</v>
      </c>
      <c r="M5906" s="66">
        <f t="shared" si="4619"/>
        <v>0</v>
      </c>
      <c r="N5906" s="66">
        <f t="shared" si="4619"/>
        <v>0</v>
      </c>
      <c r="O5906" s="66">
        <f t="shared" si="4619"/>
        <v>387862</v>
      </c>
      <c r="P5906" s="66">
        <f t="shared" si="4611"/>
        <v>387862</v>
      </c>
      <c r="Q5906" s="66">
        <f t="shared" si="4612"/>
        <v>10.757643626116538</v>
      </c>
    </row>
    <row r="5907" spans="1:17" ht="15.75" thickBot="1" x14ac:dyDescent="0.3">
      <c r="A5907" s="23" t="s">
        <v>1</v>
      </c>
      <c r="B5907" s="23" t="s">
        <v>1</v>
      </c>
      <c r="C5907" s="23" t="s">
        <v>1</v>
      </c>
      <c r="D5907" s="49" t="s">
        <v>1</v>
      </c>
      <c r="E5907" s="49" t="s">
        <v>1</v>
      </c>
      <c r="F5907" s="49" t="s">
        <v>1</v>
      </c>
      <c r="G5907" s="49" t="s">
        <v>1</v>
      </c>
      <c r="H5907" s="11" t="s">
        <v>64</v>
      </c>
      <c r="I5907" s="67">
        <v>80</v>
      </c>
      <c r="J5907" s="67">
        <v>80</v>
      </c>
      <c r="K5907" s="67"/>
      <c r="L5907" s="67"/>
      <c r="M5907" s="67"/>
      <c r="N5907" s="67"/>
      <c r="O5907" s="67"/>
      <c r="P5907" s="67">
        <f t="shared" si="4611"/>
        <v>0</v>
      </c>
      <c r="Q5907" s="67">
        <f t="shared" si="4612"/>
        <v>0</v>
      </c>
    </row>
    <row r="5908" spans="1:17" ht="34.5" thickBot="1" x14ac:dyDescent="0.3">
      <c r="A5908" s="23" t="s">
        <v>1</v>
      </c>
      <c r="B5908" s="23" t="s">
        <v>1</v>
      </c>
      <c r="C5908" s="23" t="s">
        <v>1</v>
      </c>
      <c r="D5908" s="49" t="s">
        <v>1</v>
      </c>
      <c r="E5908" s="49" t="s">
        <v>1</v>
      </c>
      <c r="F5908" s="49" t="s">
        <v>1</v>
      </c>
      <c r="G5908" s="49" t="s">
        <v>1</v>
      </c>
      <c r="H5908" s="22" t="s">
        <v>65</v>
      </c>
      <c r="I5908" s="64" t="s">
        <v>2718</v>
      </c>
      <c r="J5908" s="64" t="s">
        <v>2879</v>
      </c>
      <c r="K5908" s="64" t="s">
        <v>2942</v>
      </c>
      <c r="L5908" s="64" t="s">
        <v>2942</v>
      </c>
      <c r="M5908" s="64" t="s">
        <v>2950</v>
      </c>
      <c r="N5908" s="64" t="s">
        <v>2949</v>
      </c>
      <c r="O5908" s="64" t="s">
        <v>2951</v>
      </c>
      <c r="P5908" s="64" t="s">
        <v>2942</v>
      </c>
      <c r="Q5908" s="64" t="s">
        <v>2944</v>
      </c>
    </row>
    <row r="5909" spans="1:17" x14ac:dyDescent="0.25">
      <c r="A5909" s="24"/>
      <c r="B5909" s="24"/>
      <c r="C5909" s="24"/>
      <c r="D5909" s="51"/>
      <c r="E5909" s="51"/>
      <c r="F5909" s="51"/>
      <c r="G5909" s="51"/>
      <c r="H5909" s="18" t="s">
        <v>1</v>
      </c>
      <c r="I5909" s="65">
        <v>1</v>
      </c>
      <c r="J5909" s="65" t="s">
        <v>2894</v>
      </c>
      <c r="K5909" s="65">
        <v>3</v>
      </c>
      <c r="L5909" s="65" t="s">
        <v>2945</v>
      </c>
      <c r="M5909" s="65">
        <v>5</v>
      </c>
      <c r="N5909" s="65">
        <v>6</v>
      </c>
      <c r="O5909" s="65">
        <v>7</v>
      </c>
      <c r="P5909" s="65" t="s">
        <v>2946</v>
      </c>
      <c r="Q5909" s="65">
        <v>9</v>
      </c>
    </row>
    <row r="5910" spans="1:17" x14ac:dyDescent="0.25">
      <c r="A5910" s="24"/>
      <c r="B5910" s="24"/>
      <c r="C5910" s="24"/>
      <c r="D5910" s="51"/>
      <c r="E5910" s="52"/>
      <c r="F5910" s="52"/>
      <c r="G5910" s="52"/>
      <c r="H5910" s="19" t="s">
        <v>333</v>
      </c>
      <c r="I5910" s="69">
        <f t="shared" ref="I5910" si="4620">SUM(I5906)</f>
        <v>3872755</v>
      </c>
      <c r="J5910" s="69">
        <f t="shared" ref="J5910:K5910" si="4621">SUM(J5906)</f>
        <v>3605455</v>
      </c>
      <c r="K5910" s="69">
        <f t="shared" si="4621"/>
        <v>0</v>
      </c>
      <c r="L5910" s="69">
        <f t="shared" si="4613"/>
        <v>387862</v>
      </c>
      <c r="M5910" s="69">
        <f t="shared" ref="M5910" si="4622">SUM(M5906)</f>
        <v>0</v>
      </c>
      <c r="N5910" s="69">
        <f t="shared" ref="N5910:O5910" si="4623">SUM(N5906)</f>
        <v>0</v>
      </c>
      <c r="O5910" s="69">
        <f t="shared" si="4623"/>
        <v>387862</v>
      </c>
      <c r="P5910" s="69">
        <f t="shared" si="4611"/>
        <v>387862</v>
      </c>
      <c r="Q5910" s="69">
        <f t="shared" si="4612"/>
        <v>10.757643626116538</v>
      </c>
    </row>
    <row r="5911" spans="1:17" x14ac:dyDescent="0.25">
      <c r="A5911" s="24"/>
      <c r="B5911" s="24"/>
      <c r="C5911" s="24"/>
      <c r="D5911" s="51"/>
      <c r="E5911" s="51"/>
      <c r="F5911" s="51"/>
      <c r="G5911" s="51"/>
      <c r="H5911" s="20" t="s">
        <v>67</v>
      </c>
      <c r="I5911" s="69">
        <f t="shared" ref="I5911" si="4624">SUM(I5910)</f>
        <v>3872755</v>
      </c>
      <c r="J5911" s="69">
        <f t="shared" ref="J5911:K5911" si="4625">SUM(J5910)</f>
        <v>3605455</v>
      </c>
      <c r="K5911" s="69">
        <f t="shared" si="4625"/>
        <v>0</v>
      </c>
      <c r="L5911" s="69">
        <f t="shared" si="4613"/>
        <v>387862</v>
      </c>
      <c r="M5911" s="69">
        <f t="shared" ref="M5911" si="4626">SUM(M5910)</f>
        <v>0</v>
      </c>
      <c r="N5911" s="69">
        <f t="shared" ref="N5911:O5911" si="4627">SUM(N5910)</f>
        <v>0</v>
      </c>
      <c r="O5911" s="69">
        <f t="shared" si="4627"/>
        <v>387862</v>
      </c>
      <c r="P5911" s="69">
        <f t="shared" si="4611"/>
        <v>387862</v>
      </c>
      <c r="Q5911" s="69">
        <f t="shared" si="4612"/>
        <v>10.757643626116538</v>
      </c>
    </row>
    <row r="5912" spans="1:17" x14ac:dyDescent="0.25">
      <c r="A5912" s="25"/>
      <c r="B5912" s="25"/>
      <c r="C5912" s="25"/>
      <c r="D5912" s="53"/>
      <c r="E5912" s="53"/>
      <c r="F5912" s="53"/>
      <c r="G5912" s="53"/>
    </row>
    <row r="5913" spans="1:17" ht="15.75" thickBot="1" x14ac:dyDescent="0.3">
      <c r="A5913" s="23" t="s">
        <v>1</v>
      </c>
      <c r="B5913" s="23" t="s">
        <v>1</v>
      </c>
      <c r="C5913" s="23" t="s">
        <v>1</v>
      </c>
      <c r="D5913" s="49" t="s">
        <v>1</v>
      </c>
      <c r="E5913" s="49" t="s">
        <v>1</v>
      </c>
      <c r="F5913" s="49" t="s">
        <v>1</v>
      </c>
      <c r="G5913" s="49" t="s">
        <v>1</v>
      </c>
      <c r="H5913" s="26" t="s">
        <v>1</v>
      </c>
      <c r="I5913" s="70"/>
      <c r="J5913" s="70"/>
      <c r="K5913" s="70"/>
      <c r="L5913" s="70"/>
      <c r="M5913" s="70"/>
      <c r="N5913" s="70"/>
      <c r="O5913" s="70"/>
      <c r="P5913" s="70"/>
      <c r="Q5913" s="70"/>
    </row>
    <row r="5914" spans="1:17" ht="34.5" thickBot="1" x14ac:dyDescent="0.3">
      <c r="A5914" s="22" t="s">
        <v>4</v>
      </c>
      <c r="B5914" s="22" t="s">
        <v>5</v>
      </c>
      <c r="C5914" s="22" t="s">
        <v>6</v>
      </c>
      <c r="D5914" s="44" t="s">
        <v>2891</v>
      </c>
      <c r="E5914" s="44" t="s">
        <v>2895</v>
      </c>
      <c r="F5914" s="44" t="s">
        <v>7</v>
      </c>
      <c r="G5914" s="44" t="s">
        <v>8</v>
      </c>
      <c r="H5914" s="22" t="s">
        <v>9</v>
      </c>
      <c r="I5914" s="64" t="s">
        <v>2718</v>
      </c>
      <c r="J5914" s="64" t="s">
        <v>2879</v>
      </c>
      <c r="K5914" s="64" t="s">
        <v>2942</v>
      </c>
      <c r="L5914" s="64" t="s">
        <v>2942</v>
      </c>
      <c r="M5914" s="64" t="s">
        <v>2950</v>
      </c>
      <c r="N5914" s="64" t="s">
        <v>2949</v>
      </c>
      <c r="O5914" s="64" t="s">
        <v>2951</v>
      </c>
      <c r="P5914" s="64" t="s">
        <v>2942</v>
      </c>
      <c r="Q5914" s="64" t="s">
        <v>2944</v>
      </c>
    </row>
    <row r="5915" spans="1:17" x14ac:dyDescent="0.25">
      <c r="A5915" s="15" t="s">
        <v>1</v>
      </c>
      <c r="B5915" s="15" t="s">
        <v>1</v>
      </c>
      <c r="C5915" s="15" t="s">
        <v>1</v>
      </c>
      <c r="D5915" s="45" t="s">
        <v>1</v>
      </c>
      <c r="E5915" s="45" t="s">
        <v>1</v>
      </c>
      <c r="F5915" s="46" t="s">
        <v>1</v>
      </c>
      <c r="G5915" s="47" t="s">
        <v>1</v>
      </c>
      <c r="H5915" s="16" t="s">
        <v>1</v>
      </c>
      <c r="I5915" s="65">
        <v>1</v>
      </c>
      <c r="J5915" s="65" t="s">
        <v>2894</v>
      </c>
      <c r="K5915" s="65">
        <v>3</v>
      </c>
      <c r="L5915" s="65" t="s">
        <v>2945</v>
      </c>
      <c r="M5915" s="65">
        <v>5</v>
      </c>
      <c r="N5915" s="65">
        <v>6</v>
      </c>
      <c r="O5915" s="65">
        <v>7</v>
      </c>
      <c r="P5915" s="65" t="s">
        <v>2946</v>
      </c>
      <c r="Q5915" s="65">
        <v>9</v>
      </c>
    </row>
    <row r="5916" spans="1:17" x14ac:dyDescent="0.25">
      <c r="A5916" s="14" t="s">
        <v>638</v>
      </c>
      <c r="B5916" s="14" t="s">
        <v>124</v>
      </c>
      <c r="C5916" s="12" t="s">
        <v>730</v>
      </c>
      <c r="D5916" s="43" t="s">
        <v>1826</v>
      </c>
      <c r="E5916" s="42" t="s">
        <v>1</v>
      </c>
      <c r="F5916" s="42" t="s">
        <v>1</v>
      </c>
      <c r="G5916" s="42" t="s">
        <v>1</v>
      </c>
      <c r="H5916" s="11" t="s">
        <v>1827</v>
      </c>
      <c r="I5916" s="63"/>
      <c r="J5916" s="63"/>
      <c r="K5916" s="63"/>
      <c r="L5916" s="63"/>
      <c r="M5916" s="63"/>
      <c r="N5916" s="63"/>
      <c r="O5916" s="63"/>
      <c r="P5916" s="63">
        <f t="shared" si="4611"/>
        <v>0</v>
      </c>
      <c r="Q5916" s="63" t="str">
        <f t="shared" si="4612"/>
        <v>-</v>
      </c>
    </row>
    <row r="5917" spans="1:17" ht="22.5" x14ac:dyDescent="0.25">
      <c r="A5917" s="14" t="s">
        <v>1</v>
      </c>
      <c r="B5917" s="14" t="s">
        <v>1</v>
      </c>
      <c r="C5917" s="14" t="s">
        <v>1</v>
      </c>
      <c r="D5917" s="42" t="s">
        <v>1</v>
      </c>
      <c r="E5917" s="42" t="s">
        <v>1</v>
      </c>
      <c r="F5917" s="42" t="s">
        <v>1</v>
      </c>
      <c r="G5917" s="42" t="s">
        <v>1</v>
      </c>
      <c r="H5917" s="17" t="s">
        <v>13</v>
      </c>
      <c r="I5917" s="66">
        <f t="shared" ref="I5917" si="4628">SUM(I5918,I5926,I5928)</f>
        <v>9392672</v>
      </c>
      <c r="J5917" s="66">
        <f t="shared" ref="J5917:K5917" si="4629">SUM(J5918,J5926,J5928)</f>
        <v>7322536</v>
      </c>
      <c r="K5917" s="66">
        <f t="shared" si="4629"/>
        <v>0</v>
      </c>
      <c r="L5917" s="66">
        <f t="shared" si="4613"/>
        <v>654000</v>
      </c>
      <c r="M5917" s="66">
        <f t="shared" ref="M5917" si="4630">SUM(M5918,M5926,M5928)</f>
        <v>0</v>
      </c>
      <c r="N5917" s="66">
        <f t="shared" ref="N5917:O5917" si="4631">SUM(N5918,N5926,N5928)</f>
        <v>0</v>
      </c>
      <c r="O5917" s="66">
        <f t="shared" si="4631"/>
        <v>654000</v>
      </c>
      <c r="P5917" s="66">
        <f t="shared" si="4611"/>
        <v>654000</v>
      </c>
      <c r="Q5917" s="66">
        <f t="shared" si="4612"/>
        <v>8.9313319866232135</v>
      </c>
    </row>
    <row r="5918" spans="1:17" x14ac:dyDescent="0.25">
      <c r="A5918" s="12" t="s">
        <v>638</v>
      </c>
      <c r="B5918" s="12" t="s">
        <v>124</v>
      </c>
      <c r="C5918" s="12" t="s">
        <v>730</v>
      </c>
      <c r="D5918" s="43" t="s">
        <v>1826</v>
      </c>
      <c r="E5918" s="42" t="s">
        <v>2709</v>
      </c>
      <c r="F5918" s="42" t="s">
        <v>1</v>
      </c>
      <c r="G5918" s="42" t="s">
        <v>1</v>
      </c>
      <c r="H5918" s="11" t="s">
        <v>15</v>
      </c>
      <c r="I5918" s="67">
        <f t="shared" ref="I5918" si="4632">SUM(I5919,I5920)</f>
        <v>6745802</v>
      </c>
      <c r="J5918" s="67">
        <f t="shared" ref="J5918:K5918" si="4633">SUM(J5919,J5920)</f>
        <v>6403902</v>
      </c>
      <c r="K5918" s="67">
        <f t="shared" si="4633"/>
        <v>0</v>
      </c>
      <c r="L5918" s="67">
        <f t="shared" si="4613"/>
        <v>534500</v>
      </c>
      <c r="M5918" s="67">
        <f t="shared" ref="M5918" si="4634">SUM(M5919,M5920)</f>
        <v>0</v>
      </c>
      <c r="N5918" s="67">
        <f t="shared" ref="N5918:O5918" si="4635">SUM(N5919,N5920)</f>
        <v>0</v>
      </c>
      <c r="O5918" s="67">
        <f t="shared" si="4635"/>
        <v>534500</v>
      </c>
      <c r="P5918" s="67">
        <f t="shared" si="4611"/>
        <v>534500</v>
      </c>
      <c r="Q5918" s="67">
        <f t="shared" si="4612"/>
        <v>8.3464737592798883</v>
      </c>
    </row>
    <row r="5919" spans="1:17" x14ac:dyDescent="0.25">
      <c r="A5919" s="12" t="s">
        <v>638</v>
      </c>
      <c r="B5919" s="12" t="s">
        <v>124</v>
      </c>
      <c r="C5919" s="12" t="s">
        <v>730</v>
      </c>
      <c r="D5919" s="43" t="s">
        <v>1826</v>
      </c>
      <c r="E5919" s="48">
        <v>6111</v>
      </c>
      <c r="F5919" s="43"/>
      <c r="G5919" s="56" t="s">
        <v>2921</v>
      </c>
      <c r="H5919" s="23" t="s">
        <v>16</v>
      </c>
      <c r="I5919" s="68">
        <v>6237834</v>
      </c>
      <c r="J5919" s="68">
        <v>5895934</v>
      </c>
      <c r="K5919" s="68"/>
      <c r="L5919" s="68">
        <f t="shared" si="4613"/>
        <v>491300</v>
      </c>
      <c r="M5919" s="68"/>
      <c r="N5919" s="68"/>
      <c r="O5919" s="68">
        <v>491300</v>
      </c>
      <c r="P5919" s="68">
        <f t="shared" si="4611"/>
        <v>491300</v>
      </c>
      <c r="Q5919" s="68">
        <f t="shared" si="4612"/>
        <v>8.3328612565880142</v>
      </c>
    </row>
    <row r="5920" spans="1:17" x14ac:dyDescent="0.25">
      <c r="A5920" s="14" t="s">
        <v>638</v>
      </c>
      <c r="B5920" s="14" t="s">
        <v>124</v>
      </c>
      <c r="C5920" s="14" t="s">
        <v>730</v>
      </c>
      <c r="D5920" s="50" t="s">
        <v>1826</v>
      </c>
      <c r="E5920" s="50" t="s">
        <v>2719</v>
      </c>
      <c r="F5920" s="43" t="s">
        <v>1</v>
      </c>
      <c r="G5920" s="49" t="s">
        <v>1</v>
      </c>
      <c r="H5920" s="11" t="s">
        <v>19</v>
      </c>
      <c r="I5920" s="67">
        <f t="shared" ref="I5920:O5920" si="4636">SUM(I5921:I5925)</f>
        <v>507968</v>
      </c>
      <c r="J5920" s="67">
        <f t="shared" si="4636"/>
        <v>507968</v>
      </c>
      <c r="K5920" s="67">
        <f t="shared" si="4636"/>
        <v>0</v>
      </c>
      <c r="L5920" s="67">
        <f t="shared" si="4613"/>
        <v>43200</v>
      </c>
      <c r="M5920" s="67">
        <f t="shared" si="4636"/>
        <v>0</v>
      </c>
      <c r="N5920" s="67">
        <f t="shared" si="4636"/>
        <v>0</v>
      </c>
      <c r="O5920" s="67">
        <f t="shared" si="4636"/>
        <v>43200</v>
      </c>
      <c r="P5920" s="67">
        <f t="shared" si="4611"/>
        <v>43200</v>
      </c>
      <c r="Q5920" s="67">
        <f t="shared" si="4612"/>
        <v>8.5044727226911938</v>
      </c>
    </row>
    <row r="5921" spans="1:17" x14ac:dyDescent="0.25">
      <c r="A5921" s="12" t="s">
        <v>638</v>
      </c>
      <c r="B5921" s="12" t="s">
        <v>124</v>
      </c>
      <c r="C5921" s="12" t="s">
        <v>730</v>
      </c>
      <c r="D5921" s="43" t="s">
        <v>1826</v>
      </c>
      <c r="E5921" s="48">
        <v>6112</v>
      </c>
      <c r="F5921" s="43" t="s">
        <v>1828</v>
      </c>
      <c r="G5921" s="56" t="s">
        <v>2921</v>
      </c>
      <c r="H5921" s="23" t="s">
        <v>73</v>
      </c>
      <c r="I5921" s="68">
        <v>75790</v>
      </c>
      <c r="J5921" s="68">
        <v>75790</v>
      </c>
      <c r="K5921" s="68"/>
      <c r="L5921" s="68">
        <f t="shared" si="4613"/>
        <v>6300</v>
      </c>
      <c r="M5921" s="68"/>
      <c r="N5921" s="68"/>
      <c r="O5921" s="68">
        <v>6300</v>
      </c>
      <c r="P5921" s="68">
        <f t="shared" si="4611"/>
        <v>6300</v>
      </c>
      <c r="Q5921" s="68">
        <f t="shared" si="4612"/>
        <v>8.3124422747064255</v>
      </c>
    </row>
    <row r="5922" spans="1:17" x14ac:dyDescent="0.25">
      <c r="A5922" s="12" t="s">
        <v>638</v>
      </c>
      <c r="B5922" s="12" t="s">
        <v>124</v>
      </c>
      <c r="C5922" s="12" t="s">
        <v>730</v>
      </c>
      <c r="D5922" s="43" t="s">
        <v>1826</v>
      </c>
      <c r="E5922" s="48">
        <v>6112</v>
      </c>
      <c r="F5922" s="43" t="s">
        <v>1829</v>
      </c>
      <c r="G5922" s="56" t="s">
        <v>2921</v>
      </c>
      <c r="H5922" s="23" t="s">
        <v>22</v>
      </c>
      <c r="I5922" s="68">
        <v>296673</v>
      </c>
      <c r="J5922" s="68">
        <v>296673</v>
      </c>
      <c r="K5922" s="68"/>
      <c r="L5922" s="68">
        <f t="shared" si="4613"/>
        <v>24000</v>
      </c>
      <c r="M5922" s="68"/>
      <c r="N5922" s="68"/>
      <c r="O5922" s="68">
        <v>24000</v>
      </c>
      <c r="P5922" s="68">
        <f t="shared" si="4611"/>
        <v>24000</v>
      </c>
      <c r="Q5922" s="68">
        <f t="shared" si="4612"/>
        <v>8.0897149386698484</v>
      </c>
    </row>
    <row r="5923" spans="1:17" x14ac:dyDescent="0.25">
      <c r="A5923" s="12" t="s">
        <v>638</v>
      </c>
      <c r="B5923" s="12" t="s">
        <v>124</v>
      </c>
      <c r="C5923" s="12" t="s">
        <v>730</v>
      </c>
      <c r="D5923" s="43" t="s">
        <v>1826</v>
      </c>
      <c r="E5923" s="48">
        <v>6112</v>
      </c>
      <c r="F5923" s="43" t="s">
        <v>1830</v>
      </c>
      <c r="G5923" s="56" t="s">
        <v>2921</v>
      </c>
      <c r="H5923" s="23" t="s">
        <v>24</v>
      </c>
      <c r="I5923" s="68">
        <v>73000</v>
      </c>
      <c r="J5923" s="68">
        <v>73000</v>
      </c>
      <c r="K5923" s="68"/>
      <c r="L5923" s="68">
        <f t="shared" si="4613"/>
        <v>0</v>
      </c>
      <c r="M5923" s="68"/>
      <c r="N5923" s="68"/>
      <c r="O5923" s="68"/>
      <c r="P5923" s="68">
        <f t="shared" si="4611"/>
        <v>0</v>
      </c>
      <c r="Q5923" s="68">
        <f t="shared" si="4612"/>
        <v>0</v>
      </c>
    </row>
    <row r="5924" spans="1:17" x14ac:dyDescent="0.25">
      <c r="A5924" s="12" t="s">
        <v>638</v>
      </c>
      <c r="B5924" s="12" t="s">
        <v>124</v>
      </c>
      <c r="C5924" s="12" t="s">
        <v>730</v>
      </c>
      <c r="D5924" s="43" t="s">
        <v>1826</v>
      </c>
      <c r="E5924" s="48">
        <v>6112</v>
      </c>
      <c r="F5924" s="43" t="s">
        <v>1831</v>
      </c>
      <c r="G5924" s="56" t="s">
        <v>2921</v>
      </c>
      <c r="H5924" s="23" t="s">
        <v>76</v>
      </c>
      <c r="I5924" s="68">
        <v>32505</v>
      </c>
      <c r="J5924" s="68">
        <v>32505</v>
      </c>
      <c r="K5924" s="68"/>
      <c r="L5924" s="68">
        <f t="shared" si="4613"/>
        <v>5300</v>
      </c>
      <c r="M5924" s="68"/>
      <c r="N5924" s="68"/>
      <c r="O5924" s="68">
        <v>5300</v>
      </c>
      <c r="P5924" s="68">
        <f t="shared" si="4611"/>
        <v>5300</v>
      </c>
      <c r="Q5924" s="68">
        <f t="shared" si="4612"/>
        <v>16.305183817874173</v>
      </c>
    </row>
    <row r="5925" spans="1:17" x14ac:dyDescent="0.25">
      <c r="A5925" s="12" t="s">
        <v>638</v>
      </c>
      <c r="B5925" s="12" t="s">
        <v>124</v>
      </c>
      <c r="C5925" s="12" t="s">
        <v>730</v>
      </c>
      <c r="D5925" s="43" t="s">
        <v>1826</v>
      </c>
      <c r="E5925" s="48">
        <v>6112</v>
      </c>
      <c r="F5925" s="43" t="s">
        <v>1832</v>
      </c>
      <c r="G5925" s="56" t="s">
        <v>2921</v>
      </c>
      <c r="H5925" s="23" t="s">
        <v>26</v>
      </c>
      <c r="I5925" s="68">
        <v>30000</v>
      </c>
      <c r="J5925" s="68">
        <v>30000</v>
      </c>
      <c r="K5925" s="68"/>
      <c r="L5925" s="68">
        <f t="shared" si="4613"/>
        <v>7600</v>
      </c>
      <c r="M5925" s="68"/>
      <c r="N5925" s="68"/>
      <c r="O5925" s="68">
        <v>7600</v>
      </c>
      <c r="P5925" s="68">
        <f t="shared" si="4611"/>
        <v>7600</v>
      </c>
      <c r="Q5925" s="68">
        <f t="shared" si="4612"/>
        <v>25.333333333333336</v>
      </c>
    </row>
    <row r="5926" spans="1:17" x14ac:dyDescent="0.25">
      <c r="A5926" s="12" t="s">
        <v>638</v>
      </c>
      <c r="B5926" s="12" t="s">
        <v>124</v>
      </c>
      <c r="C5926" s="12" t="s">
        <v>730</v>
      </c>
      <c r="D5926" s="43" t="s">
        <v>1826</v>
      </c>
      <c r="E5926" s="42" t="s">
        <v>2710</v>
      </c>
      <c r="F5926" s="42" t="s">
        <v>1</v>
      </c>
      <c r="G5926" s="42" t="s">
        <v>1</v>
      </c>
      <c r="H5926" s="11" t="s">
        <v>28</v>
      </c>
      <c r="I5926" s="67">
        <f t="shared" ref="I5926:O5926" si="4637">SUM(I5927)</f>
        <v>668334</v>
      </c>
      <c r="J5926" s="67">
        <f t="shared" si="4637"/>
        <v>635334</v>
      </c>
      <c r="K5926" s="67">
        <f t="shared" si="4637"/>
        <v>0</v>
      </c>
      <c r="L5926" s="67">
        <f t="shared" si="4613"/>
        <v>52900</v>
      </c>
      <c r="M5926" s="67">
        <f t="shared" si="4637"/>
        <v>0</v>
      </c>
      <c r="N5926" s="67">
        <f t="shared" si="4637"/>
        <v>0</v>
      </c>
      <c r="O5926" s="67">
        <f t="shared" si="4637"/>
        <v>52900</v>
      </c>
      <c r="P5926" s="67">
        <f t="shared" si="4611"/>
        <v>52900</v>
      </c>
      <c r="Q5926" s="67">
        <f t="shared" si="4612"/>
        <v>8.3263291434111828</v>
      </c>
    </row>
    <row r="5927" spans="1:17" x14ac:dyDescent="0.25">
      <c r="A5927" s="12" t="s">
        <v>638</v>
      </c>
      <c r="B5927" s="12" t="s">
        <v>124</v>
      </c>
      <c r="C5927" s="12" t="s">
        <v>730</v>
      </c>
      <c r="D5927" s="43" t="s">
        <v>1826</v>
      </c>
      <c r="E5927" s="48">
        <v>6121</v>
      </c>
      <c r="F5927" s="43"/>
      <c r="G5927" s="56" t="s">
        <v>2921</v>
      </c>
      <c r="H5927" s="23" t="s">
        <v>29</v>
      </c>
      <c r="I5927" s="68">
        <v>668334</v>
      </c>
      <c r="J5927" s="68">
        <v>635334</v>
      </c>
      <c r="K5927" s="68"/>
      <c r="L5927" s="68">
        <f t="shared" si="4613"/>
        <v>52900</v>
      </c>
      <c r="M5927" s="68"/>
      <c r="N5927" s="68"/>
      <c r="O5927" s="68">
        <v>52900</v>
      </c>
      <c r="P5927" s="68">
        <f t="shared" si="4611"/>
        <v>52900</v>
      </c>
      <c r="Q5927" s="68">
        <f t="shared" si="4612"/>
        <v>8.3263291434111828</v>
      </c>
    </row>
    <row r="5928" spans="1:17" x14ac:dyDescent="0.25">
      <c r="A5928" s="12" t="s">
        <v>638</v>
      </c>
      <c r="B5928" s="12" t="s">
        <v>124</v>
      </c>
      <c r="C5928" s="12" t="s">
        <v>730</v>
      </c>
      <c r="D5928" s="43" t="s">
        <v>1826</v>
      </c>
      <c r="E5928" s="42" t="s">
        <v>2711</v>
      </c>
      <c r="F5928" s="42" t="s">
        <v>1</v>
      </c>
      <c r="G5928" s="42" t="s">
        <v>1</v>
      </c>
      <c r="H5928" s="11" t="s">
        <v>32</v>
      </c>
      <c r="I5928" s="67">
        <f t="shared" ref="I5928:O5928" si="4638">SUM(I5929:I5936)</f>
        <v>1978536</v>
      </c>
      <c r="J5928" s="67">
        <f t="shared" si="4638"/>
        <v>283300</v>
      </c>
      <c r="K5928" s="67">
        <f t="shared" si="4638"/>
        <v>0</v>
      </c>
      <c r="L5928" s="67">
        <f t="shared" si="4613"/>
        <v>66600</v>
      </c>
      <c r="M5928" s="67">
        <f t="shared" si="4638"/>
        <v>0</v>
      </c>
      <c r="N5928" s="67">
        <f t="shared" si="4638"/>
        <v>0</v>
      </c>
      <c r="O5928" s="67">
        <f t="shared" si="4638"/>
        <v>66600</v>
      </c>
      <c r="P5928" s="67">
        <f t="shared" si="4611"/>
        <v>66600</v>
      </c>
      <c r="Q5928" s="67">
        <f t="shared" si="4612"/>
        <v>23.508648076244263</v>
      </c>
    </row>
    <row r="5929" spans="1:17" x14ac:dyDescent="0.25">
      <c r="A5929" s="12" t="s">
        <v>638</v>
      </c>
      <c r="B5929" s="12" t="s">
        <v>124</v>
      </c>
      <c r="C5929" s="12" t="s">
        <v>730</v>
      </c>
      <c r="D5929" s="43" t="s">
        <v>1826</v>
      </c>
      <c r="E5929" s="48">
        <v>6131</v>
      </c>
      <c r="F5929" s="43"/>
      <c r="G5929" s="56" t="s">
        <v>2921</v>
      </c>
      <c r="H5929" s="23" t="s">
        <v>33</v>
      </c>
      <c r="I5929" s="68">
        <v>54000</v>
      </c>
      <c r="J5929" s="68">
        <v>0</v>
      </c>
      <c r="K5929" s="68"/>
      <c r="L5929" s="68">
        <f t="shared" si="4613"/>
        <v>0</v>
      </c>
      <c r="M5929" s="68"/>
      <c r="N5929" s="68"/>
      <c r="O5929" s="68"/>
      <c r="P5929" s="68">
        <f t="shared" si="4611"/>
        <v>0</v>
      </c>
      <c r="Q5929" s="68" t="str">
        <f t="shared" si="4612"/>
        <v>-</v>
      </c>
    </row>
    <row r="5930" spans="1:17" x14ac:dyDescent="0.25">
      <c r="A5930" s="12" t="s">
        <v>638</v>
      </c>
      <c r="B5930" s="12" t="s">
        <v>124</v>
      </c>
      <c r="C5930" s="12" t="s">
        <v>730</v>
      </c>
      <c r="D5930" s="43" t="s">
        <v>1826</v>
      </c>
      <c r="E5930" s="48">
        <v>6132</v>
      </c>
      <c r="F5930" s="43"/>
      <c r="G5930" s="56" t="s">
        <v>2921</v>
      </c>
      <c r="H5930" s="23" t="s">
        <v>227</v>
      </c>
      <c r="I5930" s="68">
        <v>170000</v>
      </c>
      <c r="J5930" s="68">
        <v>140000</v>
      </c>
      <c r="K5930" s="68"/>
      <c r="L5930" s="68">
        <f t="shared" si="4613"/>
        <v>50000</v>
      </c>
      <c r="M5930" s="68"/>
      <c r="N5930" s="68"/>
      <c r="O5930" s="68">
        <v>50000</v>
      </c>
      <c r="P5930" s="68">
        <f t="shared" si="4611"/>
        <v>50000</v>
      </c>
      <c r="Q5930" s="68">
        <f t="shared" si="4612"/>
        <v>35.714285714285715</v>
      </c>
    </row>
    <row r="5931" spans="1:17" x14ac:dyDescent="0.25">
      <c r="A5931" s="12" t="s">
        <v>638</v>
      </c>
      <c r="B5931" s="12" t="s">
        <v>124</v>
      </c>
      <c r="C5931" s="12" t="s">
        <v>730</v>
      </c>
      <c r="D5931" s="43" t="s">
        <v>1826</v>
      </c>
      <c r="E5931" s="48">
        <v>6133</v>
      </c>
      <c r="F5931" s="43"/>
      <c r="G5931" s="56" t="s">
        <v>2921</v>
      </c>
      <c r="H5931" s="23" t="s">
        <v>229</v>
      </c>
      <c r="I5931" s="68">
        <v>90000</v>
      </c>
      <c r="J5931" s="68">
        <v>90000</v>
      </c>
      <c r="K5931" s="68"/>
      <c r="L5931" s="68">
        <f t="shared" si="4613"/>
        <v>10000</v>
      </c>
      <c r="M5931" s="68"/>
      <c r="N5931" s="68"/>
      <c r="O5931" s="68">
        <v>10000</v>
      </c>
      <c r="P5931" s="68">
        <f t="shared" si="4611"/>
        <v>10000</v>
      </c>
      <c r="Q5931" s="68">
        <f t="shared" si="4612"/>
        <v>11.111111111111111</v>
      </c>
    </row>
    <row r="5932" spans="1:17" x14ac:dyDescent="0.25">
      <c r="A5932" s="12" t="s">
        <v>638</v>
      </c>
      <c r="B5932" s="12" t="s">
        <v>124</v>
      </c>
      <c r="C5932" s="12" t="s">
        <v>730</v>
      </c>
      <c r="D5932" s="43" t="s">
        <v>1826</v>
      </c>
      <c r="E5932" s="48">
        <v>6134</v>
      </c>
      <c r="F5932" s="43"/>
      <c r="G5932" s="56" t="s">
        <v>2921</v>
      </c>
      <c r="H5932" s="23" t="s">
        <v>169</v>
      </c>
      <c r="I5932" s="68">
        <v>63000</v>
      </c>
      <c r="J5932" s="68">
        <v>0</v>
      </c>
      <c r="K5932" s="68"/>
      <c r="L5932" s="68">
        <f t="shared" si="4613"/>
        <v>0</v>
      </c>
      <c r="M5932" s="68"/>
      <c r="N5932" s="68"/>
      <c r="O5932" s="68"/>
      <c r="P5932" s="68">
        <f t="shared" si="4611"/>
        <v>0</v>
      </c>
      <c r="Q5932" s="68" t="str">
        <f t="shared" si="4612"/>
        <v>-</v>
      </c>
    </row>
    <row r="5933" spans="1:17" x14ac:dyDescent="0.25">
      <c r="A5933" s="12" t="s">
        <v>638</v>
      </c>
      <c r="B5933" s="12" t="s">
        <v>124</v>
      </c>
      <c r="C5933" s="12" t="s">
        <v>730</v>
      </c>
      <c r="D5933" s="43" t="s">
        <v>1826</v>
      </c>
      <c r="E5933" s="48">
        <v>6136</v>
      </c>
      <c r="F5933" s="43"/>
      <c r="G5933" s="56" t="s">
        <v>2921</v>
      </c>
      <c r="H5933" s="23" t="s">
        <v>233</v>
      </c>
      <c r="I5933" s="68">
        <v>58000</v>
      </c>
      <c r="J5933" s="68">
        <v>0</v>
      </c>
      <c r="K5933" s="68"/>
      <c r="L5933" s="68">
        <f t="shared" si="4613"/>
        <v>0</v>
      </c>
      <c r="M5933" s="68"/>
      <c r="N5933" s="68"/>
      <c r="O5933" s="68"/>
      <c r="P5933" s="68">
        <f t="shared" si="4611"/>
        <v>0</v>
      </c>
      <c r="Q5933" s="68" t="str">
        <f t="shared" si="4612"/>
        <v>-</v>
      </c>
    </row>
    <row r="5934" spans="1:17" x14ac:dyDescent="0.25">
      <c r="A5934" s="12" t="s">
        <v>638</v>
      </c>
      <c r="B5934" s="12" t="s">
        <v>124</v>
      </c>
      <c r="C5934" s="12" t="s">
        <v>730</v>
      </c>
      <c r="D5934" s="43" t="s">
        <v>1826</v>
      </c>
      <c r="E5934" s="48">
        <v>6137</v>
      </c>
      <c r="F5934" s="43"/>
      <c r="G5934" s="56" t="s">
        <v>2921</v>
      </c>
      <c r="H5934" s="23" t="s">
        <v>235</v>
      </c>
      <c r="I5934" s="68">
        <v>40000</v>
      </c>
      <c r="J5934" s="68">
        <v>40000</v>
      </c>
      <c r="K5934" s="68"/>
      <c r="L5934" s="68">
        <f t="shared" si="4613"/>
        <v>3300</v>
      </c>
      <c r="M5934" s="68"/>
      <c r="N5934" s="68"/>
      <c r="O5934" s="68">
        <v>3300</v>
      </c>
      <c r="P5934" s="68">
        <f t="shared" si="4611"/>
        <v>3300</v>
      </c>
      <c r="Q5934" s="68">
        <f t="shared" si="4612"/>
        <v>8.25</v>
      </c>
    </row>
    <row r="5935" spans="1:17" x14ac:dyDescent="0.25">
      <c r="A5935" s="12" t="s">
        <v>638</v>
      </c>
      <c r="B5935" s="12" t="s">
        <v>124</v>
      </c>
      <c r="C5935" s="12" t="s">
        <v>730</v>
      </c>
      <c r="D5935" s="43" t="s">
        <v>1826</v>
      </c>
      <c r="E5935" s="48">
        <v>6138</v>
      </c>
      <c r="F5935" s="43"/>
      <c r="G5935" s="56" t="s">
        <v>2921</v>
      </c>
      <c r="H5935" s="23" t="s">
        <v>237</v>
      </c>
      <c r="I5935" s="68">
        <v>52000</v>
      </c>
      <c r="J5935" s="68">
        <v>0</v>
      </c>
      <c r="K5935" s="68"/>
      <c r="L5935" s="68">
        <f t="shared" si="4613"/>
        <v>0</v>
      </c>
      <c r="M5935" s="68"/>
      <c r="N5935" s="68"/>
      <c r="O5935" s="68"/>
      <c r="P5935" s="68">
        <f t="shared" si="4611"/>
        <v>0</v>
      </c>
      <c r="Q5935" s="68" t="str">
        <f t="shared" si="4612"/>
        <v>-</v>
      </c>
    </row>
    <row r="5936" spans="1:17" x14ac:dyDescent="0.25">
      <c r="A5936" s="14" t="s">
        <v>638</v>
      </c>
      <c r="B5936" s="14" t="s">
        <v>124</v>
      </c>
      <c r="C5936" s="14" t="s">
        <v>730</v>
      </c>
      <c r="D5936" s="50" t="s">
        <v>1826</v>
      </c>
      <c r="E5936" s="50" t="s">
        <v>2720</v>
      </c>
      <c r="F5936" s="43" t="s">
        <v>1</v>
      </c>
      <c r="G5936" s="49" t="s">
        <v>1</v>
      </c>
      <c r="H5936" s="11" t="s">
        <v>35</v>
      </c>
      <c r="I5936" s="67">
        <f t="shared" ref="I5936:O5936" si="4639">SUM(I5937:I5939)</f>
        <v>1451536</v>
      </c>
      <c r="J5936" s="67">
        <f t="shared" si="4639"/>
        <v>13300</v>
      </c>
      <c r="K5936" s="67">
        <f t="shared" si="4639"/>
        <v>0</v>
      </c>
      <c r="L5936" s="67">
        <f t="shared" si="4613"/>
        <v>3300</v>
      </c>
      <c r="M5936" s="67">
        <f t="shared" si="4639"/>
        <v>0</v>
      </c>
      <c r="N5936" s="67">
        <f t="shared" si="4639"/>
        <v>0</v>
      </c>
      <c r="O5936" s="67">
        <f t="shared" si="4639"/>
        <v>3300</v>
      </c>
      <c r="P5936" s="67">
        <f t="shared" si="4611"/>
        <v>3300</v>
      </c>
      <c r="Q5936" s="67">
        <f t="shared" si="4612"/>
        <v>24.81203007518797</v>
      </c>
    </row>
    <row r="5937" spans="1:17" x14ac:dyDescent="0.25">
      <c r="A5937" s="12" t="s">
        <v>638</v>
      </c>
      <c r="B5937" s="12" t="s">
        <v>124</v>
      </c>
      <c r="C5937" s="12" t="s">
        <v>730</v>
      </c>
      <c r="D5937" s="43" t="s">
        <v>1826</v>
      </c>
      <c r="E5937" s="48">
        <v>6139</v>
      </c>
      <c r="F5937" s="43"/>
      <c r="G5937" s="56" t="s">
        <v>2921</v>
      </c>
      <c r="H5937" s="23" t="s">
        <v>35</v>
      </c>
      <c r="I5937" s="68">
        <v>1402036</v>
      </c>
      <c r="J5937" s="68">
        <v>300</v>
      </c>
      <c r="K5937" s="68"/>
      <c r="L5937" s="68">
        <f t="shared" si="4613"/>
        <v>300</v>
      </c>
      <c r="M5937" s="68"/>
      <c r="N5937" s="68"/>
      <c r="O5937" s="68">
        <v>300</v>
      </c>
      <c r="P5937" s="68">
        <f t="shared" si="4611"/>
        <v>300</v>
      </c>
      <c r="Q5937" s="68">
        <f t="shared" si="4612"/>
        <v>100</v>
      </c>
    </row>
    <row r="5938" spans="1:17" x14ac:dyDescent="0.25">
      <c r="A5938" s="12" t="s">
        <v>638</v>
      </c>
      <c r="B5938" s="12" t="s">
        <v>124</v>
      </c>
      <c r="C5938" s="12" t="s">
        <v>730</v>
      </c>
      <c r="D5938" s="43" t="s">
        <v>1826</v>
      </c>
      <c r="E5938" s="48">
        <v>6139</v>
      </c>
      <c r="F5938" s="43" t="s">
        <v>1833</v>
      </c>
      <c r="G5938" s="56" t="s">
        <v>2921</v>
      </c>
      <c r="H5938" s="23" t="s">
        <v>43</v>
      </c>
      <c r="I5938" s="68">
        <v>25500</v>
      </c>
      <c r="J5938" s="68">
        <v>10000</v>
      </c>
      <c r="K5938" s="68"/>
      <c r="L5938" s="68">
        <f t="shared" si="4613"/>
        <v>2000</v>
      </c>
      <c r="M5938" s="68"/>
      <c r="N5938" s="68"/>
      <c r="O5938" s="68">
        <v>2000</v>
      </c>
      <c r="P5938" s="68">
        <f t="shared" si="4611"/>
        <v>2000</v>
      </c>
      <c r="Q5938" s="68">
        <f t="shared" si="4612"/>
        <v>20</v>
      </c>
    </row>
    <row r="5939" spans="1:17" ht="22.5" x14ac:dyDescent="0.25">
      <c r="A5939" s="12" t="s">
        <v>638</v>
      </c>
      <c r="B5939" s="12" t="s">
        <v>124</v>
      </c>
      <c r="C5939" s="12" t="s">
        <v>730</v>
      </c>
      <c r="D5939" s="43" t="s">
        <v>1826</v>
      </c>
      <c r="E5939" s="48">
        <v>6139</v>
      </c>
      <c r="F5939" s="43" t="s">
        <v>1834</v>
      </c>
      <c r="G5939" s="56" t="s">
        <v>2921</v>
      </c>
      <c r="H5939" s="23" t="s">
        <v>49</v>
      </c>
      <c r="I5939" s="68">
        <v>24000</v>
      </c>
      <c r="J5939" s="68">
        <v>3000</v>
      </c>
      <c r="K5939" s="68"/>
      <c r="L5939" s="68">
        <f t="shared" si="4613"/>
        <v>1000</v>
      </c>
      <c r="M5939" s="68"/>
      <c r="N5939" s="68"/>
      <c r="O5939" s="68">
        <v>1000</v>
      </c>
      <c r="P5939" s="68">
        <f t="shared" si="4611"/>
        <v>1000</v>
      </c>
      <c r="Q5939" s="68">
        <f t="shared" si="4612"/>
        <v>33.333333333333329</v>
      </c>
    </row>
    <row r="5940" spans="1:17" ht="22.5" x14ac:dyDescent="0.25">
      <c r="A5940" s="14" t="s">
        <v>1</v>
      </c>
      <c r="B5940" s="14" t="s">
        <v>1</v>
      </c>
      <c r="C5940" s="14" t="s">
        <v>1</v>
      </c>
      <c r="D5940" s="42" t="s">
        <v>1</v>
      </c>
      <c r="E5940" s="42" t="s">
        <v>1</v>
      </c>
      <c r="F5940" s="42" t="s">
        <v>1</v>
      </c>
      <c r="G5940" s="42" t="s">
        <v>1</v>
      </c>
      <c r="H5940" s="17" t="s">
        <v>50</v>
      </c>
      <c r="I5940" s="66">
        <f t="shared" ref="I5940:O5940" si="4640">SUM(I5941)</f>
        <v>132100</v>
      </c>
      <c r="J5940" s="66">
        <f t="shared" si="4640"/>
        <v>0</v>
      </c>
      <c r="K5940" s="66">
        <f t="shared" si="4640"/>
        <v>0</v>
      </c>
      <c r="L5940" s="66">
        <f t="shared" si="4613"/>
        <v>0</v>
      </c>
      <c r="M5940" s="66">
        <f t="shared" si="4640"/>
        <v>0</v>
      </c>
      <c r="N5940" s="66">
        <f t="shared" si="4640"/>
        <v>0</v>
      </c>
      <c r="O5940" s="66">
        <f t="shared" si="4640"/>
        <v>0</v>
      </c>
      <c r="P5940" s="66">
        <f t="shared" si="4611"/>
        <v>0</v>
      </c>
      <c r="Q5940" s="66" t="str">
        <f t="shared" si="4612"/>
        <v>-</v>
      </c>
    </row>
    <row r="5941" spans="1:17" x14ac:dyDescent="0.25">
      <c r="A5941" s="12" t="s">
        <v>638</v>
      </c>
      <c r="B5941" s="12" t="s">
        <v>124</v>
      </c>
      <c r="C5941" s="12" t="s">
        <v>730</v>
      </c>
      <c r="D5941" s="43" t="s">
        <v>1826</v>
      </c>
      <c r="E5941" s="42" t="s">
        <v>2712</v>
      </c>
      <c r="F5941" s="42" t="s">
        <v>1</v>
      </c>
      <c r="G5941" s="42" t="s">
        <v>1</v>
      </c>
      <c r="H5941" s="11" t="s">
        <v>52</v>
      </c>
      <c r="I5941" s="67">
        <f t="shared" ref="I5941" si="4641">SUM(I5942:I5943)</f>
        <v>132100</v>
      </c>
      <c r="J5941" s="67">
        <f t="shared" ref="J5941:K5941" si="4642">SUM(J5942:J5943)</f>
        <v>0</v>
      </c>
      <c r="K5941" s="67">
        <f t="shared" si="4642"/>
        <v>0</v>
      </c>
      <c r="L5941" s="67">
        <f t="shared" si="4613"/>
        <v>0</v>
      </c>
      <c r="M5941" s="67">
        <f t="shared" ref="M5941" si="4643">SUM(M5942:M5943)</f>
        <v>0</v>
      </c>
      <c r="N5941" s="67">
        <f t="shared" ref="N5941:O5941" si="4644">SUM(N5942:N5943)</f>
        <v>0</v>
      </c>
      <c r="O5941" s="67">
        <f t="shared" si="4644"/>
        <v>0</v>
      </c>
      <c r="P5941" s="67">
        <f t="shared" si="4611"/>
        <v>0</v>
      </c>
      <c r="Q5941" s="67" t="str">
        <f t="shared" si="4612"/>
        <v>-</v>
      </c>
    </row>
    <row r="5942" spans="1:17" x14ac:dyDescent="0.25">
      <c r="A5942" s="12" t="s">
        <v>638</v>
      </c>
      <c r="B5942" s="12" t="s">
        <v>124</v>
      </c>
      <c r="C5942" s="12" t="s">
        <v>730</v>
      </c>
      <c r="D5942" s="43" t="s">
        <v>1826</v>
      </c>
      <c r="E5942" s="48">
        <v>6142</v>
      </c>
      <c r="F5942" s="43"/>
      <c r="G5942" s="56" t="s">
        <v>2921</v>
      </c>
      <c r="H5942" s="23" t="s">
        <v>91</v>
      </c>
      <c r="I5942" s="68">
        <v>132000</v>
      </c>
      <c r="J5942" s="68">
        <v>0</v>
      </c>
      <c r="K5942" s="68"/>
      <c r="L5942" s="68">
        <f t="shared" si="4613"/>
        <v>0</v>
      </c>
      <c r="M5942" s="68"/>
      <c r="N5942" s="68"/>
      <c r="O5942" s="68"/>
      <c r="P5942" s="68">
        <f t="shared" si="4611"/>
        <v>0</v>
      </c>
      <c r="Q5942" s="68" t="str">
        <f t="shared" si="4612"/>
        <v>-</v>
      </c>
    </row>
    <row r="5943" spans="1:17" x14ac:dyDescent="0.25">
      <c r="A5943" s="12" t="s">
        <v>638</v>
      </c>
      <c r="B5943" s="12" t="s">
        <v>124</v>
      </c>
      <c r="C5943" s="12" t="s">
        <v>730</v>
      </c>
      <c r="D5943" s="43" t="s">
        <v>1826</v>
      </c>
      <c r="E5943" s="48">
        <v>6148</v>
      </c>
      <c r="F5943" s="43"/>
      <c r="G5943" s="56" t="s">
        <v>2921</v>
      </c>
      <c r="H5943" s="23" t="s">
        <v>58</v>
      </c>
      <c r="I5943" s="68">
        <v>100</v>
      </c>
      <c r="J5943" s="68">
        <v>0</v>
      </c>
      <c r="K5943" s="68"/>
      <c r="L5943" s="68">
        <f t="shared" si="4613"/>
        <v>0</v>
      </c>
      <c r="M5943" s="68"/>
      <c r="N5943" s="68"/>
      <c r="O5943" s="68"/>
      <c r="P5943" s="68">
        <f t="shared" si="4611"/>
        <v>0</v>
      </c>
      <c r="Q5943" s="68" t="str">
        <f t="shared" si="4612"/>
        <v>-</v>
      </c>
    </row>
    <row r="5944" spans="1:17" ht="22.5" x14ac:dyDescent="0.25">
      <c r="A5944" s="14" t="s">
        <v>1</v>
      </c>
      <c r="B5944" s="14" t="s">
        <v>1</v>
      </c>
      <c r="C5944" s="14" t="s">
        <v>1</v>
      </c>
      <c r="D5944" s="42" t="s">
        <v>1</v>
      </c>
      <c r="E5944" s="42" t="s">
        <v>1</v>
      </c>
      <c r="F5944" s="42" t="s">
        <v>1</v>
      </c>
      <c r="G5944" s="42" t="s">
        <v>1</v>
      </c>
      <c r="H5944" s="17" t="s">
        <v>591</v>
      </c>
      <c r="I5944" s="66">
        <f t="shared" ref="I5944:O5945" si="4645">SUM(I5945)</f>
        <v>29090</v>
      </c>
      <c r="J5944" s="66">
        <f t="shared" si="4645"/>
        <v>21817</v>
      </c>
      <c r="K5944" s="66">
        <f t="shared" si="4645"/>
        <v>0</v>
      </c>
      <c r="L5944" s="66">
        <f t="shared" si="4613"/>
        <v>3000</v>
      </c>
      <c r="M5944" s="66">
        <f t="shared" si="4645"/>
        <v>0</v>
      </c>
      <c r="N5944" s="66">
        <f t="shared" si="4645"/>
        <v>0</v>
      </c>
      <c r="O5944" s="66">
        <f t="shared" si="4645"/>
        <v>3000</v>
      </c>
      <c r="P5944" s="66">
        <f t="shared" si="4611"/>
        <v>3000</v>
      </c>
      <c r="Q5944" s="66">
        <f t="shared" si="4612"/>
        <v>13.750744832011733</v>
      </c>
    </row>
    <row r="5945" spans="1:17" x14ac:dyDescent="0.25">
      <c r="A5945" s="12" t="s">
        <v>638</v>
      </c>
      <c r="B5945" s="12" t="s">
        <v>124</v>
      </c>
      <c r="C5945" s="12" t="s">
        <v>730</v>
      </c>
      <c r="D5945" s="43" t="s">
        <v>1826</v>
      </c>
      <c r="E5945" s="42" t="s">
        <v>2714</v>
      </c>
      <c r="F5945" s="42" t="s">
        <v>1</v>
      </c>
      <c r="G5945" s="42" t="s">
        <v>1</v>
      </c>
      <c r="H5945" s="11" t="s">
        <v>593</v>
      </c>
      <c r="I5945" s="67">
        <f t="shared" si="4645"/>
        <v>29090</v>
      </c>
      <c r="J5945" s="67">
        <f t="shared" si="4645"/>
        <v>21817</v>
      </c>
      <c r="K5945" s="67">
        <f t="shared" si="4645"/>
        <v>0</v>
      </c>
      <c r="L5945" s="67">
        <f t="shared" si="4613"/>
        <v>3000</v>
      </c>
      <c r="M5945" s="67">
        <f t="shared" si="4645"/>
        <v>0</v>
      </c>
      <c r="N5945" s="67">
        <f t="shared" si="4645"/>
        <v>0</v>
      </c>
      <c r="O5945" s="67">
        <f t="shared" si="4645"/>
        <v>3000</v>
      </c>
      <c r="P5945" s="67">
        <f t="shared" si="4611"/>
        <v>3000</v>
      </c>
      <c r="Q5945" s="67">
        <f t="shared" si="4612"/>
        <v>13.750744832011733</v>
      </c>
    </row>
    <row r="5946" spans="1:17" x14ac:dyDescent="0.25">
      <c r="A5946" s="12" t="s">
        <v>638</v>
      </c>
      <c r="B5946" s="12" t="s">
        <v>124</v>
      </c>
      <c r="C5946" s="12" t="s">
        <v>730</v>
      </c>
      <c r="D5946" s="43" t="s">
        <v>1826</v>
      </c>
      <c r="E5946" s="48">
        <v>6163</v>
      </c>
      <c r="F5946" s="43"/>
      <c r="G5946" s="56" t="s">
        <v>2921</v>
      </c>
      <c r="H5946" s="23" t="s">
        <v>595</v>
      </c>
      <c r="I5946" s="68">
        <v>29090</v>
      </c>
      <c r="J5946" s="68">
        <v>21817</v>
      </c>
      <c r="K5946" s="68"/>
      <c r="L5946" s="68">
        <f t="shared" si="4613"/>
        <v>3000</v>
      </c>
      <c r="M5946" s="68"/>
      <c r="N5946" s="68"/>
      <c r="O5946" s="68">
        <v>3000</v>
      </c>
      <c r="P5946" s="68">
        <f t="shared" si="4611"/>
        <v>3000</v>
      </c>
      <c r="Q5946" s="68">
        <f t="shared" si="4612"/>
        <v>13.750744832011733</v>
      </c>
    </row>
    <row r="5947" spans="1:17" ht="22.5" x14ac:dyDescent="0.25">
      <c r="A5947" s="14" t="s">
        <v>1</v>
      </c>
      <c r="B5947" s="14" t="s">
        <v>1</v>
      </c>
      <c r="C5947" s="14" t="s">
        <v>1</v>
      </c>
      <c r="D5947" s="42" t="s">
        <v>1</v>
      </c>
      <c r="E5947" s="42" t="s">
        <v>1</v>
      </c>
      <c r="F5947" s="42" t="s">
        <v>1</v>
      </c>
      <c r="G5947" s="42" t="s">
        <v>1</v>
      </c>
      <c r="H5947" s="17" t="s">
        <v>59</v>
      </c>
      <c r="I5947" s="66">
        <f t="shared" ref="I5947:O5947" si="4646">SUM(I5948)</f>
        <v>100100</v>
      </c>
      <c r="J5947" s="66">
        <f t="shared" si="4646"/>
        <v>0</v>
      </c>
      <c r="K5947" s="66">
        <f t="shared" si="4646"/>
        <v>0</v>
      </c>
      <c r="L5947" s="66">
        <f t="shared" si="4613"/>
        <v>0</v>
      </c>
      <c r="M5947" s="66">
        <f t="shared" si="4646"/>
        <v>0</v>
      </c>
      <c r="N5947" s="66">
        <f t="shared" si="4646"/>
        <v>0</v>
      </c>
      <c r="O5947" s="66">
        <f t="shared" si="4646"/>
        <v>0</v>
      </c>
      <c r="P5947" s="66">
        <f t="shared" si="4611"/>
        <v>0</v>
      </c>
      <c r="Q5947" s="66" t="str">
        <f t="shared" si="4612"/>
        <v>-</v>
      </c>
    </row>
    <row r="5948" spans="1:17" x14ac:dyDescent="0.25">
      <c r="A5948" s="12" t="s">
        <v>638</v>
      </c>
      <c r="B5948" s="12" t="s">
        <v>124</v>
      </c>
      <c r="C5948" s="12" t="s">
        <v>730</v>
      </c>
      <c r="D5948" s="43" t="s">
        <v>1826</v>
      </c>
      <c r="E5948" s="42" t="s">
        <v>2715</v>
      </c>
      <c r="F5948" s="42" t="s">
        <v>1</v>
      </c>
      <c r="G5948" s="42" t="s">
        <v>1</v>
      </c>
      <c r="H5948" s="11" t="s">
        <v>61</v>
      </c>
      <c r="I5948" s="67">
        <f t="shared" ref="I5948" si="4647">SUM(I5949:I5950)</f>
        <v>100100</v>
      </c>
      <c r="J5948" s="67">
        <f t="shared" ref="J5948:K5948" si="4648">SUM(J5949:J5950)</f>
        <v>0</v>
      </c>
      <c r="K5948" s="67">
        <f t="shared" si="4648"/>
        <v>0</v>
      </c>
      <c r="L5948" s="67">
        <f t="shared" si="4613"/>
        <v>0</v>
      </c>
      <c r="M5948" s="67">
        <f t="shared" ref="M5948" si="4649">SUM(M5949:M5950)</f>
        <v>0</v>
      </c>
      <c r="N5948" s="67">
        <f t="shared" ref="N5948:O5948" si="4650">SUM(N5949:N5950)</f>
        <v>0</v>
      </c>
      <c r="O5948" s="67">
        <f t="shared" si="4650"/>
        <v>0</v>
      </c>
      <c r="P5948" s="67">
        <f t="shared" si="4611"/>
        <v>0</v>
      </c>
      <c r="Q5948" s="67" t="str">
        <f t="shared" si="4612"/>
        <v>-</v>
      </c>
    </row>
    <row r="5949" spans="1:17" x14ac:dyDescent="0.25">
      <c r="A5949" s="12" t="s">
        <v>638</v>
      </c>
      <c r="B5949" s="12" t="s">
        <v>124</v>
      </c>
      <c r="C5949" s="12" t="s">
        <v>730</v>
      </c>
      <c r="D5949" s="43" t="s">
        <v>1826</v>
      </c>
      <c r="E5949" s="48">
        <v>8213</v>
      </c>
      <c r="F5949" s="43"/>
      <c r="G5949" s="56" t="s">
        <v>2921</v>
      </c>
      <c r="H5949" s="23" t="s">
        <v>62</v>
      </c>
      <c r="I5949" s="68">
        <v>100000</v>
      </c>
      <c r="J5949" s="68">
        <v>0</v>
      </c>
      <c r="K5949" s="68"/>
      <c r="L5949" s="68">
        <f t="shared" si="4613"/>
        <v>0</v>
      </c>
      <c r="M5949" s="68"/>
      <c r="N5949" s="68"/>
      <c r="O5949" s="68"/>
      <c r="P5949" s="68">
        <f t="shared" si="4611"/>
        <v>0</v>
      </c>
      <c r="Q5949" s="68" t="str">
        <f t="shared" si="4612"/>
        <v>-</v>
      </c>
    </row>
    <row r="5950" spans="1:17" x14ac:dyDescent="0.25">
      <c r="A5950" s="12" t="s">
        <v>638</v>
      </c>
      <c r="B5950" s="12" t="s">
        <v>124</v>
      </c>
      <c r="C5950" s="12" t="s">
        <v>730</v>
      </c>
      <c r="D5950" s="43" t="s">
        <v>1826</v>
      </c>
      <c r="E5950" s="48">
        <v>8215</v>
      </c>
      <c r="F5950" s="43"/>
      <c r="G5950" s="56" t="s">
        <v>2921</v>
      </c>
      <c r="H5950" s="23" t="s">
        <v>183</v>
      </c>
      <c r="I5950" s="68">
        <v>100</v>
      </c>
      <c r="J5950" s="68">
        <v>0</v>
      </c>
      <c r="K5950" s="68"/>
      <c r="L5950" s="68">
        <f t="shared" si="4613"/>
        <v>0</v>
      </c>
      <c r="M5950" s="68"/>
      <c r="N5950" s="68"/>
      <c r="O5950" s="68"/>
      <c r="P5950" s="68">
        <f t="shared" si="4611"/>
        <v>0</v>
      </c>
      <c r="Q5950" s="68" t="str">
        <f t="shared" si="4612"/>
        <v>-</v>
      </c>
    </row>
    <row r="5951" spans="1:17" ht="22.5" x14ac:dyDescent="0.25">
      <c r="A5951" s="14" t="s">
        <v>1</v>
      </c>
      <c r="B5951" s="14" t="s">
        <v>1</v>
      </c>
      <c r="C5951" s="14" t="s">
        <v>1</v>
      </c>
      <c r="D5951" s="42" t="s">
        <v>1</v>
      </c>
      <c r="E5951" s="42" t="s">
        <v>1</v>
      </c>
      <c r="F5951" s="42" t="s">
        <v>1</v>
      </c>
      <c r="G5951" s="42" t="s">
        <v>1</v>
      </c>
      <c r="H5951" s="17" t="s">
        <v>596</v>
      </c>
      <c r="I5951" s="66">
        <f t="shared" ref="I5951:O5952" si="4651">SUM(I5952)</f>
        <v>500004</v>
      </c>
      <c r="J5951" s="66">
        <f t="shared" si="4651"/>
        <v>375003</v>
      </c>
      <c r="K5951" s="66">
        <f t="shared" si="4651"/>
        <v>0</v>
      </c>
      <c r="L5951" s="66">
        <f t="shared" si="4613"/>
        <v>41667</v>
      </c>
      <c r="M5951" s="66">
        <f t="shared" si="4651"/>
        <v>0</v>
      </c>
      <c r="N5951" s="66">
        <f t="shared" si="4651"/>
        <v>0</v>
      </c>
      <c r="O5951" s="66">
        <f t="shared" si="4651"/>
        <v>41667</v>
      </c>
      <c r="P5951" s="66">
        <f t="shared" si="4611"/>
        <v>41667</v>
      </c>
      <c r="Q5951" s="66">
        <f t="shared" si="4612"/>
        <v>11.111111111111111</v>
      </c>
    </row>
    <row r="5952" spans="1:17" x14ac:dyDescent="0.25">
      <c r="A5952" s="12" t="s">
        <v>638</v>
      </c>
      <c r="B5952" s="12" t="s">
        <v>124</v>
      </c>
      <c r="C5952" s="12" t="s">
        <v>730</v>
      </c>
      <c r="D5952" s="43" t="s">
        <v>1826</v>
      </c>
      <c r="E5952" s="42" t="s">
        <v>2717</v>
      </c>
      <c r="F5952" s="42" t="s">
        <v>1</v>
      </c>
      <c r="G5952" s="42" t="s">
        <v>1</v>
      </c>
      <c r="H5952" s="11" t="s">
        <v>598</v>
      </c>
      <c r="I5952" s="67">
        <f t="shared" si="4651"/>
        <v>500004</v>
      </c>
      <c r="J5952" s="67">
        <f t="shared" si="4651"/>
        <v>375003</v>
      </c>
      <c r="K5952" s="67">
        <f t="shared" si="4651"/>
        <v>0</v>
      </c>
      <c r="L5952" s="67">
        <f t="shared" si="4613"/>
        <v>41667</v>
      </c>
      <c r="M5952" s="67">
        <f t="shared" si="4651"/>
        <v>0</v>
      </c>
      <c r="N5952" s="67">
        <f t="shared" si="4651"/>
        <v>0</v>
      </c>
      <c r="O5952" s="67">
        <f t="shared" si="4651"/>
        <v>41667</v>
      </c>
      <c r="P5952" s="67">
        <f t="shared" si="4611"/>
        <v>41667</v>
      </c>
      <c r="Q5952" s="67">
        <f t="shared" si="4612"/>
        <v>11.111111111111111</v>
      </c>
    </row>
    <row r="5953" spans="1:17" x14ac:dyDescent="0.25">
      <c r="A5953" s="12" t="s">
        <v>638</v>
      </c>
      <c r="B5953" s="12" t="s">
        <v>124</v>
      </c>
      <c r="C5953" s="12" t="s">
        <v>730</v>
      </c>
      <c r="D5953" s="43" t="s">
        <v>1826</v>
      </c>
      <c r="E5953" s="48">
        <v>8233</v>
      </c>
      <c r="F5953" s="43"/>
      <c r="G5953" s="56" t="s">
        <v>2921</v>
      </c>
      <c r="H5953" s="23" t="s">
        <v>600</v>
      </c>
      <c r="I5953" s="68">
        <v>500004</v>
      </c>
      <c r="J5953" s="68">
        <v>375003</v>
      </c>
      <c r="K5953" s="68"/>
      <c r="L5953" s="68">
        <f t="shared" si="4613"/>
        <v>41667</v>
      </c>
      <c r="M5953" s="68"/>
      <c r="N5953" s="68"/>
      <c r="O5953" s="68">
        <v>41667</v>
      </c>
      <c r="P5953" s="68">
        <f t="shared" si="4611"/>
        <v>41667</v>
      </c>
      <c r="Q5953" s="68">
        <f t="shared" si="4612"/>
        <v>11.111111111111111</v>
      </c>
    </row>
    <row r="5954" spans="1:17" x14ac:dyDescent="0.25">
      <c r="A5954" s="23" t="s">
        <v>1</v>
      </c>
      <c r="B5954" s="23" t="s">
        <v>1</v>
      </c>
      <c r="C5954" s="23" t="s">
        <v>1</v>
      </c>
      <c r="D5954" s="49" t="s">
        <v>1</v>
      </c>
      <c r="E5954" s="49" t="s">
        <v>1</v>
      </c>
      <c r="F5954" s="49" t="s">
        <v>1</v>
      </c>
      <c r="G5954" s="49" t="s">
        <v>1</v>
      </c>
      <c r="H5954" s="17" t="s">
        <v>1835</v>
      </c>
      <c r="I5954" s="66">
        <f t="shared" ref="I5954:O5954" si="4652">SUM(I5917,I5940,I5944,I5947,I5951)</f>
        <v>10153966</v>
      </c>
      <c r="J5954" s="66">
        <f t="shared" si="4652"/>
        <v>7719356</v>
      </c>
      <c r="K5954" s="66">
        <f t="shared" si="4652"/>
        <v>0</v>
      </c>
      <c r="L5954" s="66">
        <f t="shared" si="4613"/>
        <v>698667</v>
      </c>
      <c r="M5954" s="66">
        <f t="shared" si="4652"/>
        <v>0</v>
      </c>
      <c r="N5954" s="66">
        <f t="shared" si="4652"/>
        <v>0</v>
      </c>
      <c r="O5954" s="66">
        <f t="shared" si="4652"/>
        <v>698667</v>
      </c>
      <c r="P5954" s="66">
        <f t="shared" si="4611"/>
        <v>698667</v>
      </c>
      <c r="Q5954" s="66">
        <f t="shared" si="4612"/>
        <v>9.0508456923090481</v>
      </c>
    </row>
    <row r="5955" spans="1:17" ht="15.75" thickBot="1" x14ac:dyDescent="0.3">
      <c r="A5955" s="23" t="s">
        <v>1</v>
      </c>
      <c r="B5955" s="23" t="s">
        <v>1</v>
      </c>
      <c r="C5955" s="23" t="s">
        <v>1</v>
      </c>
      <c r="D5955" s="49" t="s">
        <v>1</v>
      </c>
      <c r="E5955" s="49" t="s">
        <v>1</v>
      </c>
      <c r="F5955" s="49" t="s">
        <v>1</v>
      </c>
      <c r="G5955" s="49" t="s">
        <v>1</v>
      </c>
      <c r="H5955" s="11" t="s">
        <v>64</v>
      </c>
      <c r="I5955" s="67">
        <v>152</v>
      </c>
      <c r="J5955" s="67">
        <v>152</v>
      </c>
      <c r="K5955" s="67"/>
      <c r="L5955" s="67"/>
      <c r="M5955" s="67"/>
      <c r="N5955" s="67"/>
      <c r="O5955" s="67"/>
      <c r="P5955" s="67">
        <f t="shared" si="4611"/>
        <v>0</v>
      </c>
      <c r="Q5955" s="67">
        <f t="shared" si="4612"/>
        <v>0</v>
      </c>
    </row>
    <row r="5956" spans="1:17" ht="34.5" thickBot="1" x14ac:dyDescent="0.3">
      <c r="A5956" s="23" t="s">
        <v>1</v>
      </c>
      <c r="B5956" s="23" t="s">
        <v>1</v>
      </c>
      <c r="C5956" s="23" t="s">
        <v>1</v>
      </c>
      <c r="D5956" s="49" t="s">
        <v>1</v>
      </c>
      <c r="E5956" s="49" t="s">
        <v>1</v>
      </c>
      <c r="F5956" s="49" t="s">
        <v>1</v>
      </c>
      <c r="G5956" s="49" t="s">
        <v>1</v>
      </c>
      <c r="H5956" s="22" t="s">
        <v>65</v>
      </c>
      <c r="I5956" s="64" t="s">
        <v>2718</v>
      </c>
      <c r="J5956" s="64" t="s">
        <v>2879</v>
      </c>
      <c r="K5956" s="64" t="s">
        <v>2942</v>
      </c>
      <c r="L5956" s="64" t="s">
        <v>2942</v>
      </c>
      <c r="M5956" s="64" t="s">
        <v>2950</v>
      </c>
      <c r="N5956" s="64" t="s">
        <v>2949</v>
      </c>
      <c r="O5956" s="64" t="s">
        <v>2951</v>
      </c>
      <c r="P5956" s="64" t="s">
        <v>2942</v>
      </c>
      <c r="Q5956" s="64" t="s">
        <v>2944</v>
      </c>
    </row>
    <row r="5957" spans="1:17" x14ac:dyDescent="0.25">
      <c r="A5957" s="24"/>
      <c r="B5957" s="24"/>
      <c r="C5957" s="24"/>
      <c r="D5957" s="51"/>
      <c r="E5957" s="51"/>
      <c r="F5957" s="51"/>
      <c r="G5957" s="51"/>
      <c r="H5957" s="18" t="s">
        <v>1</v>
      </c>
      <c r="I5957" s="65">
        <v>1</v>
      </c>
      <c r="J5957" s="65" t="s">
        <v>2894</v>
      </c>
      <c r="K5957" s="65">
        <v>3</v>
      </c>
      <c r="L5957" s="65" t="s">
        <v>2945</v>
      </c>
      <c r="M5957" s="65">
        <v>5</v>
      </c>
      <c r="N5957" s="65">
        <v>6</v>
      </c>
      <c r="O5957" s="65">
        <v>7</v>
      </c>
      <c r="P5957" s="65" t="s">
        <v>2946</v>
      </c>
      <c r="Q5957" s="65">
        <v>9</v>
      </c>
    </row>
    <row r="5958" spans="1:17" x14ac:dyDescent="0.25">
      <c r="A5958" s="24"/>
      <c r="B5958" s="24"/>
      <c r="C5958" s="24"/>
      <c r="D5958" s="51"/>
      <c r="E5958" s="52"/>
      <c r="F5958" s="52"/>
      <c r="G5958" s="52"/>
      <c r="H5958" s="19" t="s">
        <v>333</v>
      </c>
      <c r="I5958" s="69">
        <f t="shared" ref="I5958" si="4653">SUM(I5954)</f>
        <v>10153966</v>
      </c>
      <c r="J5958" s="69">
        <f t="shared" ref="J5958:K5958" si="4654">SUM(J5954)</f>
        <v>7719356</v>
      </c>
      <c r="K5958" s="69">
        <f t="shared" si="4654"/>
        <v>0</v>
      </c>
      <c r="L5958" s="69">
        <f t="shared" si="4613"/>
        <v>698667</v>
      </c>
      <c r="M5958" s="69">
        <f t="shared" ref="M5958" si="4655">SUM(M5954)</f>
        <v>0</v>
      </c>
      <c r="N5958" s="69">
        <f t="shared" ref="N5958:O5958" si="4656">SUM(N5954)</f>
        <v>0</v>
      </c>
      <c r="O5958" s="69">
        <f t="shared" si="4656"/>
        <v>698667</v>
      </c>
      <c r="P5958" s="69">
        <f t="shared" si="4611"/>
        <v>698667</v>
      </c>
      <c r="Q5958" s="69">
        <f t="shared" si="4612"/>
        <v>9.0508456923090481</v>
      </c>
    </row>
    <row r="5959" spans="1:17" x14ac:dyDescent="0.25">
      <c r="A5959" s="24"/>
      <c r="B5959" s="24"/>
      <c r="C5959" s="24"/>
      <c r="D5959" s="51"/>
      <c r="E5959" s="51"/>
      <c r="F5959" s="51"/>
      <c r="G5959" s="51"/>
      <c r="H5959" s="20" t="s">
        <v>67</v>
      </c>
      <c r="I5959" s="69">
        <f t="shared" ref="I5959" si="4657">SUM(I5958)</f>
        <v>10153966</v>
      </c>
      <c r="J5959" s="69">
        <f t="shared" ref="J5959:K5959" si="4658">SUM(J5958)</f>
        <v>7719356</v>
      </c>
      <c r="K5959" s="69">
        <f t="shared" si="4658"/>
        <v>0</v>
      </c>
      <c r="L5959" s="69">
        <f t="shared" si="4613"/>
        <v>698667</v>
      </c>
      <c r="M5959" s="69">
        <f t="shared" ref="M5959" si="4659">SUM(M5958)</f>
        <v>0</v>
      </c>
      <c r="N5959" s="69">
        <f t="shared" ref="N5959:O5959" si="4660">SUM(N5958)</f>
        <v>0</v>
      </c>
      <c r="O5959" s="69">
        <f t="shared" si="4660"/>
        <v>698667</v>
      </c>
      <c r="P5959" s="69">
        <f t="shared" si="4611"/>
        <v>698667</v>
      </c>
      <c r="Q5959" s="69">
        <f t="shared" si="4612"/>
        <v>9.0508456923090481</v>
      </c>
    </row>
    <row r="5960" spans="1:17" x14ac:dyDescent="0.25">
      <c r="A5960" s="25"/>
      <c r="B5960" s="25"/>
      <c r="C5960" s="25"/>
      <c r="D5960" s="53"/>
      <c r="E5960" s="53"/>
      <c r="F5960" s="53"/>
      <c r="G5960" s="53"/>
    </row>
    <row r="5961" spans="1:17" ht="15.75" thickBot="1" x14ac:dyDescent="0.3">
      <c r="A5961" s="23" t="s">
        <v>1</v>
      </c>
      <c r="B5961" s="23" t="s">
        <v>1</v>
      </c>
      <c r="C5961" s="23" t="s">
        <v>1</v>
      </c>
      <c r="D5961" s="49" t="s">
        <v>1</v>
      </c>
      <c r="E5961" s="49" t="s">
        <v>1</v>
      </c>
      <c r="F5961" s="49" t="s">
        <v>1</v>
      </c>
      <c r="G5961" s="49" t="s">
        <v>1</v>
      </c>
      <c r="H5961" s="26" t="s">
        <v>1</v>
      </c>
      <c r="I5961" s="70"/>
      <c r="J5961" s="70"/>
      <c r="K5961" s="70"/>
      <c r="L5961" s="70"/>
      <c r="M5961" s="70"/>
      <c r="N5961" s="70"/>
      <c r="O5961" s="70"/>
      <c r="P5961" s="70"/>
      <c r="Q5961" s="70"/>
    </row>
    <row r="5962" spans="1:17" ht="34.5" thickBot="1" x14ac:dyDescent="0.3">
      <c r="A5962" s="22" t="s">
        <v>4</v>
      </c>
      <c r="B5962" s="22" t="s">
        <v>5</v>
      </c>
      <c r="C5962" s="22" t="s">
        <v>6</v>
      </c>
      <c r="D5962" s="44" t="s">
        <v>2891</v>
      </c>
      <c r="E5962" s="44" t="s">
        <v>2895</v>
      </c>
      <c r="F5962" s="44" t="s">
        <v>7</v>
      </c>
      <c r="G5962" s="44" t="s">
        <v>8</v>
      </c>
      <c r="H5962" s="22" t="s">
        <v>9</v>
      </c>
      <c r="I5962" s="64" t="s">
        <v>2718</v>
      </c>
      <c r="J5962" s="64" t="s">
        <v>2879</v>
      </c>
      <c r="K5962" s="64" t="s">
        <v>2942</v>
      </c>
      <c r="L5962" s="64" t="s">
        <v>2942</v>
      </c>
      <c r="M5962" s="64" t="s">
        <v>2950</v>
      </c>
      <c r="N5962" s="64" t="s">
        <v>2949</v>
      </c>
      <c r="O5962" s="64" t="s">
        <v>2951</v>
      </c>
      <c r="P5962" s="64" t="s">
        <v>2942</v>
      </c>
      <c r="Q5962" s="64" t="s">
        <v>2944</v>
      </c>
    </row>
    <row r="5963" spans="1:17" x14ac:dyDescent="0.25">
      <c r="A5963" s="15" t="s">
        <v>1</v>
      </c>
      <c r="B5963" s="15" t="s">
        <v>1</v>
      </c>
      <c r="C5963" s="15" t="s">
        <v>1</v>
      </c>
      <c r="D5963" s="45" t="s">
        <v>1</v>
      </c>
      <c r="E5963" s="45" t="s">
        <v>1</v>
      </c>
      <c r="F5963" s="46" t="s">
        <v>1</v>
      </c>
      <c r="G5963" s="47" t="s">
        <v>1</v>
      </c>
      <c r="H5963" s="16" t="s">
        <v>1</v>
      </c>
      <c r="I5963" s="65">
        <v>1</v>
      </c>
      <c r="J5963" s="65" t="s">
        <v>2894</v>
      </c>
      <c r="K5963" s="65">
        <v>3</v>
      </c>
      <c r="L5963" s="65" t="s">
        <v>2945</v>
      </c>
      <c r="M5963" s="65">
        <v>5</v>
      </c>
      <c r="N5963" s="65">
        <v>6</v>
      </c>
      <c r="O5963" s="65">
        <v>7</v>
      </c>
      <c r="P5963" s="65" t="s">
        <v>2946</v>
      </c>
      <c r="Q5963" s="65">
        <v>9</v>
      </c>
    </row>
    <row r="5964" spans="1:17" x14ac:dyDescent="0.25">
      <c r="A5964" s="14" t="s">
        <v>638</v>
      </c>
      <c r="B5964" s="14" t="s">
        <v>124</v>
      </c>
      <c r="C5964" s="12" t="s">
        <v>741</v>
      </c>
      <c r="D5964" s="43" t="s">
        <v>1836</v>
      </c>
      <c r="E5964" s="42" t="s">
        <v>1</v>
      </c>
      <c r="F5964" s="42" t="s">
        <v>1</v>
      </c>
      <c r="G5964" s="42" t="s">
        <v>1</v>
      </c>
      <c r="H5964" s="11" t="s">
        <v>1837</v>
      </c>
      <c r="I5964" s="63"/>
      <c r="J5964" s="63"/>
      <c r="K5964" s="63"/>
      <c r="L5964" s="63"/>
      <c r="M5964" s="63"/>
      <c r="N5964" s="63"/>
      <c r="O5964" s="63"/>
      <c r="P5964" s="63">
        <f t="shared" ref="P5964:P6027" si="4661">K5964+L5964</f>
        <v>0</v>
      </c>
      <c r="Q5964" s="63" t="str">
        <f t="shared" ref="Q5964:Q6027" si="4662">IF(J5964=0,"-",P5964/J5964*100)</f>
        <v>-</v>
      </c>
    </row>
    <row r="5965" spans="1:17" ht="22.5" x14ac:dyDescent="0.25">
      <c r="A5965" s="14" t="s">
        <v>1</v>
      </c>
      <c r="B5965" s="14" t="s">
        <v>1</v>
      </c>
      <c r="C5965" s="14" t="s">
        <v>1</v>
      </c>
      <c r="D5965" s="42" t="s">
        <v>1</v>
      </c>
      <c r="E5965" s="42" t="s">
        <v>1</v>
      </c>
      <c r="F5965" s="42" t="s">
        <v>1</v>
      </c>
      <c r="G5965" s="42" t="s">
        <v>1</v>
      </c>
      <c r="H5965" s="17" t="s">
        <v>13</v>
      </c>
      <c r="I5965" s="66">
        <f t="shared" ref="I5965" si="4663">SUM(I5966,I5974,I5976)</f>
        <v>6464731</v>
      </c>
      <c r="J5965" s="66">
        <f t="shared" ref="J5965:K5965" si="4664">SUM(J5966,J5974,J5976)</f>
        <v>5331410</v>
      </c>
      <c r="K5965" s="66">
        <f t="shared" si="4664"/>
        <v>0</v>
      </c>
      <c r="L5965" s="66">
        <f t="shared" ref="L5965:L6028" si="4665">SUM(M5965:O5965)</f>
        <v>468200</v>
      </c>
      <c r="M5965" s="66">
        <f t="shared" ref="M5965" si="4666">SUM(M5966,M5974,M5976)</f>
        <v>0</v>
      </c>
      <c r="N5965" s="66">
        <f t="shared" ref="N5965:O5965" si="4667">SUM(N5966,N5974,N5976)</f>
        <v>0</v>
      </c>
      <c r="O5965" s="66">
        <f t="shared" si="4667"/>
        <v>468200</v>
      </c>
      <c r="P5965" s="66">
        <f t="shared" si="4661"/>
        <v>468200</v>
      </c>
      <c r="Q5965" s="66">
        <f t="shared" si="4662"/>
        <v>8.7819169788104841</v>
      </c>
    </row>
    <row r="5966" spans="1:17" x14ac:dyDescent="0.25">
      <c r="A5966" s="12" t="s">
        <v>638</v>
      </c>
      <c r="B5966" s="12" t="s">
        <v>124</v>
      </c>
      <c r="C5966" s="12" t="s">
        <v>741</v>
      </c>
      <c r="D5966" s="43" t="s">
        <v>1836</v>
      </c>
      <c r="E5966" s="42" t="s">
        <v>2709</v>
      </c>
      <c r="F5966" s="42" t="s">
        <v>1</v>
      </c>
      <c r="G5966" s="42" t="s">
        <v>1</v>
      </c>
      <c r="H5966" s="11" t="s">
        <v>15</v>
      </c>
      <c r="I5966" s="67">
        <f t="shared" ref="I5966" si="4668">SUM(I5967,I5968)</f>
        <v>4972896</v>
      </c>
      <c r="J5966" s="67">
        <f t="shared" ref="J5966:K5966" si="4669">SUM(J5967,J5968)</f>
        <v>4534730</v>
      </c>
      <c r="K5966" s="67">
        <f t="shared" si="4669"/>
        <v>0</v>
      </c>
      <c r="L5966" s="67">
        <f t="shared" si="4665"/>
        <v>368700</v>
      </c>
      <c r="M5966" s="67">
        <f t="shared" ref="M5966" si="4670">SUM(M5967,M5968)</f>
        <v>0</v>
      </c>
      <c r="N5966" s="67">
        <f t="shared" ref="N5966:O5966" si="4671">SUM(N5967,N5968)</f>
        <v>0</v>
      </c>
      <c r="O5966" s="67">
        <f t="shared" si="4671"/>
        <v>368700</v>
      </c>
      <c r="P5966" s="67">
        <f t="shared" si="4661"/>
        <v>368700</v>
      </c>
      <c r="Q5966" s="67">
        <f t="shared" si="4662"/>
        <v>8.1305832982338533</v>
      </c>
    </row>
    <row r="5967" spans="1:17" x14ac:dyDescent="0.25">
      <c r="A5967" s="12" t="s">
        <v>638</v>
      </c>
      <c r="B5967" s="12" t="s">
        <v>124</v>
      </c>
      <c r="C5967" s="12" t="s">
        <v>741</v>
      </c>
      <c r="D5967" s="43" t="s">
        <v>1836</v>
      </c>
      <c r="E5967" s="48">
        <v>6111</v>
      </c>
      <c r="F5967" s="43"/>
      <c r="G5967" s="56" t="s">
        <v>2921</v>
      </c>
      <c r="H5967" s="23" t="s">
        <v>16</v>
      </c>
      <c r="I5967" s="68">
        <v>4538730</v>
      </c>
      <c r="J5967" s="68">
        <v>4143730</v>
      </c>
      <c r="K5967" s="68"/>
      <c r="L5967" s="68">
        <f t="shared" si="4665"/>
        <v>345000</v>
      </c>
      <c r="M5967" s="68"/>
      <c r="N5967" s="68"/>
      <c r="O5967" s="68">
        <v>345000</v>
      </c>
      <c r="P5967" s="68">
        <f t="shared" si="4661"/>
        <v>345000</v>
      </c>
      <c r="Q5967" s="68">
        <f t="shared" si="4662"/>
        <v>8.3258320402149764</v>
      </c>
    </row>
    <row r="5968" spans="1:17" x14ac:dyDescent="0.25">
      <c r="A5968" s="14" t="s">
        <v>638</v>
      </c>
      <c r="B5968" s="14" t="s">
        <v>124</v>
      </c>
      <c r="C5968" s="14" t="s">
        <v>741</v>
      </c>
      <c r="D5968" s="50" t="s">
        <v>1836</v>
      </c>
      <c r="E5968" s="50" t="s">
        <v>2719</v>
      </c>
      <c r="F5968" s="43" t="s">
        <v>1</v>
      </c>
      <c r="G5968" s="49" t="s">
        <v>1</v>
      </c>
      <c r="H5968" s="11" t="s">
        <v>19</v>
      </c>
      <c r="I5968" s="67">
        <f t="shared" ref="I5968:O5968" si="4672">SUM(I5969:I5973)</f>
        <v>434166</v>
      </c>
      <c r="J5968" s="67">
        <f t="shared" si="4672"/>
        <v>391000</v>
      </c>
      <c r="K5968" s="67">
        <f t="shared" si="4672"/>
        <v>0</v>
      </c>
      <c r="L5968" s="67">
        <f t="shared" si="4665"/>
        <v>23700</v>
      </c>
      <c r="M5968" s="67">
        <f t="shared" si="4672"/>
        <v>0</v>
      </c>
      <c r="N5968" s="67">
        <f t="shared" si="4672"/>
        <v>0</v>
      </c>
      <c r="O5968" s="67">
        <f t="shared" si="4672"/>
        <v>23700</v>
      </c>
      <c r="P5968" s="67">
        <f t="shared" si="4661"/>
        <v>23700</v>
      </c>
      <c r="Q5968" s="67">
        <f t="shared" si="4662"/>
        <v>6.0613810741687981</v>
      </c>
    </row>
    <row r="5969" spans="1:17" x14ac:dyDescent="0.25">
      <c r="A5969" s="12" t="s">
        <v>638</v>
      </c>
      <c r="B5969" s="12" t="s">
        <v>124</v>
      </c>
      <c r="C5969" s="12" t="s">
        <v>741</v>
      </c>
      <c r="D5969" s="43" t="s">
        <v>1836</v>
      </c>
      <c r="E5969" s="48">
        <v>6112</v>
      </c>
      <c r="F5969" s="43" t="s">
        <v>1838</v>
      </c>
      <c r="G5969" s="56" t="s">
        <v>2921</v>
      </c>
      <c r="H5969" s="23" t="s">
        <v>73</v>
      </c>
      <c r="I5969" s="68">
        <v>69166</v>
      </c>
      <c r="J5969" s="68">
        <v>68000</v>
      </c>
      <c r="K5969" s="68"/>
      <c r="L5969" s="68">
        <f t="shared" si="4665"/>
        <v>6700</v>
      </c>
      <c r="M5969" s="68"/>
      <c r="N5969" s="68"/>
      <c r="O5969" s="68">
        <v>6700</v>
      </c>
      <c r="P5969" s="68">
        <f t="shared" si="4661"/>
        <v>6700</v>
      </c>
      <c r="Q5969" s="68">
        <f t="shared" si="4662"/>
        <v>9.8529411764705888</v>
      </c>
    </row>
    <row r="5970" spans="1:17" x14ac:dyDescent="0.25">
      <c r="A5970" s="12" t="s">
        <v>638</v>
      </c>
      <c r="B5970" s="12" t="s">
        <v>124</v>
      </c>
      <c r="C5970" s="12" t="s">
        <v>741</v>
      </c>
      <c r="D5970" s="43" t="s">
        <v>1836</v>
      </c>
      <c r="E5970" s="48">
        <v>6112</v>
      </c>
      <c r="F5970" s="43" t="s">
        <v>1839</v>
      </c>
      <c r="G5970" s="56" t="s">
        <v>2921</v>
      </c>
      <c r="H5970" s="23" t="s">
        <v>22</v>
      </c>
      <c r="I5970" s="68">
        <v>217000</v>
      </c>
      <c r="J5970" s="68">
        <v>213000</v>
      </c>
      <c r="K5970" s="68"/>
      <c r="L5970" s="68">
        <f t="shared" si="4665"/>
        <v>17000</v>
      </c>
      <c r="M5970" s="68"/>
      <c r="N5970" s="68"/>
      <c r="O5970" s="68">
        <v>17000</v>
      </c>
      <c r="P5970" s="68">
        <f t="shared" si="4661"/>
        <v>17000</v>
      </c>
      <c r="Q5970" s="68">
        <f t="shared" si="4662"/>
        <v>7.981220657276995</v>
      </c>
    </row>
    <row r="5971" spans="1:17" x14ac:dyDescent="0.25">
      <c r="A5971" s="12" t="s">
        <v>638</v>
      </c>
      <c r="B5971" s="12" t="s">
        <v>124</v>
      </c>
      <c r="C5971" s="12" t="s">
        <v>741</v>
      </c>
      <c r="D5971" s="43" t="s">
        <v>1836</v>
      </c>
      <c r="E5971" s="48">
        <v>6112</v>
      </c>
      <c r="F5971" s="43" t="s">
        <v>1840</v>
      </c>
      <c r="G5971" s="56" t="s">
        <v>2921</v>
      </c>
      <c r="H5971" s="23" t="s">
        <v>24</v>
      </c>
      <c r="I5971" s="68">
        <v>55000</v>
      </c>
      <c r="J5971" s="68">
        <v>55000</v>
      </c>
      <c r="K5971" s="68"/>
      <c r="L5971" s="68">
        <f t="shared" si="4665"/>
        <v>0</v>
      </c>
      <c r="M5971" s="68"/>
      <c r="N5971" s="68"/>
      <c r="O5971" s="68"/>
      <c r="P5971" s="68">
        <f t="shared" si="4661"/>
        <v>0</v>
      </c>
      <c r="Q5971" s="68">
        <f t="shared" si="4662"/>
        <v>0</v>
      </c>
    </row>
    <row r="5972" spans="1:17" x14ac:dyDescent="0.25">
      <c r="A5972" s="12" t="s">
        <v>638</v>
      </c>
      <c r="B5972" s="12" t="s">
        <v>124</v>
      </c>
      <c r="C5972" s="12" t="s">
        <v>741</v>
      </c>
      <c r="D5972" s="43" t="s">
        <v>1836</v>
      </c>
      <c r="E5972" s="48">
        <v>6112</v>
      </c>
      <c r="F5972" s="43" t="s">
        <v>1841</v>
      </c>
      <c r="G5972" s="56" t="s">
        <v>2921</v>
      </c>
      <c r="H5972" s="23" t="s">
        <v>76</v>
      </c>
      <c r="I5972" s="68">
        <v>25000</v>
      </c>
      <c r="J5972" s="68">
        <v>25000</v>
      </c>
      <c r="K5972" s="68"/>
      <c r="L5972" s="68">
        <f t="shared" si="4665"/>
        <v>0</v>
      </c>
      <c r="M5972" s="68"/>
      <c r="N5972" s="68"/>
      <c r="O5972" s="68"/>
      <c r="P5972" s="68">
        <f t="shared" si="4661"/>
        <v>0</v>
      </c>
      <c r="Q5972" s="68">
        <f t="shared" si="4662"/>
        <v>0</v>
      </c>
    </row>
    <row r="5973" spans="1:17" x14ac:dyDescent="0.25">
      <c r="A5973" s="12" t="s">
        <v>638</v>
      </c>
      <c r="B5973" s="12" t="s">
        <v>124</v>
      </c>
      <c r="C5973" s="12" t="s">
        <v>741</v>
      </c>
      <c r="D5973" s="43" t="s">
        <v>1836</v>
      </c>
      <c r="E5973" s="48">
        <v>6112</v>
      </c>
      <c r="F5973" s="43" t="s">
        <v>1842</v>
      </c>
      <c r="G5973" s="56" t="s">
        <v>2921</v>
      </c>
      <c r="H5973" s="23" t="s">
        <v>26</v>
      </c>
      <c r="I5973" s="68">
        <v>68000</v>
      </c>
      <c r="J5973" s="68">
        <v>30000</v>
      </c>
      <c r="K5973" s="68"/>
      <c r="L5973" s="68">
        <f t="shared" si="4665"/>
        <v>0</v>
      </c>
      <c r="M5973" s="68"/>
      <c r="N5973" s="68"/>
      <c r="O5973" s="68"/>
      <c r="P5973" s="68">
        <f t="shared" si="4661"/>
        <v>0</v>
      </c>
      <c r="Q5973" s="68">
        <f t="shared" si="4662"/>
        <v>0</v>
      </c>
    </row>
    <row r="5974" spans="1:17" x14ac:dyDescent="0.25">
      <c r="A5974" s="12" t="s">
        <v>638</v>
      </c>
      <c r="B5974" s="12" t="s">
        <v>124</v>
      </c>
      <c r="C5974" s="12" t="s">
        <v>741</v>
      </c>
      <c r="D5974" s="43" t="s">
        <v>1836</v>
      </c>
      <c r="E5974" s="42" t="s">
        <v>2710</v>
      </c>
      <c r="F5974" s="42" t="s">
        <v>1</v>
      </c>
      <c r="G5974" s="42" t="s">
        <v>1</v>
      </c>
      <c r="H5974" s="11" t="s">
        <v>28</v>
      </c>
      <c r="I5974" s="67">
        <f t="shared" ref="I5974:O5974" si="4673">SUM(I5975)</f>
        <v>470897</v>
      </c>
      <c r="J5974" s="67">
        <f t="shared" si="4673"/>
        <v>435092</v>
      </c>
      <c r="K5974" s="67">
        <f t="shared" si="4673"/>
        <v>0</v>
      </c>
      <c r="L5974" s="67">
        <f t="shared" si="4665"/>
        <v>36000</v>
      </c>
      <c r="M5974" s="67">
        <f t="shared" si="4673"/>
        <v>0</v>
      </c>
      <c r="N5974" s="67">
        <f t="shared" si="4673"/>
        <v>0</v>
      </c>
      <c r="O5974" s="67">
        <f t="shared" si="4673"/>
        <v>36000</v>
      </c>
      <c r="P5974" s="67">
        <f t="shared" si="4661"/>
        <v>36000</v>
      </c>
      <c r="Q5974" s="67">
        <f t="shared" si="4662"/>
        <v>8.2741121417998951</v>
      </c>
    </row>
    <row r="5975" spans="1:17" x14ac:dyDescent="0.25">
      <c r="A5975" s="12" t="s">
        <v>638</v>
      </c>
      <c r="B5975" s="12" t="s">
        <v>124</v>
      </c>
      <c r="C5975" s="12" t="s">
        <v>741</v>
      </c>
      <c r="D5975" s="43" t="s">
        <v>1836</v>
      </c>
      <c r="E5975" s="48">
        <v>6121</v>
      </c>
      <c r="F5975" s="43"/>
      <c r="G5975" s="56" t="s">
        <v>2921</v>
      </c>
      <c r="H5975" s="23" t="s">
        <v>29</v>
      </c>
      <c r="I5975" s="68">
        <v>470897</v>
      </c>
      <c r="J5975" s="68">
        <v>435092</v>
      </c>
      <c r="K5975" s="68"/>
      <c r="L5975" s="68">
        <f t="shared" si="4665"/>
        <v>36000</v>
      </c>
      <c r="M5975" s="68"/>
      <c r="N5975" s="68"/>
      <c r="O5975" s="68">
        <v>36000</v>
      </c>
      <c r="P5975" s="68">
        <f t="shared" si="4661"/>
        <v>36000</v>
      </c>
      <c r="Q5975" s="68">
        <f t="shared" si="4662"/>
        <v>8.2741121417998951</v>
      </c>
    </row>
    <row r="5976" spans="1:17" x14ac:dyDescent="0.25">
      <c r="A5976" s="12" t="s">
        <v>638</v>
      </c>
      <c r="B5976" s="12" t="s">
        <v>124</v>
      </c>
      <c r="C5976" s="12" t="s">
        <v>741</v>
      </c>
      <c r="D5976" s="43" t="s">
        <v>1836</v>
      </c>
      <c r="E5976" s="42" t="s">
        <v>2711</v>
      </c>
      <c r="F5976" s="42" t="s">
        <v>1</v>
      </c>
      <c r="G5976" s="42" t="s">
        <v>1</v>
      </c>
      <c r="H5976" s="11" t="s">
        <v>32</v>
      </c>
      <c r="I5976" s="67">
        <f t="shared" ref="I5976:O5976" si="4674">SUM(I5977:I5985)</f>
        <v>1020938</v>
      </c>
      <c r="J5976" s="67">
        <f t="shared" si="4674"/>
        <v>361588</v>
      </c>
      <c r="K5976" s="67">
        <f t="shared" si="4674"/>
        <v>0</v>
      </c>
      <c r="L5976" s="67">
        <f t="shared" si="4665"/>
        <v>63500</v>
      </c>
      <c r="M5976" s="67">
        <f t="shared" si="4674"/>
        <v>0</v>
      </c>
      <c r="N5976" s="67">
        <f t="shared" si="4674"/>
        <v>0</v>
      </c>
      <c r="O5976" s="67">
        <f t="shared" si="4674"/>
        <v>63500</v>
      </c>
      <c r="P5976" s="67">
        <f t="shared" si="4661"/>
        <v>63500</v>
      </c>
      <c r="Q5976" s="67">
        <f t="shared" si="4662"/>
        <v>17.561423498567429</v>
      </c>
    </row>
    <row r="5977" spans="1:17" x14ac:dyDescent="0.25">
      <c r="A5977" s="12" t="s">
        <v>638</v>
      </c>
      <c r="B5977" s="12" t="s">
        <v>124</v>
      </c>
      <c r="C5977" s="12" t="s">
        <v>741</v>
      </c>
      <c r="D5977" s="43" t="s">
        <v>1836</v>
      </c>
      <c r="E5977" s="48">
        <v>6131</v>
      </c>
      <c r="F5977" s="43"/>
      <c r="G5977" s="56" t="s">
        <v>2921</v>
      </c>
      <c r="H5977" s="23" t="s">
        <v>33</v>
      </c>
      <c r="I5977" s="68">
        <v>101500</v>
      </c>
      <c r="J5977" s="68">
        <v>1500</v>
      </c>
      <c r="K5977" s="68"/>
      <c r="L5977" s="68">
        <f t="shared" si="4665"/>
        <v>300</v>
      </c>
      <c r="M5977" s="68"/>
      <c r="N5977" s="68"/>
      <c r="O5977" s="68">
        <v>300</v>
      </c>
      <c r="P5977" s="68">
        <f t="shared" si="4661"/>
        <v>300</v>
      </c>
      <c r="Q5977" s="68">
        <f t="shared" si="4662"/>
        <v>20</v>
      </c>
    </row>
    <row r="5978" spans="1:17" x14ac:dyDescent="0.25">
      <c r="A5978" s="12" t="s">
        <v>638</v>
      </c>
      <c r="B5978" s="12" t="s">
        <v>124</v>
      </c>
      <c r="C5978" s="12" t="s">
        <v>741</v>
      </c>
      <c r="D5978" s="43" t="s">
        <v>1836</v>
      </c>
      <c r="E5978" s="48">
        <v>6132</v>
      </c>
      <c r="F5978" s="43"/>
      <c r="G5978" s="56" t="s">
        <v>2921</v>
      </c>
      <c r="H5978" s="23" t="s">
        <v>227</v>
      </c>
      <c r="I5978" s="68">
        <v>225000</v>
      </c>
      <c r="J5978" s="68">
        <v>175000</v>
      </c>
      <c r="K5978" s="68"/>
      <c r="L5978" s="68">
        <f t="shared" si="4665"/>
        <v>36000</v>
      </c>
      <c r="M5978" s="68"/>
      <c r="N5978" s="68"/>
      <c r="O5978" s="68">
        <v>36000</v>
      </c>
      <c r="P5978" s="68">
        <f t="shared" si="4661"/>
        <v>36000</v>
      </c>
      <c r="Q5978" s="68">
        <f t="shared" si="4662"/>
        <v>20.571428571428569</v>
      </c>
    </row>
    <row r="5979" spans="1:17" x14ac:dyDescent="0.25">
      <c r="A5979" s="12" t="s">
        <v>638</v>
      </c>
      <c r="B5979" s="12" t="s">
        <v>124</v>
      </c>
      <c r="C5979" s="12" t="s">
        <v>741</v>
      </c>
      <c r="D5979" s="43" t="s">
        <v>1836</v>
      </c>
      <c r="E5979" s="48">
        <v>6133</v>
      </c>
      <c r="F5979" s="43"/>
      <c r="G5979" s="56" t="s">
        <v>2921</v>
      </c>
      <c r="H5979" s="23" t="s">
        <v>229</v>
      </c>
      <c r="I5979" s="68">
        <v>115000</v>
      </c>
      <c r="J5979" s="68">
        <v>65000</v>
      </c>
      <c r="K5979" s="68"/>
      <c r="L5979" s="68">
        <f t="shared" si="4665"/>
        <v>5000</v>
      </c>
      <c r="M5979" s="68"/>
      <c r="N5979" s="68"/>
      <c r="O5979" s="68">
        <v>5000</v>
      </c>
      <c r="P5979" s="68">
        <f t="shared" si="4661"/>
        <v>5000</v>
      </c>
      <c r="Q5979" s="68">
        <f t="shared" si="4662"/>
        <v>7.6923076923076925</v>
      </c>
    </row>
    <row r="5980" spans="1:17" x14ac:dyDescent="0.25">
      <c r="A5980" s="12" t="s">
        <v>638</v>
      </c>
      <c r="B5980" s="12" t="s">
        <v>124</v>
      </c>
      <c r="C5980" s="12" t="s">
        <v>741</v>
      </c>
      <c r="D5980" s="43" t="s">
        <v>1836</v>
      </c>
      <c r="E5980" s="48">
        <v>6134</v>
      </c>
      <c r="F5980" s="43"/>
      <c r="G5980" s="56" t="s">
        <v>2921</v>
      </c>
      <c r="H5980" s="23" t="s">
        <v>169</v>
      </c>
      <c r="I5980" s="68">
        <v>60000</v>
      </c>
      <c r="J5980" s="68">
        <v>0</v>
      </c>
      <c r="K5980" s="68"/>
      <c r="L5980" s="68">
        <f t="shared" si="4665"/>
        <v>0</v>
      </c>
      <c r="M5980" s="68"/>
      <c r="N5980" s="68"/>
      <c r="O5980" s="68"/>
      <c r="P5980" s="68">
        <f t="shared" si="4661"/>
        <v>0</v>
      </c>
      <c r="Q5980" s="68" t="str">
        <f t="shared" si="4662"/>
        <v>-</v>
      </c>
    </row>
    <row r="5981" spans="1:17" x14ac:dyDescent="0.25">
      <c r="A5981" s="12" t="s">
        <v>638</v>
      </c>
      <c r="B5981" s="12" t="s">
        <v>124</v>
      </c>
      <c r="C5981" s="12" t="s">
        <v>741</v>
      </c>
      <c r="D5981" s="43" t="s">
        <v>1836</v>
      </c>
      <c r="E5981" s="48">
        <v>6135</v>
      </c>
      <c r="F5981" s="43"/>
      <c r="G5981" s="56" t="s">
        <v>2921</v>
      </c>
      <c r="H5981" s="23" t="s">
        <v>231</v>
      </c>
      <c r="I5981" s="68">
        <v>5000</v>
      </c>
      <c r="J5981" s="68">
        <v>0</v>
      </c>
      <c r="K5981" s="68"/>
      <c r="L5981" s="68">
        <f t="shared" si="4665"/>
        <v>0</v>
      </c>
      <c r="M5981" s="68"/>
      <c r="N5981" s="68"/>
      <c r="O5981" s="68"/>
      <c r="P5981" s="68">
        <f t="shared" si="4661"/>
        <v>0</v>
      </c>
      <c r="Q5981" s="68" t="str">
        <f t="shared" si="4662"/>
        <v>-</v>
      </c>
    </row>
    <row r="5982" spans="1:17" x14ac:dyDescent="0.25">
      <c r="A5982" s="12" t="s">
        <v>638</v>
      </c>
      <c r="B5982" s="12" t="s">
        <v>124</v>
      </c>
      <c r="C5982" s="12" t="s">
        <v>741</v>
      </c>
      <c r="D5982" s="43" t="s">
        <v>1836</v>
      </c>
      <c r="E5982" s="48">
        <v>6136</v>
      </c>
      <c r="F5982" s="43"/>
      <c r="G5982" s="56" t="s">
        <v>2921</v>
      </c>
      <c r="H5982" s="23" t="s">
        <v>233</v>
      </c>
      <c r="I5982" s="68">
        <v>10000</v>
      </c>
      <c r="J5982" s="68">
        <v>0</v>
      </c>
      <c r="K5982" s="68"/>
      <c r="L5982" s="68">
        <f t="shared" si="4665"/>
        <v>0</v>
      </c>
      <c r="M5982" s="68"/>
      <c r="N5982" s="68"/>
      <c r="O5982" s="68"/>
      <c r="P5982" s="68">
        <f t="shared" si="4661"/>
        <v>0</v>
      </c>
      <c r="Q5982" s="68" t="str">
        <f t="shared" si="4662"/>
        <v>-</v>
      </c>
    </row>
    <row r="5983" spans="1:17" x14ac:dyDescent="0.25">
      <c r="A5983" s="12" t="s">
        <v>638</v>
      </c>
      <c r="B5983" s="12" t="s">
        <v>124</v>
      </c>
      <c r="C5983" s="12" t="s">
        <v>741</v>
      </c>
      <c r="D5983" s="43" t="s">
        <v>1836</v>
      </c>
      <c r="E5983" s="48">
        <v>6137</v>
      </c>
      <c r="F5983" s="43"/>
      <c r="G5983" s="56" t="s">
        <v>2921</v>
      </c>
      <c r="H5983" s="23" t="s">
        <v>235</v>
      </c>
      <c r="I5983" s="68">
        <v>45000</v>
      </c>
      <c r="J5983" s="68">
        <v>25000</v>
      </c>
      <c r="K5983" s="68"/>
      <c r="L5983" s="68">
        <f t="shared" si="4665"/>
        <v>10000</v>
      </c>
      <c r="M5983" s="68"/>
      <c r="N5983" s="68"/>
      <c r="O5983" s="68">
        <v>10000</v>
      </c>
      <c r="P5983" s="68">
        <f t="shared" si="4661"/>
        <v>10000</v>
      </c>
      <c r="Q5983" s="68">
        <f t="shared" si="4662"/>
        <v>40</v>
      </c>
    </row>
    <row r="5984" spans="1:17" x14ac:dyDescent="0.25">
      <c r="A5984" s="12" t="s">
        <v>638</v>
      </c>
      <c r="B5984" s="12" t="s">
        <v>124</v>
      </c>
      <c r="C5984" s="12" t="s">
        <v>741</v>
      </c>
      <c r="D5984" s="43" t="s">
        <v>1836</v>
      </c>
      <c r="E5984" s="48">
        <v>6138</v>
      </c>
      <c r="F5984" s="43"/>
      <c r="G5984" s="56" t="s">
        <v>2921</v>
      </c>
      <c r="H5984" s="23" t="s">
        <v>237</v>
      </c>
      <c r="I5984" s="68">
        <v>12000</v>
      </c>
      <c r="J5984" s="68">
        <v>0</v>
      </c>
      <c r="K5984" s="68"/>
      <c r="L5984" s="68">
        <f t="shared" si="4665"/>
        <v>0</v>
      </c>
      <c r="M5984" s="68"/>
      <c r="N5984" s="68"/>
      <c r="O5984" s="68"/>
      <c r="P5984" s="68">
        <f t="shared" si="4661"/>
        <v>0</v>
      </c>
      <c r="Q5984" s="68" t="str">
        <f t="shared" si="4662"/>
        <v>-</v>
      </c>
    </row>
    <row r="5985" spans="1:17" x14ac:dyDescent="0.25">
      <c r="A5985" s="14" t="s">
        <v>638</v>
      </c>
      <c r="B5985" s="14" t="s">
        <v>124</v>
      </c>
      <c r="C5985" s="14" t="s">
        <v>741</v>
      </c>
      <c r="D5985" s="50" t="s">
        <v>1836</v>
      </c>
      <c r="E5985" s="50" t="s">
        <v>2720</v>
      </c>
      <c r="F5985" s="43" t="s">
        <v>1</v>
      </c>
      <c r="G5985" s="49" t="s">
        <v>1</v>
      </c>
      <c r="H5985" s="11" t="s">
        <v>35</v>
      </c>
      <c r="I5985" s="67">
        <f t="shared" ref="I5985:O5985" si="4675">SUM(I5986:I5988)</f>
        <v>447438</v>
      </c>
      <c r="J5985" s="67">
        <f t="shared" si="4675"/>
        <v>95088</v>
      </c>
      <c r="K5985" s="67">
        <f t="shared" si="4675"/>
        <v>0</v>
      </c>
      <c r="L5985" s="67">
        <f t="shared" si="4665"/>
        <v>12200</v>
      </c>
      <c r="M5985" s="67">
        <f t="shared" si="4675"/>
        <v>0</v>
      </c>
      <c r="N5985" s="67">
        <f t="shared" si="4675"/>
        <v>0</v>
      </c>
      <c r="O5985" s="67">
        <f t="shared" si="4675"/>
        <v>12200</v>
      </c>
      <c r="P5985" s="67">
        <f t="shared" si="4661"/>
        <v>12200</v>
      </c>
      <c r="Q5985" s="67">
        <f t="shared" si="4662"/>
        <v>12.830220427393572</v>
      </c>
    </row>
    <row r="5986" spans="1:17" x14ac:dyDescent="0.25">
      <c r="A5986" s="12" t="s">
        <v>638</v>
      </c>
      <c r="B5986" s="12" t="s">
        <v>124</v>
      </c>
      <c r="C5986" s="12" t="s">
        <v>741</v>
      </c>
      <c r="D5986" s="43" t="s">
        <v>1836</v>
      </c>
      <c r="E5986" s="48">
        <v>6139</v>
      </c>
      <c r="F5986" s="43"/>
      <c r="G5986" s="56" t="s">
        <v>2921</v>
      </c>
      <c r="H5986" s="23" t="s">
        <v>35</v>
      </c>
      <c r="I5986" s="68">
        <v>415000</v>
      </c>
      <c r="J5986" s="68">
        <v>65000</v>
      </c>
      <c r="K5986" s="68"/>
      <c r="L5986" s="68">
        <f t="shared" si="4665"/>
        <v>10000</v>
      </c>
      <c r="M5986" s="68"/>
      <c r="N5986" s="68"/>
      <c r="O5986" s="68">
        <v>10000</v>
      </c>
      <c r="P5986" s="68">
        <f t="shared" si="4661"/>
        <v>10000</v>
      </c>
      <c r="Q5986" s="68">
        <f t="shared" si="4662"/>
        <v>15.384615384615385</v>
      </c>
    </row>
    <row r="5987" spans="1:17" x14ac:dyDescent="0.25">
      <c r="A5987" s="12" t="s">
        <v>638</v>
      </c>
      <c r="B5987" s="12" t="s">
        <v>124</v>
      </c>
      <c r="C5987" s="12" t="s">
        <v>741</v>
      </c>
      <c r="D5987" s="43" t="s">
        <v>1836</v>
      </c>
      <c r="E5987" s="48">
        <v>6139</v>
      </c>
      <c r="F5987" s="43" t="s">
        <v>1843</v>
      </c>
      <c r="G5987" s="56" t="s">
        <v>2921</v>
      </c>
      <c r="H5987" s="23" t="s">
        <v>43</v>
      </c>
      <c r="I5987" s="68">
        <v>15453</v>
      </c>
      <c r="J5987" s="68">
        <v>13103</v>
      </c>
      <c r="K5987" s="68"/>
      <c r="L5987" s="68">
        <f t="shared" si="4665"/>
        <v>1000</v>
      </c>
      <c r="M5987" s="68"/>
      <c r="N5987" s="68"/>
      <c r="O5987" s="68">
        <v>1000</v>
      </c>
      <c r="P5987" s="68">
        <f t="shared" si="4661"/>
        <v>1000</v>
      </c>
      <c r="Q5987" s="68">
        <f t="shared" si="4662"/>
        <v>7.6318400366328323</v>
      </c>
    </row>
    <row r="5988" spans="1:17" ht="22.5" x14ac:dyDescent="0.25">
      <c r="A5988" s="12" t="s">
        <v>638</v>
      </c>
      <c r="B5988" s="12" t="s">
        <v>124</v>
      </c>
      <c r="C5988" s="12" t="s">
        <v>741</v>
      </c>
      <c r="D5988" s="43" t="s">
        <v>1836</v>
      </c>
      <c r="E5988" s="48">
        <v>6139</v>
      </c>
      <c r="F5988" s="43" t="s">
        <v>1844</v>
      </c>
      <c r="G5988" s="56" t="s">
        <v>2921</v>
      </c>
      <c r="H5988" s="23" t="s">
        <v>49</v>
      </c>
      <c r="I5988" s="68">
        <v>16985</v>
      </c>
      <c r="J5988" s="68">
        <v>16985</v>
      </c>
      <c r="K5988" s="68"/>
      <c r="L5988" s="68">
        <f t="shared" si="4665"/>
        <v>1200</v>
      </c>
      <c r="M5988" s="68"/>
      <c r="N5988" s="68"/>
      <c r="O5988" s="68">
        <v>1200</v>
      </c>
      <c r="P5988" s="68">
        <f t="shared" si="4661"/>
        <v>1200</v>
      </c>
      <c r="Q5988" s="68">
        <f t="shared" si="4662"/>
        <v>7.0650574035914042</v>
      </c>
    </row>
    <row r="5989" spans="1:17" ht="22.5" x14ac:dyDescent="0.25">
      <c r="A5989" s="14" t="s">
        <v>1</v>
      </c>
      <c r="B5989" s="14" t="s">
        <v>1</v>
      </c>
      <c r="C5989" s="14" t="s">
        <v>1</v>
      </c>
      <c r="D5989" s="42" t="s">
        <v>1</v>
      </c>
      <c r="E5989" s="42" t="s">
        <v>1</v>
      </c>
      <c r="F5989" s="42" t="s">
        <v>1</v>
      </c>
      <c r="G5989" s="42" t="s">
        <v>1</v>
      </c>
      <c r="H5989" s="17" t="s">
        <v>50</v>
      </c>
      <c r="I5989" s="66">
        <f t="shared" ref="I5989:O5990" si="4676">SUM(I5990)</f>
        <v>110000</v>
      </c>
      <c r="J5989" s="66">
        <f t="shared" si="4676"/>
        <v>0</v>
      </c>
      <c r="K5989" s="66">
        <f t="shared" si="4676"/>
        <v>0</v>
      </c>
      <c r="L5989" s="66">
        <f t="shared" si="4665"/>
        <v>0</v>
      </c>
      <c r="M5989" s="66">
        <f t="shared" si="4676"/>
        <v>0</v>
      </c>
      <c r="N5989" s="66">
        <f t="shared" si="4676"/>
        <v>0</v>
      </c>
      <c r="O5989" s="66">
        <f t="shared" si="4676"/>
        <v>0</v>
      </c>
      <c r="P5989" s="66">
        <f t="shared" si="4661"/>
        <v>0</v>
      </c>
      <c r="Q5989" s="66" t="str">
        <f t="shared" si="4662"/>
        <v>-</v>
      </c>
    </row>
    <row r="5990" spans="1:17" x14ac:dyDescent="0.25">
      <c r="A5990" s="12" t="s">
        <v>638</v>
      </c>
      <c r="B5990" s="12" t="s">
        <v>124</v>
      </c>
      <c r="C5990" s="12" t="s">
        <v>741</v>
      </c>
      <c r="D5990" s="43" t="s">
        <v>1836</v>
      </c>
      <c r="E5990" s="42" t="s">
        <v>2712</v>
      </c>
      <c r="F5990" s="42" t="s">
        <v>1</v>
      </c>
      <c r="G5990" s="42" t="s">
        <v>1</v>
      </c>
      <c r="H5990" s="11" t="s">
        <v>52</v>
      </c>
      <c r="I5990" s="67">
        <f t="shared" si="4676"/>
        <v>110000</v>
      </c>
      <c r="J5990" s="67">
        <f t="shared" si="4676"/>
        <v>0</v>
      </c>
      <c r="K5990" s="67">
        <f t="shared" si="4676"/>
        <v>0</v>
      </c>
      <c r="L5990" s="67">
        <f t="shared" si="4665"/>
        <v>0</v>
      </c>
      <c r="M5990" s="67">
        <f t="shared" si="4676"/>
        <v>0</v>
      </c>
      <c r="N5990" s="67">
        <f t="shared" si="4676"/>
        <v>0</v>
      </c>
      <c r="O5990" s="67">
        <f t="shared" si="4676"/>
        <v>0</v>
      </c>
      <c r="P5990" s="67">
        <f t="shared" si="4661"/>
        <v>0</v>
      </c>
      <c r="Q5990" s="67" t="str">
        <f t="shared" si="4662"/>
        <v>-</v>
      </c>
    </row>
    <row r="5991" spans="1:17" x14ac:dyDescent="0.25">
      <c r="A5991" s="12" t="s">
        <v>638</v>
      </c>
      <c r="B5991" s="12" t="s">
        <v>124</v>
      </c>
      <c r="C5991" s="12" t="s">
        <v>741</v>
      </c>
      <c r="D5991" s="43" t="s">
        <v>1836</v>
      </c>
      <c r="E5991" s="48">
        <v>6148</v>
      </c>
      <c r="F5991" s="43"/>
      <c r="G5991" s="56" t="s">
        <v>2921</v>
      </c>
      <c r="H5991" s="23" t="s">
        <v>58</v>
      </c>
      <c r="I5991" s="68">
        <v>110000</v>
      </c>
      <c r="J5991" s="68">
        <v>0</v>
      </c>
      <c r="K5991" s="68"/>
      <c r="L5991" s="68">
        <f t="shared" si="4665"/>
        <v>0</v>
      </c>
      <c r="M5991" s="68"/>
      <c r="N5991" s="68"/>
      <c r="O5991" s="68"/>
      <c r="P5991" s="68">
        <f t="shared" si="4661"/>
        <v>0</v>
      </c>
      <c r="Q5991" s="68" t="str">
        <f t="shared" si="4662"/>
        <v>-</v>
      </c>
    </row>
    <row r="5992" spans="1:17" ht="22.5" x14ac:dyDescent="0.25">
      <c r="A5992" s="14" t="s">
        <v>1</v>
      </c>
      <c r="B5992" s="14" t="s">
        <v>1</v>
      </c>
      <c r="C5992" s="14" t="s">
        <v>1</v>
      </c>
      <c r="D5992" s="42" t="s">
        <v>1</v>
      </c>
      <c r="E5992" s="42" t="s">
        <v>1</v>
      </c>
      <c r="F5992" s="42" t="s">
        <v>1</v>
      </c>
      <c r="G5992" s="42" t="s">
        <v>1</v>
      </c>
      <c r="H5992" s="17" t="s">
        <v>59</v>
      </c>
      <c r="I5992" s="66">
        <f t="shared" ref="I5992:O5992" si="4677">SUM(I5993)</f>
        <v>530000</v>
      </c>
      <c r="J5992" s="66">
        <f t="shared" si="4677"/>
        <v>0</v>
      </c>
      <c r="K5992" s="66">
        <f t="shared" si="4677"/>
        <v>0</v>
      </c>
      <c r="L5992" s="66">
        <f t="shared" si="4665"/>
        <v>0</v>
      </c>
      <c r="M5992" s="66">
        <f t="shared" si="4677"/>
        <v>0</v>
      </c>
      <c r="N5992" s="66">
        <f t="shared" si="4677"/>
        <v>0</v>
      </c>
      <c r="O5992" s="66">
        <f t="shared" si="4677"/>
        <v>0</v>
      </c>
      <c r="P5992" s="66">
        <f t="shared" si="4661"/>
        <v>0</v>
      </c>
      <c r="Q5992" s="66" t="str">
        <f t="shared" si="4662"/>
        <v>-</v>
      </c>
    </row>
    <row r="5993" spans="1:17" x14ac:dyDescent="0.25">
      <c r="A5993" s="12" t="s">
        <v>638</v>
      </c>
      <c r="B5993" s="12" t="s">
        <v>124</v>
      </c>
      <c r="C5993" s="12" t="s">
        <v>741</v>
      </c>
      <c r="D5993" s="43" t="s">
        <v>1836</v>
      </c>
      <c r="E5993" s="42" t="s">
        <v>2715</v>
      </c>
      <c r="F5993" s="42" t="s">
        <v>1</v>
      </c>
      <c r="G5993" s="42" t="s">
        <v>1</v>
      </c>
      <c r="H5993" s="11" t="s">
        <v>61</v>
      </c>
      <c r="I5993" s="67">
        <f t="shared" ref="I5993" si="4678">SUM(I5994:I5995)</f>
        <v>530000</v>
      </c>
      <c r="J5993" s="67">
        <f t="shared" ref="J5993:K5993" si="4679">SUM(J5994:J5995)</f>
        <v>0</v>
      </c>
      <c r="K5993" s="67">
        <f t="shared" si="4679"/>
        <v>0</v>
      </c>
      <c r="L5993" s="67">
        <f t="shared" si="4665"/>
        <v>0</v>
      </c>
      <c r="M5993" s="67">
        <f t="shared" ref="M5993" si="4680">SUM(M5994:M5995)</f>
        <v>0</v>
      </c>
      <c r="N5993" s="67">
        <f t="shared" ref="N5993:O5993" si="4681">SUM(N5994:N5995)</f>
        <v>0</v>
      </c>
      <c r="O5993" s="67">
        <f t="shared" si="4681"/>
        <v>0</v>
      </c>
      <c r="P5993" s="67">
        <f t="shared" si="4661"/>
        <v>0</v>
      </c>
      <c r="Q5993" s="67" t="str">
        <f t="shared" si="4662"/>
        <v>-</v>
      </c>
    </row>
    <row r="5994" spans="1:17" x14ac:dyDescent="0.25">
      <c r="A5994" s="12" t="s">
        <v>638</v>
      </c>
      <c r="B5994" s="12" t="s">
        <v>124</v>
      </c>
      <c r="C5994" s="12" t="s">
        <v>741</v>
      </c>
      <c r="D5994" s="43" t="s">
        <v>1836</v>
      </c>
      <c r="E5994" s="48">
        <v>8213</v>
      </c>
      <c r="F5994" s="43"/>
      <c r="G5994" s="56" t="s">
        <v>2921</v>
      </c>
      <c r="H5994" s="23" t="s">
        <v>62</v>
      </c>
      <c r="I5994" s="68">
        <v>330000</v>
      </c>
      <c r="J5994" s="68">
        <v>0</v>
      </c>
      <c r="K5994" s="68"/>
      <c r="L5994" s="68">
        <f t="shared" si="4665"/>
        <v>0</v>
      </c>
      <c r="M5994" s="68"/>
      <c r="N5994" s="68"/>
      <c r="O5994" s="68"/>
      <c r="P5994" s="68">
        <f t="shared" si="4661"/>
        <v>0</v>
      </c>
      <c r="Q5994" s="68" t="str">
        <f t="shared" si="4662"/>
        <v>-</v>
      </c>
    </row>
    <row r="5995" spans="1:17" x14ac:dyDescent="0.25">
      <c r="A5995" s="12" t="s">
        <v>638</v>
      </c>
      <c r="B5995" s="12" t="s">
        <v>124</v>
      </c>
      <c r="C5995" s="12" t="s">
        <v>741</v>
      </c>
      <c r="D5995" s="43" t="s">
        <v>1836</v>
      </c>
      <c r="E5995" s="48">
        <v>8216</v>
      </c>
      <c r="F5995" s="43"/>
      <c r="G5995" s="56" t="s">
        <v>2921</v>
      </c>
      <c r="H5995" s="23" t="s">
        <v>248</v>
      </c>
      <c r="I5995" s="68">
        <v>200000</v>
      </c>
      <c r="J5995" s="68">
        <v>0</v>
      </c>
      <c r="K5995" s="68"/>
      <c r="L5995" s="68">
        <f t="shared" si="4665"/>
        <v>0</v>
      </c>
      <c r="M5995" s="68"/>
      <c r="N5995" s="68"/>
      <c r="O5995" s="68"/>
      <c r="P5995" s="68">
        <f t="shared" si="4661"/>
        <v>0</v>
      </c>
      <c r="Q5995" s="68" t="str">
        <f t="shared" si="4662"/>
        <v>-</v>
      </c>
    </row>
    <row r="5996" spans="1:17" x14ac:dyDescent="0.25">
      <c r="A5996" s="23" t="s">
        <v>1</v>
      </c>
      <c r="B5996" s="23" t="s">
        <v>1</v>
      </c>
      <c r="C5996" s="23" t="s">
        <v>1</v>
      </c>
      <c r="D5996" s="49" t="s">
        <v>1</v>
      </c>
      <c r="E5996" s="49" t="s">
        <v>1</v>
      </c>
      <c r="F5996" s="49" t="s">
        <v>1</v>
      </c>
      <c r="G5996" s="49" t="s">
        <v>1</v>
      </c>
      <c r="H5996" s="17" t="s">
        <v>1845</v>
      </c>
      <c r="I5996" s="66">
        <f t="shared" ref="I5996:O5996" si="4682">SUM(I5965,I5989,I5992)</f>
        <v>7104731</v>
      </c>
      <c r="J5996" s="66">
        <f t="shared" si="4682"/>
        <v>5331410</v>
      </c>
      <c r="K5996" s="66">
        <f t="shared" si="4682"/>
        <v>0</v>
      </c>
      <c r="L5996" s="66">
        <f t="shared" si="4665"/>
        <v>468200</v>
      </c>
      <c r="M5996" s="66">
        <f t="shared" si="4682"/>
        <v>0</v>
      </c>
      <c r="N5996" s="66">
        <f t="shared" si="4682"/>
        <v>0</v>
      </c>
      <c r="O5996" s="66">
        <f t="shared" si="4682"/>
        <v>468200</v>
      </c>
      <c r="P5996" s="66">
        <f t="shared" si="4661"/>
        <v>468200</v>
      </c>
      <c r="Q5996" s="66">
        <f t="shared" si="4662"/>
        <v>8.7819169788104841</v>
      </c>
    </row>
    <row r="5997" spans="1:17" ht="15.75" thickBot="1" x14ac:dyDescent="0.3">
      <c r="A5997" s="23" t="s">
        <v>1</v>
      </c>
      <c r="B5997" s="23" t="s">
        <v>1</v>
      </c>
      <c r="C5997" s="23" t="s">
        <v>1</v>
      </c>
      <c r="D5997" s="49" t="s">
        <v>1</v>
      </c>
      <c r="E5997" s="49" t="s">
        <v>1</v>
      </c>
      <c r="F5997" s="49" t="s">
        <v>1</v>
      </c>
      <c r="G5997" s="49" t="s">
        <v>1</v>
      </c>
      <c r="H5997" s="11" t="s">
        <v>64</v>
      </c>
      <c r="I5997" s="67">
        <v>103</v>
      </c>
      <c r="J5997" s="67">
        <v>103</v>
      </c>
      <c r="K5997" s="67"/>
      <c r="L5997" s="67"/>
      <c r="M5997" s="67"/>
      <c r="N5997" s="67"/>
      <c r="O5997" s="67"/>
      <c r="P5997" s="67">
        <f t="shared" si="4661"/>
        <v>0</v>
      </c>
      <c r="Q5997" s="67">
        <f t="shared" si="4662"/>
        <v>0</v>
      </c>
    </row>
    <row r="5998" spans="1:17" ht="34.5" thickBot="1" x14ac:dyDescent="0.3">
      <c r="A5998" s="23" t="s">
        <v>1</v>
      </c>
      <c r="B5998" s="23" t="s">
        <v>1</v>
      </c>
      <c r="C5998" s="23" t="s">
        <v>1</v>
      </c>
      <c r="D5998" s="49" t="s">
        <v>1</v>
      </c>
      <c r="E5998" s="49" t="s">
        <v>1</v>
      </c>
      <c r="F5998" s="49" t="s">
        <v>1</v>
      </c>
      <c r="G5998" s="49" t="s">
        <v>1</v>
      </c>
      <c r="H5998" s="22" t="s">
        <v>65</v>
      </c>
      <c r="I5998" s="64" t="s">
        <v>2718</v>
      </c>
      <c r="J5998" s="64" t="s">
        <v>2879</v>
      </c>
      <c r="K5998" s="64" t="s">
        <v>2942</v>
      </c>
      <c r="L5998" s="64" t="s">
        <v>2942</v>
      </c>
      <c r="M5998" s="64" t="s">
        <v>2950</v>
      </c>
      <c r="N5998" s="64" t="s">
        <v>2949</v>
      </c>
      <c r="O5998" s="64" t="s">
        <v>2951</v>
      </c>
      <c r="P5998" s="64" t="s">
        <v>2942</v>
      </c>
      <c r="Q5998" s="64" t="s">
        <v>2944</v>
      </c>
    </row>
    <row r="5999" spans="1:17" x14ac:dyDescent="0.25">
      <c r="A5999" s="24"/>
      <c r="B5999" s="24"/>
      <c r="C5999" s="24"/>
      <c r="D5999" s="51"/>
      <c r="E5999" s="51"/>
      <c r="F5999" s="51"/>
      <c r="G5999" s="51"/>
      <c r="H5999" s="18" t="s">
        <v>1</v>
      </c>
      <c r="I5999" s="65">
        <v>1</v>
      </c>
      <c r="J5999" s="65" t="s">
        <v>2894</v>
      </c>
      <c r="K5999" s="65">
        <v>3</v>
      </c>
      <c r="L5999" s="65" t="s">
        <v>2945</v>
      </c>
      <c r="M5999" s="65">
        <v>5</v>
      </c>
      <c r="N5999" s="65">
        <v>6</v>
      </c>
      <c r="O5999" s="65">
        <v>7</v>
      </c>
      <c r="P5999" s="65" t="s">
        <v>2946</v>
      </c>
      <c r="Q5999" s="65">
        <v>9</v>
      </c>
    </row>
    <row r="6000" spans="1:17" x14ac:dyDescent="0.25">
      <c r="A6000" s="24"/>
      <c r="B6000" s="24"/>
      <c r="C6000" s="24"/>
      <c r="D6000" s="51"/>
      <c r="E6000" s="52"/>
      <c r="F6000" s="52"/>
      <c r="G6000" s="52"/>
      <c r="H6000" s="19" t="s">
        <v>333</v>
      </c>
      <c r="I6000" s="69">
        <f t="shared" ref="I6000" si="4683">SUM(I5996)</f>
        <v>7104731</v>
      </c>
      <c r="J6000" s="69">
        <f t="shared" ref="J6000:K6000" si="4684">SUM(J5996)</f>
        <v>5331410</v>
      </c>
      <c r="K6000" s="69">
        <f t="shared" si="4684"/>
        <v>0</v>
      </c>
      <c r="L6000" s="69">
        <f t="shared" si="4665"/>
        <v>468200</v>
      </c>
      <c r="M6000" s="69">
        <f t="shared" ref="M6000" si="4685">SUM(M5996)</f>
        <v>0</v>
      </c>
      <c r="N6000" s="69">
        <f t="shared" ref="N6000:O6000" si="4686">SUM(N5996)</f>
        <v>0</v>
      </c>
      <c r="O6000" s="69">
        <f t="shared" si="4686"/>
        <v>468200</v>
      </c>
      <c r="P6000" s="69">
        <f t="shared" si="4661"/>
        <v>468200</v>
      </c>
      <c r="Q6000" s="69">
        <f t="shared" si="4662"/>
        <v>8.7819169788104841</v>
      </c>
    </row>
    <row r="6001" spans="1:17" x14ac:dyDescent="0.25">
      <c r="A6001" s="24"/>
      <c r="B6001" s="24"/>
      <c r="C6001" s="24"/>
      <c r="D6001" s="51"/>
      <c r="E6001" s="51"/>
      <c r="F6001" s="51"/>
      <c r="G6001" s="51"/>
      <c r="H6001" s="20" t="s">
        <v>67</v>
      </c>
      <c r="I6001" s="69">
        <f t="shared" ref="I6001" si="4687">SUM(I6000)</f>
        <v>7104731</v>
      </c>
      <c r="J6001" s="69">
        <f t="shared" ref="J6001:K6001" si="4688">SUM(J6000)</f>
        <v>5331410</v>
      </c>
      <c r="K6001" s="69">
        <f t="shared" si="4688"/>
        <v>0</v>
      </c>
      <c r="L6001" s="69">
        <f t="shared" si="4665"/>
        <v>468200</v>
      </c>
      <c r="M6001" s="69">
        <f t="shared" ref="M6001" si="4689">SUM(M6000)</f>
        <v>0</v>
      </c>
      <c r="N6001" s="69">
        <f t="shared" ref="N6001:O6001" si="4690">SUM(N6000)</f>
        <v>0</v>
      </c>
      <c r="O6001" s="69">
        <f t="shared" si="4690"/>
        <v>468200</v>
      </c>
      <c r="P6001" s="69">
        <f t="shared" si="4661"/>
        <v>468200</v>
      </c>
      <c r="Q6001" s="69">
        <f t="shared" si="4662"/>
        <v>8.7819169788104841</v>
      </c>
    </row>
    <row r="6002" spans="1:17" x14ac:dyDescent="0.25">
      <c r="A6002" s="25"/>
      <c r="B6002" s="25"/>
      <c r="C6002" s="25"/>
      <c r="D6002" s="53"/>
      <c r="E6002" s="53"/>
      <c r="F6002" s="53"/>
      <c r="G6002" s="53"/>
    </row>
    <row r="6003" spans="1:17" ht="15.75" thickBot="1" x14ac:dyDescent="0.3">
      <c r="A6003" s="23" t="s">
        <v>1</v>
      </c>
      <c r="B6003" s="23" t="s">
        <v>1</v>
      </c>
      <c r="C6003" s="23" t="s">
        <v>1</v>
      </c>
      <c r="D6003" s="49" t="s">
        <v>1</v>
      </c>
      <c r="E6003" s="49" t="s">
        <v>1</v>
      </c>
      <c r="F6003" s="49" t="s">
        <v>1</v>
      </c>
      <c r="G6003" s="49" t="s">
        <v>1</v>
      </c>
      <c r="H6003" s="26" t="s">
        <v>1</v>
      </c>
      <c r="I6003" s="70"/>
      <c r="J6003" s="70"/>
      <c r="K6003" s="70"/>
      <c r="L6003" s="70"/>
      <c r="M6003" s="70"/>
      <c r="N6003" s="70"/>
      <c r="O6003" s="70"/>
      <c r="P6003" s="70"/>
      <c r="Q6003" s="70"/>
    </row>
    <row r="6004" spans="1:17" ht="34.5" thickBot="1" x14ac:dyDescent="0.3">
      <c r="A6004" s="22" t="s">
        <v>4</v>
      </c>
      <c r="B6004" s="22" t="s">
        <v>5</v>
      </c>
      <c r="C6004" s="22" t="s">
        <v>6</v>
      </c>
      <c r="D6004" s="44" t="s">
        <v>2891</v>
      </c>
      <c r="E6004" s="44" t="s">
        <v>2895</v>
      </c>
      <c r="F6004" s="44" t="s">
        <v>7</v>
      </c>
      <c r="G6004" s="44" t="s">
        <v>8</v>
      </c>
      <c r="H6004" s="22" t="s">
        <v>9</v>
      </c>
      <c r="I6004" s="64" t="s">
        <v>2718</v>
      </c>
      <c r="J6004" s="64" t="s">
        <v>2879</v>
      </c>
      <c r="K6004" s="64" t="s">
        <v>2942</v>
      </c>
      <c r="L6004" s="64" t="s">
        <v>2942</v>
      </c>
      <c r="M6004" s="64" t="s">
        <v>2950</v>
      </c>
      <c r="N6004" s="64" t="s">
        <v>2949</v>
      </c>
      <c r="O6004" s="64" t="s">
        <v>2951</v>
      </c>
      <c r="P6004" s="64" t="s">
        <v>2942</v>
      </c>
      <c r="Q6004" s="64" t="s">
        <v>2944</v>
      </c>
    </row>
    <row r="6005" spans="1:17" x14ac:dyDescent="0.25">
      <c r="A6005" s="15" t="s">
        <v>1</v>
      </c>
      <c r="B6005" s="15" t="s">
        <v>1</v>
      </c>
      <c r="C6005" s="15" t="s">
        <v>1</v>
      </c>
      <c r="D6005" s="45" t="s">
        <v>1</v>
      </c>
      <c r="E6005" s="45" t="s">
        <v>1</v>
      </c>
      <c r="F6005" s="46" t="s">
        <v>1</v>
      </c>
      <c r="G6005" s="47" t="s">
        <v>1</v>
      </c>
      <c r="H6005" s="16" t="s">
        <v>1</v>
      </c>
      <c r="I6005" s="65">
        <v>1</v>
      </c>
      <c r="J6005" s="65" t="s">
        <v>2894</v>
      </c>
      <c r="K6005" s="65">
        <v>3</v>
      </c>
      <c r="L6005" s="65" t="s">
        <v>2945</v>
      </c>
      <c r="M6005" s="65">
        <v>5</v>
      </c>
      <c r="N6005" s="65">
        <v>6</v>
      </c>
      <c r="O6005" s="65">
        <v>7</v>
      </c>
      <c r="P6005" s="65" t="s">
        <v>2946</v>
      </c>
      <c r="Q6005" s="65">
        <v>9</v>
      </c>
    </row>
    <row r="6006" spans="1:17" x14ac:dyDescent="0.25">
      <c r="A6006" s="14" t="s">
        <v>638</v>
      </c>
      <c r="B6006" s="14" t="s">
        <v>124</v>
      </c>
      <c r="C6006" s="12" t="s">
        <v>751</v>
      </c>
      <c r="D6006" s="43" t="s">
        <v>1846</v>
      </c>
      <c r="E6006" s="42" t="s">
        <v>1</v>
      </c>
      <c r="F6006" s="42" t="s">
        <v>1</v>
      </c>
      <c r="G6006" s="42" t="s">
        <v>1</v>
      </c>
      <c r="H6006" s="11" t="s">
        <v>1847</v>
      </c>
      <c r="I6006" s="63"/>
      <c r="J6006" s="63"/>
      <c r="K6006" s="63"/>
      <c r="L6006" s="63"/>
      <c r="M6006" s="63"/>
      <c r="N6006" s="63"/>
      <c r="O6006" s="63"/>
      <c r="P6006" s="63">
        <f t="shared" si="4661"/>
        <v>0</v>
      </c>
      <c r="Q6006" s="63" t="str">
        <f t="shared" si="4662"/>
        <v>-</v>
      </c>
    </row>
    <row r="6007" spans="1:17" ht="22.5" x14ac:dyDescent="0.25">
      <c r="A6007" s="14" t="s">
        <v>1</v>
      </c>
      <c r="B6007" s="14" t="s">
        <v>1</v>
      </c>
      <c r="C6007" s="14" t="s">
        <v>1</v>
      </c>
      <c r="D6007" s="42" t="s">
        <v>1</v>
      </c>
      <c r="E6007" s="42" t="s">
        <v>1</v>
      </c>
      <c r="F6007" s="42" t="s">
        <v>1</v>
      </c>
      <c r="G6007" s="42" t="s">
        <v>1</v>
      </c>
      <c r="H6007" s="17" t="s">
        <v>50</v>
      </c>
      <c r="I6007" s="66">
        <f t="shared" ref="I6007:O6008" si="4691">SUM(I6008)</f>
        <v>2127017</v>
      </c>
      <c r="J6007" s="66">
        <f t="shared" si="4691"/>
        <v>2127017</v>
      </c>
      <c r="K6007" s="66">
        <f t="shared" si="4691"/>
        <v>0</v>
      </c>
      <c r="L6007" s="66">
        <f t="shared" si="4665"/>
        <v>182245</v>
      </c>
      <c r="M6007" s="66">
        <f t="shared" si="4691"/>
        <v>0</v>
      </c>
      <c r="N6007" s="66">
        <f t="shared" si="4691"/>
        <v>0</v>
      </c>
      <c r="O6007" s="66">
        <f t="shared" si="4691"/>
        <v>182245</v>
      </c>
      <c r="P6007" s="66">
        <f t="shared" si="4661"/>
        <v>182245</v>
      </c>
      <c r="Q6007" s="66">
        <f t="shared" si="4662"/>
        <v>8.5681026526821373</v>
      </c>
    </row>
    <row r="6008" spans="1:17" x14ac:dyDescent="0.25">
      <c r="A6008" s="12" t="s">
        <v>638</v>
      </c>
      <c r="B6008" s="12" t="s">
        <v>124</v>
      </c>
      <c r="C6008" s="12" t="s">
        <v>751</v>
      </c>
      <c r="D6008" s="43" t="s">
        <v>1846</v>
      </c>
      <c r="E6008" s="42" t="s">
        <v>2712</v>
      </c>
      <c r="F6008" s="42" t="s">
        <v>1</v>
      </c>
      <c r="G6008" s="42" t="s">
        <v>1</v>
      </c>
      <c r="H6008" s="11" t="s">
        <v>52</v>
      </c>
      <c r="I6008" s="67">
        <f t="shared" si="4691"/>
        <v>2127017</v>
      </c>
      <c r="J6008" s="67">
        <f t="shared" si="4691"/>
        <v>2127017</v>
      </c>
      <c r="K6008" s="67">
        <f t="shared" si="4691"/>
        <v>0</v>
      </c>
      <c r="L6008" s="67">
        <f t="shared" si="4665"/>
        <v>182245</v>
      </c>
      <c r="M6008" s="67">
        <f t="shared" si="4691"/>
        <v>0</v>
      </c>
      <c r="N6008" s="67">
        <f t="shared" si="4691"/>
        <v>0</v>
      </c>
      <c r="O6008" s="67">
        <f t="shared" si="4691"/>
        <v>182245</v>
      </c>
      <c r="P6008" s="67">
        <f t="shared" si="4661"/>
        <v>182245</v>
      </c>
      <c r="Q6008" s="67">
        <f t="shared" si="4662"/>
        <v>8.5681026526821373</v>
      </c>
    </row>
    <row r="6009" spans="1:17" x14ac:dyDescent="0.25">
      <c r="A6009" s="12" t="s">
        <v>638</v>
      </c>
      <c r="B6009" s="12" t="s">
        <v>124</v>
      </c>
      <c r="C6009" s="12" t="s">
        <v>751</v>
      </c>
      <c r="D6009" s="43" t="s">
        <v>1846</v>
      </c>
      <c r="E6009" s="48">
        <v>6143</v>
      </c>
      <c r="F6009" s="43"/>
      <c r="G6009" s="56" t="s">
        <v>2921</v>
      </c>
      <c r="H6009" s="23" t="s">
        <v>53</v>
      </c>
      <c r="I6009" s="68">
        <v>2127017</v>
      </c>
      <c r="J6009" s="68">
        <v>2127017</v>
      </c>
      <c r="K6009" s="68"/>
      <c r="L6009" s="68">
        <f t="shared" si="4665"/>
        <v>182245</v>
      </c>
      <c r="M6009" s="68"/>
      <c r="N6009" s="68"/>
      <c r="O6009" s="68">
        <v>182245</v>
      </c>
      <c r="P6009" s="68">
        <f t="shared" si="4661"/>
        <v>182245</v>
      </c>
      <c r="Q6009" s="68">
        <f t="shared" si="4662"/>
        <v>8.5681026526821373</v>
      </c>
    </row>
    <row r="6010" spans="1:17" x14ac:dyDescent="0.25">
      <c r="A6010" s="23" t="s">
        <v>1</v>
      </c>
      <c r="B6010" s="23" t="s">
        <v>1</v>
      </c>
      <c r="C6010" s="23" t="s">
        <v>1</v>
      </c>
      <c r="D6010" s="49" t="s">
        <v>1</v>
      </c>
      <c r="E6010" s="49" t="s">
        <v>1</v>
      </c>
      <c r="F6010" s="49" t="s">
        <v>1</v>
      </c>
      <c r="G6010" s="49" t="s">
        <v>1</v>
      </c>
      <c r="H6010" s="17" t="s">
        <v>1848</v>
      </c>
      <c r="I6010" s="66">
        <f t="shared" ref="I6010:O6010" si="4692">SUM(I6007)</f>
        <v>2127017</v>
      </c>
      <c r="J6010" s="66">
        <f t="shared" si="4692"/>
        <v>2127017</v>
      </c>
      <c r="K6010" s="66">
        <f t="shared" si="4692"/>
        <v>0</v>
      </c>
      <c r="L6010" s="66">
        <f t="shared" si="4665"/>
        <v>182245</v>
      </c>
      <c r="M6010" s="66">
        <f t="shared" si="4692"/>
        <v>0</v>
      </c>
      <c r="N6010" s="66">
        <f t="shared" si="4692"/>
        <v>0</v>
      </c>
      <c r="O6010" s="66">
        <f t="shared" si="4692"/>
        <v>182245</v>
      </c>
      <c r="P6010" s="66">
        <f t="shared" si="4661"/>
        <v>182245</v>
      </c>
      <c r="Q6010" s="66">
        <f t="shared" si="4662"/>
        <v>8.5681026526821373</v>
      </c>
    </row>
    <row r="6011" spans="1:17" ht="15.75" thickBot="1" x14ac:dyDescent="0.3">
      <c r="A6011" s="23" t="s">
        <v>1</v>
      </c>
      <c r="B6011" s="23" t="s">
        <v>1</v>
      </c>
      <c r="C6011" s="23" t="s">
        <v>1</v>
      </c>
      <c r="D6011" s="49" t="s">
        <v>1</v>
      </c>
      <c r="E6011" s="49" t="s">
        <v>1</v>
      </c>
      <c r="F6011" s="49" t="s">
        <v>1</v>
      </c>
      <c r="G6011" s="49" t="s">
        <v>1</v>
      </c>
      <c r="H6011" s="11" t="s">
        <v>64</v>
      </c>
      <c r="I6011" s="67">
        <v>46</v>
      </c>
      <c r="J6011" s="67">
        <v>46</v>
      </c>
      <c r="K6011" s="67"/>
      <c r="L6011" s="67"/>
      <c r="M6011" s="67"/>
      <c r="N6011" s="67"/>
      <c r="O6011" s="67"/>
      <c r="P6011" s="67">
        <f t="shared" si="4661"/>
        <v>0</v>
      </c>
      <c r="Q6011" s="67">
        <f t="shared" si="4662"/>
        <v>0</v>
      </c>
    </row>
    <row r="6012" spans="1:17" ht="34.5" thickBot="1" x14ac:dyDescent="0.3">
      <c r="A6012" s="23" t="s">
        <v>1</v>
      </c>
      <c r="B6012" s="23" t="s">
        <v>1</v>
      </c>
      <c r="C6012" s="23" t="s">
        <v>1</v>
      </c>
      <c r="D6012" s="49" t="s">
        <v>1</v>
      </c>
      <c r="E6012" s="49" t="s">
        <v>1</v>
      </c>
      <c r="F6012" s="49" t="s">
        <v>1</v>
      </c>
      <c r="G6012" s="49" t="s">
        <v>1</v>
      </c>
      <c r="H6012" s="22" t="s">
        <v>65</v>
      </c>
      <c r="I6012" s="64" t="s">
        <v>2718</v>
      </c>
      <c r="J6012" s="64" t="s">
        <v>2879</v>
      </c>
      <c r="K6012" s="64" t="s">
        <v>2942</v>
      </c>
      <c r="L6012" s="64" t="s">
        <v>2942</v>
      </c>
      <c r="M6012" s="64" t="s">
        <v>2950</v>
      </c>
      <c r="N6012" s="64" t="s">
        <v>2949</v>
      </c>
      <c r="O6012" s="64" t="s">
        <v>2951</v>
      </c>
      <c r="P6012" s="64" t="s">
        <v>2942</v>
      </c>
      <c r="Q6012" s="64" t="s">
        <v>2944</v>
      </c>
    </row>
    <row r="6013" spans="1:17" x14ac:dyDescent="0.25">
      <c r="A6013" s="24"/>
      <c r="B6013" s="24"/>
      <c r="C6013" s="24"/>
      <c r="D6013" s="51"/>
      <c r="E6013" s="51"/>
      <c r="F6013" s="51"/>
      <c r="G6013" s="51"/>
      <c r="H6013" s="18" t="s">
        <v>1</v>
      </c>
      <c r="I6013" s="65">
        <v>1</v>
      </c>
      <c r="J6013" s="65" t="s">
        <v>2894</v>
      </c>
      <c r="K6013" s="65">
        <v>3</v>
      </c>
      <c r="L6013" s="65" t="s">
        <v>2945</v>
      </c>
      <c r="M6013" s="65">
        <v>5</v>
      </c>
      <c r="N6013" s="65">
        <v>6</v>
      </c>
      <c r="O6013" s="65">
        <v>7</v>
      </c>
      <c r="P6013" s="65" t="s">
        <v>2946</v>
      </c>
      <c r="Q6013" s="65">
        <v>9</v>
      </c>
    </row>
    <row r="6014" spans="1:17" x14ac:dyDescent="0.25">
      <c r="A6014" s="24"/>
      <c r="B6014" s="24"/>
      <c r="C6014" s="24"/>
      <c r="D6014" s="51"/>
      <c r="E6014" s="52"/>
      <c r="F6014" s="52"/>
      <c r="G6014" s="52"/>
      <c r="H6014" s="19" t="s">
        <v>333</v>
      </c>
      <c r="I6014" s="69">
        <f t="shared" ref="I6014" si="4693">SUM(I6010)</f>
        <v>2127017</v>
      </c>
      <c r="J6014" s="69">
        <f t="shared" ref="J6014:K6014" si="4694">SUM(J6010)</f>
        <v>2127017</v>
      </c>
      <c r="K6014" s="69">
        <f t="shared" si="4694"/>
        <v>0</v>
      </c>
      <c r="L6014" s="69">
        <f t="shared" si="4665"/>
        <v>182245</v>
      </c>
      <c r="M6014" s="69">
        <f t="shared" ref="M6014" si="4695">SUM(M6010)</f>
        <v>0</v>
      </c>
      <c r="N6014" s="69">
        <f t="shared" ref="N6014:O6014" si="4696">SUM(N6010)</f>
        <v>0</v>
      </c>
      <c r="O6014" s="69">
        <f t="shared" si="4696"/>
        <v>182245</v>
      </c>
      <c r="P6014" s="69">
        <f t="shared" si="4661"/>
        <v>182245</v>
      </c>
      <c r="Q6014" s="69">
        <f t="shared" si="4662"/>
        <v>8.5681026526821373</v>
      </c>
    </row>
    <row r="6015" spans="1:17" x14ac:dyDescent="0.25">
      <c r="A6015" s="24"/>
      <c r="B6015" s="24"/>
      <c r="C6015" s="24"/>
      <c r="D6015" s="51"/>
      <c r="E6015" s="51"/>
      <c r="F6015" s="51"/>
      <c r="G6015" s="51"/>
      <c r="H6015" s="20" t="s">
        <v>67</v>
      </c>
      <c r="I6015" s="69">
        <f t="shared" ref="I6015" si="4697">SUM(I6014)</f>
        <v>2127017</v>
      </c>
      <c r="J6015" s="69">
        <f t="shared" ref="J6015:K6015" si="4698">SUM(J6014)</f>
        <v>2127017</v>
      </c>
      <c r="K6015" s="69">
        <f t="shared" si="4698"/>
        <v>0</v>
      </c>
      <c r="L6015" s="69">
        <f t="shared" si="4665"/>
        <v>182245</v>
      </c>
      <c r="M6015" s="69">
        <f t="shared" ref="M6015" si="4699">SUM(M6014)</f>
        <v>0</v>
      </c>
      <c r="N6015" s="69">
        <f t="shared" ref="N6015:O6015" si="4700">SUM(N6014)</f>
        <v>0</v>
      </c>
      <c r="O6015" s="69">
        <f t="shared" si="4700"/>
        <v>182245</v>
      </c>
      <c r="P6015" s="69">
        <f t="shared" si="4661"/>
        <v>182245</v>
      </c>
      <c r="Q6015" s="69">
        <f t="shared" si="4662"/>
        <v>8.5681026526821373</v>
      </c>
    </row>
    <row r="6016" spans="1:17" x14ac:dyDescent="0.25">
      <c r="A6016" s="25"/>
      <c r="B6016" s="25"/>
      <c r="C6016" s="25"/>
      <c r="D6016" s="53"/>
      <c r="E6016" s="53"/>
      <c r="F6016" s="53"/>
      <c r="G6016" s="53"/>
    </row>
    <row r="6017" spans="1:17" ht="15.75" thickBot="1" x14ac:dyDescent="0.3">
      <c r="A6017" s="23" t="s">
        <v>1</v>
      </c>
      <c r="B6017" s="23" t="s">
        <v>1</v>
      </c>
      <c r="C6017" s="23" t="s">
        <v>1</v>
      </c>
      <c r="D6017" s="49" t="s">
        <v>1</v>
      </c>
      <c r="E6017" s="49" t="s">
        <v>1</v>
      </c>
      <c r="F6017" s="49" t="s">
        <v>1</v>
      </c>
      <c r="G6017" s="49" t="s">
        <v>1</v>
      </c>
      <c r="H6017" s="26" t="s">
        <v>1</v>
      </c>
      <c r="I6017" s="70"/>
      <c r="J6017" s="70"/>
      <c r="K6017" s="70"/>
      <c r="L6017" s="70"/>
      <c r="M6017" s="70"/>
      <c r="N6017" s="70"/>
      <c r="O6017" s="70"/>
      <c r="P6017" s="70"/>
      <c r="Q6017" s="70"/>
    </row>
    <row r="6018" spans="1:17" ht="34.5" thickBot="1" x14ac:dyDescent="0.3">
      <c r="A6018" s="22" t="s">
        <v>4</v>
      </c>
      <c r="B6018" s="22" t="s">
        <v>5</v>
      </c>
      <c r="C6018" s="22" t="s">
        <v>6</v>
      </c>
      <c r="D6018" s="44" t="s">
        <v>2891</v>
      </c>
      <c r="E6018" s="44" t="s">
        <v>2895</v>
      </c>
      <c r="F6018" s="44" t="s">
        <v>7</v>
      </c>
      <c r="G6018" s="44" t="s">
        <v>8</v>
      </c>
      <c r="H6018" s="22" t="s">
        <v>9</v>
      </c>
      <c r="I6018" s="64" t="s">
        <v>2718</v>
      </c>
      <c r="J6018" s="64" t="s">
        <v>2879</v>
      </c>
      <c r="K6018" s="64" t="s">
        <v>2942</v>
      </c>
      <c r="L6018" s="64" t="s">
        <v>2942</v>
      </c>
      <c r="M6018" s="64" t="s">
        <v>2950</v>
      </c>
      <c r="N6018" s="64" t="s">
        <v>2949</v>
      </c>
      <c r="O6018" s="64" t="s">
        <v>2951</v>
      </c>
      <c r="P6018" s="64" t="s">
        <v>2942</v>
      </c>
      <c r="Q6018" s="64" t="s">
        <v>2944</v>
      </c>
    </row>
    <row r="6019" spans="1:17" x14ac:dyDescent="0.25">
      <c r="A6019" s="15" t="s">
        <v>1</v>
      </c>
      <c r="B6019" s="15" t="s">
        <v>1</v>
      </c>
      <c r="C6019" s="15" t="s">
        <v>1</v>
      </c>
      <c r="D6019" s="45" t="s">
        <v>1</v>
      </c>
      <c r="E6019" s="45" t="s">
        <v>1</v>
      </c>
      <c r="F6019" s="46" t="s">
        <v>1</v>
      </c>
      <c r="G6019" s="47" t="s">
        <v>1</v>
      </c>
      <c r="H6019" s="16" t="s">
        <v>1</v>
      </c>
      <c r="I6019" s="65">
        <v>1</v>
      </c>
      <c r="J6019" s="65" t="s">
        <v>2894</v>
      </c>
      <c r="K6019" s="65">
        <v>3</v>
      </c>
      <c r="L6019" s="65" t="s">
        <v>2945</v>
      </c>
      <c r="M6019" s="65">
        <v>5</v>
      </c>
      <c r="N6019" s="65">
        <v>6</v>
      </c>
      <c r="O6019" s="65">
        <v>7</v>
      </c>
      <c r="P6019" s="65" t="s">
        <v>2946</v>
      </c>
      <c r="Q6019" s="65">
        <v>9</v>
      </c>
    </row>
    <row r="6020" spans="1:17" x14ac:dyDescent="0.25">
      <c r="A6020" s="14" t="s">
        <v>638</v>
      </c>
      <c r="B6020" s="14" t="s">
        <v>124</v>
      </c>
      <c r="C6020" s="12" t="s">
        <v>762</v>
      </c>
      <c r="D6020" s="43" t="s">
        <v>1849</v>
      </c>
      <c r="E6020" s="42" t="s">
        <v>1</v>
      </c>
      <c r="F6020" s="42" t="s">
        <v>1</v>
      </c>
      <c r="G6020" s="42" t="s">
        <v>1</v>
      </c>
      <c r="H6020" s="11" t="s">
        <v>1850</v>
      </c>
      <c r="I6020" s="63"/>
      <c r="J6020" s="63"/>
      <c r="K6020" s="63"/>
      <c r="L6020" s="63"/>
      <c r="M6020" s="63"/>
      <c r="N6020" s="63"/>
      <c r="O6020" s="63"/>
      <c r="P6020" s="63">
        <f t="shared" si="4661"/>
        <v>0</v>
      </c>
      <c r="Q6020" s="63" t="str">
        <f t="shared" si="4662"/>
        <v>-</v>
      </c>
    </row>
    <row r="6021" spans="1:17" ht="22.5" x14ac:dyDescent="0.25">
      <c r="A6021" s="14" t="s">
        <v>1</v>
      </c>
      <c r="B6021" s="14" t="s">
        <v>1</v>
      </c>
      <c r="C6021" s="14" t="s">
        <v>1</v>
      </c>
      <c r="D6021" s="42" t="s">
        <v>1</v>
      </c>
      <c r="E6021" s="42" t="s">
        <v>1</v>
      </c>
      <c r="F6021" s="42" t="s">
        <v>1</v>
      </c>
      <c r="G6021" s="42" t="s">
        <v>1</v>
      </c>
      <c r="H6021" s="17" t="s">
        <v>13</v>
      </c>
      <c r="I6021" s="66">
        <f t="shared" ref="I6021" si="4701">SUM(I6022,I6030,I6032)</f>
        <v>3095320</v>
      </c>
      <c r="J6021" s="66">
        <f t="shared" ref="J6021:K6021" si="4702">SUM(J6022,J6030,J6032)</f>
        <v>2878920</v>
      </c>
      <c r="K6021" s="66">
        <f t="shared" si="4702"/>
        <v>0</v>
      </c>
      <c r="L6021" s="66">
        <f t="shared" si="4665"/>
        <v>240270</v>
      </c>
      <c r="M6021" s="66">
        <f t="shared" ref="M6021" si="4703">SUM(M6022,M6030,M6032)</f>
        <v>0</v>
      </c>
      <c r="N6021" s="66">
        <f t="shared" ref="N6021:O6021" si="4704">SUM(N6022,N6030,N6032)</f>
        <v>0</v>
      </c>
      <c r="O6021" s="66">
        <f t="shared" si="4704"/>
        <v>240270</v>
      </c>
      <c r="P6021" s="66">
        <f t="shared" si="4661"/>
        <v>240270</v>
      </c>
      <c r="Q6021" s="66">
        <f t="shared" si="4662"/>
        <v>8.3458380225918045</v>
      </c>
    </row>
    <row r="6022" spans="1:17" x14ac:dyDescent="0.25">
      <c r="A6022" s="12" t="s">
        <v>638</v>
      </c>
      <c r="B6022" s="12" t="s">
        <v>124</v>
      </c>
      <c r="C6022" s="12" t="s">
        <v>762</v>
      </c>
      <c r="D6022" s="43" t="s">
        <v>1849</v>
      </c>
      <c r="E6022" s="42" t="s">
        <v>2709</v>
      </c>
      <c r="F6022" s="42" t="s">
        <v>1</v>
      </c>
      <c r="G6022" s="42" t="s">
        <v>1</v>
      </c>
      <c r="H6022" s="11" t="s">
        <v>15</v>
      </c>
      <c r="I6022" s="67">
        <f t="shared" ref="I6022" si="4705">SUM(I6023,I6024)</f>
        <v>2615319</v>
      </c>
      <c r="J6022" s="67">
        <f t="shared" ref="J6022:K6022" si="4706">SUM(J6023,J6024)</f>
        <v>2555319</v>
      </c>
      <c r="K6022" s="67">
        <f t="shared" si="4706"/>
        <v>0</v>
      </c>
      <c r="L6022" s="67">
        <f t="shared" si="4665"/>
        <v>206500</v>
      </c>
      <c r="M6022" s="67">
        <f t="shared" ref="M6022" si="4707">SUM(M6023,M6024)</f>
        <v>0</v>
      </c>
      <c r="N6022" s="67">
        <f t="shared" ref="N6022:O6022" si="4708">SUM(N6023,N6024)</f>
        <v>0</v>
      </c>
      <c r="O6022" s="67">
        <f t="shared" si="4708"/>
        <v>206500</v>
      </c>
      <c r="P6022" s="67">
        <f t="shared" si="4661"/>
        <v>206500</v>
      </c>
      <c r="Q6022" s="67">
        <f t="shared" si="4662"/>
        <v>8.0811828190531205</v>
      </c>
    </row>
    <row r="6023" spans="1:17" x14ac:dyDescent="0.25">
      <c r="A6023" s="12" t="s">
        <v>638</v>
      </c>
      <c r="B6023" s="12" t="s">
        <v>124</v>
      </c>
      <c r="C6023" s="12" t="s">
        <v>762</v>
      </c>
      <c r="D6023" s="43" t="s">
        <v>1849</v>
      </c>
      <c r="E6023" s="48">
        <v>6111</v>
      </c>
      <c r="F6023" s="43"/>
      <c r="G6023" s="56" t="s">
        <v>2921</v>
      </c>
      <c r="H6023" s="23" t="s">
        <v>16</v>
      </c>
      <c r="I6023" s="68">
        <v>2379500</v>
      </c>
      <c r="J6023" s="68">
        <v>2319500</v>
      </c>
      <c r="K6023" s="68"/>
      <c r="L6023" s="68">
        <f t="shared" si="4665"/>
        <v>192000</v>
      </c>
      <c r="M6023" s="68"/>
      <c r="N6023" s="68"/>
      <c r="O6023" s="68">
        <v>192000</v>
      </c>
      <c r="P6023" s="68">
        <f t="shared" si="4661"/>
        <v>192000</v>
      </c>
      <c r="Q6023" s="68">
        <f t="shared" si="4662"/>
        <v>8.2776460444061222</v>
      </c>
    </row>
    <row r="6024" spans="1:17" x14ac:dyDescent="0.25">
      <c r="A6024" s="14" t="s">
        <v>638</v>
      </c>
      <c r="B6024" s="14" t="s">
        <v>124</v>
      </c>
      <c r="C6024" s="14" t="s">
        <v>762</v>
      </c>
      <c r="D6024" s="50" t="s">
        <v>1849</v>
      </c>
      <c r="E6024" s="50" t="s">
        <v>2719</v>
      </c>
      <c r="F6024" s="43" t="s">
        <v>1</v>
      </c>
      <c r="G6024" s="49" t="s">
        <v>1</v>
      </c>
      <c r="H6024" s="11" t="s">
        <v>19</v>
      </c>
      <c r="I6024" s="67">
        <f t="shared" ref="I6024:O6024" si="4709">SUM(I6025:I6029)</f>
        <v>235819</v>
      </c>
      <c r="J6024" s="67">
        <f t="shared" si="4709"/>
        <v>235819</v>
      </c>
      <c r="K6024" s="67">
        <f t="shared" si="4709"/>
        <v>0</v>
      </c>
      <c r="L6024" s="67">
        <f t="shared" si="4665"/>
        <v>14500</v>
      </c>
      <c r="M6024" s="67">
        <f t="shared" si="4709"/>
        <v>0</v>
      </c>
      <c r="N6024" s="67">
        <f t="shared" si="4709"/>
        <v>0</v>
      </c>
      <c r="O6024" s="67">
        <f t="shared" si="4709"/>
        <v>14500</v>
      </c>
      <c r="P6024" s="67">
        <f t="shared" si="4661"/>
        <v>14500</v>
      </c>
      <c r="Q6024" s="67">
        <f t="shared" si="4662"/>
        <v>6.1487836009821093</v>
      </c>
    </row>
    <row r="6025" spans="1:17" x14ac:dyDescent="0.25">
      <c r="A6025" s="12" t="s">
        <v>638</v>
      </c>
      <c r="B6025" s="12" t="s">
        <v>124</v>
      </c>
      <c r="C6025" s="12" t="s">
        <v>762</v>
      </c>
      <c r="D6025" s="43" t="s">
        <v>1849</v>
      </c>
      <c r="E6025" s="48">
        <v>6112</v>
      </c>
      <c r="F6025" s="43" t="s">
        <v>1851</v>
      </c>
      <c r="G6025" s="56" t="s">
        <v>2921</v>
      </c>
      <c r="H6025" s="23" t="s">
        <v>73</v>
      </c>
      <c r="I6025" s="68">
        <v>40704</v>
      </c>
      <c r="J6025" s="68">
        <v>40704</v>
      </c>
      <c r="K6025" s="68"/>
      <c r="L6025" s="68">
        <f t="shared" si="4665"/>
        <v>3500</v>
      </c>
      <c r="M6025" s="68"/>
      <c r="N6025" s="68"/>
      <c r="O6025" s="68">
        <v>3500</v>
      </c>
      <c r="P6025" s="68">
        <f t="shared" si="4661"/>
        <v>3500</v>
      </c>
      <c r="Q6025" s="68">
        <f t="shared" si="4662"/>
        <v>8.5986635220125791</v>
      </c>
    </row>
    <row r="6026" spans="1:17" x14ac:dyDescent="0.25">
      <c r="A6026" s="12" t="s">
        <v>638</v>
      </c>
      <c r="B6026" s="12" t="s">
        <v>124</v>
      </c>
      <c r="C6026" s="12" t="s">
        <v>762</v>
      </c>
      <c r="D6026" s="43" t="s">
        <v>1849</v>
      </c>
      <c r="E6026" s="48">
        <v>6112</v>
      </c>
      <c r="F6026" s="43" t="s">
        <v>1852</v>
      </c>
      <c r="G6026" s="56" t="s">
        <v>2921</v>
      </c>
      <c r="H6026" s="23" t="s">
        <v>22</v>
      </c>
      <c r="I6026" s="68">
        <v>154440</v>
      </c>
      <c r="J6026" s="68">
        <v>154440</v>
      </c>
      <c r="K6026" s="68"/>
      <c r="L6026" s="68">
        <f t="shared" si="4665"/>
        <v>11000</v>
      </c>
      <c r="M6026" s="68"/>
      <c r="N6026" s="68"/>
      <c r="O6026" s="68">
        <v>11000</v>
      </c>
      <c r="P6026" s="68">
        <f t="shared" si="4661"/>
        <v>11000</v>
      </c>
      <c r="Q6026" s="68">
        <f t="shared" si="4662"/>
        <v>7.1225071225071224</v>
      </c>
    </row>
    <row r="6027" spans="1:17" x14ac:dyDescent="0.25">
      <c r="A6027" s="12" t="s">
        <v>638</v>
      </c>
      <c r="B6027" s="12" t="s">
        <v>124</v>
      </c>
      <c r="C6027" s="12" t="s">
        <v>762</v>
      </c>
      <c r="D6027" s="43" t="s">
        <v>1849</v>
      </c>
      <c r="E6027" s="48">
        <v>6112</v>
      </c>
      <c r="F6027" s="43" t="s">
        <v>1853</v>
      </c>
      <c r="G6027" s="56" t="s">
        <v>2921</v>
      </c>
      <c r="H6027" s="23" t="s">
        <v>24</v>
      </c>
      <c r="I6027" s="68">
        <v>30690</v>
      </c>
      <c r="J6027" s="68">
        <v>30690</v>
      </c>
      <c r="K6027" s="68"/>
      <c r="L6027" s="68">
        <f t="shared" si="4665"/>
        <v>0</v>
      </c>
      <c r="M6027" s="68"/>
      <c r="N6027" s="68"/>
      <c r="O6027" s="68"/>
      <c r="P6027" s="68">
        <f t="shared" si="4661"/>
        <v>0</v>
      </c>
      <c r="Q6027" s="68">
        <f t="shared" si="4662"/>
        <v>0</v>
      </c>
    </row>
    <row r="6028" spans="1:17" x14ac:dyDescent="0.25">
      <c r="A6028" s="12" t="s">
        <v>638</v>
      </c>
      <c r="B6028" s="12" t="s">
        <v>124</v>
      </c>
      <c r="C6028" s="12" t="s">
        <v>762</v>
      </c>
      <c r="D6028" s="43" t="s">
        <v>1849</v>
      </c>
      <c r="E6028" s="48">
        <v>6112</v>
      </c>
      <c r="F6028" s="43" t="s">
        <v>1854</v>
      </c>
      <c r="G6028" s="56" t="s">
        <v>2921</v>
      </c>
      <c r="H6028" s="23" t="s">
        <v>76</v>
      </c>
      <c r="I6028" s="68">
        <v>4985</v>
      </c>
      <c r="J6028" s="68">
        <v>4985</v>
      </c>
      <c r="K6028" s="68"/>
      <c r="L6028" s="68">
        <f t="shared" si="4665"/>
        <v>0</v>
      </c>
      <c r="M6028" s="68"/>
      <c r="N6028" s="68"/>
      <c r="O6028" s="68">
        <v>0</v>
      </c>
      <c r="P6028" s="68">
        <f t="shared" ref="P6028:P6089" si="4710">K6028+L6028</f>
        <v>0</v>
      </c>
      <c r="Q6028" s="68">
        <f t="shared" ref="Q6028:Q6089" si="4711">IF(J6028=0,"-",P6028/J6028*100)</f>
        <v>0</v>
      </c>
    </row>
    <row r="6029" spans="1:17" x14ac:dyDescent="0.25">
      <c r="A6029" s="12" t="s">
        <v>638</v>
      </c>
      <c r="B6029" s="12" t="s">
        <v>124</v>
      </c>
      <c r="C6029" s="12" t="s">
        <v>762</v>
      </c>
      <c r="D6029" s="43" t="s">
        <v>1849</v>
      </c>
      <c r="E6029" s="48">
        <v>6112</v>
      </c>
      <c r="F6029" s="43" t="s">
        <v>1855</v>
      </c>
      <c r="G6029" s="56" t="s">
        <v>2921</v>
      </c>
      <c r="H6029" s="23" t="s">
        <v>26</v>
      </c>
      <c r="I6029" s="68">
        <v>5000</v>
      </c>
      <c r="J6029" s="68">
        <v>5000</v>
      </c>
      <c r="K6029" s="68"/>
      <c r="L6029" s="68">
        <f t="shared" ref="L6029:L6088" si="4712">SUM(M6029:O6029)</f>
        <v>0</v>
      </c>
      <c r="M6029" s="68"/>
      <c r="N6029" s="68"/>
      <c r="O6029" s="68">
        <v>0</v>
      </c>
      <c r="P6029" s="68">
        <f t="shared" si="4710"/>
        <v>0</v>
      </c>
      <c r="Q6029" s="68">
        <f t="shared" si="4711"/>
        <v>0</v>
      </c>
    </row>
    <row r="6030" spans="1:17" x14ac:dyDescent="0.25">
      <c r="A6030" s="12" t="s">
        <v>638</v>
      </c>
      <c r="B6030" s="12" t="s">
        <v>124</v>
      </c>
      <c r="C6030" s="12" t="s">
        <v>762</v>
      </c>
      <c r="D6030" s="43" t="s">
        <v>1849</v>
      </c>
      <c r="E6030" s="42" t="s">
        <v>2710</v>
      </c>
      <c r="F6030" s="42" t="s">
        <v>1</v>
      </c>
      <c r="G6030" s="42" t="s">
        <v>1</v>
      </c>
      <c r="H6030" s="11" t="s">
        <v>28</v>
      </c>
      <c r="I6030" s="67">
        <f t="shared" ref="I6030:O6030" si="4713">SUM(I6031)</f>
        <v>249898</v>
      </c>
      <c r="J6030" s="67">
        <f t="shared" si="4713"/>
        <v>243548</v>
      </c>
      <c r="K6030" s="67">
        <f t="shared" si="4713"/>
        <v>0</v>
      </c>
      <c r="L6030" s="67">
        <f t="shared" si="4712"/>
        <v>20160</v>
      </c>
      <c r="M6030" s="67">
        <f t="shared" si="4713"/>
        <v>0</v>
      </c>
      <c r="N6030" s="67">
        <f t="shared" si="4713"/>
        <v>0</v>
      </c>
      <c r="O6030" s="67">
        <f t="shared" si="4713"/>
        <v>20160</v>
      </c>
      <c r="P6030" s="67">
        <f t="shared" si="4710"/>
        <v>20160</v>
      </c>
      <c r="Q6030" s="67">
        <f t="shared" si="4711"/>
        <v>8.2776290505362393</v>
      </c>
    </row>
    <row r="6031" spans="1:17" x14ac:dyDescent="0.25">
      <c r="A6031" s="12" t="s">
        <v>638</v>
      </c>
      <c r="B6031" s="12" t="s">
        <v>124</v>
      </c>
      <c r="C6031" s="12" t="s">
        <v>762</v>
      </c>
      <c r="D6031" s="43" t="s">
        <v>1849</v>
      </c>
      <c r="E6031" s="48">
        <v>6121</v>
      </c>
      <c r="F6031" s="43"/>
      <c r="G6031" s="56" t="s">
        <v>2921</v>
      </c>
      <c r="H6031" s="23" t="s">
        <v>29</v>
      </c>
      <c r="I6031" s="68">
        <v>249898</v>
      </c>
      <c r="J6031" s="68">
        <v>243548</v>
      </c>
      <c r="K6031" s="68"/>
      <c r="L6031" s="68">
        <f t="shared" si="4712"/>
        <v>20160</v>
      </c>
      <c r="M6031" s="68"/>
      <c r="N6031" s="68"/>
      <c r="O6031" s="68">
        <v>20160</v>
      </c>
      <c r="P6031" s="68">
        <f t="shared" si="4710"/>
        <v>20160</v>
      </c>
      <c r="Q6031" s="68">
        <f t="shared" si="4711"/>
        <v>8.2776290505362393</v>
      </c>
    </row>
    <row r="6032" spans="1:17" x14ac:dyDescent="0.25">
      <c r="A6032" s="12" t="s">
        <v>638</v>
      </c>
      <c r="B6032" s="12" t="s">
        <v>124</v>
      </c>
      <c r="C6032" s="12" t="s">
        <v>762</v>
      </c>
      <c r="D6032" s="43" t="s">
        <v>1849</v>
      </c>
      <c r="E6032" s="42" t="s">
        <v>2711</v>
      </c>
      <c r="F6032" s="42" t="s">
        <v>1</v>
      </c>
      <c r="G6032" s="42" t="s">
        <v>1</v>
      </c>
      <c r="H6032" s="11" t="s">
        <v>32</v>
      </c>
      <c r="I6032" s="67">
        <f t="shared" ref="I6032:O6032" si="4714">SUM(I6033:I6041)</f>
        <v>230103</v>
      </c>
      <c r="J6032" s="67">
        <f t="shared" si="4714"/>
        <v>80053</v>
      </c>
      <c r="K6032" s="67">
        <f t="shared" si="4714"/>
        <v>0</v>
      </c>
      <c r="L6032" s="67">
        <f t="shared" si="4712"/>
        <v>13610</v>
      </c>
      <c r="M6032" s="67">
        <f t="shared" si="4714"/>
        <v>0</v>
      </c>
      <c r="N6032" s="67">
        <f t="shared" si="4714"/>
        <v>0</v>
      </c>
      <c r="O6032" s="67">
        <f t="shared" si="4714"/>
        <v>13610</v>
      </c>
      <c r="P6032" s="67">
        <f t="shared" si="4710"/>
        <v>13610</v>
      </c>
      <c r="Q6032" s="67">
        <f t="shared" si="4711"/>
        <v>17.001236680699037</v>
      </c>
    </row>
    <row r="6033" spans="1:17" x14ac:dyDescent="0.25">
      <c r="A6033" s="12" t="s">
        <v>638</v>
      </c>
      <c r="B6033" s="12" t="s">
        <v>124</v>
      </c>
      <c r="C6033" s="12" t="s">
        <v>762</v>
      </c>
      <c r="D6033" s="43" t="s">
        <v>1849</v>
      </c>
      <c r="E6033" s="48">
        <v>6131</v>
      </c>
      <c r="F6033" s="43"/>
      <c r="G6033" s="56" t="s">
        <v>2921</v>
      </c>
      <c r="H6033" s="23" t="s">
        <v>33</v>
      </c>
      <c r="I6033" s="68">
        <v>22800</v>
      </c>
      <c r="J6033" s="68">
        <v>3000</v>
      </c>
      <c r="K6033" s="68"/>
      <c r="L6033" s="68">
        <f t="shared" si="4712"/>
        <v>1000</v>
      </c>
      <c r="M6033" s="68"/>
      <c r="N6033" s="68"/>
      <c r="O6033" s="68">
        <v>1000</v>
      </c>
      <c r="P6033" s="68">
        <f t="shared" si="4710"/>
        <v>1000</v>
      </c>
      <c r="Q6033" s="68">
        <f t="shared" si="4711"/>
        <v>33.333333333333329</v>
      </c>
    </row>
    <row r="6034" spans="1:17" x14ac:dyDescent="0.25">
      <c r="A6034" s="12" t="s">
        <v>638</v>
      </c>
      <c r="B6034" s="12" t="s">
        <v>124</v>
      </c>
      <c r="C6034" s="12" t="s">
        <v>762</v>
      </c>
      <c r="D6034" s="43" t="s">
        <v>1849</v>
      </c>
      <c r="E6034" s="48">
        <v>6132</v>
      </c>
      <c r="F6034" s="43"/>
      <c r="G6034" s="56" t="s">
        <v>2921</v>
      </c>
      <c r="H6034" s="23" t="s">
        <v>227</v>
      </c>
      <c r="I6034" s="68">
        <v>58904</v>
      </c>
      <c r="J6034" s="68">
        <v>38904</v>
      </c>
      <c r="K6034" s="68"/>
      <c r="L6034" s="68">
        <f t="shared" si="4712"/>
        <v>5000</v>
      </c>
      <c r="M6034" s="68"/>
      <c r="N6034" s="68"/>
      <c r="O6034" s="68">
        <v>5000</v>
      </c>
      <c r="P6034" s="68">
        <f t="shared" si="4710"/>
        <v>5000</v>
      </c>
      <c r="Q6034" s="68">
        <f t="shared" si="4711"/>
        <v>12.852148879292619</v>
      </c>
    </row>
    <row r="6035" spans="1:17" x14ac:dyDescent="0.25">
      <c r="A6035" s="12" t="s">
        <v>638</v>
      </c>
      <c r="B6035" s="12" t="s">
        <v>124</v>
      </c>
      <c r="C6035" s="12" t="s">
        <v>762</v>
      </c>
      <c r="D6035" s="43" t="s">
        <v>1849</v>
      </c>
      <c r="E6035" s="48">
        <v>6133</v>
      </c>
      <c r="F6035" s="43"/>
      <c r="G6035" s="56" t="s">
        <v>2921</v>
      </c>
      <c r="H6035" s="23" t="s">
        <v>229</v>
      </c>
      <c r="I6035" s="68">
        <v>15000</v>
      </c>
      <c r="J6035" s="68">
        <v>5000</v>
      </c>
      <c r="K6035" s="68"/>
      <c r="L6035" s="68">
        <f t="shared" si="4712"/>
        <v>1200</v>
      </c>
      <c r="M6035" s="68"/>
      <c r="N6035" s="68"/>
      <c r="O6035" s="68">
        <v>1200</v>
      </c>
      <c r="P6035" s="68">
        <f t="shared" si="4710"/>
        <v>1200</v>
      </c>
      <c r="Q6035" s="68">
        <f t="shared" si="4711"/>
        <v>24</v>
      </c>
    </row>
    <row r="6036" spans="1:17" x14ac:dyDescent="0.25">
      <c r="A6036" s="12" t="s">
        <v>638</v>
      </c>
      <c r="B6036" s="12" t="s">
        <v>124</v>
      </c>
      <c r="C6036" s="12" t="s">
        <v>762</v>
      </c>
      <c r="D6036" s="43" t="s">
        <v>1849</v>
      </c>
      <c r="E6036" s="48">
        <v>6134</v>
      </c>
      <c r="F6036" s="43"/>
      <c r="G6036" s="56" t="s">
        <v>2921</v>
      </c>
      <c r="H6036" s="23" t="s">
        <v>169</v>
      </c>
      <c r="I6036" s="68">
        <v>29000</v>
      </c>
      <c r="J6036" s="68">
        <v>2000</v>
      </c>
      <c r="K6036" s="68"/>
      <c r="L6036" s="68">
        <f t="shared" si="4712"/>
        <v>500</v>
      </c>
      <c r="M6036" s="68"/>
      <c r="N6036" s="68"/>
      <c r="O6036" s="68">
        <v>500</v>
      </c>
      <c r="P6036" s="68">
        <f t="shared" si="4710"/>
        <v>500</v>
      </c>
      <c r="Q6036" s="68">
        <f t="shared" si="4711"/>
        <v>25</v>
      </c>
    </row>
    <row r="6037" spans="1:17" x14ac:dyDescent="0.25">
      <c r="A6037" s="12" t="s">
        <v>638</v>
      </c>
      <c r="B6037" s="12" t="s">
        <v>124</v>
      </c>
      <c r="C6037" s="12" t="s">
        <v>762</v>
      </c>
      <c r="D6037" s="43" t="s">
        <v>1849</v>
      </c>
      <c r="E6037" s="48">
        <v>6135</v>
      </c>
      <c r="F6037" s="43"/>
      <c r="G6037" s="56" t="s">
        <v>2921</v>
      </c>
      <c r="H6037" s="23" t="s">
        <v>231</v>
      </c>
      <c r="I6037" s="68">
        <v>8149</v>
      </c>
      <c r="J6037" s="68">
        <v>1149</v>
      </c>
      <c r="K6037" s="68"/>
      <c r="L6037" s="68">
        <f t="shared" si="4712"/>
        <v>250</v>
      </c>
      <c r="M6037" s="68"/>
      <c r="N6037" s="68"/>
      <c r="O6037" s="68">
        <v>250</v>
      </c>
      <c r="P6037" s="68">
        <f t="shared" si="4710"/>
        <v>250</v>
      </c>
      <c r="Q6037" s="68">
        <f t="shared" si="4711"/>
        <v>21.758050478677109</v>
      </c>
    </row>
    <row r="6038" spans="1:17" x14ac:dyDescent="0.25">
      <c r="A6038" s="12" t="s">
        <v>638</v>
      </c>
      <c r="B6038" s="12" t="s">
        <v>124</v>
      </c>
      <c r="C6038" s="12" t="s">
        <v>762</v>
      </c>
      <c r="D6038" s="43" t="s">
        <v>1849</v>
      </c>
      <c r="E6038" s="48">
        <v>6136</v>
      </c>
      <c r="F6038" s="43"/>
      <c r="G6038" s="56" t="s">
        <v>2921</v>
      </c>
      <c r="H6038" s="23" t="s">
        <v>233</v>
      </c>
      <c r="I6038" s="68">
        <v>4000</v>
      </c>
      <c r="J6038" s="68">
        <v>1000</v>
      </c>
      <c r="K6038" s="68"/>
      <c r="L6038" s="68">
        <f t="shared" si="4712"/>
        <v>0</v>
      </c>
      <c r="M6038" s="68"/>
      <c r="N6038" s="68"/>
      <c r="O6038" s="68">
        <v>0</v>
      </c>
      <c r="P6038" s="68">
        <f t="shared" si="4710"/>
        <v>0</v>
      </c>
      <c r="Q6038" s="68">
        <f t="shared" si="4711"/>
        <v>0</v>
      </c>
    </row>
    <row r="6039" spans="1:17" x14ac:dyDescent="0.25">
      <c r="A6039" s="12" t="s">
        <v>638</v>
      </c>
      <c r="B6039" s="12" t="s">
        <v>124</v>
      </c>
      <c r="C6039" s="12" t="s">
        <v>762</v>
      </c>
      <c r="D6039" s="43" t="s">
        <v>1849</v>
      </c>
      <c r="E6039" s="48">
        <v>6137</v>
      </c>
      <c r="F6039" s="43"/>
      <c r="G6039" s="56" t="s">
        <v>2921</v>
      </c>
      <c r="H6039" s="23" t="s">
        <v>235</v>
      </c>
      <c r="I6039" s="68">
        <v>27000</v>
      </c>
      <c r="J6039" s="68">
        <v>2000</v>
      </c>
      <c r="K6039" s="68"/>
      <c r="L6039" s="68">
        <f t="shared" si="4712"/>
        <v>2500</v>
      </c>
      <c r="M6039" s="68"/>
      <c r="N6039" s="68"/>
      <c r="O6039" s="68">
        <v>2500</v>
      </c>
      <c r="P6039" s="68">
        <f t="shared" si="4710"/>
        <v>2500</v>
      </c>
      <c r="Q6039" s="68">
        <f t="shared" si="4711"/>
        <v>125</v>
      </c>
    </row>
    <row r="6040" spans="1:17" x14ac:dyDescent="0.25">
      <c r="A6040" s="12" t="s">
        <v>638</v>
      </c>
      <c r="B6040" s="12" t="s">
        <v>124</v>
      </c>
      <c r="C6040" s="12" t="s">
        <v>762</v>
      </c>
      <c r="D6040" s="43" t="s">
        <v>1849</v>
      </c>
      <c r="E6040" s="48">
        <v>6138</v>
      </c>
      <c r="F6040" s="43"/>
      <c r="G6040" s="56" t="s">
        <v>2921</v>
      </c>
      <c r="H6040" s="23" t="s">
        <v>237</v>
      </c>
      <c r="I6040" s="68">
        <v>6500</v>
      </c>
      <c r="J6040" s="68">
        <v>1000</v>
      </c>
      <c r="K6040" s="68"/>
      <c r="L6040" s="68">
        <f t="shared" si="4712"/>
        <v>1500</v>
      </c>
      <c r="M6040" s="68"/>
      <c r="N6040" s="68"/>
      <c r="O6040" s="68">
        <v>1500</v>
      </c>
      <c r="P6040" s="68">
        <f t="shared" si="4710"/>
        <v>1500</v>
      </c>
      <c r="Q6040" s="68">
        <f t="shared" si="4711"/>
        <v>150</v>
      </c>
    </row>
    <row r="6041" spans="1:17" x14ac:dyDescent="0.25">
      <c r="A6041" s="14" t="s">
        <v>638</v>
      </c>
      <c r="B6041" s="14" t="s">
        <v>124</v>
      </c>
      <c r="C6041" s="14" t="s">
        <v>762</v>
      </c>
      <c r="D6041" s="50" t="s">
        <v>1849</v>
      </c>
      <c r="E6041" s="50" t="s">
        <v>2720</v>
      </c>
      <c r="F6041" s="43" t="s">
        <v>1</v>
      </c>
      <c r="G6041" s="49" t="s">
        <v>1</v>
      </c>
      <c r="H6041" s="11" t="s">
        <v>35</v>
      </c>
      <c r="I6041" s="67">
        <f t="shared" ref="I6041:O6041" si="4715">SUM(I6042:I6043)</f>
        <v>58750</v>
      </c>
      <c r="J6041" s="67">
        <f t="shared" si="4715"/>
        <v>26000</v>
      </c>
      <c r="K6041" s="67">
        <f t="shared" si="4715"/>
        <v>0</v>
      </c>
      <c r="L6041" s="67">
        <f t="shared" si="4712"/>
        <v>1660</v>
      </c>
      <c r="M6041" s="67">
        <f t="shared" si="4715"/>
        <v>0</v>
      </c>
      <c r="N6041" s="67">
        <f t="shared" si="4715"/>
        <v>0</v>
      </c>
      <c r="O6041" s="67">
        <f t="shared" si="4715"/>
        <v>1660</v>
      </c>
      <c r="P6041" s="67">
        <f t="shared" si="4710"/>
        <v>1660</v>
      </c>
      <c r="Q6041" s="67">
        <f t="shared" si="4711"/>
        <v>6.3846153846153841</v>
      </c>
    </row>
    <row r="6042" spans="1:17" x14ac:dyDescent="0.25">
      <c r="A6042" s="12" t="s">
        <v>638</v>
      </c>
      <c r="B6042" s="12" t="s">
        <v>124</v>
      </c>
      <c r="C6042" s="12" t="s">
        <v>762</v>
      </c>
      <c r="D6042" s="43" t="s">
        <v>1849</v>
      </c>
      <c r="E6042" s="48">
        <v>6139</v>
      </c>
      <c r="F6042" s="43"/>
      <c r="G6042" s="56" t="s">
        <v>2921</v>
      </c>
      <c r="H6042" s="23" t="s">
        <v>35</v>
      </c>
      <c r="I6042" s="68">
        <v>42000</v>
      </c>
      <c r="J6042" s="68">
        <v>10000</v>
      </c>
      <c r="K6042" s="68"/>
      <c r="L6042" s="68">
        <f t="shared" si="4712"/>
        <v>1000</v>
      </c>
      <c r="M6042" s="68"/>
      <c r="N6042" s="68"/>
      <c r="O6042" s="68">
        <v>1000</v>
      </c>
      <c r="P6042" s="68">
        <f t="shared" si="4710"/>
        <v>1000</v>
      </c>
      <c r="Q6042" s="68">
        <f t="shared" si="4711"/>
        <v>10</v>
      </c>
    </row>
    <row r="6043" spans="1:17" x14ac:dyDescent="0.25">
      <c r="A6043" s="12" t="s">
        <v>638</v>
      </c>
      <c r="B6043" s="12" t="s">
        <v>124</v>
      </c>
      <c r="C6043" s="12" t="s">
        <v>762</v>
      </c>
      <c r="D6043" s="43" t="s">
        <v>1849</v>
      </c>
      <c r="E6043" s="48">
        <v>6139</v>
      </c>
      <c r="F6043" s="43" t="s">
        <v>1856</v>
      </c>
      <c r="G6043" s="56" t="s">
        <v>2921</v>
      </c>
      <c r="H6043" s="23" t="s">
        <v>43</v>
      </c>
      <c r="I6043" s="68">
        <v>16750</v>
      </c>
      <c r="J6043" s="68">
        <v>16000</v>
      </c>
      <c r="K6043" s="68"/>
      <c r="L6043" s="68">
        <f t="shared" si="4712"/>
        <v>660</v>
      </c>
      <c r="M6043" s="68"/>
      <c r="N6043" s="68"/>
      <c r="O6043" s="68">
        <v>660</v>
      </c>
      <c r="P6043" s="68">
        <f t="shared" si="4710"/>
        <v>660</v>
      </c>
      <c r="Q6043" s="68">
        <f t="shared" si="4711"/>
        <v>4.125</v>
      </c>
    </row>
    <row r="6044" spans="1:17" ht="22.5" x14ac:dyDescent="0.25">
      <c r="A6044" s="14" t="s">
        <v>1</v>
      </c>
      <c r="B6044" s="14" t="s">
        <v>1</v>
      </c>
      <c r="C6044" s="14" t="s">
        <v>1</v>
      </c>
      <c r="D6044" s="42" t="s">
        <v>1</v>
      </c>
      <c r="E6044" s="42" t="s">
        <v>1</v>
      </c>
      <c r="F6044" s="42" t="s">
        <v>1</v>
      </c>
      <c r="G6044" s="42" t="s">
        <v>1</v>
      </c>
      <c r="H6044" s="17" t="s">
        <v>59</v>
      </c>
      <c r="I6044" s="66">
        <f t="shared" ref="I6044:O6044" si="4716">SUM(I6045)</f>
        <v>57980</v>
      </c>
      <c r="J6044" s="66">
        <f t="shared" si="4716"/>
        <v>0</v>
      </c>
      <c r="K6044" s="66">
        <f t="shared" si="4716"/>
        <v>0</v>
      </c>
      <c r="L6044" s="66">
        <f t="shared" si="4712"/>
        <v>0</v>
      </c>
      <c r="M6044" s="66">
        <f t="shared" si="4716"/>
        <v>0</v>
      </c>
      <c r="N6044" s="66">
        <f t="shared" si="4716"/>
        <v>0</v>
      </c>
      <c r="O6044" s="66">
        <f t="shared" si="4716"/>
        <v>0</v>
      </c>
      <c r="P6044" s="66">
        <f t="shared" si="4710"/>
        <v>0</v>
      </c>
      <c r="Q6044" s="66" t="str">
        <f t="shared" si="4711"/>
        <v>-</v>
      </c>
    </row>
    <row r="6045" spans="1:17" x14ac:dyDescent="0.25">
      <c r="A6045" s="12" t="s">
        <v>638</v>
      </c>
      <c r="B6045" s="12" t="s">
        <v>124</v>
      </c>
      <c r="C6045" s="12" t="s">
        <v>762</v>
      </c>
      <c r="D6045" s="43" t="s">
        <v>1849</v>
      </c>
      <c r="E6045" s="42" t="s">
        <v>2715</v>
      </c>
      <c r="F6045" s="42" t="s">
        <v>1</v>
      </c>
      <c r="G6045" s="42" t="s">
        <v>1</v>
      </c>
      <c r="H6045" s="11" t="s">
        <v>61</v>
      </c>
      <c r="I6045" s="67">
        <f t="shared" ref="I6045" si="4717">SUM(I6046:I6048)</f>
        <v>57980</v>
      </c>
      <c r="J6045" s="67">
        <f t="shared" ref="J6045:K6045" si="4718">SUM(J6046:J6048)</f>
        <v>0</v>
      </c>
      <c r="K6045" s="67">
        <f t="shared" si="4718"/>
        <v>0</v>
      </c>
      <c r="L6045" s="67">
        <f t="shared" si="4712"/>
        <v>0</v>
      </c>
      <c r="M6045" s="67">
        <f t="shared" ref="M6045" si="4719">SUM(M6046:M6048)</f>
        <v>0</v>
      </c>
      <c r="N6045" s="67">
        <f t="shared" ref="N6045:O6045" si="4720">SUM(N6046:N6048)</f>
        <v>0</v>
      </c>
      <c r="O6045" s="67">
        <f t="shared" si="4720"/>
        <v>0</v>
      </c>
      <c r="P6045" s="67">
        <f t="shared" si="4710"/>
        <v>0</v>
      </c>
      <c r="Q6045" s="67" t="str">
        <f t="shared" si="4711"/>
        <v>-</v>
      </c>
    </row>
    <row r="6046" spans="1:17" x14ac:dyDescent="0.25">
      <c r="A6046" s="12" t="s">
        <v>638</v>
      </c>
      <c r="B6046" s="12" t="s">
        <v>124</v>
      </c>
      <c r="C6046" s="12" t="s">
        <v>762</v>
      </c>
      <c r="D6046" s="43" t="s">
        <v>1849</v>
      </c>
      <c r="E6046" s="48">
        <v>8211</v>
      </c>
      <c r="F6046" s="43"/>
      <c r="G6046" s="56" t="s">
        <v>2921</v>
      </c>
      <c r="H6046" s="23" t="s">
        <v>375</v>
      </c>
      <c r="I6046" s="68">
        <v>42980</v>
      </c>
      <c r="J6046" s="68">
        <v>0</v>
      </c>
      <c r="K6046" s="68"/>
      <c r="L6046" s="68">
        <f t="shared" si="4712"/>
        <v>0</v>
      </c>
      <c r="M6046" s="68"/>
      <c r="N6046" s="68"/>
      <c r="O6046" s="68">
        <v>0</v>
      </c>
      <c r="P6046" s="68">
        <f t="shared" si="4710"/>
        <v>0</v>
      </c>
      <c r="Q6046" s="68" t="str">
        <f t="shared" si="4711"/>
        <v>-</v>
      </c>
    </row>
    <row r="6047" spans="1:17" x14ac:dyDescent="0.25">
      <c r="A6047" s="12" t="s">
        <v>638</v>
      </c>
      <c r="B6047" s="12" t="s">
        <v>124</v>
      </c>
      <c r="C6047" s="12" t="s">
        <v>762</v>
      </c>
      <c r="D6047" s="43" t="s">
        <v>1849</v>
      </c>
      <c r="E6047" s="48">
        <v>8213</v>
      </c>
      <c r="F6047" s="43"/>
      <c r="G6047" s="56" t="s">
        <v>2921</v>
      </c>
      <c r="H6047" s="23" t="s">
        <v>62</v>
      </c>
      <c r="I6047" s="68">
        <v>10000</v>
      </c>
      <c r="J6047" s="68">
        <v>0</v>
      </c>
      <c r="K6047" s="68"/>
      <c r="L6047" s="68">
        <f t="shared" si="4712"/>
        <v>0</v>
      </c>
      <c r="M6047" s="68"/>
      <c r="N6047" s="68"/>
      <c r="O6047" s="68">
        <v>0</v>
      </c>
      <c r="P6047" s="68">
        <f t="shared" si="4710"/>
        <v>0</v>
      </c>
      <c r="Q6047" s="68" t="str">
        <f t="shared" si="4711"/>
        <v>-</v>
      </c>
    </row>
    <row r="6048" spans="1:17" x14ac:dyDescent="0.25">
      <c r="A6048" s="12" t="s">
        <v>638</v>
      </c>
      <c r="B6048" s="12" t="s">
        <v>124</v>
      </c>
      <c r="C6048" s="12" t="s">
        <v>762</v>
      </c>
      <c r="D6048" s="43" t="s">
        <v>1849</v>
      </c>
      <c r="E6048" s="48">
        <v>8216</v>
      </c>
      <c r="F6048" s="43"/>
      <c r="G6048" s="56" t="s">
        <v>2921</v>
      </c>
      <c r="H6048" s="23" t="s">
        <v>248</v>
      </c>
      <c r="I6048" s="68">
        <v>5000</v>
      </c>
      <c r="J6048" s="68">
        <v>0</v>
      </c>
      <c r="K6048" s="68"/>
      <c r="L6048" s="68">
        <f t="shared" si="4712"/>
        <v>0</v>
      </c>
      <c r="M6048" s="68"/>
      <c r="N6048" s="68"/>
      <c r="O6048" s="68">
        <v>0</v>
      </c>
      <c r="P6048" s="68">
        <f t="shared" si="4710"/>
        <v>0</v>
      </c>
      <c r="Q6048" s="68" t="str">
        <f t="shared" si="4711"/>
        <v>-</v>
      </c>
    </row>
    <row r="6049" spans="1:17" ht="22.5" x14ac:dyDescent="0.25">
      <c r="A6049" s="23" t="s">
        <v>1</v>
      </c>
      <c r="B6049" s="23" t="s">
        <v>1</v>
      </c>
      <c r="C6049" s="23" t="s">
        <v>1</v>
      </c>
      <c r="D6049" s="49" t="s">
        <v>1</v>
      </c>
      <c r="E6049" s="49" t="s">
        <v>1</v>
      </c>
      <c r="F6049" s="49" t="s">
        <v>1</v>
      </c>
      <c r="G6049" s="49" t="s">
        <v>1</v>
      </c>
      <c r="H6049" s="17" t="s">
        <v>1857</v>
      </c>
      <c r="I6049" s="66">
        <f t="shared" ref="I6049:O6049" si="4721">SUM(I6021,I6044)</f>
        <v>3153300</v>
      </c>
      <c r="J6049" s="66">
        <f t="shared" si="4721"/>
        <v>2878920</v>
      </c>
      <c r="K6049" s="66">
        <f t="shared" si="4721"/>
        <v>0</v>
      </c>
      <c r="L6049" s="66">
        <f t="shared" si="4712"/>
        <v>240270</v>
      </c>
      <c r="M6049" s="66">
        <f t="shared" si="4721"/>
        <v>0</v>
      </c>
      <c r="N6049" s="66">
        <f t="shared" si="4721"/>
        <v>0</v>
      </c>
      <c r="O6049" s="66">
        <f t="shared" si="4721"/>
        <v>240270</v>
      </c>
      <c r="P6049" s="66">
        <f t="shared" si="4710"/>
        <v>240270</v>
      </c>
      <c r="Q6049" s="66">
        <f t="shared" si="4711"/>
        <v>8.3458380225918045</v>
      </c>
    </row>
    <row r="6050" spans="1:17" ht="15.75" thickBot="1" x14ac:dyDescent="0.3">
      <c r="A6050" s="23" t="s">
        <v>1</v>
      </c>
      <c r="B6050" s="23" t="s">
        <v>1</v>
      </c>
      <c r="C6050" s="23" t="s">
        <v>1</v>
      </c>
      <c r="D6050" s="49" t="s">
        <v>1</v>
      </c>
      <c r="E6050" s="49" t="s">
        <v>1</v>
      </c>
      <c r="F6050" s="49" t="s">
        <v>1</v>
      </c>
      <c r="G6050" s="49" t="s">
        <v>1</v>
      </c>
      <c r="H6050" s="11" t="s">
        <v>64</v>
      </c>
      <c r="I6050" s="67">
        <v>65</v>
      </c>
      <c r="J6050" s="67">
        <v>65</v>
      </c>
      <c r="K6050" s="67"/>
      <c r="L6050" s="67"/>
      <c r="M6050" s="67"/>
      <c r="N6050" s="67"/>
      <c r="O6050" s="67"/>
      <c r="P6050" s="67">
        <f t="shared" si="4710"/>
        <v>0</v>
      </c>
      <c r="Q6050" s="67">
        <f t="shared" si="4711"/>
        <v>0</v>
      </c>
    </row>
    <row r="6051" spans="1:17" ht="34.5" thickBot="1" x14ac:dyDescent="0.3">
      <c r="A6051" s="23" t="s">
        <v>1</v>
      </c>
      <c r="B6051" s="23" t="s">
        <v>1</v>
      </c>
      <c r="C6051" s="23" t="s">
        <v>1</v>
      </c>
      <c r="D6051" s="49" t="s">
        <v>1</v>
      </c>
      <c r="E6051" s="49" t="s">
        <v>1</v>
      </c>
      <c r="F6051" s="49" t="s">
        <v>1</v>
      </c>
      <c r="G6051" s="49" t="s">
        <v>1</v>
      </c>
      <c r="H6051" s="22" t="s">
        <v>65</v>
      </c>
      <c r="I6051" s="64" t="s">
        <v>2718</v>
      </c>
      <c r="J6051" s="64" t="s">
        <v>2879</v>
      </c>
      <c r="K6051" s="64" t="s">
        <v>2942</v>
      </c>
      <c r="L6051" s="64" t="s">
        <v>2942</v>
      </c>
      <c r="M6051" s="64" t="s">
        <v>2950</v>
      </c>
      <c r="N6051" s="64" t="s">
        <v>2949</v>
      </c>
      <c r="O6051" s="64" t="s">
        <v>2951</v>
      </c>
      <c r="P6051" s="64" t="s">
        <v>2942</v>
      </c>
      <c r="Q6051" s="64" t="s">
        <v>2944</v>
      </c>
    </row>
    <row r="6052" spans="1:17" x14ac:dyDescent="0.25">
      <c r="A6052" s="24"/>
      <c r="B6052" s="24"/>
      <c r="C6052" s="24"/>
      <c r="D6052" s="51"/>
      <c r="E6052" s="51"/>
      <c r="F6052" s="51"/>
      <c r="G6052" s="51"/>
      <c r="H6052" s="18" t="s">
        <v>1</v>
      </c>
      <c r="I6052" s="65">
        <v>1</v>
      </c>
      <c r="J6052" s="65" t="s">
        <v>2894</v>
      </c>
      <c r="K6052" s="65">
        <v>3</v>
      </c>
      <c r="L6052" s="65" t="s">
        <v>2945</v>
      </c>
      <c r="M6052" s="65">
        <v>5</v>
      </c>
      <c r="N6052" s="65">
        <v>6</v>
      </c>
      <c r="O6052" s="65">
        <v>7</v>
      </c>
      <c r="P6052" s="65" t="s">
        <v>2946</v>
      </c>
      <c r="Q6052" s="65">
        <v>9</v>
      </c>
    </row>
    <row r="6053" spans="1:17" x14ac:dyDescent="0.25">
      <c r="A6053" s="24"/>
      <c r="B6053" s="24"/>
      <c r="C6053" s="24"/>
      <c r="D6053" s="51"/>
      <c r="E6053" s="52"/>
      <c r="F6053" s="52"/>
      <c r="G6053" s="52"/>
      <c r="H6053" s="19" t="s">
        <v>333</v>
      </c>
      <c r="I6053" s="69">
        <f t="shared" ref="I6053" si="4722">SUM(I6049)</f>
        <v>3153300</v>
      </c>
      <c r="J6053" s="69">
        <f t="shared" ref="J6053:K6053" si="4723">SUM(J6049)</f>
        <v>2878920</v>
      </c>
      <c r="K6053" s="69">
        <f t="shared" si="4723"/>
        <v>0</v>
      </c>
      <c r="L6053" s="69">
        <f t="shared" si="4712"/>
        <v>240270</v>
      </c>
      <c r="M6053" s="69">
        <f t="shared" ref="M6053" si="4724">SUM(M6049)</f>
        <v>0</v>
      </c>
      <c r="N6053" s="69">
        <f t="shared" ref="N6053:O6053" si="4725">SUM(N6049)</f>
        <v>0</v>
      </c>
      <c r="O6053" s="69">
        <f t="shared" si="4725"/>
        <v>240270</v>
      </c>
      <c r="P6053" s="69">
        <f t="shared" si="4710"/>
        <v>240270</v>
      </c>
      <c r="Q6053" s="69">
        <f t="shared" si="4711"/>
        <v>8.3458380225918045</v>
      </c>
    </row>
    <row r="6054" spans="1:17" x14ac:dyDescent="0.25">
      <c r="A6054" s="24"/>
      <c r="B6054" s="24"/>
      <c r="C6054" s="24"/>
      <c r="D6054" s="51"/>
      <c r="E6054" s="51"/>
      <c r="F6054" s="51"/>
      <c r="G6054" s="51"/>
      <c r="H6054" s="20" t="s">
        <v>67</v>
      </c>
      <c r="I6054" s="69">
        <f t="shared" ref="I6054" si="4726">SUM(I6053)</f>
        <v>3153300</v>
      </c>
      <c r="J6054" s="69">
        <f t="shared" ref="J6054:K6054" si="4727">SUM(J6053)</f>
        <v>2878920</v>
      </c>
      <c r="K6054" s="69">
        <f t="shared" si="4727"/>
        <v>0</v>
      </c>
      <c r="L6054" s="69">
        <f t="shared" si="4712"/>
        <v>240270</v>
      </c>
      <c r="M6054" s="69">
        <f t="shared" ref="M6054" si="4728">SUM(M6053)</f>
        <v>0</v>
      </c>
      <c r="N6054" s="69">
        <f t="shared" ref="N6054:O6054" si="4729">SUM(N6053)</f>
        <v>0</v>
      </c>
      <c r="O6054" s="69">
        <f t="shared" si="4729"/>
        <v>240270</v>
      </c>
      <c r="P6054" s="69">
        <f t="shared" si="4710"/>
        <v>240270</v>
      </c>
      <c r="Q6054" s="69">
        <f t="shared" si="4711"/>
        <v>8.3458380225918045</v>
      </c>
    </row>
    <row r="6055" spans="1:17" x14ac:dyDescent="0.25">
      <c r="A6055" s="25"/>
      <c r="B6055" s="25"/>
      <c r="C6055" s="25"/>
      <c r="D6055" s="53"/>
      <c r="E6055" s="53"/>
      <c r="F6055" s="53"/>
      <c r="G6055" s="53"/>
    </row>
    <row r="6056" spans="1:17" ht="15.75" thickBot="1" x14ac:dyDescent="0.3">
      <c r="A6056" s="23" t="s">
        <v>1</v>
      </c>
      <c r="B6056" s="23" t="s">
        <v>1</v>
      </c>
      <c r="C6056" s="23" t="s">
        <v>1</v>
      </c>
      <c r="D6056" s="49" t="s">
        <v>1</v>
      </c>
      <c r="E6056" s="49" t="s">
        <v>1</v>
      </c>
      <c r="F6056" s="49" t="s">
        <v>1</v>
      </c>
      <c r="G6056" s="49" t="s">
        <v>1</v>
      </c>
      <c r="H6056" s="26" t="s">
        <v>1</v>
      </c>
      <c r="I6056" s="70"/>
      <c r="J6056" s="70"/>
      <c r="K6056" s="70"/>
      <c r="L6056" s="70"/>
      <c r="M6056" s="70"/>
      <c r="N6056" s="70"/>
      <c r="O6056" s="70"/>
      <c r="P6056" s="70"/>
      <c r="Q6056" s="70"/>
    </row>
    <row r="6057" spans="1:17" ht="34.5" thickBot="1" x14ac:dyDescent="0.3">
      <c r="A6057" s="22" t="s">
        <v>4</v>
      </c>
      <c r="B6057" s="22" t="s">
        <v>5</v>
      </c>
      <c r="C6057" s="22" t="s">
        <v>6</v>
      </c>
      <c r="D6057" s="44" t="s">
        <v>2891</v>
      </c>
      <c r="E6057" s="44" t="s">
        <v>2895</v>
      </c>
      <c r="F6057" s="44" t="s">
        <v>7</v>
      </c>
      <c r="G6057" s="44" t="s">
        <v>8</v>
      </c>
      <c r="H6057" s="22" t="s">
        <v>9</v>
      </c>
      <c r="I6057" s="64" t="s">
        <v>2718</v>
      </c>
      <c r="J6057" s="64" t="s">
        <v>2879</v>
      </c>
      <c r="K6057" s="64" t="s">
        <v>2942</v>
      </c>
      <c r="L6057" s="64" t="s">
        <v>2942</v>
      </c>
      <c r="M6057" s="64" t="s">
        <v>2950</v>
      </c>
      <c r="N6057" s="64" t="s">
        <v>2949</v>
      </c>
      <c r="O6057" s="64" t="s">
        <v>2951</v>
      </c>
      <c r="P6057" s="64" t="s">
        <v>2942</v>
      </c>
      <c r="Q6057" s="64" t="s">
        <v>2944</v>
      </c>
    </row>
    <row r="6058" spans="1:17" x14ac:dyDescent="0.25">
      <c r="A6058" s="15" t="s">
        <v>1</v>
      </c>
      <c r="B6058" s="15" t="s">
        <v>1</v>
      </c>
      <c r="C6058" s="15" t="s">
        <v>1</v>
      </c>
      <c r="D6058" s="45" t="s">
        <v>1</v>
      </c>
      <c r="E6058" s="45" t="s">
        <v>1</v>
      </c>
      <c r="F6058" s="46" t="s">
        <v>1</v>
      </c>
      <c r="G6058" s="47" t="s">
        <v>1</v>
      </c>
      <c r="H6058" s="16" t="s">
        <v>1</v>
      </c>
      <c r="I6058" s="65">
        <v>1</v>
      </c>
      <c r="J6058" s="65" t="s">
        <v>2894</v>
      </c>
      <c r="K6058" s="65">
        <v>3</v>
      </c>
      <c r="L6058" s="65" t="s">
        <v>2945</v>
      </c>
      <c r="M6058" s="65">
        <v>5</v>
      </c>
      <c r="N6058" s="65">
        <v>6</v>
      </c>
      <c r="O6058" s="65">
        <v>7</v>
      </c>
      <c r="P6058" s="65" t="s">
        <v>2946</v>
      </c>
      <c r="Q6058" s="65">
        <v>9</v>
      </c>
    </row>
    <row r="6059" spans="1:17" ht="22.5" x14ac:dyDescent="0.25">
      <c r="A6059" s="14" t="s">
        <v>638</v>
      </c>
      <c r="B6059" s="14" t="s">
        <v>124</v>
      </c>
      <c r="C6059" s="12" t="s">
        <v>773</v>
      </c>
      <c r="D6059" s="43" t="s">
        <v>1858</v>
      </c>
      <c r="E6059" s="42" t="s">
        <v>1</v>
      </c>
      <c r="F6059" s="42" t="s">
        <v>1</v>
      </c>
      <c r="G6059" s="42" t="s">
        <v>1</v>
      </c>
      <c r="H6059" s="11" t="s">
        <v>1859</v>
      </c>
      <c r="I6059" s="63"/>
      <c r="J6059" s="63"/>
      <c r="K6059" s="63"/>
      <c r="L6059" s="63"/>
      <c r="M6059" s="63"/>
      <c r="N6059" s="63"/>
      <c r="O6059" s="63"/>
      <c r="P6059" s="63">
        <f t="shared" si="4710"/>
        <v>0</v>
      </c>
      <c r="Q6059" s="63" t="str">
        <f t="shared" si="4711"/>
        <v>-</v>
      </c>
    </row>
    <row r="6060" spans="1:17" ht="22.5" x14ac:dyDescent="0.25">
      <c r="A6060" s="14" t="s">
        <v>1</v>
      </c>
      <c r="B6060" s="14" t="s">
        <v>1</v>
      </c>
      <c r="C6060" s="14" t="s">
        <v>1</v>
      </c>
      <c r="D6060" s="42" t="s">
        <v>1</v>
      </c>
      <c r="E6060" s="42" t="s">
        <v>1</v>
      </c>
      <c r="F6060" s="42" t="s">
        <v>1</v>
      </c>
      <c r="G6060" s="42" t="s">
        <v>1</v>
      </c>
      <c r="H6060" s="17" t="s">
        <v>13</v>
      </c>
      <c r="I6060" s="66">
        <f t="shared" ref="I6060" si="4730">SUM(I6061,I6069,I6071)</f>
        <v>3871558</v>
      </c>
      <c r="J6060" s="66">
        <f t="shared" ref="J6060:K6060" si="4731">SUM(J6061,J6069,J6071)</f>
        <v>2863540</v>
      </c>
      <c r="K6060" s="66">
        <f t="shared" si="4731"/>
        <v>0</v>
      </c>
      <c r="L6060" s="66">
        <f t="shared" si="4712"/>
        <v>239758.66</v>
      </c>
      <c r="M6060" s="66">
        <f t="shared" ref="M6060" si="4732">SUM(M6061,M6069,M6071)</f>
        <v>0</v>
      </c>
      <c r="N6060" s="66">
        <f t="shared" ref="N6060:O6060" si="4733">SUM(N6061,N6069,N6071)</f>
        <v>0</v>
      </c>
      <c r="O6060" s="66">
        <f t="shared" si="4733"/>
        <v>239758.66</v>
      </c>
      <c r="P6060" s="66">
        <f t="shared" si="4710"/>
        <v>239758.66</v>
      </c>
      <c r="Q6060" s="66">
        <f t="shared" si="4711"/>
        <v>8.3728063865006259</v>
      </c>
    </row>
    <row r="6061" spans="1:17" x14ac:dyDescent="0.25">
      <c r="A6061" s="12" t="s">
        <v>638</v>
      </c>
      <c r="B6061" s="12" t="s">
        <v>124</v>
      </c>
      <c r="C6061" s="12" t="s">
        <v>773</v>
      </c>
      <c r="D6061" s="43" t="s">
        <v>1858</v>
      </c>
      <c r="E6061" s="42" t="s">
        <v>2709</v>
      </c>
      <c r="F6061" s="42" t="s">
        <v>1</v>
      </c>
      <c r="G6061" s="42" t="s">
        <v>1</v>
      </c>
      <c r="H6061" s="11" t="s">
        <v>15</v>
      </c>
      <c r="I6061" s="67">
        <f t="shared" ref="I6061" si="4734">SUM(I6062,I6063)</f>
        <v>2639332</v>
      </c>
      <c r="J6061" s="67">
        <f t="shared" ref="J6061:K6061" si="4735">SUM(J6062,J6063)</f>
        <v>2454287</v>
      </c>
      <c r="K6061" s="67">
        <f t="shared" si="4735"/>
        <v>0</v>
      </c>
      <c r="L6061" s="67">
        <f t="shared" si="4712"/>
        <v>200754.66</v>
      </c>
      <c r="M6061" s="67">
        <f t="shared" ref="M6061" si="4736">SUM(M6062,M6063)</f>
        <v>0</v>
      </c>
      <c r="N6061" s="67">
        <f t="shared" ref="N6061:O6061" si="4737">SUM(N6062,N6063)</f>
        <v>0</v>
      </c>
      <c r="O6061" s="67">
        <f t="shared" si="4737"/>
        <v>200754.66</v>
      </c>
      <c r="P6061" s="67">
        <f t="shared" si="4710"/>
        <v>200754.66</v>
      </c>
      <c r="Q6061" s="67">
        <f t="shared" si="4711"/>
        <v>8.1797548534462354</v>
      </c>
    </row>
    <row r="6062" spans="1:17" x14ac:dyDescent="0.25">
      <c r="A6062" s="12" t="s">
        <v>638</v>
      </c>
      <c r="B6062" s="12" t="s">
        <v>124</v>
      </c>
      <c r="C6062" s="12" t="s">
        <v>773</v>
      </c>
      <c r="D6062" s="43" t="s">
        <v>1858</v>
      </c>
      <c r="E6062" s="48">
        <v>6111</v>
      </c>
      <c r="F6062" s="43"/>
      <c r="G6062" s="56" t="s">
        <v>2921</v>
      </c>
      <c r="H6062" s="23" t="s">
        <v>16</v>
      </c>
      <c r="I6062" s="68">
        <v>2440393</v>
      </c>
      <c r="J6062" s="68">
        <v>2255348</v>
      </c>
      <c r="K6062" s="68"/>
      <c r="L6062" s="68">
        <f t="shared" si="4712"/>
        <v>187946.66</v>
      </c>
      <c r="M6062" s="68"/>
      <c r="N6062" s="68"/>
      <c r="O6062" s="68">
        <v>187946.66</v>
      </c>
      <c r="P6062" s="68">
        <f t="shared" si="4710"/>
        <v>187946.66</v>
      </c>
      <c r="Q6062" s="68">
        <f t="shared" si="4711"/>
        <v>8.3333773767950667</v>
      </c>
    </row>
    <row r="6063" spans="1:17" x14ac:dyDescent="0.25">
      <c r="A6063" s="14" t="s">
        <v>638</v>
      </c>
      <c r="B6063" s="14" t="s">
        <v>124</v>
      </c>
      <c r="C6063" s="14" t="s">
        <v>773</v>
      </c>
      <c r="D6063" s="50" t="s">
        <v>1858</v>
      </c>
      <c r="E6063" s="50" t="s">
        <v>2719</v>
      </c>
      <c r="F6063" s="43" t="s">
        <v>1</v>
      </c>
      <c r="G6063" s="49" t="s">
        <v>1</v>
      </c>
      <c r="H6063" s="11" t="s">
        <v>19</v>
      </c>
      <c r="I6063" s="67">
        <f t="shared" ref="I6063:O6063" si="4738">SUM(I6064:I6068)</f>
        <v>198939</v>
      </c>
      <c r="J6063" s="67">
        <f t="shared" si="4738"/>
        <v>198939</v>
      </c>
      <c r="K6063" s="67">
        <f t="shared" si="4738"/>
        <v>0</v>
      </c>
      <c r="L6063" s="67">
        <f t="shared" si="4712"/>
        <v>12808</v>
      </c>
      <c r="M6063" s="67">
        <f t="shared" si="4738"/>
        <v>0</v>
      </c>
      <c r="N6063" s="67">
        <f t="shared" si="4738"/>
        <v>0</v>
      </c>
      <c r="O6063" s="67">
        <f t="shared" si="4738"/>
        <v>12808</v>
      </c>
      <c r="P6063" s="67">
        <f t="shared" si="4710"/>
        <v>12808</v>
      </c>
      <c r="Q6063" s="67">
        <f t="shared" si="4711"/>
        <v>6.4381544091404894</v>
      </c>
    </row>
    <row r="6064" spans="1:17" x14ac:dyDescent="0.25">
      <c r="A6064" s="12" t="s">
        <v>638</v>
      </c>
      <c r="B6064" s="12" t="s">
        <v>124</v>
      </c>
      <c r="C6064" s="12" t="s">
        <v>773</v>
      </c>
      <c r="D6064" s="43" t="s">
        <v>1858</v>
      </c>
      <c r="E6064" s="48">
        <v>6112</v>
      </c>
      <c r="F6064" s="43" t="s">
        <v>1860</v>
      </c>
      <c r="G6064" s="56" t="s">
        <v>2921</v>
      </c>
      <c r="H6064" s="23" t="s">
        <v>73</v>
      </c>
      <c r="I6064" s="68">
        <v>35563</v>
      </c>
      <c r="J6064" s="68">
        <v>35563</v>
      </c>
      <c r="K6064" s="68"/>
      <c r="L6064" s="68">
        <f t="shared" si="4712"/>
        <v>2964</v>
      </c>
      <c r="M6064" s="68"/>
      <c r="N6064" s="68"/>
      <c r="O6064" s="68">
        <v>2964</v>
      </c>
      <c r="P6064" s="68">
        <f t="shared" si="4710"/>
        <v>2964</v>
      </c>
      <c r="Q6064" s="68">
        <f t="shared" si="4711"/>
        <v>8.3345049630233667</v>
      </c>
    </row>
    <row r="6065" spans="1:17" x14ac:dyDescent="0.25">
      <c r="A6065" s="12" t="s">
        <v>638</v>
      </c>
      <c r="B6065" s="12" t="s">
        <v>124</v>
      </c>
      <c r="C6065" s="12" t="s">
        <v>773</v>
      </c>
      <c r="D6065" s="43" t="s">
        <v>1858</v>
      </c>
      <c r="E6065" s="48">
        <v>6112</v>
      </c>
      <c r="F6065" s="43" t="s">
        <v>1861</v>
      </c>
      <c r="G6065" s="56" t="s">
        <v>2921</v>
      </c>
      <c r="H6065" s="23" t="s">
        <v>22</v>
      </c>
      <c r="I6065" s="68">
        <v>118126</v>
      </c>
      <c r="J6065" s="68">
        <v>118126</v>
      </c>
      <c r="K6065" s="68"/>
      <c r="L6065" s="68">
        <f t="shared" si="4712"/>
        <v>9844</v>
      </c>
      <c r="M6065" s="68"/>
      <c r="N6065" s="68"/>
      <c r="O6065" s="68">
        <v>9844</v>
      </c>
      <c r="P6065" s="68">
        <f t="shared" si="4710"/>
        <v>9844</v>
      </c>
      <c r="Q6065" s="68">
        <f t="shared" si="4711"/>
        <v>8.3334744256133284</v>
      </c>
    </row>
    <row r="6066" spans="1:17" x14ac:dyDescent="0.25">
      <c r="A6066" s="12" t="s">
        <v>638</v>
      </c>
      <c r="B6066" s="12" t="s">
        <v>124</v>
      </c>
      <c r="C6066" s="12" t="s">
        <v>773</v>
      </c>
      <c r="D6066" s="43" t="s">
        <v>1858</v>
      </c>
      <c r="E6066" s="48">
        <v>6112</v>
      </c>
      <c r="F6066" s="43" t="s">
        <v>1862</v>
      </c>
      <c r="G6066" s="56" t="s">
        <v>2921</v>
      </c>
      <c r="H6066" s="23" t="s">
        <v>24</v>
      </c>
      <c r="I6066" s="68">
        <v>27450</v>
      </c>
      <c r="J6066" s="68">
        <v>27450</v>
      </c>
      <c r="K6066" s="68"/>
      <c r="L6066" s="68">
        <f t="shared" si="4712"/>
        <v>0</v>
      </c>
      <c r="M6066" s="68"/>
      <c r="N6066" s="68"/>
      <c r="O6066" s="68"/>
      <c r="P6066" s="68">
        <f t="shared" si="4710"/>
        <v>0</v>
      </c>
      <c r="Q6066" s="68">
        <f t="shared" si="4711"/>
        <v>0</v>
      </c>
    </row>
    <row r="6067" spans="1:17" x14ac:dyDescent="0.25">
      <c r="A6067" s="12" t="s">
        <v>638</v>
      </c>
      <c r="B6067" s="12" t="s">
        <v>124</v>
      </c>
      <c r="C6067" s="12" t="s">
        <v>773</v>
      </c>
      <c r="D6067" s="43" t="s">
        <v>1858</v>
      </c>
      <c r="E6067" s="48">
        <v>6112</v>
      </c>
      <c r="F6067" s="43" t="s">
        <v>1863</v>
      </c>
      <c r="G6067" s="56" t="s">
        <v>2921</v>
      </c>
      <c r="H6067" s="23" t="s">
        <v>76</v>
      </c>
      <c r="I6067" s="68">
        <v>7800</v>
      </c>
      <c r="J6067" s="68">
        <v>7800</v>
      </c>
      <c r="K6067" s="68"/>
      <c r="L6067" s="68">
        <f t="shared" si="4712"/>
        <v>0</v>
      </c>
      <c r="M6067" s="68"/>
      <c r="N6067" s="68"/>
      <c r="O6067" s="68"/>
      <c r="P6067" s="68">
        <f t="shared" si="4710"/>
        <v>0</v>
      </c>
      <c r="Q6067" s="68">
        <f t="shared" si="4711"/>
        <v>0</v>
      </c>
    </row>
    <row r="6068" spans="1:17" x14ac:dyDescent="0.25">
      <c r="A6068" s="12" t="s">
        <v>638</v>
      </c>
      <c r="B6068" s="12" t="s">
        <v>124</v>
      </c>
      <c r="C6068" s="12" t="s">
        <v>773</v>
      </c>
      <c r="D6068" s="43" t="s">
        <v>1858</v>
      </c>
      <c r="E6068" s="48">
        <v>6112</v>
      </c>
      <c r="F6068" s="43" t="s">
        <v>1864</v>
      </c>
      <c r="G6068" s="56" t="s">
        <v>2921</v>
      </c>
      <c r="H6068" s="23" t="s">
        <v>26</v>
      </c>
      <c r="I6068" s="68">
        <v>10000</v>
      </c>
      <c r="J6068" s="68">
        <v>10000</v>
      </c>
      <c r="K6068" s="68"/>
      <c r="L6068" s="68">
        <f t="shared" si="4712"/>
        <v>0</v>
      </c>
      <c r="M6068" s="68"/>
      <c r="N6068" s="68"/>
      <c r="O6068" s="68"/>
      <c r="P6068" s="68">
        <f t="shared" si="4710"/>
        <v>0</v>
      </c>
      <c r="Q6068" s="68">
        <f t="shared" si="4711"/>
        <v>0</v>
      </c>
    </row>
    <row r="6069" spans="1:17" x14ac:dyDescent="0.25">
      <c r="A6069" s="12" t="s">
        <v>638</v>
      </c>
      <c r="B6069" s="12" t="s">
        <v>124</v>
      </c>
      <c r="C6069" s="12" t="s">
        <v>773</v>
      </c>
      <c r="D6069" s="43" t="s">
        <v>1858</v>
      </c>
      <c r="E6069" s="42" t="s">
        <v>2710</v>
      </c>
      <c r="F6069" s="42" t="s">
        <v>1</v>
      </c>
      <c r="G6069" s="42" t="s">
        <v>1</v>
      </c>
      <c r="H6069" s="11" t="s">
        <v>28</v>
      </c>
      <c r="I6069" s="67">
        <f t="shared" ref="I6069:O6069" si="4739">SUM(I6070)</f>
        <v>250500</v>
      </c>
      <c r="J6069" s="67">
        <f t="shared" si="4739"/>
        <v>214000</v>
      </c>
      <c r="K6069" s="67">
        <f t="shared" si="4739"/>
        <v>0</v>
      </c>
      <c r="L6069" s="67">
        <f t="shared" si="4712"/>
        <v>17833</v>
      </c>
      <c r="M6069" s="67">
        <f t="shared" si="4739"/>
        <v>0</v>
      </c>
      <c r="N6069" s="67">
        <f t="shared" si="4739"/>
        <v>0</v>
      </c>
      <c r="O6069" s="67">
        <f t="shared" si="4739"/>
        <v>17833</v>
      </c>
      <c r="P6069" s="67">
        <f t="shared" si="4710"/>
        <v>17833</v>
      </c>
      <c r="Q6069" s="67">
        <f t="shared" si="4711"/>
        <v>8.3331775700934578</v>
      </c>
    </row>
    <row r="6070" spans="1:17" x14ac:dyDescent="0.25">
      <c r="A6070" s="12" t="s">
        <v>638</v>
      </c>
      <c r="B6070" s="12" t="s">
        <v>124</v>
      </c>
      <c r="C6070" s="12" t="s">
        <v>773</v>
      </c>
      <c r="D6070" s="43" t="s">
        <v>1858</v>
      </c>
      <c r="E6070" s="48">
        <v>6121</v>
      </c>
      <c r="F6070" s="43"/>
      <c r="G6070" s="56" t="s">
        <v>2921</v>
      </c>
      <c r="H6070" s="23" t="s">
        <v>29</v>
      </c>
      <c r="I6070" s="68">
        <v>250500</v>
      </c>
      <c r="J6070" s="68">
        <v>214000</v>
      </c>
      <c r="K6070" s="68"/>
      <c r="L6070" s="68">
        <f t="shared" si="4712"/>
        <v>17833</v>
      </c>
      <c r="M6070" s="68"/>
      <c r="N6070" s="68"/>
      <c r="O6070" s="68">
        <v>17833</v>
      </c>
      <c r="P6070" s="68">
        <f t="shared" si="4710"/>
        <v>17833</v>
      </c>
      <c r="Q6070" s="68">
        <f t="shared" si="4711"/>
        <v>8.3331775700934578</v>
      </c>
    </row>
    <row r="6071" spans="1:17" x14ac:dyDescent="0.25">
      <c r="A6071" s="12" t="s">
        <v>638</v>
      </c>
      <c r="B6071" s="12" t="s">
        <v>124</v>
      </c>
      <c r="C6071" s="12" t="s">
        <v>773</v>
      </c>
      <c r="D6071" s="43" t="s">
        <v>1858</v>
      </c>
      <c r="E6071" s="42" t="s">
        <v>2711</v>
      </c>
      <c r="F6071" s="42" t="s">
        <v>1</v>
      </c>
      <c r="G6071" s="42" t="s">
        <v>1</v>
      </c>
      <c r="H6071" s="11" t="s">
        <v>32</v>
      </c>
      <c r="I6071" s="67">
        <f t="shared" ref="I6071:O6071" si="4740">SUM(I6072:I6080)</f>
        <v>981726</v>
      </c>
      <c r="J6071" s="67">
        <f t="shared" si="4740"/>
        <v>195253</v>
      </c>
      <c r="K6071" s="67">
        <f t="shared" si="4740"/>
        <v>0</v>
      </c>
      <c r="L6071" s="67">
        <f t="shared" si="4712"/>
        <v>21171</v>
      </c>
      <c r="M6071" s="67">
        <f t="shared" si="4740"/>
        <v>0</v>
      </c>
      <c r="N6071" s="67">
        <f t="shared" si="4740"/>
        <v>0</v>
      </c>
      <c r="O6071" s="67">
        <f t="shared" si="4740"/>
        <v>21171</v>
      </c>
      <c r="P6071" s="67">
        <f t="shared" si="4710"/>
        <v>21171</v>
      </c>
      <c r="Q6071" s="67">
        <f t="shared" si="4711"/>
        <v>10.842855167398197</v>
      </c>
    </row>
    <row r="6072" spans="1:17" x14ac:dyDescent="0.25">
      <c r="A6072" s="12" t="s">
        <v>638</v>
      </c>
      <c r="B6072" s="12" t="s">
        <v>124</v>
      </c>
      <c r="C6072" s="12" t="s">
        <v>773</v>
      </c>
      <c r="D6072" s="43" t="s">
        <v>1858</v>
      </c>
      <c r="E6072" s="48">
        <v>6131</v>
      </c>
      <c r="F6072" s="43"/>
      <c r="G6072" s="56" t="s">
        <v>2921</v>
      </c>
      <c r="H6072" s="23" t="s">
        <v>33</v>
      </c>
      <c r="I6072" s="68">
        <v>40000</v>
      </c>
      <c r="J6072" s="68">
        <v>0</v>
      </c>
      <c r="K6072" s="68"/>
      <c r="L6072" s="68">
        <f t="shared" si="4712"/>
        <v>0</v>
      </c>
      <c r="M6072" s="68"/>
      <c r="N6072" s="68"/>
      <c r="O6072" s="68"/>
      <c r="P6072" s="68">
        <f t="shared" si="4710"/>
        <v>0</v>
      </c>
      <c r="Q6072" s="68" t="str">
        <f t="shared" si="4711"/>
        <v>-</v>
      </c>
    </row>
    <row r="6073" spans="1:17" x14ac:dyDescent="0.25">
      <c r="A6073" s="12" t="s">
        <v>638</v>
      </c>
      <c r="B6073" s="12" t="s">
        <v>124</v>
      </c>
      <c r="C6073" s="12" t="s">
        <v>773</v>
      </c>
      <c r="D6073" s="43" t="s">
        <v>1858</v>
      </c>
      <c r="E6073" s="48">
        <v>6132</v>
      </c>
      <c r="F6073" s="43"/>
      <c r="G6073" s="56" t="s">
        <v>2921</v>
      </c>
      <c r="H6073" s="23" t="s">
        <v>227</v>
      </c>
      <c r="I6073" s="68">
        <v>120100</v>
      </c>
      <c r="J6073" s="68">
        <v>83650</v>
      </c>
      <c r="K6073" s="68"/>
      <c r="L6073" s="68">
        <f t="shared" si="4712"/>
        <v>6971</v>
      </c>
      <c r="M6073" s="68"/>
      <c r="N6073" s="68"/>
      <c r="O6073" s="68">
        <v>6971</v>
      </c>
      <c r="P6073" s="68">
        <f t="shared" si="4710"/>
        <v>6971</v>
      </c>
      <c r="Q6073" s="68">
        <f t="shared" si="4711"/>
        <v>8.3335325762104002</v>
      </c>
    </row>
    <row r="6074" spans="1:17" x14ac:dyDescent="0.25">
      <c r="A6074" s="12" t="s">
        <v>638</v>
      </c>
      <c r="B6074" s="12" t="s">
        <v>124</v>
      </c>
      <c r="C6074" s="12" t="s">
        <v>773</v>
      </c>
      <c r="D6074" s="43" t="s">
        <v>1858</v>
      </c>
      <c r="E6074" s="48">
        <v>6133</v>
      </c>
      <c r="F6074" s="43"/>
      <c r="G6074" s="56" t="s">
        <v>2921</v>
      </c>
      <c r="H6074" s="23" t="s">
        <v>229</v>
      </c>
      <c r="I6074" s="68">
        <v>108450</v>
      </c>
      <c r="J6074" s="68">
        <v>25500</v>
      </c>
      <c r="K6074" s="68"/>
      <c r="L6074" s="68">
        <f t="shared" si="4712"/>
        <v>2500</v>
      </c>
      <c r="M6074" s="68"/>
      <c r="N6074" s="68"/>
      <c r="O6074" s="68">
        <v>2500</v>
      </c>
      <c r="P6074" s="68">
        <f t="shared" si="4710"/>
        <v>2500</v>
      </c>
      <c r="Q6074" s="68">
        <f t="shared" si="4711"/>
        <v>9.8039215686274517</v>
      </c>
    </row>
    <row r="6075" spans="1:17" x14ac:dyDescent="0.25">
      <c r="A6075" s="12" t="s">
        <v>638</v>
      </c>
      <c r="B6075" s="12" t="s">
        <v>124</v>
      </c>
      <c r="C6075" s="12" t="s">
        <v>773</v>
      </c>
      <c r="D6075" s="43" t="s">
        <v>1858</v>
      </c>
      <c r="E6075" s="48">
        <v>6134</v>
      </c>
      <c r="F6075" s="43"/>
      <c r="G6075" s="56" t="s">
        <v>2921</v>
      </c>
      <c r="H6075" s="23" t="s">
        <v>169</v>
      </c>
      <c r="I6075" s="68">
        <v>70450</v>
      </c>
      <c r="J6075" s="68">
        <v>0</v>
      </c>
      <c r="K6075" s="68"/>
      <c r="L6075" s="68">
        <f t="shared" si="4712"/>
        <v>0</v>
      </c>
      <c r="M6075" s="68"/>
      <c r="N6075" s="68"/>
      <c r="O6075" s="68"/>
      <c r="P6075" s="68">
        <f t="shared" si="4710"/>
        <v>0</v>
      </c>
      <c r="Q6075" s="68" t="str">
        <f t="shared" si="4711"/>
        <v>-</v>
      </c>
    </row>
    <row r="6076" spans="1:17" x14ac:dyDescent="0.25">
      <c r="A6076" s="12" t="s">
        <v>638</v>
      </c>
      <c r="B6076" s="12" t="s">
        <v>124</v>
      </c>
      <c r="C6076" s="12" t="s">
        <v>773</v>
      </c>
      <c r="D6076" s="43" t="s">
        <v>1858</v>
      </c>
      <c r="E6076" s="48">
        <v>6135</v>
      </c>
      <c r="F6076" s="43"/>
      <c r="G6076" s="56" t="s">
        <v>2921</v>
      </c>
      <c r="H6076" s="23" t="s">
        <v>231</v>
      </c>
      <c r="I6076" s="68">
        <v>15000</v>
      </c>
      <c r="J6076" s="68">
        <v>0</v>
      </c>
      <c r="K6076" s="68"/>
      <c r="L6076" s="68">
        <f t="shared" si="4712"/>
        <v>0</v>
      </c>
      <c r="M6076" s="68"/>
      <c r="N6076" s="68"/>
      <c r="O6076" s="68"/>
      <c r="P6076" s="68">
        <f t="shared" si="4710"/>
        <v>0</v>
      </c>
      <c r="Q6076" s="68" t="str">
        <f t="shared" si="4711"/>
        <v>-</v>
      </c>
    </row>
    <row r="6077" spans="1:17" x14ac:dyDescent="0.25">
      <c r="A6077" s="12" t="s">
        <v>638</v>
      </c>
      <c r="B6077" s="12" t="s">
        <v>124</v>
      </c>
      <c r="C6077" s="12" t="s">
        <v>773</v>
      </c>
      <c r="D6077" s="43" t="s">
        <v>1858</v>
      </c>
      <c r="E6077" s="48">
        <v>6136</v>
      </c>
      <c r="F6077" s="43"/>
      <c r="G6077" s="56" t="s">
        <v>2921</v>
      </c>
      <c r="H6077" s="23" t="s">
        <v>233</v>
      </c>
      <c r="I6077" s="68">
        <v>35450</v>
      </c>
      <c r="J6077" s="68">
        <v>20000</v>
      </c>
      <c r="K6077" s="68"/>
      <c r="L6077" s="68">
        <f t="shared" si="4712"/>
        <v>2000</v>
      </c>
      <c r="M6077" s="68"/>
      <c r="N6077" s="68"/>
      <c r="O6077" s="68">
        <v>2000</v>
      </c>
      <c r="P6077" s="68">
        <f t="shared" si="4710"/>
        <v>2000</v>
      </c>
      <c r="Q6077" s="68">
        <f t="shared" si="4711"/>
        <v>10</v>
      </c>
    </row>
    <row r="6078" spans="1:17" x14ac:dyDescent="0.25">
      <c r="A6078" s="12" t="s">
        <v>638</v>
      </c>
      <c r="B6078" s="12" t="s">
        <v>124</v>
      </c>
      <c r="C6078" s="12" t="s">
        <v>773</v>
      </c>
      <c r="D6078" s="43" t="s">
        <v>1858</v>
      </c>
      <c r="E6078" s="48">
        <v>6137</v>
      </c>
      <c r="F6078" s="43"/>
      <c r="G6078" s="56" t="s">
        <v>2921</v>
      </c>
      <c r="H6078" s="23" t="s">
        <v>235</v>
      </c>
      <c r="I6078" s="68">
        <v>40520</v>
      </c>
      <c r="J6078" s="68">
        <v>13000</v>
      </c>
      <c r="K6078" s="68"/>
      <c r="L6078" s="68">
        <f t="shared" si="4712"/>
        <v>1000</v>
      </c>
      <c r="M6078" s="68"/>
      <c r="N6078" s="68"/>
      <c r="O6078" s="68">
        <v>1000</v>
      </c>
      <c r="P6078" s="68">
        <f t="shared" si="4710"/>
        <v>1000</v>
      </c>
      <c r="Q6078" s="68">
        <f t="shared" si="4711"/>
        <v>7.6923076923076925</v>
      </c>
    </row>
    <row r="6079" spans="1:17" x14ac:dyDescent="0.25">
      <c r="A6079" s="12" t="s">
        <v>638</v>
      </c>
      <c r="B6079" s="12" t="s">
        <v>124</v>
      </c>
      <c r="C6079" s="12" t="s">
        <v>773</v>
      </c>
      <c r="D6079" s="43" t="s">
        <v>1858</v>
      </c>
      <c r="E6079" s="48">
        <v>6138</v>
      </c>
      <c r="F6079" s="43"/>
      <c r="G6079" s="56" t="s">
        <v>2921</v>
      </c>
      <c r="H6079" s="23" t="s">
        <v>237</v>
      </c>
      <c r="I6079" s="68">
        <v>10000</v>
      </c>
      <c r="J6079" s="68">
        <v>0</v>
      </c>
      <c r="K6079" s="68"/>
      <c r="L6079" s="68">
        <f t="shared" si="4712"/>
        <v>0</v>
      </c>
      <c r="M6079" s="68"/>
      <c r="N6079" s="68"/>
      <c r="O6079" s="68"/>
      <c r="P6079" s="68">
        <f t="shared" si="4710"/>
        <v>0</v>
      </c>
      <c r="Q6079" s="68" t="str">
        <f t="shared" si="4711"/>
        <v>-</v>
      </c>
    </row>
    <row r="6080" spans="1:17" x14ac:dyDescent="0.25">
      <c r="A6080" s="14" t="s">
        <v>638</v>
      </c>
      <c r="B6080" s="14" t="s">
        <v>124</v>
      </c>
      <c r="C6080" s="14" t="s">
        <v>773</v>
      </c>
      <c r="D6080" s="50" t="s">
        <v>1858</v>
      </c>
      <c r="E6080" s="50" t="s">
        <v>2720</v>
      </c>
      <c r="F6080" s="43" t="s">
        <v>1</v>
      </c>
      <c r="G6080" s="49" t="s">
        <v>1</v>
      </c>
      <c r="H6080" s="11" t="s">
        <v>35</v>
      </c>
      <c r="I6080" s="67">
        <f t="shared" ref="I6080:O6080" si="4741">SUM(I6081:I6083)</f>
        <v>541756</v>
      </c>
      <c r="J6080" s="67">
        <f t="shared" si="4741"/>
        <v>53103</v>
      </c>
      <c r="K6080" s="67">
        <f t="shared" si="4741"/>
        <v>0</v>
      </c>
      <c r="L6080" s="67">
        <f t="shared" si="4712"/>
        <v>8700</v>
      </c>
      <c r="M6080" s="67">
        <f t="shared" si="4741"/>
        <v>0</v>
      </c>
      <c r="N6080" s="67">
        <f t="shared" si="4741"/>
        <v>0</v>
      </c>
      <c r="O6080" s="67">
        <f t="shared" si="4741"/>
        <v>8700</v>
      </c>
      <c r="P6080" s="67">
        <f t="shared" si="4710"/>
        <v>8700</v>
      </c>
      <c r="Q6080" s="67">
        <f t="shared" si="4711"/>
        <v>16.383255183322976</v>
      </c>
    </row>
    <row r="6081" spans="1:17" x14ac:dyDescent="0.25">
      <c r="A6081" s="12" t="s">
        <v>638</v>
      </c>
      <c r="B6081" s="12" t="s">
        <v>124</v>
      </c>
      <c r="C6081" s="12" t="s">
        <v>773</v>
      </c>
      <c r="D6081" s="43" t="s">
        <v>1858</v>
      </c>
      <c r="E6081" s="48">
        <v>6139</v>
      </c>
      <c r="F6081" s="43"/>
      <c r="G6081" s="56" t="s">
        <v>2921</v>
      </c>
      <c r="H6081" s="23" t="s">
        <v>35</v>
      </c>
      <c r="I6081" s="68">
        <v>518906</v>
      </c>
      <c r="J6081" s="68">
        <v>30253</v>
      </c>
      <c r="K6081" s="68"/>
      <c r="L6081" s="68">
        <f t="shared" si="4712"/>
        <v>6800</v>
      </c>
      <c r="M6081" s="68"/>
      <c r="N6081" s="68"/>
      <c r="O6081" s="68">
        <v>6800</v>
      </c>
      <c r="P6081" s="68">
        <f t="shared" si="4710"/>
        <v>6800</v>
      </c>
      <c r="Q6081" s="68">
        <f t="shared" si="4711"/>
        <v>22.477109708128122</v>
      </c>
    </row>
    <row r="6082" spans="1:17" x14ac:dyDescent="0.25">
      <c r="A6082" s="12" t="s">
        <v>638</v>
      </c>
      <c r="B6082" s="12" t="s">
        <v>124</v>
      </c>
      <c r="C6082" s="12" t="s">
        <v>773</v>
      </c>
      <c r="D6082" s="43" t="s">
        <v>1858</v>
      </c>
      <c r="E6082" s="48">
        <v>6139</v>
      </c>
      <c r="F6082" s="43" t="s">
        <v>1865</v>
      </c>
      <c r="G6082" s="56" t="s">
        <v>2921</v>
      </c>
      <c r="H6082" s="23" t="s">
        <v>43</v>
      </c>
      <c r="I6082" s="68">
        <v>13250</v>
      </c>
      <c r="J6082" s="68">
        <v>13250</v>
      </c>
      <c r="K6082" s="68"/>
      <c r="L6082" s="68">
        <f t="shared" si="4712"/>
        <v>1100</v>
      </c>
      <c r="M6082" s="68"/>
      <c r="N6082" s="68"/>
      <c r="O6082" s="68">
        <v>1100</v>
      </c>
      <c r="P6082" s="68">
        <f t="shared" si="4710"/>
        <v>1100</v>
      </c>
      <c r="Q6082" s="68">
        <f t="shared" si="4711"/>
        <v>8.3018867924528301</v>
      </c>
    </row>
    <row r="6083" spans="1:17" ht="22.5" x14ac:dyDescent="0.25">
      <c r="A6083" s="12" t="s">
        <v>638</v>
      </c>
      <c r="B6083" s="12" t="s">
        <v>124</v>
      </c>
      <c r="C6083" s="12" t="s">
        <v>773</v>
      </c>
      <c r="D6083" s="43" t="s">
        <v>1858</v>
      </c>
      <c r="E6083" s="48">
        <v>6139</v>
      </c>
      <c r="F6083" s="43" t="s">
        <v>1866</v>
      </c>
      <c r="G6083" s="56" t="s">
        <v>2921</v>
      </c>
      <c r="H6083" s="23" t="s">
        <v>49</v>
      </c>
      <c r="I6083" s="68">
        <v>9600</v>
      </c>
      <c r="J6083" s="68">
        <v>9600</v>
      </c>
      <c r="K6083" s="68"/>
      <c r="L6083" s="68">
        <f t="shared" si="4712"/>
        <v>800</v>
      </c>
      <c r="M6083" s="68"/>
      <c r="N6083" s="68"/>
      <c r="O6083" s="68">
        <v>800</v>
      </c>
      <c r="P6083" s="68">
        <f t="shared" si="4710"/>
        <v>800</v>
      </c>
      <c r="Q6083" s="68">
        <f t="shared" si="4711"/>
        <v>8.3333333333333321</v>
      </c>
    </row>
    <row r="6084" spans="1:17" ht="22.5" x14ac:dyDescent="0.25">
      <c r="A6084" s="14" t="s">
        <v>1</v>
      </c>
      <c r="B6084" s="14" t="s">
        <v>1</v>
      </c>
      <c r="C6084" s="14" t="s">
        <v>1</v>
      </c>
      <c r="D6084" s="42" t="s">
        <v>1</v>
      </c>
      <c r="E6084" s="42" t="s">
        <v>1</v>
      </c>
      <c r="F6084" s="42" t="s">
        <v>1</v>
      </c>
      <c r="G6084" s="42" t="s">
        <v>1</v>
      </c>
      <c r="H6084" s="17" t="s">
        <v>59</v>
      </c>
      <c r="I6084" s="66">
        <f t="shared" ref="I6084:O6084" si="4742">SUM(I6085)</f>
        <v>176200</v>
      </c>
      <c r="J6084" s="66">
        <f t="shared" si="4742"/>
        <v>0</v>
      </c>
      <c r="K6084" s="66">
        <f t="shared" si="4742"/>
        <v>0</v>
      </c>
      <c r="L6084" s="66">
        <f t="shared" si="4712"/>
        <v>0</v>
      </c>
      <c r="M6084" s="66">
        <f t="shared" si="4742"/>
        <v>0</v>
      </c>
      <c r="N6084" s="66">
        <f t="shared" si="4742"/>
        <v>0</v>
      </c>
      <c r="O6084" s="66">
        <f t="shared" si="4742"/>
        <v>0</v>
      </c>
      <c r="P6084" s="66">
        <f t="shared" si="4710"/>
        <v>0</v>
      </c>
      <c r="Q6084" s="66" t="str">
        <f t="shared" si="4711"/>
        <v>-</v>
      </c>
    </row>
    <row r="6085" spans="1:17" x14ac:dyDescent="0.25">
      <c r="A6085" s="12" t="s">
        <v>638</v>
      </c>
      <c r="B6085" s="12" t="s">
        <v>124</v>
      </c>
      <c r="C6085" s="12" t="s">
        <v>773</v>
      </c>
      <c r="D6085" s="43" t="s">
        <v>1858</v>
      </c>
      <c r="E6085" s="42" t="s">
        <v>2715</v>
      </c>
      <c r="F6085" s="42" t="s">
        <v>1</v>
      </c>
      <c r="G6085" s="42" t="s">
        <v>1</v>
      </c>
      <c r="H6085" s="11" t="s">
        <v>61</v>
      </c>
      <c r="I6085" s="67">
        <f t="shared" ref="I6085" si="4743">SUM(I6086:I6087)</f>
        <v>176200</v>
      </c>
      <c r="J6085" s="67">
        <f t="shared" ref="J6085:K6085" si="4744">SUM(J6086:J6087)</f>
        <v>0</v>
      </c>
      <c r="K6085" s="67">
        <f t="shared" si="4744"/>
        <v>0</v>
      </c>
      <c r="L6085" s="67">
        <f t="shared" si="4712"/>
        <v>0</v>
      </c>
      <c r="M6085" s="67">
        <f t="shared" ref="M6085" si="4745">SUM(M6086:M6087)</f>
        <v>0</v>
      </c>
      <c r="N6085" s="67">
        <f t="shared" ref="N6085:O6085" si="4746">SUM(N6086:N6087)</f>
        <v>0</v>
      </c>
      <c r="O6085" s="67">
        <f t="shared" si="4746"/>
        <v>0</v>
      </c>
      <c r="P6085" s="67">
        <f t="shared" si="4710"/>
        <v>0</v>
      </c>
      <c r="Q6085" s="67" t="str">
        <f t="shared" si="4711"/>
        <v>-</v>
      </c>
    </row>
    <row r="6086" spans="1:17" x14ac:dyDescent="0.25">
      <c r="A6086" s="12" t="s">
        <v>638</v>
      </c>
      <c r="B6086" s="12" t="s">
        <v>124</v>
      </c>
      <c r="C6086" s="12" t="s">
        <v>773</v>
      </c>
      <c r="D6086" s="43" t="s">
        <v>1858</v>
      </c>
      <c r="E6086" s="48">
        <v>8213</v>
      </c>
      <c r="F6086" s="43"/>
      <c r="G6086" s="56" t="s">
        <v>2921</v>
      </c>
      <c r="H6086" s="23" t="s">
        <v>62</v>
      </c>
      <c r="I6086" s="68">
        <v>98233</v>
      </c>
      <c r="J6086" s="68">
        <v>0</v>
      </c>
      <c r="K6086" s="68"/>
      <c r="L6086" s="68">
        <f t="shared" si="4712"/>
        <v>0</v>
      </c>
      <c r="M6086" s="68"/>
      <c r="N6086" s="68"/>
      <c r="O6086" s="68"/>
      <c r="P6086" s="68">
        <f t="shared" si="4710"/>
        <v>0</v>
      </c>
      <c r="Q6086" s="68" t="str">
        <f t="shared" si="4711"/>
        <v>-</v>
      </c>
    </row>
    <row r="6087" spans="1:17" x14ac:dyDescent="0.25">
      <c r="A6087" s="12" t="s">
        <v>638</v>
      </c>
      <c r="B6087" s="12" t="s">
        <v>124</v>
      </c>
      <c r="C6087" s="12" t="s">
        <v>773</v>
      </c>
      <c r="D6087" s="43" t="s">
        <v>1858</v>
      </c>
      <c r="E6087" s="48">
        <v>8216</v>
      </c>
      <c r="F6087" s="43"/>
      <c r="G6087" s="56" t="s">
        <v>2921</v>
      </c>
      <c r="H6087" s="23" t="s">
        <v>248</v>
      </c>
      <c r="I6087" s="68">
        <v>77967</v>
      </c>
      <c r="J6087" s="68">
        <v>0</v>
      </c>
      <c r="K6087" s="68"/>
      <c r="L6087" s="68">
        <f t="shared" si="4712"/>
        <v>0</v>
      </c>
      <c r="M6087" s="68"/>
      <c r="N6087" s="68"/>
      <c r="O6087" s="68"/>
      <c r="P6087" s="68">
        <f t="shared" si="4710"/>
        <v>0</v>
      </c>
      <c r="Q6087" s="68" t="str">
        <f t="shared" si="4711"/>
        <v>-</v>
      </c>
    </row>
    <row r="6088" spans="1:17" ht="22.5" x14ac:dyDescent="0.25">
      <c r="A6088" s="23" t="s">
        <v>1</v>
      </c>
      <c r="B6088" s="23" t="s">
        <v>1</v>
      </c>
      <c r="C6088" s="23" t="s">
        <v>1</v>
      </c>
      <c r="D6088" s="49" t="s">
        <v>1</v>
      </c>
      <c r="E6088" s="49" t="s">
        <v>1</v>
      </c>
      <c r="F6088" s="49" t="s">
        <v>1</v>
      </c>
      <c r="G6088" s="49" t="s">
        <v>1</v>
      </c>
      <c r="H6088" s="17" t="s">
        <v>1867</v>
      </c>
      <c r="I6088" s="66">
        <f t="shared" ref="I6088:O6088" si="4747">SUM(I6060,I6084)</f>
        <v>4047758</v>
      </c>
      <c r="J6088" s="66">
        <f t="shared" si="4747"/>
        <v>2863540</v>
      </c>
      <c r="K6088" s="66">
        <f t="shared" si="4747"/>
        <v>0</v>
      </c>
      <c r="L6088" s="66">
        <f t="shared" si="4712"/>
        <v>239758.66</v>
      </c>
      <c r="M6088" s="66">
        <f t="shared" si="4747"/>
        <v>0</v>
      </c>
      <c r="N6088" s="66">
        <f t="shared" si="4747"/>
        <v>0</v>
      </c>
      <c r="O6088" s="66">
        <f t="shared" si="4747"/>
        <v>239758.66</v>
      </c>
      <c r="P6088" s="66">
        <f t="shared" si="4710"/>
        <v>239758.66</v>
      </c>
      <c r="Q6088" s="66">
        <f t="shared" si="4711"/>
        <v>8.3728063865006259</v>
      </c>
    </row>
    <row r="6089" spans="1:17" ht="15.75" thickBot="1" x14ac:dyDescent="0.3">
      <c r="A6089" s="23" t="s">
        <v>1</v>
      </c>
      <c r="B6089" s="23" t="s">
        <v>1</v>
      </c>
      <c r="C6089" s="23" t="s">
        <v>1</v>
      </c>
      <c r="D6089" s="49" t="s">
        <v>1</v>
      </c>
      <c r="E6089" s="49" t="s">
        <v>1</v>
      </c>
      <c r="F6089" s="49" t="s">
        <v>1</v>
      </c>
      <c r="G6089" s="49" t="s">
        <v>1</v>
      </c>
      <c r="H6089" s="11" t="s">
        <v>64</v>
      </c>
      <c r="I6089" s="67">
        <v>60</v>
      </c>
      <c r="J6089" s="67">
        <v>60</v>
      </c>
      <c r="K6089" s="67"/>
      <c r="L6089" s="67"/>
      <c r="M6089" s="67"/>
      <c r="N6089" s="67"/>
      <c r="O6089" s="67"/>
      <c r="P6089" s="67">
        <f t="shared" si="4710"/>
        <v>0</v>
      </c>
      <c r="Q6089" s="67">
        <f t="shared" si="4711"/>
        <v>0</v>
      </c>
    </row>
    <row r="6090" spans="1:17" ht="34.5" thickBot="1" x14ac:dyDescent="0.3">
      <c r="A6090" s="23" t="s">
        <v>1</v>
      </c>
      <c r="B6090" s="23" t="s">
        <v>1</v>
      </c>
      <c r="C6090" s="23" t="s">
        <v>1</v>
      </c>
      <c r="D6090" s="49" t="s">
        <v>1</v>
      </c>
      <c r="E6090" s="49" t="s">
        <v>1</v>
      </c>
      <c r="F6090" s="49" t="s">
        <v>1</v>
      </c>
      <c r="G6090" s="49" t="s">
        <v>1</v>
      </c>
      <c r="H6090" s="22" t="s">
        <v>65</v>
      </c>
      <c r="I6090" s="64" t="s">
        <v>2718</v>
      </c>
      <c r="J6090" s="64" t="s">
        <v>2879</v>
      </c>
      <c r="K6090" s="64" t="s">
        <v>2942</v>
      </c>
      <c r="L6090" s="64" t="s">
        <v>2942</v>
      </c>
      <c r="M6090" s="64" t="s">
        <v>2950</v>
      </c>
      <c r="N6090" s="64" t="s">
        <v>2949</v>
      </c>
      <c r="O6090" s="64" t="s">
        <v>2951</v>
      </c>
      <c r="P6090" s="64" t="s">
        <v>2942</v>
      </c>
      <c r="Q6090" s="64" t="s">
        <v>2944</v>
      </c>
    </row>
    <row r="6091" spans="1:17" x14ac:dyDescent="0.25">
      <c r="A6091" s="24"/>
      <c r="B6091" s="24"/>
      <c r="C6091" s="24"/>
      <c r="D6091" s="51"/>
      <c r="E6091" s="51"/>
      <c r="F6091" s="51"/>
      <c r="G6091" s="51"/>
      <c r="H6091" s="18" t="s">
        <v>1</v>
      </c>
      <c r="I6091" s="65">
        <v>1</v>
      </c>
      <c r="J6091" s="65" t="s">
        <v>2894</v>
      </c>
      <c r="K6091" s="65">
        <v>3</v>
      </c>
      <c r="L6091" s="65" t="s">
        <v>2945</v>
      </c>
      <c r="M6091" s="65">
        <v>5</v>
      </c>
      <c r="N6091" s="65">
        <v>6</v>
      </c>
      <c r="O6091" s="65">
        <v>7</v>
      </c>
      <c r="P6091" s="65" t="s">
        <v>2946</v>
      </c>
      <c r="Q6091" s="65">
        <v>9</v>
      </c>
    </row>
    <row r="6092" spans="1:17" x14ac:dyDescent="0.25">
      <c r="A6092" s="24"/>
      <c r="B6092" s="24"/>
      <c r="C6092" s="24"/>
      <c r="D6092" s="51"/>
      <c r="E6092" s="52"/>
      <c r="F6092" s="52"/>
      <c r="G6092" s="52"/>
      <c r="H6092" s="19" t="s">
        <v>333</v>
      </c>
      <c r="I6092" s="69">
        <f t="shared" ref="I6092" si="4748">SUM(I6088)</f>
        <v>4047758</v>
      </c>
      <c r="J6092" s="69">
        <f t="shared" ref="J6092:K6092" si="4749">SUM(J6088)</f>
        <v>2863540</v>
      </c>
      <c r="K6092" s="69">
        <f t="shared" si="4749"/>
        <v>0</v>
      </c>
      <c r="L6092" s="69">
        <f t="shared" ref="L6092:L6155" si="4750">SUM(M6092:O6092)</f>
        <v>239758.66</v>
      </c>
      <c r="M6092" s="69">
        <f t="shared" ref="M6092" si="4751">SUM(M6088)</f>
        <v>0</v>
      </c>
      <c r="N6092" s="69">
        <f t="shared" ref="N6092:O6092" si="4752">SUM(N6088)</f>
        <v>0</v>
      </c>
      <c r="O6092" s="69">
        <f t="shared" si="4752"/>
        <v>239758.66</v>
      </c>
      <c r="P6092" s="69">
        <f t="shared" ref="P6092:P6155" si="4753">K6092+L6092</f>
        <v>239758.66</v>
      </c>
      <c r="Q6092" s="69">
        <f t="shared" ref="Q6092:Q6155" si="4754">IF(J6092=0,"-",P6092/J6092*100)</f>
        <v>8.3728063865006259</v>
      </c>
    </row>
    <row r="6093" spans="1:17" x14ac:dyDescent="0.25">
      <c r="A6093" s="24"/>
      <c r="B6093" s="24"/>
      <c r="C6093" s="24"/>
      <c r="D6093" s="51"/>
      <c r="E6093" s="51"/>
      <c r="F6093" s="51"/>
      <c r="G6093" s="51"/>
      <c r="H6093" s="20" t="s">
        <v>67</v>
      </c>
      <c r="I6093" s="69">
        <f t="shared" ref="I6093" si="4755">SUM(I6092)</f>
        <v>4047758</v>
      </c>
      <c r="J6093" s="69">
        <f t="shared" ref="J6093:K6093" si="4756">SUM(J6092)</f>
        <v>2863540</v>
      </c>
      <c r="K6093" s="69">
        <f t="shared" si="4756"/>
        <v>0</v>
      </c>
      <c r="L6093" s="69">
        <f t="shared" si="4750"/>
        <v>239758.66</v>
      </c>
      <c r="M6093" s="69">
        <f t="shared" ref="M6093" si="4757">SUM(M6092)</f>
        <v>0</v>
      </c>
      <c r="N6093" s="69">
        <f t="shared" ref="N6093:O6093" si="4758">SUM(N6092)</f>
        <v>0</v>
      </c>
      <c r="O6093" s="69">
        <f t="shared" si="4758"/>
        <v>239758.66</v>
      </c>
      <c r="P6093" s="69">
        <f t="shared" si="4753"/>
        <v>239758.66</v>
      </c>
      <c r="Q6093" s="69">
        <f t="shared" si="4754"/>
        <v>8.3728063865006259</v>
      </c>
    </row>
    <row r="6094" spans="1:17" x14ac:dyDescent="0.25">
      <c r="A6094" s="25"/>
      <c r="B6094" s="25"/>
      <c r="C6094" s="25"/>
      <c r="D6094" s="53"/>
      <c r="E6094" s="53"/>
      <c r="F6094" s="53"/>
      <c r="G6094" s="53"/>
    </row>
    <row r="6095" spans="1:17" ht="15.75" thickBot="1" x14ac:dyDescent="0.3">
      <c r="A6095" s="23" t="s">
        <v>1</v>
      </c>
      <c r="B6095" s="23" t="s">
        <v>1</v>
      </c>
      <c r="C6095" s="23" t="s">
        <v>1</v>
      </c>
      <c r="D6095" s="49" t="s">
        <v>1</v>
      </c>
      <c r="E6095" s="49" t="s">
        <v>1</v>
      </c>
      <c r="F6095" s="49" t="s">
        <v>1</v>
      </c>
      <c r="G6095" s="49" t="s">
        <v>1</v>
      </c>
      <c r="H6095" s="26" t="s">
        <v>1</v>
      </c>
      <c r="I6095" s="70"/>
      <c r="J6095" s="70"/>
      <c r="K6095" s="70"/>
      <c r="L6095" s="70"/>
      <c r="M6095" s="70"/>
      <c r="N6095" s="70"/>
      <c r="O6095" s="70"/>
      <c r="P6095" s="70"/>
      <c r="Q6095" s="70"/>
    </row>
    <row r="6096" spans="1:17" ht="34.5" thickBot="1" x14ac:dyDescent="0.3">
      <c r="A6096" s="22" t="s">
        <v>4</v>
      </c>
      <c r="B6096" s="22" t="s">
        <v>5</v>
      </c>
      <c r="C6096" s="22" t="s">
        <v>6</v>
      </c>
      <c r="D6096" s="44" t="s">
        <v>2891</v>
      </c>
      <c r="E6096" s="44" t="s">
        <v>2895</v>
      </c>
      <c r="F6096" s="44" t="s">
        <v>7</v>
      </c>
      <c r="G6096" s="44" t="s">
        <v>8</v>
      </c>
      <c r="H6096" s="22" t="s">
        <v>9</v>
      </c>
      <c r="I6096" s="64" t="s">
        <v>2718</v>
      </c>
      <c r="J6096" s="64" t="s">
        <v>2879</v>
      </c>
      <c r="K6096" s="64" t="s">
        <v>2942</v>
      </c>
      <c r="L6096" s="64" t="s">
        <v>2942</v>
      </c>
      <c r="M6096" s="64" t="s">
        <v>2950</v>
      </c>
      <c r="N6096" s="64" t="s">
        <v>2949</v>
      </c>
      <c r="O6096" s="64" t="s">
        <v>2951</v>
      </c>
      <c r="P6096" s="64" t="s">
        <v>2942</v>
      </c>
      <c r="Q6096" s="64" t="s">
        <v>2944</v>
      </c>
    </row>
    <row r="6097" spans="1:17" x14ac:dyDescent="0.25">
      <c r="A6097" s="15" t="s">
        <v>1</v>
      </c>
      <c r="B6097" s="15" t="s">
        <v>1</v>
      </c>
      <c r="C6097" s="15" t="s">
        <v>1</v>
      </c>
      <c r="D6097" s="45" t="s">
        <v>1</v>
      </c>
      <c r="E6097" s="45" t="s">
        <v>1</v>
      </c>
      <c r="F6097" s="46" t="s">
        <v>1</v>
      </c>
      <c r="G6097" s="47" t="s">
        <v>1</v>
      </c>
      <c r="H6097" s="16" t="s">
        <v>1</v>
      </c>
      <c r="I6097" s="65">
        <v>1</v>
      </c>
      <c r="J6097" s="65" t="s">
        <v>2894</v>
      </c>
      <c r="K6097" s="65">
        <v>3</v>
      </c>
      <c r="L6097" s="65" t="s">
        <v>2945</v>
      </c>
      <c r="M6097" s="65">
        <v>5</v>
      </c>
      <c r="N6097" s="65">
        <v>6</v>
      </c>
      <c r="O6097" s="65">
        <v>7</v>
      </c>
      <c r="P6097" s="65" t="s">
        <v>2946</v>
      </c>
      <c r="Q6097" s="65">
        <v>9</v>
      </c>
    </row>
    <row r="6098" spans="1:17" x14ac:dyDescent="0.25">
      <c r="A6098" s="14" t="s">
        <v>638</v>
      </c>
      <c r="B6098" s="14" t="s">
        <v>124</v>
      </c>
      <c r="C6098" s="12" t="s">
        <v>783</v>
      </c>
      <c r="D6098" s="43" t="s">
        <v>1868</v>
      </c>
      <c r="E6098" s="42" t="s">
        <v>1</v>
      </c>
      <c r="F6098" s="42" t="s">
        <v>1</v>
      </c>
      <c r="G6098" s="42" t="s">
        <v>1</v>
      </c>
      <c r="H6098" s="11" t="s">
        <v>1869</v>
      </c>
      <c r="I6098" s="63"/>
      <c r="J6098" s="63"/>
      <c r="K6098" s="63"/>
      <c r="L6098" s="63"/>
      <c r="M6098" s="63"/>
      <c r="N6098" s="63"/>
      <c r="O6098" s="63"/>
      <c r="P6098" s="63">
        <f t="shared" si="4753"/>
        <v>0</v>
      </c>
      <c r="Q6098" s="63" t="str">
        <f t="shared" si="4754"/>
        <v>-</v>
      </c>
    </row>
    <row r="6099" spans="1:17" ht="22.5" x14ac:dyDescent="0.25">
      <c r="A6099" s="14" t="s">
        <v>1</v>
      </c>
      <c r="B6099" s="14" t="s">
        <v>1</v>
      </c>
      <c r="C6099" s="14" t="s">
        <v>1</v>
      </c>
      <c r="D6099" s="42" t="s">
        <v>1</v>
      </c>
      <c r="E6099" s="42" t="s">
        <v>1</v>
      </c>
      <c r="F6099" s="42" t="s">
        <v>1</v>
      </c>
      <c r="G6099" s="42" t="s">
        <v>1</v>
      </c>
      <c r="H6099" s="17" t="s">
        <v>13</v>
      </c>
      <c r="I6099" s="66">
        <f t="shared" ref="I6099" si="4759">SUM(I6100,I6108,I6110)</f>
        <v>5561982</v>
      </c>
      <c r="J6099" s="66">
        <f t="shared" ref="J6099:K6099" si="4760">SUM(J6100,J6108,J6110)</f>
        <v>4738882</v>
      </c>
      <c r="K6099" s="66">
        <f t="shared" si="4760"/>
        <v>0</v>
      </c>
      <c r="L6099" s="66">
        <f t="shared" si="4750"/>
        <v>401463</v>
      </c>
      <c r="M6099" s="66">
        <f t="shared" ref="M6099" si="4761">SUM(M6100,M6108,M6110)</f>
        <v>0</v>
      </c>
      <c r="N6099" s="66">
        <f t="shared" ref="N6099:O6099" si="4762">SUM(N6100,N6108,N6110)</f>
        <v>0</v>
      </c>
      <c r="O6099" s="66">
        <f t="shared" si="4762"/>
        <v>401463</v>
      </c>
      <c r="P6099" s="66">
        <f t="shared" si="4753"/>
        <v>401463</v>
      </c>
      <c r="Q6099" s="66">
        <f t="shared" si="4754"/>
        <v>8.471681717333329</v>
      </c>
    </row>
    <row r="6100" spans="1:17" x14ac:dyDescent="0.25">
      <c r="A6100" s="12" t="s">
        <v>638</v>
      </c>
      <c r="B6100" s="12" t="s">
        <v>124</v>
      </c>
      <c r="C6100" s="12" t="s">
        <v>783</v>
      </c>
      <c r="D6100" s="43" t="s">
        <v>1868</v>
      </c>
      <c r="E6100" s="42" t="s">
        <v>2709</v>
      </c>
      <c r="F6100" s="42" t="s">
        <v>1</v>
      </c>
      <c r="G6100" s="42" t="s">
        <v>1</v>
      </c>
      <c r="H6100" s="11" t="s">
        <v>15</v>
      </c>
      <c r="I6100" s="67">
        <f t="shared" ref="I6100" si="4763">SUM(I6101,I6102)</f>
        <v>4279482</v>
      </c>
      <c r="J6100" s="67">
        <f t="shared" ref="J6100:K6100" si="4764">SUM(J6101,J6102)</f>
        <v>4036282</v>
      </c>
      <c r="K6100" s="67">
        <f t="shared" si="4764"/>
        <v>0</v>
      </c>
      <c r="L6100" s="67">
        <f t="shared" si="4750"/>
        <v>335213</v>
      </c>
      <c r="M6100" s="67">
        <f t="shared" ref="M6100" si="4765">SUM(M6101,M6102)</f>
        <v>0</v>
      </c>
      <c r="N6100" s="67">
        <f t="shared" ref="N6100:O6100" si="4766">SUM(N6101,N6102)</f>
        <v>0</v>
      </c>
      <c r="O6100" s="67">
        <f t="shared" si="4766"/>
        <v>335213</v>
      </c>
      <c r="P6100" s="67">
        <f t="shared" si="4753"/>
        <v>335213</v>
      </c>
      <c r="Q6100" s="67">
        <f t="shared" si="4754"/>
        <v>8.3049945469617832</v>
      </c>
    </row>
    <row r="6101" spans="1:17" x14ac:dyDescent="0.25">
      <c r="A6101" s="12" t="s">
        <v>638</v>
      </c>
      <c r="B6101" s="12" t="s">
        <v>124</v>
      </c>
      <c r="C6101" s="12" t="s">
        <v>783</v>
      </c>
      <c r="D6101" s="43" t="s">
        <v>1868</v>
      </c>
      <c r="E6101" s="48">
        <v>6111</v>
      </c>
      <c r="F6101" s="43"/>
      <c r="G6101" s="56" t="s">
        <v>2921</v>
      </c>
      <c r="H6101" s="23" t="s">
        <v>16</v>
      </c>
      <c r="I6101" s="68">
        <v>3913611</v>
      </c>
      <c r="J6101" s="68">
        <v>3670411</v>
      </c>
      <c r="K6101" s="68"/>
      <c r="L6101" s="68">
        <f t="shared" si="4750"/>
        <v>305867</v>
      </c>
      <c r="M6101" s="68"/>
      <c r="N6101" s="68"/>
      <c r="O6101" s="68">
        <v>305867</v>
      </c>
      <c r="P6101" s="68">
        <f t="shared" si="4753"/>
        <v>305867</v>
      </c>
      <c r="Q6101" s="68">
        <f t="shared" si="4754"/>
        <v>8.3333174404719248</v>
      </c>
    </row>
    <row r="6102" spans="1:17" x14ac:dyDescent="0.25">
      <c r="A6102" s="14" t="s">
        <v>638</v>
      </c>
      <c r="B6102" s="14" t="s">
        <v>124</v>
      </c>
      <c r="C6102" s="14" t="s">
        <v>783</v>
      </c>
      <c r="D6102" s="50" t="s">
        <v>1868</v>
      </c>
      <c r="E6102" s="50" t="s">
        <v>2719</v>
      </c>
      <c r="F6102" s="43" t="s">
        <v>1</v>
      </c>
      <c r="G6102" s="49" t="s">
        <v>1</v>
      </c>
      <c r="H6102" s="11" t="s">
        <v>19</v>
      </c>
      <c r="I6102" s="67">
        <f t="shared" ref="I6102:O6102" si="4767">SUM(I6103:I6107)</f>
        <v>365871</v>
      </c>
      <c r="J6102" s="67">
        <f t="shared" si="4767"/>
        <v>365871</v>
      </c>
      <c r="K6102" s="67">
        <f t="shared" si="4767"/>
        <v>0</v>
      </c>
      <c r="L6102" s="67">
        <f t="shared" si="4750"/>
        <v>29346</v>
      </c>
      <c r="M6102" s="67">
        <f t="shared" si="4767"/>
        <v>0</v>
      </c>
      <c r="N6102" s="67">
        <f t="shared" si="4767"/>
        <v>0</v>
      </c>
      <c r="O6102" s="67">
        <f t="shared" si="4767"/>
        <v>29346</v>
      </c>
      <c r="P6102" s="67">
        <f t="shared" si="4753"/>
        <v>29346</v>
      </c>
      <c r="Q6102" s="67">
        <f t="shared" si="4754"/>
        <v>8.0208598112449465</v>
      </c>
    </row>
    <row r="6103" spans="1:17" x14ac:dyDescent="0.25">
      <c r="A6103" s="12" t="s">
        <v>638</v>
      </c>
      <c r="B6103" s="12" t="s">
        <v>124</v>
      </c>
      <c r="C6103" s="12" t="s">
        <v>783</v>
      </c>
      <c r="D6103" s="43" t="s">
        <v>1868</v>
      </c>
      <c r="E6103" s="48">
        <v>6112</v>
      </c>
      <c r="F6103" s="43" t="s">
        <v>1870</v>
      </c>
      <c r="G6103" s="56" t="s">
        <v>2921</v>
      </c>
      <c r="H6103" s="23" t="s">
        <v>73</v>
      </c>
      <c r="I6103" s="68">
        <v>51887</v>
      </c>
      <c r="J6103" s="68">
        <v>51887</v>
      </c>
      <c r="K6103" s="68"/>
      <c r="L6103" s="68">
        <f t="shared" si="4750"/>
        <v>4324</v>
      </c>
      <c r="M6103" s="68"/>
      <c r="N6103" s="68"/>
      <c r="O6103" s="68">
        <v>4324</v>
      </c>
      <c r="P6103" s="68">
        <f t="shared" si="4753"/>
        <v>4324</v>
      </c>
      <c r="Q6103" s="68">
        <f t="shared" si="4754"/>
        <v>8.3334939387515181</v>
      </c>
    </row>
    <row r="6104" spans="1:17" x14ac:dyDescent="0.25">
      <c r="A6104" s="12" t="s">
        <v>638</v>
      </c>
      <c r="B6104" s="12" t="s">
        <v>124</v>
      </c>
      <c r="C6104" s="12" t="s">
        <v>783</v>
      </c>
      <c r="D6104" s="43" t="s">
        <v>1868</v>
      </c>
      <c r="E6104" s="48">
        <v>6112</v>
      </c>
      <c r="F6104" s="43" t="s">
        <v>1871</v>
      </c>
      <c r="G6104" s="56" t="s">
        <v>2921</v>
      </c>
      <c r="H6104" s="23" t="s">
        <v>22</v>
      </c>
      <c r="I6104" s="68">
        <v>184484</v>
      </c>
      <c r="J6104" s="68">
        <v>184484</v>
      </c>
      <c r="K6104" s="68"/>
      <c r="L6104" s="68">
        <f t="shared" si="4750"/>
        <v>17622</v>
      </c>
      <c r="M6104" s="68"/>
      <c r="N6104" s="68"/>
      <c r="O6104" s="68">
        <v>17622</v>
      </c>
      <c r="P6104" s="68">
        <f t="shared" si="4753"/>
        <v>17622</v>
      </c>
      <c r="Q6104" s="68">
        <f t="shared" si="4754"/>
        <v>9.5520478740703787</v>
      </c>
    </row>
    <row r="6105" spans="1:17" x14ac:dyDescent="0.25">
      <c r="A6105" s="12" t="s">
        <v>638</v>
      </c>
      <c r="B6105" s="12" t="s">
        <v>124</v>
      </c>
      <c r="C6105" s="12" t="s">
        <v>783</v>
      </c>
      <c r="D6105" s="43" t="s">
        <v>1868</v>
      </c>
      <c r="E6105" s="48">
        <v>6112</v>
      </c>
      <c r="F6105" s="43" t="s">
        <v>1872</v>
      </c>
      <c r="G6105" s="56" t="s">
        <v>2921</v>
      </c>
      <c r="H6105" s="23" t="s">
        <v>24</v>
      </c>
      <c r="I6105" s="68">
        <v>44000</v>
      </c>
      <c r="J6105" s="68">
        <v>44000</v>
      </c>
      <c r="K6105" s="68"/>
      <c r="L6105" s="68">
        <f t="shared" si="4750"/>
        <v>0</v>
      </c>
      <c r="M6105" s="68"/>
      <c r="N6105" s="68"/>
      <c r="O6105" s="68"/>
      <c r="P6105" s="68">
        <f t="shared" si="4753"/>
        <v>0</v>
      </c>
      <c r="Q6105" s="68">
        <f t="shared" si="4754"/>
        <v>0</v>
      </c>
    </row>
    <row r="6106" spans="1:17" x14ac:dyDescent="0.25">
      <c r="A6106" s="12" t="s">
        <v>638</v>
      </c>
      <c r="B6106" s="12" t="s">
        <v>124</v>
      </c>
      <c r="C6106" s="12" t="s">
        <v>783</v>
      </c>
      <c r="D6106" s="43" t="s">
        <v>1868</v>
      </c>
      <c r="E6106" s="48">
        <v>6112</v>
      </c>
      <c r="F6106" s="43" t="s">
        <v>1873</v>
      </c>
      <c r="G6106" s="56" t="s">
        <v>2921</v>
      </c>
      <c r="H6106" s="23" t="s">
        <v>76</v>
      </c>
      <c r="I6106" s="68">
        <v>67000</v>
      </c>
      <c r="J6106" s="68">
        <v>67000</v>
      </c>
      <c r="K6106" s="68"/>
      <c r="L6106" s="68">
        <f t="shared" si="4750"/>
        <v>0</v>
      </c>
      <c r="M6106" s="68"/>
      <c r="N6106" s="68"/>
      <c r="O6106" s="68">
        <v>0</v>
      </c>
      <c r="P6106" s="68">
        <f t="shared" si="4753"/>
        <v>0</v>
      </c>
      <c r="Q6106" s="68">
        <f t="shared" si="4754"/>
        <v>0</v>
      </c>
    </row>
    <row r="6107" spans="1:17" x14ac:dyDescent="0.25">
      <c r="A6107" s="12" t="s">
        <v>638</v>
      </c>
      <c r="B6107" s="12" t="s">
        <v>124</v>
      </c>
      <c r="C6107" s="12" t="s">
        <v>783</v>
      </c>
      <c r="D6107" s="43" t="s">
        <v>1868</v>
      </c>
      <c r="E6107" s="48">
        <v>6112</v>
      </c>
      <c r="F6107" s="43" t="s">
        <v>1874</v>
      </c>
      <c r="G6107" s="56" t="s">
        <v>2921</v>
      </c>
      <c r="H6107" s="23" t="s">
        <v>26</v>
      </c>
      <c r="I6107" s="68">
        <v>18500</v>
      </c>
      <c r="J6107" s="68">
        <v>18500</v>
      </c>
      <c r="K6107" s="68"/>
      <c r="L6107" s="68">
        <f t="shared" si="4750"/>
        <v>7400</v>
      </c>
      <c r="M6107" s="68"/>
      <c r="N6107" s="68"/>
      <c r="O6107" s="68">
        <v>7400</v>
      </c>
      <c r="P6107" s="68">
        <f t="shared" si="4753"/>
        <v>7400</v>
      </c>
      <c r="Q6107" s="68">
        <f t="shared" si="4754"/>
        <v>40</v>
      </c>
    </row>
    <row r="6108" spans="1:17" x14ac:dyDescent="0.25">
      <c r="A6108" s="12" t="s">
        <v>638</v>
      </c>
      <c r="B6108" s="12" t="s">
        <v>124</v>
      </c>
      <c r="C6108" s="12" t="s">
        <v>783</v>
      </c>
      <c r="D6108" s="43" t="s">
        <v>1868</v>
      </c>
      <c r="E6108" s="42" t="s">
        <v>2710</v>
      </c>
      <c r="F6108" s="42" t="s">
        <v>1</v>
      </c>
      <c r="G6108" s="42" t="s">
        <v>1</v>
      </c>
      <c r="H6108" s="11" t="s">
        <v>28</v>
      </c>
      <c r="I6108" s="67">
        <f t="shared" ref="I6108:O6108" si="4768">SUM(I6109)</f>
        <v>430500</v>
      </c>
      <c r="J6108" s="67">
        <f t="shared" si="4768"/>
        <v>405000</v>
      </c>
      <c r="K6108" s="67">
        <f t="shared" si="4768"/>
        <v>0</v>
      </c>
      <c r="L6108" s="67">
        <f t="shared" si="4750"/>
        <v>33750</v>
      </c>
      <c r="M6108" s="67">
        <f t="shared" si="4768"/>
        <v>0</v>
      </c>
      <c r="N6108" s="67">
        <f t="shared" si="4768"/>
        <v>0</v>
      </c>
      <c r="O6108" s="67">
        <f t="shared" si="4768"/>
        <v>33750</v>
      </c>
      <c r="P6108" s="67">
        <f t="shared" si="4753"/>
        <v>33750</v>
      </c>
      <c r="Q6108" s="67">
        <f t="shared" si="4754"/>
        <v>8.3333333333333321</v>
      </c>
    </row>
    <row r="6109" spans="1:17" x14ac:dyDescent="0.25">
      <c r="A6109" s="12" t="s">
        <v>638</v>
      </c>
      <c r="B6109" s="12" t="s">
        <v>124</v>
      </c>
      <c r="C6109" s="12" t="s">
        <v>783</v>
      </c>
      <c r="D6109" s="43" t="s">
        <v>1868</v>
      </c>
      <c r="E6109" s="48">
        <v>6121</v>
      </c>
      <c r="F6109" s="43"/>
      <c r="G6109" s="56" t="s">
        <v>2921</v>
      </c>
      <c r="H6109" s="23" t="s">
        <v>29</v>
      </c>
      <c r="I6109" s="68">
        <v>430500</v>
      </c>
      <c r="J6109" s="68">
        <v>405000</v>
      </c>
      <c r="K6109" s="68"/>
      <c r="L6109" s="68">
        <f t="shared" si="4750"/>
        <v>33750</v>
      </c>
      <c r="M6109" s="68"/>
      <c r="N6109" s="68"/>
      <c r="O6109" s="68">
        <v>33750</v>
      </c>
      <c r="P6109" s="68">
        <f t="shared" si="4753"/>
        <v>33750</v>
      </c>
      <c r="Q6109" s="68">
        <f t="shared" si="4754"/>
        <v>8.3333333333333321</v>
      </c>
    </row>
    <row r="6110" spans="1:17" x14ac:dyDescent="0.25">
      <c r="A6110" s="12" t="s">
        <v>638</v>
      </c>
      <c r="B6110" s="12" t="s">
        <v>124</v>
      </c>
      <c r="C6110" s="12" t="s">
        <v>783</v>
      </c>
      <c r="D6110" s="43" t="s">
        <v>1868</v>
      </c>
      <c r="E6110" s="42" t="s">
        <v>2711</v>
      </c>
      <c r="F6110" s="42" t="s">
        <v>1</v>
      </c>
      <c r="G6110" s="42" t="s">
        <v>1</v>
      </c>
      <c r="H6110" s="11" t="s">
        <v>32</v>
      </c>
      <c r="I6110" s="67">
        <f t="shared" ref="I6110:O6110" si="4769">SUM(I6111:I6119)</f>
        <v>852000</v>
      </c>
      <c r="J6110" s="67">
        <f t="shared" si="4769"/>
        <v>297600</v>
      </c>
      <c r="K6110" s="67">
        <f t="shared" si="4769"/>
        <v>0</v>
      </c>
      <c r="L6110" s="67">
        <f t="shared" si="4750"/>
        <v>32500</v>
      </c>
      <c r="M6110" s="67">
        <f t="shared" si="4769"/>
        <v>0</v>
      </c>
      <c r="N6110" s="67">
        <f t="shared" si="4769"/>
        <v>0</v>
      </c>
      <c r="O6110" s="67">
        <f t="shared" si="4769"/>
        <v>32500</v>
      </c>
      <c r="P6110" s="67">
        <f t="shared" si="4753"/>
        <v>32500</v>
      </c>
      <c r="Q6110" s="67">
        <f t="shared" si="4754"/>
        <v>10.920698924731182</v>
      </c>
    </row>
    <row r="6111" spans="1:17" x14ac:dyDescent="0.25">
      <c r="A6111" s="12" t="s">
        <v>638</v>
      </c>
      <c r="B6111" s="12" t="s">
        <v>124</v>
      </c>
      <c r="C6111" s="12" t="s">
        <v>783</v>
      </c>
      <c r="D6111" s="43" t="s">
        <v>1868</v>
      </c>
      <c r="E6111" s="48">
        <v>6131</v>
      </c>
      <c r="F6111" s="43"/>
      <c r="G6111" s="56" t="s">
        <v>2921</v>
      </c>
      <c r="H6111" s="23" t="s">
        <v>33</v>
      </c>
      <c r="I6111" s="68">
        <v>20000</v>
      </c>
      <c r="J6111" s="68">
        <v>0</v>
      </c>
      <c r="K6111" s="68"/>
      <c r="L6111" s="68">
        <f t="shared" si="4750"/>
        <v>0</v>
      </c>
      <c r="M6111" s="68"/>
      <c r="N6111" s="68"/>
      <c r="O6111" s="68">
        <v>0</v>
      </c>
      <c r="P6111" s="68">
        <f t="shared" si="4753"/>
        <v>0</v>
      </c>
      <c r="Q6111" s="68" t="str">
        <f t="shared" si="4754"/>
        <v>-</v>
      </c>
    </row>
    <row r="6112" spans="1:17" x14ac:dyDescent="0.25">
      <c r="A6112" s="12" t="s">
        <v>638</v>
      </c>
      <c r="B6112" s="12" t="s">
        <v>124</v>
      </c>
      <c r="C6112" s="12" t="s">
        <v>783</v>
      </c>
      <c r="D6112" s="43" t="s">
        <v>1868</v>
      </c>
      <c r="E6112" s="48">
        <v>6132</v>
      </c>
      <c r="F6112" s="43"/>
      <c r="G6112" s="56" t="s">
        <v>2921</v>
      </c>
      <c r="H6112" s="23" t="s">
        <v>227</v>
      </c>
      <c r="I6112" s="68">
        <v>180000</v>
      </c>
      <c r="J6112" s="68">
        <v>170000</v>
      </c>
      <c r="K6112" s="68"/>
      <c r="L6112" s="68">
        <f t="shared" si="4750"/>
        <v>20000</v>
      </c>
      <c r="M6112" s="68"/>
      <c r="N6112" s="68"/>
      <c r="O6112" s="68">
        <v>20000</v>
      </c>
      <c r="P6112" s="68">
        <f t="shared" si="4753"/>
        <v>20000</v>
      </c>
      <c r="Q6112" s="68">
        <f t="shared" si="4754"/>
        <v>11.76470588235294</v>
      </c>
    </row>
    <row r="6113" spans="1:17" x14ac:dyDescent="0.25">
      <c r="A6113" s="12" t="s">
        <v>638</v>
      </c>
      <c r="B6113" s="12" t="s">
        <v>124</v>
      </c>
      <c r="C6113" s="12" t="s">
        <v>783</v>
      </c>
      <c r="D6113" s="43" t="s">
        <v>1868</v>
      </c>
      <c r="E6113" s="48">
        <v>6133</v>
      </c>
      <c r="F6113" s="43"/>
      <c r="G6113" s="56" t="s">
        <v>2921</v>
      </c>
      <c r="H6113" s="23" t="s">
        <v>229</v>
      </c>
      <c r="I6113" s="68">
        <v>65000</v>
      </c>
      <c r="J6113" s="68">
        <v>60000</v>
      </c>
      <c r="K6113" s="68"/>
      <c r="L6113" s="68">
        <f t="shared" si="4750"/>
        <v>6000</v>
      </c>
      <c r="M6113" s="68"/>
      <c r="N6113" s="68"/>
      <c r="O6113" s="68">
        <v>6000</v>
      </c>
      <c r="P6113" s="68">
        <f t="shared" si="4753"/>
        <v>6000</v>
      </c>
      <c r="Q6113" s="68">
        <f t="shared" si="4754"/>
        <v>10</v>
      </c>
    </row>
    <row r="6114" spans="1:17" x14ac:dyDescent="0.25">
      <c r="A6114" s="12" t="s">
        <v>638</v>
      </c>
      <c r="B6114" s="12" t="s">
        <v>124</v>
      </c>
      <c r="C6114" s="12" t="s">
        <v>783</v>
      </c>
      <c r="D6114" s="43" t="s">
        <v>1868</v>
      </c>
      <c r="E6114" s="48">
        <v>6134</v>
      </c>
      <c r="F6114" s="43"/>
      <c r="G6114" s="56" t="s">
        <v>2921</v>
      </c>
      <c r="H6114" s="23" t="s">
        <v>169</v>
      </c>
      <c r="I6114" s="68">
        <v>35000</v>
      </c>
      <c r="J6114" s="68">
        <v>0</v>
      </c>
      <c r="K6114" s="68"/>
      <c r="L6114" s="68">
        <f t="shared" si="4750"/>
        <v>0</v>
      </c>
      <c r="M6114" s="68"/>
      <c r="N6114" s="68"/>
      <c r="O6114" s="68"/>
      <c r="P6114" s="68">
        <f t="shared" si="4753"/>
        <v>0</v>
      </c>
      <c r="Q6114" s="68" t="str">
        <f t="shared" si="4754"/>
        <v>-</v>
      </c>
    </row>
    <row r="6115" spans="1:17" x14ac:dyDescent="0.25">
      <c r="A6115" s="12" t="s">
        <v>638</v>
      </c>
      <c r="B6115" s="12" t="s">
        <v>124</v>
      </c>
      <c r="C6115" s="12" t="s">
        <v>783</v>
      </c>
      <c r="D6115" s="43" t="s">
        <v>1868</v>
      </c>
      <c r="E6115" s="48">
        <v>6135</v>
      </c>
      <c r="F6115" s="43"/>
      <c r="G6115" s="56" t="s">
        <v>2921</v>
      </c>
      <c r="H6115" s="23" t="s">
        <v>231</v>
      </c>
      <c r="I6115" s="68">
        <v>10000</v>
      </c>
      <c r="J6115" s="68">
        <v>0</v>
      </c>
      <c r="K6115" s="68"/>
      <c r="L6115" s="68">
        <f t="shared" si="4750"/>
        <v>0</v>
      </c>
      <c r="M6115" s="68"/>
      <c r="N6115" s="68"/>
      <c r="O6115" s="68"/>
      <c r="P6115" s="68">
        <f t="shared" si="4753"/>
        <v>0</v>
      </c>
      <c r="Q6115" s="68" t="str">
        <f t="shared" si="4754"/>
        <v>-</v>
      </c>
    </row>
    <row r="6116" spans="1:17" x14ac:dyDescent="0.25">
      <c r="A6116" s="12" t="s">
        <v>638</v>
      </c>
      <c r="B6116" s="12" t="s">
        <v>124</v>
      </c>
      <c r="C6116" s="12" t="s">
        <v>783</v>
      </c>
      <c r="D6116" s="43" t="s">
        <v>1868</v>
      </c>
      <c r="E6116" s="48">
        <v>6136</v>
      </c>
      <c r="F6116" s="43"/>
      <c r="G6116" s="56" t="s">
        <v>2921</v>
      </c>
      <c r="H6116" s="23" t="s">
        <v>233</v>
      </c>
      <c r="I6116" s="68">
        <v>10000</v>
      </c>
      <c r="J6116" s="68">
        <v>0</v>
      </c>
      <c r="K6116" s="68"/>
      <c r="L6116" s="68">
        <f t="shared" si="4750"/>
        <v>0</v>
      </c>
      <c r="M6116" s="68"/>
      <c r="N6116" s="68"/>
      <c r="O6116" s="68"/>
      <c r="P6116" s="68">
        <f t="shared" si="4753"/>
        <v>0</v>
      </c>
      <c r="Q6116" s="68" t="str">
        <f t="shared" si="4754"/>
        <v>-</v>
      </c>
    </row>
    <row r="6117" spans="1:17" x14ac:dyDescent="0.25">
      <c r="A6117" s="12" t="s">
        <v>638</v>
      </c>
      <c r="B6117" s="12" t="s">
        <v>124</v>
      </c>
      <c r="C6117" s="12" t="s">
        <v>783</v>
      </c>
      <c r="D6117" s="43" t="s">
        <v>1868</v>
      </c>
      <c r="E6117" s="48">
        <v>6137</v>
      </c>
      <c r="F6117" s="43"/>
      <c r="G6117" s="56" t="s">
        <v>2921</v>
      </c>
      <c r="H6117" s="23" t="s">
        <v>235</v>
      </c>
      <c r="I6117" s="68">
        <v>35000</v>
      </c>
      <c r="J6117" s="68">
        <v>10000</v>
      </c>
      <c r="K6117" s="68"/>
      <c r="L6117" s="68">
        <f t="shared" si="4750"/>
        <v>5000</v>
      </c>
      <c r="M6117" s="68"/>
      <c r="N6117" s="68"/>
      <c r="O6117" s="68">
        <v>5000</v>
      </c>
      <c r="P6117" s="68">
        <f t="shared" si="4753"/>
        <v>5000</v>
      </c>
      <c r="Q6117" s="68">
        <f t="shared" si="4754"/>
        <v>50</v>
      </c>
    </row>
    <row r="6118" spans="1:17" x14ac:dyDescent="0.25">
      <c r="A6118" s="12" t="s">
        <v>638</v>
      </c>
      <c r="B6118" s="12" t="s">
        <v>124</v>
      </c>
      <c r="C6118" s="12" t="s">
        <v>783</v>
      </c>
      <c r="D6118" s="43" t="s">
        <v>1868</v>
      </c>
      <c r="E6118" s="48">
        <v>6138</v>
      </c>
      <c r="F6118" s="43"/>
      <c r="G6118" s="56" t="s">
        <v>2921</v>
      </c>
      <c r="H6118" s="23" t="s">
        <v>237</v>
      </c>
      <c r="I6118" s="68">
        <v>19000</v>
      </c>
      <c r="J6118" s="68">
        <v>0</v>
      </c>
      <c r="K6118" s="68"/>
      <c r="L6118" s="68">
        <f t="shared" si="4750"/>
        <v>0</v>
      </c>
      <c r="M6118" s="68"/>
      <c r="N6118" s="68"/>
      <c r="O6118" s="68"/>
      <c r="P6118" s="68">
        <f t="shared" si="4753"/>
        <v>0</v>
      </c>
      <c r="Q6118" s="68" t="str">
        <f t="shared" si="4754"/>
        <v>-</v>
      </c>
    </row>
    <row r="6119" spans="1:17" x14ac:dyDescent="0.25">
      <c r="A6119" s="14" t="s">
        <v>638</v>
      </c>
      <c r="B6119" s="14" t="s">
        <v>124</v>
      </c>
      <c r="C6119" s="14" t="s">
        <v>783</v>
      </c>
      <c r="D6119" s="50" t="s">
        <v>1868</v>
      </c>
      <c r="E6119" s="50" t="s">
        <v>2720</v>
      </c>
      <c r="F6119" s="43" t="s">
        <v>1</v>
      </c>
      <c r="G6119" s="49" t="s">
        <v>1</v>
      </c>
      <c r="H6119" s="11" t="s">
        <v>35</v>
      </c>
      <c r="I6119" s="67">
        <f t="shared" ref="I6119:O6119" si="4770">SUM(I6120:I6122)</f>
        <v>478000</v>
      </c>
      <c r="J6119" s="67">
        <f t="shared" si="4770"/>
        <v>57600</v>
      </c>
      <c r="K6119" s="67">
        <f t="shared" si="4770"/>
        <v>0</v>
      </c>
      <c r="L6119" s="67">
        <f t="shared" si="4750"/>
        <v>1500</v>
      </c>
      <c r="M6119" s="67">
        <f t="shared" si="4770"/>
        <v>0</v>
      </c>
      <c r="N6119" s="67">
        <f t="shared" si="4770"/>
        <v>0</v>
      </c>
      <c r="O6119" s="67">
        <f t="shared" si="4770"/>
        <v>1500</v>
      </c>
      <c r="P6119" s="67">
        <f t="shared" si="4753"/>
        <v>1500</v>
      </c>
      <c r="Q6119" s="67">
        <f t="shared" si="4754"/>
        <v>2.604166666666667</v>
      </c>
    </row>
    <row r="6120" spans="1:17" x14ac:dyDescent="0.25">
      <c r="A6120" s="12" t="s">
        <v>638</v>
      </c>
      <c r="B6120" s="12" t="s">
        <v>124</v>
      </c>
      <c r="C6120" s="12" t="s">
        <v>783</v>
      </c>
      <c r="D6120" s="43" t="s">
        <v>1868</v>
      </c>
      <c r="E6120" s="48">
        <v>6139</v>
      </c>
      <c r="F6120" s="43"/>
      <c r="G6120" s="56" t="s">
        <v>2921</v>
      </c>
      <c r="H6120" s="23" t="s">
        <v>35</v>
      </c>
      <c r="I6120" s="68">
        <v>457400</v>
      </c>
      <c r="J6120" s="68">
        <v>37000</v>
      </c>
      <c r="K6120" s="68"/>
      <c r="L6120" s="68">
        <f t="shared" si="4750"/>
        <v>0</v>
      </c>
      <c r="M6120" s="68"/>
      <c r="N6120" s="68"/>
      <c r="O6120" s="68"/>
      <c r="P6120" s="68">
        <f t="shared" si="4753"/>
        <v>0</v>
      </c>
      <c r="Q6120" s="68">
        <f t="shared" si="4754"/>
        <v>0</v>
      </c>
    </row>
    <row r="6121" spans="1:17" x14ac:dyDescent="0.25">
      <c r="A6121" s="12" t="s">
        <v>638</v>
      </c>
      <c r="B6121" s="12" t="s">
        <v>124</v>
      </c>
      <c r="C6121" s="12" t="s">
        <v>783</v>
      </c>
      <c r="D6121" s="43" t="s">
        <v>1868</v>
      </c>
      <c r="E6121" s="48">
        <v>6139</v>
      </c>
      <c r="F6121" s="43" t="s">
        <v>1875</v>
      </c>
      <c r="G6121" s="56" t="s">
        <v>2921</v>
      </c>
      <c r="H6121" s="23" t="s">
        <v>43</v>
      </c>
      <c r="I6121" s="68">
        <v>15100</v>
      </c>
      <c r="J6121" s="68">
        <v>15100</v>
      </c>
      <c r="K6121" s="68"/>
      <c r="L6121" s="68">
        <f t="shared" si="4750"/>
        <v>1500</v>
      </c>
      <c r="M6121" s="68"/>
      <c r="N6121" s="68"/>
      <c r="O6121" s="68">
        <v>1500</v>
      </c>
      <c r="P6121" s="68">
        <f t="shared" si="4753"/>
        <v>1500</v>
      </c>
      <c r="Q6121" s="68">
        <f t="shared" si="4754"/>
        <v>9.9337748344370862</v>
      </c>
    </row>
    <row r="6122" spans="1:17" ht="22.5" x14ac:dyDescent="0.25">
      <c r="A6122" s="12" t="s">
        <v>638</v>
      </c>
      <c r="B6122" s="12" t="s">
        <v>124</v>
      </c>
      <c r="C6122" s="12" t="s">
        <v>783</v>
      </c>
      <c r="D6122" s="43" t="s">
        <v>1868</v>
      </c>
      <c r="E6122" s="48">
        <v>6139</v>
      </c>
      <c r="F6122" s="43" t="s">
        <v>1876</v>
      </c>
      <c r="G6122" s="56" t="s">
        <v>2921</v>
      </c>
      <c r="H6122" s="23" t="s">
        <v>49</v>
      </c>
      <c r="I6122" s="68">
        <v>5500</v>
      </c>
      <c r="J6122" s="68">
        <v>5500</v>
      </c>
      <c r="K6122" s="68"/>
      <c r="L6122" s="68">
        <f t="shared" si="4750"/>
        <v>0</v>
      </c>
      <c r="M6122" s="68"/>
      <c r="N6122" s="68"/>
      <c r="O6122" s="68">
        <v>0</v>
      </c>
      <c r="P6122" s="68">
        <f t="shared" si="4753"/>
        <v>0</v>
      </c>
      <c r="Q6122" s="68">
        <f t="shared" si="4754"/>
        <v>0</v>
      </c>
    </row>
    <row r="6123" spans="1:17" ht="22.5" x14ac:dyDescent="0.25">
      <c r="A6123" s="14" t="s">
        <v>1</v>
      </c>
      <c r="B6123" s="14" t="s">
        <v>1</v>
      </c>
      <c r="C6123" s="14" t="s">
        <v>1</v>
      </c>
      <c r="D6123" s="42" t="s">
        <v>1</v>
      </c>
      <c r="E6123" s="42" t="s">
        <v>1</v>
      </c>
      <c r="F6123" s="42" t="s">
        <v>1</v>
      </c>
      <c r="G6123" s="42" t="s">
        <v>1</v>
      </c>
      <c r="H6123" s="17" t="s">
        <v>50</v>
      </c>
      <c r="I6123" s="66">
        <f t="shared" ref="I6123:O6123" si="4771">SUM(I6124)</f>
        <v>8200</v>
      </c>
      <c r="J6123" s="66">
        <f t="shared" si="4771"/>
        <v>0</v>
      </c>
      <c r="K6123" s="66">
        <f t="shared" si="4771"/>
        <v>0</v>
      </c>
      <c r="L6123" s="66">
        <f t="shared" si="4750"/>
        <v>0</v>
      </c>
      <c r="M6123" s="66">
        <f t="shared" si="4771"/>
        <v>0</v>
      </c>
      <c r="N6123" s="66">
        <f t="shared" si="4771"/>
        <v>0</v>
      </c>
      <c r="O6123" s="66">
        <f t="shared" si="4771"/>
        <v>0</v>
      </c>
      <c r="P6123" s="66">
        <f t="shared" si="4753"/>
        <v>0</v>
      </c>
      <c r="Q6123" s="66" t="str">
        <f t="shared" si="4754"/>
        <v>-</v>
      </c>
    </row>
    <row r="6124" spans="1:17" x14ac:dyDescent="0.25">
      <c r="A6124" s="12" t="s">
        <v>638</v>
      </c>
      <c r="B6124" s="12" t="s">
        <v>124</v>
      </c>
      <c r="C6124" s="12" t="s">
        <v>783</v>
      </c>
      <c r="D6124" s="43" t="s">
        <v>1868</v>
      </c>
      <c r="E6124" s="42" t="s">
        <v>2712</v>
      </c>
      <c r="F6124" s="42" t="s">
        <v>1</v>
      </c>
      <c r="G6124" s="42" t="s">
        <v>1</v>
      </c>
      <c r="H6124" s="11" t="s">
        <v>52</v>
      </c>
      <c r="I6124" s="67">
        <f t="shared" ref="I6124" si="4772">SUM(I6125:I6127)</f>
        <v>8200</v>
      </c>
      <c r="J6124" s="67">
        <f t="shared" ref="J6124:K6124" si="4773">SUM(J6125:J6127)</f>
        <v>0</v>
      </c>
      <c r="K6124" s="67">
        <f t="shared" si="4773"/>
        <v>0</v>
      </c>
      <c r="L6124" s="67">
        <f t="shared" si="4750"/>
        <v>0</v>
      </c>
      <c r="M6124" s="67">
        <f t="shared" ref="M6124" si="4774">SUM(M6125:M6127)</f>
        <v>0</v>
      </c>
      <c r="N6124" s="67">
        <f t="shared" ref="N6124:O6124" si="4775">SUM(N6125:N6127)</f>
        <v>0</v>
      </c>
      <c r="O6124" s="67">
        <f t="shared" si="4775"/>
        <v>0</v>
      </c>
      <c r="P6124" s="67">
        <f t="shared" si="4753"/>
        <v>0</v>
      </c>
      <c r="Q6124" s="67" t="str">
        <f t="shared" si="4754"/>
        <v>-</v>
      </c>
    </row>
    <row r="6125" spans="1:17" x14ac:dyDescent="0.25">
      <c r="A6125" s="12" t="s">
        <v>638</v>
      </c>
      <c r="B6125" s="12" t="s">
        <v>124</v>
      </c>
      <c r="C6125" s="12" t="s">
        <v>783</v>
      </c>
      <c r="D6125" s="43" t="s">
        <v>1868</v>
      </c>
      <c r="E6125" s="48">
        <v>6142</v>
      </c>
      <c r="F6125" s="43"/>
      <c r="G6125" s="56" t="s">
        <v>2921</v>
      </c>
      <c r="H6125" s="23" t="s">
        <v>91</v>
      </c>
      <c r="I6125" s="68">
        <v>100</v>
      </c>
      <c r="J6125" s="68">
        <v>0</v>
      </c>
      <c r="K6125" s="68"/>
      <c r="L6125" s="68">
        <f t="shared" si="4750"/>
        <v>0</v>
      </c>
      <c r="M6125" s="68"/>
      <c r="N6125" s="68"/>
      <c r="O6125" s="68"/>
      <c r="P6125" s="68">
        <f t="shared" si="4753"/>
        <v>0</v>
      </c>
      <c r="Q6125" s="68" t="str">
        <f t="shared" si="4754"/>
        <v>-</v>
      </c>
    </row>
    <row r="6126" spans="1:17" x14ac:dyDescent="0.25">
      <c r="A6126" s="12" t="s">
        <v>638</v>
      </c>
      <c r="B6126" s="12" t="s">
        <v>124</v>
      </c>
      <c r="C6126" s="12" t="s">
        <v>783</v>
      </c>
      <c r="D6126" s="43" t="s">
        <v>1868</v>
      </c>
      <c r="E6126" s="48">
        <v>6143</v>
      </c>
      <c r="F6126" s="43"/>
      <c r="G6126" s="56" t="s">
        <v>2921</v>
      </c>
      <c r="H6126" s="23" t="s">
        <v>53</v>
      </c>
      <c r="I6126" s="68">
        <v>8000</v>
      </c>
      <c r="J6126" s="68">
        <v>0</v>
      </c>
      <c r="K6126" s="68"/>
      <c r="L6126" s="68">
        <f t="shared" si="4750"/>
        <v>0</v>
      </c>
      <c r="M6126" s="68"/>
      <c r="N6126" s="68"/>
      <c r="O6126" s="68"/>
      <c r="P6126" s="68">
        <f t="shared" si="4753"/>
        <v>0</v>
      </c>
      <c r="Q6126" s="68" t="str">
        <f t="shared" si="4754"/>
        <v>-</v>
      </c>
    </row>
    <row r="6127" spans="1:17" x14ac:dyDescent="0.25">
      <c r="A6127" s="12" t="s">
        <v>638</v>
      </c>
      <c r="B6127" s="12" t="s">
        <v>124</v>
      </c>
      <c r="C6127" s="12" t="s">
        <v>783</v>
      </c>
      <c r="D6127" s="43" t="s">
        <v>1868</v>
      </c>
      <c r="E6127" s="48">
        <v>6148</v>
      </c>
      <c r="F6127" s="43"/>
      <c r="G6127" s="56" t="s">
        <v>2921</v>
      </c>
      <c r="H6127" s="23" t="s">
        <v>58</v>
      </c>
      <c r="I6127" s="68">
        <v>100</v>
      </c>
      <c r="J6127" s="68">
        <v>0</v>
      </c>
      <c r="K6127" s="68"/>
      <c r="L6127" s="68">
        <f t="shared" si="4750"/>
        <v>0</v>
      </c>
      <c r="M6127" s="68"/>
      <c r="N6127" s="68"/>
      <c r="O6127" s="68"/>
      <c r="P6127" s="68">
        <f t="shared" si="4753"/>
        <v>0</v>
      </c>
      <c r="Q6127" s="68" t="str">
        <f t="shared" si="4754"/>
        <v>-</v>
      </c>
    </row>
    <row r="6128" spans="1:17" ht="22.5" x14ac:dyDescent="0.25">
      <c r="A6128" s="14" t="s">
        <v>1</v>
      </c>
      <c r="B6128" s="14" t="s">
        <v>1</v>
      </c>
      <c r="C6128" s="14" t="s">
        <v>1</v>
      </c>
      <c r="D6128" s="42" t="s">
        <v>1</v>
      </c>
      <c r="E6128" s="42" t="s">
        <v>1</v>
      </c>
      <c r="F6128" s="42" t="s">
        <v>1</v>
      </c>
      <c r="G6128" s="42" t="s">
        <v>1</v>
      </c>
      <c r="H6128" s="17" t="s">
        <v>59</v>
      </c>
      <c r="I6128" s="66">
        <f t="shared" ref="I6128:O6128" si="4776">SUM(I6129)</f>
        <v>130000</v>
      </c>
      <c r="J6128" s="66">
        <f t="shared" si="4776"/>
        <v>0</v>
      </c>
      <c r="K6128" s="66">
        <f t="shared" si="4776"/>
        <v>0</v>
      </c>
      <c r="L6128" s="66">
        <f t="shared" si="4750"/>
        <v>0</v>
      </c>
      <c r="M6128" s="66">
        <f t="shared" si="4776"/>
        <v>0</v>
      </c>
      <c r="N6128" s="66">
        <f t="shared" si="4776"/>
        <v>0</v>
      </c>
      <c r="O6128" s="66">
        <f t="shared" si="4776"/>
        <v>0</v>
      </c>
      <c r="P6128" s="66">
        <f t="shared" si="4753"/>
        <v>0</v>
      </c>
      <c r="Q6128" s="66" t="str">
        <f t="shared" si="4754"/>
        <v>-</v>
      </c>
    </row>
    <row r="6129" spans="1:17" x14ac:dyDescent="0.25">
      <c r="A6129" s="12" t="s">
        <v>638</v>
      </c>
      <c r="B6129" s="12" t="s">
        <v>124</v>
      </c>
      <c r="C6129" s="12" t="s">
        <v>783</v>
      </c>
      <c r="D6129" s="43" t="s">
        <v>1868</v>
      </c>
      <c r="E6129" s="42" t="s">
        <v>2715</v>
      </c>
      <c r="F6129" s="42" t="s">
        <v>1</v>
      </c>
      <c r="G6129" s="42" t="s">
        <v>1</v>
      </c>
      <c r="H6129" s="11" t="s">
        <v>61</v>
      </c>
      <c r="I6129" s="67">
        <f t="shared" ref="I6129" si="4777">SUM(I6130:I6132)</f>
        <v>130000</v>
      </c>
      <c r="J6129" s="67">
        <f t="shared" ref="J6129:K6129" si="4778">SUM(J6130:J6132)</f>
        <v>0</v>
      </c>
      <c r="K6129" s="67">
        <f t="shared" si="4778"/>
        <v>0</v>
      </c>
      <c r="L6129" s="67">
        <f t="shared" si="4750"/>
        <v>0</v>
      </c>
      <c r="M6129" s="67">
        <f t="shared" ref="M6129" si="4779">SUM(M6130:M6132)</f>
        <v>0</v>
      </c>
      <c r="N6129" s="67">
        <f t="shared" ref="N6129:O6129" si="4780">SUM(N6130:N6132)</f>
        <v>0</v>
      </c>
      <c r="O6129" s="67">
        <f t="shared" si="4780"/>
        <v>0</v>
      </c>
      <c r="P6129" s="67">
        <f t="shared" si="4753"/>
        <v>0</v>
      </c>
      <c r="Q6129" s="67" t="str">
        <f t="shared" si="4754"/>
        <v>-</v>
      </c>
    </row>
    <row r="6130" spans="1:17" x14ac:dyDescent="0.25">
      <c r="A6130" s="12" t="s">
        <v>638</v>
      </c>
      <c r="B6130" s="12" t="s">
        <v>124</v>
      </c>
      <c r="C6130" s="12" t="s">
        <v>783</v>
      </c>
      <c r="D6130" s="43" t="s">
        <v>1868</v>
      </c>
      <c r="E6130" s="48">
        <v>8213</v>
      </c>
      <c r="F6130" s="43"/>
      <c r="G6130" s="56" t="s">
        <v>2921</v>
      </c>
      <c r="H6130" s="23" t="s">
        <v>62</v>
      </c>
      <c r="I6130" s="68">
        <v>70000</v>
      </c>
      <c r="J6130" s="68">
        <v>0</v>
      </c>
      <c r="K6130" s="68"/>
      <c r="L6130" s="68">
        <f t="shared" si="4750"/>
        <v>0</v>
      </c>
      <c r="M6130" s="68"/>
      <c r="N6130" s="68"/>
      <c r="O6130" s="68"/>
      <c r="P6130" s="68">
        <f t="shared" si="4753"/>
        <v>0</v>
      </c>
      <c r="Q6130" s="68" t="str">
        <f t="shared" si="4754"/>
        <v>-</v>
      </c>
    </row>
    <row r="6131" spans="1:17" x14ac:dyDescent="0.25">
      <c r="A6131" s="12" t="s">
        <v>638</v>
      </c>
      <c r="B6131" s="12" t="s">
        <v>124</v>
      </c>
      <c r="C6131" s="12" t="s">
        <v>783</v>
      </c>
      <c r="D6131" s="43" t="s">
        <v>1868</v>
      </c>
      <c r="E6131" s="48">
        <v>8215</v>
      </c>
      <c r="F6131" s="43"/>
      <c r="G6131" s="56" t="s">
        <v>2921</v>
      </c>
      <c r="H6131" s="23" t="s">
        <v>183</v>
      </c>
      <c r="I6131" s="68">
        <v>10000</v>
      </c>
      <c r="J6131" s="68">
        <v>0</v>
      </c>
      <c r="K6131" s="68"/>
      <c r="L6131" s="68">
        <f t="shared" si="4750"/>
        <v>0</v>
      </c>
      <c r="M6131" s="68"/>
      <c r="N6131" s="68"/>
      <c r="O6131" s="68"/>
      <c r="P6131" s="68">
        <f t="shared" si="4753"/>
        <v>0</v>
      </c>
      <c r="Q6131" s="68" t="str">
        <f t="shared" si="4754"/>
        <v>-</v>
      </c>
    </row>
    <row r="6132" spans="1:17" x14ac:dyDescent="0.25">
      <c r="A6132" s="12" t="s">
        <v>638</v>
      </c>
      <c r="B6132" s="12" t="s">
        <v>124</v>
      </c>
      <c r="C6132" s="12" t="s">
        <v>783</v>
      </c>
      <c r="D6132" s="43" t="s">
        <v>1868</v>
      </c>
      <c r="E6132" s="48">
        <v>8216</v>
      </c>
      <c r="F6132" s="43"/>
      <c r="G6132" s="56" t="s">
        <v>2921</v>
      </c>
      <c r="H6132" s="23" t="s">
        <v>248</v>
      </c>
      <c r="I6132" s="68">
        <v>50000</v>
      </c>
      <c r="J6132" s="68">
        <v>0</v>
      </c>
      <c r="K6132" s="68"/>
      <c r="L6132" s="68">
        <f t="shared" si="4750"/>
        <v>0</v>
      </c>
      <c r="M6132" s="68"/>
      <c r="N6132" s="68"/>
      <c r="O6132" s="68"/>
      <c r="P6132" s="68">
        <f t="shared" si="4753"/>
        <v>0</v>
      </c>
      <c r="Q6132" s="68" t="str">
        <f t="shared" si="4754"/>
        <v>-</v>
      </c>
    </row>
    <row r="6133" spans="1:17" x14ac:dyDescent="0.25">
      <c r="A6133" s="23" t="s">
        <v>1</v>
      </c>
      <c r="B6133" s="23" t="s">
        <v>1</v>
      </c>
      <c r="C6133" s="23" t="s">
        <v>1</v>
      </c>
      <c r="D6133" s="49" t="s">
        <v>1</v>
      </c>
      <c r="E6133" s="49" t="s">
        <v>1</v>
      </c>
      <c r="F6133" s="49" t="s">
        <v>1</v>
      </c>
      <c r="G6133" s="49" t="s">
        <v>1</v>
      </c>
      <c r="H6133" s="17" t="s">
        <v>1877</v>
      </c>
      <c r="I6133" s="66">
        <f t="shared" ref="I6133:O6133" si="4781">SUM(I6099,I6123,I6128)</f>
        <v>5700182</v>
      </c>
      <c r="J6133" s="66">
        <f t="shared" si="4781"/>
        <v>4738882</v>
      </c>
      <c r="K6133" s="66">
        <f t="shared" si="4781"/>
        <v>0</v>
      </c>
      <c r="L6133" s="66">
        <f t="shared" si="4750"/>
        <v>401463</v>
      </c>
      <c r="M6133" s="66">
        <f t="shared" si="4781"/>
        <v>0</v>
      </c>
      <c r="N6133" s="66">
        <f t="shared" si="4781"/>
        <v>0</v>
      </c>
      <c r="O6133" s="66">
        <f t="shared" si="4781"/>
        <v>401463</v>
      </c>
      <c r="P6133" s="66">
        <f t="shared" si="4753"/>
        <v>401463</v>
      </c>
      <c r="Q6133" s="66">
        <f t="shared" si="4754"/>
        <v>8.471681717333329</v>
      </c>
    </row>
    <row r="6134" spans="1:17" ht="15.75" thickBot="1" x14ac:dyDescent="0.3">
      <c r="A6134" s="23" t="s">
        <v>1</v>
      </c>
      <c r="B6134" s="23" t="s">
        <v>1</v>
      </c>
      <c r="C6134" s="23" t="s">
        <v>1</v>
      </c>
      <c r="D6134" s="49" t="s">
        <v>1</v>
      </c>
      <c r="E6134" s="49" t="s">
        <v>1</v>
      </c>
      <c r="F6134" s="49" t="s">
        <v>1</v>
      </c>
      <c r="G6134" s="49" t="s">
        <v>1</v>
      </c>
      <c r="H6134" s="11" t="s">
        <v>64</v>
      </c>
      <c r="I6134" s="67">
        <v>89</v>
      </c>
      <c r="J6134" s="67">
        <v>89</v>
      </c>
      <c r="K6134" s="67"/>
      <c r="L6134" s="67"/>
      <c r="M6134" s="67"/>
      <c r="N6134" s="67"/>
      <c r="O6134" s="67"/>
      <c r="P6134" s="67">
        <f t="shared" si="4753"/>
        <v>0</v>
      </c>
      <c r="Q6134" s="67">
        <f t="shared" si="4754"/>
        <v>0</v>
      </c>
    </row>
    <row r="6135" spans="1:17" ht="34.5" thickBot="1" x14ac:dyDescent="0.3">
      <c r="A6135" s="23" t="s">
        <v>1</v>
      </c>
      <c r="B6135" s="23" t="s">
        <v>1</v>
      </c>
      <c r="C6135" s="23" t="s">
        <v>1</v>
      </c>
      <c r="D6135" s="49" t="s">
        <v>1</v>
      </c>
      <c r="E6135" s="49" t="s">
        <v>1</v>
      </c>
      <c r="F6135" s="49" t="s">
        <v>1</v>
      </c>
      <c r="G6135" s="49" t="s">
        <v>1</v>
      </c>
      <c r="H6135" s="22" t="s">
        <v>65</v>
      </c>
      <c r="I6135" s="64" t="s">
        <v>2718</v>
      </c>
      <c r="J6135" s="64" t="s">
        <v>2879</v>
      </c>
      <c r="K6135" s="64" t="s">
        <v>2942</v>
      </c>
      <c r="L6135" s="64" t="s">
        <v>2942</v>
      </c>
      <c r="M6135" s="64" t="s">
        <v>2950</v>
      </c>
      <c r="N6135" s="64" t="s">
        <v>2949</v>
      </c>
      <c r="O6135" s="64" t="s">
        <v>2951</v>
      </c>
      <c r="P6135" s="64" t="s">
        <v>2942</v>
      </c>
      <c r="Q6135" s="64" t="s">
        <v>2944</v>
      </c>
    </row>
    <row r="6136" spans="1:17" x14ac:dyDescent="0.25">
      <c r="A6136" s="24"/>
      <c r="B6136" s="24"/>
      <c r="C6136" s="24"/>
      <c r="D6136" s="51"/>
      <c r="E6136" s="51"/>
      <c r="F6136" s="51"/>
      <c r="G6136" s="51"/>
      <c r="H6136" s="18" t="s">
        <v>1</v>
      </c>
      <c r="I6136" s="65">
        <v>1</v>
      </c>
      <c r="J6136" s="65" t="s">
        <v>2894</v>
      </c>
      <c r="K6136" s="65">
        <v>3</v>
      </c>
      <c r="L6136" s="65" t="s">
        <v>2945</v>
      </c>
      <c r="M6136" s="65">
        <v>5</v>
      </c>
      <c r="N6136" s="65">
        <v>6</v>
      </c>
      <c r="O6136" s="65">
        <v>7</v>
      </c>
      <c r="P6136" s="65" t="s">
        <v>2946</v>
      </c>
      <c r="Q6136" s="65">
        <v>9</v>
      </c>
    </row>
    <row r="6137" spans="1:17" x14ac:dyDescent="0.25">
      <c r="A6137" s="24"/>
      <c r="B6137" s="24"/>
      <c r="C6137" s="24"/>
      <c r="D6137" s="51"/>
      <c r="E6137" s="52"/>
      <c r="F6137" s="52"/>
      <c r="G6137" s="52"/>
      <c r="H6137" s="19" t="s">
        <v>333</v>
      </c>
      <c r="I6137" s="69">
        <f t="shared" ref="I6137" si="4782">SUM(I6133)</f>
        <v>5700182</v>
      </c>
      <c r="J6137" s="69">
        <f t="shared" ref="J6137:K6137" si="4783">SUM(J6133)</f>
        <v>4738882</v>
      </c>
      <c r="K6137" s="69">
        <f t="shared" si="4783"/>
        <v>0</v>
      </c>
      <c r="L6137" s="69">
        <f t="shared" si="4750"/>
        <v>401463</v>
      </c>
      <c r="M6137" s="69">
        <f t="shared" ref="M6137" si="4784">SUM(M6133)</f>
        <v>0</v>
      </c>
      <c r="N6137" s="69">
        <f t="shared" ref="N6137:O6137" si="4785">SUM(N6133)</f>
        <v>0</v>
      </c>
      <c r="O6137" s="69">
        <f t="shared" si="4785"/>
        <v>401463</v>
      </c>
      <c r="P6137" s="69">
        <f t="shared" si="4753"/>
        <v>401463</v>
      </c>
      <c r="Q6137" s="69">
        <f t="shared" si="4754"/>
        <v>8.471681717333329</v>
      </c>
    </row>
    <row r="6138" spans="1:17" x14ac:dyDescent="0.25">
      <c r="A6138" s="24"/>
      <c r="B6138" s="24"/>
      <c r="C6138" s="24"/>
      <c r="D6138" s="51"/>
      <c r="E6138" s="51"/>
      <c r="F6138" s="51"/>
      <c r="G6138" s="51"/>
      <c r="H6138" s="20" t="s">
        <v>67</v>
      </c>
      <c r="I6138" s="69">
        <f t="shared" ref="I6138" si="4786">SUM(I6137)</f>
        <v>5700182</v>
      </c>
      <c r="J6138" s="69">
        <f t="shared" ref="J6138:K6138" si="4787">SUM(J6137)</f>
        <v>4738882</v>
      </c>
      <c r="K6138" s="69">
        <f t="shared" si="4787"/>
        <v>0</v>
      </c>
      <c r="L6138" s="69">
        <f t="shared" si="4750"/>
        <v>401463</v>
      </c>
      <c r="M6138" s="69">
        <f t="shared" ref="M6138" si="4788">SUM(M6137)</f>
        <v>0</v>
      </c>
      <c r="N6138" s="69">
        <f t="shared" ref="N6138:O6138" si="4789">SUM(N6137)</f>
        <v>0</v>
      </c>
      <c r="O6138" s="69">
        <f t="shared" si="4789"/>
        <v>401463</v>
      </c>
      <c r="P6138" s="69">
        <f t="shared" si="4753"/>
        <v>401463</v>
      </c>
      <c r="Q6138" s="69">
        <f t="shared" si="4754"/>
        <v>8.471681717333329</v>
      </c>
    </row>
    <row r="6139" spans="1:17" x14ac:dyDescent="0.25">
      <c r="A6139" s="25"/>
      <c r="B6139" s="25"/>
      <c r="C6139" s="25"/>
      <c r="D6139" s="53"/>
      <c r="E6139" s="53"/>
      <c r="F6139" s="53"/>
      <c r="G6139" s="53"/>
    </row>
    <row r="6140" spans="1:17" ht="15.75" thickBot="1" x14ac:dyDescent="0.3">
      <c r="A6140" s="23" t="s">
        <v>1</v>
      </c>
      <c r="B6140" s="23" t="s">
        <v>1</v>
      </c>
      <c r="C6140" s="23" t="s">
        <v>1</v>
      </c>
      <c r="D6140" s="49" t="s">
        <v>1</v>
      </c>
      <c r="E6140" s="49" t="s">
        <v>1</v>
      </c>
      <c r="F6140" s="49" t="s">
        <v>1</v>
      </c>
      <c r="G6140" s="49" t="s">
        <v>1</v>
      </c>
      <c r="H6140" s="26" t="s">
        <v>1</v>
      </c>
      <c r="I6140" s="70"/>
      <c r="J6140" s="70"/>
      <c r="K6140" s="70"/>
      <c r="L6140" s="70"/>
      <c r="M6140" s="70"/>
      <c r="N6140" s="70"/>
      <c r="O6140" s="70"/>
      <c r="P6140" s="70"/>
      <c r="Q6140" s="70"/>
    </row>
    <row r="6141" spans="1:17" ht="34.5" thickBot="1" x14ac:dyDescent="0.3">
      <c r="A6141" s="22" t="s">
        <v>4</v>
      </c>
      <c r="B6141" s="22" t="s">
        <v>5</v>
      </c>
      <c r="C6141" s="22" t="s">
        <v>6</v>
      </c>
      <c r="D6141" s="44" t="s">
        <v>2891</v>
      </c>
      <c r="E6141" s="44" t="s">
        <v>2895</v>
      </c>
      <c r="F6141" s="44" t="s">
        <v>7</v>
      </c>
      <c r="G6141" s="44" t="s">
        <v>8</v>
      </c>
      <c r="H6141" s="22" t="s">
        <v>9</v>
      </c>
      <c r="I6141" s="64" t="s">
        <v>2718</v>
      </c>
      <c r="J6141" s="64" t="s">
        <v>2879</v>
      </c>
      <c r="K6141" s="64" t="s">
        <v>2942</v>
      </c>
      <c r="L6141" s="64" t="s">
        <v>2942</v>
      </c>
      <c r="M6141" s="64" t="s">
        <v>2950</v>
      </c>
      <c r="N6141" s="64" t="s">
        <v>2949</v>
      </c>
      <c r="O6141" s="64" t="s">
        <v>2951</v>
      </c>
      <c r="P6141" s="64" t="s">
        <v>2942</v>
      </c>
      <c r="Q6141" s="64" t="s">
        <v>2944</v>
      </c>
    </row>
    <row r="6142" spans="1:17" x14ac:dyDescent="0.25">
      <c r="A6142" s="15" t="s">
        <v>1</v>
      </c>
      <c r="B6142" s="15" t="s">
        <v>1</v>
      </c>
      <c r="C6142" s="15" t="s">
        <v>1</v>
      </c>
      <c r="D6142" s="45" t="s">
        <v>1</v>
      </c>
      <c r="E6142" s="45" t="s">
        <v>1</v>
      </c>
      <c r="F6142" s="46" t="s">
        <v>1</v>
      </c>
      <c r="G6142" s="47" t="s">
        <v>1</v>
      </c>
      <c r="H6142" s="16" t="s">
        <v>1</v>
      </c>
      <c r="I6142" s="65">
        <v>1</v>
      </c>
      <c r="J6142" s="65" t="s">
        <v>2894</v>
      </c>
      <c r="K6142" s="65">
        <v>3</v>
      </c>
      <c r="L6142" s="65" t="s">
        <v>2945</v>
      </c>
      <c r="M6142" s="65">
        <v>5</v>
      </c>
      <c r="N6142" s="65">
        <v>6</v>
      </c>
      <c r="O6142" s="65">
        <v>7</v>
      </c>
      <c r="P6142" s="65" t="s">
        <v>2946</v>
      </c>
      <c r="Q6142" s="65">
        <v>9</v>
      </c>
    </row>
    <row r="6143" spans="1:17" x14ac:dyDescent="0.25">
      <c r="A6143" s="14" t="s">
        <v>638</v>
      </c>
      <c r="B6143" s="14" t="s">
        <v>124</v>
      </c>
      <c r="C6143" s="12" t="s">
        <v>793</v>
      </c>
      <c r="D6143" s="43" t="s">
        <v>1878</v>
      </c>
      <c r="E6143" s="42" t="s">
        <v>1</v>
      </c>
      <c r="F6143" s="42" t="s">
        <v>1</v>
      </c>
      <c r="G6143" s="42" t="s">
        <v>1</v>
      </c>
      <c r="H6143" s="11" t="s">
        <v>1879</v>
      </c>
      <c r="I6143" s="63"/>
      <c r="J6143" s="63"/>
      <c r="K6143" s="63"/>
      <c r="L6143" s="63"/>
      <c r="M6143" s="63"/>
      <c r="N6143" s="63"/>
      <c r="O6143" s="63"/>
      <c r="P6143" s="63">
        <f t="shared" si="4753"/>
        <v>0</v>
      </c>
      <c r="Q6143" s="63" t="str">
        <f t="shared" si="4754"/>
        <v>-</v>
      </c>
    </row>
    <row r="6144" spans="1:17" ht="22.5" x14ac:dyDescent="0.25">
      <c r="A6144" s="14" t="s">
        <v>1</v>
      </c>
      <c r="B6144" s="14" t="s">
        <v>1</v>
      </c>
      <c r="C6144" s="14" t="s">
        <v>1</v>
      </c>
      <c r="D6144" s="42" t="s">
        <v>1</v>
      </c>
      <c r="E6144" s="42" t="s">
        <v>1</v>
      </c>
      <c r="F6144" s="42" t="s">
        <v>1</v>
      </c>
      <c r="G6144" s="42" t="s">
        <v>1</v>
      </c>
      <c r="H6144" s="17" t="s">
        <v>13</v>
      </c>
      <c r="I6144" s="66">
        <f t="shared" ref="I6144" si="4790">SUM(I6145,I6153,I6155)</f>
        <v>1891152</v>
      </c>
      <c r="J6144" s="66">
        <f t="shared" ref="J6144:K6144" si="4791">SUM(J6145,J6153,J6155)</f>
        <v>1702763</v>
      </c>
      <c r="K6144" s="66">
        <f t="shared" si="4791"/>
        <v>0</v>
      </c>
      <c r="L6144" s="66">
        <f t="shared" si="4750"/>
        <v>155300</v>
      </c>
      <c r="M6144" s="66">
        <f t="shared" ref="M6144" si="4792">SUM(M6145,M6153,M6155)</f>
        <v>0</v>
      </c>
      <c r="N6144" s="66">
        <f t="shared" ref="N6144:O6144" si="4793">SUM(N6145,N6153,N6155)</f>
        <v>0</v>
      </c>
      <c r="O6144" s="66">
        <f t="shared" si="4793"/>
        <v>155300</v>
      </c>
      <c r="P6144" s="66">
        <f t="shared" si="4753"/>
        <v>155300</v>
      </c>
      <c r="Q6144" s="66">
        <f t="shared" si="4754"/>
        <v>9.1204706703164202</v>
      </c>
    </row>
    <row r="6145" spans="1:17" x14ac:dyDescent="0.25">
      <c r="A6145" s="12" t="s">
        <v>638</v>
      </c>
      <c r="B6145" s="12" t="s">
        <v>124</v>
      </c>
      <c r="C6145" s="12" t="s">
        <v>793</v>
      </c>
      <c r="D6145" s="43" t="s">
        <v>1878</v>
      </c>
      <c r="E6145" s="42" t="s">
        <v>2709</v>
      </c>
      <c r="F6145" s="42" t="s">
        <v>1</v>
      </c>
      <c r="G6145" s="42" t="s">
        <v>1</v>
      </c>
      <c r="H6145" s="11" t="s">
        <v>15</v>
      </c>
      <c r="I6145" s="67">
        <f t="shared" ref="I6145" si="4794">SUM(I6146,I6147)</f>
        <v>1481643</v>
      </c>
      <c r="J6145" s="67">
        <f t="shared" ref="J6145:K6145" si="4795">SUM(J6146,J6147)</f>
        <v>1481643</v>
      </c>
      <c r="K6145" s="67">
        <f t="shared" si="4795"/>
        <v>0</v>
      </c>
      <c r="L6145" s="67">
        <f t="shared" si="4750"/>
        <v>131800</v>
      </c>
      <c r="M6145" s="67">
        <f t="shared" ref="M6145" si="4796">SUM(M6146,M6147)</f>
        <v>0</v>
      </c>
      <c r="N6145" s="67">
        <f t="shared" ref="N6145:O6145" si="4797">SUM(N6146,N6147)</f>
        <v>0</v>
      </c>
      <c r="O6145" s="67">
        <f t="shared" si="4797"/>
        <v>131800</v>
      </c>
      <c r="P6145" s="67">
        <f t="shared" si="4753"/>
        <v>131800</v>
      </c>
      <c r="Q6145" s="67">
        <f t="shared" si="4754"/>
        <v>8.8955301648237803</v>
      </c>
    </row>
    <row r="6146" spans="1:17" x14ac:dyDescent="0.25">
      <c r="A6146" s="12" t="s">
        <v>638</v>
      </c>
      <c r="B6146" s="12" t="s">
        <v>124</v>
      </c>
      <c r="C6146" s="12" t="s">
        <v>793</v>
      </c>
      <c r="D6146" s="43" t="s">
        <v>1878</v>
      </c>
      <c r="E6146" s="48">
        <v>6111</v>
      </c>
      <c r="F6146" s="43"/>
      <c r="G6146" s="56" t="s">
        <v>2921</v>
      </c>
      <c r="H6146" s="23" t="s">
        <v>16</v>
      </c>
      <c r="I6146" s="68">
        <v>1350205</v>
      </c>
      <c r="J6146" s="68">
        <v>1350205</v>
      </c>
      <c r="K6146" s="68"/>
      <c r="L6146" s="68">
        <f t="shared" si="4750"/>
        <v>120000</v>
      </c>
      <c r="M6146" s="68"/>
      <c r="N6146" s="68"/>
      <c r="O6146" s="68">
        <v>120000</v>
      </c>
      <c r="P6146" s="68">
        <f t="shared" si="4753"/>
        <v>120000</v>
      </c>
      <c r="Q6146" s="68">
        <f t="shared" si="4754"/>
        <v>8.8875392995878411</v>
      </c>
    </row>
    <row r="6147" spans="1:17" x14ac:dyDescent="0.25">
      <c r="A6147" s="14" t="s">
        <v>638</v>
      </c>
      <c r="B6147" s="14" t="s">
        <v>124</v>
      </c>
      <c r="C6147" s="14" t="s">
        <v>793</v>
      </c>
      <c r="D6147" s="50" t="s">
        <v>1878</v>
      </c>
      <c r="E6147" s="50" t="s">
        <v>2719</v>
      </c>
      <c r="F6147" s="43" t="s">
        <v>1</v>
      </c>
      <c r="G6147" s="49" t="s">
        <v>1</v>
      </c>
      <c r="H6147" s="11" t="s">
        <v>19</v>
      </c>
      <c r="I6147" s="67">
        <f t="shared" ref="I6147:O6147" si="4798">SUM(I6148:I6152)</f>
        <v>131438</v>
      </c>
      <c r="J6147" s="67">
        <f t="shared" si="4798"/>
        <v>131438</v>
      </c>
      <c r="K6147" s="67">
        <f t="shared" si="4798"/>
        <v>0</v>
      </c>
      <c r="L6147" s="67">
        <f t="shared" si="4750"/>
        <v>11800</v>
      </c>
      <c r="M6147" s="67">
        <f t="shared" si="4798"/>
        <v>0</v>
      </c>
      <c r="N6147" s="67">
        <f t="shared" si="4798"/>
        <v>0</v>
      </c>
      <c r="O6147" s="67">
        <f t="shared" si="4798"/>
        <v>11800</v>
      </c>
      <c r="P6147" s="67">
        <f t="shared" si="4753"/>
        <v>11800</v>
      </c>
      <c r="Q6147" s="67">
        <f t="shared" si="4754"/>
        <v>8.9776168231409486</v>
      </c>
    </row>
    <row r="6148" spans="1:17" x14ac:dyDescent="0.25">
      <c r="A6148" s="12" t="s">
        <v>638</v>
      </c>
      <c r="B6148" s="12" t="s">
        <v>124</v>
      </c>
      <c r="C6148" s="12" t="s">
        <v>793</v>
      </c>
      <c r="D6148" s="43" t="s">
        <v>1878</v>
      </c>
      <c r="E6148" s="48">
        <v>6112</v>
      </c>
      <c r="F6148" s="43" t="s">
        <v>1880</v>
      </c>
      <c r="G6148" s="56" t="s">
        <v>2921</v>
      </c>
      <c r="H6148" s="23" t="s">
        <v>73</v>
      </c>
      <c r="I6148" s="68">
        <v>21571</v>
      </c>
      <c r="J6148" s="68">
        <v>21571</v>
      </c>
      <c r="K6148" s="68"/>
      <c r="L6148" s="68">
        <f t="shared" si="4750"/>
        <v>2000</v>
      </c>
      <c r="M6148" s="68"/>
      <c r="N6148" s="68"/>
      <c r="O6148" s="68">
        <v>2000</v>
      </c>
      <c r="P6148" s="68">
        <f t="shared" si="4753"/>
        <v>2000</v>
      </c>
      <c r="Q6148" s="68">
        <f t="shared" si="4754"/>
        <v>9.2717073849149312</v>
      </c>
    </row>
    <row r="6149" spans="1:17" x14ac:dyDescent="0.25">
      <c r="A6149" s="12" t="s">
        <v>638</v>
      </c>
      <c r="B6149" s="12" t="s">
        <v>124</v>
      </c>
      <c r="C6149" s="12" t="s">
        <v>793</v>
      </c>
      <c r="D6149" s="43" t="s">
        <v>1878</v>
      </c>
      <c r="E6149" s="48">
        <v>6112</v>
      </c>
      <c r="F6149" s="43" t="s">
        <v>1881</v>
      </c>
      <c r="G6149" s="56" t="s">
        <v>2921</v>
      </c>
      <c r="H6149" s="23" t="s">
        <v>22</v>
      </c>
      <c r="I6149" s="68">
        <v>71650</v>
      </c>
      <c r="J6149" s="68">
        <v>71650</v>
      </c>
      <c r="K6149" s="68"/>
      <c r="L6149" s="68">
        <f t="shared" si="4750"/>
        <v>6000</v>
      </c>
      <c r="M6149" s="68"/>
      <c r="N6149" s="68"/>
      <c r="O6149" s="68">
        <v>6000</v>
      </c>
      <c r="P6149" s="68">
        <f t="shared" si="4753"/>
        <v>6000</v>
      </c>
      <c r="Q6149" s="68">
        <f t="shared" si="4754"/>
        <v>8.3740404745289592</v>
      </c>
    </row>
    <row r="6150" spans="1:17" x14ac:dyDescent="0.25">
      <c r="A6150" s="12" t="s">
        <v>638</v>
      </c>
      <c r="B6150" s="12" t="s">
        <v>124</v>
      </c>
      <c r="C6150" s="12" t="s">
        <v>793</v>
      </c>
      <c r="D6150" s="43" t="s">
        <v>1878</v>
      </c>
      <c r="E6150" s="48">
        <v>6112</v>
      </c>
      <c r="F6150" s="43" t="s">
        <v>1882</v>
      </c>
      <c r="G6150" s="56" t="s">
        <v>2921</v>
      </c>
      <c r="H6150" s="23" t="s">
        <v>24</v>
      </c>
      <c r="I6150" s="68">
        <v>16717</v>
      </c>
      <c r="J6150" s="68">
        <v>16717</v>
      </c>
      <c r="K6150" s="68"/>
      <c r="L6150" s="68">
        <f t="shared" si="4750"/>
        <v>0</v>
      </c>
      <c r="M6150" s="68"/>
      <c r="N6150" s="68"/>
      <c r="O6150" s="68"/>
      <c r="P6150" s="68">
        <f t="shared" si="4753"/>
        <v>0</v>
      </c>
      <c r="Q6150" s="68">
        <f t="shared" si="4754"/>
        <v>0</v>
      </c>
    </row>
    <row r="6151" spans="1:17" x14ac:dyDescent="0.25">
      <c r="A6151" s="12" t="s">
        <v>638</v>
      </c>
      <c r="B6151" s="12" t="s">
        <v>124</v>
      </c>
      <c r="C6151" s="12" t="s">
        <v>793</v>
      </c>
      <c r="D6151" s="43" t="s">
        <v>1878</v>
      </c>
      <c r="E6151" s="48">
        <v>6112</v>
      </c>
      <c r="F6151" s="43" t="s">
        <v>1883</v>
      </c>
      <c r="G6151" s="56" t="s">
        <v>2921</v>
      </c>
      <c r="H6151" s="23" t="s">
        <v>76</v>
      </c>
      <c r="I6151" s="68">
        <v>11500</v>
      </c>
      <c r="J6151" s="68">
        <v>11500</v>
      </c>
      <c r="K6151" s="68"/>
      <c r="L6151" s="68">
        <f t="shared" si="4750"/>
        <v>0</v>
      </c>
      <c r="M6151" s="68"/>
      <c r="N6151" s="68"/>
      <c r="O6151" s="68"/>
      <c r="P6151" s="68">
        <f t="shared" si="4753"/>
        <v>0</v>
      </c>
      <c r="Q6151" s="68">
        <f t="shared" si="4754"/>
        <v>0</v>
      </c>
    </row>
    <row r="6152" spans="1:17" x14ac:dyDescent="0.25">
      <c r="A6152" s="12" t="s">
        <v>638</v>
      </c>
      <c r="B6152" s="12" t="s">
        <v>124</v>
      </c>
      <c r="C6152" s="12" t="s">
        <v>793</v>
      </c>
      <c r="D6152" s="43" t="s">
        <v>1878</v>
      </c>
      <c r="E6152" s="48">
        <v>6112</v>
      </c>
      <c r="F6152" s="43" t="s">
        <v>1884</v>
      </c>
      <c r="G6152" s="56" t="s">
        <v>2921</v>
      </c>
      <c r="H6152" s="23" t="s">
        <v>26</v>
      </c>
      <c r="I6152" s="68">
        <v>10000</v>
      </c>
      <c r="J6152" s="68">
        <v>10000</v>
      </c>
      <c r="K6152" s="68"/>
      <c r="L6152" s="68">
        <f t="shared" si="4750"/>
        <v>3800</v>
      </c>
      <c r="M6152" s="68"/>
      <c r="N6152" s="68"/>
      <c r="O6152" s="68">
        <v>3800</v>
      </c>
      <c r="P6152" s="68">
        <f t="shared" si="4753"/>
        <v>3800</v>
      </c>
      <c r="Q6152" s="68">
        <f t="shared" si="4754"/>
        <v>38</v>
      </c>
    </row>
    <row r="6153" spans="1:17" x14ac:dyDescent="0.25">
      <c r="A6153" s="12" t="s">
        <v>638</v>
      </c>
      <c r="B6153" s="12" t="s">
        <v>124</v>
      </c>
      <c r="C6153" s="12" t="s">
        <v>793</v>
      </c>
      <c r="D6153" s="43" t="s">
        <v>1878</v>
      </c>
      <c r="E6153" s="42" t="s">
        <v>2710</v>
      </c>
      <c r="F6153" s="42" t="s">
        <v>1</v>
      </c>
      <c r="G6153" s="42" t="s">
        <v>1</v>
      </c>
      <c r="H6153" s="11" t="s">
        <v>28</v>
      </c>
      <c r="I6153" s="67">
        <f t="shared" ref="I6153:O6153" si="4799">SUM(I6154)</f>
        <v>142000</v>
      </c>
      <c r="J6153" s="67">
        <f t="shared" si="4799"/>
        <v>142000</v>
      </c>
      <c r="K6153" s="67">
        <f t="shared" si="4799"/>
        <v>0</v>
      </c>
      <c r="L6153" s="67">
        <f t="shared" si="4750"/>
        <v>13000</v>
      </c>
      <c r="M6153" s="67">
        <f t="shared" si="4799"/>
        <v>0</v>
      </c>
      <c r="N6153" s="67">
        <f t="shared" si="4799"/>
        <v>0</v>
      </c>
      <c r="O6153" s="67">
        <f t="shared" si="4799"/>
        <v>13000</v>
      </c>
      <c r="P6153" s="67">
        <f t="shared" si="4753"/>
        <v>13000</v>
      </c>
      <c r="Q6153" s="67">
        <f t="shared" si="4754"/>
        <v>9.1549295774647899</v>
      </c>
    </row>
    <row r="6154" spans="1:17" x14ac:dyDescent="0.25">
      <c r="A6154" s="12" t="s">
        <v>638</v>
      </c>
      <c r="B6154" s="12" t="s">
        <v>124</v>
      </c>
      <c r="C6154" s="12" t="s">
        <v>793</v>
      </c>
      <c r="D6154" s="43" t="s">
        <v>1878</v>
      </c>
      <c r="E6154" s="48">
        <v>6121</v>
      </c>
      <c r="F6154" s="43"/>
      <c r="G6154" s="56" t="s">
        <v>2921</v>
      </c>
      <c r="H6154" s="23" t="s">
        <v>29</v>
      </c>
      <c r="I6154" s="68">
        <v>142000</v>
      </c>
      <c r="J6154" s="68">
        <v>142000</v>
      </c>
      <c r="K6154" s="68"/>
      <c r="L6154" s="68">
        <f t="shared" si="4750"/>
        <v>13000</v>
      </c>
      <c r="M6154" s="68"/>
      <c r="N6154" s="68"/>
      <c r="O6154" s="68">
        <v>13000</v>
      </c>
      <c r="P6154" s="68">
        <f t="shared" si="4753"/>
        <v>13000</v>
      </c>
      <c r="Q6154" s="68">
        <f t="shared" si="4754"/>
        <v>9.1549295774647899</v>
      </c>
    </row>
    <row r="6155" spans="1:17" x14ac:dyDescent="0.25">
      <c r="A6155" s="12" t="s">
        <v>638</v>
      </c>
      <c r="B6155" s="12" t="s">
        <v>124</v>
      </c>
      <c r="C6155" s="12" t="s">
        <v>793</v>
      </c>
      <c r="D6155" s="43" t="s">
        <v>1878</v>
      </c>
      <c r="E6155" s="42" t="s">
        <v>2711</v>
      </c>
      <c r="F6155" s="42" t="s">
        <v>1</v>
      </c>
      <c r="G6155" s="42" t="s">
        <v>1</v>
      </c>
      <c r="H6155" s="11" t="s">
        <v>32</v>
      </c>
      <c r="I6155" s="67">
        <f t="shared" ref="I6155:O6155" si="4800">SUM(I6156:I6160)</f>
        <v>267509</v>
      </c>
      <c r="J6155" s="67">
        <f t="shared" si="4800"/>
        <v>79120</v>
      </c>
      <c r="K6155" s="67">
        <f t="shared" si="4800"/>
        <v>0</v>
      </c>
      <c r="L6155" s="67">
        <f t="shared" si="4750"/>
        <v>10500</v>
      </c>
      <c r="M6155" s="67">
        <f t="shared" si="4800"/>
        <v>0</v>
      </c>
      <c r="N6155" s="67">
        <f t="shared" si="4800"/>
        <v>0</v>
      </c>
      <c r="O6155" s="67">
        <f t="shared" si="4800"/>
        <v>10500</v>
      </c>
      <c r="P6155" s="67">
        <f t="shared" si="4753"/>
        <v>10500</v>
      </c>
      <c r="Q6155" s="67">
        <f t="shared" si="4754"/>
        <v>13.270980788675429</v>
      </c>
    </row>
    <row r="6156" spans="1:17" x14ac:dyDescent="0.25">
      <c r="A6156" s="12" t="s">
        <v>638</v>
      </c>
      <c r="B6156" s="12" t="s">
        <v>124</v>
      </c>
      <c r="C6156" s="12" t="s">
        <v>793</v>
      </c>
      <c r="D6156" s="43" t="s">
        <v>1878</v>
      </c>
      <c r="E6156" s="48">
        <v>6131</v>
      </c>
      <c r="F6156" s="43"/>
      <c r="G6156" s="56" t="s">
        <v>2921</v>
      </c>
      <c r="H6156" s="23" t="s">
        <v>33</v>
      </c>
      <c r="I6156" s="68">
        <v>9505</v>
      </c>
      <c r="J6156" s="68">
        <v>0</v>
      </c>
      <c r="K6156" s="68"/>
      <c r="L6156" s="68">
        <f t="shared" ref="L6156:L6219" si="4801">SUM(M6156:O6156)</f>
        <v>0</v>
      </c>
      <c r="M6156" s="68"/>
      <c r="N6156" s="68"/>
      <c r="O6156" s="68"/>
      <c r="P6156" s="68">
        <f t="shared" ref="P6156:P6219" si="4802">K6156+L6156</f>
        <v>0</v>
      </c>
      <c r="Q6156" s="68" t="str">
        <f t="shared" ref="Q6156:Q6219" si="4803">IF(J6156=0,"-",P6156/J6156*100)</f>
        <v>-</v>
      </c>
    </row>
    <row r="6157" spans="1:17" x14ac:dyDescent="0.25">
      <c r="A6157" s="12" t="s">
        <v>638</v>
      </c>
      <c r="B6157" s="12" t="s">
        <v>124</v>
      </c>
      <c r="C6157" s="12" t="s">
        <v>793</v>
      </c>
      <c r="D6157" s="43" t="s">
        <v>1878</v>
      </c>
      <c r="E6157" s="48">
        <v>6132</v>
      </c>
      <c r="F6157" s="43"/>
      <c r="G6157" s="56" t="s">
        <v>2921</v>
      </c>
      <c r="H6157" s="23" t="s">
        <v>227</v>
      </c>
      <c r="I6157" s="68">
        <v>45000</v>
      </c>
      <c r="J6157" s="68">
        <v>45000</v>
      </c>
      <c r="K6157" s="68"/>
      <c r="L6157" s="68">
        <f t="shared" si="4801"/>
        <v>5000</v>
      </c>
      <c r="M6157" s="68"/>
      <c r="N6157" s="68"/>
      <c r="O6157" s="68">
        <v>5000</v>
      </c>
      <c r="P6157" s="68">
        <f t="shared" si="4802"/>
        <v>5000</v>
      </c>
      <c r="Q6157" s="68">
        <f t="shared" si="4803"/>
        <v>11.111111111111111</v>
      </c>
    </row>
    <row r="6158" spans="1:17" x14ac:dyDescent="0.25">
      <c r="A6158" s="12" t="s">
        <v>638</v>
      </c>
      <c r="B6158" s="12" t="s">
        <v>124</v>
      </c>
      <c r="C6158" s="12" t="s">
        <v>793</v>
      </c>
      <c r="D6158" s="43" t="s">
        <v>1878</v>
      </c>
      <c r="E6158" s="48">
        <v>6133</v>
      </c>
      <c r="F6158" s="43"/>
      <c r="G6158" s="56" t="s">
        <v>2921</v>
      </c>
      <c r="H6158" s="23" t="s">
        <v>229</v>
      </c>
      <c r="I6158" s="68">
        <v>14500</v>
      </c>
      <c r="J6158" s="68">
        <v>14500</v>
      </c>
      <c r="K6158" s="68"/>
      <c r="L6158" s="68">
        <f t="shared" si="4801"/>
        <v>1500</v>
      </c>
      <c r="M6158" s="68"/>
      <c r="N6158" s="68"/>
      <c r="O6158" s="68">
        <v>1500</v>
      </c>
      <c r="P6158" s="68">
        <f t="shared" si="4802"/>
        <v>1500</v>
      </c>
      <c r="Q6158" s="68">
        <f t="shared" si="4803"/>
        <v>10.344827586206897</v>
      </c>
    </row>
    <row r="6159" spans="1:17" x14ac:dyDescent="0.25">
      <c r="A6159" s="12" t="s">
        <v>638</v>
      </c>
      <c r="B6159" s="12" t="s">
        <v>124</v>
      </c>
      <c r="C6159" s="12" t="s">
        <v>793</v>
      </c>
      <c r="D6159" s="43" t="s">
        <v>1878</v>
      </c>
      <c r="E6159" s="48">
        <v>6137</v>
      </c>
      <c r="F6159" s="43"/>
      <c r="G6159" s="56" t="s">
        <v>2921</v>
      </c>
      <c r="H6159" s="23" t="s">
        <v>235</v>
      </c>
      <c r="I6159" s="68">
        <v>10000</v>
      </c>
      <c r="J6159" s="68">
        <v>10000</v>
      </c>
      <c r="K6159" s="68"/>
      <c r="L6159" s="68">
        <f t="shared" si="4801"/>
        <v>3000</v>
      </c>
      <c r="M6159" s="68"/>
      <c r="N6159" s="68"/>
      <c r="O6159" s="68">
        <v>3000</v>
      </c>
      <c r="P6159" s="68">
        <f t="shared" si="4802"/>
        <v>3000</v>
      </c>
      <c r="Q6159" s="68">
        <f t="shared" si="4803"/>
        <v>30</v>
      </c>
    </row>
    <row r="6160" spans="1:17" x14ac:dyDescent="0.25">
      <c r="A6160" s="14" t="s">
        <v>638</v>
      </c>
      <c r="B6160" s="14" t="s">
        <v>124</v>
      </c>
      <c r="C6160" s="14" t="s">
        <v>793</v>
      </c>
      <c r="D6160" s="50" t="s">
        <v>1878</v>
      </c>
      <c r="E6160" s="50" t="s">
        <v>2720</v>
      </c>
      <c r="F6160" s="43" t="s">
        <v>1</v>
      </c>
      <c r="G6160" s="49" t="s">
        <v>1</v>
      </c>
      <c r="H6160" s="11" t="s">
        <v>35</v>
      </c>
      <c r="I6160" s="67">
        <f t="shared" ref="I6160:O6160" si="4804">SUM(I6161:I6163)</f>
        <v>188504</v>
      </c>
      <c r="J6160" s="67">
        <f t="shared" si="4804"/>
        <v>9620</v>
      </c>
      <c r="K6160" s="67">
        <f t="shared" si="4804"/>
        <v>0</v>
      </c>
      <c r="L6160" s="67">
        <f t="shared" si="4801"/>
        <v>1000</v>
      </c>
      <c r="M6160" s="67">
        <f t="shared" si="4804"/>
        <v>0</v>
      </c>
      <c r="N6160" s="67">
        <f t="shared" si="4804"/>
        <v>0</v>
      </c>
      <c r="O6160" s="67">
        <f t="shared" si="4804"/>
        <v>1000</v>
      </c>
      <c r="P6160" s="67">
        <f t="shared" si="4802"/>
        <v>1000</v>
      </c>
      <c r="Q6160" s="67">
        <f t="shared" si="4803"/>
        <v>10.395010395010395</v>
      </c>
    </row>
    <row r="6161" spans="1:17" x14ac:dyDescent="0.25">
      <c r="A6161" s="12" t="s">
        <v>638</v>
      </c>
      <c r="B6161" s="12" t="s">
        <v>124</v>
      </c>
      <c r="C6161" s="12" t="s">
        <v>793</v>
      </c>
      <c r="D6161" s="43" t="s">
        <v>1878</v>
      </c>
      <c r="E6161" s="48">
        <v>6139</v>
      </c>
      <c r="F6161" s="43"/>
      <c r="G6161" s="56" t="s">
        <v>2921</v>
      </c>
      <c r="H6161" s="23" t="s">
        <v>35</v>
      </c>
      <c r="I6161" s="68">
        <v>178884</v>
      </c>
      <c r="J6161" s="68">
        <v>0</v>
      </c>
      <c r="K6161" s="68"/>
      <c r="L6161" s="68">
        <f t="shared" si="4801"/>
        <v>0</v>
      </c>
      <c r="M6161" s="68"/>
      <c r="N6161" s="68"/>
      <c r="O6161" s="68"/>
      <c r="P6161" s="68">
        <f t="shared" si="4802"/>
        <v>0</v>
      </c>
      <c r="Q6161" s="68" t="str">
        <f t="shared" si="4803"/>
        <v>-</v>
      </c>
    </row>
    <row r="6162" spans="1:17" x14ac:dyDescent="0.25">
      <c r="A6162" s="12" t="s">
        <v>638</v>
      </c>
      <c r="B6162" s="12" t="s">
        <v>124</v>
      </c>
      <c r="C6162" s="12" t="s">
        <v>793</v>
      </c>
      <c r="D6162" s="43" t="s">
        <v>1878</v>
      </c>
      <c r="E6162" s="48">
        <v>6139</v>
      </c>
      <c r="F6162" s="43" t="s">
        <v>1885</v>
      </c>
      <c r="G6162" s="56" t="s">
        <v>2921</v>
      </c>
      <c r="H6162" s="23" t="s">
        <v>43</v>
      </c>
      <c r="I6162" s="68">
        <v>4810</v>
      </c>
      <c r="J6162" s="68">
        <v>4810</v>
      </c>
      <c r="K6162" s="68"/>
      <c r="L6162" s="68">
        <f t="shared" si="4801"/>
        <v>500</v>
      </c>
      <c r="M6162" s="68"/>
      <c r="N6162" s="68"/>
      <c r="O6162" s="68">
        <v>500</v>
      </c>
      <c r="P6162" s="68">
        <f t="shared" si="4802"/>
        <v>500</v>
      </c>
      <c r="Q6162" s="68">
        <f t="shared" si="4803"/>
        <v>10.395010395010395</v>
      </c>
    </row>
    <row r="6163" spans="1:17" ht="22.5" x14ac:dyDescent="0.25">
      <c r="A6163" s="12" t="s">
        <v>638</v>
      </c>
      <c r="B6163" s="12" t="s">
        <v>124</v>
      </c>
      <c r="C6163" s="12" t="s">
        <v>793</v>
      </c>
      <c r="D6163" s="43" t="s">
        <v>1878</v>
      </c>
      <c r="E6163" s="48">
        <v>6139</v>
      </c>
      <c r="F6163" s="43" t="s">
        <v>1886</v>
      </c>
      <c r="G6163" s="56" t="s">
        <v>2921</v>
      </c>
      <c r="H6163" s="23" t="s">
        <v>49</v>
      </c>
      <c r="I6163" s="68">
        <v>4810</v>
      </c>
      <c r="J6163" s="68">
        <v>4810</v>
      </c>
      <c r="K6163" s="68"/>
      <c r="L6163" s="68">
        <f t="shared" si="4801"/>
        <v>500</v>
      </c>
      <c r="M6163" s="68"/>
      <c r="N6163" s="68"/>
      <c r="O6163" s="68">
        <v>500</v>
      </c>
      <c r="P6163" s="68">
        <f t="shared" si="4802"/>
        <v>500</v>
      </c>
      <c r="Q6163" s="68">
        <f t="shared" si="4803"/>
        <v>10.395010395010395</v>
      </c>
    </row>
    <row r="6164" spans="1:17" ht="22.5" x14ac:dyDescent="0.25">
      <c r="A6164" s="14" t="s">
        <v>1</v>
      </c>
      <c r="B6164" s="14" t="s">
        <v>1</v>
      </c>
      <c r="C6164" s="14" t="s">
        <v>1</v>
      </c>
      <c r="D6164" s="42" t="s">
        <v>1</v>
      </c>
      <c r="E6164" s="42" t="s">
        <v>1</v>
      </c>
      <c r="F6164" s="42" t="s">
        <v>1</v>
      </c>
      <c r="G6164" s="42" t="s">
        <v>1</v>
      </c>
      <c r="H6164" s="17" t="s">
        <v>59</v>
      </c>
      <c r="I6164" s="66">
        <f t="shared" ref="I6164:O6165" si="4805">SUM(I6165)</f>
        <v>100000</v>
      </c>
      <c r="J6164" s="66">
        <f t="shared" si="4805"/>
        <v>0</v>
      </c>
      <c r="K6164" s="66">
        <f t="shared" si="4805"/>
        <v>0</v>
      </c>
      <c r="L6164" s="66">
        <f t="shared" si="4801"/>
        <v>0</v>
      </c>
      <c r="M6164" s="66">
        <f t="shared" si="4805"/>
        <v>0</v>
      </c>
      <c r="N6164" s="66">
        <f t="shared" si="4805"/>
        <v>0</v>
      </c>
      <c r="O6164" s="66">
        <f t="shared" si="4805"/>
        <v>0</v>
      </c>
      <c r="P6164" s="66">
        <f t="shared" si="4802"/>
        <v>0</v>
      </c>
      <c r="Q6164" s="66" t="str">
        <f t="shared" si="4803"/>
        <v>-</v>
      </c>
    </row>
    <row r="6165" spans="1:17" x14ac:dyDescent="0.25">
      <c r="A6165" s="12" t="s">
        <v>638</v>
      </c>
      <c r="B6165" s="12" t="s">
        <v>124</v>
      </c>
      <c r="C6165" s="12" t="s">
        <v>793</v>
      </c>
      <c r="D6165" s="43" t="s">
        <v>1878</v>
      </c>
      <c r="E6165" s="42" t="s">
        <v>2715</v>
      </c>
      <c r="F6165" s="42" t="s">
        <v>1</v>
      </c>
      <c r="G6165" s="42" t="s">
        <v>1</v>
      </c>
      <c r="H6165" s="11" t="s">
        <v>61</v>
      </c>
      <c r="I6165" s="67">
        <f t="shared" si="4805"/>
        <v>100000</v>
      </c>
      <c r="J6165" s="67">
        <f t="shared" si="4805"/>
        <v>0</v>
      </c>
      <c r="K6165" s="67">
        <f t="shared" si="4805"/>
        <v>0</v>
      </c>
      <c r="L6165" s="67">
        <f t="shared" si="4801"/>
        <v>0</v>
      </c>
      <c r="M6165" s="67">
        <f t="shared" si="4805"/>
        <v>0</v>
      </c>
      <c r="N6165" s="67">
        <f t="shared" si="4805"/>
        <v>0</v>
      </c>
      <c r="O6165" s="67">
        <f t="shared" si="4805"/>
        <v>0</v>
      </c>
      <c r="P6165" s="67">
        <f t="shared" si="4802"/>
        <v>0</v>
      </c>
      <c r="Q6165" s="67" t="str">
        <f t="shared" si="4803"/>
        <v>-</v>
      </c>
    </row>
    <row r="6166" spans="1:17" x14ac:dyDescent="0.25">
      <c r="A6166" s="12" t="s">
        <v>638</v>
      </c>
      <c r="B6166" s="12" t="s">
        <v>124</v>
      </c>
      <c r="C6166" s="12" t="s">
        <v>793</v>
      </c>
      <c r="D6166" s="43" t="s">
        <v>1878</v>
      </c>
      <c r="E6166" s="48">
        <v>8216</v>
      </c>
      <c r="F6166" s="43"/>
      <c r="G6166" s="56" t="s">
        <v>2921</v>
      </c>
      <c r="H6166" s="23" t="s">
        <v>248</v>
      </c>
      <c r="I6166" s="68">
        <v>100000</v>
      </c>
      <c r="J6166" s="68">
        <v>0</v>
      </c>
      <c r="K6166" s="68"/>
      <c r="L6166" s="68">
        <f t="shared" si="4801"/>
        <v>0</v>
      </c>
      <c r="M6166" s="68"/>
      <c r="N6166" s="68"/>
      <c r="O6166" s="68"/>
      <c r="P6166" s="68">
        <f t="shared" si="4802"/>
        <v>0</v>
      </c>
      <c r="Q6166" s="68" t="str">
        <f t="shared" si="4803"/>
        <v>-</v>
      </c>
    </row>
    <row r="6167" spans="1:17" ht="22.5" x14ac:dyDescent="0.25">
      <c r="A6167" s="23" t="s">
        <v>1</v>
      </c>
      <c r="B6167" s="23" t="s">
        <v>1</v>
      </c>
      <c r="C6167" s="23" t="s">
        <v>1</v>
      </c>
      <c r="D6167" s="49" t="s">
        <v>1</v>
      </c>
      <c r="E6167" s="49" t="s">
        <v>1</v>
      </c>
      <c r="F6167" s="49" t="s">
        <v>1</v>
      </c>
      <c r="G6167" s="49" t="s">
        <v>1</v>
      </c>
      <c r="H6167" s="17" t="s">
        <v>1887</v>
      </c>
      <c r="I6167" s="66">
        <f t="shared" ref="I6167:O6167" si="4806">SUM(I6144,I6164)</f>
        <v>1991152</v>
      </c>
      <c r="J6167" s="66">
        <f t="shared" si="4806"/>
        <v>1702763</v>
      </c>
      <c r="K6167" s="66">
        <f t="shared" si="4806"/>
        <v>0</v>
      </c>
      <c r="L6167" s="66">
        <f t="shared" si="4801"/>
        <v>155300</v>
      </c>
      <c r="M6167" s="66">
        <f t="shared" si="4806"/>
        <v>0</v>
      </c>
      <c r="N6167" s="66">
        <f t="shared" si="4806"/>
        <v>0</v>
      </c>
      <c r="O6167" s="66">
        <f t="shared" si="4806"/>
        <v>155300</v>
      </c>
      <c r="P6167" s="66">
        <f t="shared" si="4802"/>
        <v>155300</v>
      </c>
      <c r="Q6167" s="66">
        <f t="shared" si="4803"/>
        <v>9.1204706703164202</v>
      </c>
    </row>
    <row r="6168" spans="1:17" ht="15.75" thickBot="1" x14ac:dyDescent="0.3">
      <c r="A6168" s="23" t="s">
        <v>1</v>
      </c>
      <c r="B6168" s="23" t="s">
        <v>1</v>
      </c>
      <c r="C6168" s="23" t="s">
        <v>1</v>
      </c>
      <c r="D6168" s="49" t="s">
        <v>1</v>
      </c>
      <c r="E6168" s="49" t="s">
        <v>1</v>
      </c>
      <c r="F6168" s="49" t="s">
        <v>1</v>
      </c>
      <c r="G6168" s="49" t="s">
        <v>1</v>
      </c>
      <c r="H6168" s="11" t="s">
        <v>64</v>
      </c>
      <c r="I6168" s="67">
        <v>40</v>
      </c>
      <c r="J6168" s="67">
        <v>40</v>
      </c>
      <c r="K6168" s="67"/>
      <c r="L6168" s="67"/>
      <c r="M6168" s="67"/>
      <c r="N6168" s="67"/>
      <c r="O6168" s="67"/>
      <c r="P6168" s="67">
        <f t="shared" si="4802"/>
        <v>0</v>
      </c>
      <c r="Q6168" s="67">
        <f t="shared" si="4803"/>
        <v>0</v>
      </c>
    </row>
    <row r="6169" spans="1:17" ht="34.5" thickBot="1" x14ac:dyDescent="0.3">
      <c r="A6169" s="23" t="s">
        <v>1</v>
      </c>
      <c r="B6169" s="23" t="s">
        <v>1</v>
      </c>
      <c r="C6169" s="23" t="s">
        <v>1</v>
      </c>
      <c r="D6169" s="49" t="s">
        <v>1</v>
      </c>
      <c r="E6169" s="49" t="s">
        <v>1</v>
      </c>
      <c r="F6169" s="49" t="s">
        <v>1</v>
      </c>
      <c r="G6169" s="49" t="s">
        <v>1</v>
      </c>
      <c r="H6169" s="22" t="s">
        <v>65</v>
      </c>
      <c r="I6169" s="64" t="s">
        <v>2718</v>
      </c>
      <c r="J6169" s="64" t="s">
        <v>2879</v>
      </c>
      <c r="K6169" s="64" t="s">
        <v>2942</v>
      </c>
      <c r="L6169" s="64" t="s">
        <v>2942</v>
      </c>
      <c r="M6169" s="64" t="s">
        <v>2950</v>
      </c>
      <c r="N6169" s="64" t="s">
        <v>2949</v>
      </c>
      <c r="O6169" s="64" t="s">
        <v>2951</v>
      </c>
      <c r="P6169" s="64" t="s">
        <v>2942</v>
      </c>
      <c r="Q6169" s="64" t="s">
        <v>2944</v>
      </c>
    </row>
    <row r="6170" spans="1:17" x14ac:dyDescent="0.25">
      <c r="A6170" s="24"/>
      <c r="B6170" s="24"/>
      <c r="C6170" s="24"/>
      <c r="D6170" s="51"/>
      <c r="E6170" s="51"/>
      <c r="F6170" s="51"/>
      <c r="G6170" s="51"/>
      <c r="H6170" s="18" t="s">
        <v>1</v>
      </c>
      <c r="I6170" s="65">
        <v>1</v>
      </c>
      <c r="J6170" s="65" t="s">
        <v>2894</v>
      </c>
      <c r="K6170" s="65">
        <v>3</v>
      </c>
      <c r="L6170" s="65" t="s">
        <v>2945</v>
      </c>
      <c r="M6170" s="65">
        <v>5</v>
      </c>
      <c r="N6170" s="65">
        <v>6</v>
      </c>
      <c r="O6170" s="65">
        <v>7</v>
      </c>
      <c r="P6170" s="65" t="s">
        <v>2946</v>
      </c>
      <c r="Q6170" s="65">
        <v>9</v>
      </c>
    </row>
    <row r="6171" spans="1:17" x14ac:dyDescent="0.25">
      <c r="A6171" s="24"/>
      <c r="B6171" s="24"/>
      <c r="C6171" s="24"/>
      <c r="D6171" s="51"/>
      <c r="E6171" s="52"/>
      <c r="F6171" s="52"/>
      <c r="G6171" s="52"/>
      <c r="H6171" s="19" t="s">
        <v>333</v>
      </c>
      <c r="I6171" s="69">
        <f t="shared" ref="I6171" si="4807">SUM(I6167)</f>
        <v>1991152</v>
      </c>
      <c r="J6171" s="69">
        <f t="shared" ref="J6171:K6171" si="4808">SUM(J6167)</f>
        <v>1702763</v>
      </c>
      <c r="K6171" s="69">
        <f t="shared" si="4808"/>
        <v>0</v>
      </c>
      <c r="L6171" s="69">
        <f t="shared" si="4801"/>
        <v>155300</v>
      </c>
      <c r="M6171" s="69">
        <f t="shared" ref="M6171" si="4809">SUM(M6167)</f>
        <v>0</v>
      </c>
      <c r="N6171" s="69">
        <f t="shared" ref="N6171:O6171" si="4810">SUM(N6167)</f>
        <v>0</v>
      </c>
      <c r="O6171" s="69">
        <f t="shared" si="4810"/>
        <v>155300</v>
      </c>
      <c r="P6171" s="69">
        <f t="shared" si="4802"/>
        <v>155300</v>
      </c>
      <c r="Q6171" s="69">
        <f t="shared" si="4803"/>
        <v>9.1204706703164202</v>
      </c>
    </row>
    <row r="6172" spans="1:17" x14ac:dyDescent="0.25">
      <c r="A6172" s="24"/>
      <c r="B6172" s="24"/>
      <c r="C6172" s="24"/>
      <c r="D6172" s="51"/>
      <c r="E6172" s="51"/>
      <c r="F6172" s="51"/>
      <c r="G6172" s="51"/>
      <c r="H6172" s="20" t="s">
        <v>67</v>
      </c>
      <c r="I6172" s="69">
        <f t="shared" ref="I6172" si="4811">SUM(I6171)</f>
        <v>1991152</v>
      </c>
      <c r="J6172" s="69">
        <f t="shared" ref="J6172:K6172" si="4812">SUM(J6171)</f>
        <v>1702763</v>
      </c>
      <c r="K6172" s="69">
        <f t="shared" si="4812"/>
        <v>0</v>
      </c>
      <c r="L6172" s="69">
        <f t="shared" si="4801"/>
        <v>155300</v>
      </c>
      <c r="M6172" s="69">
        <f t="shared" ref="M6172" si="4813">SUM(M6171)</f>
        <v>0</v>
      </c>
      <c r="N6172" s="69">
        <f t="shared" ref="N6172:O6172" si="4814">SUM(N6171)</f>
        <v>0</v>
      </c>
      <c r="O6172" s="69">
        <f t="shared" si="4814"/>
        <v>155300</v>
      </c>
      <c r="P6172" s="69">
        <f t="shared" si="4802"/>
        <v>155300</v>
      </c>
      <c r="Q6172" s="69">
        <f t="shared" si="4803"/>
        <v>9.1204706703164202</v>
      </c>
    </row>
    <row r="6173" spans="1:17" x14ac:dyDescent="0.25">
      <c r="A6173" s="25"/>
      <c r="B6173" s="25"/>
      <c r="C6173" s="25"/>
      <c r="D6173" s="53"/>
      <c r="E6173" s="53"/>
      <c r="F6173" s="53"/>
      <c r="G6173" s="53"/>
    </row>
    <row r="6174" spans="1:17" ht="15.75" thickBot="1" x14ac:dyDescent="0.3">
      <c r="A6174" s="23" t="s">
        <v>1</v>
      </c>
      <c r="B6174" s="23" t="s">
        <v>1</v>
      </c>
      <c r="C6174" s="23" t="s">
        <v>1</v>
      </c>
      <c r="D6174" s="49" t="s">
        <v>1</v>
      </c>
      <c r="E6174" s="49" t="s">
        <v>1</v>
      </c>
      <c r="F6174" s="49" t="s">
        <v>1</v>
      </c>
      <c r="G6174" s="49" t="s">
        <v>1</v>
      </c>
      <c r="H6174" s="26" t="s">
        <v>1</v>
      </c>
      <c r="I6174" s="70"/>
      <c r="J6174" s="70"/>
      <c r="K6174" s="70"/>
      <c r="L6174" s="70"/>
      <c r="M6174" s="70"/>
      <c r="N6174" s="70"/>
      <c r="O6174" s="70"/>
      <c r="P6174" s="70"/>
      <c r="Q6174" s="70"/>
    </row>
    <row r="6175" spans="1:17" ht="34.5" thickBot="1" x14ac:dyDescent="0.3">
      <c r="A6175" s="22" t="s">
        <v>4</v>
      </c>
      <c r="B6175" s="22" t="s">
        <v>5</v>
      </c>
      <c r="C6175" s="22" t="s">
        <v>6</v>
      </c>
      <c r="D6175" s="44" t="s">
        <v>2891</v>
      </c>
      <c r="E6175" s="44" t="s">
        <v>2895</v>
      </c>
      <c r="F6175" s="44" t="s">
        <v>7</v>
      </c>
      <c r="G6175" s="44" t="s">
        <v>8</v>
      </c>
      <c r="H6175" s="22" t="s">
        <v>9</v>
      </c>
      <c r="I6175" s="64" t="s">
        <v>2718</v>
      </c>
      <c r="J6175" s="64" t="s">
        <v>2879</v>
      </c>
      <c r="K6175" s="64" t="s">
        <v>2942</v>
      </c>
      <c r="L6175" s="64" t="s">
        <v>2942</v>
      </c>
      <c r="M6175" s="64" t="s">
        <v>2950</v>
      </c>
      <c r="N6175" s="64" t="s">
        <v>2949</v>
      </c>
      <c r="O6175" s="64" t="s">
        <v>2951</v>
      </c>
      <c r="P6175" s="64" t="s">
        <v>2942</v>
      </c>
      <c r="Q6175" s="64" t="s">
        <v>2944</v>
      </c>
    </row>
    <row r="6176" spans="1:17" x14ac:dyDescent="0.25">
      <c r="A6176" s="15" t="s">
        <v>1</v>
      </c>
      <c r="B6176" s="15" t="s">
        <v>1</v>
      </c>
      <c r="C6176" s="15" t="s">
        <v>1</v>
      </c>
      <c r="D6176" s="45" t="s">
        <v>1</v>
      </c>
      <c r="E6176" s="45" t="s">
        <v>1</v>
      </c>
      <c r="F6176" s="46" t="s">
        <v>1</v>
      </c>
      <c r="G6176" s="47" t="s">
        <v>1</v>
      </c>
      <c r="H6176" s="16" t="s">
        <v>1</v>
      </c>
      <c r="I6176" s="65">
        <v>1</v>
      </c>
      <c r="J6176" s="65" t="s">
        <v>2894</v>
      </c>
      <c r="K6176" s="65">
        <v>3</v>
      </c>
      <c r="L6176" s="65" t="s">
        <v>2945</v>
      </c>
      <c r="M6176" s="65">
        <v>5</v>
      </c>
      <c r="N6176" s="65">
        <v>6</v>
      </c>
      <c r="O6176" s="65">
        <v>7</v>
      </c>
      <c r="P6176" s="65" t="s">
        <v>2946</v>
      </c>
      <c r="Q6176" s="65">
        <v>9</v>
      </c>
    </row>
    <row r="6177" spans="1:17" x14ac:dyDescent="0.25">
      <c r="A6177" s="14" t="s">
        <v>638</v>
      </c>
      <c r="B6177" s="14" t="s">
        <v>124</v>
      </c>
      <c r="C6177" s="12" t="s">
        <v>804</v>
      </c>
      <c r="D6177" s="43" t="s">
        <v>1888</v>
      </c>
      <c r="E6177" s="42" t="s">
        <v>1</v>
      </c>
      <c r="F6177" s="42" t="s">
        <v>1</v>
      </c>
      <c r="G6177" s="42" t="s">
        <v>1</v>
      </c>
      <c r="H6177" s="11" t="s">
        <v>1889</v>
      </c>
      <c r="I6177" s="63"/>
      <c r="J6177" s="63"/>
      <c r="K6177" s="63"/>
      <c r="L6177" s="63"/>
      <c r="M6177" s="63"/>
      <c r="N6177" s="63"/>
      <c r="O6177" s="63"/>
      <c r="P6177" s="63">
        <f t="shared" si="4802"/>
        <v>0</v>
      </c>
      <c r="Q6177" s="63" t="str">
        <f t="shared" si="4803"/>
        <v>-</v>
      </c>
    </row>
    <row r="6178" spans="1:17" ht="22.5" x14ac:dyDescent="0.25">
      <c r="A6178" s="14" t="s">
        <v>1</v>
      </c>
      <c r="B6178" s="14" t="s">
        <v>1</v>
      </c>
      <c r="C6178" s="14" t="s">
        <v>1</v>
      </c>
      <c r="D6178" s="42" t="s">
        <v>1</v>
      </c>
      <c r="E6178" s="42" t="s">
        <v>1</v>
      </c>
      <c r="F6178" s="42" t="s">
        <v>1</v>
      </c>
      <c r="G6178" s="42" t="s">
        <v>1</v>
      </c>
      <c r="H6178" s="17" t="s">
        <v>13</v>
      </c>
      <c r="I6178" s="66">
        <f t="shared" ref="I6178" si="4815">SUM(I6179,I6187,I6189)</f>
        <v>2333681</v>
      </c>
      <c r="J6178" s="66">
        <f t="shared" ref="J6178:K6178" si="4816">SUM(J6179,J6187,J6189)</f>
        <v>2256129</v>
      </c>
      <c r="K6178" s="66">
        <f t="shared" si="4816"/>
        <v>0</v>
      </c>
      <c r="L6178" s="66">
        <f t="shared" si="4801"/>
        <v>192692</v>
      </c>
      <c r="M6178" s="66">
        <f t="shared" ref="M6178" si="4817">SUM(M6179,M6187,M6189)</f>
        <v>0</v>
      </c>
      <c r="N6178" s="66">
        <f t="shared" ref="N6178:O6178" si="4818">SUM(N6179,N6187,N6189)</f>
        <v>0</v>
      </c>
      <c r="O6178" s="66">
        <f t="shared" si="4818"/>
        <v>192692</v>
      </c>
      <c r="P6178" s="66">
        <f t="shared" si="4802"/>
        <v>192692</v>
      </c>
      <c r="Q6178" s="66">
        <f t="shared" si="4803"/>
        <v>8.5408236851704835</v>
      </c>
    </row>
    <row r="6179" spans="1:17" x14ac:dyDescent="0.25">
      <c r="A6179" s="12" t="s">
        <v>638</v>
      </c>
      <c r="B6179" s="12" t="s">
        <v>124</v>
      </c>
      <c r="C6179" s="12" t="s">
        <v>804</v>
      </c>
      <c r="D6179" s="43" t="s">
        <v>1888</v>
      </c>
      <c r="E6179" s="42" t="s">
        <v>2709</v>
      </c>
      <c r="F6179" s="42" t="s">
        <v>1</v>
      </c>
      <c r="G6179" s="42" t="s">
        <v>1</v>
      </c>
      <c r="H6179" s="11" t="s">
        <v>15</v>
      </c>
      <c r="I6179" s="67">
        <f t="shared" ref="I6179" si="4819">SUM(I6180,I6181)</f>
        <v>1896129</v>
      </c>
      <c r="J6179" s="67">
        <f t="shared" ref="J6179:K6179" si="4820">SUM(J6180,J6181)</f>
        <v>1843329</v>
      </c>
      <c r="K6179" s="67">
        <f t="shared" si="4820"/>
        <v>0</v>
      </c>
      <c r="L6179" s="67">
        <f t="shared" si="4801"/>
        <v>156462</v>
      </c>
      <c r="M6179" s="67">
        <f t="shared" ref="M6179" si="4821">SUM(M6180,M6181)</f>
        <v>0</v>
      </c>
      <c r="N6179" s="67">
        <f t="shared" ref="N6179:O6179" si="4822">SUM(N6180,N6181)</f>
        <v>0</v>
      </c>
      <c r="O6179" s="67">
        <f t="shared" si="4822"/>
        <v>156462</v>
      </c>
      <c r="P6179" s="67">
        <f t="shared" si="4802"/>
        <v>156462</v>
      </c>
      <c r="Q6179" s="67">
        <f t="shared" si="4803"/>
        <v>8.4880127204638995</v>
      </c>
    </row>
    <row r="6180" spans="1:17" x14ac:dyDescent="0.25">
      <c r="A6180" s="12" t="s">
        <v>638</v>
      </c>
      <c r="B6180" s="12" t="s">
        <v>124</v>
      </c>
      <c r="C6180" s="12" t="s">
        <v>804</v>
      </c>
      <c r="D6180" s="43" t="s">
        <v>1888</v>
      </c>
      <c r="E6180" s="48">
        <v>6111</v>
      </c>
      <c r="F6180" s="43"/>
      <c r="G6180" s="56" t="s">
        <v>2921</v>
      </c>
      <c r="H6180" s="23" t="s">
        <v>16</v>
      </c>
      <c r="I6180" s="68">
        <v>1757410</v>
      </c>
      <c r="J6180" s="68">
        <v>1704610</v>
      </c>
      <c r="K6180" s="68"/>
      <c r="L6180" s="68">
        <f t="shared" si="4801"/>
        <v>142051</v>
      </c>
      <c r="M6180" s="68"/>
      <c r="N6180" s="68"/>
      <c r="O6180" s="68">
        <v>142051</v>
      </c>
      <c r="P6180" s="68">
        <f t="shared" si="4802"/>
        <v>142051</v>
      </c>
      <c r="Q6180" s="68">
        <f t="shared" si="4803"/>
        <v>8.3333431107408735</v>
      </c>
    </row>
    <row r="6181" spans="1:17" x14ac:dyDescent="0.25">
      <c r="A6181" s="14" t="s">
        <v>638</v>
      </c>
      <c r="B6181" s="14" t="s">
        <v>124</v>
      </c>
      <c r="C6181" s="14" t="s">
        <v>804</v>
      </c>
      <c r="D6181" s="50" t="s">
        <v>1888</v>
      </c>
      <c r="E6181" s="50" t="s">
        <v>2719</v>
      </c>
      <c r="F6181" s="43" t="s">
        <v>1</v>
      </c>
      <c r="G6181" s="49" t="s">
        <v>1</v>
      </c>
      <c r="H6181" s="11" t="s">
        <v>19</v>
      </c>
      <c r="I6181" s="67">
        <f t="shared" ref="I6181:O6181" si="4823">SUM(I6182:I6186)</f>
        <v>138719</v>
      </c>
      <c r="J6181" s="67">
        <f t="shared" si="4823"/>
        <v>138719</v>
      </c>
      <c r="K6181" s="67">
        <f t="shared" si="4823"/>
        <v>0</v>
      </c>
      <c r="L6181" s="67">
        <f t="shared" si="4801"/>
        <v>14411</v>
      </c>
      <c r="M6181" s="67">
        <f t="shared" si="4823"/>
        <v>0</v>
      </c>
      <c r="N6181" s="67">
        <f t="shared" si="4823"/>
        <v>0</v>
      </c>
      <c r="O6181" s="67">
        <f t="shared" si="4823"/>
        <v>14411</v>
      </c>
      <c r="P6181" s="67">
        <f t="shared" si="4802"/>
        <v>14411</v>
      </c>
      <c r="Q6181" s="67">
        <f t="shared" si="4803"/>
        <v>10.388627368997758</v>
      </c>
    </row>
    <row r="6182" spans="1:17" x14ac:dyDescent="0.25">
      <c r="A6182" s="12" t="s">
        <v>638</v>
      </c>
      <c r="B6182" s="12" t="s">
        <v>124</v>
      </c>
      <c r="C6182" s="12" t="s">
        <v>804</v>
      </c>
      <c r="D6182" s="43" t="s">
        <v>1888</v>
      </c>
      <c r="E6182" s="48">
        <v>6112</v>
      </c>
      <c r="F6182" s="43" t="s">
        <v>1890</v>
      </c>
      <c r="G6182" s="56" t="s">
        <v>2921</v>
      </c>
      <c r="H6182" s="23" t="s">
        <v>73</v>
      </c>
      <c r="I6182" s="68">
        <v>24486</v>
      </c>
      <c r="J6182" s="68">
        <v>24486</v>
      </c>
      <c r="K6182" s="68"/>
      <c r="L6182" s="68">
        <f t="shared" si="4801"/>
        <v>2041</v>
      </c>
      <c r="M6182" s="68"/>
      <c r="N6182" s="68"/>
      <c r="O6182" s="68">
        <v>2041</v>
      </c>
      <c r="P6182" s="68">
        <f t="shared" si="4802"/>
        <v>2041</v>
      </c>
      <c r="Q6182" s="68">
        <f t="shared" si="4803"/>
        <v>8.3353753165073918</v>
      </c>
    </row>
    <row r="6183" spans="1:17" x14ac:dyDescent="0.25">
      <c r="A6183" s="12" t="s">
        <v>638</v>
      </c>
      <c r="B6183" s="12" t="s">
        <v>124</v>
      </c>
      <c r="C6183" s="12" t="s">
        <v>804</v>
      </c>
      <c r="D6183" s="43" t="s">
        <v>1888</v>
      </c>
      <c r="E6183" s="48">
        <v>6112</v>
      </c>
      <c r="F6183" s="43" t="s">
        <v>1891</v>
      </c>
      <c r="G6183" s="56" t="s">
        <v>2921</v>
      </c>
      <c r="H6183" s="23" t="s">
        <v>22</v>
      </c>
      <c r="I6183" s="68">
        <v>81333</v>
      </c>
      <c r="J6183" s="68">
        <v>81333</v>
      </c>
      <c r="K6183" s="68"/>
      <c r="L6183" s="68">
        <f t="shared" si="4801"/>
        <v>6778</v>
      </c>
      <c r="M6183" s="68"/>
      <c r="N6183" s="68"/>
      <c r="O6183" s="68">
        <v>6778</v>
      </c>
      <c r="P6183" s="68">
        <f t="shared" si="4802"/>
        <v>6778</v>
      </c>
      <c r="Q6183" s="68">
        <f t="shared" si="4803"/>
        <v>8.3336407116422606</v>
      </c>
    </row>
    <row r="6184" spans="1:17" x14ac:dyDescent="0.25">
      <c r="A6184" s="12" t="s">
        <v>638</v>
      </c>
      <c r="B6184" s="12" t="s">
        <v>124</v>
      </c>
      <c r="C6184" s="12" t="s">
        <v>804</v>
      </c>
      <c r="D6184" s="43" t="s">
        <v>1888</v>
      </c>
      <c r="E6184" s="48">
        <v>6112</v>
      </c>
      <c r="F6184" s="43" t="s">
        <v>1892</v>
      </c>
      <c r="G6184" s="56" t="s">
        <v>2921</v>
      </c>
      <c r="H6184" s="23" t="s">
        <v>24</v>
      </c>
      <c r="I6184" s="68">
        <v>18900</v>
      </c>
      <c r="J6184" s="68">
        <v>18900</v>
      </c>
      <c r="K6184" s="68"/>
      <c r="L6184" s="68">
        <f t="shared" si="4801"/>
        <v>0</v>
      </c>
      <c r="M6184" s="68"/>
      <c r="N6184" s="68"/>
      <c r="O6184" s="68"/>
      <c r="P6184" s="68">
        <f t="shared" si="4802"/>
        <v>0</v>
      </c>
      <c r="Q6184" s="68">
        <f t="shared" si="4803"/>
        <v>0</v>
      </c>
    </row>
    <row r="6185" spans="1:17" x14ac:dyDescent="0.25">
      <c r="A6185" s="12" t="s">
        <v>638</v>
      </c>
      <c r="B6185" s="12" t="s">
        <v>124</v>
      </c>
      <c r="C6185" s="12" t="s">
        <v>804</v>
      </c>
      <c r="D6185" s="43" t="s">
        <v>1888</v>
      </c>
      <c r="E6185" s="48">
        <v>6112</v>
      </c>
      <c r="F6185" s="43" t="s">
        <v>1893</v>
      </c>
      <c r="G6185" s="56" t="s">
        <v>2921</v>
      </c>
      <c r="H6185" s="23" t="s">
        <v>76</v>
      </c>
      <c r="I6185" s="68">
        <v>2000</v>
      </c>
      <c r="J6185" s="68">
        <v>2000</v>
      </c>
      <c r="K6185" s="68"/>
      <c r="L6185" s="68">
        <f t="shared" si="4801"/>
        <v>0</v>
      </c>
      <c r="M6185" s="68"/>
      <c r="N6185" s="68"/>
      <c r="O6185" s="68"/>
      <c r="P6185" s="68">
        <f t="shared" si="4802"/>
        <v>0</v>
      </c>
      <c r="Q6185" s="68">
        <f t="shared" si="4803"/>
        <v>0</v>
      </c>
    </row>
    <row r="6186" spans="1:17" x14ac:dyDescent="0.25">
      <c r="A6186" s="12" t="s">
        <v>638</v>
      </c>
      <c r="B6186" s="12" t="s">
        <v>124</v>
      </c>
      <c r="C6186" s="12" t="s">
        <v>804</v>
      </c>
      <c r="D6186" s="43" t="s">
        <v>1888</v>
      </c>
      <c r="E6186" s="48">
        <v>6112</v>
      </c>
      <c r="F6186" s="43" t="s">
        <v>1894</v>
      </c>
      <c r="G6186" s="56" t="s">
        <v>2921</v>
      </c>
      <c r="H6186" s="23" t="s">
        <v>26</v>
      </c>
      <c r="I6186" s="68">
        <v>12000</v>
      </c>
      <c r="J6186" s="68">
        <v>12000</v>
      </c>
      <c r="K6186" s="68"/>
      <c r="L6186" s="68">
        <f t="shared" si="4801"/>
        <v>5592</v>
      </c>
      <c r="M6186" s="68"/>
      <c r="N6186" s="68"/>
      <c r="O6186" s="68">
        <v>5592</v>
      </c>
      <c r="P6186" s="68">
        <f t="shared" si="4802"/>
        <v>5592</v>
      </c>
      <c r="Q6186" s="68">
        <f t="shared" si="4803"/>
        <v>46.6</v>
      </c>
    </row>
    <row r="6187" spans="1:17" x14ac:dyDescent="0.25">
      <c r="A6187" s="12" t="s">
        <v>638</v>
      </c>
      <c r="B6187" s="12" t="s">
        <v>124</v>
      </c>
      <c r="C6187" s="12" t="s">
        <v>804</v>
      </c>
      <c r="D6187" s="43" t="s">
        <v>1888</v>
      </c>
      <c r="E6187" s="42" t="s">
        <v>2710</v>
      </c>
      <c r="F6187" s="42" t="s">
        <v>1</v>
      </c>
      <c r="G6187" s="42" t="s">
        <v>1</v>
      </c>
      <c r="H6187" s="11" t="s">
        <v>28</v>
      </c>
      <c r="I6187" s="67">
        <f t="shared" ref="I6187:O6187" si="4824">SUM(I6188)</f>
        <v>184752</v>
      </c>
      <c r="J6187" s="67">
        <f t="shared" si="4824"/>
        <v>180000</v>
      </c>
      <c r="K6187" s="67">
        <f t="shared" si="4824"/>
        <v>0</v>
      </c>
      <c r="L6187" s="67">
        <f t="shared" si="4801"/>
        <v>15000</v>
      </c>
      <c r="M6187" s="67">
        <f t="shared" si="4824"/>
        <v>0</v>
      </c>
      <c r="N6187" s="67">
        <f t="shared" si="4824"/>
        <v>0</v>
      </c>
      <c r="O6187" s="67">
        <f t="shared" si="4824"/>
        <v>15000</v>
      </c>
      <c r="P6187" s="67">
        <f t="shared" si="4802"/>
        <v>15000</v>
      </c>
      <c r="Q6187" s="67">
        <f t="shared" si="4803"/>
        <v>8.3333333333333321</v>
      </c>
    </row>
    <row r="6188" spans="1:17" x14ac:dyDescent="0.25">
      <c r="A6188" s="12" t="s">
        <v>638</v>
      </c>
      <c r="B6188" s="12" t="s">
        <v>124</v>
      </c>
      <c r="C6188" s="12" t="s">
        <v>804</v>
      </c>
      <c r="D6188" s="43" t="s">
        <v>1888</v>
      </c>
      <c r="E6188" s="48">
        <v>6121</v>
      </c>
      <c r="F6188" s="43"/>
      <c r="G6188" s="56" t="s">
        <v>2921</v>
      </c>
      <c r="H6188" s="23" t="s">
        <v>29</v>
      </c>
      <c r="I6188" s="68">
        <v>184752</v>
      </c>
      <c r="J6188" s="68">
        <v>180000</v>
      </c>
      <c r="K6188" s="68"/>
      <c r="L6188" s="68">
        <f t="shared" si="4801"/>
        <v>15000</v>
      </c>
      <c r="M6188" s="68"/>
      <c r="N6188" s="68"/>
      <c r="O6188" s="68">
        <v>15000</v>
      </c>
      <c r="P6188" s="68">
        <f t="shared" si="4802"/>
        <v>15000</v>
      </c>
      <c r="Q6188" s="68">
        <f t="shared" si="4803"/>
        <v>8.3333333333333321</v>
      </c>
    </row>
    <row r="6189" spans="1:17" x14ac:dyDescent="0.25">
      <c r="A6189" s="12" t="s">
        <v>638</v>
      </c>
      <c r="B6189" s="12" t="s">
        <v>124</v>
      </c>
      <c r="C6189" s="12" t="s">
        <v>804</v>
      </c>
      <c r="D6189" s="43" t="s">
        <v>1888</v>
      </c>
      <c r="E6189" s="42" t="s">
        <v>2711</v>
      </c>
      <c r="F6189" s="42" t="s">
        <v>1</v>
      </c>
      <c r="G6189" s="42" t="s">
        <v>1</v>
      </c>
      <c r="H6189" s="11" t="s">
        <v>32</v>
      </c>
      <c r="I6189" s="67">
        <f t="shared" ref="I6189:O6189" si="4825">SUM(I6190:I6193)</f>
        <v>252800</v>
      </c>
      <c r="J6189" s="67">
        <f t="shared" si="4825"/>
        <v>232800</v>
      </c>
      <c r="K6189" s="67">
        <f t="shared" si="4825"/>
        <v>0</v>
      </c>
      <c r="L6189" s="67">
        <f t="shared" si="4801"/>
        <v>21230</v>
      </c>
      <c r="M6189" s="67">
        <f t="shared" si="4825"/>
        <v>0</v>
      </c>
      <c r="N6189" s="67">
        <f t="shared" si="4825"/>
        <v>0</v>
      </c>
      <c r="O6189" s="67">
        <f t="shared" si="4825"/>
        <v>21230</v>
      </c>
      <c r="P6189" s="67">
        <f t="shared" si="4802"/>
        <v>21230</v>
      </c>
      <c r="Q6189" s="67">
        <f t="shared" si="4803"/>
        <v>9.1194158075601361</v>
      </c>
    </row>
    <row r="6190" spans="1:17" x14ac:dyDescent="0.25">
      <c r="A6190" s="12" t="s">
        <v>638</v>
      </c>
      <c r="B6190" s="12" t="s">
        <v>124</v>
      </c>
      <c r="C6190" s="12" t="s">
        <v>804</v>
      </c>
      <c r="D6190" s="43" t="s">
        <v>1888</v>
      </c>
      <c r="E6190" s="48">
        <v>6132</v>
      </c>
      <c r="F6190" s="43"/>
      <c r="G6190" s="56" t="s">
        <v>2921</v>
      </c>
      <c r="H6190" s="23" t="s">
        <v>227</v>
      </c>
      <c r="I6190" s="68">
        <v>20000</v>
      </c>
      <c r="J6190" s="68">
        <v>20000</v>
      </c>
      <c r="K6190" s="68"/>
      <c r="L6190" s="68">
        <f t="shared" si="4801"/>
        <v>2800</v>
      </c>
      <c r="M6190" s="68"/>
      <c r="N6190" s="68"/>
      <c r="O6190" s="68">
        <v>2800</v>
      </c>
      <c r="P6190" s="68">
        <f t="shared" si="4802"/>
        <v>2800</v>
      </c>
      <c r="Q6190" s="68">
        <f t="shared" si="4803"/>
        <v>14.000000000000002</v>
      </c>
    </row>
    <row r="6191" spans="1:17" x14ac:dyDescent="0.25">
      <c r="A6191" s="12" t="s">
        <v>638</v>
      </c>
      <c r="B6191" s="12" t="s">
        <v>124</v>
      </c>
      <c r="C6191" s="12" t="s">
        <v>804</v>
      </c>
      <c r="D6191" s="43" t="s">
        <v>1888</v>
      </c>
      <c r="E6191" s="48">
        <v>6133</v>
      </c>
      <c r="F6191" s="43"/>
      <c r="G6191" s="56" t="s">
        <v>2921</v>
      </c>
      <c r="H6191" s="23" t="s">
        <v>229</v>
      </c>
      <c r="I6191" s="68">
        <v>12000</v>
      </c>
      <c r="J6191" s="68">
        <v>12000</v>
      </c>
      <c r="K6191" s="68"/>
      <c r="L6191" s="68">
        <f t="shared" si="4801"/>
        <v>1500</v>
      </c>
      <c r="M6191" s="68"/>
      <c r="N6191" s="68"/>
      <c r="O6191" s="68">
        <v>1500</v>
      </c>
      <c r="P6191" s="68">
        <f t="shared" si="4802"/>
        <v>1500</v>
      </c>
      <c r="Q6191" s="68">
        <f t="shared" si="4803"/>
        <v>12.5</v>
      </c>
    </row>
    <row r="6192" spans="1:17" x14ac:dyDescent="0.25">
      <c r="A6192" s="12" t="s">
        <v>638</v>
      </c>
      <c r="B6192" s="12" t="s">
        <v>124</v>
      </c>
      <c r="C6192" s="12" t="s">
        <v>804</v>
      </c>
      <c r="D6192" s="43" t="s">
        <v>1888</v>
      </c>
      <c r="E6192" s="48">
        <v>6137</v>
      </c>
      <c r="F6192" s="43"/>
      <c r="G6192" s="56" t="s">
        <v>2921</v>
      </c>
      <c r="H6192" s="23" t="s">
        <v>235</v>
      </c>
      <c r="I6192" s="68">
        <v>10000</v>
      </c>
      <c r="J6192" s="68">
        <v>10000</v>
      </c>
      <c r="K6192" s="68"/>
      <c r="L6192" s="68">
        <f t="shared" si="4801"/>
        <v>830</v>
      </c>
      <c r="M6192" s="68"/>
      <c r="N6192" s="68"/>
      <c r="O6192" s="68">
        <v>830</v>
      </c>
      <c r="P6192" s="68">
        <f t="shared" si="4802"/>
        <v>830</v>
      </c>
      <c r="Q6192" s="68">
        <f t="shared" si="4803"/>
        <v>8.3000000000000007</v>
      </c>
    </row>
    <row r="6193" spans="1:17" x14ac:dyDescent="0.25">
      <c r="A6193" s="14" t="s">
        <v>638</v>
      </c>
      <c r="B6193" s="14" t="s">
        <v>124</v>
      </c>
      <c r="C6193" s="14" t="s">
        <v>804</v>
      </c>
      <c r="D6193" s="50" t="s">
        <v>1888</v>
      </c>
      <c r="E6193" s="50" t="s">
        <v>2720</v>
      </c>
      <c r="F6193" s="43" t="s">
        <v>1</v>
      </c>
      <c r="G6193" s="49" t="s">
        <v>1</v>
      </c>
      <c r="H6193" s="11" t="s">
        <v>35</v>
      </c>
      <c r="I6193" s="67">
        <f t="shared" ref="I6193:O6193" si="4826">SUM(I6194:I6196)</f>
        <v>210800</v>
      </c>
      <c r="J6193" s="67">
        <f t="shared" si="4826"/>
        <v>190800</v>
      </c>
      <c r="K6193" s="67">
        <f t="shared" si="4826"/>
        <v>0</v>
      </c>
      <c r="L6193" s="67">
        <f t="shared" si="4801"/>
        <v>16100</v>
      </c>
      <c r="M6193" s="67">
        <f t="shared" si="4826"/>
        <v>0</v>
      </c>
      <c r="N6193" s="67">
        <f t="shared" si="4826"/>
        <v>0</v>
      </c>
      <c r="O6193" s="67">
        <f t="shared" si="4826"/>
        <v>16100</v>
      </c>
      <c r="P6193" s="67">
        <f t="shared" si="4802"/>
        <v>16100</v>
      </c>
      <c r="Q6193" s="67">
        <f t="shared" si="4803"/>
        <v>8.4381551362683442</v>
      </c>
    </row>
    <row r="6194" spans="1:17" x14ac:dyDescent="0.25">
      <c r="A6194" s="12" t="s">
        <v>638</v>
      </c>
      <c r="B6194" s="12" t="s">
        <v>124</v>
      </c>
      <c r="C6194" s="12" t="s">
        <v>804</v>
      </c>
      <c r="D6194" s="43" t="s">
        <v>1888</v>
      </c>
      <c r="E6194" s="48">
        <v>6139</v>
      </c>
      <c r="F6194" s="43"/>
      <c r="G6194" s="56" t="s">
        <v>2921</v>
      </c>
      <c r="H6194" s="23" t="s">
        <v>35</v>
      </c>
      <c r="I6194" s="68">
        <v>200000</v>
      </c>
      <c r="J6194" s="68">
        <v>180000</v>
      </c>
      <c r="K6194" s="68"/>
      <c r="L6194" s="68">
        <f t="shared" si="4801"/>
        <v>15000</v>
      </c>
      <c r="M6194" s="68"/>
      <c r="N6194" s="68"/>
      <c r="O6194" s="68">
        <v>15000</v>
      </c>
      <c r="P6194" s="68">
        <f t="shared" si="4802"/>
        <v>15000</v>
      </c>
      <c r="Q6194" s="68">
        <f t="shared" si="4803"/>
        <v>8.3333333333333321</v>
      </c>
    </row>
    <row r="6195" spans="1:17" x14ac:dyDescent="0.25">
      <c r="A6195" s="12" t="s">
        <v>638</v>
      </c>
      <c r="B6195" s="12" t="s">
        <v>124</v>
      </c>
      <c r="C6195" s="12" t="s">
        <v>804</v>
      </c>
      <c r="D6195" s="43" t="s">
        <v>1888</v>
      </c>
      <c r="E6195" s="48">
        <v>6139</v>
      </c>
      <c r="F6195" s="43" t="s">
        <v>1895</v>
      </c>
      <c r="G6195" s="56" t="s">
        <v>2921</v>
      </c>
      <c r="H6195" s="23" t="s">
        <v>43</v>
      </c>
      <c r="I6195" s="68">
        <v>4800</v>
      </c>
      <c r="J6195" s="68">
        <v>4800</v>
      </c>
      <c r="K6195" s="68"/>
      <c r="L6195" s="68">
        <f t="shared" si="4801"/>
        <v>500</v>
      </c>
      <c r="M6195" s="68"/>
      <c r="N6195" s="68"/>
      <c r="O6195" s="68">
        <v>500</v>
      </c>
      <c r="P6195" s="68">
        <f t="shared" si="4802"/>
        <v>500</v>
      </c>
      <c r="Q6195" s="68">
        <f t="shared" si="4803"/>
        <v>10.416666666666668</v>
      </c>
    </row>
    <row r="6196" spans="1:17" ht="22.5" x14ac:dyDescent="0.25">
      <c r="A6196" s="12" t="s">
        <v>638</v>
      </c>
      <c r="B6196" s="12" t="s">
        <v>124</v>
      </c>
      <c r="C6196" s="12" t="s">
        <v>804</v>
      </c>
      <c r="D6196" s="43" t="s">
        <v>1888</v>
      </c>
      <c r="E6196" s="48">
        <v>6139</v>
      </c>
      <c r="F6196" s="43" t="s">
        <v>1896</v>
      </c>
      <c r="G6196" s="56" t="s">
        <v>2921</v>
      </c>
      <c r="H6196" s="23" t="s">
        <v>49</v>
      </c>
      <c r="I6196" s="68">
        <v>6000</v>
      </c>
      <c r="J6196" s="68">
        <v>6000</v>
      </c>
      <c r="K6196" s="68"/>
      <c r="L6196" s="68">
        <f t="shared" si="4801"/>
        <v>600</v>
      </c>
      <c r="M6196" s="68"/>
      <c r="N6196" s="68"/>
      <c r="O6196" s="68">
        <v>600</v>
      </c>
      <c r="P6196" s="68">
        <f t="shared" si="4802"/>
        <v>600</v>
      </c>
      <c r="Q6196" s="68">
        <f t="shared" si="4803"/>
        <v>10</v>
      </c>
    </row>
    <row r="6197" spans="1:17" ht="22.5" x14ac:dyDescent="0.25">
      <c r="A6197" s="14" t="s">
        <v>1</v>
      </c>
      <c r="B6197" s="14" t="s">
        <v>1</v>
      </c>
      <c r="C6197" s="14" t="s">
        <v>1</v>
      </c>
      <c r="D6197" s="42" t="s">
        <v>1</v>
      </c>
      <c r="E6197" s="42" t="s">
        <v>1</v>
      </c>
      <c r="F6197" s="42" t="s">
        <v>1</v>
      </c>
      <c r="G6197" s="42" t="s">
        <v>1</v>
      </c>
      <c r="H6197" s="17" t="s">
        <v>50</v>
      </c>
      <c r="I6197" s="66">
        <f t="shared" ref="I6197:O6197" si="4827">SUM(I6198)</f>
        <v>200</v>
      </c>
      <c r="J6197" s="66">
        <f t="shared" si="4827"/>
        <v>0</v>
      </c>
      <c r="K6197" s="66">
        <f t="shared" si="4827"/>
        <v>0</v>
      </c>
      <c r="L6197" s="66">
        <f t="shared" si="4801"/>
        <v>0</v>
      </c>
      <c r="M6197" s="66">
        <f t="shared" si="4827"/>
        <v>0</v>
      </c>
      <c r="N6197" s="66">
        <f t="shared" si="4827"/>
        <v>0</v>
      </c>
      <c r="O6197" s="66">
        <f t="shared" si="4827"/>
        <v>0</v>
      </c>
      <c r="P6197" s="66">
        <f t="shared" si="4802"/>
        <v>0</v>
      </c>
      <c r="Q6197" s="66" t="str">
        <f t="shared" si="4803"/>
        <v>-</v>
      </c>
    </row>
    <row r="6198" spans="1:17" x14ac:dyDescent="0.25">
      <c r="A6198" s="12" t="s">
        <v>638</v>
      </c>
      <c r="B6198" s="12" t="s">
        <v>124</v>
      </c>
      <c r="C6198" s="12" t="s">
        <v>804</v>
      </c>
      <c r="D6198" s="43" t="s">
        <v>1888</v>
      </c>
      <c r="E6198" s="42" t="s">
        <v>2712</v>
      </c>
      <c r="F6198" s="42" t="s">
        <v>1</v>
      </c>
      <c r="G6198" s="42" t="s">
        <v>1</v>
      </c>
      <c r="H6198" s="11" t="s">
        <v>52</v>
      </c>
      <c r="I6198" s="67">
        <f t="shared" ref="I6198" si="4828">SUM(I6199:I6200)</f>
        <v>200</v>
      </c>
      <c r="J6198" s="67">
        <f t="shared" ref="J6198:K6198" si="4829">SUM(J6199:J6200)</f>
        <v>0</v>
      </c>
      <c r="K6198" s="67">
        <f t="shared" si="4829"/>
        <v>0</v>
      </c>
      <c r="L6198" s="67">
        <f t="shared" si="4801"/>
        <v>0</v>
      </c>
      <c r="M6198" s="67">
        <f t="shared" ref="M6198" si="4830">SUM(M6199:M6200)</f>
        <v>0</v>
      </c>
      <c r="N6198" s="67">
        <f t="shared" ref="N6198:O6198" si="4831">SUM(N6199:N6200)</f>
        <v>0</v>
      </c>
      <c r="O6198" s="67">
        <f t="shared" si="4831"/>
        <v>0</v>
      </c>
      <c r="P6198" s="67">
        <f t="shared" si="4802"/>
        <v>0</v>
      </c>
      <c r="Q6198" s="67" t="str">
        <f t="shared" si="4803"/>
        <v>-</v>
      </c>
    </row>
    <row r="6199" spans="1:17" x14ac:dyDescent="0.25">
      <c r="A6199" s="12" t="s">
        <v>638</v>
      </c>
      <c r="B6199" s="12" t="s">
        <v>124</v>
      </c>
      <c r="C6199" s="12" t="s">
        <v>804</v>
      </c>
      <c r="D6199" s="43" t="s">
        <v>1888</v>
      </c>
      <c r="E6199" s="48">
        <v>6142</v>
      </c>
      <c r="F6199" s="43"/>
      <c r="G6199" s="56" t="s">
        <v>2921</v>
      </c>
      <c r="H6199" s="23" t="s">
        <v>91</v>
      </c>
      <c r="I6199" s="68">
        <v>100</v>
      </c>
      <c r="J6199" s="68">
        <v>0</v>
      </c>
      <c r="K6199" s="68"/>
      <c r="L6199" s="68">
        <f t="shared" si="4801"/>
        <v>0</v>
      </c>
      <c r="M6199" s="68"/>
      <c r="N6199" s="68"/>
      <c r="O6199" s="68"/>
      <c r="P6199" s="68">
        <f t="shared" si="4802"/>
        <v>0</v>
      </c>
      <c r="Q6199" s="68" t="str">
        <f t="shared" si="4803"/>
        <v>-</v>
      </c>
    </row>
    <row r="6200" spans="1:17" x14ac:dyDescent="0.25">
      <c r="A6200" s="12" t="s">
        <v>638</v>
      </c>
      <c r="B6200" s="12" t="s">
        <v>124</v>
      </c>
      <c r="C6200" s="12" t="s">
        <v>804</v>
      </c>
      <c r="D6200" s="43" t="s">
        <v>1888</v>
      </c>
      <c r="E6200" s="48">
        <v>6148</v>
      </c>
      <c r="F6200" s="43"/>
      <c r="G6200" s="56" t="s">
        <v>2921</v>
      </c>
      <c r="H6200" s="23" t="s">
        <v>58</v>
      </c>
      <c r="I6200" s="68">
        <v>100</v>
      </c>
      <c r="J6200" s="68">
        <v>0</v>
      </c>
      <c r="K6200" s="68"/>
      <c r="L6200" s="68">
        <f t="shared" si="4801"/>
        <v>0</v>
      </c>
      <c r="M6200" s="68"/>
      <c r="N6200" s="68"/>
      <c r="O6200" s="68"/>
      <c r="P6200" s="68">
        <f t="shared" si="4802"/>
        <v>0</v>
      </c>
      <c r="Q6200" s="68" t="str">
        <f t="shared" si="4803"/>
        <v>-</v>
      </c>
    </row>
    <row r="6201" spans="1:17" x14ac:dyDescent="0.25">
      <c r="A6201" s="23" t="s">
        <v>1</v>
      </c>
      <c r="B6201" s="23" t="s">
        <v>1</v>
      </c>
      <c r="C6201" s="23" t="s">
        <v>1</v>
      </c>
      <c r="D6201" s="49" t="s">
        <v>1</v>
      </c>
      <c r="E6201" s="49" t="s">
        <v>1</v>
      </c>
      <c r="F6201" s="49" t="s">
        <v>1</v>
      </c>
      <c r="G6201" s="49" t="s">
        <v>1</v>
      </c>
      <c r="H6201" s="17" t="s">
        <v>1897</v>
      </c>
      <c r="I6201" s="66">
        <f t="shared" ref="I6201:O6201" si="4832">SUM(I6178,I6197)</f>
        <v>2333881</v>
      </c>
      <c r="J6201" s="66">
        <f t="shared" si="4832"/>
        <v>2256129</v>
      </c>
      <c r="K6201" s="66">
        <f t="shared" si="4832"/>
        <v>0</v>
      </c>
      <c r="L6201" s="66">
        <f t="shared" si="4801"/>
        <v>192692</v>
      </c>
      <c r="M6201" s="66">
        <f t="shared" si="4832"/>
        <v>0</v>
      </c>
      <c r="N6201" s="66">
        <f t="shared" si="4832"/>
        <v>0</v>
      </c>
      <c r="O6201" s="66">
        <f t="shared" si="4832"/>
        <v>192692</v>
      </c>
      <c r="P6201" s="66">
        <f t="shared" si="4802"/>
        <v>192692</v>
      </c>
      <c r="Q6201" s="66">
        <f t="shared" si="4803"/>
        <v>8.5408236851704835</v>
      </c>
    </row>
    <row r="6202" spans="1:17" ht="15.75" thickBot="1" x14ac:dyDescent="0.3">
      <c r="A6202" s="23" t="s">
        <v>1</v>
      </c>
      <c r="B6202" s="23" t="s">
        <v>1</v>
      </c>
      <c r="C6202" s="23" t="s">
        <v>1</v>
      </c>
      <c r="D6202" s="49" t="s">
        <v>1</v>
      </c>
      <c r="E6202" s="49" t="s">
        <v>1</v>
      </c>
      <c r="F6202" s="49" t="s">
        <v>1</v>
      </c>
      <c r="G6202" s="49" t="s">
        <v>1</v>
      </c>
      <c r="H6202" s="11" t="s">
        <v>64</v>
      </c>
      <c r="I6202" s="67">
        <v>42</v>
      </c>
      <c r="J6202" s="67">
        <v>42</v>
      </c>
      <c r="K6202" s="67"/>
      <c r="L6202" s="67"/>
      <c r="M6202" s="67"/>
      <c r="N6202" s="67"/>
      <c r="O6202" s="67"/>
      <c r="P6202" s="67">
        <f t="shared" si="4802"/>
        <v>0</v>
      </c>
      <c r="Q6202" s="67">
        <f t="shared" si="4803"/>
        <v>0</v>
      </c>
    </row>
    <row r="6203" spans="1:17" ht="34.5" thickBot="1" x14ac:dyDescent="0.3">
      <c r="A6203" s="23" t="s">
        <v>1</v>
      </c>
      <c r="B6203" s="23" t="s">
        <v>1</v>
      </c>
      <c r="C6203" s="23" t="s">
        <v>1</v>
      </c>
      <c r="D6203" s="49" t="s">
        <v>1</v>
      </c>
      <c r="E6203" s="49" t="s">
        <v>1</v>
      </c>
      <c r="F6203" s="49" t="s">
        <v>1</v>
      </c>
      <c r="G6203" s="49" t="s">
        <v>1</v>
      </c>
      <c r="H6203" s="22" t="s">
        <v>65</v>
      </c>
      <c r="I6203" s="64" t="s">
        <v>2718</v>
      </c>
      <c r="J6203" s="64" t="s">
        <v>2879</v>
      </c>
      <c r="K6203" s="64" t="s">
        <v>2942</v>
      </c>
      <c r="L6203" s="64" t="s">
        <v>2942</v>
      </c>
      <c r="M6203" s="64" t="s">
        <v>2950</v>
      </c>
      <c r="N6203" s="64" t="s">
        <v>2949</v>
      </c>
      <c r="O6203" s="64" t="s">
        <v>2951</v>
      </c>
      <c r="P6203" s="64" t="s">
        <v>2942</v>
      </c>
      <c r="Q6203" s="64" t="s">
        <v>2944</v>
      </c>
    </row>
    <row r="6204" spans="1:17" x14ac:dyDescent="0.25">
      <c r="A6204" s="24"/>
      <c r="B6204" s="24"/>
      <c r="C6204" s="24"/>
      <c r="D6204" s="51"/>
      <c r="E6204" s="51"/>
      <c r="F6204" s="51"/>
      <c r="G6204" s="51"/>
      <c r="H6204" s="18" t="s">
        <v>1</v>
      </c>
      <c r="I6204" s="65">
        <v>1</v>
      </c>
      <c r="J6204" s="65" t="s">
        <v>2894</v>
      </c>
      <c r="K6204" s="65">
        <v>3</v>
      </c>
      <c r="L6204" s="65" t="s">
        <v>2945</v>
      </c>
      <c r="M6204" s="65">
        <v>5</v>
      </c>
      <c r="N6204" s="65">
        <v>6</v>
      </c>
      <c r="O6204" s="65">
        <v>7</v>
      </c>
      <c r="P6204" s="65" t="s">
        <v>2946</v>
      </c>
      <c r="Q6204" s="65">
        <v>9</v>
      </c>
    </row>
    <row r="6205" spans="1:17" x14ac:dyDescent="0.25">
      <c r="A6205" s="24"/>
      <c r="B6205" s="24"/>
      <c r="C6205" s="24"/>
      <c r="D6205" s="51"/>
      <c r="E6205" s="52"/>
      <c r="F6205" s="52"/>
      <c r="G6205" s="52"/>
      <c r="H6205" s="19" t="s">
        <v>333</v>
      </c>
      <c r="I6205" s="69">
        <f t="shared" ref="I6205" si="4833">SUM(I6201)</f>
        <v>2333881</v>
      </c>
      <c r="J6205" s="69">
        <f t="shared" ref="J6205:K6205" si="4834">SUM(J6201)</f>
        <v>2256129</v>
      </c>
      <c r="K6205" s="69">
        <f t="shared" si="4834"/>
        <v>0</v>
      </c>
      <c r="L6205" s="69">
        <f t="shared" si="4801"/>
        <v>192692</v>
      </c>
      <c r="M6205" s="69">
        <f t="shared" ref="M6205" si="4835">SUM(M6201)</f>
        <v>0</v>
      </c>
      <c r="N6205" s="69">
        <f t="shared" ref="N6205:O6205" si="4836">SUM(N6201)</f>
        <v>0</v>
      </c>
      <c r="O6205" s="69">
        <f t="shared" si="4836"/>
        <v>192692</v>
      </c>
      <c r="P6205" s="69">
        <f t="shared" si="4802"/>
        <v>192692</v>
      </c>
      <c r="Q6205" s="69">
        <f t="shared" si="4803"/>
        <v>8.5408236851704835</v>
      </c>
    </row>
    <row r="6206" spans="1:17" x14ac:dyDescent="0.25">
      <c r="A6206" s="24"/>
      <c r="B6206" s="24"/>
      <c r="C6206" s="24"/>
      <c r="D6206" s="51"/>
      <c r="E6206" s="51"/>
      <c r="F6206" s="51"/>
      <c r="G6206" s="51"/>
      <c r="H6206" s="20" t="s">
        <v>67</v>
      </c>
      <c r="I6206" s="69">
        <f t="shared" ref="I6206" si="4837">SUM(I6205)</f>
        <v>2333881</v>
      </c>
      <c r="J6206" s="69">
        <f t="shared" ref="J6206:K6206" si="4838">SUM(J6205)</f>
        <v>2256129</v>
      </c>
      <c r="K6206" s="69">
        <f t="shared" si="4838"/>
        <v>0</v>
      </c>
      <c r="L6206" s="69">
        <f t="shared" si="4801"/>
        <v>192692</v>
      </c>
      <c r="M6206" s="69">
        <f t="shared" ref="M6206" si="4839">SUM(M6205)</f>
        <v>0</v>
      </c>
      <c r="N6206" s="69">
        <f t="shared" ref="N6206:O6206" si="4840">SUM(N6205)</f>
        <v>0</v>
      </c>
      <c r="O6206" s="69">
        <f t="shared" si="4840"/>
        <v>192692</v>
      </c>
      <c r="P6206" s="69">
        <f t="shared" si="4802"/>
        <v>192692</v>
      </c>
      <c r="Q6206" s="69">
        <f t="shared" si="4803"/>
        <v>8.5408236851704835</v>
      </c>
    </row>
    <row r="6207" spans="1:17" x14ac:dyDescent="0.25">
      <c r="A6207" s="25"/>
      <c r="B6207" s="25"/>
      <c r="C6207" s="25"/>
      <c r="D6207" s="53"/>
      <c r="E6207" s="53"/>
      <c r="F6207" s="53"/>
      <c r="G6207" s="53"/>
    </row>
    <row r="6208" spans="1:17" ht="15.75" thickBot="1" x14ac:dyDescent="0.3">
      <c r="A6208" s="23" t="s">
        <v>1</v>
      </c>
      <c r="B6208" s="23" t="s">
        <v>1</v>
      </c>
      <c r="C6208" s="23" t="s">
        <v>1</v>
      </c>
      <c r="D6208" s="49" t="s">
        <v>1</v>
      </c>
      <c r="E6208" s="49" t="s">
        <v>1</v>
      </c>
      <c r="F6208" s="49" t="s">
        <v>1</v>
      </c>
      <c r="G6208" s="49" t="s">
        <v>1</v>
      </c>
      <c r="H6208" s="26" t="s">
        <v>1</v>
      </c>
      <c r="I6208" s="70"/>
      <c r="J6208" s="70"/>
      <c r="K6208" s="70"/>
      <c r="L6208" s="70"/>
      <c r="M6208" s="70"/>
      <c r="N6208" s="70"/>
      <c r="O6208" s="70"/>
      <c r="P6208" s="70"/>
      <c r="Q6208" s="70"/>
    </row>
    <row r="6209" spans="1:17" ht="34.5" thickBot="1" x14ac:dyDescent="0.3">
      <c r="A6209" s="22" t="s">
        <v>4</v>
      </c>
      <c r="B6209" s="22" t="s">
        <v>5</v>
      </c>
      <c r="C6209" s="22" t="s">
        <v>6</v>
      </c>
      <c r="D6209" s="44" t="s">
        <v>2891</v>
      </c>
      <c r="E6209" s="44" t="s">
        <v>2895</v>
      </c>
      <c r="F6209" s="44" t="s">
        <v>7</v>
      </c>
      <c r="G6209" s="44" t="s">
        <v>8</v>
      </c>
      <c r="H6209" s="22" t="s">
        <v>9</v>
      </c>
      <c r="I6209" s="64" t="s">
        <v>2718</v>
      </c>
      <c r="J6209" s="64" t="s">
        <v>2879</v>
      </c>
      <c r="K6209" s="64" t="s">
        <v>2942</v>
      </c>
      <c r="L6209" s="64" t="s">
        <v>2942</v>
      </c>
      <c r="M6209" s="64" t="s">
        <v>2950</v>
      </c>
      <c r="N6209" s="64" t="s">
        <v>2949</v>
      </c>
      <c r="O6209" s="64" t="s">
        <v>2951</v>
      </c>
      <c r="P6209" s="64" t="s">
        <v>2942</v>
      </c>
      <c r="Q6209" s="64" t="s">
        <v>2944</v>
      </c>
    </row>
    <row r="6210" spans="1:17" x14ac:dyDescent="0.25">
      <c r="A6210" s="15" t="s">
        <v>1</v>
      </c>
      <c r="B6210" s="15" t="s">
        <v>1</v>
      </c>
      <c r="C6210" s="15" t="s">
        <v>1</v>
      </c>
      <c r="D6210" s="45" t="s">
        <v>1</v>
      </c>
      <c r="E6210" s="45" t="s">
        <v>1</v>
      </c>
      <c r="F6210" s="46" t="s">
        <v>1</v>
      </c>
      <c r="G6210" s="47" t="s">
        <v>1</v>
      </c>
      <c r="H6210" s="16" t="s">
        <v>1</v>
      </c>
      <c r="I6210" s="65">
        <v>1</v>
      </c>
      <c r="J6210" s="65" t="s">
        <v>2894</v>
      </c>
      <c r="K6210" s="65">
        <v>3</v>
      </c>
      <c r="L6210" s="65" t="s">
        <v>2945</v>
      </c>
      <c r="M6210" s="65">
        <v>5</v>
      </c>
      <c r="N6210" s="65">
        <v>6</v>
      </c>
      <c r="O6210" s="65">
        <v>7</v>
      </c>
      <c r="P6210" s="65" t="s">
        <v>2946</v>
      </c>
      <c r="Q6210" s="65">
        <v>9</v>
      </c>
    </row>
    <row r="6211" spans="1:17" x14ac:dyDescent="0.25">
      <c r="A6211" s="14" t="s">
        <v>638</v>
      </c>
      <c r="B6211" s="14" t="s">
        <v>124</v>
      </c>
      <c r="C6211" s="12" t="s">
        <v>815</v>
      </c>
      <c r="D6211" s="43" t="s">
        <v>1898</v>
      </c>
      <c r="E6211" s="42" t="s">
        <v>1</v>
      </c>
      <c r="F6211" s="42" t="s">
        <v>1</v>
      </c>
      <c r="G6211" s="42" t="s">
        <v>1</v>
      </c>
      <c r="H6211" s="11" t="s">
        <v>1899</v>
      </c>
      <c r="I6211" s="63"/>
      <c r="J6211" s="63"/>
      <c r="K6211" s="63"/>
      <c r="L6211" s="63"/>
      <c r="M6211" s="63"/>
      <c r="N6211" s="63"/>
      <c r="O6211" s="63"/>
      <c r="P6211" s="63">
        <f t="shared" si="4802"/>
        <v>0</v>
      </c>
      <c r="Q6211" s="63" t="str">
        <f t="shared" si="4803"/>
        <v>-</v>
      </c>
    </row>
    <row r="6212" spans="1:17" ht="22.5" x14ac:dyDescent="0.25">
      <c r="A6212" s="14" t="s">
        <v>1</v>
      </c>
      <c r="B6212" s="14" t="s">
        <v>1</v>
      </c>
      <c r="C6212" s="14" t="s">
        <v>1</v>
      </c>
      <c r="D6212" s="42" t="s">
        <v>1</v>
      </c>
      <c r="E6212" s="42" t="s">
        <v>1</v>
      </c>
      <c r="F6212" s="42" t="s">
        <v>1</v>
      </c>
      <c r="G6212" s="42" t="s">
        <v>1</v>
      </c>
      <c r="H6212" s="17" t="s">
        <v>13</v>
      </c>
      <c r="I6212" s="66">
        <f t="shared" ref="I6212" si="4841">SUM(I6213,I6220,I6222)</f>
        <v>4561272</v>
      </c>
      <c r="J6212" s="66">
        <f t="shared" ref="J6212:K6212" si="4842">SUM(J6213,J6220,J6222)</f>
        <v>3300179</v>
      </c>
      <c r="K6212" s="66">
        <f t="shared" si="4842"/>
        <v>0</v>
      </c>
      <c r="L6212" s="66">
        <f t="shared" si="4801"/>
        <v>272942</v>
      </c>
      <c r="M6212" s="66">
        <f t="shared" ref="M6212" si="4843">SUM(M6213,M6220,M6222)</f>
        <v>0</v>
      </c>
      <c r="N6212" s="66">
        <f t="shared" ref="N6212:O6212" si="4844">SUM(N6213,N6220,N6222)</f>
        <v>0</v>
      </c>
      <c r="O6212" s="66">
        <f t="shared" si="4844"/>
        <v>272942</v>
      </c>
      <c r="P6212" s="66">
        <f t="shared" si="4802"/>
        <v>272942</v>
      </c>
      <c r="Q6212" s="66">
        <f t="shared" si="4803"/>
        <v>8.2705210838563605</v>
      </c>
    </row>
    <row r="6213" spans="1:17" x14ac:dyDescent="0.25">
      <c r="A6213" s="12" t="s">
        <v>638</v>
      </c>
      <c r="B6213" s="12" t="s">
        <v>124</v>
      </c>
      <c r="C6213" s="12" t="s">
        <v>815</v>
      </c>
      <c r="D6213" s="43" t="s">
        <v>1898</v>
      </c>
      <c r="E6213" s="42" t="s">
        <v>2709</v>
      </c>
      <c r="F6213" s="42" t="s">
        <v>1</v>
      </c>
      <c r="G6213" s="42" t="s">
        <v>1</v>
      </c>
      <c r="H6213" s="11" t="s">
        <v>15</v>
      </c>
      <c r="I6213" s="67">
        <f t="shared" ref="I6213" si="4845">SUM(I6214,I6215)</f>
        <v>3477067</v>
      </c>
      <c r="J6213" s="67">
        <f t="shared" ref="J6213:K6213" si="4846">SUM(J6214,J6215)</f>
        <v>2900249</v>
      </c>
      <c r="K6213" s="67">
        <f t="shared" si="4846"/>
        <v>0</v>
      </c>
      <c r="L6213" s="67">
        <f t="shared" si="4801"/>
        <v>239142</v>
      </c>
      <c r="M6213" s="67">
        <f t="shared" ref="M6213" si="4847">SUM(M6214,M6215)</f>
        <v>0</v>
      </c>
      <c r="N6213" s="67">
        <f t="shared" ref="N6213:O6213" si="4848">SUM(N6214,N6215)</f>
        <v>0</v>
      </c>
      <c r="O6213" s="67">
        <f t="shared" si="4848"/>
        <v>239142</v>
      </c>
      <c r="P6213" s="67">
        <f t="shared" si="4802"/>
        <v>239142</v>
      </c>
      <c r="Q6213" s="67">
        <f t="shared" si="4803"/>
        <v>8.2455678805509454</v>
      </c>
    </row>
    <row r="6214" spans="1:17" x14ac:dyDescent="0.25">
      <c r="A6214" s="12" t="s">
        <v>638</v>
      </c>
      <c r="B6214" s="12" t="s">
        <v>124</v>
      </c>
      <c r="C6214" s="12" t="s">
        <v>815</v>
      </c>
      <c r="D6214" s="43" t="s">
        <v>1898</v>
      </c>
      <c r="E6214" s="48">
        <v>6111</v>
      </c>
      <c r="F6214" s="43"/>
      <c r="G6214" s="56" t="s">
        <v>2921</v>
      </c>
      <c r="H6214" s="23" t="s">
        <v>16</v>
      </c>
      <c r="I6214" s="68">
        <v>3038137</v>
      </c>
      <c r="J6214" s="68">
        <v>2665706</v>
      </c>
      <c r="K6214" s="68"/>
      <c r="L6214" s="68">
        <f t="shared" si="4801"/>
        <v>222142</v>
      </c>
      <c r="M6214" s="68"/>
      <c r="N6214" s="68"/>
      <c r="O6214" s="68">
        <v>222142</v>
      </c>
      <c r="P6214" s="68">
        <f t="shared" si="4802"/>
        <v>222142</v>
      </c>
      <c r="Q6214" s="68">
        <f t="shared" si="4803"/>
        <v>8.3333270810809594</v>
      </c>
    </row>
    <row r="6215" spans="1:17" x14ac:dyDescent="0.25">
      <c r="A6215" s="14" t="s">
        <v>638</v>
      </c>
      <c r="B6215" s="14" t="s">
        <v>124</v>
      </c>
      <c r="C6215" s="14" t="s">
        <v>815</v>
      </c>
      <c r="D6215" s="50" t="s">
        <v>1898</v>
      </c>
      <c r="E6215" s="50" t="s">
        <v>2719</v>
      </c>
      <c r="F6215" s="43" t="s">
        <v>1</v>
      </c>
      <c r="G6215" s="49" t="s">
        <v>1</v>
      </c>
      <c r="H6215" s="11" t="s">
        <v>19</v>
      </c>
      <c r="I6215" s="67">
        <f t="shared" ref="I6215:O6215" si="4849">SUM(I6216:I6219)</f>
        <v>438930</v>
      </c>
      <c r="J6215" s="67">
        <f t="shared" si="4849"/>
        <v>234543</v>
      </c>
      <c r="K6215" s="67">
        <f t="shared" si="4849"/>
        <v>0</v>
      </c>
      <c r="L6215" s="67">
        <f t="shared" si="4801"/>
        <v>17000</v>
      </c>
      <c r="M6215" s="67">
        <f t="shared" si="4849"/>
        <v>0</v>
      </c>
      <c r="N6215" s="67">
        <f t="shared" si="4849"/>
        <v>0</v>
      </c>
      <c r="O6215" s="67">
        <f t="shared" si="4849"/>
        <v>17000</v>
      </c>
      <c r="P6215" s="67">
        <f t="shared" si="4802"/>
        <v>17000</v>
      </c>
      <c r="Q6215" s="67">
        <f t="shared" si="4803"/>
        <v>7.2481378681094721</v>
      </c>
    </row>
    <row r="6216" spans="1:17" x14ac:dyDescent="0.25">
      <c r="A6216" s="12" t="s">
        <v>638</v>
      </c>
      <c r="B6216" s="12" t="s">
        <v>124</v>
      </c>
      <c r="C6216" s="12" t="s">
        <v>815</v>
      </c>
      <c r="D6216" s="43" t="s">
        <v>1898</v>
      </c>
      <c r="E6216" s="48">
        <v>6112</v>
      </c>
      <c r="F6216" s="43" t="s">
        <v>1900</v>
      </c>
      <c r="G6216" s="56" t="s">
        <v>2921</v>
      </c>
      <c r="H6216" s="23" t="s">
        <v>73</v>
      </c>
      <c r="I6216" s="68">
        <v>81057</v>
      </c>
      <c r="J6216" s="68">
        <v>43142</v>
      </c>
      <c r="K6216" s="68"/>
      <c r="L6216" s="68">
        <f t="shared" si="4801"/>
        <v>4000</v>
      </c>
      <c r="M6216" s="68"/>
      <c r="N6216" s="68"/>
      <c r="O6216" s="68">
        <v>4000</v>
      </c>
      <c r="P6216" s="68">
        <f t="shared" si="4802"/>
        <v>4000</v>
      </c>
      <c r="Q6216" s="68">
        <f t="shared" si="4803"/>
        <v>9.2717073849149312</v>
      </c>
    </row>
    <row r="6217" spans="1:17" x14ac:dyDescent="0.25">
      <c r="A6217" s="12" t="s">
        <v>638</v>
      </c>
      <c r="B6217" s="12" t="s">
        <v>124</v>
      </c>
      <c r="C6217" s="12" t="s">
        <v>815</v>
      </c>
      <c r="D6217" s="43" t="s">
        <v>1898</v>
      </c>
      <c r="E6217" s="48">
        <v>6112</v>
      </c>
      <c r="F6217" s="43" t="s">
        <v>1901</v>
      </c>
      <c r="G6217" s="56" t="s">
        <v>2921</v>
      </c>
      <c r="H6217" s="23" t="s">
        <v>22</v>
      </c>
      <c r="I6217" s="68">
        <v>247743</v>
      </c>
      <c r="J6217" s="68">
        <v>143301</v>
      </c>
      <c r="K6217" s="68"/>
      <c r="L6217" s="68">
        <f t="shared" si="4801"/>
        <v>11000</v>
      </c>
      <c r="M6217" s="68"/>
      <c r="N6217" s="68"/>
      <c r="O6217" s="68">
        <v>11000</v>
      </c>
      <c r="P6217" s="68">
        <f t="shared" si="4802"/>
        <v>11000</v>
      </c>
      <c r="Q6217" s="68">
        <f t="shared" si="4803"/>
        <v>7.6761502013244849</v>
      </c>
    </row>
    <row r="6218" spans="1:17" x14ac:dyDescent="0.25">
      <c r="A6218" s="12" t="s">
        <v>638</v>
      </c>
      <c r="B6218" s="12" t="s">
        <v>124</v>
      </c>
      <c r="C6218" s="12" t="s">
        <v>815</v>
      </c>
      <c r="D6218" s="43" t="s">
        <v>1898</v>
      </c>
      <c r="E6218" s="48">
        <v>6112</v>
      </c>
      <c r="F6218" s="43" t="s">
        <v>1902</v>
      </c>
      <c r="G6218" s="56" t="s">
        <v>2921</v>
      </c>
      <c r="H6218" s="23" t="s">
        <v>24</v>
      </c>
      <c r="I6218" s="68">
        <v>51600</v>
      </c>
      <c r="J6218" s="68">
        <v>33300</v>
      </c>
      <c r="K6218" s="68"/>
      <c r="L6218" s="68">
        <f t="shared" si="4801"/>
        <v>0</v>
      </c>
      <c r="M6218" s="68"/>
      <c r="N6218" s="68"/>
      <c r="O6218" s="68"/>
      <c r="P6218" s="68">
        <f t="shared" si="4802"/>
        <v>0</v>
      </c>
      <c r="Q6218" s="68">
        <f t="shared" si="4803"/>
        <v>0</v>
      </c>
    </row>
    <row r="6219" spans="1:17" x14ac:dyDescent="0.25">
      <c r="A6219" s="12" t="s">
        <v>638</v>
      </c>
      <c r="B6219" s="12" t="s">
        <v>124</v>
      </c>
      <c r="C6219" s="12" t="s">
        <v>815</v>
      </c>
      <c r="D6219" s="43" t="s">
        <v>1898</v>
      </c>
      <c r="E6219" s="48">
        <v>6112</v>
      </c>
      <c r="F6219" s="43" t="s">
        <v>1903</v>
      </c>
      <c r="G6219" s="56" t="s">
        <v>2921</v>
      </c>
      <c r="H6219" s="23" t="s">
        <v>26</v>
      </c>
      <c r="I6219" s="68">
        <v>58530</v>
      </c>
      <c r="J6219" s="68">
        <v>14800</v>
      </c>
      <c r="K6219" s="68"/>
      <c r="L6219" s="68">
        <f t="shared" si="4801"/>
        <v>2000</v>
      </c>
      <c r="M6219" s="68"/>
      <c r="N6219" s="68"/>
      <c r="O6219" s="68">
        <v>2000</v>
      </c>
      <c r="P6219" s="68">
        <f t="shared" si="4802"/>
        <v>2000</v>
      </c>
      <c r="Q6219" s="68">
        <f t="shared" si="4803"/>
        <v>13.513513513513514</v>
      </c>
    </row>
    <row r="6220" spans="1:17" x14ac:dyDescent="0.25">
      <c r="A6220" s="12" t="s">
        <v>638</v>
      </c>
      <c r="B6220" s="12" t="s">
        <v>124</v>
      </c>
      <c r="C6220" s="12" t="s">
        <v>815</v>
      </c>
      <c r="D6220" s="43" t="s">
        <v>1898</v>
      </c>
      <c r="E6220" s="42" t="s">
        <v>2710</v>
      </c>
      <c r="F6220" s="42" t="s">
        <v>1</v>
      </c>
      <c r="G6220" s="42" t="s">
        <v>1</v>
      </c>
      <c r="H6220" s="11" t="s">
        <v>28</v>
      </c>
      <c r="I6220" s="67">
        <f t="shared" ref="I6220:O6220" si="4850">SUM(I6221)</f>
        <v>334675</v>
      </c>
      <c r="J6220" s="67">
        <f t="shared" si="4850"/>
        <v>285000</v>
      </c>
      <c r="K6220" s="67">
        <f t="shared" si="4850"/>
        <v>0</v>
      </c>
      <c r="L6220" s="67">
        <f t="shared" ref="L6220:L6283" si="4851">SUM(M6220:O6220)</f>
        <v>23750</v>
      </c>
      <c r="M6220" s="67">
        <f t="shared" si="4850"/>
        <v>0</v>
      </c>
      <c r="N6220" s="67">
        <f t="shared" si="4850"/>
        <v>0</v>
      </c>
      <c r="O6220" s="67">
        <f t="shared" si="4850"/>
        <v>23750</v>
      </c>
      <c r="P6220" s="67">
        <f t="shared" ref="P6220:P6283" si="4852">K6220+L6220</f>
        <v>23750</v>
      </c>
      <c r="Q6220" s="67">
        <f t="shared" ref="Q6220:Q6283" si="4853">IF(J6220=0,"-",P6220/J6220*100)</f>
        <v>8.3333333333333321</v>
      </c>
    </row>
    <row r="6221" spans="1:17" x14ac:dyDescent="0.25">
      <c r="A6221" s="12" t="s">
        <v>638</v>
      </c>
      <c r="B6221" s="12" t="s">
        <v>124</v>
      </c>
      <c r="C6221" s="12" t="s">
        <v>815</v>
      </c>
      <c r="D6221" s="43" t="s">
        <v>1898</v>
      </c>
      <c r="E6221" s="48">
        <v>6121</v>
      </c>
      <c r="F6221" s="43"/>
      <c r="G6221" s="56" t="s">
        <v>2921</v>
      </c>
      <c r="H6221" s="23" t="s">
        <v>29</v>
      </c>
      <c r="I6221" s="68">
        <v>334675</v>
      </c>
      <c r="J6221" s="68">
        <v>285000</v>
      </c>
      <c r="K6221" s="68"/>
      <c r="L6221" s="68">
        <f t="shared" si="4851"/>
        <v>23750</v>
      </c>
      <c r="M6221" s="68"/>
      <c r="N6221" s="68"/>
      <c r="O6221" s="68">
        <v>23750</v>
      </c>
      <c r="P6221" s="68">
        <f t="shared" si="4852"/>
        <v>23750</v>
      </c>
      <c r="Q6221" s="68">
        <f t="shared" si="4853"/>
        <v>8.3333333333333321</v>
      </c>
    </row>
    <row r="6222" spans="1:17" x14ac:dyDescent="0.25">
      <c r="A6222" s="12" t="s">
        <v>638</v>
      </c>
      <c r="B6222" s="12" t="s">
        <v>124</v>
      </c>
      <c r="C6222" s="12" t="s">
        <v>815</v>
      </c>
      <c r="D6222" s="43" t="s">
        <v>1898</v>
      </c>
      <c r="E6222" s="42" t="s">
        <v>2711</v>
      </c>
      <c r="F6222" s="42" t="s">
        <v>1</v>
      </c>
      <c r="G6222" s="42" t="s">
        <v>1</v>
      </c>
      <c r="H6222" s="11" t="s">
        <v>32</v>
      </c>
      <c r="I6222" s="67">
        <f t="shared" ref="I6222:O6222" si="4854">SUM(I6223:I6231)</f>
        <v>749530</v>
      </c>
      <c r="J6222" s="67">
        <f t="shared" si="4854"/>
        <v>114930</v>
      </c>
      <c r="K6222" s="67">
        <f t="shared" si="4854"/>
        <v>0</v>
      </c>
      <c r="L6222" s="67">
        <f t="shared" si="4851"/>
        <v>10050</v>
      </c>
      <c r="M6222" s="67">
        <f t="shared" si="4854"/>
        <v>0</v>
      </c>
      <c r="N6222" s="67">
        <f t="shared" si="4854"/>
        <v>0</v>
      </c>
      <c r="O6222" s="67">
        <f t="shared" si="4854"/>
        <v>10050</v>
      </c>
      <c r="P6222" s="67">
        <f t="shared" si="4852"/>
        <v>10050</v>
      </c>
      <c r="Q6222" s="67">
        <f t="shared" si="4853"/>
        <v>8.744453145392848</v>
      </c>
    </row>
    <row r="6223" spans="1:17" x14ac:dyDescent="0.25">
      <c r="A6223" s="12" t="s">
        <v>638</v>
      </c>
      <c r="B6223" s="12" t="s">
        <v>124</v>
      </c>
      <c r="C6223" s="12" t="s">
        <v>815</v>
      </c>
      <c r="D6223" s="43" t="s">
        <v>1898</v>
      </c>
      <c r="E6223" s="48">
        <v>6131</v>
      </c>
      <c r="F6223" s="43"/>
      <c r="G6223" s="56" t="s">
        <v>2921</v>
      </c>
      <c r="H6223" s="23" t="s">
        <v>33</v>
      </c>
      <c r="I6223" s="68">
        <v>18200</v>
      </c>
      <c r="J6223" s="68">
        <v>0</v>
      </c>
      <c r="K6223" s="68"/>
      <c r="L6223" s="68">
        <f t="shared" si="4851"/>
        <v>0</v>
      </c>
      <c r="M6223" s="68"/>
      <c r="N6223" s="68"/>
      <c r="O6223" s="68"/>
      <c r="P6223" s="68">
        <f t="shared" si="4852"/>
        <v>0</v>
      </c>
      <c r="Q6223" s="68" t="str">
        <f t="shared" si="4853"/>
        <v>-</v>
      </c>
    </row>
    <row r="6224" spans="1:17" x14ac:dyDescent="0.25">
      <c r="A6224" s="12" t="s">
        <v>638</v>
      </c>
      <c r="B6224" s="12" t="s">
        <v>124</v>
      </c>
      <c r="C6224" s="12" t="s">
        <v>815</v>
      </c>
      <c r="D6224" s="43" t="s">
        <v>1898</v>
      </c>
      <c r="E6224" s="48">
        <v>6132</v>
      </c>
      <c r="F6224" s="43"/>
      <c r="G6224" s="56" t="s">
        <v>2921</v>
      </c>
      <c r="H6224" s="23" t="s">
        <v>227</v>
      </c>
      <c r="I6224" s="68">
        <v>80000</v>
      </c>
      <c r="J6224" s="68">
        <v>70000</v>
      </c>
      <c r="K6224" s="68"/>
      <c r="L6224" s="68">
        <f t="shared" si="4851"/>
        <v>5800</v>
      </c>
      <c r="M6224" s="68"/>
      <c r="N6224" s="68"/>
      <c r="O6224" s="68">
        <v>5800</v>
      </c>
      <c r="P6224" s="68">
        <f t="shared" si="4852"/>
        <v>5800</v>
      </c>
      <c r="Q6224" s="68">
        <f t="shared" si="4853"/>
        <v>8.2857142857142847</v>
      </c>
    </row>
    <row r="6225" spans="1:17" x14ac:dyDescent="0.25">
      <c r="A6225" s="12" t="s">
        <v>638</v>
      </c>
      <c r="B6225" s="12" t="s">
        <v>124</v>
      </c>
      <c r="C6225" s="12" t="s">
        <v>815</v>
      </c>
      <c r="D6225" s="43" t="s">
        <v>1898</v>
      </c>
      <c r="E6225" s="48">
        <v>6133</v>
      </c>
      <c r="F6225" s="43"/>
      <c r="G6225" s="56" t="s">
        <v>2921</v>
      </c>
      <c r="H6225" s="23" t="s">
        <v>229</v>
      </c>
      <c r="I6225" s="68">
        <v>15000</v>
      </c>
      <c r="J6225" s="68">
        <v>10000</v>
      </c>
      <c r="K6225" s="68"/>
      <c r="L6225" s="68">
        <f t="shared" si="4851"/>
        <v>1000</v>
      </c>
      <c r="M6225" s="68"/>
      <c r="N6225" s="68"/>
      <c r="O6225" s="68">
        <v>1000</v>
      </c>
      <c r="P6225" s="68">
        <f t="shared" si="4852"/>
        <v>1000</v>
      </c>
      <c r="Q6225" s="68">
        <f t="shared" si="4853"/>
        <v>10</v>
      </c>
    </row>
    <row r="6226" spans="1:17" x14ac:dyDescent="0.25">
      <c r="A6226" s="12" t="s">
        <v>638</v>
      </c>
      <c r="B6226" s="12" t="s">
        <v>124</v>
      </c>
      <c r="C6226" s="12" t="s">
        <v>815</v>
      </c>
      <c r="D6226" s="43" t="s">
        <v>1898</v>
      </c>
      <c r="E6226" s="48">
        <v>6134</v>
      </c>
      <c r="F6226" s="43"/>
      <c r="G6226" s="56" t="s">
        <v>2921</v>
      </c>
      <c r="H6226" s="23" t="s">
        <v>169</v>
      </c>
      <c r="I6226" s="68">
        <v>108000</v>
      </c>
      <c r="J6226" s="68">
        <v>0</v>
      </c>
      <c r="K6226" s="68"/>
      <c r="L6226" s="68">
        <f t="shared" si="4851"/>
        <v>0</v>
      </c>
      <c r="M6226" s="68"/>
      <c r="N6226" s="68"/>
      <c r="O6226" s="68"/>
      <c r="P6226" s="68">
        <f t="shared" si="4852"/>
        <v>0</v>
      </c>
      <c r="Q6226" s="68" t="str">
        <f t="shared" si="4853"/>
        <v>-</v>
      </c>
    </row>
    <row r="6227" spans="1:17" x14ac:dyDescent="0.25">
      <c r="A6227" s="12" t="s">
        <v>638</v>
      </c>
      <c r="B6227" s="12" t="s">
        <v>124</v>
      </c>
      <c r="C6227" s="12" t="s">
        <v>815</v>
      </c>
      <c r="D6227" s="43" t="s">
        <v>1898</v>
      </c>
      <c r="E6227" s="48">
        <v>6135</v>
      </c>
      <c r="F6227" s="43"/>
      <c r="G6227" s="56" t="s">
        <v>2921</v>
      </c>
      <c r="H6227" s="23" t="s">
        <v>231</v>
      </c>
      <c r="I6227" s="68">
        <v>100</v>
      </c>
      <c r="J6227" s="68">
        <v>0</v>
      </c>
      <c r="K6227" s="68"/>
      <c r="L6227" s="68">
        <f t="shared" si="4851"/>
        <v>0</v>
      </c>
      <c r="M6227" s="68"/>
      <c r="N6227" s="68"/>
      <c r="O6227" s="68"/>
      <c r="P6227" s="68">
        <f t="shared" si="4852"/>
        <v>0</v>
      </c>
      <c r="Q6227" s="68" t="str">
        <f t="shared" si="4853"/>
        <v>-</v>
      </c>
    </row>
    <row r="6228" spans="1:17" x14ac:dyDescent="0.25">
      <c r="A6228" s="12" t="s">
        <v>638</v>
      </c>
      <c r="B6228" s="12" t="s">
        <v>124</v>
      </c>
      <c r="C6228" s="12" t="s">
        <v>815</v>
      </c>
      <c r="D6228" s="43" t="s">
        <v>1898</v>
      </c>
      <c r="E6228" s="48">
        <v>6136</v>
      </c>
      <c r="F6228" s="43"/>
      <c r="G6228" s="56" t="s">
        <v>2921</v>
      </c>
      <c r="H6228" s="23" t="s">
        <v>233</v>
      </c>
      <c r="I6228" s="68">
        <v>100</v>
      </c>
      <c r="J6228" s="68">
        <v>0</v>
      </c>
      <c r="K6228" s="68"/>
      <c r="L6228" s="68">
        <f t="shared" si="4851"/>
        <v>0</v>
      </c>
      <c r="M6228" s="68"/>
      <c r="N6228" s="68"/>
      <c r="O6228" s="68"/>
      <c r="P6228" s="68">
        <f t="shared" si="4852"/>
        <v>0</v>
      </c>
      <c r="Q6228" s="68" t="str">
        <f t="shared" si="4853"/>
        <v>-</v>
      </c>
    </row>
    <row r="6229" spans="1:17" x14ac:dyDescent="0.25">
      <c r="A6229" s="12" t="s">
        <v>638</v>
      </c>
      <c r="B6229" s="12" t="s">
        <v>124</v>
      </c>
      <c r="C6229" s="12" t="s">
        <v>815</v>
      </c>
      <c r="D6229" s="43" t="s">
        <v>1898</v>
      </c>
      <c r="E6229" s="48">
        <v>6137</v>
      </c>
      <c r="F6229" s="43"/>
      <c r="G6229" s="56" t="s">
        <v>2921</v>
      </c>
      <c r="H6229" s="23" t="s">
        <v>235</v>
      </c>
      <c r="I6229" s="68">
        <v>35000</v>
      </c>
      <c r="J6229" s="68">
        <v>15000</v>
      </c>
      <c r="K6229" s="68"/>
      <c r="L6229" s="68">
        <f t="shared" si="4851"/>
        <v>1250</v>
      </c>
      <c r="M6229" s="68"/>
      <c r="N6229" s="68"/>
      <c r="O6229" s="68">
        <v>1250</v>
      </c>
      <c r="P6229" s="68">
        <f t="shared" si="4852"/>
        <v>1250</v>
      </c>
      <c r="Q6229" s="68">
        <f t="shared" si="4853"/>
        <v>8.3333333333333321</v>
      </c>
    </row>
    <row r="6230" spans="1:17" x14ac:dyDescent="0.25">
      <c r="A6230" s="12" t="s">
        <v>638</v>
      </c>
      <c r="B6230" s="12" t="s">
        <v>124</v>
      </c>
      <c r="C6230" s="12" t="s">
        <v>815</v>
      </c>
      <c r="D6230" s="43" t="s">
        <v>1898</v>
      </c>
      <c r="E6230" s="48">
        <v>6138</v>
      </c>
      <c r="F6230" s="43"/>
      <c r="G6230" s="56" t="s">
        <v>2921</v>
      </c>
      <c r="H6230" s="23" t="s">
        <v>237</v>
      </c>
      <c r="I6230" s="68">
        <v>12000</v>
      </c>
      <c r="J6230" s="68">
        <v>0</v>
      </c>
      <c r="K6230" s="68"/>
      <c r="L6230" s="68">
        <f t="shared" si="4851"/>
        <v>0</v>
      </c>
      <c r="M6230" s="68"/>
      <c r="N6230" s="68"/>
      <c r="O6230" s="68"/>
      <c r="P6230" s="68">
        <f t="shared" si="4852"/>
        <v>0</v>
      </c>
      <c r="Q6230" s="68" t="str">
        <f t="shared" si="4853"/>
        <v>-</v>
      </c>
    </row>
    <row r="6231" spans="1:17" x14ac:dyDescent="0.25">
      <c r="A6231" s="14" t="s">
        <v>638</v>
      </c>
      <c r="B6231" s="14" t="s">
        <v>124</v>
      </c>
      <c r="C6231" s="14" t="s">
        <v>815</v>
      </c>
      <c r="D6231" s="50" t="s">
        <v>1898</v>
      </c>
      <c r="E6231" s="50" t="s">
        <v>2720</v>
      </c>
      <c r="F6231" s="43" t="s">
        <v>1</v>
      </c>
      <c r="G6231" s="49" t="s">
        <v>1</v>
      </c>
      <c r="H6231" s="11" t="s">
        <v>35</v>
      </c>
      <c r="I6231" s="67">
        <f t="shared" ref="I6231:O6231" si="4855">SUM(I6232:I6234)</f>
        <v>481130</v>
      </c>
      <c r="J6231" s="67">
        <f t="shared" si="4855"/>
        <v>19930</v>
      </c>
      <c r="K6231" s="67">
        <f t="shared" si="4855"/>
        <v>0</v>
      </c>
      <c r="L6231" s="67">
        <f t="shared" si="4851"/>
        <v>2000</v>
      </c>
      <c r="M6231" s="67">
        <f t="shared" si="4855"/>
        <v>0</v>
      </c>
      <c r="N6231" s="67">
        <f t="shared" si="4855"/>
        <v>0</v>
      </c>
      <c r="O6231" s="67">
        <f t="shared" si="4855"/>
        <v>2000</v>
      </c>
      <c r="P6231" s="67">
        <f t="shared" si="4852"/>
        <v>2000</v>
      </c>
      <c r="Q6231" s="67">
        <f t="shared" si="4853"/>
        <v>10.035122930255895</v>
      </c>
    </row>
    <row r="6232" spans="1:17" x14ac:dyDescent="0.25">
      <c r="A6232" s="12" t="s">
        <v>638</v>
      </c>
      <c r="B6232" s="12" t="s">
        <v>124</v>
      </c>
      <c r="C6232" s="12" t="s">
        <v>815</v>
      </c>
      <c r="D6232" s="43" t="s">
        <v>1898</v>
      </c>
      <c r="E6232" s="48">
        <v>6139</v>
      </c>
      <c r="F6232" s="43"/>
      <c r="G6232" s="56" t="s">
        <v>2921</v>
      </c>
      <c r="H6232" s="23" t="s">
        <v>35</v>
      </c>
      <c r="I6232" s="68">
        <v>441270</v>
      </c>
      <c r="J6232" s="68">
        <v>0</v>
      </c>
      <c r="K6232" s="68"/>
      <c r="L6232" s="68">
        <f t="shared" si="4851"/>
        <v>0</v>
      </c>
      <c r="M6232" s="68"/>
      <c r="N6232" s="68"/>
      <c r="O6232" s="68"/>
      <c r="P6232" s="68">
        <f t="shared" si="4852"/>
        <v>0</v>
      </c>
      <c r="Q6232" s="68" t="str">
        <f t="shared" si="4853"/>
        <v>-</v>
      </c>
    </row>
    <row r="6233" spans="1:17" x14ac:dyDescent="0.25">
      <c r="A6233" s="12" t="s">
        <v>638</v>
      </c>
      <c r="B6233" s="12" t="s">
        <v>124</v>
      </c>
      <c r="C6233" s="12" t="s">
        <v>815</v>
      </c>
      <c r="D6233" s="43" t="s">
        <v>1898</v>
      </c>
      <c r="E6233" s="48">
        <v>6139</v>
      </c>
      <c r="F6233" s="43" t="s">
        <v>1904</v>
      </c>
      <c r="G6233" s="56" t="s">
        <v>2921</v>
      </c>
      <c r="H6233" s="23" t="s">
        <v>43</v>
      </c>
      <c r="I6233" s="68">
        <v>15600</v>
      </c>
      <c r="J6233" s="68">
        <v>7800</v>
      </c>
      <c r="K6233" s="68"/>
      <c r="L6233" s="68">
        <f t="shared" si="4851"/>
        <v>1000</v>
      </c>
      <c r="M6233" s="68"/>
      <c r="N6233" s="68"/>
      <c r="O6233" s="68">
        <v>1000</v>
      </c>
      <c r="P6233" s="68">
        <f t="shared" si="4852"/>
        <v>1000</v>
      </c>
      <c r="Q6233" s="68">
        <f t="shared" si="4853"/>
        <v>12.820512820512819</v>
      </c>
    </row>
    <row r="6234" spans="1:17" ht="22.5" x14ac:dyDescent="0.25">
      <c r="A6234" s="12" t="s">
        <v>638</v>
      </c>
      <c r="B6234" s="12" t="s">
        <v>124</v>
      </c>
      <c r="C6234" s="12" t="s">
        <v>815</v>
      </c>
      <c r="D6234" s="43" t="s">
        <v>1898</v>
      </c>
      <c r="E6234" s="48">
        <v>6139</v>
      </c>
      <c r="F6234" s="43" t="s">
        <v>1905</v>
      </c>
      <c r="G6234" s="56" t="s">
        <v>2921</v>
      </c>
      <c r="H6234" s="23" t="s">
        <v>49</v>
      </c>
      <c r="I6234" s="68">
        <v>24260</v>
      </c>
      <c r="J6234" s="68">
        <v>12130</v>
      </c>
      <c r="K6234" s="68"/>
      <c r="L6234" s="68">
        <f t="shared" si="4851"/>
        <v>1000</v>
      </c>
      <c r="M6234" s="68"/>
      <c r="N6234" s="68"/>
      <c r="O6234" s="68">
        <v>1000</v>
      </c>
      <c r="P6234" s="68">
        <f t="shared" si="4852"/>
        <v>1000</v>
      </c>
      <c r="Q6234" s="68">
        <f t="shared" si="4853"/>
        <v>8.2440230832646328</v>
      </c>
    </row>
    <row r="6235" spans="1:17" ht="22.5" x14ac:dyDescent="0.25">
      <c r="A6235" s="14" t="s">
        <v>1</v>
      </c>
      <c r="B6235" s="14" t="s">
        <v>1</v>
      </c>
      <c r="C6235" s="14" t="s">
        <v>1</v>
      </c>
      <c r="D6235" s="42" t="s">
        <v>1</v>
      </c>
      <c r="E6235" s="42" t="s">
        <v>1</v>
      </c>
      <c r="F6235" s="42" t="s">
        <v>1</v>
      </c>
      <c r="G6235" s="42" t="s">
        <v>1</v>
      </c>
      <c r="H6235" s="17" t="s">
        <v>50</v>
      </c>
      <c r="I6235" s="66">
        <f t="shared" ref="I6235:O6235" si="4856">SUM(I6236)</f>
        <v>200</v>
      </c>
      <c r="J6235" s="66">
        <f t="shared" si="4856"/>
        <v>0</v>
      </c>
      <c r="K6235" s="66">
        <f t="shared" si="4856"/>
        <v>0</v>
      </c>
      <c r="L6235" s="66">
        <f t="shared" si="4851"/>
        <v>0</v>
      </c>
      <c r="M6235" s="66">
        <f t="shared" si="4856"/>
        <v>0</v>
      </c>
      <c r="N6235" s="66">
        <f t="shared" si="4856"/>
        <v>0</v>
      </c>
      <c r="O6235" s="66">
        <f t="shared" si="4856"/>
        <v>0</v>
      </c>
      <c r="P6235" s="66">
        <f t="shared" si="4852"/>
        <v>0</v>
      </c>
      <c r="Q6235" s="66" t="str">
        <f t="shared" si="4853"/>
        <v>-</v>
      </c>
    </row>
    <row r="6236" spans="1:17" x14ac:dyDescent="0.25">
      <c r="A6236" s="12" t="s">
        <v>638</v>
      </c>
      <c r="B6236" s="12" t="s">
        <v>124</v>
      </c>
      <c r="C6236" s="12" t="s">
        <v>815</v>
      </c>
      <c r="D6236" s="43" t="s">
        <v>1898</v>
      </c>
      <c r="E6236" s="42" t="s">
        <v>2712</v>
      </c>
      <c r="F6236" s="42" t="s">
        <v>1</v>
      </c>
      <c r="G6236" s="42" t="s">
        <v>1</v>
      </c>
      <c r="H6236" s="11" t="s">
        <v>52</v>
      </c>
      <c r="I6236" s="67">
        <f t="shared" ref="I6236" si="4857">SUM(I6237:I6238)</f>
        <v>200</v>
      </c>
      <c r="J6236" s="67">
        <f t="shared" ref="J6236:K6236" si="4858">SUM(J6237:J6238)</f>
        <v>0</v>
      </c>
      <c r="K6236" s="67">
        <f t="shared" si="4858"/>
        <v>0</v>
      </c>
      <c r="L6236" s="67">
        <f t="shared" si="4851"/>
        <v>0</v>
      </c>
      <c r="M6236" s="67">
        <f t="shared" ref="M6236" si="4859">SUM(M6237:M6238)</f>
        <v>0</v>
      </c>
      <c r="N6236" s="67">
        <f t="shared" ref="N6236:O6236" si="4860">SUM(N6237:N6238)</f>
        <v>0</v>
      </c>
      <c r="O6236" s="67">
        <f t="shared" si="4860"/>
        <v>0</v>
      </c>
      <c r="P6236" s="67">
        <f t="shared" si="4852"/>
        <v>0</v>
      </c>
      <c r="Q6236" s="67" t="str">
        <f t="shared" si="4853"/>
        <v>-</v>
      </c>
    </row>
    <row r="6237" spans="1:17" x14ac:dyDescent="0.25">
      <c r="A6237" s="12" t="s">
        <v>638</v>
      </c>
      <c r="B6237" s="12" t="s">
        <v>124</v>
      </c>
      <c r="C6237" s="12" t="s">
        <v>815</v>
      </c>
      <c r="D6237" s="43" t="s">
        <v>1898</v>
      </c>
      <c r="E6237" s="48">
        <v>6142</v>
      </c>
      <c r="F6237" s="43"/>
      <c r="G6237" s="56" t="s">
        <v>2921</v>
      </c>
      <c r="H6237" s="23" t="s">
        <v>91</v>
      </c>
      <c r="I6237" s="68">
        <v>100</v>
      </c>
      <c r="J6237" s="68">
        <v>0</v>
      </c>
      <c r="K6237" s="68"/>
      <c r="L6237" s="68">
        <f t="shared" si="4851"/>
        <v>0</v>
      </c>
      <c r="M6237" s="68"/>
      <c r="N6237" s="68"/>
      <c r="O6237" s="68"/>
      <c r="P6237" s="68">
        <f t="shared" si="4852"/>
        <v>0</v>
      </c>
      <c r="Q6237" s="68" t="str">
        <f t="shared" si="4853"/>
        <v>-</v>
      </c>
    </row>
    <row r="6238" spans="1:17" x14ac:dyDescent="0.25">
      <c r="A6238" s="12" t="s">
        <v>638</v>
      </c>
      <c r="B6238" s="12" t="s">
        <v>124</v>
      </c>
      <c r="C6238" s="12" t="s">
        <v>815</v>
      </c>
      <c r="D6238" s="43" t="s">
        <v>1898</v>
      </c>
      <c r="E6238" s="48">
        <v>6148</v>
      </c>
      <c r="F6238" s="43"/>
      <c r="G6238" s="56" t="s">
        <v>2921</v>
      </c>
      <c r="H6238" s="23" t="s">
        <v>58</v>
      </c>
      <c r="I6238" s="68">
        <v>100</v>
      </c>
      <c r="J6238" s="68">
        <v>0</v>
      </c>
      <c r="K6238" s="68"/>
      <c r="L6238" s="68">
        <f t="shared" si="4851"/>
        <v>0</v>
      </c>
      <c r="M6238" s="68"/>
      <c r="N6238" s="68"/>
      <c r="O6238" s="68"/>
      <c r="P6238" s="68">
        <f t="shared" si="4852"/>
        <v>0</v>
      </c>
      <c r="Q6238" s="68" t="str">
        <f t="shared" si="4853"/>
        <v>-</v>
      </c>
    </row>
    <row r="6239" spans="1:17" ht="22.5" x14ac:dyDescent="0.25">
      <c r="A6239" s="14" t="s">
        <v>1</v>
      </c>
      <c r="B6239" s="14" t="s">
        <v>1</v>
      </c>
      <c r="C6239" s="14" t="s">
        <v>1</v>
      </c>
      <c r="D6239" s="42" t="s">
        <v>1</v>
      </c>
      <c r="E6239" s="42" t="s">
        <v>1</v>
      </c>
      <c r="F6239" s="42" t="s">
        <v>1</v>
      </c>
      <c r="G6239" s="42" t="s">
        <v>1</v>
      </c>
      <c r="H6239" s="17" t="s">
        <v>59</v>
      </c>
      <c r="I6239" s="66">
        <f t="shared" ref="I6239:O6239" si="4861">SUM(I6240)</f>
        <v>908600</v>
      </c>
      <c r="J6239" s="66">
        <f t="shared" si="4861"/>
        <v>0</v>
      </c>
      <c r="K6239" s="66">
        <f t="shared" si="4861"/>
        <v>0</v>
      </c>
      <c r="L6239" s="66">
        <f t="shared" si="4851"/>
        <v>0</v>
      </c>
      <c r="M6239" s="66">
        <f t="shared" si="4861"/>
        <v>0</v>
      </c>
      <c r="N6239" s="66">
        <f t="shared" si="4861"/>
        <v>0</v>
      </c>
      <c r="O6239" s="66">
        <f t="shared" si="4861"/>
        <v>0</v>
      </c>
      <c r="P6239" s="66">
        <f t="shared" si="4852"/>
        <v>0</v>
      </c>
      <c r="Q6239" s="66" t="str">
        <f t="shared" si="4853"/>
        <v>-</v>
      </c>
    </row>
    <row r="6240" spans="1:17" x14ac:dyDescent="0.25">
      <c r="A6240" s="12" t="s">
        <v>638</v>
      </c>
      <c r="B6240" s="12" t="s">
        <v>124</v>
      </c>
      <c r="C6240" s="12" t="s">
        <v>815</v>
      </c>
      <c r="D6240" s="43" t="s">
        <v>1898</v>
      </c>
      <c r="E6240" s="42" t="s">
        <v>2715</v>
      </c>
      <c r="F6240" s="42" t="s">
        <v>1</v>
      </c>
      <c r="G6240" s="42" t="s">
        <v>1</v>
      </c>
      <c r="H6240" s="11" t="s">
        <v>61</v>
      </c>
      <c r="I6240" s="67">
        <f t="shared" ref="I6240" si="4862">SUM(I6241:I6243)</f>
        <v>908600</v>
      </c>
      <c r="J6240" s="67">
        <f t="shared" ref="J6240:K6240" si="4863">SUM(J6241:J6243)</f>
        <v>0</v>
      </c>
      <c r="K6240" s="67">
        <f t="shared" si="4863"/>
        <v>0</v>
      </c>
      <c r="L6240" s="67">
        <f t="shared" si="4851"/>
        <v>0</v>
      </c>
      <c r="M6240" s="67">
        <f t="shared" ref="M6240" si="4864">SUM(M6241:M6243)</f>
        <v>0</v>
      </c>
      <c r="N6240" s="67">
        <f t="shared" ref="N6240:O6240" si="4865">SUM(N6241:N6243)</f>
        <v>0</v>
      </c>
      <c r="O6240" s="67">
        <f t="shared" si="4865"/>
        <v>0</v>
      </c>
      <c r="P6240" s="67">
        <f t="shared" si="4852"/>
        <v>0</v>
      </c>
      <c r="Q6240" s="67" t="str">
        <f t="shared" si="4853"/>
        <v>-</v>
      </c>
    </row>
    <row r="6241" spans="1:17" x14ac:dyDescent="0.25">
      <c r="A6241" s="12" t="s">
        <v>638</v>
      </c>
      <c r="B6241" s="12" t="s">
        <v>124</v>
      </c>
      <c r="C6241" s="12" t="s">
        <v>815</v>
      </c>
      <c r="D6241" s="43" t="s">
        <v>1898</v>
      </c>
      <c r="E6241" s="48">
        <v>8213</v>
      </c>
      <c r="F6241" s="43"/>
      <c r="G6241" s="56" t="s">
        <v>2921</v>
      </c>
      <c r="H6241" s="23" t="s">
        <v>62</v>
      </c>
      <c r="I6241" s="68">
        <v>108500</v>
      </c>
      <c r="J6241" s="68">
        <v>0</v>
      </c>
      <c r="K6241" s="68"/>
      <c r="L6241" s="68">
        <f t="shared" si="4851"/>
        <v>0</v>
      </c>
      <c r="M6241" s="68"/>
      <c r="N6241" s="68"/>
      <c r="O6241" s="68"/>
      <c r="P6241" s="68">
        <f t="shared" si="4852"/>
        <v>0</v>
      </c>
      <c r="Q6241" s="68" t="str">
        <f t="shared" si="4853"/>
        <v>-</v>
      </c>
    </row>
    <row r="6242" spans="1:17" x14ac:dyDescent="0.25">
      <c r="A6242" s="12" t="s">
        <v>638</v>
      </c>
      <c r="B6242" s="12" t="s">
        <v>124</v>
      </c>
      <c r="C6242" s="12" t="s">
        <v>815</v>
      </c>
      <c r="D6242" s="43" t="s">
        <v>1898</v>
      </c>
      <c r="E6242" s="48">
        <v>8215</v>
      </c>
      <c r="F6242" s="43"/>
      <c r="G6242" s="56" t="s">
        <v>2921</v>
      </c>
      <c r="H6242" s="23" t="s">
        <v>183</v>
      </c>
      <c r="I6242" s="68">
        <v>100</v>
      </c>
      <c r="J6242" s="68">
        <v>0</v>
      </c>
      <c r="K6242" s="68"/>
      <c r="L6242" s="68">
        <f t="shared" si="4851"/>
        <v>0</v>
      </c>
      <c r="M6242" s="68"/>
      <c r="N6242" s="68"/>
      <c r="O6242" s="68"/>
      <c r="P6242" s="68">
        <f t="shared" si="4852"/>
        <v>0</v>
      </c>
      <c r="Q6242" s="68" t="str">
        <f t="shared" si="4853"/>
        <v>-</v>
      </c>
    </row>
    <row r="6243" spans="1:17" x14ac:dyDescent="0.25">
      <c r="A6243" s="12" t="s">
        <v>638</v>
      </c>
      <c r="B6243" s="12" t="s">
        <v>124</v>
      </c>
      <c r="C6243" s="12" t="s">
        <v>815</v>
      </c>
      <c r="D6243" s="43" t="s">
        <v>1898</v>
      </c>
      <c r="E6243" s="48">
        <v>8216</v>
      </c>
      <c r="F6243" s="43"/>
      <c r="G6243" s="56" t="s">
        <v>2921</v>
      </c>
      <c r="H6243" s="23" t="s">
        <v>248</v>
      </c>
      <c r="I6243" s="68">
        <v>800000</v>
      </c>
      <c r="J6243" s="68">
        <v>0</v>
      </c>
      <c r="K6243" s="68"/>
      <c r="L6243" s="68">
        <f t="shared" si="4851"/>
        <v>0</v>
      </c>
      <c r="M6243" s="68"/>
      <c r="N6243" s="68"/>
      <c r="O6243" s="68"/>
      <c r="P6243" s="68">
        <f t="shared" si="4852"/>
        <v>0</v>
      </c>
      <c r="Q6243" s="68" t="str">
        <f t="shared" si="4853"/>
        <v>-</v>
      </c>
    </row>
    <row r="6244" spans="1:17" x14ac:dyDescent="0.25">
      <c r="A6244" s="23" t="s">
        <v>1</v>
      </c>
      <c r="B6244" s="23" t="s">
        <v>1</v>
      </c>
      <c r="C6244" s="23" t="s">
        <v>1</v>
      </c>
      <c r="D6244" s="49" t="s">
        <v>1</v>
      </c>
      <c r="E6244" s="49" t="s">
        <v>1</v>
      </c>
      <c r="F6244" s="49" t="s">
        <v>1</v>
      </c>
      <c r="G6244" s="49" t="s">
        <v>1</v>
      </c>
      <c r="H6244" s="17" t="s">
        <v>1906</v>
      </c>
      <c r="I6244" s="66">
        <f t="shared" ref="I6244:O6244" si="4866">SUM(I6212,I6235,I6239)</f>
        <v>5470072</v>
      </c>
      <c r="J6244" s="66">
        <f t="shared" si="4866"/>
        <v>3300179</v>
      </c>
      <c r="K6244" s="66">
        <f t="shared" si="4866"/>
        <v>0</v>
      </c>
      <c r="L6244" s="66">
        <f t="shared" si="4851"/>
        <v>272942</v>
      </c>
      <c r="M6244" s="66">
        <f t="shared" si="4866"/>
        <v>0</v>
      </c>
      <c r="N6244" s="66">
        <f t="shared" si="4866"/>
        <v>0</v>
      </c>
      <c r="O6244" s="66">
        <f t="shared" si="4866"/>
        <v>272942</v>
      </c>
      <c r="P6244" s="66">
        <f t="shared" si="4852"/>
        <v>272942</v>
      </c>
      <c r="Q6244" s="66">
        <f t="shared" si="4853"/>
        <v>8.2705210838563605</v>
      </c>
    </row>
    <row r="6245" spans="1:17" ht="15.75" thickBot="1" x14ac:dyDescent="0.3">
      <c r="A6245" s="23" t="s">
        <v>1</v>
      </c>
      <c r="B6245" s="23" t="s">
        <v>1</v>
      </c>
      <c r="C6245" s="23" t="s">
        <v>1</v>
      </c>
      <c r="D6245" s="49" t="s">
        <v>1</v>
      </c>
      <c r="E6245" s="49" t="s">
        <v>1</v>
      </c>
      <c r="F6245" s="49" t="s">
        <v>1</v>
      </c>
      <c r="G6245" s="49" t="s">
        <v>1</v>
      </c>
      <c r="H6245" s="11" t="s">
        <v>64</v>
      </c>
      <c r="I6245" s="67">
        <v>74</v>
      </c>
      <c r="J6245" s="67">
        <v>74</v>
      </c>
      <c r="K6245" s="67"/>
      <c r="L6245" s="67"/>
      <c r="M6245" s="67"/>
      <c r="N6245" s="67"/>
      <c r="O6245" s="67"/>
      <c r="P6245" s="67">
        <f t="shared" si="4852"/>
        <v>0</v>
      </c>
      <c r="Q6245" s="67">
        <f t="shared" si="4853"/>
        <v>0</v>
      </c>
    </row>
    <row r="6246" spans="1:17" ht="34.5" thickBot="1" x14ac:dyDescent="0.3">
      <c r="A6246" s="23" t="s">
        <v>1</v>
      </c>
      <c r="B6246" s="23" t="s">
        <v>1</v>
      </c>
      <c r="C6246" s="23" t="s">
        <v>1</v>
      </c>
      <c r="D6246" s="49" t="s">
        <v>1</v>
      </c>
      <c r="E6246" s="49" t="s">
        <v>1</v>
      </c>
      <c r="F6246" s="49" t="s">
        <v>1</v>
      </c>
      <c r="G6246" s="49" t="s">
        <v>1</v>
      </c>
      <c r="H6246" s="22" t="s">
        <v>65</v>
      </c>
      <c r="I6246" s="64" t="s">
        <v>2718</v>
      </c>
      <c r="J6246" s="64" t="s">
        <v>2879</v>
      </c>
      <c r="K6246" s="64" t="s">
        <v>2942</v>
      </c>
      <c r="L6246" s="64" t="s">
        <v>2942</v>
      </c>
      <c r="M6246" s="64" t="s">
        <v>2950</v>
      </c>
      <c r="N6246" s="64" t="s">
        <v>2949</v>
      </c>
      <c r="O6246" s="64" t="s">
        <v>2951</v>
      </c>
      <c r="P6246" s="64" t="s">
        <v>2942</v>
      </c>
      <c r="Q6246" s="64" t="s">
        <v>2944</v>
      </c>
    </row>
    <row r="6247" spans="1:17" x14ac:dyDescent="0.25">
      <c r="A6247" s="24"/>
      <c r="B6247" s="24"/>
      <c r="C6247" s="24"/>
      <c r="D6247" s="51"/>
      <c r="E6247" s="51"/>
      <c r="F6247" s="51"/>
      <c r="G6247" s="51"/>
      <c r="H6247" s="18" t="s">
        <v>1</v>
      </c>
      <c r="I6247" s="65">
        <v>1</v>
      </c>
      <c r="J6247" s="65" t="s">
        <v>2894</v>
      </c>
      <c r="K6247" s="65">
        <v>3</v>
      </c>
      <c r="L6247" s="65" t="s">
        <v>2945</v>
      </c>
      <c r="M6247" s="65">
        <v>5</v>
      </c>
      <c r="N6247" s="65">
        <v>6</v>
      </c>
      <c r="O6247" s="65">
        <v>7</v>
      </c>
      <c r="P6247" s="65" t="s">
        <v>2946</v>
      </c>
      <c r="Q6247" s="65">
        <v>9</v>
      </c>
    </row>
    <row r="6248" spans="1:17" x14ac:dyDescent="0.25">
      <c r="A6248" s="24"/>
      <c r="B6248" s="24"/>
      <c r="C6248" s="24"/>
      <c r="D6248" s="51"/>
      <c r="E6248" s="52"/>
      <c r="F6248" s="52"/>
      <c r="G6248" s="52"/>
      <c r="H6248" s="19" t="s">
        <v>333</v>
      </c>
      <c r="I6248" s="69">
        <f t="shared" ref="I6248" si="4867">SUM(I6244)</f>
        <v>5470072</v>
      </c>
      <c r="J6248" s="69">
        <f t="shared" ref="J6248:K6248" si="4868">SUM(J6244)</f>
        <v>3300179</v>
      </c>
      <c r="K6248" s="69">
        <f t="shared" si="4868"/>
        <v>0</v>
      </c>
      <c r="L6248" s="69">
        <f t="shared" si="4851"/>
        <v>272942</v>
      </c>
      <c r="M6248" s="69">
        <f t="shared" ref="M6248" si="4869">SUM(M6244)</f>
        <v>0</v>
      </c>
      <c r="N6248" s="69">
        <f t="shared" ref="N6248:O6248" si="4870">SUM(N6244)</f>
        <v>0</v>
      </c>
      <c r="O6248" s="69">
        <f t="shared" si="4870"/>
        <v>272942</v>
      </c>
      <c r="P6248" s="69">
        <f t="shared" si="4852"/>
        <v>272942</v>
      </c>
      <c r="Q6248" s="69">
        <f t="shared" si="4853"/>
        <v>8.2705210838563605</v>
      </c>
    </row>
    <row r="6249" spans="1:17" x14ac:dyDescent="0.25">
      <c r="A6249" s="24"/>
      <c r="B6249" s="24"/>
      <c r="C6249" s="24"/>
      <c r="D6249" s="51"/>
      <c r="E6249" s="51"/>
      <c r="F6249" s="51"/>
      <c r="G6249" s="51"/>
      <c r="H6249" s="20" t="s">
        <v>67</v>
      </c>
      <c r="I6249" s="69">
        <f t="shared" ref="I6249" si="4871">SUM(I6248)</f>
        <v>5470072</v>
      </c>
      <c r="J6249" s="69">
        <f t="shared" ref="J6249:K6249" si="4872">SUM(J6248)</f>
        <v>3300179</v>
      </c>
      <c r="K6249" s="69">
        <f t="shared" si="4872"/>
        <v>0</v>
      </c>
      <c r="L6249" s="69">
        <f t="shared" si="4851"/>
        <v>272942</v>
      </c>
      <c r="M6249" s="69">
        <f t="shared" ref="M6249" si="4873">SUM(M6248)</f>
        <v>0</v>
      </c>
      <c r="N6249" s="69">
        <f t="shared" ref="N6249:O6249" si="4874">SUM(N6248)</f>
        <v>0</v>
      </c>
      <c r="O6249" s="69">
        <f t="shared" si="4874"/>
        <v>272942</v>
      </c>
      <c r="P6249" s="69">
        <f t="shared" si="4852"/>
        <v>272942</v>
      </c>
      <c r="Q6249" s="69">
        <f t="shared" si="4853"/>
        <v>8.2705210838563605</v>
      </c>
    </row>
    <row r="6250" spans="1:17" x14ac:dyDescent="0.25">
      <c r="A6250" s="25"/>
      <c r="B6250" s="25"/>
      <c r="C6250" s="25"/>
      <c r="D6250" s="53"/>
      <c r="E6250" s="53"/>
      <c r="F6250" s="53"/>
      <c r="G6250" s="53"/>
    </row>
    <row r="6251" spans="1:17" ht="15.75" thickBot="1" x14ac:dyDescent="0.3">
      <c r="A6251" s="23" t="s">
        <v>1</v>
      </c>
      <c r="B6251" s="23" t="s">
        <v>1</v>
      </c>
      <c r="C6251" s="23" t="s">
        <v>1</v>
      </c>
      <c r="D6251" s="49" t="s">
        <v>1</v>
      </c>
      <c r="E6251" s="49" t="s">
        <v>1</v>
      </c>
      <c r="F6251" s="49" t="s">
        <v>1</v>
      </c>
      <c r="G6251" s="49" t="s">
        <v>1</v>
      </c>
      <c r="H6251" s="26" t="s">
        <v>1</v>
      </c>
      <c r="I6251" s="70"/>
      <c r="J6251" s="70"/>
      <c r="K6251" s="70"/>
      <c r="L6251" s="70"/>
      <c r="M6251" s="70"/>
      <c r="N6251" s="70"/>
      <c r="O6251" s="70"/>
      <c r="P6251" s="70"/>
      <c r="Q6251" s="70"/>
    </row>
    <row r="6252" spans="1:17" ht="34.5" thickBot="1" x14ac:dyDescent="0.3">
      <c r="A6252" s="22" t="s">
        <v>4</v>
      </c>
      <c r="B6252" s="22" t="s">
        <v>5</v>
      </c>
      <c r="C6252" s="22" t="s">
        <v>6</v>
      </c>
      <c r="D6252" s="44" t="s">
        <v>2891</v>
      </c>
      <c r="E6252" s="44" t="s">
        <v>2895</v>
      </c>
      <c r="F6252" s="44" t="s">
        <v>7</v>
      </c>
      <c r="G6252" s="44" t="s">
        <v>8</v>
      </c>
      <c r="H6252" s="22" t="s">
        <v>9</v>
      </c>
      <c r="I6252" s="64" t="s">
        <v>2718</v>
      </c>
      <c r="J6252" s="64" t="s">
        <v>2879</v>
      </c>
      <c r="K6252" s="64" t="s">
        <v>2942</v>
      </c>
      <c r="L6252" s="64" t="s">
        <v>2942</v>
      </c>
      <c r="M6252" s="64" t="s">
        <v>2950</v>
      </c>
      <c r="N6252" s="64" t="s">
        <v>2949</v>
      </c>
      <c r="O6252" s="64" t="s">
        <v>2951</v>
      </c>
      <c r="P6252" s="64" t="s">
        <v>2942</v>
      </c>
      <c r="Q6252" s="64" t="s">
        <v>2944</v>
      </c>
    </row>
    <row r="6253" spans="1:17" x14ac:dyDescent="0.25">
      <c r="A6253" s="15" t="s">
        <v>1</v>
      </c>
      <c r="B6253" s="15" t="s">
        <v>1</v>
      </c>
      <c r="C6253" s="15" t="s">
        <v>1</v>
      </c>
      <c r="D6253" s="45" t="s">
        <v>1</v>
      </c>
      <c r="E6253" s="45" t="s">
        <v>1</v>
      </c>
      <c r="F6253" s="46" t="s">
        <v>1</v>
      </c>
      <c r="G6253" s="47" t="s">
        <v>1</v>
      </c>
      <c r="H6253" s="16" t="s">
        <v>1</v>
      </c>
      <c r="I6253" s="65">
        <v>1</v>
      </c>
      <c r="J6253" s="65" t="s">
        <v>2894</v>
      </c>
      <c r="K6253" s="65">
        <v>3</v>
      </c>
      <c r="L6253" s="65" t="s">
        <v>2945</v>
      </c>
      <c r="M6253" s="65">
        <v>5</v>
      </c>
      <c r="N6253" s="65">
        <v>6</v>
      </c>
      <c r="O6253" s="65">
        <v>7</v>
      </c>
      <c r="P6253" s="65" t="s">
        <v>2946</v>
      </c>
      <c r="Q6253" s="65">
        <v>9</v>
      </c>
    </row>
    <row r="6254" spans="1:17" x14ac:dyDescent="0.25">
      <c r="A6254" s="14" t="s">
        <v>638</v>
      </c>
      <c r="B6254" s="14" t="s">
        <v>124</v>
      </c>
      <c r="C6254" s="12" t="s">
        <v>826</v>
      </c>
      <c r="D6254" s="43" t="s">
        <v>1907</v>
      </c>
      <c r="E6254" s="42" t="s">
        <v>1</v>
      </c>
      <c r="F6254" s="42" t="s">
        <v>1</v>
      </c>
      <c r="G6254" s="42" t="s">
        <v>1</v>
      </c>
      <c r="H6254" s="11" t="s">
        <v>1908</v>
      </c>
      <c r="I6254" s="63"/>
      <c r="J6254" s="63"/>
      <c r="K6254" s="63"/>
      <c r="L6254" s="63"/>
      <c r="M6254" s="63"/>
      <c r="N6254" s="63"/>
      <c r="O6254" s="63"/>
      <c r="P6254" s="63">
        <f t="shared" si="4852"/>
        <v>0</v>
      </c>
      <c r="Q6254" s="63" t="str">
        <f t="shared" si="4853"/>
        <v>-</v>
      </c>
    </row>
    <row r="6255" spans="1:17" ht="22.5" x14ac:dyDescent="0.25">
      <c r="A6255" s="14" t="s">
        <v>1</v>
      </c>
      <c r="B6255" s="14" t="s">
        <v>1</v>
      </c>
      <c r="C6255" s="14" t="s">
        <v>1</v>
      </c>
      <c r="D6255" s="42" t="s">
        <v>1</v>
      </c>
      <c r="E6255" s="42" t="s">
        <v>1</v>
      </c>
      <c r="F6255" s="42" t="s">
        <v>1</v>
      </c>
      <c r="G6255" s="42" t="s">
        <v>1</v>
      </c>
      <c r="H6255" s="17" t="s">
        <v>13</v>
      </c>
      <c r="I6255" s="66">
        <f t="shared" ref="I6255" si="4875">SUM(I6256,I6264,I6266)</f>
        <v>14100528</v>
      </c>
      <c r="J6255" s="66">
        <f t="shared" ref="J6255:K6255" si="4876">SUM(J6256,J6264,J6266)</f>
        <v>11958872</v>
      </c>
      <c r="K6255" s="66">
        <f t="shared" si="4876"/>
        <v>0</v>
      </c>
      <c r="L6255" s="66">
        <f t="shared" si="4851"/>
        <v>990440</v>
      </c>
      <c r="M6255" s="66">
        <f t="shared" ref="M6255" si="4877">SUM(M6256,M6264,M6266)</f>
        <v>0</v>
      </c>
      <c r="N6255" s="66">
        <f t="shared" ref="N6255:O6255" si="4878">SUM(N6256,N6264,N6266)</f>
        <v>0</v>
      </c>
      <c r="O6255" s="66">
        <f t="shared" si="4878"/>
        <v>990440</v>
      </c>
      <c r="P6255" s="66">
        <f t="shared" si="4852"/>
        <v>990440</v>
      </c>
      <c r="Q6255" s="66">
        <f t="shared" si="4853"/>
        <v>8.2820520196219167</v>
      </c>
    </row>
    <row r="6256" spans="1:17" x14ac:dyDescent="0.25">
      <c r="A6256" s="12" t="s">
        <v>638</v>
      </c>
      <c r="B6256" s="12" t="s">
        <v>124</v>
      </c>
      <c r="C6256" s="12" t="s">
        <v>826</v>
      </c>
      <c r="D6256" s="43" t="s">
        <v>1907</v>
      </c>
      <c r="E6256" s="42" t="s">
        <v>2709</v>
      </c>
      <c r="F6256" s="42" t="s">
        <v>1</v>
      </c>
      <c r="G6256" s="42" t="s">
        <v>1</v>
      </c>
      <c r="H6256" s="11" t="s">
        <v>15</v>
      </c>
      <c r="I6256" s="67">
        <f t="shared" ref="I6256" si="4879">SUM(I6257,I6258)</f>
        <v>11468544</v>
      </c>
      <c r="J6256" s="67">
        <f t="shared" ref="J6256:K6256" si="4880">SUM(J6257,J6258)</f>
        <v>10669454</v>
      </c>
      <c r="K6256" s="67">
        <f t="shared" si="4880"/>
        <v>0</v>
      </c>
      <c r="L6256" s="67">
        <f t="shared" si="4851"/>
        <v>882580</v>
      </c>
      <c r="M6256" s="67">
        <f t="shared" ref="M6256" si="4881">SUM(M6257,M6258)</f>
        <v>0</v>
      </c>
      <c r="N6256" s="67">
        <f t="shared" ref="N6256:O6256" si="4882">SUM(N6257,N6258)</f>
        <v>0</v>
      </c>
      <c r="O6256" s="67">
        <f t="shared" si="4882"/>
        <v>882580</v>
      </c>
      <c r="P6256" s="67">
        <f t="shared" si="4852"/>
        <v>882580</v>
      </c>
      <c r="Q6256" s="67">
        <f t="shared" si="4853"/>
        <v>8.272025916227765</v>
      </c>
    </row>
    <row r="6257" spans="1:17" x14ac:dyDescent="0.25">
      <c r="A6257" s="12" t="s">
        <v>638</v>
      </c>
      <c r="B6257" s="12" t="s">
        <v>124</v>
      </c>
      <c r="C6257" s="12" t="s">
        <v>826</v>
      </c>
      <c r="D6257" s="43" t="s">
        <v>1907</v>
      </c>
      <c r="E6257" s="48">
        <v>6111</v>
      </c>
      <c r="F6257" s="43"/>
      <c r="G6257" s="56" t="s">
        <v>2921</v>
      </c>
      <c r="H6257" s="23" t="s">
        <v>16</v>
      </c>
      <c r="I6257" s="68">
        <v>10550000</v>
      </c>
      <c r="J6257" s="68">
        <v>9800000</v>
      </c>
      <c r="K6257" s="68"/>
      <c r="L6257" s="68">
        <f t="shared" si="4851"/>
        <v>816600</v>
      </c>
      <c r="M6257" s="68"/>
      <c r="N6257" s="68"/>
      <c r="O6257" s="68">
        <v>816600</v>
      </c>
      <c r="P6257" s="68">
        <f t="shared" si="4852"/>
        <v>816600</v>
      </c>
      <c r="Q6257" s="68">
        <f t="shared" si="4853"/>
        <v>8.3326530612244909</v>
      </c>
    </row>
    <row r="6258" spans="1:17" x14ac:dyDescent="0.25">
      <c r="A6258" s="14" t="s">
        <v>638</v>
      </c>
      <c r="B6258" s="14" t="s">
        <v>124</v>
      </c>
      <c r="C6258" s="14" t="s">
        <v>826</v>
      </c>
      <c r="D6258" s="50" t="s">
        <v>1907</v>
      </c>
      <c r="E6258" s="50" t="s">
        <v>2719</v>
      </c>
      <c r="F6258" s="43" t="s">
        <v>1</v>
      </c>
      <c r="G6258" s="49" t="s">
        <v>1</v>
      </c>
      <c r="H6258" s="11" t="s">
        <v>19</v>
      </c>
      <c r="I6258" s="67">
        <f t="shared" ref="I6258:O6258" si="4883">SUM(I6259:I6263)</f>
        <v>918544</v>
      </c>
      <c r="J6258" s="67">
        <f t="shared" si="4883"/>
        <v>869454</v>
      </c>
      <c r="K6258" s="67">
        <f t="shared" si="4883"/>
        <v>0</v>
      </c>
      <c r="L6258" s="67">
        <f t="shared" si="4851"/>
        <v>65980</v>
      </c>
      <c r="M6258" s="67">
        <f t="shared" si="4883"/>
        <v>0</v>
      </c>
      <c r="N6258" s="67">
        <f t="shared" si="4883"/>
        <v>0</v>
      </c>
      <c r="O6258" s="67">
        <f t="shared" si="4883"/>
        <v>65980</v>
      </c>
      <c r="P6258" s="67">
        <f t="shared" si="4852"/>
        <v>65980</v>
      </c>
      <c r="Q6258" s="67">
        <f t="shared" si="4853"/>
        <v>7.5886705909685856</v>
      </c>
    </row>
    <row r="6259" spans="1:17" x14ac:dyDescent="0.25">
      <c r="A6259" s="12" t="s">
        <v>638</v>
      </c>
      <c r="B6259" s="12" t="s">
        <v>124</v>
      </c>
      <c r="C6259" s="12" t="s">
        <v>826</v>
      </c>
      <c r="D6259" s="43" t="s">
        <v>1907</v>
      </c>
      <c r="E6259" s="48">
        <v>6112</v>
      </c>
      <c r="F6259" s="43" t="s">
        <v>1909</v>
      </c>
      <c r="G6259" s="56" t="s">
        <v>2921</v>
      </c>
      <c r="H6259" s="23" t="s">
        <v>73</v>
      </c>
      <c r="I6259" s="68">
        <v>144584</v>
      </c>
      <c r="J6259" s="68">
        <v>144584</v>
      </c>
      <c r="K6259" s="68"/>
      <c r="L6259" s="68">
        <f t="shared" si="4851"/>
        <v>13144</v>
      </c>
      <c r="M6259" s="68"/>
      <c r="N6259" s="68"/>
      <c r="O6259" s="68">
        <v>13144</v>
      </c>
      <c r="P6259" s="68">
        <f t="shared" si="4852"/>
        <v>13144</v>
      </c>
      <c r="Q6259" s="68">
        <f t="shared" si="4853"/>
        <v>9.0909090909090917</v>
      </c>
    </row>
    <row r="6260" spans="1:17" x14ac:dyDescent="0.25">
      <c r="A6260" s="12" t="s">
        <v>638</v>
      </c>
      <c r="B6260" s="12" t="s">
        <v>124</v>
      </c>
      <c r="C6260" s="12" t="s">
        <v>826</v>
      </c>
      <c r="D6260" s="43" t="s">
        <v>1907</v>
      </c>
      <c r="E6260" s="48">
        <v>6112</v>
      </c>
      <c r="F6260" s="43" t="s">
        <v>1910</v>
      </c>
      <c r="G6260" s="56" t="s">
        <v>2921</v>
      </c>
      <c r="H6260" s="23" t="s">
        <v>22</v>
      </c>
      <c r="I6260" s="68">
        <v>518320</v>
      </c>
      <c r="J6260" s="68">
        <v>499230</v>
      </c>
      <c r="K6260" s="68"/>
      <c r="L6260" s="68">
        <f t="shared" si="4851"/>
        <v>45380</v>
      </c>
      <c r="M6260" s="68"/>
      <c r="N6260" s="68"/>
      <c r="O6260" s="68">
        <v>45380</v>
      </c>
      <c r="P6260" s="68">
        <f t="shared" si="4852"/>
        <v>45380</v>
      </c>
      <c r="Q6260" s="68">
        <f t="shared" si="4853"/>
        <v>9.0899985978406743</v>
      </c>
    </row>
    <row r="6261" spans="1:17" x14ac:dyDescent="0.25">
      <c r="A6261" s="12" t="s">
        <v>638</v>
      </c>
      <c r="B6261" s="12" t="s">
        <v>124</v>
      </c>
      <c r="C6261" s="12" t="s">
        <v>826</v>
      </c>
      <c r="D6261" s="43" t="s">
        <v>1907</v>
      </c>
      <c r="E6261" s="48">
        <v>6112</v>
      </c>
      <c r="F6261" s="43" t="s">
        <v>1911</v>
      </c>
      <c r="G6261" s="56" t="s">
        <v>2921</v>
      </c>
      <c r="H6261" s="23" t="s">
        <v>24</v>
      </c>
      <c r="I6261" s="68">
        <v>113336</v>
      </c>
      <c r="J6261" s="68">
        <v>113336</v>
      </c>
      <c r="K6261" s="68"/>
      <c r="L6261" s="68">
        <f t="shared" si="4851"/>
        <v>0</v>
      </c>
      <c r="M6261" s="68"/>
      <c r="N6261" s="68"/>
      <c r="O6261" s="68"/>
      <c r="P6261" s="68">
        <f t="shared" si="4852"/>
        <v>0</v>
      </c>
      <c r="Q6261" s="68">
        <f t="shared" si="4853"/>
        <v>0</v>
      </c>
    </row>
    <row r="6262" spans="1:17" x14ac:dyDescent="0.25">
      <c r="A6262" s="12" t="s">
        <v>638</v>
      </c>
      <c r="B6262" s="12" t="s">
        <v>124</v>
      </c>
      <c r="C6262" s="12" t="s">
        <v>826</v>
      </c>
      <c r="D6262" s="43" t="s">
        <v>1907</v>
      </c>
      <c r="E6262" s="48">
        <v>6112</v>
      </c>
      <c r="F6262" s="43" t="s">
        <v>1912</v>
      </c>
      <c r="G6262" s="56" t="s">
        <v>2921</v>
      </c>
      <c r="H6262" s="23" t="s">
        <v>76</v>
      </c>
      <c r="I6262" s="68">
        <v>88304</v>
      </c>
      <c r="J6262" s="68">
        <v>88304</v>
      </c>
      <c r="K6262" s="68"/>
      <c r="L6262" s="68">
        <f t="shared" si="4851"/>
        <v>0</v>
      </c>
      <c r="M6262" s="68"/>
      <c r="N6262" s="68"/>
      <c r="O6262" s="68"/>
      <c r="P6262" s="68">
        <f t="shared" si="4852"/>
        <v>0</v>
      </c>
      <c r="Q6262" s="68">
        <f t="shared" si="4853"/>
        <v>0</v>
      </c>
    </row>
    <row r="6263" spans="1:17" x14ac:dyDescent="0.25">
      <c r="A6263" s="12" t="s">
        <v>638</v>
      </c>
      <c r="B6263" s="12" t="s">
        <v>124</v>
      </c>
      <c r="C6263" s="12" t="s">
        <v>826</v>
      </c>
      <c r="D6263" s="43" t="s">
        <v>1907</v>
      </c>
      <c r="E6263" s="48">
        <v>6112</v>
      </c>
      <c r="F6263" s="43" t="s">
        <v>1913</v>
      </c>
      <c r="G6263" s="56" t="s">
        <v>2921</v>
      </c>
      <c r="H6263" s="23" t="s">
        <v>26</v>
      </c>
      <c r="I6263" s="68">
        <v>54000</v>
      </c>
      <c r="J6263" s="68">
        <v>24000</v>
      </c>
      <c r="K6263" s="68"/>
      <c r="L6263" s="68">
        <f t="shared" si="4851"/>
        <v>7456</v>
      </c>
      <c r="M6263" s="68"/>
      <c r="N6263" s="68"/>
      <c r="O6263" s="68">
        <v>7456</v>
      </c>
      <c r="P6263" s="68">
        <f t="shared" si="4852"/>
        <v>7456</v>
      </c>
      <c r="Q6263" s="68">
        <f t="shared" si="4853"/>
        <v>31.066666666666663</v>
      </c>
    </row>
    <row r="6264" spans="1:17" x14ac:dyDescent="0.25">
      <c r="A6264" s="12" t="s">
        <v>638</v>
      </c>
      <c r="B6264" s="12" t="s">
        <v>124</v>
      </c>
      <c r="C6264" s="12" t="s">
        <v>826</v>
      </c>
      <c r="D6264" s="43" t="s">
        <v>1907</v>
      </c>
      <c r="E6264" s="42" t="s">
        <v>2710</v>
      </c>
      <c r="F6264" s="42" t="s">
        <v>1</v>
      </c>
      <c r="G6264" s="42" t="s">
        <v>1</v>
      </c>
      <c r="H6264" s="11" t="s">
        <v>28</v>
      </c>
      <c r="I6264" s="67">
        <f t="shared" ref="I6264:O6264" si="4884">SUM(I6265)</f>
        <v>1136700</v>
      </c>
      <c r="J6264" s="67">
        <f t="shared" si="4884"/>
        <v>1060360</v>
      </c>
      <c r="K6264" s="67">
        <f t="shared" si="4884"/>
        <v>0</v>
      </c>
      <c r="L6264" s="67">
        <f t="shared" si="4851"/>
        <v>88360</v>
      </c>
      <c r="M6264" s="67">
        <f t="shared" si="4884"/>
        <v>0</v>
      </c>
      <c r="N6264" s="67">
        <f t="shared" si="4884"/>
        <v>0</v>
      </c>
      <c r="O6264" s="67">
        <f t="shared" si="4884"/>
        <v>88360</v>
      </c>
      <c r="P6264" s="67">
        <f t="shared" si="4852"/>
        <v>88360</v>
      </c>
      <c r="Q6264" s="67">
        <f t="shared" si="4853"/>
        <v>8.3330189746878425</v>
      </c>
    </row>
    <row r="6265" spans="1:17" x14ac:dyDescent="0.25">
      <c r="A6265" s="12" t="s">
        <v>638</v>
      </c>
      <c r="B6265" s="12" t="s">
        <v>124</v>
      </c>
      <c r="C6265" s="12" t="s">
        <v>826</v>
      </c>
      <c r="D6265" s="43" t="s">
        <v>1907</v>
      </c>
      <c r="E6265" s="48">
        <v>6121</v>
      </c>
      <c r="F6265" s="43"/>
      <c r="G6265" s="56" t="s">
        <v>2921</v>
      </c>
      <c r="H6265" s="23" t="s">
        <v>29</v>
      </c>
      <c r="I6265" s="68">
        <v>1136700</v>
      </c>
      <c r="J6265" s="68">
        <v>1060360</v>
      </c>
      <c r="K6265" s="68"/>
      <c r="L6265" s="68">
        <f t="shared" si="4851"/>
        <v>88360</v>
      </c>
      <c r="M6265" s="68"/>
      <c r="N6265" s="68"/>
      <c r="O6265" s="68">
        <v>88360</v>
      </c>
      <c r="P6265" s="68">
        <f t="shared" si="4852"/>
        <v>88360</v>
      </c>
      <c r="Q6265" s="68">
        <f t="shared" si="4853"/>
        <v>8.3330189746878425</v>
      </c>
    </row>
    <row r="6266" spans="1:17" x14ac:dyDescent="0.25">
      <c r="A6266" s="12" t="s">
        <v>638</v>
      </c>
      <c r="B6266" s="12" t="s">
        <v>124</v>
      </c>
      <c r="C6266" s="12" t="s">
        <v>826</v>
      </c>
      <c r="D6266" s="43" t="s">
        <v>1907</v>
      </c>
      <c r="E6266" s="42" t="s">
        <v>2711</v>
      </c>
      <c r="F6266" s="42" t="s">
        <v>1</v>
      </c>
      <c r="G6266" s="42" t="s">
        <v>1</v>
      </c>
      <c r="H6266" s="11" t="s">
        <v>32</v>
      </c>
      <c r="I6266" s="67">
        <f t="shared" ref="I6266:O6266" si="4885">SUM(I6267:I6275)</f>
        <v>1495284</v>
      </c>
      <c r="J6266" s="67">
        <f t="shared" si="4885"/>
        <v>229058</v>
      </c>
      <c r="K6266" s="67">
        <f t="shared" si="4885"/>
        <v>0</v>
      </c>
      <c r="L6266" s="67">
        <f t="shared" si="4851"/>
        <v>19500</v>
      </c>
      <c r="M6266" s="67">
        <f t="shared" si="4885"/>
        <v>0</v>
      </c>
      <c r="N6266" s="67">
        <f t="shared" si="4885"/>
        <v>0</v>
      </c>
      <c r="O6266" s="67">
        <f t="shared" si="4885"/>
        <v>19500</v>
      </c>
      <c r="P6266" s="67">
        <f t="shared" si="4852"/>
        <v>19500</v>
      </c>
      <c r="Q6266" s="67">
        <f t="shared" si="4853"/>
        <v>8.5131276794523654</v>
      </c>
    </row>
    <row r="6267" spans="1:17" x14ac:dyDescent="0.25">
      <c r="A6267" s="12" t="s">
        <v>638</v>
      </c>
      <c r="B6267" s="12" t="s">
        <v>124</v>
      </c>
      <c r="C6267" s="12" t="s">
        <v>826</v>
      </c>
      <c r="D6267" s="43" t="s">
        <v>1907</v>
      </c>
      <c r="E6267" s="48">
        <v>6131</v>
      </c>
      <c r="F6267" s="43"/>
      <c r="G6267" s="56" t="s">
        <v>2921</v>
      </c>
      <c r="H6267" s="23" t="s">
        <v>33</v>
      </c>
      <c r="I6267" s="68">
        <v>40000</v>
      </c>
      <c r="J6267" s="68">
        <v>0</v>
      </c>
      <c r="K6267" s="68"/>
      <c r="L6267" s="68">
        <f t="shared" si="4851"/>
        <v>0</v>
      </c>
      <c r="M6267" s="68"/>
      <c r="N6267" s="68"/>
      <c r="O6267" s="68"/>
      <c r="P6267" s="68">
        <f t="shared" si="4852"/>
        <v>0</v>
      </c>
      <c r="Q6267" s="68" t="str">
        <f t="shared" si="4853"/>
        <v>-</v>
      </c>
    </row>
    <row r="6268" spans="1:17" x14ac:dyDescent="0.25">
      <c r="A6268" s="12" t="s">
        <v>638</v>
      </c>
      <c r="B6268" s="12" t="s">
        <v>124</v>
      </c>
      <c r="C6268" s="12" t="s">
        <v>826</v>
      </c>
      <c r="D6268" s="43" t="s">
        <v>1907</v>
      </c>
      <c r="E6268" s="48">
        <v>6132</v>
      </c>
      <c r="F6268" s="43"/>
      <c r="G6268" s="56" t="s">
        <v>2921</v>
      </c>
      <c r="H6268" s="23" t="s">
        <v>227</v>
      </c>
      <c r="I6268" s="68">
        <v>107000</v>
      </c>
      <c r="J6268" s="68">
        <v>70000</v>
      </c>
      <c r="K6268" s="68"/>
      <c r="L6268" s="68">
        <f t="shared" si="4851"/>
        <v>5800</v>
      </c>
      <c r="M6268" s="68"/>
      <c r="N6268" s="68"/>
      <c r="O6268" s="68">
        <v>5800</v>
      </c>
      <c r="P6268" s="68">
        <f t="shared" si="4852"/>
        <v>5800</v>
      </c>
      <c r="Q6268" s="68">
        <f t="shared" si="4853"/>
        <v>8.2857142857142847</v>
      </c>
    </row>
    <row r="6269" spans="1:17" x14ac:dyDescent="0.25">
      <c r="A6269" s="12" t="s">
        <v>638</v>
      </c>
      <c r="B6269" s="12" t="s">
        <v>124</v>
      </c>
      <c r="C6269" s="12" t="s">
        <v>826</v>
      </c>
      <c r="D6269" s="43" t="s">
        <v>1907</v>
      </c>
      <c r="E6269" s="48">
        <v>6133</v>
      </c>
      <c r="F6269" s="43"/>
      <c r="G6269" s="56" t="s">
        <v>2921</v>
      </c>
      <c r="H6269" s="23" t="s">
        <v>229</v>
      </c>
      <c r="I6269" s="68">
        <v>55000</v>
      </c>
      <c r="J6269" s="68">
        <v>35000</v>
      </c>
      <c r="K6269" s="68"/>
      <c r="L6269" s="68">
        <f t="shared" si="4851"/>
        <v>2900</v>
      </c>
      <c r="M6269" s="68"/>
      <c r="N6269" s="68"/>
      <c r="O6269" s="68">
        <v>2900</v>
      </c>
      <c r="P6269" s="68">
        <f t="shared" si="4852"/>
        <v>2900</v>
      </c>
      <c r="Q6269" s="68">
        <f t="shared" si="4853"/>
        <v>8.2857142857142847</v>
      </c>
    </row>
    <row r="6270" spans="1:17" x14ac:dyDescent="0.25">
      <c r="A6270" s="12" t="s">
        <v>638</v>
      </c>
      <c r="B6270" s="12" t="s">
        <v>124</v>
      </c>
      <c r="C6270" s="12" t="s">
        <v>826</v>
      </c>
      <c r="D6270" s="43" t="s">
        <v>1907</v>
      </c>
      <c r="E6270" s="48">
        <v>6134</v>
      </c>
      <c r="F6270" s="43"/>
      <c r="G6270" s="56" t="s">
        <v>2921</v>
      </c>
      <c r="H6270" s="23" t="s">
        <v>169</v>
      </c>
      <c r="I6270" s="68">
        <v>60000</v>
      </c>
      <c r="J6270" s="68">
        <v>0</v>
      </c>
      <c r="K6270" s="68"/>
      <c r="L6270" s="68">
        <f t="shared" si="4851"/>
        <v>0</v>
      </c>
      <c r="M6270" s="68"/>
      <c r="N6270" s="68"/>
      <c r="O6270" s="68"/>
      <c r="P6270" s="68">
        <f t="shared" si="4852"/>
        <v>0</v>
      </c>
      <c r="Q6270" s="68" t="str">
        <f t="shared" si="4853"/>
        <v>-</v>
      </c>
    </row>
    <row r="6271" spans="1:17" x14ac:dyDescent="0.25">
      <c r="A6271" s="12" t="s">
        <v>638</v>
      </c>
      <c r="B6271" s="12" t="s">
        <v>124</v>
      </c>
      <c r="C6271" s="12" t="s">
        <v>826</v>
      </c>
      <c r="D6271" s="43" t="s">
        <v>1907</v>
      </c>
      <c r="E6271" s="48">
        <v>6135</v>
      </c>
      <c r="F6271" s="43"/>
      <c r="G6271" s="56" t="s">
        <v>2921</v>
      </c>
      <c r="H6271" s="23" t="s">
        <v>231</v>
      </c>
      <c r="I6271" s="68">
        <v>100</v>
      </c>
      <c r="J6271" s="68">
        <v>0</v>
      </c>
      <c r="K6271" s="68"/>
      <c r="L6271" s="68">
        <f t="shared" si="4851"/>
        <v>0</v>
      </c>
      <c r="M6271" s="68"/>
      <c r="N6271" s="68"/>
      <c r="O6271" s="68"/>
      <c r="P6271" s="68">
        <f t="shared" si="4852"/>
        <v>0</v>
      </c>
      <c r="Q6271" s="68" t="str">
        <f t="shared" si="4853"/>
        <v>-</v>
      </c>
    </row>
    <row r="6272" spans="1:17" x14ac:dyDescent="0.25">
      <c r="A6272" s="12" t="s">
        <v>638</v>
      </c>
      <c r="B6272" s="12" t="s">
        <v>124</v>
      </c>
      <c r="C6272" s="12" t="s">
        <v>826</v>
      </c>
      <c r="D6272" s="43" t="s">
        <v>1907</v>
      </c>
      <c r="E6272" s="48">
        <v>6136</v>
      </c>
      <c r="F6272" s="43"/>
      <c r="G6272" s="56" t="s">
        <v>2921</v>
      </c>
      <c r="H6272" s="23" t="s">
        <v>233</v>
      </c>
      <c r="I6272" s="68">
        <v>100</v>
      </c>
      <c r="J6272" s="68">
        <v>0</v>
      </c>
      <c r="K6272" s="68"/>
      <c r="L6272" s="68">
        <f t="shared" si="4851"/>
        <v>0</v>
      </c>
      <c r="M6272" s="68"/>
      <c r="N6272" s="68"/>
      <c r="O6272" s="68"/>
      <c r="P6272" s="68">
        <f t="shared" si="4852"/>
        <v>0</v>
      </c>
      <c r="Q6272" s="68" t="str">
        <f t="shared" si="4853"/>
        <v>-</v>
      </c>
    </row>
    <row r="6273" spans="1:17" x14ac:dyDescent="0.25">
      <c r="A6273" s="12" t="s">
        <v>638</v>
      </c>
      <c r="B6273" s="12" t="s">
        <v>124</v>
      </c>
      <c r="C6273" s="12" t="s">
        <v>826</v>
      </c>
      <c r="D6273" s="43" t="s">
        <v>1907</v>
      </c>
      <c r="E6273" s="48">
        <v>6137</v>
      </c>
      <c r="F6273" s="43"/>
      <c r="G6273" s="56" t="s">
        <v>2921</v>
      </c>
      <c r="H6273" s="23" t="s">
        <v>235</v>
      </c>
      <c r="I6273" s="68">
        <v>38000</v>
      </c>
      <c r="J6273" s="68">
        <v>28000</v>
      </c>
      <c r="K6273" s="68"/>
      <c r="L6273" s="68">
        <f t="shared" si="4851"/>
        <v>2800</v>
      </c>
      <c r="M6273" s="68"/>
      <c r="N6273" s="68"/>
      <c r="O6273" s="68">
        <v>2800</v>
      </c>
      <c r="P6273" s="68">
        <f t="shared" si="4852"/>
        <v>2800</v>
      </c>
      <c r="Q6273" s="68">
        <f t="shared" si="4853"/>
        <v>10</v>
      </c>
    </row>
    <row r="6274" spans="1:17" x14ac:dyDescent="0.25">
      <c r="A6274" s="12" t="s">
        <v>638</v>
      </c>
      <c r="B6274" s="12" t="s">
        <v>124</v>
      </c>
      <c r="C6274" s="12" t="s">
        <v>826</v>
      </c>
      <c r="D6274" s="43" t="s">
        <v>1907</v>
      </c>
      <c r="E6274" s="48">
        <v>6138</v>
      </c>
      <c r="F6274" s="43"/>
      <c r="G6274" s="56" t="s">
        <v>2921</v>
      </c>
      <c r="H6274" s="23" t="s">
        <v>237</v>
      </c>
      <c r="I6274" s="68">
        <v>40000</v>
      </c>
      <c r="J6274" s="68">
        <v>0</v>
      </c>
      <c r="K6274" s="68"/>
      <c r="L6274" s="68">
        <f t="shared" si="4851"/>
        <v>0</v>
      </c>
      <c r="M6274" s="68"/>
      <c r="N6274" s="68"/>
      <c r="O6274" s="68"/>
      <c r="P6274" s="68">
        <f t="shared" si="4852"/>
        <v>0</v>
      </c>
      <c r="Q6274" s="68" t="str">
        <f t="shared" si="4853"/>
        <v>-</v>
      </c>
    </row>
    <row r="6275" spans="1:17" x14ac:dyDescent="0.25">
      <c r="A6275" s="14" t="s">
        <v>638</v>
      </c>
      <c r="B6275" s="14" t="s">
        <v>124</v>
      </c>
      <c r="C6275" s="14" t="s">
        <v>826</v>
      </c>
      <c r="D6275" s="50" t="s">
        <v>1907</v>
      </c>
      <c r="E6275" s="50" t="s">
        <v>2720</v>
      </c>
      <c r="F6275" s="43" t="s">
        <v>1</v>
      </c>
      <c r="G6275" s="49" t="s">
        <v>1</v>
      </c>
      <c r="H6275" s="11" t="s">
        <v>35</v>
      </c>
      <c r="I6275" s="67">
        <f t="shared" ref="I6275:O6275" si="4886">SUM(I6276:I6278)</f>
        <v>1155084</v>
      </c>
      <c r="J6275" s="67">
        <f t="shared" si="4886"/>
        <v>96058</v>
      </c>
      <c r="K6275" s="67">
        <f t="shared" si="4886"/>
        <v>0</v>
      </c>
      <c r="L6275" s="67">
        <f t="shared" si="4851"/>
        <v>8000</v>
      </c>
      <c r="M6275" s="67">
        <f t="shared" si="4886"/>
        <v>0</v>
      </c>
      <c r="N6275" s="67">
        <f t="shared" si="4886"/>
        <v>0</v>
      </c>
      <c r="O6275" s="67">
        <f t="shared" si="4886"/>
        <v>8000</v>
      </c>
      <c r="P6275" s="67">
        <f t="shared" si="4852"/>
        <v>8000</v>
      </c>
      <c r="Q6275" s="67">
        <f t="shared" si="4853"/>
        <v>8.3283016510858019</v>
      </c>
    </row>
    <row r="6276" spans="1:17" x14ac:dyDescent="0.25">
      <c r="A6276" s="12" t="s">
        <v>638</v>
      </c>
      <c r="B6276" s="12" t="s">
        <v>124</v>
      </c>
      <c r="C6276" s="12" t="s">
        <v>826</v>
      </c>
      <c r="D6276" s="43" t="s">
        <v>1907</v>
      </c>
      <c r="E6276" s="48">
        <v>6139</v>
      </c>
      <c r="F6276" s="43"/>
      <c r="G6276" s="56" t="s">
        <v>2921</v>
      </c>
      <c r="H6276" s="23" t="s">
        <v>35</v>
      </c>
      <c r="I6276" s="68">
        <v>1051916</v>
      </c>
      <c r="J6276" s="68">
        <v>0</v>
      </c>
      <c r="K6276" s="68"/>
      <c r="L6276" s="68">
        <f t="shared" si="4851"/>
        <v>0</v>
      </c>
      <c r="M6276" s="68"/>
      <c r="N6276" s="68"/>
      <c r="O6276" s="68"/>
      <c r="P6276" s="68">
        <f t="shared" si="4852"/>
        <v>0</v>
      </c>
      <c r="Q6276" s="68" t="str">
        <f t="shared" si="4853"/>
        <v>-</v>
      </c>
    </row>
    <row r="6277" spans="1:17" x14ac:dyDescent="0.25">
      <c r="A6277" s="12" t="s">
        <v>638</v>
      </c>
      <c r="B6277" s="12" t="s">
        <v>124</v>
      </c>
      <c r="C6277" s="12" t="s">
        <v>826</v>
      </c>
      <c r="D6277" s="43" t="s">
        <v>1907</v>
      </c>
      <c r="E6277" s="48">
        <v>6139</v>
      </c>
      <c r="F6277" s="43" t="s">
        <v>1914</v>
      </c>
      <c r="G6277" s="56" t="s">
        <v>2921</v>
      </c>
      <c r="H6277" s="23" t="s">
        <v>43</v>
      </c>
      <c r="I6277" s="68">
        <v>36425</v>
      </c>
      <c r="J6277" s="68">
        <v>34315</v>
      </c>
      <c r="K6277" s="68"/>
      <c r="L6277" s="68">
        <f t="shared" si="4851"/>
        <v>2850</v>
      </c>
      <c r="M6277" s="68"/>
      <c r="N6277" s="68"/>
      <c r="O6277" s="68">
        <v>2850</v>
      </c>
      <c r="P6277" s="68">
        <f t="shared" si="4852"/>
        <v>2850</v>
      </c>
      <c r="Q6277" s="68">
        <f t="shared" si="4853"/>
        <v>8.3054057992131725</v>
      </c>
    </row>
    <row r="6278" spans="1:17" ht="22.5" x14ac:dyDescent="0.25">
      <c r="A6278" s="12" t="s">
        <v>638</v>
      </c>
      <c r="B6278" s="12" t="s">
        <v>124</v>
      </c>
      <c r="C6278" s="12" t="s">
        <v>826</v>
      </c>
      <c r="D6278" s="43" t="s">
        <v>1907</v>
      </c>
      <c r="E6278" s="48">
        <v>6139</v>
      </c>
      <c r="F6278" s="43" t="s">
        <v>1915</v>
      </c>
      <c r="G6278" s="56" t="s">
        <v>2921</v>
      </c>
      <c r="H6278" s="23" t="s">
        <v>49</v>
      </c>
      <c r="I6278" s="68">
        <v>66743</v>
      </c>
      <c r="J6278" s="68">
        <v>61743</v>
      </c>
      <c r="K6278" s="68"/>
      <c r="L6278" s="68">
        <f t="shared" si="4851"/>
        <v>5150</v>
      </c>
      <c r="M6278" s="68"/>
      <c r="N6278" s="68"/>
      <c r="O6278" s="68">
        <v>5150</v>
      </c>
      <c r="P6278" s="68">
        <f t="shared" si="4852"/>
        <v>5150</v>
      </c>
      <c r="Q6278" s="68">
        <f t="shared" si="4853"/>
        <v>8.3410265131269945</v>
      </c>
    </row>
    <row r="6279" spans="1:17" ht="22.5" x14ac:dyDescent="0.25">
      <c r="A6279" s="14" t="s">
        <v>1</v>
      </c>
      <c r="B6279" s="14" t="s">
        <v>1</v>
      </c>
      <c r="C6279" s="14" t="s">
        <v>1</v>
      </c>
      <c r="D6279" s="42" t="s">
        <v>1</v>
      </c>
      <c r="E6279" s="42" t="s">
        <v>1</v>
      </c>
      <c r="F6279" s="42" t="s">
        <v>1</v>
      </c>
      <c r="G6279" s="42" t="s">
        <v>1</v>
      </c>
      <c r="H6279" s="17" t="s">
        <v>50</v>
      </c>
      <c r="I6279" s="66">
        <f t="shared" ref="I6279:O6279" si="4887">SUM(I6280)</f>
        <v>200</v>
      </c>
      <c r="J6279" s="66">
        <f t="shared" si="4887"/>
        <v>0</v>
      </c>
      <c r="K6279" s="66">
        <f t="shared" si="4887"/>
        <v>0</v>
      </c>
      <c r="L6279" s="66">
        <f t="shared" si="4851"/>
        <v>0</v>
      </c>
      <c r="M6279" s="66">
        <f t="shared" si="4887"/>
        <v>0</v>
      </c>
      <c r="N6279" s="66">
        <f t="shared" si="4887"/>
        <v>0</v>
      </c>
      <c r="O6279" s="66">
        <f t="shared" si="4887"/>
        <v>0</v>
      </c>
      <c r="P6279" s="66">
        <f t="shared" si="4852"/>
        <v>0</v>
      </c>
      <c r="Q6279" s="66" t="str">
        <f t="shared" si="4853"/>
        <v>-</v>
      </c>
    </row>
    <row r="6280" spans="1:17" x14ac:dyDescent="0.25">
      <c r="A6280" s="12" t="s">
        <v>638</v>
      </c>
      <c r="B6280" s="12" t="s">
        <v>124</v>
      </c>
      <c r="C6280" s="12" t="s">
        <v>826</v>
      </c>
      <c r="D6280" s="43" t="s">
        <v>1907</v>
      </c>
      <c r="E6280" s="42" t="s">
        <v>2712</v>
      </c>
      <c r="F6280" s="42" t="s">
        <v>1</v>
      </c>
      <c r="G6280" s="42" t="s">
        <v>1</v>
      </c>
      <c r="H6280" s="11" t="s">
        <v>52</v>
      </c>
      <c r="I6280" s="67">
        <f t="shared" ref="I6280" si="4888">SUM(I6281:I6282)</f>
        <v>200</v>
      </c>
      <c r="J6280" s="67">
        <f t="shared" ref="J6280:K6280" si="4889">SUM(J6281:J6282)</f>
        <v>0</v>
      </c>
      <c r="K6280" s="67">
        <f t="shared" si="4889"/>
        <v>0</v>
      </c>
      <c r="L6280" s="67">
        <f t="shared" si="4851"/>
        <v>0</v>
      </c>
      <c r="M6280" s="67">
        <f t="shared" ref="M6280" si="4890">SUM(M6281:M6282)</f>
        <v>0</v>
      </c>
      <c r="N6280" s="67">
        <f t="shared" ref="N6280:O6280" si="4891">SUM(N6281:N6282)</f>
        <v>0</v>
      </c>
      <c r="O6280" s="67">
        <f t="shared" si="4891"/>
        <v>0</v>
      </c>
      <c r="P6280" s="67">
        <f t="shared" si="4852"/>
        <v>0</v>
      </c>
      <c r="Q6280" s="67" t="str">
        <f t="shared" si="4853"/>
        <v>-</v>
      </c>
    </row>
    <row r="6281" spans="1:17" x14ac:dyDescent="0.25">
      <c r="A6281" s="12" t="s">
        <v>638</v>
      </c>
      <c r="B6281" s="12" t="s">
        <v>124</v>
      </c>
      <c r="C6281" s="12" t="s">
        <v>826</v>
      </c>
      <c r="D6281" s="43" t="s">
        <v>1907</v>
      </c>
      <c r="E6281" s="48">
        <v>6142</v>
      </c>
      <c r="F6281" s="43"/>
      <c r="G6281" s="56" t="s">
        <v>2921</v>
      </c>
      <c r="H6281" s="23" t="s">
        <v>91</v>
      </c>
      <c r="I6281" s="68">
        <v>100</v>
      </c>
      <c r="J6281" s="68">
        <v>0</v>
      </c>
      <c r="K6281" s="68"/>
      <c r="L6281" s="68">
        <f t="shared" si="4851"/>
        <v>0</v>
      </c>
      <c r="M6281" s="68"/>
      <c r="N6281" s="68"/>
      <c r="O6281" s="68"/>
      <c r="P6281" s="68">
        <f t="shared" si="4852"/>
        <v>0</v>
      </c>
      <c r="Q6281" s="68" t="str">
        <f t="shared" si="4853"/>
        <v>-</v>
      </c>
    </row>
    <row r="6282" spans="1:17" x14ac:dyDescent="0.25">
      <c r="A6282" s="12" t="s">
        <v>638</v>
      </c>
      <c r="B6282" s="12" t="s">
        <v>124</v>
      </c>
      <c r="C6282" s="12" t="s">
        <v>826</v>
      </c>
      <c r="D6282" s="43" t="s">
        <v>1907</v>
      </c>
      <c r="E6282" s="48">
        <v>6148</v>
      </c>
      <c r="F6282" s="43"/>
      <c r="G6282" s="56" t="s">
        <v>2921</v>
      </c>
      <c r="H6282" s="23" t="s">
        <v>58</v>
      </c>
      <c r="I6282" s="68">
        <v>100</v>
      </c>
      <c r="J6282" s="68">
        <v>0</v>
      </c>
      <c r="K6282" s="68"/>
      <c r="L6282" s="68">
        <f t="shared" si="4851"/>
        <v>0</v>
      </c>
      <c r="M6282" s="68"/>
      <c r="N6282" s="68"/>
      <c r="O6282" s="68"/>
      <c r="P6282" s="68">
        <f t="shared" si="4852"/>
        <v>0</v>
      </c>
      <c r="Q6282" s="68" t="str">
        <f t="shared" si="4853"/>
        <v>-</v>
      </c>
    </row>
    <row r="6283" spans="1:17" ht="22.5" x14ac:dyDescent="0.25">
      <c r="A6283" s="14" t="s">
        <v>1</v>
      </c>
      <c r="B6283" s="14" t="s">
        <v>1</v>
      </c>
      <c r="C6283" s="14" t="s">
        <v>1</v>
      </c>
      <c r="D6283" s="42" t="s">
        <v>1</v>
      </c>
      <c r="E6283" s="42" t="s">
        <v>1</v>
      </c>
      <c r="F6283" s="42" t="s">
        <v>1</v>
      </c>
      <c r="G6283" s="42" t="s">
        <v>1</v>
      </c>
      <c r="H6283" s="17" t="s">
        <v>59</v>
      </c>
      <c r="I6283" s="66">
        <f t="shared" ref="I6283:O6283" si="4892">SUM(I6284)</f>
        <v>150000</v>
      </c>
      <c r="J6283" s="66">
        <f t="shared" si="4892"/>
        <v>0</v>
      </c>
      <c r="K6283" s="66">
        <f t="shared" si="4892"/>
        <v>0</v>
      </c>
      <c r="L6283" s="66">
        <f t="shared" si="4851"/>
        <v>0</v>
      </c>
      <c r="M6283" s="66">
        <f t="shared" si="4892"/>
        <v>0</v>
      </c>
      <c r="N6283" s="66">
        <f t="shared" si="4892"/>
        <v>0</v>
      </c>
      <c r="O6283" s="66">
        <f t="shared" si="4892"/>
        <v>0</v>
      </c>
      <c r="P6283" s="66">
        <f t="shared" si="4852"/>
        <v>0</v>
      </c>
      <c r="Q6283" s="66" t="str">
        <f t="shared" si="4853"/>
        <v>-</v>
      </c>
    </row>
    <row r="6284" spans="1:17" x14ac:dyDescent="0.25">
      <c r="A6284" s="12" t="s">
        <v>638</v>
      </c>
      <c r="B6284" s="12" t="s">
        <v>124</v>
      </c>
      <c r="C6284" s="12" t="s">
        <v>826</v>
      </c>
      <c r="D6284" s="43" t="s">
        <v>1907</v>
      </c>
      <c r="E6284" s="42" t="s">
        <v>2715</v>
      </c>
      <c r="F6284" s="42" t="s">
        <v>1</v>
      </c>
      <c r="G6284" s="42" t="s">
        <v>1</v>
      </c>
      <c r="H6284" s="11" t="s">
        <v>61</v>
      </c>
      <c r="I6284" s="67">
        <f t="shared" ref="I6284" si="4893">SUM(I6285:I6286)</f>
        <v>150000</v>
      </c>
      <c r="J6284" s="67">
        <f t="shared" ref="J6284:K6284" si="4894">SUM(J6285:J6286)</f>
        <v>0</v>
      </c>
      <c r="K6284" s="67">
        <f t="shared" si="4894"/>
        <v>0</v>
      </c>
      <c r="L6284" s="67">
        <f t="shared" ref="L6284:L6347" si="4895">SUM(M6284:O6284)</f>
        <v>0</v>
      </c>
      <c r="M6284" s="67">
        <f t="shared" ref="M6284" si="4896">SUM(M6285:M6286)</f>
        <v>0</v>
      </c>
      <c r="N6284" s="67">
        <f t="shared" ref="N6284:O6284" si="4897">SUM(N6285:N6286)</f>
        <v>0</v>
      </c>
      <c r="O6284" s="67">
        <f t="shared" si="4897"/>
        <v>0</v>
      </c>
      <c r="P6284" s="67">
        <f t="shared" ref="P6284:P6347" si="4898">K6284+L6284</f>
        <v>0</v>
      </c>
      <c r="Q6284" s="67" t="str">
        <f t="shared" ref="Q6284:Q6347" si="4899">IF(J6284=0,"-",P6284/J6284*100)</f>
        <v>-</v>
      </c>
    </row>
    <row r="6285" spans="1:17" x14ac:dyDescent="0.25">
      <c r="A6285" s="12" t="s">
        <v>638</v>
      </c>
      <c r="B6285" s="12" t="s">
        <v>124</v>
      </c>
      <c r="C6285" s="12" t="s">
        <v>826</v>
      </c>
      <c r="D6285" s="43" t="s">
        <v>1907</v>
      </c>
      <c r="E6285" s="48">
        <v>8213</v>
      </c>
      <c r="F6285" s="43"/>
      <c r="G6285" s="56" t="s">
        <v>2921</v>
      </c>
      <c r="H6285" s="23" t="s">
        <v>62</v>
      </c>
      <c r="I6285" s="68">
        <v>75000</v>
      </c>
      <c r="J6285" s="68">
        <v>0</v>
      </c>
      <c r="K6285" s="68"/>
      <c r="L6285" s="68">
        <f t="shared" si="4895"/>
        <v>0</v>
      </c>
      <c r="M6285" s="68"/>
      <c r="N6285" s="68"/>
      <c r="O6285" s="68"/>
      <c r="P6285" s="68">
        <f t="shared" si="4898"/>
        <v>0</v>
      </c>
      <c r="Q6285" s="68" t="str">
        <f t="shared" si="4899"/>
        <v>-</v>
      </c>
    </row>
    <row r="6286" spans="1:17" x14ac:dyDescent="0.25">
      <c r="A6286" s="12" t="s">
        <v>638</v>
      </c>
      <c r="B6286" s="12" t="s">
        <v>124</v>
      </c>
      <c r="C6286" s="12" t="s">
        <v>826</v>
      </c>
      <c r="D6286" s="43" t="s">
        <v>1907</v>
      </c>
      <c r="E6286" s="48">
        <v>8216</v>
      </c>
      <c r="F6286" s="43"/>
      <c r="G6286" s="56" t="s">
        <v>2921</v>
      </c>
      <c r="H6286" s="23" t="s">
        <v>248</v>
      </c>
      <c r="I6286" s="68">
        <v>75000</v>
      </c>
      <c r="J6286" s="68">
        <v>0</v>
      </c>
      <c r="K6286" s="68"/>
      <c r="L6286" s="68">
        <f t="shared" si="4895"/>
        <v>0</v>
      </c>
      <c r="M6286" s="68"/>
      <c r="N6286" s="68"/>
      <c r="O6286" s="68"/>
      <c r="P6286" s="68">
        <f t="shared" si="4898"/>
        <v>0</v>
      </c>
      <c r="Q6286" s="68" t="str">
        <f t="shared" si="4899"/>
        <v>-</v>
      </c>
    </row>
    <row r="6287" spans="1:17" x14ac:dyDescent="0.25">
      <c r="A6287" s="23" t="s">
        <v>1</v>
      </c>
      <c r="B6287" s="23" t="s">
        <v>1</v>
      </c>
      <c r="C6287" s="23" t="s">
        <v>1</v>
      </c>
      <c r="D6287" s="49" t="s">
        <v>1</v>
      </c>
      <c r="E6287" s="49" t="s">
        <v>1</v>
      </c>
      <c r="F6287" s="49" t="s">
        <v>1</v>
      </c>
      <c r="G6287" s="49" t="s">
        <v>1</v>
      </c>
      <c r="H6287" s="17" t="s">
        <v>1916</v>
      </c>
      <c r="I6287" s="66">
        <f t="shared" ref="I6287:O6287" si="4900">SUM(I6255,I6279,I6283)</f>
        <v>14250728</v>
      </c>
      <c r="J6287" s="66">
        <f t="shared" si="4900"/>
        <v>11958872</v>
      </c>
      <c r="K6287" s="66">
        <f t="shared" si="4900"/>
        <v>0</v>
      </c>
      <c r="L6287" s="66">
        <f t="shared" si="4895"/>
        <v>990440</v>
      </c>
      <c r="M6287" s="66">
        <f t="shared" si="4900"/>
        <v>0</v>
      </c>
      <c r="N6287" s="66">
        <f t="shared" si="4900"/>
        <v>0</v>
      </c>
      <c r="O6287" s="66">
        <f t="shared" si="4900"/>
        <v>990440</v>
      </c>
      <c r="P6287" s="66">
        <f t="shared" si="4898"/>
        <v>990440</v>
      </c>
      <c r="Q6287" s="66">
        <f t="shared" si="4899"/>
        <v>8.2820520196219167</v>
      </c>
    </row>
    <row r="6288" spans="1:17" ht="15.75" thickBot="1" x14ac:dyDescent="0.3">
      <c r="A6288" s="23" t="s">
        <v>1</v>
      </c>
      <c r="B6288" s="23" t="s">
        <v>1</v>
      </c>
      <c r="C6288" s="23" t="s">
        <v>1</v>
      </c>
      <c r="D6288" s="49" t="s">
        <v>1</v>
      </c>
      <c r="E6288" s="49" t="s">
        <v>1</v>
      </c>
      <c r="F6288" s="49" t="s">
        <v>1</v>
      </c>
      <c r="G6288" s="49" t="s">
        <v>1</v>
      </c>
      <c r="H6288" s="11" t="s">
        <v>64</v>
      </c>
      <c r="I6288" s="67">
        <v>246</v>
      </c>
      <c r="J6288" s="67">
        <v>246</v>
      </c>
      <c r="K6288" s="67"/>
      <c r="L6288" s="67"/>
      <c r="M6288" s="67"/>
      <c r="N6288" s="67"/>
      <c r="O6288" s="67"/>
      <c r="P6288" s="67">
        <f t="shared" si="4898"/>
        <v>0</v>
      </c>
      <c r="Q6288" s="67">
        <f t="shared" si="4899"/>
        <v>0</v>
      </c>
    </row>
    <row r="6289" spans="1:17" ht="34.5" thickBot="1" x14ac:dyDescent="0.3">
      <c r="A6289" s="23" t="s">
        <v>1</v>
      </c>
      <c r="B6289" s="23" t="s">
        <v>1</v>
      </c>
      <c r="C6289" s="23" t="s">
        <v>1</v>
      </c>
      <c r="D6289" s="49" t="s">
        <v>1</v>
      </c>
      <c r="E6289" s="49" t="s">
        <v>1</v>
      </c>
      <c r="F6289" s="49" t="s">
        <v>1</v>
      </c>
      <c r="G6289" s="49" t="s">
        <v>1</v>
      </c>
      <c r="H6289" s="22" t="s">
        <v>65</v>
      </c>
      <c r="I6289" s="64" t="s">
        <v>2718</v>
      </c>
      <c r="J6289" s="64" t="s">
        <v>2879</v>
      </c>
      <c r="K6289" s="64" t="s">
        <v>2942</v>
      </c>
      <c r="L6289" s="64" t="s">
        <v>2942</v>
      </c>
      <c r="M6289" s="64" t="s">
        <v>2950</v>
      </c>
      <c r="N6289" s="64" t="s">
        <v>2949</v>
      </c>
      <c r="O6289" s="64" t="s">
        <v>2951</v>
      </c>
      <c r="P6289" s="64" t="s">
        <v>2942</v>
      </c>
      <c r="Q6289" s="64" t="s">
        <v>2944</v>
      </c>
    </row>
    <row r="6290" spans="1:17" x14ac:dyDescent="0.25">
      <c r="A6290" s="24"/>
      <c r="B6290" s="24"/>
      <c r="C6290" s="24"/>
      <c r="D6290" s="51"/>
      <c r="E6290" s="51"/>
      <c r="F6290" s="51"/>
      <c r="G6290" s="51"/>
      <c r="H6290" s="18" t="s">
        <v>1</v>
      </c>
      <c r="I6290" s="65">
        <v>1</v>
      </c>
      <c r="J6290" s="65" t="s">
        <v>2894</v>
      </c>
      <c r="K6290" s="65">
        <v>3</v>
      </c>
      <c r="L6290" s="65" t="s">
        <v>2945</v>
      </c>
      <c r="M6290" s="65">
        <v>5</v>
      </c>
      <c r="N6290" s="65">
        <v>6</v>
      </c>
      <c r="O6290" s="65">
        <v>7</v>
      </c>
      <c r="P6290" s="65" t="s">
        <v>2946</v>
      </c>
      <c r="Q6290" s="65">
        <v>9</v>
      </c>
    </row>
    <row r="6291" spans="1:17" x14ac:dyDescent="0.25">
      <c r="A6291" s="24"/>
      <c r="B6291" s="24"/>
      <c r="C6291" s="24"/>
      <c r="D6291" s="51"/>
      <c r="E6291" s="52"/>
      <c r="F6291" s="52"/>
      <c r="G6291" s="52"/>
      <c r="H6291" s="19" t="s">
        <v>333</v>
      </c>
      <c r="I6291" s="69">
        <f t="shared" ref="I6291" si="4901">SUM(I6287)</f>
        <v>14250728</v>
      </c>
      <c r="J6291" s="69">
        <f t="shared" ref="J6291:K6291" si="4902">SUM(J6287)</f>
        <v>11958872</v>
      </c>
      <c r="K6291" s="69">
        <f t="shared" si="4902"/>
        <v>0</v>
      </c>
      <c r="L6291" s="69">
        <f t="shared" si="4895"/>
        <v>990440</v>
      </c>
      <c r="M6291" s="69">
        <f t="shared" ref="M6291" si="4903">SUM(M6287)</f>
        <v>0</v>
      </c>
      <c r="N6291" s="69">
        <f t="shared" ref="N6291:O6291" si="4904">SUM(N6287)</f>
        <v>0</v>
      </c>
      <c r="O6291" s="69">
        <f t="shared" si="4904"/>
        <v>990440</v>
      </c>
      <c r="P6291" s="69">
        <f t="shared" si="4898"/>
        <v>990440</v>
      </c>
      <c r="Q6291" s="69">
        <f t="shared" si="4899"/>
        <v>8.2820520196219167</v>
      </c>
    </row>
    <row r="6292" spans="1:17" x14ac:dyDescent="0.25">
      <c r="A6292" s="24"/>
      <c r="B6292" s="24"/>
      <c r="C6292" s="24"/>
      <c r="D6292" s="51"/>
      <c r="E6292" s="51"/>
      <c r="F6292" s="51"/>
      <c r="G6292" s="51"/>
      <c r="H6292" s="20" t="s">
        <v>67</v>
      </c>
      <c r="I6292" s="69">
        <f t="shared" ref="I6292" si="4905">SUM(I6291)</f>
        <v>14250728</v>
      </c>
      <c r="J6292" s="69">
        <f t="shared" ref="J6292:K6292" si="4906">SUM(J6291)</f>
        <v>11958872</v>
      </c>
      <c r="K6292" s="69">
        <f t="shared" si="4906"/>
        <v>0</v>
      </c>
      <c r="L6292" s="69">
        <f t="shared" si="4895"/>
        <v>990440</v>
      </c>
      <c r="M6292" s="69">
        <f t="shared" ref="M6292" si="4907">SUM(M6291)</f>
        <v>0</v>
      </c>
      <c r="N6292" s="69">
        <f t="shared" ref="N6292:O6292" si="4908">SUM(N6291)</f>
        <v>0</v>
      </c>
      <c r="O6292" s="69">
        <f t="shared" si="4908"/>
        <v>990440</v>
      </c>
      <c r="P6292" s="69">
        <f t="shared" si="4898"/>
        <v>990440</v>
      </c>
      <c r="Q6292" s="69">
        <f t="shared" si="4899"/>
        <v>8.2820520196219167</v>
      </c>
    </row>
    <row r="6293" spans="1:17" x14ac:dyDescent="0.25">
      <c r="A6293" s="25"/>
      <c r="B6293" s="25"/>
      <c r="C6293" s="25"/>
      <c r="D6293" s="53"/>
      <c r="E6293" s="53"/>
      <c r="F6293" s="53"/>
      <c r="G6293" s="53"/>
    </row>
    <row r="6294" spans="1:17" ht="15.75" thickBot="1" x14ac:dyDescent="0.3">
      <c r="A6294" s="23" t="s">
        <v>1</v>
      </c>
      <c r="B6294" s="23" t="s">
        <v>1</v>
      </c>
      <c r="C6294" s="23" t="s">
        <v>1</v>
      </c>
      <c r="D6294" s="49" t="s">
        <v>1</v>
      </c>
      <c r="E6294" s="49" t="s">
        <v>1</v>
      </c>
      <c r="F6294" s="49" t="s">
        <v>1</v>
      </c>
      <c r="G6294" s="49" t="s">
        <v>1</v>
      </c>
      <c r="H6294" s="26" t="s">
        <v>1</v>
      </c>
      <c r="I6294" s="70"/>
      <c r="J6294" s="70"/>
      <c r="K6294" s="70"/>
      <c r="L6294" s="70"/>
      <c r="M6294" s="70"/>
      <c r="N6294" s="70"/>
      <c r="O6294" s="70"/>
      <c r="P6294" s="70"/>
      <c r="Q6294" s="70"/>
    </row>
    <row r="6295" spans="1:17" ht="34.5" thickBot="1" x14ac:dyDescent="0.3">
      <c r="A6295" s="22" t="s">
        <v>4</v>
      </c>
      <c r="B6295" s="22" t="s">
        <v>5</v>
      </c>
      <c r="C6295" s="22" t="s">
        <v>6</v>
      </c>
      <c r="D6295" s="44" t="s">
        <v>2891</v>
      </c>
      <c r="E6295" s="44" t="s">
        <v>2895</v>
      </c>
      <c r="F6295" s="44" t="s">
        <v>7</v>
      </c>
      <c r="G6295" s="44" t="s">
        <v>8</v>
      </c>
      <c r="H6295" s="22" t="s">
        <v>9</v>
      </c>
      <c r="I6295" s="64" t="s">
        <v>2718</v>
      </c>
      <c r="J6295" s="64" t="s">
        <v>2879</v>
      </c>
      <c r="K6295" s="64" t="s">
        <v>2942</v>
      </c>
      <c r="L6295" s="64" t="s">
        <v>2942</v>
      </c>
      <c r="M6295" s="64" t="s">
        <v>2950</v>
      </c>
      <c r="N6295" s="64" t="s">
        <v>2949</v>
      </c>
      <c r="O6295" s="64" t="s">
        <v>2951</v>
      </c>
      <c r="P6295" s="64" t="s">
        <v>2942</v>
      </c>
      <c r="Q6295" s="64" t="s">
        <v>2944</v>
      </c>
    </row>
    <row r="6296" spans="1:17" x14ac:dyDescent="0.25">
      <c r="A6296" s="15" t="s">
        <v>1</v>
      </c>
      <c r="B6296" s="15" t="s">
        <v>1</v>
      </c>
      <c r="C6296" s="15" t="s">
        <v>1</v>
      </c>
      <c r="D6296" s="45" t="s">
        <v>1</v>
      </c>
      <c r="E6296" s="45" t="s">
        <v>1</v>
      </c>
      <c r="F6296" s="46" t="s">
        <v>1</v>
      </c>
      <c r="G6296" s="47" t="s">
        <v>1</v>
      </c>
      <c r="H6296" s="16" t="s">
        <v>1</v>
      </c>
      <c r="I6296" s="65">
        <v>1</v>
      </c>
      <c r="J6296" s="65" t="s">
        <v>2894</v>
      </c>
      <c r="K6296" s="65">
        <v>3</v>
      </c>
      <c r="L6296" s="65" t="s">
        <v>2945</v>
      </c>
      <c r="M6296" s="65">
        <v>5</v>
      </c>
      <c r="N6296" s="65">
        <v>6</v>
      </c>
      <c r="O6296" s="65">
        <v>7</v>
      </c>
      <c r="P6296" s="65" t="s">
        <v>2946</v>
      </c>
      <c r="Q6296" s="65">
        <v>9</v>
      </c>
    </row>
    <row r="6297" spans="1:17" x14ac:dyDescent="0.25">
      <c r="A6297" s="14" t="s">
        <v>638</v>
      </c>
      <c r="B6297" s="14" t="s">
        <v>124</v>
      </c>
      <c r="C6297" s="12" t="s">
        <v>837</v>
      </c>
      <c r="D6297" s="43" t="s">
        <v>1917</v>
      </c>
      <c r="E6297" s="42" t="s">
        <v>1</v>
      </c>
      <c r="F6297" s="42" t="s">
        <v>1</v>
      </c>
      <c r="G6297" s="42" t="s">
        <v>1</v>
      </c>
      <c r="H6297" s="11" t="s">
        <v>1918</v>
      </c>
      <c r="I6297" s="63"/>
      <c r="J6297" s="63"/>
      <c r="K6297" s="63"/>
      <c r="L6297" s="63"/>
      <c r="M6297" s="63"/>
      <c r="N6297" s="63"/>
      <c r="O6297" s="63"/>
      <c r="P6297" s="63">
        <f t="shared" si="4898"/>
        <v>0</v>
      </c>
      <c r="Q6297" s="63" t="str">
        <f t="shared" si="4899"/>
        <v>-</v>
      </c>
    </row>
    <row r="6298" spans="1:17" ht="22.5" x14ac:dyDescent="0.25">
      <c r="A6298" s="14" t="s">
        <v>1</v>
      </c>
      <c r="B6298" s="14" t="s">
        <v>1</v>
      </c>
      <c r="C6298" s="14" t="s">
        <v>1</v>
      </c>
      <c r="D6298" s="42" t="s">
        <v>1</v>
      </c>
      <c r="E6298" s="42" t="s">
        <v>1</v>
      </c>
      <c r="F6298" s="42" t="s">
        <v>1</v>
      </c>
      <c r="G6298" s="42" t="s">
        <v>1</v>
      </c>
      <c r="H6298" s="17" t="s">
        <v>13</v>
      </c>
      <c r="I6298" s="66">
        <f t="shared" ref="I6298" si="4909">SUM(I6299,I6307,I6309)</f>
        <v>4366475</v>
      </c>
      <c r="J6298" s="66">
        <f t="shared" ref="J6298:K6298" si="4910">SUM(J6299,J6307,J6309)</f>
        <v>3640175</v>
      </c>
      <c r="K6298" s="66">
        <f t="shared" si="4910"/>
        <v>0</v>
      </c>
      <c r="L6298" s="66">
        <f t="shared" si="4895"/>
        <v>307624</v>
      </c>
      <c r="M6298" s="66">
        <f t="shared" ref="M6298" si="4911">SUM(M6299,M6307,M6309)</f>
        <v>0</v>
      </c>
      <c r="N6298" s="66">
        <f t="shared" ref="N6298:O6298" si="4912">SUM(N6299,N6307,N6309)</f>
        <v>0</v>
      </c>
      <c r="O6298" s="66">
        <f t="shared" si="4912"/>
        <v>307624</v>
      </c>
      <c r="P6298" s="66">
        <f t="shared" si="4898"/>
        <v>307624</v>
      </c>
      <c r="Q6298" s="66">
        <f t="shared" si="4899"/>
        <v>8.4508025026269351</v>
      </c>
    </row>
    <row r="6299" spans="1:17" x14ac:dyDescent="0.25">
      <c r="A6299" s="12" t="s">
        <v>638</v>
      </c>
      <c r="B6299" s="12" t="s">
        <v>124</v>
      </c>
      <c r="C6299" s="12" t="s">
        <v>837</v>
      </c>
      <c r="D6299" s="43" t="s">
        <v>1917</v>
      </c>
      <c r="E6299" s="42" t="s">
        <v>2709</v>
      </c>
      <c r="F6299" s="42" t="s">
        <v>1</v>
      </c>
      <c r="G6299" s="42" t="s">
        <v>1</v>
      </c>
      <c r="H6299" s="11" t="s">
        <v>15</v>
      </c>
      <c r="I6299" s="67">
        <f t="shared" ref="I6299" si="4913">SUM(I6300,I6301)</f>
        <v>3313861</v>
      </c>
      <c r="J6299" s="67">
        <f t="shared" ref="J6299:K6299" si="4914">SUM(J6300,J6301)</f>
        <v>2966661</v>
      </c>
      <c r="K6299" s="67">
        <f t="shared" si="4914"/>
        <v>0</v>
      </c>
      <c r="L6299" s="67">
        <f t="shared" si="4895"/>
        <v>245824</v>
      </c>
      <c r="M6299" s="67">
        <f t="shared" ref="M6299" si="4915">SUM(M6300,M6301)</f>
        <v>0</v>
      </c>
      <c r="N6299" s="67">
        <f t="shared" ref="N6299:O6299" si="4916">SUM(N6300,N6301)</f>
        <v>0</v>
      </c>
      <c r="O6299" s="67">
        <f t="shared" si="4916"/>
        <v>245824</v>
      </c>
      <c r="P6299" s="67">
        <f t="shared" si="4898"/>
        <v>245824</v>
      </c>
      <c r="Q6299" s="67">
        <f t="shared" si="4899"/>
        <v>8.286218074798569</v>
      </c>
    </row>
    <row r="6300" spans="1:17" x14ac:dyDescent="0.25">
      <c r="A6300" s="12" t="s">
        <v>638</v>
      </c>
      <c r="B6300" s="12" t="s">
        <v>124</v>
      </c>
      <c r="C6300" s="12" t="s">
        <v>837</v>
      </c>
      <c r="D6300" s="43" t="s">
        <v>1917</v>
      </c>
      <c r="E6300" s="48">
        <v>6111</v>
      </c>
      <c r="F6300" s="43"/>
      <c r="G6300" s="56" t="s">
        <v>2921</v>
      </c>
      <c r="H6300" s="23" t="s">
        <v>16</v>
      </c>
      <c r="I6300" s="68">
        <v>3050263</v>
      </c>
      <c r="J6300" s="68">
        <v>2708063</v>
      </c>
      <c r="K6300" s="68"/>
      <c r="L6300" s="68">
        <f t="shared" si="4895"/>
        <v>225672</v>
      </c>
      <c r="M6300" s="68"/>
      <c r="N6300" s="68"/>
      <c r="O6300" s="68">
        <v>225672</v>
      </c>
      <c r="P6300" s="68">
        <f t="shared" si="4898"/>
        <v>225672</v>
      </c>
      <c r="Q6300" s="68">
        <f t="shared" si="4899"/>
        <v>8.3333364105635646</v>
      </c>
    </row>
    <row r="6301" spans="1:17" x14ac:dyDescent="0.25">
      <c r="A6301" s="14" t="s">
        <v>638</v>
      </c>
      <c r="B6301" s="14" t="s">
        <v>124</v>
      </c>
      <c r="C6301" s="14" t="s">
        <v>837</v>
      </c>
      <c r="D6301" s="50" t="s">
        <v>1917</v>
      </c>
      <c r="E6301" s="50" t="s">
        <v>2719</v>
      </c>
      <c r="F6301" s="43" t="s">
        <v>1</v>
      </c>
      <c r="G6301" s="49" t="s">
        <v>1</v>
      </c>
      <c r="H6301" s="11" t="s">
        <v>19</v>
      </c>
      <c r="I6301" s="67">
        <f t="shared" ref="I6301:O6301" si="4917">SUM(I6302:I6306)</f>
        <v>263598</v>
      </c>
      <c r="J6301" s="67">
        <f t="shared" si="4917"/>
        <v>258598</v>
      </c>
      <c r="K6301" s="67">
        <f t="shared" si="4917"/>
        <v>0</v>
      </c>
      <c r="L6301" s="67">
        <f t="shared" si="4895"/>
        <v>20152</v>
      </c>
      <c r="M6301" s="67">
        <f t="shared" si="4917"/>
        <v>0</v>
      </c>
      <c r="N6301" s="67">
        <f t="shared" si="4917"/>
        <v>0</v>
      </c>
      <c r="O6301" s="67">
        <f t="shared" si="4917"/>
        <v>20152</v>
      </c>
      <c r="P6301" s="67">
        <f t="shared" si="4898"/>
        <v>20152</v>
      </c>
      <c r="Q6301" s="67">
        <f t="shared" si="4899"/>
        <v>7.7927903541404042</v>
      </c>
    </row>
    <row r="6302" spans="1:17" x14ac:dyDescent="0.25">
      <c r="A6302" s="12" t="s">
        <v>638</v>
      </c>
      <c r="B6302" s="12" t="s">
        <v>124</v>
      </c>
      <c r="C6302" s="12" t="s">
        <v>837</v>
      </c>
      <c r="D6302" s="43" t="s">
        <v>1917</v>
      </c>
      <c r="E6302" s="48">
        <v>6112</v>
      </c>
      <c r="F6302" s="43" t="s">
        <v>1919</v>
      </c>
      <c r="G6302" s="56" t="s">
        <v>2921</v>
      </c>
      <c r="H6302" s="23" t="s">
        <v>73</v>
      </c>
      <c r="I6302" s="68">
        <v>49248</v>
      </c>
      <c r="J6302" s="68">
        <v>49248</v>
      </c>
      <c r="K6302" s="68"/>
      <c r="L6302" s="68">
        <f t="shared" si="4895"/>
        <v>4477</v>
      </c>
      <c r="M6302" s="68"/>
      <c r="N6302" s="68"/>
      <c r="O6302" s="68">
        <v>4477</v>
      </c>
      <c r="P6302" s="68">
        <f t="shared" si="4898"/>
        <v>4477</v>
      </c>
      <c r="Q6302" s="68">
        <f t="shared" si="4899"/>
        <v>9.090724496426251</v>
      </c>
    </row>
    <row r="6303" spans="1:17" x14ac:dyDescent="0.25">
      <c r="A6303" s="12" t="s">
        <v>638</v>
      </c>
      <c r="B6303" s="12" t="s">
        <v>124</v>
      </c>
      <c r="C6303" s="12" t="s">
        <v>837</v>
      </c>
      <c r="D6303" s="43" t="s">
        <v>1917</v>
      </c>
      <c r="E6303" s="48">
        <v>6112</v>
      </c>
      <c r="F6303" s="43" t="s">
        <v>1920</v>
      </c>
      <c r="G6303" s="56" t="s">
        <v>2921</v>
      </c>
      <c r="H6303" s="23" t="s">
        <v>22</v>
      </c>
      <c r="I6303" s="68">
        <v>152100</v>
      </c>
      <c r="J6303" s="68">
        <v>152100</v>
      </c>
      <c r="K6303" s="68"/>
      <c r="L6303" s="68">
        <f t="shared" si="4895"/>
        <v>12675</v>
      </c>
      <c r="M6303" s="68"/>
      <c r="N6303" s="68"/>
      <c r="O6303" s="68">
        <v>12675</v>
      </c>
      <c r="P6303" s="68">
        <f t="shared" si="4898"/>
        <v>12675</v>
      </c>
      <c r="Q6303" s="68">
        <f t="shared" si="4899"/>
        <v>8.3333333333333321</v>
      </c>
    </row>
    <row r="6304" spans="1:17" x14ac:dyDescent="0.25">
      <c r="A6304" s="12" t="s">
        <v>638</v>
      </c>
      <c r="B6304" s="12" t="s">
        <v>124</v>
      </c>
      <c r="C6304" s="12" t="s">
        <v>837</v>
      </c>
      <c r="D6304" s="43" t="s">
        <v>1917</v>
      </c>
      <c r="E6304" s="48">
        <v>6112</v>
      </c>
      <c r="F6304" s="43" t="s">
        <v>1921</v>
      </c>
      <c r="G6304" s="56" t="s">
        <v>2921</v>
      </c>
      <c r="H6304" s="23" t="s">
        <v>24</v>
      </c>
      <c r="I6304" s="68">
        <v>33750</v>
      </c>
      <c r="J6304" s="68">
        <v>33750</v>
      </c>
      <c r="K6304" s="68"/>
      <c r="L6304" s="68">
        <f t="shared" si="4895"/>
        <v>0</v>
      </c>
      <c r="M6304" s="68"/>
      <c r="N6304" s="68"/>
      <c r="O6304" s="68"/>
      <c r="P6304" s="68">
        <f t="shared" si="4898"/>
        <v>0</v>
      </c>
      <c r="Q6304" s="68">
        <f t="shared" si="4899"/>
        <v>0</v>
      </c>
    </row>
    <row r="6305" spans="1:17" x14ac:dyDescent="0.25">
      <c r="A6305" s="12" t="s">
        <v>638</v>
      </c>
      <c r="B6305" s="12" t="s">
        <v>124</v>
      </c>
      <c r="C6305" s="12" t="s">
        <v>837</v>
      </c>
      <c r="D6305" s="43" t="s">
        <v>1917</v>
      </c>
      <c r="E6305" s="48">
        <v>6112</v>
      </c>
      <c r="F6305" s="43" t="s">
        <v>1922</v>
      </c>
      <c r="G6305" s="56" t="s">
        <v>2921</v>
      </c>
      <c r="H6305" s="23" t="s">
        <v>76</v>
      </c>
      <c r="I6305" s="68">
        <v>15500</v>
      </c>
      <c r="J6305" s="68">
        <v>15500</v>
      </c>
      <c r="K6305" s="68"/>
      <c r="L6305" s="68">
        <f t="shared" si="4895"/>
        <v>0</v>
      </c>
      <c r="M6305" s="68"/>
      <c r="N6305" s="68"/>
      <c r="O6305" s="68"/>
      <c r="P6305" s="68">
        <f t="shared" si="4898"/>
        <v>0</v>
      </c>
      <c r="Q6305" s="68">
        <f t="shared" si="4899"/>
        <v>0</v>
      </c>
    </row>
    <row r="6306" spans="1:17" x14ac:dyDescent="0.25">
      <c r="A6306" s="12" t="s">
        <v>638</v>
      </c>
      <c r="B6306" s="12" t="s">
        <v>124</v>
      </c>
      <c r="C6306" s="12" t="s">
        <v>837</v>
      </c>
      <c r="D6306" s="43" t="s">
        <v>1917</v>
      </c>
      <c r="E6306" s="48">
        <v>6112</v>
      </c>
      <c r="F6306" s="43" t="s">
        <v>1923</v>
      </c>
      <c r="G6306" s="56" t="s">
        <v>2921</v>
      </c>
      <c r="H6306" s="23" t="s">
        <v>26</v>
      </c>
      <c r="I6306" s="68">
        <v>13000</v>
      </c>
      <c r="J6306" s="68">
        <v>8000</v>
      </c>
      <c r="K6306" s="68"/>
      <c r="L6306" s="68">
        <f t="shared" si="4895"/>
        <v>3000</v>
      </c>
      <c r="M6306" s="68"/>
      <c r="N6306" s="68"/>
      <c r="O6306" s="68">
        <v>3000</v>
      </c>
      <c r="P6306" s="68">
        <f t="shared" si="4898"/>
        <v>3000</v>
      </c>
      <c r="Q6306" s="68">
        <f t="shared" si="4899"/>
        <v>37.5</v>
      </c>
    </row>
    <row r="6307" spans="1:17" x14ac:dyDescent="0.25">
      <c r="A6307" s="12" t="s">
        <v>638</v>
      </c>
      <c r="B6307" s="12" t="s">
        <v>124</v>
      </c>
      <c r="C6307" s="12" t="s">
        <v>837</v>
      </c>
      <c r="D6307" s="43" t="s">
        <v>1917</v>
      </c>
      <c r="E6307" s="42" t="s">
        <v>2710</v>
      </c>
      <c r="F6307" s="42" t="s">
        <v>1</v>
      </c>
      <c r="G6307" s="42" t="s">
        <v>1</v>
      </c>
      <c r="H6307" s="11" t="s">
        <v>28</v>
      </c>
      <c r="I6307" s="67">
        <f t="shared" ref="I6307:O6307" si="4918">SUM(I6308)</f>
        <v>336424</v>
      </c>
      <c r="J6307" s="67">
        <f t="shared" si="4918"/>
        <v>300324</v>
      </c>
      <c r="K6307" s="67">
        <f t="shared" si="4918"/>
        <v>0</v>
      </c>
      <c r="L6307" s="67">
        <f t="shared" si="4895"/>
        <v>0</v>
      </c>
      <c r="M6307" s="67">
        <f t="shared" si="4918"/>
        <v>0</v>
      </c>
      <c r="N6307" s="67">
        <f t="shared" si="4918"/>
        <v>0</v>
      </c>
      <c r="O6307" s="67">
        <f t="shared" si="4918"/>
        <v>0</v>
      </c>
      <c r="P6307" s="67">
        <f t="shared" si="4898"/>
        <v>0</v>
      </c>
      <c r="Q6307" s="67">
        <f t="shared" si="4899"/>
        <v>0</v>
      </c>
    </row>
    <row r="6308" spans="1:17" x14ac:dyDescent="0.25">
      <c r="A6308" s="12" t="s">
        <v>638</v>
      </c>
      <c r="B6308" s="12" t="s">
        <v>124</v>
      </c>
      <c r="C6308" s="12" t="s">
        <v>837</v>
      </c>
      <c r="D6308" s="43" t="s">
        <v>1917</v>
      </c>
      <c r="E6308" s="48">
        <v>6121</v>
      </c>
      <c r="F6308" s="43"/>
      <c r="G6308" s="56" t="s">
        <v>2921</v>
      </c>
      <c r="H6308" s="23" t="s">
        <v>29</v>
      </c>
      <c r="I6308" s="68">
        <v>336424</v>
      </c>
      <c r="J6308" s="68">
        <v>300324</v>
      </c>
      <c r="K6308" s="68"/>
      <c r="L6308" s="68">
        <f t="shared" si="4895"/>
        <v>0</v>
      </c>
      <c r="M6308" s="68"/>
      <c r="N6308" s="68"/>
      <c r="O6308" s="68"/>
      <c r="P6308" s="68">
        <f t="shared" si="4898"/>
        <v>0</v>
      </c>
      <c r="Q6308" s="68">
        <f t="shared" si="4899"/>
        <v>0</v>
      </c>
    </row>
    <row r="6309" spans="1:17" x14ac:dyDescent="0.25">
      <c r="A6309" s="12" t="s">
        <v>638</v>
      </c>
      <c r="B6309" s="12" t="s">
        <v>124</v>
      </c>
      <c r="C6309" s="12" t="s">
        <v>837</v>
      </c>
      <c r="D6309" s="43" t="s">
        <v>1917</v>
      </c>
      <c r="E6309" s="42" t="s">
        <v>2711</v>
      </c>
      <c r="F6309" s="42" t="s">
        <v>1</v>
      </c>
      <c r="G6309" s="42" t="s">
        <v>1</v>
      </c>
      <c r="H6309" s="11" t="s">
        <v>32</v>
      </c>
      <c r="I6309" s="67">
        <f t="shared" ref="I6309:O6309" si="4919">SUM(I6310:I6318)</f>
        <v>716190</v>
      </c>
      <c r="J6309" s="67">
        <f t="shared" si="4919"/>
        <v>373190</v>
      </c>
      <c r="K6309" s="67">
        <f t="shared" si="4919"/>
        <v>0</v>
      </c>
      <c r="L6309" s="67">
        <f t="shared" si="4895"/>
        <v>61800</v>
      </c>
      <c r="M6309" s="67">
        <f t="shared" si="4919"/>
        <v>0</v>
      </c>
      <c r="N6309" s="67">
        <f t="shared" si="4919"/>
        <v>0</v>
      </c>
      <c r="O6309" s="67">
        <f t="shared" si="4919"/>
        <v>61800</v>
      </c>
      <c r="P6309" s="67">
        <f t="shared" si="4898"/>
        <v>61800</v>
      </c>
      <c r="Q6309" s="67">
        <f t="shared" si="4899"/>
        <v>16.559929258554622</v>
      </c>
    </row>
    <row r="6310" spans="1:17" x14ac:dyDescent="0.25">
      <c r="A6310" s="12" t="s">
        <v>638</v>
      </c>
      <c r="B6310" s="12" t="s">
        <v>124</v>
      </c>
      <c r="C6310" s="12" t="s">
        <v>837</v>
      </c>
      <c r="D6310" s="43" t="s">
        <v>1917</v>
      </c>
      <c r="E6310" s="48">
        <v>6131</v>
      </c>
      <c r="F6310" s="43"/>
      <c r="G6310" s="56" t="s">
        <v>2921</v>
      </c>
      <c r="H6310" s="23" t="s">
        <v>33</v>
      </c>
      <c r="I6310" s="68">
        <v>82000</v>
      </c>
      <c r="J6310" s="68">
        <v>2000</v>
      </c>
      <c r="K6310" s="68"/>
      <c r="L6310" s="68">
        <f t="shared" si="4895"/>
        <v>1000</v>
      </c>
      <c r="M6310" s="68"/>
      <c r="N6310" s="68"/>
      <c r="O6310" s="68">
        <v>1000</v>
      </c>
      <c r="P6310" s="68">
        <f t="shared" si="4898"/>
        <v>1000</v>
      </c>
      <c r="Q6310" s="68">
        <f t="shared" si="4899"/>
        <v>50</v>
      </c>
    </row>
    <row r="6311" spans="1:17" x14ac:dyDescent="0.25">
      <c r="A6311" s="12" t="s">
        <v>638</v>
      </c>
      <c r="B6311" s="12" t="s">
        <v>124</v>
      </c>
      <c r="C6311" s="12" t="s">
        <v>837</v>
      </c>
      <c r="D6311" s="43" t="s">
        <v>1917</v>
      </c>
      <c r="E6311" s="48">
        <v>6132</v>
      </c>
      <c r="F6311" s="43"/>
      <c r="G6311" s="56" t="s">
        <v>2921</v>
      </c>
      <c r="H6311" s="23" t="s">
        <v>227</v>
      </c>
      <c r="I6311" s="68">
        <v>150000</v>
      </c>
      <c r="J6311" s="68">
        <v>150000</v>
      </c>
      <c r="K6311" s="68"/>
      <c r="L6311" s="68">
        <f t="shared" si="4895"/>
        <v>20000</v>
      </c>
      <c r="M6311" s="68"/>
      <c r="N6311" s="68"/>
      <c r="O6311" s="68">
        <v>20000</v>
      </c>
      <c r="P6311" s="68">
        <f t="shared" si="4898"/>
        <v>20000</v>
      </c>
      <c r="Q6311" s="68">
        <f t="shared" si="4899"/>
        <v>13.333333333333334</v>
      </c>
    </row>
    <row r="6312" spans="1:17" x14ac:dyDescent="0.25">
      <c r="A6312" s="12" t="s">
        <v>638</v>
      </c>
      <c r="B6312" s="12" t="s">
        <v>124</v>
      </c>
      <c r="C6312" s="12" t="s">
        <v>837</v>
      </c>
      <c r="D6312" s="43" t="s">
        <v>1917</v>
      </c>
      <c r="E6312" s="48">
        <v>6133</v>
      </c>
      <c r="F6312" s="43"/>
      <c r="G6312" s="56" t="s">
        <v>2921</v>
      </c>
      <c r="H6312" s="23" t="s">
        <v>229</v>
      </c>
      <c r="I6312" s="68">
        <v>40000</v>
      </c>
      <c r="J6312" s="68">
        <v>40000</v>
      </c>
      <c r="K6312" s="68"/>
      <c r="L6312" s="68">
        <f t="shared" si="4895"/>
        <v>3500</v>
      </c>
      <c r="M6312" s="68"/>
      <c r="N6312" s="68"/>
      <c r="O6312" s="68">
        <v>3500</v>
      </c>
      <c r="P6312" s="68">
        <f t="shared" si="4898"/>
        <v>3500</v>
      </c>
      <c r="Q6312" s="68">
        <f t="shared" si="4899"/>
        <v>8.75</v>
      </c>
    </row>
    <row r="6313" spans="1:17" x14ac:dyDescent="0.25">
      <c r="A6313" s="12" t="s">
        <v>638</v>
      </c>
      <c r="B6313" s="12" t="s">
        <v>124</v>
      </c>
      <c r="C6313" s="12" t="s">
        <v>837</v>
      </c>
      <c r="D6313" s="43" t="s">
        <v>1917</v>
      </c>
      <c r="E6313" s="48">
        <v>6134</v>
      </c>
      <c r="F6313" s="43"/>
      <c r="G6313" s="56" t="s">
        <v>2921</v>
      </c>
      <c r="H6313" s="23" t="s">
        <v>169</v>
      </c>
      <c r="I6313" s="68">
        <v>15000</v>
      </c>
      <c r="J6313" s="68">
        <v>5000</v>
      </c>
      <c r="K6313" s="68"/>
      <c r="L6313" s="68">
        <f t="shared" si="4895"/>
        <v>1000</v>
      </c>
      <c r="M6313" s="68"/>
      <c r="N6313" s="68"/>
      <c r="O6313" s="68">
        <v>1000</v>
      </c>
      <c r="P6313" s="68">
        <f t="shared" si="4898"/>
        <v>1000</v>
      </c>
      <c r="Q6313" s="68">
        <f t="shared" si="4899"/>
        <v>20</v>
      </c>
    </row>
    <row r="6314" spans="1:17" x14ac:dyDescent="0.25">
      <c r="A6314" s="12" t="s">
        <v>638</v>
      </c>
      <c r="B6314" s="12" t="s">
        <v>124</v>
      </c>
      <c r="C6314" s="12" t="s">
        <v>837</v>
      </c>
      <c r="D6314" s="43" t="s">
        <v>1917</v>
      </c>
      <c r="E6314" s="48">
        <v>6135</v>
      </c>
      <c r="F6314" s="43"/>
      <c r="G6314" s="56" t="s">
        <v>2921</v>
      </c>
      <c r="H6314" s="23" t="s">
        <v>231</v>
      </c>
      <c r="I6314" s="68">
        <v>8000</v>
      </c>
      <c r="J6314" s="68">
        <v>0</v>
      </c>
      <c r="K6314" s="68"/>
      <c r="L6314" s="68">
        <f t="shared" si="4895"/>
        <v>0</v>
      </c>
      <c r="M6314" s="68"/>
      <c r="N6314" s="68"/>
      <c r="O6314" s="68"/>
      <c r="P6314" s="68">
        <f t="shared" si="4898"/>
        <v>0</v>
      </c>
      <c r="Q6314" s="68" t="str">
        <f t="shared" si="4899"/>
        <v>-</v>
      </c>
    </row>
    <row r="6315" spans="1:17" x14ac:dyDescent="0.25">
      <c r="A6315" s="12" t="s">
        <v>638</v>
      </c>
      <c r="B6315" s="12" t="s">
        <v>124</v>
      </c>
      <c r="C6315" s="12" t="s">
        <v>837</v>
      </c>
      <c r="D6315" s="43" t="s">
        <v>1917</v>
      </c>
      <c r="E6315" s="48">
        <v>6136</v>
      </c>
      <c r="F6315" s="43"/>
      <c r="G6315" s="56" t="s">
        <v>2921</v>
      </c>
      <c r="H6315" s="23" t="s">
        <v>233</v>
      </c>
      <c r="I6315" s="68">
        <v>5000</v>
      </c>
      <c r="J6315" s="68">
        <v>0</v>
      </c>
      <c r="K6315" s="68"/>
      <c r="L6315" s="68">
        <f t="shared" si="4895"/>
        <v>0</v>
      </c>
      <c r="M6315" s="68"/>
      <c r="N6315" s="68"/>
      <c r="O6315" s="68"/>
      <c r="P6315" s="68">
        <f t="shared" si="4898"/>
        <v>0</v>
      </c>
      <c r="Q6315" s="68" t="str">
        <f t="shared" si="4899"/>
        <v>-</v>
      </c>
    </row>
    <row r="6316" spans="1:17" x14ac:dyDescent="0.25">
      <c r="A6316" s="12" t="s">
        <v>638</v>
      </c>
      <c r="B6316" s="12" t="s">
        <v>124</v>
      </c>
      <c r="C6316" s="12" t="s">
        <v>837</v>
      </c>
      <c r="D6316" s="43" t="s">
        <v>1917</v>
      </c>
      <c r="E6316" s="48">
        <v>6137</v>
      </c>
      <c r="F6316" s="43"/>
      <c r="G6316" s="56" t="s">
        <v>2921</v>
      </c>
      <c r="H6316" s="23" t="s">
        <v>235</v>
      </c>
      <c r="I6316" s="68">
        <v>80000</v>
      </c>
      <c r="J6316" s="68">
        <v>70000</v>
      </c>
      <c r="K6316" s="68"/>
      <c r="L6316" s="68">
        <f t="shared" si="4895"/>
        <v>5800</v>
      </c>
      <c r="M6316" s="68"/>
      <c r="N6316" s="68"/>
      <c r="O6316" s="68">
        <v>5800</v>
      </c>
      <c r="P6316" s="68">
        <f t="shared" si="4898"/>
        <v>5800</v>
      </c>
      <c r="Q6316" s="68">
        <f t="shared" si="4899"/>
        <v>8.2857142857142847</v>
      </c>
    </row>
    <row r="6317" spans="1:17" x14ac:dyDescent="0.25">
      <c r="A6317" s="12" t="s">
        <v>638</v>
      </c>
      <c r="B6317" s="12" t="s">
        <v>124</v>
      </c>
      <c r="C6317" s="12" t="s">
        <v>837</v>
      </c>
      <c r="D6317" s="43" t="s">
        <v>1917</v>
      </c>
      <c r="E6317" s="48">
        <v>6138</v>
      </c>
      <c r="F6317" s="43"/>
      <c r="G6317" s="56" t="s">
        <v>2921</v>
      </c>
      <c r="H6317" s="23" t="s">
        <v>237</v>
      </c>
      <c r="I6317" s="68">
        <v>5000</v>
      </c>
      <c r="J6317" s="68">
        <v>3000</v>
      </c>
      <c r="K6317" s="68"/>
      <c r="L6317" s="68">
        <f t="shared" si="4895"/>
        <v>500</v>
      </c>
      <c r="M6317" s="68"/>
      <c r="N6317" s="68"/>
      <c r="O6317" s="68">
        <v>500</v>
      </c>
      <c r="P6317" s="68">
        <f t="shared" si="4898"/>
        <v>500</v>
      </c>
      <c r="Q6317" s="68">
        <f t="shared" si="4899"/>
        <v>16.666666666666664</v>
      </c>
    </row>
    <row r="6318" spans="1:17" x14ac:dyDescent="0.25">
      <c r="A6318" s="14" t="s">
        <v>638</v>
      </c>
      <c r="B6318" s="14" t="s">
        <v>124</v>
      </c>
      <c r="C6318" s="14" t="s">
        <v>837</v>
      </c>
      <c r="D6318" s="50" t="s">
        <v>1917</v>
      </c>
      <c r="E6318" s="50" t="s">
        <v>2720</v>
      </c>
      <c r="F6318" s="43" t="s">
        <v>1</v>
      </c>
      <c r="G6318" s="49" t="s">
        <v>1</v>
      </c>
      <c r="H6318" s="11" t="s">
        <v>35</v>
      </c>
      <c r="I6318" s="67">
        <f t="shared" ref="I6318:O6318" si="4920">SUM(I6319:I6321)</f>
        <v>331190</v>
      </c>
      <c r="J6318" s="67">
        <f t="shared" si="4920"/>
        <v>103190</v>
      </c>
      <c r="K6318" s="67">
        <f t="shared" si="4920"/>
        <v>0</v>
      </c>
      <c r="L6318" s="67">
        <f t="shared" si="4895"/>
        <v>30000</v>
      </c>
      <c r="M6318" s="67">
        <f t="shared" si="4920"/>
        <v>0</v>
      </c>
      <c r="N6318" s="67">
        <f t="shared" si="4920"/>
        <v>0</v>
      </c>
      <c r="O6318" s="67">
        <f t="shared" si="4920"/>
        <v>30000</v>
      </c>
      <c r="P6318" s="67">
        <f t="shared" si="4898"/>
        <v>30000</v>
      </c>
      <c r="Q6318" s="67">
        <f t="shared" si="4899"/>
        <v>29.072584552766738</v>
      </c>
    </row>
    <row r="6319" spans="1:17" x14ac:dyDescent="0.25">
      <c r="A6319" s="12" t="s">
        <v>638</v>
      </c>
      <c r="B6319" s="12" t="s">
        <v>124</v>
      </c>
      <c r="C6319" s="12" t="s">
        <v>837</v>
      </c>
      <c r="D6319" s="43" t="s">
        <v>1917</v>
      </c>
      <c r="E6319" s="48">
        <v>6139</v>
      </c>
      <c r="F6319" s="43"/>
      <c r="G6319" s="56" t="s">
        <v>2921</v>
      </c>
      <c r="H6319" s="23" t="s">
        <v>35</v>
      </c>
      <c r="I6319" s="68">
        <v>303190</v>
      </c>
      <c r="J6319" s="68">
        <v>103190</v>
      </c>
      <c r="K6319" s="68"/>
      <c r="L6319" s="68">
        <f t="shared" si="4895"/>
        <v>30000</v>
      </c>
      <c r="M6319" s="68"/>
      <c r="N6319" s="68"/>
      <c r="O6319" s="68">
        <v>30000</v>
      </c>
      <c r="P6319" s="68">
        <f t="shared" si="4898"/>
        <v>30000</v>
      </c>
      <c r="Q6319" s="68">
        <f t="shared" si="4899"/>
        <v>29.072584552766738</v>
      </c>
    </row>
    <row r="6320" spans="1:17" x14ac:dyDescent="0.25">
      <c r="A6320" s="12" t="s">
        <v>638</v>
      </c>
      <c r="B6320" s="12" t="s">
        <v>124</v>
      </c>
      <c r="C6320" s="12" t="s">
        <v>837</v>
      </c>
      <c r="D6320" s="43" t="s">
        <v>1917</v>
      </c>
      <c r="E6320" s="48">
        <v>6139</v>
      </c>
      <c r="F6320" s="43" t="s">
        <v>1924</v>
      </c>
      <c r="G6320" s="56" t="s">
        <v>2921</v>
      </c>
      <c r="H6320" s="23" t="s">
        <v>43</v>
      </c>
      <c r="I6320" s="68">
        <v>15000</v>
      </c>
      <c r="J6320" s="68">
        <v>0</v>
      </c>
      <c r="K6320" s="68"/>
      <c r="L6320" s="68">
        <f t="shared" si="4895"/>
        <v>0</v>
      </c>
      <c r="M6320" s="68"/>
      <c r="N6320" s="68"/>
      <c r="O6320" s="68"/>
      <c r="P6320" s="68">
        <f t="shared" si="4898"/>
        <v>0</v>
      </c>
      <c r="Q6320" s="68" t="str">
        <f t="shared" si="4899"/>
        <v>-</v>
      </c>
    </row>
    <row r="6321" spans="1:17" ht="22.5" x14ac:dyDescent="0.25">
      <c r="A6321" s="12" t="s">
        <v>638</v>
      </c>
      <c r="B6321" s="12" t="s">
        <v>124</v>
      </c>
      <c r="C6321" s="12" t="s">
        <v>837</v>
      </c>
      <c r="D6321" s="43" t="s">
        <v>1917</v>
      </c>
      <c r="E6321" s="48">
        <v>6139</v>
      </c>
      <c r="F6321" s="43" t="s">
        <v>1925</v>
      </c>
      <c r="G6321" s="56" t="s">
        <v>2921</v>
      </c>
      <c r="H6321" s="23" t="s">
        <v>49</v>
      </c>
      <c r="I6321" s="68">
        <v>13000</v>
      </c>
      <c r="J6321" s="68">
        <v>0</v>
      </c>
      <c r="K6321" s="68"/>
      <c r="L6321" s="68">
        <f t="shared" si="4895"/>
        <v>0</v>
      </c>
      <c r="M6321" s="68"/>
      <c r="N6321" s="68"/>
      <c r="O6321" s="68"/>
      <c r="P6321" s="68">
        <f t="shared" si="4898"/>
        <v>0</v>
      </c>
      <c r="Q6321" s="68" t="str">
        <f t="shared" si="4899"/>
        <v>-</v>
      </c>
    </row>
    <row r="6322" spans="1:17" ht="22.5" x14ac:dyDescent="0.25">
      <c r="A6322" s="14" t="s">
        <v>1</v>
      </c>
      <c r="B6322" s="14" t="s">
        <v>1</v>
      </c>
      <c r="C6322" s="14" t="s">
        <v>1</v>
      </c>
      <c r="D6322" s="42" t="s">
        <v>1</v>
      </c>
      <c r="E6322" s="42" t="s">
        <v>1</v>
      </c>
      <c r="F6322" s="42" t="s">
        <v>1</v>
      </c>
      <c r="G6322" s="42" t="s">
        <v>1</v>
      </c>
      <c r="H6322" s="17" t="s">
        <v>50</v>
      </c>
      <c r="I6322" s="66">
        <f t="shared" ref="I6322:O6323" si="4921">SUM(I6323)</f>
        <v>10000</v>
      </c>
      <c r="J6322" s="66">
        <f t="shared" si="4921"/>
        <v>0</v>
      </c>
      <c r="K6322" s="66">
        <f t="shared" si="4921"/>
        <v>0</v>
      </c>
      <c r="L6322" s="66">
        <f t="shared" si="4895"/>
        <v>0</v>
      </c>
      <c r="M6322" s="66">
        <f t="shared" si="4921"/>
        <v>0</v>
      </c>
      <c r="N6322" s="66">
        <f t="shared" si="4921"/>
        <v>0</v>
      </c>
      <c r="O6322" s="66">
        <f t="shared" si="4921"/>
        <v>0</v>
      </c>
      <c r="P6322" s="66">
        <f t="shared" si="4898"/>
        <v>0</v>
      </c>
      <c r="Q6322" s="66" t="str">
        <f t="shared" si="4899"/>
        <v>-</v>
      </c>
    </row>
    <row r="6323" spans="1:17" x14ac:dyDescent="0.25">
      <c r="A6323" s="12" t="s">
        <v>638</v>
      </c>
      <c r="B6323" s="12" t="s">
        <v>124</v>
      </c>
      <c r="C6323" s="12" t="s">
        <v>837</v>
      </c>
      <c r="D6323" s="43" t="s">
        <v>1917</v>
      </c>
      <c r="E6323" s="42" t="s">
        <v>2712</v>
      </c>
      <c r="F6323" s="42" t="s">
        <v>1</v>
      </c>
      <c r="G6323" s="42" t="s">
        <v>1</v>
      </c>
      <c r="H6323" s="11" t="s">
        <v>52</v>
      </c>
      <c r="I6323" s="67">
        <f t="shared" si="4921"/>
        <v>10000</v>
      </c>
      <c r="J6323" s="67">
        <f t="shared" si="4921"/>
        <v>0</v>
      </c>
      <c r="K6323" s="67">
        <f t="shared" si="4921"/>
        <v>0</v>
      </c>
      <c r="L6323" s="67">
        <f t="shared" si="4895"/>
        <v>0</v>
      </c>
      <c r="M6323" s="67">
        <f t="shared" si="4921"/>
        <v>0</v>
      </c>
      <c r="N6323" s="67">
        <f t="shared" si="4921"/>
        <v>0</v>
      </c>
      <c r="O6323" s="67">
        <f t="shared" si="4921"/>
        <v>0</v>
      </c>
      <c r="P6323" s="67">
        <f t="shared" si="4898"/>
        <v>0</v>
      </c>
      <c r="Q6323" s="67" t="str">
        <f t="shared" si="4899"/>
        <v>-</v>
      </c>
    </row>
    <row r="6324" spans="1:17" x14ac:dyDescent="0.25">
      <c r="A6324" s="12" t="s">
        <v>638</v>
      </c>
      <c r="B6324" s="12" t="s">
        <v>124</v>
      </c>
      <c r="C6324" s="12" t="s">
        <v>837</v>
      </c>
      <c r="D6324" s="43" t="s">
        <v>1917</v>
      </c>
      <c r="E6324" s="48">
        <v>6148</v>
      </c>
      <c r="F6324" s="43"/>
      <c r="G6324" s="56" t="s">
        <v>2921</v>
      </c>
      <c r="H6324" s="23" t="s">
        <v>58</v>
      </c>
      <c r="I6324" s="68">
        <v>10000</v>
      </c>
      <c r="J6324" s="68">
        <v>0</v>
      </c>
      <c r="K6324" s="68"/>
      <c r="L6324" s="68">
        <f t="shared" si="4895"/>
        <v>0</v>
      </c>
      <c r="M6324" s="68"/>
      <c r="N6324" s="68"/>
      <c r="O6324" s="68"/>
      <c r="P6324" s="68">
        <f t="shared" si="4898"/>
        <v>0</v>
      </c>
      <c r="Q6324" s="68" t="str">
        <f t="shared" si="4899"/>
        <v>-</v>
      </c>
    </row>
    <row r="6325" spans="1:17" ht="22.5" x14ac:dyDescent="0.25">
      <c r="A6325" s="14" t="s">
        <v>1</v>
      </c>
      <c r="B6325" s="14" t="s">
        <v>1</v>
      </c>
      <c r="C6325" s="14" t="s">
        <v>1</v>
      </c>
      <c r="D6325" s="42" t="s">
        <v>1</v>
      </c>
      <c r="E6325" s="42" t="s">
        <v>1</v>
      </c>
      <c r="F6325" s="42" t="s">
        <v>1</v>
      </c>
      <c r="G6325" s="42" t="s">
        <v>1</v>
      </c>
      <c r="H6325" s="17" t="s">
        <v>59</v>
      </c>
      <c r="I6325" s="66">
        <f t="shared" ref="I6325:O6325" si="4922">SUM(I6326)</f>
        <v>160000</v>
      </c>
      <c r="J6325" s="66">
        <f t="shared" si="4922"/>
        <v>0</v>
      </c>
      <c r="K6325" s="66">
        <f t="shared" si="4922"/>
        <v>0</v>
      </c>
      <c r="L6325" s="66">
        <f t="shared" si="4895"/>
        <v>0</v>
      </c>
      <c r="M6325" s="66">
        <f t="shared" si="4922"/>
        <v>0</v>
      </c>
      <c r="N6325" s="66">
        <f t="shared" si="4922"/>
        <v>0</v>
      </c>
      <c r="O6325" s="66">
        <f t="shared" si="4922"/>
        <v>0</v>
      </c>
      <c r="P6325" s="66">
        <f t="shared" si="4898"/>
        <v>0</v>
      </c>
      <c r="Q6325" s="66" t="str">
        <f t="shared" si="4899"/>
        <v>-</v>
      </c>
    </row>
    <row r="6326" spans="1:17" x14ac:dyDescent="0.25">
      <c r="A6326" s="12" t="s">
        <v>638</v>
      </c>
      <c r="B6326" s="12" t="s">
        <v>124</v>
      </c>
      <c r="C6326" s="12" t="s">
        <v>837</v>
      </c>
      <c r="D6326" s="43" t="s">
        <v>1917</v>
      </c>
      <c r="E6326" s="42" t="s">
        <v>2715</v>
      </c>
      <c r="F6326" s="42" t="s">
        <v>1</v>
      </c>
      <c r="G6326" s="42" t="s">
        <v>1</v>
      </c>
      <c r="H6326" s="11" t="s">
        <v>61</v>
      </c>
      <c r="I6326" s="67">
        <f t="shared" ref="I6326" si="4923">SUM(I6327:I6328)</f>
        <v>160000</v>
      </c>
      <c r="J6326" s="67">
        <f t="shared" ref="J6326:K6326" si="4924">SUM(J6327:J6328)</f>
        <v>0</v>
      </c>
      <c r="K6326" s="67">
        <f t="shared" si="4924"/>
        <v>0</v>
      </c>
      <c r="L6326" s="67">
        <f t="shared" si="4895"/>
        <v>0</v>
      </c>
      <c r="M6326" s="67">
        <f t="shared" ref="M6326" si="4925">SUM(M6327:M6328)</f>
        <v>0</v>
      </c>
      <c r="N6326" s="67">
        <f t="shared" ref="N6326:O6326" si="4926">SUM(N6327:N6328)</f>
        <v>0</v>
      </c>
      <c r="O6326" s="67">
        <f t="shared" si="4926"/>
        <v>0</v>
      </c>
      <c r="P6326" s="67">
        <f t="shared" si="4898"/>
        <v>0</v>
      </c>
      <c r="Q6326" s="67" t="str">
        <f t="shared" si="4899"/>
        <v>-</v>
      </c>
    </row>
    <row r="6327" spans="1:17" x14ac:dyDescent="0.25">
      <c r="A6327" s="12" t="s">
        <v>638</v>
      </c>
      <c r="B6327" s="12" t="s">
        <v>124</v>
      </c>
      <c r="C6327" s="12" t="s">
        <v>837</v>
      </c>
      <c r="D6327" s="43" t="s">
        <v>1917</v>
      </c>
      <c r="E6327" s="48">
        <v>8213</v>
      </c>
      <c r="F6327" s="43"/>
      <c r="G6327" s="56" t="s">
        <v>2921</v>
      </c>
      <c r="H6327" s="23" t="s">
        <v>62</v>
      </c>
      <c r="I6327" s="68">
        <v>140000</v>
      </c>
      <c r="J6327" s="68">
        <v>0</v>
      </c>
      <c r="K6327" s="68"/>
      <c r="L6327" s="68">
        <f t="shared" si="4895"/>
        <v>0</v>
      </c>
      <c r="M6327" s="68"/>
      <c r="N6327" s="68"/>
      <c r="O6327" s="68"/>
      <c r="P6327" s="68">
        <f t="shared" si="4898"/>
        <v>0</v>
      </c>
      <c r="Q6327" s="68" t="str">
        <f t="shared" si="4899"/>
        <v>-</v>
      </c>
    </row>
    <row r="6328" spans="1:17" x14ac:dyDescent="0.25">
      <c r="A6328" s="12" t="s">
        <v>638</v>
      </c>
      <c r="B6328" s="12" t="s">
        <v>124</v>
      </c>
      <c r="C6328" s="12" t="s">
        <v>837</v>
      </c>
      <c r="D6328" s="43" t="s">
        <v>1917</v>
      </c>
      <c r="E6328" s="48">
        <v>8216</v>
      </c>
      <c r="F6328" s="43"/>
      <c r="G6328" s="56" t="s">
        <v>2921</v>
      </c>
      <c r="H6328" s="23" t="s">
        <v>248</v>
      </c>
      <c r="I6328" s="68">
        <v>20000</v>
      </c>
      <c r="J6328" s="68">
        <v>0</v>
      </c>
      <c r="K6328" s="68"/>
      <c r="L6328" s="68">
        <f t="shared" si="4895"/>
        <v>0</v>
      </c>
      <c r="M6328" s="68"/>
      <c r="N6328" s="68"/>
      <c r="O6328" s="68"/>
      <c r="P6328" s="68">
        <f t="shared" si="4898"/>
        <v>0</v>
      </c>
      <c r="Q6328" s="68" t="str">
        <f t="shared" si="4899"/>
        <v>-</v>
      </c>
    </row>
    <row r="6329" spans="1:17" x14ac:dyDescent="0.25">
      <c r="A6329" s="23" t="s">
        <v>1</v>
      </c>
      <c r="B6329" s="23" t="s">
        <v>1</v>
      </c>
      <c r="C6329" s="23" t="s">
        <v>1</v>
      </c>
      <c r="D6329" s="49" t="s">
        <v>1</v>
      </c>
      <c r="E6329" s="49" t="s">
        <v>1</v>
      </c>
      <c r="F6329" s="49" t="s">
        <v>1</v>
      </c>
      <c r="G6329" s="49" t="s">
        <v>1</v>
      </c>
      <c r="H6329" s="17" t="s">
        <v>1926</v>
      </c>
      <c r="I6329" s="66">
        <f t="shared" ref="I6329:O6329" si="4927">SUM(I6298,I6322,I6325)</f>
        <v>4536475</v>
      </c>
      <c r="J6329" s="66">
        <f t="shared" si="4927"/>
        <v>3640175</v>
      </c>
      <c r="K6329" s="66">
        <f t="shared" si="4927"/>
        <v>0</v>
      </c>
      <c r="L6329" s="66">
        <f t="shared" si="4895"/>
        <v>307624</v>
      </c>
      <c r="M6329" s="66">
        <f t="shared" si="4927"/>
        <v>0</v>
      </c>
      <c r="N6329" s="66">
        <f t="shared" si="4927"/>
        <v>0</v>
      </c>
      <c r="O6329" s="66">
        <f t="shared" si="4927"/>
        <v>307624</v>
      </c>
      <c r="P6329" s="66">
        <f t="shared" si="4898"/>
        <v>307624</v>
      </c>
      <c r="Q6329" s="66">
        <f t="shared" si="4899"/>
        <v>8.4508025026269351</v>
      </c>
    </row>
    <row r="6330" spans="1:17" ht="15.75" thickBot="1" x14ac:dyDescent="0.3">
      <c r="A6330" s="23" t="s">
        <v>1</v>
      </c>
      <c r="B6330" s="23" t="s">
        <v>1</v>
      </c>
      <c r="C6330" s="23" t="s">
        <v>1</v>
      </c>
      <c r="D6330" s="49" t="s">
        <v>1</v>
      </c>
      <c r="E6330" s="49" t="s">
        <v>1</v>
      </c>
      <c r="F6330" s="49" t="s">
        <v>1</v>
      </c>
      <c r="G6330" s="49" t="s">
        <v>1</v>
      </c>
      <c r="H6330" s="11" t="s">
        <v>64</v>
      </c>
      <c r="I6330" s="67">
        <v>75</v>
      </c>
      <c r="J6330" s="67">
        <v>75</v>
      </c>
      <c r="K6330" s="67"/>
      <c r="L6330" s="67"/>
      <c r="M6330" s="67"/>
      <c r="N6330" s="67"/>
      <c r="O6330" s="67"/>
      <c r="P6330" s="67">
        <f t="shared" si="4898"/>
        <v>0</v>
      </c>
      <c r="Q6330" s="67">
        <f t="shared" si="4899"/>
        <v>0</v>
      </c>
    </row>
    <row r="6331" spans="1:17" ht="34.5" thickBot="1" x14ac:dyDescent="0.3">
      <c r="A6331" s="23" t="s">
        <v>1</v>
      </c>
      <c r="B6331" s="23" t="s">
        <v>1</v>
      </c>
      <c r="C6331" s="23" t="s">
        <v>1</v>
      </c>
      <c r="D6331" s="49" t="s">
        <v>1</v>
      </c>
      <c r="E6331" s="49" t="s">
        <v>1</v>
      </c>
      <c r="F6331" s="49" t="s">
        <v>1</v>
      </c>
      <c r="G6331" s="49" t="s">
        <v>1</v>
      </c>
      <c r="H6331" s="22" t="s">
        <v>65</v>
      </c>
      <c r="I6331" s="64" t="s">
        <v>2718</v>
      </c>
      <c r="J6331" s="64" t="s">
        <v>2879</v>
      </c>
      <c r="K6331" s="64" t="s">
        <v>2942</v>
      </c>
      <c r="L6331" s="64" t="s">
        <v>2942</v>
      </c>
      <c r="M6331" s="64" t="s">
        <v>2950</v>
      </c>
      <c r="N6331" s="64" t="s">
        <v>2949</v>
      </c>
      <c r="O6331" s="64" t="s">
        <v>2951</v>
      </c>
      <c r="P6331" s="64" t="s">
        <v>2942</v>
      </c>
      <c r="Q6331" s="64" t="s">
        <v>2944</v>
      </c>
    </row>
    <row r="6332" spans="1:17" x14ac:dyDescent="0.25">
      <c r="A6332" s="24"/>
      <c r="B6332" s="24"/>
      <c r="C6332" s="24"/>
      <c r="D6332" s="51"/>
      <c r="E6332" s="51"/>
      <c r="F6332" s="51"/>
      <c r="G6332" s="51"/>
      <c r="H6332" s="18" t="s">
        <v>1</v>
      </c>
      <c r="I6332" s="65">
        <v>1</v>
      </c>
      <c r="J6332" s="65" t="s">
        <v>2894</v>
      </c>
      <c r="K6332" s="65">
        <v>3</v>
      </c>
      <c r="L6332" s="65" t="s">
        <v>2945</v>
      </c>
      <c r="M6332" s="65">
        <v>5</v>
      </c>
      <c r="N6332" s="65">
        <v>6</v>
      </c>
      <c r="O6332" s="65">
        <v>7</v>
      </c>
      <c r="P6332" s="65" t="s">
        <v>2946</v>
      </c>
      <c r="Q6332" s="65">
        <v>9</v>
      </c>
    </row>
    <row r="6333" spans="1:17" x14ac:dyDescent="0.25">
      <c r="A6333" s="24"/>
      <c r="B6333" s="24"/>
      <c r="C6333" s="24"/>
      <c r="D6333" s="51"/>
      <c r="E6333" s="52"/>
      <c r="F6333" s="52"/>
      <c r="G6333" s="52"/>
      <c r="H6333" s="19" t="s">
        <v>333</v>
      </c>
      <c r="I6333" s="69">
        <f t="shared" ref="I6333" si="4928">SUM(I6329)</f>
        <v>4536475</v>
      </c>
      <c r="J6333" s="69">
        <f t="shared" ref="J6333:K6333" si="4929">SUM(J6329)</f>
        <v>3640175</v>
      </c>
      <c r="K6333" s="69">
        <f t="shared" si="4929"/>
        <v>0</v>
      </c>
      <c r="L6333" s="69">
        <f t="shared" si="4895"/>
        <v>307624</v>
      </c>
      <c r="M6333" s="69">
        <f t="shared" ref="M6333" si="4930">SUM(M6329)</f>
        <v>0</v>
      </c>
      <c r="N6333" s="69">
        <f t="shared" ref="N6333:O6333" si="4931">SUM(N6329)</f>
        <v>0</v>
      </c>
      <c r="O6333" s="69">
        <f t="shared" si="4931"/>
        <v>307624</v>
      </c>
      <c r="P6333" s="69">
        <f t="shared" si="4898"/>
        <v>307624</v>
      </c>
      <c r="Q6333" s="69">
        <f t="shared" si="4899"/>
        <v>8.4508025026269351</v>
      </c>
    </row>
    <row r="6334" spans="1:17" x14ac:dyDescent="0.25">
      <c r="A6334" s="24"/>
      <c r="B6334" s="24"/>
      <c r="C6334" s="24"/>
      <c r="D6334" s="51"/>
      <c r="E6334" s="51"/>
      <c r="F6334" s="51"/>
      <c r="G6334" s="51"/>
      <c r="H6334" s="20" t="s">
        <v>67</v>
      </c>
      <c r="I6334" s="69">
        <f t="shared" ref="I6334" si="4932">SUM(I6333)</f>
        <v>4536475</v>
      </c>
      <c r="J6334" s="69">
        <f t="shared" ref="J6334:K6334" si="4933">SUM(J6333)</f>
        <v>3640175</v>
      </c>
      <c r="K6334" s="69">
        <f t="shared" si="4933"/>
        <v>0</v>
      </c>
      <c r="L6334" s="69">
        <f t="shared" si="4895"/>
        <v>307624</v>
      </c>
      <c r="M6334" s="69">
        <f t="shared" ref="M6334" si="4934">SUM(M6333)</f>
        <v>0</v>
      </c>
      <c r="N6334" s="69">
        <f t="shared" ref="N6334:O6334" si="4935">SUM(N6333)</f>
        <v>0</v>
      </c>
      <c r="O6334" s="69">
        <f t="shared" si="4935"/>
        <v>307624</v>
      </c>
      <c r="P6334" s="69">
        <f t="shared" si="4898"/>
        <v>307624</v>
      </c>
      <c r="Q6334" s="69">
        <f t="shared" si="4899"/>
        <v>8.4508025026269351</v>
      </c>
    </row>
    <row r="6335" spans="1:17" x14ac:dyDescent="0.25">
      <c r="A6335" s="25"/>
      <c r="B6335" s="25"/>
      <c r="C6335" s="25"/>
      <c r="D6335" s="53"/>
      <c r="E6335" s="53"/>
      <c r="F6335" s="53"/>
      <c r="G6335" s="53"/>
    </row>
    <row r="6336" spans="1:17" ht="15.75" thickBot="1" x14ac:dyDescent="0.3">
      <c r="A6336" s="23" t="s">
        <v>1</v>
      </c>
      <c r="B6336" s="23" t="s">
        <v>1</v>
      </c>
      <c r="C6336" s="23" t="s">
        <v>1</v>
      </c>
      <c r="D6336" s="49" t="s">
        <v>1</v>
      </c>
      <c r="E6336" s="49" t="s">
        <v>1</v>
      </c>
      <c r="F6336" s="49" t="s">
        <v>1</v>
      </c>
      <c r="G6336" s="49" t="s">
        <v>1</v>
      </c>
      <c r="H6336" s="26" t="s">
        <v>1</v>
      </c>
      <c r="I6336" s="70"/>
      <c r="J6336" s="70"/>
      <c r="K6336" s="70"/>
      <c r="L6336" s="70"/>
      <c r="M6336" s="70"/>
      <c r="N6336" s="70"/>
      <c r="O6336" s="70"/>
      <c r="P6336" s="70"/>
      <c r="Q6336" s="70"/>
    </row>
    <row r="6337" spans="1:17" ht="34.5" thickBot="1" x14ac:dyDescent="0.3">
      <c r="A6337" s="22" t="s">
        <v>4</v>
      </c>
      <c r="B6337" s="22" t="s">
        <v>5</v>
      </c>
      <c r="C6337" s="22" t="s">
        <v>6</v>
      </c>
      <c r="D6337" s="44" t="s">
        <v>2891</v>
      </c>
      <c r="E6337" s="44" t="s">
        <v>2895</v>
      </c>
      <c r="F6337" s="44" t="s">
        <v>7</v>
      </c>
      <c r="G6337" s="44" t="s">
        <v>8</v>
      </c>
      <c r="H6337" s="22" t="s">
        <v>9</v>
      </c>
      <c r="I6337" s="64" t="s">
        <v>2718</v>
      </c>
      <c r="J6337" s="64" t="s">
        <v>2879</v>
      </c>
      <c r="K6337" s="64" t="s">
        <v>2942</v>
      </c>
      <c r="L6337" s="64" t="s">
        <v>2942</v>
      </c>
      <c r="M6337" s="64" t="s">
        <v>2950</v>
      </c>
      <c r="N6337" s="64" t="s">
        <v>2949</v>
      </c>
      <c r="O6337" s="64" t="s">
        <v>2951</v>
      </c>
      <c r="P6337" s="64" t="s">
        <v>2942</v>
      </c>
      <c r="Q6337" s="64" t="s">
        <v>2944</v>
      </c>
    </row>
    <row r="6338" spans="1:17" x14ac:dyDescent="0.25">
      <c r="A6338" s="15" t="s">
        <v>1</v>
      </c>
      <c r="B6338" s="15" t="s">
        <v>1</v>
      </c>
      <c r="C6338" s="15" t="s">
        <v>1</v>
      </c>
      <c r="D6338" s="45" t="s">
        <v>1</v>
      </c>
      <c r="E6338" s="45" t="s">
        <v>1</v>
      </c>
      <c r="F6338" s="46" t="s">
        <v>1</v>
      </c>
      <c r="G6338" s="47" t="s">
        <v>1</v>
      </c>
      <c r="H6338" s="16" t="s">
        <v>1</v>
      </c>
      <c r="I6338" s="65">
        <v>1</v>
      </c>
      <c r="J6338" s="65" t="s">
        <v>2894</v>
      </c>
      <c r="K6338" s="65">
        <v>3</v>
      </c>
      <c r="L6338" s="65" t="s">
        <v>2945</v>
      </c>
      <c r="M6338" s="65">
        <v>5</v>
      </c>
      <c r="N6338" s="65">
        <v>6</v>
      </c>
      <c r="O6338" s="65">
        <v>7</v>
      </c>
      <c r="P6338" s="65" t="s">
        <v>2946</v>
      </c>
      <c r="Q6338" s="65">
        <v>9</v>
      </c>
    </row>
    <row r="6339" spans="1:17" x14ac:dyDescent="0.25">
      <c r="A6339" s="14" t="s">
        <v>638</v>
      </c>
      <c r="B6339" s="14" t="s">
        <v>124</v>
      </c>
      <c r="C6339" s="12" t="s">
        <v>848</v>
      </c>
      <c r="D6339" s="43" t="s">
        <v>1927</v>
      </c>
      <c r="E6339" s="42" t="s">
        <v>1</v>
      </c>
      <c r="F6339" s="42" t="s">
        <v>1</v>
      </c>
      <c r="G6339" s="42" t="s">
        <v>1</v>
      </c>
      <c r="H6339" s="11" t="s">
        <v>1928</v>
      </c>
      <c r="I6339" s="63"/>
      <c r="J6339" s="63"/>
      <c r="K6339" s="63"/>
      <c r="L6339" s="63"/>
      <c r="M6339" s="63"/>
      <c r="N6339" s="63"/>
      <c r="O6339" s="63"/>
      <c r="P6339" s="63">
        <f t="shared" si="4898"/>
        <v>0</v>
      </c>
      <c r="Q6339" s="63" t="str">
        <f t="shared" si="4899"/>
        <v>-</v>
      </c>
    </row>
    <row r="6340" spans="1:17" ht="22.5" x14ac:dyDescent="0.25">
      <c r="A6340" s="14" t="s">
        <v>1</v>
      </c>
      <c r="B6340" s="14" t="s">
        <v>1</v>
      </c>
      <c r="C6340" s="14" t="s">
        <v>1</v>
      </c>
      <c r="D6340" s="42" t="s">
        <v>1</v>
      </c>
      <c r="E6340" s="42" t="s">
        <v>1</v>
      </c>
      <c r="F6340" s="42" t="s">
        <v>1</v>
      </c>
      <c r="G6340" s="42" t="s">
        <v>1</v>
      </c>
      <c r="H6340" s="17" t="s">
        <v>50</v>
      </c>
      <c r="I6340" s="66">
        <f t="shared" ref="I6340:O6341" si="4936">SUM(I6341)</f>
        <v>1078213</v>
      </c>
      <c r="J6340" s="66">
        <f t="shared" si="4936"/>
        <v>1078213</v>
      </c>
      <c r="K6340" s="66">
        <f t="shared" si="4936"/>
        <v>0</v>
      </c>
      <c r="L6340" s="66">
        <f t="shared" si="4895"/>
        <v>93000</v>
      </c>
      <c r="M6340" s="66">
        <f t="shared" si="4936"/>
        <v>0</v>
      </c>
      <c r="N6340" s="66">
        <f t="shared" si="4936"/>
        <v>0</v>
      </c>
      <c r="O6340" s="66">
        <f t="shared" si="4936"/>
        <v>93000</v>
      </c>
      <c r="P6340" s="66">
        <f t="shared" si="4898"/>
        <v>93000</v>
      </c>
      <c r="Q6340" s="66">
        <f t="shared" si="4899"/>
        <v>8.6253829252661571</v>
      </c>
    </row>
    <row r="6341" spans="1:17" x14ac:dyDescent="0.25">
      <c r="A6341" s="12" t="s">
        <v>638</v>
      </c>
      <c r="B6341" s="12" t="s">
        <v>124</v>
      </c>
      <c r="C6341" s="12" t="s">
        <v>848</v>
      </c>
      <c r="D6341" s="43" t="s">
        <v>1927</v>
      </c>
      <c r="E6341" s="42" t="s">
        <v>2712</v>
      </c>
      <c r="F6341" s="42" t="s">
        <v>1</v>
      </c>
      <c r="G6341" s="42" t="s">
        <v>1</v>
      </c>
      <c r="H6341" s="11" t="s">
        <v>52</v>
      </c>
      <c r="I6341" s="67">
        <f t="shared" si="4936"/>
        <v>1078213</v>
      </c>
      <c r="J6341" s="67">
        <f t="shared" si="4936"/>
        <v>1078213</v>
      </c>
      <c r="K6341" s="67">
        <f t="shared" si="4936"/>
        <v>0</v>
      </c>
      <c r="L6341" s="67">
        <f t="shared" si="4895"/>
        <v>93000</v>
      </c>
      <c r="M6341" s="67">
        <f t="shared" si="4936"/>
        <v>0</v>
      </c>
      <c r="N6341" s="67">
        <f t="shared" si="4936"/>
        <v>0</v>
      </c>
      <c r="O6341" s="67">
        <f t="shared" si="4936"/>
        <v>93000</v>
      </c>
      <c r="P6341" s="67">
        <f t="shared" si="4898"/>
        <v>93000</v>
      </c>
      <c r="Q6341" s="67">
        <f t="shared" si="4899"/>
        <v>8.6253829252661571</v>
      </c>
    </row>
    <row r="6342" spans="1:17" x14ac:dyDescent="0.25">
      <c r="A6342" s="12" t="s">
        <v>638</v>
      </c>
      <c r="B6342" s="12" t="s">
        <v>124</v>
      </c>
      <c r="C6342" s="12" t="s">
        <v>848</v>
      </c>
      <c r="D6342" s="43" t="s">
        <v>1927</v>
      </c>
      <c r="E6342" s="48">
        <v>6143</v>
      </c>
      <c r="F6342" s="43"/>
      <c r="G6342" s="56" t="s">
        <v>2921</v>
      </c>
      <c r="H6342" s="23" t="s">
        <v>53</v>
      </c>
      <c r="I6342" s="68">
        <v>1078213</v>
      </c>
      <c r="J6342" s="68">
        <v>1078213</v>
      </c>
      <c r="K6342" s="68"/>
      <c r="L6342" s="68">
        <f t="shared" si="4895"/>
        <v>93000</v>
      </c>
      <c r="M6342" s="68"/>
      <c r="N6342" s="68"/>
      <c r="O6342" s="68">
        <v>93000</v>
      </c>
      <c r="P6342" s="68">
        <f t="shared" si="4898"/>
        <v>93000</v>
      </c>
      <c r="Q6342" s="68">
        <f t="shared" si="4899"/>
        <v>8.6253829252661571</v>
      </c>
    </row>
    <row r="6343" spans="1:17" x14ac:dyDescent="0.25">
      <c r="A6343" s="23" t="s">
        <v>1</v>
      </c>
      <c r="B6343" s="23" t="s">
        <v>1</v>
      </c>
      <c r="C6343" s="23" t="s">
        <v>1</v>
      </c>
      <c r="D6343" s="49" t="s">
        <v>1</v>
      </c>
      <c r="E6343" s="49" t="s">
        <v>1</v>
      </c>
      <c r="F6343" s="49" t="s">
        <v>1</v>
      </c>
      <c r="G6343" s="49" t="s">
        <v>1</v>
      </c>
      <c r="H6343" s="17" t="s">
        <v>1929</v>
      </c>
      <c r="I6343" s="66">
        <f t="shared" ref="I6343:O6343" si="4937">SUM(I6340)</f>
        <v>1078213</v>
      </c>
      <c r="J6343" s="66">
        <f t="shared" si="4937"/>
        <v>1078213</v>
      </c>
      <c r="K6343" s="66">
        <f t="shared" si="4937"/>
        <v>0</v>
      </c>
      <c r="L6343" s="66">
        <f t="shared" si="4895"/>
        <v>93000</v>
      </c>
      <c r="M6343" s="66">
        <f t="shared" si="4937"/>
        <v>0</v>
      </c>
      <c r="N6343" s="66">
        <f t="shared" si="4937"/>
        <v>0</v>
      </c>
      <c r="O6343" s="66">
        <f t="shared" si="4937"/>
        <v>93000</v>
      </c>
      <c r="P6343" s="66">
        <f t="shared" si="4898"/>
        <v>93000</v>
      </c>
      <c r="Q6343" s="66">
        <f t="shared" si="4899"/>
        <v>8.6253829252661571</v>
      </c>
    </row>
    <row r="6344" spans="1:17" ht="15.75" thickBot="1" x14ac:dyDescent="0.3">
      <c r="A6344" s="23" t="s">
        <v>1</v>
      </c>
      <c r="B6344" s="23" t="s">
        <v>1</v>
      </c>
      <c r="C6344" s="23" t="s">
        <v>1</v>
      </c>
      <c r="D6344" s="49" t="s">
        <v>1</v>
      </c>
      <c r="E6344" s="49" t="s">
        <v>1</v>
      </c>
      <c r="F6344" s="49" t="s">
        <v>1</v>
      </c>
      <c r="G6344" s="49" t="s">
        <v>1</v>
      </c>
      <c r="H6344" s="11" t="s">
        <v>64</v>
      </c>
      <c r="I6344" s="67">
        <v>25</v>
      </c>
      <c r="J6344" s="67">
        <v>25</v>
      </c>
      <c r="K6344" s="67"/>
      <c r="L6344" s="67"/>
      <c r="M6344" s="67"/>
      <c r="N6344" s="67"/>
      <c r="O6344" s="67"/>
      <c r="P6344" s="67">
        <f t="shared" si="4898"/>
        <v>0</v>
      </c>
      <c r="Q6344" s="67">
        <f t="shared" si="4899"/>
        <v>0</v>
      </c>
    </row>
    <row r="6345" spans="1:17" ht="34.5" thickBot="1" x14ac:dyDescent="0.3">
      <c r="A6345" s="23" t="s">
        <v>1</v>
      </c>
      <c r="B6345" s="23" t="s">
        <v>1</v>
      </c>
      <c r="C6345" s="23" t="s">
        <v>1</v>
      </c>
      <c r="D6345" s="49" t="s">
        <v>1</v>
      </c>
      <c r="E6345" s="49" t="s">
        <v>1</v>
      </c>
      <c r="F6345" s="49" t="s">
        <v>1</v>
      </c>
      <c r="G6345" s="49" t="s">
        <v>1</v>
      </c>
      <c r="H6345" s="22" t="s">
        <v>65</v>
      </c>
      <c r="I6345" s="64" t="s">
        <v>2718</v>
      </c>
      <c r="J6345" s="64" t="s">
        <v>2879</v>
      </c>
      <c r="K6345" s="64" t="s">
        <v>2942</v>
      </c>
      <c r="L6345" s="64" t="s">
        <v>2942</v>
      </c>
      <c r="M6345" s="64" t="s">
        <v>2950</v>
      </c>
      <c r="N6345" s="64" t="s">
        <v>2949</v>
      </c>
      <c r="O6345" s="64" t="s">
        <v>2951</v>
      </c>
      <c r="P6345" s="64" t="s">
        <v>2942</v>
      </c>
      <c r="Q6345" s="64" t="s">
        <v>2944</v>
      </c>
    </row>
    <row r="6346" spans="1:17" x14ac:dyDescent="0.25">
      <c r="A6346" s="24"/>
      <c r="B6346" s="24"/>
      <c r="C6346" s="24"/>
      <c r="D6346" s="51"/>
      <c r="E6346" s="51"/>
      <c r="F6346" s="51"/>
      <c r="G6346" s="51"/>
      <c r="H6346" s="18" t="s">
        <v>1</v>
      </c>
      <c r="I6346" s="65">
        <v>1</v>
      </c>
      <c r="J6346" s="65" t="s">
        <v>2894</v>
      </c>
      <c r="K6346" s="65">
        <v>3</v>
      </c>
      <c r="L6346" s="65" t="s">
        <v>2945</v>
      </c>
      <c r="M6346" s="65">
        <v>5</v>
      </c>
      <c r="N6346" s="65">
        <v>6</v>
      </c>
      <c r="O6346" s="65">
        <v>7</v>
      </c>
      <c r="P6346" s="65" t="s">
        <v>2946</v>
      </c>
      <c r="Q6346" s="65">
        <v>9</v>
      </c>
    </row>
    <row r="6347" spans="1:17" x14ac:dyDescent="0.25">
      <c r="A6347" s="24"/>
      <c r="B6347" s="24"/>
      <c r="C6347" s="24"/>
      <c r="D6347" s="51"/>
      <c r="E6347" s="52"/>
      <c r="F6347" s="52"/>
      <c r="G6347" s="52"/>
      <c r="H6347" s="19" t="s">
        <v>333</v>
      </c>
      <c r="I6347" s="69">
        <f t="shared" ref="I6347" si="4938">SUM(I6343)</f>
        <v>1078213</v>
      </c>
      <c r="J6347" s="69">
        <f t="shared" ref="J6347:K6347" si="4939">SUM(J6343)</f>
        <v>1078213</v>
      </c>
      <c r="K6347" s="69">
        <f t="shared" si="4939"/>
        <v>0</v>
      </c>
      <c r="L6347" s="69">
        <f t="shared" si="4895"/>
        <v>93000</v>
      </c>
      <c r="M6347" s="69">
        <f t="shared" ref="M6347" si="4940">SUM(M6343)</f>
        <v>0</v>
      </c>
      <c r="N6347" s="69">
        <f t="shared" ref="N6347:O6347" si="4941">SUM(N6343)</f>
        <v>0</v>
      </c>
      <c r="O6347" s="69">
        <f t="shared" si="4941"/>
        <v>93000</v>
      </c>
      <c r="P6347" s="69">
        <f t="shared" si="4898"/>
        <v>93000</v>
      </c>
      <c r="Q6347" s="69">
        <f t="shared" si="4899"/>
        <v>8.6253829252661571</v>
      </c>
    </row>
    <row r="6348" spans="1:17" x14ac:dyDescent="0.25">
      <c r="A6348" s="24"/>
      <c r="B6348" s="24"/>
      <c r="C6348" s="24"/>
      <c r="D6348" s="51"/>
      <c r="E6348" s="51"/>
      <c r="F6348" s="51"/>
      <c r="G6348" s="51"/>
      <c r="H6348" s="20" t="s">
        <v>67</v>
      </c>
      <c r="I6348" s="69">
        <f t="shared" ref="I6348" si="4942">SUM(I6347)</f>
        <v>1078213</v>
      </c>
      <c r="J6348" s="69">
        <f t="shared" ref="J6348:K6348" si="4943">SUM(J6347)</f>
        <v>1078213</v>
      </c>
      <c r="K6348" s="69">
        <f t="shared" si="4943"/>
        <v>0</v>
      </c>
      <c r="L6348" s="69">
        <f t="shared" ref="L6348:L6411" si="4944">SUM(M6348:O6348)</f>
        <v>93000</v>
      </c>
      <c r="M6348" s="69">
        <f t="shared" ref="M6348" si="4945">SUM(M6347)</f>
        <v>0</v>
      </c>
      <c r="N6348" s="69">
        <f t="shared" ref="N6348:O6348" si="4946">SUM(N6347)</f>
        <v>0</v>
      </c>
      <c r="O6348" s="69">
        <f t="shared" si="4946"/>
        <v>93000</v>
      </c>
      <c r="P6348" s="69">
        <f t="shared" ref="P6348:P6411" si="4947">K6348+L6348</f>
        <v>93000</v>
      </c>
      <c r="Q6348" s="69">
        <f t="shared" ref="Q6348:Q6411" si="4948">IF(J6348=0,"-",P6348/J6348*100)</f>
        <v>8.6253829252661571</v>
      </c>
    </row>
    <row r="6349" spans="1:17" x14ac:dyDescent="0.25">
      <c r="A6349" s="25"/>
      <c r="B6349" s="25"/>
      <c r="C6349" s="25"/>
      <c r="D6349" s="53"/>
      <c r="E6349" s="53"/>
      <c r="F6349" s="53"/>
      <c r="G6349" s="53"/>
    </row>
    <row r="6350" spans="1:17" ht="15.75" thickBot="1" x14ac:dyDescent="0.3">
      <c r="A6350" s="23" t="s">
        <v>1</v>
      </c>
      <c r="B6350" s="23" t="s">
        <v>1</v>
      </c>
      <c r="C6350" s="23" t="s">
        <v>1</v>
      </c>
      <c r="D6350" s="49" t="s">
        <v>1</v>
      </c>
      <c r="E6350" s="49" t="s">
        <v>1</v>
      </c>
      <c r="F6350" s="49" t="s">
        <v>1</v>
      </c>
      <c r="G6350" s="49" t="s">
        <v>1</v>
      </c>
      <c r="H6350" s="26" t="s">
        <v>1</v>
      </c>
      <c r="I6350" s="70"/>
      <c r="J6350" s="70"/>
      <c r="K6350" s="70"/>
      <c r="L6350" s="70"/>
      <c r="M6350" s="70"/>
      <c r="N6350" s="70"/>
      <c r="O6350" s="70"/>
      <c r="P6350" s="70"/>
      <c r="Q6350" s="70"/>
    </row>
    <row r="6351" spans="1:17" ht="34.5" thickBot="1" x14ac:dyDescent="0.3">
      <c r="A6351" s="22" t="s">
        <v>4</v>
      </c>
      <c r="B6351" s="22" t="s">
        <v>5</v>
      </c>
      <c r="C6351" s="22" t="s">
        <v>6</v>
      </c>
      <c r="D6351" s="44" t="s">
        <v>2891</v>
      </c>
      <c r="E6351" s="44" t="s">
        <v>2895</v>
      </c>
      <c r="F6351" s="44" t="s">
        <v>7</v>
      </c>
      <c r="G6351" s="44" t="s">
        <v>8</v>
      </c>
      <c r="H6351" s="22" t="s">
        <v>9</v>
      </c>
      <c r="I6351" s="64" t="s">
        <v>2718</v>
      </c>
      <c r="J6351" s="64" t="s">
        <v>2879</v>
      </c>
      <c r="K6351" s="64" t="s">
        <v>2942</v>
      </c>
      <c r="L6351" s="64" t="s">
        <v>2942</v>
      </c>
      <c r="M6351" s="64" t="s">
        <v>2950</v>
      </c>
      <c r="N6351" s="64" t="s">
        <v>2949</v>
      </c>
      <c r="O6351" s="64" t="s">
        <v>2951</v>
      </c>
      <c r="P6351" s="64" t="s">
        <v>2942</v>
      </c>
      <c r="Q6351" s="64" t="s">
        <v>2944</v>
      </c>
    </row>
    <row r="6352" spans="1:17" x14ac:dyDescent="0.25">
      <c r="A6352" s="15" t="s">
        <v>1</v>
      </c>
      <c r="B6352" s="15" t="s">
        <v>1</v>
      </c>
      <c r="C6352" s="15" t="s">
        <v>1</v>
      </c>
      <c r="D6352" s="45" t="s">
        <v>1</v>
      </c>
      <c r="E6352" s="45" t="s">
        <v>1</v>
      </c>
      <c r="F6352" s="46" t="s">
        <v>1</v>
      </c>
      <c r="G6352" s="47" t="s">
        <v>1</v>
      </c>
      <c r="H6352" s="16" t="s">
        <v>1</v>
      </c>
      <c r="I6352" s="65">
        <v>1</v>
      </c>
      <c r="J6352" s="65" t="s">
        <v>2894</v>
      </c>
      <c r="K6352" s="65">
        <v>3</v>
      </c>
      <c r="L6352" s="65" t="s">
        <v>2945</v>
      </c>
      <c r="M6352" s="65">
        <v>5</v>
      </c>
      <c r="N6352" s="65">
        <v>6</v>
      </c>
      <c r="O6352" s="65">
        <v>7</v>
      </c>
      <c r="P6352" s="65" t="s">
        <v>2946</v>
      </c>
      <c r="Q6352" s="65">
        <v>9</v>
      </c>
    </row>
    <row r="6353" spans="1:17" x14ac:dyDescent="0.25">
      <c r="A6353" s="14" t="s">
        <v>638</v>
      </c>
      <c r="B6353" s="14" t="s">
        <v>124</v>
      </c>
      <c r="C6353" s="12" t="s">
        <v>859</v>
      </c>
      <c r="D6353" s="43" t="s">
        <v>1930</v>
      </c>
      <c r="E6353" s="42" t="s">
        <v>1</v>
      </c>
      <c r="F6353" s="42" t="s">
        <v>1</v>
      </c>
      <c r="G6353" s="42" t="s">
        <v>1</v>
      </c>
      <c r="H6353" s="11" t="s">
        <v>1931</v>
      </c>
      <c r="I6353" s="63"/>
      <c r="J6353" s="63"/>
      <c r="K6353" s="63"/>
      <c r="L6353" s="63"/>
      <c r="M6353" s="63"/>
      <c r="N6353" s="63"/>
      <c r="O6353" s="63"/>
      <c r="P6353" s="63">
        <f t="shared" si="4947"/>
        <v>0</v>
      </c>
      <c r="Q6353" s="63" t="str">
        <f t="shared" si="4948"/>
        <v>-</v>
      </c>
    </row>
    <row r="6354" spans="1:17" ht="22.5" x14ac:dyDescent="0.25">
      <c r="A6354" s="14" t="s">
        <v>1</v>
      </c>
      <c r="B6354" s="14" t="s">
        <v>1</v>
      </c>
      <c r="C6354" s="14" t="s">
        <v>1</v>
      </c>
      <c r="D6354" s="42" t="s">
        <v>1</v>
      </c>
      <c r="E6354" s="42" t="s">
        <v>1</v>
      </c>
      <c r="F6354" s="42" t="s">
        <v>1</v>
      </c>
      <c r="G6354" s="42" t="s">
        <v>1</v>
      </c>
      <c r="H6354" s="17" t="s">
        <v>13</v>
      </c>
      <c r="I6354" s="66">
        <f t="shared" ref="I6354" si="4949">SUM(I6355,I6363,I6365)</f>
        <v>6183253</v>
      </c>
      <c r="J6354" s="66">
        <f t="shared" ref="J6354:K6354" si="4950">SUM(J6355,J6363,J6365)</f>
        <v>5637942</v>
      </c>
      <c r="K6354" s="66">
        <f t="shared" si="4950"/>
        <v>0</v>
      </c>
      <c r="L6354" s="66">
        <f t="shared" si="4944"/>
        <v>471445</v>
      </c>
      <c r="M6354" s="66">
        <f t="shared" ref="M6354" si="4951">SUM(M6355,M6363,M6365)</f>
        <v>0</v>
      </c>
      <c r="N6354" s="66">
        <f t="shared" ref="N6354:O6354" si="4952">SUM(N6355,N6363,N6365)</f>
        <v>0</v>
      </c>
      <c r="O6354" s="66">
        <f t="shared" si="4952"/>
        <v>471445</v>
      </c>
      <c r="P6354" s="66">
        <f t="shared" si="4947"/>
        <v>471445</v>
      </c>
      <c r="Q6354" s="66">
        <f t="shared" si="4948"/>
        <v>8.3620051430114035</v>
      </c>
    </row>
    <row r="6355" spans="1:17" x14ac:dyDescent="0.25">
      <c r="A6355" s="12" t="s">
        <v>638</v>
      </c>
      <c r="B6355" s="12" t="s">
        <v>124</v>
      </c>
      <c r="C6355" s="12" t="s">
        <v>859</v>
      </c>
      <c r="D6355" s="43" t="s">
        <v>1930</v>
      </c>
      <c r="E6355" s="42" t="s">
        <v>2709</v>
      </c>
      <c r="F6355" s="42" t="s">
        <v>1</v>
      </c>
      <c r="G6355" s="42" t="s">
        <v>1</v>
      </c>
      <c r="H6355" s="11" t="s">
        <v>15</v>
      </c>
      <c r="I6355" s="67">
        <f t="shared" ref="I6355" si="4953">SUM(I6356,I6357)</f>
        <v>4980547</v>
      </c>
      <c r="J6355" s="67">
        <f t="shared" ref="J6355:K6355" si="4954">SUM(J6356,J6357)</f>
        <v>4895833</v>
      </c>
      <c r="K6355" s="67">
        <f t="shared" si="4954"/>
        <v>0</v>
      </c>
      <c r="L6355" s="67">
        <f t="shared" si="4944"/>
        <v>402898</v>
      </c>
      <c r="M6355" s="67">
        <f t="shared" ref="M6355" si="4955">SUM(M6356,M6357)</f>
        <v>0</v>
      </c>
      <c r="N6355" s="67">
        <f t="shared" ref="N6355:O6355" si="4956">SUM(N6356,N6357)</f>
        <v>0</v>
      </c>
      <c r="O6355" s="67">
        <f t="shared" si="4956"/>
        <v>402898</v>
      </c>
      <c r="P6355" s="67">
        <f t="shared" si="4947"/>
        <v>402898</v>
      </c>
      <c r="Q6355" s="67">
        <f t="shared" si="4948"/>
        <v>8.2294065177468259</v>
      </c>
    </row>
    <row r="6356" spans="1:17" x14ac:dyDescent="0.25">
      <c r="A6356" s="12" t="s">
        <v>638</v>
      </c>
      <c r="B6356" s="12" t="s">
        <v>124</v>
      </c>
      <c r="C6356" s="12" t="s">
        <v>859</v>
      </c>
      <c r="D6356" s="43" t="s">
        <v>1930</v>
      </c>
      <c r="E6356" s="48">
        <v>6111</v>
      </c>
      <c r="F6356" s="43"/>
      <c r="G6356" s="56" t="s">
        <v>2921</v>
      </c>
      <c r="H6356" s="23" t="s">
        <v>16</v>
      </c>
      <c r="I6356" s="68">
        <v>4615011</v>
      </c>
      <c r="J6356" s="68">
        <v>4530297</v>
      </c>
      <c r="K6356" s="68"/>
      <c r="L6356" s="68">
        <f t="shared" si="4944"/>
        <v>377525</v>
      </c>
      <c r="M6356" s="68"/>
      <c r="N6356" s="68"/>
      <c r="O6356" s="68">
        <v>377525</v>
      </c>
      <c r="P6356" s="68">
        <f t="shared" si="4947"/>
        <v>377525</v>
      </c>
      <c r="Q6356" s="68">
        <f t="shared" si="4948"/>
        <v>8.3333388517353271</v>
      </c>
    </row>
    <row r="6357" spans="1:17" x14ac:dyDescent="0.25">
      <c r="A6357" s="14" t="s">
        <v>638</v>
      </c>
      <c r="B6357" s="14" t="s">
        <v>124</v>
      </c>
      <c r="C6357" s="14" t="s">
        <v>859</v>
      </c>
      <c r="D6357" s="50" t="s">
        <v>1930</v>
      </c>
      <c r="E6357" s="50" t="s">
        <v>2719</v>
      </c>
      <c r="F6357" s="43" t="s">
        <v>1</v>
      </c>
      <c r="G6357" s="49" t="s">
        <v>1</v>
      </c>
      <c r="H6357" s="11" t="s">
        <v>19</v>
      </c>
      <c r="I6357" s="67">
        <f t="shared" ref="I6357:O6357" si="4957">SUM(I6358:I6362)</f>
        <v>365536</v>
      </c>
      <c r="J6357" s="67">
        <f t="shared" si="4957"/>
        <v>365536</v>
      </c>
      <c r="K6357" s="67">
        <f t="shared" si="4957"/>
        <v>0</v>
      </c>
      <c r="L6357" s="67">
        <f t="shared" si="4944"/>
        <v>25373</v>
      </c>
      <c r="M6357" s="67">
        <f t="shared" si="4957"/>
        <v>0</v>
      </c>
      <c r="N6357" s="67">
        <f t="shared" si="4957"/>
        <v>0</v>
      </c>
      <c r="O6357" s="67">
        <f t="shared" si="4957"/>
        <v>25373</v>
      </c>
      <c r="P6357" s="67">
        <f t="shared" si="4947"/>
        <v>25373</v>
      </c>
      <c r="Q6357" s="67">
        <f t="shared" si="4948"/>
        <v>6.9413135778692112</v>
      </c>
    </row>
    <row r="6358" spans="1:17" x14ac:dyDescent="0.25">
      <c r="A6358" s="12" t="s">
        <v>638</v>
      </c>
      <c r="B6358" s="12" t="s">
        <v>124</v>
      </c>
      <c r="C6358" s="12" t="s">
        <v>859</v>
      </c>
      <c r="D6358" s="43" t="s">
        <v>1930</v>
      </c>
      <c r="E6358" s="48">
        <v>6112</v>
      </c>
      <c r="F6358" s="43" t="s">
        <v>1932</v>
      </c>
      <c r="G6358" s="56" t="s">
        <v>2921</v>
      </c>
      <c r="H6358" s="23" t="s">
        <v>73</v>
      </c>
      <c r="I6358" s="68">
        <v>65472</v>
      </c>
      <c r="J6358" s="68">
        <v>65472</v>
      </c>
      <c r="K6358" s="68"/>
      <c r="L6358" s="68">
        <f t="shared" si="4944"/>
        <v>5456</v>
      </c>
      <c r="M6358" s="68"/>
      <c r="N6358" s="68"/>
      <c r="O6358" s="68">
        <v>5456</v>
      </c>
      <c r="P6358" s="68">
        <f t="shared" si="4947"/>
        <v>5456</v>
      </c>
      <c r="Q6358" s="68">
        <f t="shared" si="4948"/>
        <v>8.3333333333333321</v>
      </c>
    </row>
    <row r="6359" spans="1:17" x14ac:dyDescent="0.25">
      <c r="A6359" s="12" t="s">
        <v>638</v>
      </c>
      <c r="B6359" s="12" t="s">
        <v>124</v>
      </c>
      <c r="C6359" s="12" t="s">
        <v>859</v>
      </c>
      <c r="D6359" s="43" t="s">
        <v>1930</v>
      </c>
      <c r="E6359" s="48">
        <v>6112</v>
      </c>
      <c r="F6359" s="43" t="s">
        <v>1933</v>
      </c>
      <c r="G6359" s="56" t="s">
        <v>2921</v>
      </c>
      <c r="H6359" s="23" t="s">
        <v>22</v>
      </c>
      <c r="I6359" s="68">
        <v>239000</v>
      </c>
      <c r="J6359" s="68">
        <v>239000</v>
      </c>
      <c r="K6359" s="68"/>
      <c r="L6359" s="68">
        <f t="shared" si="4944"/>
        <v>19917</v>
      </c>
      <c r="M6359" s="68"/>
      <c r="N6359" s="68"/>
      <c r="O6359" s="68">
        <v>19917</v>
      </c>
      <c r="P6359" s="68">
        <f t="shared" si="4947"/>
        <v>19917</v>
      </c>
      <c r="Q6359" s="68">
        <f t="shared" si="4948"/>
        <v>8.3334728033472807</v>
      </c>
    </row>
    <row r="6360" spans="1:17" x14ac:dyDescent="0.25">
      <c r="A6360" s="12" t="s">
        <v>638</v>
      </c>
      <c r="B6360" s="12" t="s">
        <v>124</v>
      </c>
      <c r="C6360" s="12" t="s">
        <v>859</v>
      </c>
      <c r="D6360" s="43" t="s">
        <v>1930</v>
      </c>
      <c r="E6360" s="48">
        <v>6112</v>
      </c>
      <c r="F6360" s="43" t="s">
        <v>1934</v>
      </c>
      <c r="G6360" s="56" t="s">
        <v>2921</v>
      </c>
      <c r="H6360" s="23" t="s">
        <v>24</v>
      </c>
      <c r="I6360" s="68">
        <v>52279</v>
      </c>
      <c r="J6360" s="68">
        <v>52279</v>
      </c>
      <c r="K6360" s="68"/>
      <c r="L6360" s="68">
        <f t="shared" si="4944"/>
        <v>0</v>
      </c>
      <c r="M6360" s="68"/>
      <c r="N6360" s="68"/>
      <c r="O6360" s="68"/>
      <c r="P6360" s="68">
        <f t="shared" si="4947"/>
        <v>0</v>
      </c>
      <c r="Q6360" s="68">
        <f t="shared" si="4948"/>
        <v>0</v>
      </c>
    </row>
    <row r="6361" spans="1:17" x14ac:dyDescent="0.25">
      <c r="A6361" s="12" t="s">
        <v>638</v>
      </c>
      <c r="B6361" s="12" t="s">
        <v>124</v>
      </c>
      <c r="C6361" s="12" t="s">
        <v>859</v>
      </c>
      <c r="D6361" s="43" t="s">
        <v>1930</v>
      </c>
      <c r="E6361" s="48">
        <v>6112</v>
      </c>
      <c r="F6361" s="43" t="s">
        <v>1935</v>
      </c>
      <c r="G6361" s="56" t="s">
        <v>2921</v>
      </c>
      <c r="H6361" s="23" t="s">
        <v>76</v>
      </c>
      <c r="I6361" s="68">
        <v>4985</v>
      </c>
      <c r="J6361" s="68">
        <v>4985</v>
      </c>
      <c r="K6361" s="68"/>
      <c r="L6361" s="68">
        <f t="shared" si="4944"/>
        <v>0</v>
      </c>
      <c r="M6361" s="68"/>
      <c r="N6361" s="68"/>
      <c r="O6361" s="68">
        <v>0</v>
      </c>
      <c r="P6361" s="68">
        <f t="shared" si="4947"/>
        <v>0</v>
      </c>
      <c r="Q6361" s="68">
        <f t="shared" si="4948"/>
        <v>0</v>
      </c>
    </row>
    <row r="6362" spans="1:17" x14ac:dyDescent="0.25">
      <c r="A6362" s="12" t="s">
        <v>638</v>
      </c>
      <c r="B6362" s="12" t="s">
        <v>124</v>
      </c>
      <c r="C6362" s="12" t="s">
        <v>859</v>
      </c>
      <c r="D6362" s="43" t="s">
        <v>1930</v>
      </c>
      <c r="E6362" s="48">
        <v>6112</v>
      </c>
      <c r="F6362" s="43" t="s">
        <v>1936</v>
      </c>
      <c r="G6362" s="56" t="s">
        <v>2921</v>
      </c>
      <c r="H6362" s="23" t="s">
        <v>26</v>
      </c>
      <c r="I6362" s="68">
        <v>3800</v>
      </c>
      <c r="J6362" s="68">
        <v>3800</v>
      </c>
      <c r="K6362" s="68"/>
      <c r="L6362" s="68">
        <f t="shared" si="4944"/>
        <v>0</v>
      </c>
      <c r="M6362" s="68"/>
      <c r="N6362" s="68"/>
      <c r="O6362" s="68">
        <v>0</v>
      </c>
      <c r="P6362" s="68">
        <f t="shared" si="4947"/>
        <v>0</v>
      </c>
      <c r="Q6362" s="68">
        <f t="shared" si="4948"/>
        <v>0</v>
      </c>
    </row>
    <row r="6363" spans="1:17" x14ac:dyDescent="0.25">
      <c r="A6363" s="12" t="s">
        <v>638</v>
      </c>
      <c r="B6363" s="12" t="s">
        <v>124</v>
      </c>
      <c r="C6363" s="12" t="s">
        <v>859</v>
      </c>
      <c r="D6363" s="43" t="s">
        <v>1930</v>
      </c>
      <c r="E6363" s="42" t="s">
        <v>2710</v>
      </c>
      <c r="F6363" s="42" t="s">
        <v>1</v>
      </c>
      <c r="G6363" s="42" t="s">
        <v>1</v>
      </c>
      <c r="H6363" s="11" t="s">
        <v>28</v>
      </c>
      <c r="I6363" s="67">
        <f t="shared" ref="I6363:O6363" si="4958">SUM(I6364)</f>
        <v>487146</v>
      </c>
      <c r="J6363" s="67">
        <f t="shared" si="4958"/>
        <v>477362</v>
      </c>
      <c r="K6363" s="67">
        <f t="shared" si="4958"/>
        <v>0</v>
      </c>
      <c r="L6363" s="67">
        <f t="shared" si="4944"/>
        <v>39780</v>
      </c>
      <c r="M6363" s="67">
        <f t="shared" si="4958"/>
        <v>0</v>
      </c>
      <c r="N6363" s="67">
        <f t="shared" si="4958"/>
        <v>0</v>
      </c>
      <c r="O6363" s="67">
        <f t="shared" si="4958"/>
        <v>39780</v>
      </c>
      <c r="P6363" s="67">
        <f t="shared" si="4947"/>
        <v>39780</v>
      </c>
      <c r="Q6363" s="67">
        <f t="shared" si="4948"/>
        <v>8.3332984192290134</v>
      </c>
    </row>
    <row r="6364" spans="1:17" x14ac:dyDescent="0.25">
      <c r="A6364" s="12" t="s">
        <v>638</v>
      </c>
      <c r="B6364" s="12" t="s">
        <v>124</v>
      </c>
      <c r="C6364" s="12" t="s">
        <v>859</v>
      </c>
      <c r="D6364" s="43" t="s">
        <v>1930</v>
      </c>
      <c r="E6364" s="48">
        <v>6121</v>
      </c>
      <c r="F6364" s="43"/>
      <c r="G6364" s="56" t="s">
        <v>2921</v>
      </c>
      <c r="H6364" s="23" t="s">
        <v>29</v>
      </c>
      <c r="I6364" s="68">
        <v>487146</v>
      </c>
      <c r="J6364" s="68">
        <v>477362</v>
      </c>
      <c r="K6364" s="68"/>
      <c r="L6364" s="68">
        <f t="shared" si="4944"/>
        <v>39780</v>
      </c>
      <c r="M6364" s="68"/>
      <c r="N6364" s="68"/>
      <c r="O6364" s="68">
        <v>39780</v>
      </c>
      <c r="P6364" s="68">
        <f t="shared" si="4947"/>
        <v>39780</v>
      </c>
      <c r="Q6364" s="68">
        <f t="shared" si="4948"/>
        <v>8.3332984192290134</v>
      </c>
    </row>
    <row r="6365" spans="1:17" x14ac:dyDescent="0.25">
      <c r="A6365" s="12" t="s">
        <v>638</v>
      </c>
      <c r="B6365" s="12" t="s">
        <v>124</v>
      </c>
      <c r="C6365" s="12" t="s">
        <v>859</v>
      </c>
      <c r="D6365" s="43" t="s">
        <v>1930</v>
      </c>
      <c r="E6365" s="42" t="s">
        <v>2711</v>
      </c>
      <c r="F6365" s="42" t="s">
        <v>1</v>
      </c>
      <c r="G6365" s="42" t="s">
        <v>1</v>
      </c>
      <c r="H6365" s="11" t="s">
        <v>32</v>
      </c>
      <c r="I6365" s="67">
        <f t="shared" ref="I6365:O6365" si="4959">SUM(I6366:I6374)</f>
        <v>715560</v>
      </c>
      <c r="J6365" s="67">
        <f t="shared" si="4959"/>
        <v>264747</v>
      </c>
      <c r="K6365" s="67">
        <f t="shared" si="4959"/>
        <v>0</v>
      </c>
      <c r="L6365" s="67">
        <f t="shared" si="4944"/>
        <v>28767</v>
      </c>
      <c r="M6365" s="67">
        <f t="shared" si="4959"/>
        <v>0</v>
      </c>
      <c r="N6365" s="67">
        <f t="shared" si="4959"/>
        <v>0</v>
      </c>
      <c r="O6365" s="67">
        <f t="shared" si="4959"/>
        <v>28767</v>
      </c>
      <c r="P6365" s="67">
        <f t="shared" si="4947"/>
        <v>28767</v>
      </c>
      <c r="Q6365" s="67">
        <f t="shared" si="4948"/>
        <v>10.865845505331505</v>
      </c>
    </row>
    <row r="6366" spans="1:17" x14ac:dyDescent="0.25">
      <c r="A6366" s="12" t="s">
        <v>638</v>
      </c>
      <c r="B6366" s="12" t="s">
        <v>124</v>
      </c>
      <c r="C6366" s="12" t="s">
        <v>859</v>
      </c>
      <c r="D6366" s="43" t="s">
        <v>1930</v>
      </c>
      <c r="E6366" s="48">
        <v>6131</v>
      </c>
      <c r="F6366" s="43"/>
      <c r="G6366" s="56" t="s">
        <v>2921</v>
      </c>
      <c r="H6366" s="23" t="s">
        <v>33</v>
      </c>
      <c r="I6366" s="68">
        <v>20000</v>
      </c>
      <c r="J6366" s="68">
        <v>0</v>
      </c>
      <c r="K6366" s="68"/>
      <c r="L6366" s="68">
        <f t="shared" si="4944"/>
        <v>0</v>
      </c>
      <c r="M6366" s="68"/>
      <c r="N6366" s="68"/>
      <c r="O6366" s="68">
        <v>0</v>
      </c>
      <c r="P6366" s="68">
        <f t="shared" si="4947"/>
        <v>0</v>
      </c>
      <c r="Q6366" s="68" t="str">
        <f t="shared" si="4948"/>
        <v>-</v>
      </c>
    </row>
    <row r="6367" spans="1:17" x14ac:dyDescent="0.25">
      <c r="A6367" s="12" t="s">
        <v>638</v>
      </c>
      <c r="B6367" s="12" t="s">
        <v>124</v>
      </c>
      <c r="C6367" s="12" t="s">
        <v>859</v>
      </c>
      <c r="D6367" s="43" t="s">
        <v>1930</v>
      </c>
      <c r="E6367" s="48">
        <v>6132</v>
      </c>
      <c r="F6367" s="43"/>
      <c r="G6367" s="56" t="s">
        <v>2921</v>
      </c>
      <c r="H6367" s="23" t="s">
        <v>227</v>
      </c>
      <c r="I6367" s="68">
        <v>256747</v>
      </c>
      <c r="J6367" s="68">
        <v>126747</v>
      </c>
      <c r="K6367" s="68"/>
      <c r="L6367" s="68">
        <f t="shared" si="4944"/>
        <v>18600</v>
      </c>
      <c r="M6367" s="68"/>
      <c r="N6367" s="68"/>
      <c r="O6367" s="68">
        <v>18600</v>
      </c>
      <c r="P6367" s="68">
        <f t="shared" si="4947"/>
        <v>18600</v>
      </c>
      <c r="Q6367" s="68">
        <f t="shared" si="4948"/>
        <v>14.674903548012971</v>
      </c>
    </row>
    <row r="6368" spans="1:17" x14ac:dyDescent="0.25">
      <c r="A6368" s="12" t="s">
        <v>638</v>
      </c>
      <c r="B6368" s="12" t="s">
        <v>124</v>
      </c>
      <c r="C6368" s="12" t="s">
        <v>859</v>
      </c>
      <c r="D6368" s="43" t="s">
        <v>1930</v>
      </c>
      <c r="E6368" s="48">
        <v>6133</v>
      </c>
      <c r="F6368" s="43"/>
      <c r="G6368" s="56" t="s">
        <v>2921</v>
      </c>
      <c r="H6368" s="23" t="s">
        <v>229</v>
      </c>
      <c r="I6368" s="68">
        <v>50100</v>
      </c>
      <c r="J6368" s="68">
        <v>20000</v>
      </c>
      <c r="K6368" s="68"/>
      <c r="L6368" s="68">
        <f t="shared" si="4944"/>
        <v>1667</v>
      </c>
      <c r="M6368" s="68"/>
      <c r="N6368" s="68"/>
      <c r="O6368" s="68">
        <v>1667</v>
      </c>
      <c r="P6368" s="68">
        <f t="shared" si="4947"/>
        <v>1667</v>
      </c>
      <c r="Q6368" s="68">
        <f t="shared" si="4948"/>
        <v>8.3349999999999991</v>
      </c>
    </row>
    <row r="6369" spans="1:17" x14ac:dyDescent="0.25">
      <c r="A6369" s="12" t="s">
        <v>638</v>
      </c>
      <c r="B6369" s="12" t="s">
        <v>124</v>
      </c>
      <c r="C6369" s="12" t="s">
        <v>859</v>
      </c>
      <c r="D6369" s="43" t="s">
        <v>1930</v>
      </c>
      <c r="E6369" s="48">
        <v>6134</v>
      </c>
      <c r="F6369" s="43"/>
      <c r="G6369" s="56" t="s">
        <v>2921</v>
      </c>
      <c r="H6369" s="23" t="s">
        <v>169</v>
      </c>
      <c r="I6369" s="68">
        <v>50400</v>
      </c>
      <c r="J6369" s="68">
        <v>0</v>
      </c>
      <c r="K6369" s="68"/>
      <c r="L6369" s="68">
        <f t="shared" si="4944"/>
        <v>0</v>
      </c>
      <c r="M6369" s="68"/>
      <c r="N6369" s="68"/>
      <c r="O6369" s="68">
        <v>0</v>
      </c>
      <c r="P6369" s="68">
        <f t="shared" si="4947"/>
        <v>0</v>
      </c>
      <c r="Q6369" s="68" t="str">
        <f t="shared" si="4948"/>
        <v>-</v>
      </c>
    </row>
    <row r="6370" spans="1:17" x14ac:dyDescent="0.25">
      <c r="A6370" s="12" t="s">
        <v>638</v>
      </c>
      <c r="B6370" s="12" t="s">
        <v>124</v>
      </c>
      <c r="C6370" s="12" t="s">
        <v>859</v>
      </c>
      <c r="D6370" s="43" t="s">
        <v>1930</v>
      </c>
      <c r="E6370" s="48">
        <v>6135</v>
      </c>
      <c r="F6370" s="43"/>
      <c r="G6370" s="56" t="s">
        <v>2921</v>
      </c>
      <c r="H6370" s="23" t="s">
        <v>231</v>
      </c>
      <c r="I6370" s="68">
        <v>6600</v>
      </c>
      <c r="J6370" s="68">
        <v>0</v>
      </c>
      <c r="K6370" s="68"/>
      <c r="L6370" s="68">
        <f t="shared" si="4944"/>
        <v>0</v>
      </c>
      <c r="M6370" s="68"/>
      <c r="N6370" s="68"/>
      <c r="O6370" s="68">
        <v>0</v>
      </c>
      <c r="P6370" s="68">
        <f t="shared" si="4947"/>
        <v>0</v>
      </c>
      <c r="Q6370" s="68" t="str">
        <f t="shared" si="4948"/>
        <v>-</v>
      </c>
    </row>
    <row r="6371" spans="1:17" x14ac:dyDescent="0.25">
      <c r="A6371" s="12" t="s">
        <v>638</v>
      </c>
      <c r="B6371" s="12" t="s">
        <v>124</v>
      </c>
      <c r="C6371" s="12" t="s">
        <v>859</v>
      </c>
      <c r="D6371" s="43" t="s">
        <v>1930</v>
      </c>
      <c r="E6371" s="48">
        <v>6136</v>
      </c>
      <c r="F6371" s="43"/>
      <c r="G6371" s="56" t="s">
        <v>2921</v>
      </c>
      <c r="H6371" s="23" t="s">
        <v>233</v>
      </c>
      <c r="I6371" s="68">
        <v>7500</v>
      </c>
      <c r="J6371" s="68">
        <v>0</v>
      </c>
      <c r="K6371" s="68"/>
      <c r="L6371" s="68">
        <f t="shared" si="4944"/>
        <v>0</v>
      </c>
      <c r="M6371" s="68"/>
      <c r="N6371" s="68"/>
      <c r="O6371" s="68">
        <v>0</v>
      </c>
      <c r="P6371" s="68">
        <f t="shared" si="4947"/>
        <v>0</v>
      </c>
      <c r="Q6371" s="68" t="str">
        <f t="shared" si="4948"/>
        <v>-</v>
      </c>
    </row>
    <row r="6372" spans="1:17" x14ac:dyDescent="0.25">
      <c r="A6372" s="12" t="s">
        <v>638</v>
      </c>
      <c r="B6372" s="12" t="s">
        <v>124</v>
      </c>
      <c r="C6372" s="12" t="s">
        <v>859</v>
      </c>
      <c r="D6372" s="43" t="s">
        <v>1930</v>
      </c>
      <c r="E6372" s="48">
        <v>6137</v>
      </c>
      <c r="F6372" s="43"/>
      <c r="G6372" s="56" t="s">
        <v>2921</v>
      </c>
      <c r="H6372" s="23" t="s">
        <v>235</v>
      </c>
      <c r="I6372" s="68">
        <v>50500</v>
      </c>
      <c r="J6372" s="68">
        <v>30000</v>
      </c>
      <c r="K6372" s="68"/>
      <c r="L6372" s="68">
        <f t="shared" si="4944"/>
        <v>2000</v>
      </c>
      <c r="M6372" s="68"/>
      <c r="N6372" s="68"/>
      <c r="O6372" s="68">
        <v>2000</v>
      </c>
      <c r="P6372" s="68">
        <f t="shared" si="4947"/>
        <v>2000</v>
      </c>
      <c r="Q6372" s="68">
        <f t="shared" si="4948"/>
        <v>6.666666666666667</v>
      </c>
    </row>
    <row r="6373" spans="1:17" x14ac:dyDescent="0.25">
      <c r="A6373" s="12" t="s">
        <v>638</v>
      </c>
      <c r="B6373" s="12" t="s">
        <v>124</v>
      </c>
      <c r="C6373" s="12" t="s">
        <v>859</v>
      </c>
      <c r="D6373" s="43" t="s">
        <v>1930</v>
      </c>
      <c r="E6373" s="48">
        <v>6138</v>
      </c>
      <c r="F6373" s="43"/>
      <c r="G6373" s="56" t="s">
        <v>2921</v>
      </c>
      <c r="H6373" s="23" t="s">
        <v>237</v>
      </c>
      <c r="I6373" s="68">
        <v>15200</v>
      </c>
      <c r="J6373" s="68">
        <v>0</v>
      </c>
      <c r="K6373" s="68"/>
      <c r="L6373" s="68">
        <f t="shared" si="4944"/>
        <v>0</v>
      </c>
      <c r="M6373" s="68"/>
      <c r="N6373" s="68"/>
      <c r="O6373" s="68">
        <v>0</v>
      </c>
      <c r="P6373" s="68">
        <f t="shared" si="4947"/>
        <v>0</v>
      </c>
      <c r="Q6373" s="68" t="str">
        <f t="shared" si="4948"/>
        <v>-</v>
      </c>
    </row>
    <row r="6374" spans="1:17" x14ac:dyDescent="0.25">
      <c r="A6374" s="14" t="s">
        <v>638</v>
      </c>
      <c r="B6374" s="14" t="s">
        <v>124</v>
      </c>
      <c r="C6374" s="14" t="s">
        <v>859</v>
      </c>
      <c r="D6374" s="50" t="s">
        <v>1930</v>
      </c>
      <c r="E6374" s="50" t="s">
        <v>2720</v>
      </c>
      <c r="F6374" s="43" t="s">
        <v>1</v>
      </c>
      <c r="G6374" s="49" t="s">
        <v>1</v>
      </c>
      <c r="H6374" s="11" t="s">
        <v>35</v>
      </c>
      <c r="I6374" s="67">
        <f t="shared" ref="I6374:O6374" si="4960">SUM(I6375:I6377)</f>
        <v>258513</v>
      </c>
      <c r="J6374" s="67">
        <f t="shared" si="4960"/>
        <v>88000</v>
      </c>
      <c r="K6374" s="67">
        <f t="shared" si="4960"/>
        <v>0</v>
      </c>
      <c r="L6374" s="67">
        <f t="shared" si="4944"/>
        <v>6500</v>
      </c>
      <c r="M6374" s="67">
        <f t="shared" si="4960"/>
        <v>0</v>
      </c>
      <c r="N6374" s="67">
        <f t="shared" si="4960"/>
        <v>0</v>
      </c>
      <c r="O6374" s="67">
        <f t="shared" si="4960"/>
        <v>6500</v>
      </c>
      <c r="P6374" s="67">
        <f t="shared" si="4947"/>
        <v>6500</v>
      </c>
      <c r="Q6374" s="67">
        <f t="shared" si="4948"/>
        <v>7.3863636363636367</v>
      </c>
    </row>
    <row r="6375" spans="1:17" x14ac:dyDescent="0.25">
      <c r="A6375" s="12" t="s">
        <v>638</v>
      </c>
      <c r="B6375" s="12" t="s">
        <v>124</v>
      </c>
      <c r="C6375" s="12" t="s">
        <v>859</v>
      </c>
      <c r="D6375" s="43" t="s">
        <v>1930</v>
      </c>
      <c r="E6375" s="48">
        <v>6139</v>
      </c>
      <c r="F6375" s="43"/>
      <c r="G6375" s="56" t="s">
        <v>2921</v>
      </c>
      <c r="H6375" s="23" t="s">
        <v>35</v>
      </c>
      <c r="I6375" s="68">
        <v>235513</v>
      </c>
      <c r="J6375" s="68">
        <v>70000</v>
      </c>
      <c r="K6375" s="68"/>
      <c r="L6375" s="68">
        <f t="shared" si="4944"/>
        <v>5000</v>
      </c>
      <c r="M6375" s="68"/>
      <c r="N6375" s="68"/>
      <c r="O6375" s="68">
        <v>5000</v>
      </c>
      <c r="P6375" s="68">
        <f t="shared" si="4947"/>
        <v>5000</v>
      </c>
      <c r="Q6375" s="68">
        <f t="shared" si="4948"/>
        <v>7.1428571428571423</v>
      </c>
    </row>
    <row r="6376" spans="1:17" x14ac:dyDescent="0.25">
      <c r="A6376" s="12" t="s">
        <v>638</v>
      </c>
      <c r="B6376" s="12" t="s">
        <v>124</v>
      </c>
      <c r="C6376" s="12" t="s">
        <v>859</v>
      </c>
      <c r="D6376" s="43" t="s">
        <v>1930</v>
      </c>
      <c r="E6376" s="48">
        <v>6139</v>
      </c>
      <c r="F6376" s="43" t="s">
        <v>1937</v>
      </c>
      <c r="G6376" s="56" t="s">
        <v>2921</v>
      </c>
      <c r="H6376" s="23" t="s">
        <v>43</v>
      </c>
      <c r="I6376" s="68">
        <v>20000</v>
      </c>
      <c r="J6376" s="68">
        <v>15000</v>
      </c>
      <c r="K6376" s="68"/>
      <c r="L6376" s="68">
        <f t="shared" si="4944"/>
        <v>1250</v>
      </c>
      <c r="M6376" s="68"/>
      <c r="N6376" s="68"/>
      <c r="O6376" s="68">
        <v>1250</v>
      </c>
      <c r="P6376" s="68">
        <f t="shared" si="4947"/>
        <v>1250</v>
      </c>
      <c r="Q6376" s="68">
        <f t="shared" si="4948"/>
        <v>8.3333333333333321</v>
      </c>
    </row>
    <row r="6377" spans="1:17" ht="22.5" x14ac:dyDescent="0.25">
      <c r="A6377" s="12" t="s">
        <v>638</v>
      </c>
      <c r="B6377" s="12" t="s">
        <v>124</v>
      </c>
      <c r="C6377" s="12" t="s">
        <v>859</v>
      </c>
      <c r="D6377" s="43" t="s">
        <v>1930</v>
      </c>
      <c r="E6377" s="48">
        <v>6139</v>
      </c>
      <c r="F6377" s="43" t="s">
        <v>1938</v>
      </c>
      <c r="G6377" s="56" t="s">
        <v>2921</v>
      </c>
      <c r="H6377" s="23" t="s">
        <v>49</v>
      </c>
      <c r="I6377" s="68">
        <v>3000</v>
      </c>
      <c r="J6377" s="68">
        <v>3000</v>
      </c>
      <c r="K6377" s="68"/>
      <c r="L6377" s="68">
        <f t="shared" si="4944"/>
        <v>250</v>
      </c>
      <c r="M6377" s="68"/>
      <c r="N6377" s="68"/>
      <c r="O6377" s="68">
        <v>250</v>
      </c>
      <c r="P6377" s="68">
        <f t="shared" si="4947"/>
        <v>250</v>
      </c>
      <c r="Q6377" s="68">
        <f t="shared" si="4948"/>
        <v>8.3333333333333321</v>
      </c>
    </row>
    <row r="6378" spans="1:17" ht="22.5" x14ac:dyDescent="0.25">
      <c r="A6378" s="14" t="s">
        <v>1</v>
      </c>
      <c r="B6378" s="14" t="s">
        <v>1</v>
      </c>
      <c r="C6378" s="14" t="s">
        <v>1</v>
      </c>
      <c r="D6378" s="42" t="s">
        <v>1</v>
      </c>
      <c r="E6378" s="42" t="s">
        <v>1</v>
      </c>
      <c r="F6378" s="42" t="s">
        <v>1</v>
      </c>
      <c r="G6378" s="42" t="s">
        <v>1</v>
      </c>
      <c r="H6378" s="17" t="s">
        <v>50</v>
      </c>
      <c r="I6378" s="66">
        <f t="shared" ref="I6378:O6378" si="4961">SUM(I6379)</f>
        <v>6500</v>
      </c>
      <c r="J6378" s="66">
        <f t="shared" si="4961"/>
        <v>0</v>
      </c>
      <c r="K6378" s="66">
        <f t="shared" si="4961"/>
        <v>0</v>
      </c>
      <c r="L6378" s="66">
        <f t="shared" si="4944"/>
        <v>0</v>
      </c>
      <c r="M6378" s="66">
        <f t="shared" si="4961"/>
        <v>0</v>
      </c>
      <c r="N6378" s="66">
        <f t="shared" si="4961"/>
        <v>0</v>
      </c>
      <c r="O6378" s="66">
        <f t="shared" si="4961"/>
        <v>0</v>
      </c>
      <c r="P6378" s="66">
        <f t="shared" si="4947"/>
        <v>0</v>
      </c>
      <c r="Q6378" s="66" t="str">
        <f t="shared" si="4948"/>
        <v>-</v>
      </c>
    </row>
    <row r="6379" spans="1:17" x14ac:dyDescent="0.25">
      <c r="A6379" s="12" t="s">
        <v>638</v>
      </c>
      <c r="B6379" s="12" t="s">
        <v>124</v>
      </c>
      <c r="C6379" s="12" t="s">
        <v>859</v>
      </c>
      <c r="D6379" s="43" t="s">
        <v>1930</v>
      </c>
      <c r="E6379" s="42" t="s">
        <v>2712</v>
      </c>
      <c r="F6379" s="42" t="s">
        <v>1</v>
      </c>
      <c r="G6379" s="42" t="s">
        <v>1</v>
      </c>
      <c r="H6379" s="11" t="s">
        <v>52</v>
      </c>
      <c r="I6379" s="67">
        <f t="shared" ref="I6379" si="4962">SUM(I6380:I6381)</f>
        <v>6500</v>
      </c>
      <c r="J6379" s="67">
        <f t="shared" ref="J6379:K6379" si="4963">SUM(J6380:J6381)</f>
        <v>0</v>
      </c>
      <c r="K6379" s="67">
        <f t="shared" si="4963"/>
        <v>0</v>
      </c>
      <c r="L6379" s="67">
        <f t="shared" si="4944"/>
        <v>0</v>
      </c>
      <c r="M6379" s="67">
        <f t="shared" ref="M6379" si="4964">SUM(M6380:M6381)</f>
        <v>0</v>
      </c>
      <c r="N6379" s="67">
        <f t="shared" ref="N6379:O6379" si="4965">SUM(N6380:N6381)</f>
        <v>0</v>
      </c>
      <c r="O6379" s="67">
        <f t="shared" si="4965"/>
        <v>0</v>
      </c>
      <c r="P6379" s="67">
        <f t="shared" si="4947"/>
        <v>0</v>
      </c>
      <c r="Q6379" s="67" t="str">
        <f t="shared" si="4948"/>
        <v>-</v>
      </c>
    </row>
    <row r="6380" spans="1:17" x14ac:dyDescent="0.25">
      <c r="A6380" s="12" t="s">
        <v>638</v>
      </c>
      <c r="B6380" s="12" t="s">
        <v>124</v>
      </c>
      <c r="C6380" s="12" t="s">
        <v>859</v>
      </c>
      <c r="D6380" s="43" t="s">
        <v>1930</v>
      </c>
      <c r="E6380" s="48">
        <v>6142</v>
      </c>
      <c r="F6380" s="43"/>
      <c r="G6380" s="56" t="s">
        <v>2921</v>
      </c>
      <c r="H6380" s="23" t="s">
        <v>91</v>
      </c>
      <c r="I6380" s="68">
        <v>3500</v>
      </c>
      <c r="J6380" s="68">
        <v>0</v>
      </c>
      <c r="K6380" s="68"/>
      <c r="L6380" s="68">
        <f t="shared" si="4944"/>
        <v>0</v>
      </c>
      <c r="M6380" s="68"/>
      <c r="N6380" s="68"/>
      <c r="O6380" s="68">
        <v>0</v>
      </c>
      <c r="P6380" s="68">
        <f t="shared" si="4947"/>
        <v>0</v>
      </c>
      <c r="Q6380" s="68" t="str">
        <f t="shared" si="4948"/>
        <v>-</v>
      </c>
    </row>
    <row r="6381" spans="1:17" x14ac:dyDescent="0.25">
      <c r="A6381" s="12" t="s">
        <v>638</v>
      </c>
      <c r="B6381" s="12" t="s">
        <v>124</v>
      </c>
      <c r="C6381" s="12" t="s">
        <v>859</v>
      </c>
      <c r="D6381" s="43" t="s">
        <v>1930</v>
      </c>
      <c r="E6381" s="48">
        <v>6143</v>
      </c>
      <c r="F6381" s="43"/>
      <c r="G6381" s="56" t="s">
        <v>2921</v>
      </c>
      <c r="H6381" s="23" t="s">
        <v>53</v>
      </c>
      <c r="I6381" s="68">
        <v>3000</v>
      </c>
      <c r="J6381" s="68">
        <v>0</v>
      </c>
      <c r="K6381" s="68"/>
      <c r="L6381" s="68">
        <f t="shared" si="4944"/>
        <v>0</v>
      </c>
      <c r="M6381" s="68"/>
      <c r="N6381" s="68"/>
      <c r="O6381" s="68">
        <v>0</v>
      </c>
      <c r="P6381" s="68">
        <f t="shared" si="4947"/>
        <v>0</v>
      </c>
      <c r="Q6381" s="68" t="str">
        <f t="shared" si="4948"/>
        <v>-</v>
      </c>
    </row>
    <row r="6382" spans="1:17" ht="22.5" x14ac:dyDescent="0.25">
      <c r="A6382" s="14" t="s">
        <v>1</v>
      </c>
      <c r="B6382" s="14" t="s">
        <v>1</v>
      </c>
      <c r="C6382" s="14" t="s">
        <v>1</v>
      </c>
      <c r="D6382" s="42" t="s">
        <v>1</v>
      </c>
      <c r="E6382" s="42" t="s">
        <v>1</v>
      </c>
      <c r="F6382" s="42" t="s">
        <v>1</v>
      </c>
      <c r="G6382" s="42" t="s">
        <v>1</v>
      </c>
      <c r="H6382" s="17" t="s">
        <v>59</v>
      </c>
      <c r="I6382" s="66">
        <f t="shared" ref="I6382:O6382" si="4966">SUM(I6383)</f>
        <v>38900</v>
      </c>
      <c r="J6382" s="66">
        <f t="shared" si="4966"/>
        <v>0</v>
      </c>
      <c r="K6382" s="66">
        <f t="shared" si="4966"/>
        <v>0</v>
      </c>
      <c r="L6382" s="66">
        <f t="shared" si="4944"/>
        <v>0</v>
      </c>
      <c r="M6382" s="66">
        <f t="shared" si="4966"/>
        <v>0</v>
      </c>
      <c r="N6382" s="66">
        <f t="shared" si="4966"/>
        <v>0</v>
      </c>
      <c r="O6382" s="66">
        <f t="shared" si="4966"/>
        <v>0</v>
      </c>
      <c r="P6382" s="66">
        <f t="shared" si="4947"/>
        <v>0</v>
      </c>
      <c r="Q6382" s="66" t="str">
        <f t="shared" si="4948"/>
        <v>-</v>
      </c>
    </row>
    <row r="6383" spans="1:17" x14ac:dyDescent="0.25">
      <c r="A6383" s="12" t="s">
        <v>638</v>
      </c>
      <c r="B6383" s="12" t="s">
        <v>124</v>
      </c>
      <c r="C6383" s="12" t="s">
        <v>859</v>
      </c>
      <c r="D6383" s="43" t="s">
        <v>1930</v>
      </c>
      <c r="E6383" s="42" t="s">
        <v>2715</v>
      </c>
      <c r="F6383" s="42" t="s">
        <v>1</v>
      </c>
      <c r="G6383" s="42" t="s">
        <v>1</v>
      </c>
      <c r="H6383" s="11" t="s">
        <v>61</v>
      </c>
      <c r="I6383" s="67">
        <f t="shared" ref="I6383" si="4967">SUM(I6384:I6386)</f>
        <v>38900</v>
      </c>
      <c r="J6383" s="67">
        <f t="shared" ref="J6383:K6383" si="4968">SUM(J6384:J6386)</f>
        <v>0</v>
      </c>
      <c r="K6383" s="67">
        <f t="shared" si="4968"/>
        <v>0</v>
      </c>
      <c r="L6383" s="67">
        <f t="shared" si="4944"/>
        <v>0</v>
      </c>
      <c r="M6383" s="67">
        <f t="shared" ref="M6383" si="4969">SUM(M6384:M6386)</f>
        <v>0</v>
      </c>
      <c r="N6383" s="67">
        <f t="shared" ref="N6383:O6383" si="4970">SUM(N6384:N6386)</f>
        <v>0</v>
      </c>
      <c r="O6383" s="67">
        <f t="shared" si="4970"/>
        <v>0</v>
      </c>
      <c r="P6383" s="67">
        <f t="shared" si="4947"/>
        <v>0</v>
      </c>
      <c r="Q6383" s="67" t="str">
        <f t="shared" si="4948"/>
        <v>-</v>
      </c>
    </row>
    <row r="6384" spans="1:17" x14ac:dyDescent="0.25">
      <c r="A6384" s="12" t="s">
        <v>638</v>
      </c>
      <c r="B6384" s="12" t="s">
        <v>124</v>
      </c>
      <c r="C6384" s="12" t="s">
        <v>859</v>
      </c>
      <c r="D6384" s="43" t="s">
        <v>1930</v>
      </c>
      <c r="E6384" s="48">
        <v>8213</v>
      </c>
      <c r="F6384" s="43"/>
      <c r="G6384" s="56" t="s">
        <v>2921</v>
      </c>
      <c r="H6384" s="23" t="s">
        <v>62</v>
      </c>
      <c r="I6384" s="68">
        <v>30500</v>
      </c>
      <c r="J6384" s="68">
        <v>0</v>
      </c>
      <c r="K6384" s="68"/>
      <c r="L6384" s="68">
        <f t="shared" si="4944"/>
        <v>0</v>
      </c>
      <c r="M6384" s="68"/>
      <c r="N6384" s="68"/>
      <c r="O6384" s="68">
        <v>0</v>
      </c>
      <c r="P6384" s="68">
        <f t="shared" si="4947"/>
        <v>0</v>
      </c>
      <c r="Q6384" s="68" t="str">
        <f t="shared" si="4948"/>
        <v>-</v>
      </c>
    </row>
    <row r="6385" spans="1:17" x14ac:dyDescent="0.25">
      <c r="A6385" s="12" t="s">
        <v>638</v>
      </c>
      <c r="B6385" s="12" t="s">
        <v>124</v>
      </c>
      <c r="C6385" s="12" t="s">
        <v>859</v>
      </c>
      <c r="D6385" s="43" t="s">
        <v>1930</v>
      </c>
      <c r="E6385" s="48">
        <v>8215</v>
      </c>
      <c r="F6385" s="43"/>
      <c r="G6385" s="56" t="s">
        <v>2921</v>
      </c>
      <c r="H6385" s="23" t="s">
        <v>183</v>
      </c>
      <c r="I6385" s="68">
        <v>5400</v>
      </c>
      <c r="J6385" s="68">
        <v>0</v>
      </c>
      <c r="K6385" s="68"/>
      <c r="L6385" s="68">
        <f t="shared" si="4944"/>
        <v>0</v>
      </c>
      <c r="M6385" s="68"/>
      <c r="N6385" s="68"/>
      <c r="O6385" s="68">
        <v>0</v>
      </c>
      <c r="P6385" s="68">
        <f t="shared" si="4947"/>
        <v>0</v>
      </c>
      <c r="Q6385" s="68" t="str">
        <f t="shared" si="4948"/>
        <v>-</v>
      </c>
    </row>
    <row r="6386" spans="1:17" x14ac:dyDescent="0.25">
      <c r="A6386" s="12" t="s">
        <v>638</v>
      </c>
      <c r="B6386" s="12" t="s">
        <v>124</v>
      </c>
      <c r="C6386" s="12" t="s">
        <v>859</v>
      </c>
      <c r="D6386" s="43" t="s">
        <v>1930</v>
      </c>
      <c r="E6386" s="48">
        <v>8216</v>
      </c>
      <c r="F6386" s="43"/>
      <c r="G6386" s="56" t="s">
        <v>2921</v>
      </c>
      <c r="H6386" s="23" t="s">
        <v>248</v>
      </c>
      <c r="I6386" s="68">
        <v>3000</v>
      </c>
      <c r="J6386" s="68">
        <v>0</v>
      </c>
      <c r="K6386" s="68"/>
      <c r="L6386" s="68">
        <f t="shared" si="4944"/>
        <v>0</v>
      </c>
      <c r="M6386" s="68"/>
      <c r="N6386" s="68"/>
      <c r="O6386" s="68">
        <v>0</v>
      </c>
      <c r="P6386" s="68">
        <f t="shared" si="4947"/>
        <v>0</v>
      </c>
      <c r="Q6386" s="68" t="str">
        <f t="shared" si="4948"/>
        <v>-</v>
      </c>
    </row>
    <row r="6387" spans="1:17" x14ac:dyDescent="0.25">
      <c r="A6387" s="23" t="s">
        <v>1</v>
      </c>
      <c r="B6387" s="23" t="s">
        <v>1</v>
      </c>
      <c r="C6387" s="23" t="s">
        <v>1</v>
      </c>
      <c r="D6387" s="49" t="s">
        <v>1</v>
      </c>
      <c r="E6387" s="49" t="s">
        <v>1</v>
      </c>
      <c r="F6387" s="49" t="s">
        <v>1</v>
      </c>
      <c r="G6387" s="49" t="s">
        <v>1</v>
      </c>
      <c r="H6387" s="17" t="s">
        <v>1939</v>
      </c>
      <c r="I6387" s="66">
        <f t="shared" ref="I6387:O6387" si="4971">SUM(I6354,I6378,I6382)</f>
        <v>6228653</v>
      </c>
      <c r="J6387" s="66">
        <f t="shared" si="4971"/>
        <v>5637942</v>
      </c>
      <c r="K6387" s="66">
        <f t="shared" si="4971"/>
        <v>0</v>
      </c>
      <c r="L6387" s="66">
        <f t="shared" si="4944"/>
        <v>471445</v>
      </c>
      <c r="M6387" s="66">
        <f t="shared" si="4971"/>
        <v>0</v>
      </c>
      <c r="N6387" s="66">
        <f t="shared" si="4971"/>
        <v>0</v>
      </c>
      <c r="O6387" s="66">
        <f t="shared" si="4971"/>
        <v>471445</v>
      </c>
      <c r="P6387" s="66">
        <f t="shared" si="4947"/>
        <v>471445</v>
      </c>
      <c r="Q6387" s="66">
        <f t="shared" si="4948"/>
        <v>8.3620051430114035</v>
      </c>
    </row>
    <row r="6388" spans="1:17" ht="15.75" thickBot="1" x14ac:dyDescent="0.3">
      <c r="A6388" s="23" t="s">
        <v>1</v>
      </c>
      <c r="B6388" s="23" t="s">
        <v>1</v>
      </c>
      <c r="C6388" s="23" t="s">
        <v>1</v>
      </c>
      <c r="D6388" s="49" t="s">
        <v>1</v>
      </c>
      <c r="E6388" s="49" t="s">
        <v>1</v>
      </c>
      <c r="F6388" s="49" t="s">
        <v>1</v>
      </c>
      <c r="G6388" s="49" t="s">
        <v>1</v>
      </c>
      <c r="H6388" s="11" t="s">
        <v>64</v>
      </c>
      <c r="I6388" s="67">
        <v>119</v>
      </c>
      <c r="J6388" s="67">
        <v>119</v>
      </c>
      <c r="K6388" s="67"/>
      <c r="L6388" s="67"/>
      <c r="M6388" s="67"/>
      <c r="N6388" s="67"/>
      <c r="O6388" s="67"/>
      <c r="P6388" s="67">
        <f t="shared" si="4947"/>
        <v>0</v>
      </c>
      <c r="Q6388" s="67">
        <f t="shared" si="4948"/>
        <v>0</v>
      </c>
    </row>
    <row r="6389" spans="1:17" ht="34.5" thickBot="1" x14ac:dyDescent="0.3">
      <c r="A6389" s="23" t="s">
        <v>1</v>
      </c>
      <c r="B6389" s="23" t="s">
        <v>1</v>
      </c>
      <c r="C6389" s="23" t="s">
        <v>1</v>
      </c>
      <c r="D6389" s="49" t="s">
        <v>1</v>
      </c>
      <c r="E6389" s="49" t="s">
        <v>1</v>
      </c>
      <c r="F6389" s="49" t="s">
        <v>1</v>
      </c>
      <c r="G6389" s="49" t="s">
        <v>1</v>
      </c>
      <c r="H6389" s="22" t="s">
        <v>65</v>
      </c>
      <c r="I6389" s="64" t="s">
        <v>2718</v>
      </c>
      <c r="J6389" s="64" t="s">
        <v>2879</v>
      </c>
      <c r="K6389" s="64" t="s">
        <v>2942</v>
      </c>
      <c r="L6389" s="64" t="s">
        <v>2942</v>
      </c>
      <c r="M6389" s="64" t="s">
        <v>2950</v>
      </c>
      <c r="N6389" s="64" t="s">
        <v>2949</v>
      </c>
      <c r="O6389" s="64" t="s">
        <v>2951</v>
      </c>
      <c r="P6389" s="64" t="s">
        <v>2942</v>
      </c>
      <c r="Q6389" s="64" t="s">
        <v>2944</v>
      </c>
    </row>
    <row r="6390" spans="1:17" x14ac:dyDescent="0.25">
      <c r="A6390" s="24"/>
      <c r="B6390" s="24"/>
      <c r="C6390" s="24"/>
      <c r="D6390" s="51"/>
      <c r="E6390" s="51"/>
      <c r="F6390" s="51"/>
      <c r="G6390" s="51"/>
      <c r="H6390" s="18" t="s">
        <v>1</v>
      </c>
      <c r="I6390" s="65">
        <v>1</v>
      </c>
      <c r="J6390" s="65" t="s">
        <v>2894</v>
      </c>
      <c r="K6390" s="65">
        <v>3</v>
      </c>
      <c r="L6390" s="65" t="s">
        <v>2945</v>
      </c>
      <c r="M6390" s="65">
        <v>5</v>
      </c>
      <c r="N6390" s="65">
        <v>6</v>
      </c>
      <c r="O6390" s="65">
        <v>7</v>
      </c>
      <c r="P6390" s="65" t="s">
        <v>2946</v>
      </c>
      <c r="Q6390" s="65">
        <v>9</v>
      </c>
    </row>
    <row r="6391" spans="1:17" x14ac:dyDescent="0.25">
      <c r="A6391" s="24"/>
      <c r="B6391" s="24"/>
      <c r="C6391" s="24"/>
      <c r="D6391" s="51"/>
      <c r="E6391" s="52"/>
      <c r="F6391" s="52"/>
      <c r="G6391" s="52"/>
      <c r="H6391" s="19" t="s">
        <v>333</v>
      </c>
      <c r="I6391" s="69">
        <f t="shared" ref="I6391" si="4972">SUM(I6387)</f>
        <v>6228653</v>
      </c>
      <c r="J6391" s="69">
        <f t="shared" ref="J6391:K6391" si="4973">SUM(J6387)</f>
        <v>5637942</v>
      </c>
      <c r="K6391" s="69">
        <f t="shared" si="4973"/>
        <v>0</v>
      </c>
      <c r="L6391" s="69">
        <f t="shared" si="4944"/>
        <v>471445</v>
      </c>
      <c r="M6391" s="69">
        <f t="shared" ref="M6391" si="4974">SUM(M6387)</f>
        <v>0</v>
      </c>
      <c r="N6391" s="69">
        <f t="shared" ref="N6391:O6391" si="4975">SUM(N6387)</f>
        <v>0</v>
      </c>
      <c r="O6391" s="69">
        <f t="shared" si="4975"/>
        <v>471445</v>
      </c>
      <c r="P6391" s="69">
        <f t="shared" si="4947"/>
        <v>471445</v>
      </c>
      <c r="Q6391" s="69">
        <f t="shared" si="4948"/>
        <v>8.3620051430114035</v>
      </c>
    </row>
    <row r="6392" spans="1:17" x14ac:dyDescent="0.25">
      <c r="A6392" s="24"/>
      <c r="B6392" s="24"/>
      <c r="C6392" s="24"/>
      <c r="D6392" s="51"/>
      <c r="E6392" s="51"/>
      <c r="F6392" s="51"/>
      <c r="G6392" s="51"/>
      <c r="H6392" s="20" t="s">
        <v>67</v>
      </c>
      <c r="I6392" s="69">
        <f t="shared" ref="I6392" si="4976">SUM(I6391)</f>
        <v>6228653</v>
      </c>
      <c r="J6392" s="69">
        <f t="shared" ref="J6392:K6392" si="4977">SUM(J6391)</f>
        <v>5637942</v>
      </c>
      <c r="K6392" s="69">
        <f t="shared" si="4977"/>
        <v>0</v>
      </c>
      <c r="L6392" s="69">
        <f t="shared" si="4944"/>
        <v>471445</v>
      </c>
      <c r="M6392" s="69">
        <f t="shared" ref="M6392" si="4978">SUM(M6391)</f>
        <v>0</v>
      </c>
      <c r="N6392" s="69">
        <f t="shared" ref="N6392:O6392" si="4979">SUM(N6391)</f>
        <v>0</v>
      </c>
      <c r="O6392" s="69">
        <f t="shared" si="4979"/>
        <v>471445</v>
      </c>
      <c r="P6392" s="69">
        <f t="shared" si="4947"/>
        <v>471445</v>
      </c>
      <c r="Q6392" s="69">
        <f t="shared" si="4948"/>
        <v>8.3620051430114035</v>
      </c>
    </row>
    <row r="6393" spans="1:17" x14ac:dyDescent="0.25">
      <c r="A6393" s="25"/>
      <c r="B6393" s="25"/>
      <c r="C6393" s="25"/>
      <c r="D6393" s="53"/>
      <c r="E6393" s="53"/>
      <c r="F6393" s="53"/>
      <c r="G6393" s="53"/>
    </row>
    <row r="6394" spans="1:17" ht="15.75" thickBot="1" x14ac:dyDescent="0.3">
      <c r="A6394" s="23" t="s">
        <v>1</v>
      </c>
      <c r="B6394" s="23" t="s">
        <v>1</v>
      </c>
      <c r="C6394" s="23" t="s">
        <v>1</v>
      </c>
      <c r="D6394" s="49" t="s">
        <v>1</v>
      </c>
      <c r="E6394" s="49" t="s">
        <v>1</v>
      </c>
      <c r="F6394" s="49" t="s">
        <v>1</v>
      </c>
      <c r="G6394" s="49" t="s">
        <v>1</v>
      </c>
      <c r="H6394" s="26" t="s">
        <v>1</v>
      </c>
      <c r="I6394" s="70"/>
      <c r="J6394" s="70"/>
      <c r="K6394" s="70"/>
      <c r="L6394" s="70"/>
      <c r="M6394" s="70"/>
      <c r="N6394" s="70"/>
      <c r="O6394" s="70"/>
      <c r="P6394" s="70"/>
      <c r="Q6394" s="70"/>
    </row>
    <row r="6395" spans="1:17" ht="34.5" thickBot="1" x14ac:dyDescent="0.3">
      <c r="A6395" s="22" t="s">
        <v>4</v>
      </c>
      <c r="B6395" s="22" t="s">
        <v>5</v>
      </c>
      <c r="C6395" s="22" t="s">
        <v>6</v>
      </c>
      <c r="D6395" s="44" t="s">
        <v>2891</v>
      </c>
      <c r="E6395" s="44" t="s">
        <v>2895</v>
      </c>
      <c r="F6395" s="44" t="s">
        <v>7</v>
      </c>
      <c r="G6395" s="44" t="s">
        <v>8</v>
      </c>
      <c r="H6395" s="22" t="s">
        <v>9</v>
      </c>
      <c r="I6395" s="64" t="s">
        <v>2718</v>
      </c>
      <c r="J6395" s="64" t="s">
        <v>2879</v>
      </c>
      <c r="K6395" s="64" t="s">
        <v>2942</v>
      </c>
      <c r="L6395" s="64" t="s">
        <v>2942</v>
      </c>
      <c r="M6395" s="64" t="s">
        <v>2950</v>
      </c>
      <c r="N6395" s="64" t="s">
        <v>2949</v>
      </c>
      <c r="O6395" s="64" t="s">
        <v>2951</v>
      </c>
      <c r="P6395" s="64" t="s">
        <v>2942</v>
      </c>
      <c r="Q6395" s="64" t="s">
        <v>2944</v>
      </c>
    </row>
    <row r="6396" spans="1:17" x14ac:dyDescent="0.25">
      <c r="A6396" s="15" t="s">
        <v>1</v>
      </c>
      <c r="B6396" s="15" t="s">
        <v>1</v>
      </c>
      <c r="C6396" s="15" t="s">
        <v>1</v>
      </c>
      <c r="D6396" s="45" t="s">
        <v>1</v>
      </c>
      <c r="E6396" s="45" t="s">
        <v>1</v>
      </c>
      <c r="F6396" s="46" t="s">
        <v>1</v>
      </c>
      <c r="G6396" s="47" t="s">
        <v>1</v>
      </c>
      <c r="H6396" s="16" t="s">
        <v>1</v>
      </c>
      <c r="I6396" s="65">
        <v>1</v>
      </c>
      <c r="J6396" s="65" t="s">
        <v>2894</v>
      </c>
      <c r="K6396" s="65">
        <v>3</v>
      </c>
      <c r="L6396" s="65" t="s">
        <v>2945</v>
      </c>
      <c r="M6396" s="65">
        <v>5</v>
      </c>
      <c r="N6396" s="65">
        <v>6</v>
      </c>
      <c r="O6396" s="65">
        <v>7</v>
      </c>
      <c r="P6396" s="65" t="s">
        <v>2946</v>
      </c>
      <c r="Q6396" s="65">
        <v>9</v>
      </c>
    </row>
    <row r="6397" spans="1:17" x14ac:dyDescent="0.25">
      <c r="A6397" s="14" t="s">
        <v>638</v>
      </c>
      <c r="B6397" s="14" t="s">
        <v>124</v>
      </c>
      <c r="C6397" s="12" t="s">
        <v>870</v>
      </c>
      <c r="D6397" s="43" t="s">
        <v>1940</v>
      </c>
      <c r="E6397" s="42" t="s">
        <v>1</v>
      </c>
      <c r="F6397" s="42" t="s">
        <v>1</v>
      </c>
      <c r="G6397" s="42" t="s">
        <v>1</v>
      </c>
      <c r="H6397" s="11" t="s">
        <v>1941</v>
      </c>
      <c r="I6397" s="63"/>
      <c r="J6397" s="63"/>
      <c r="K6397" s="63"/>
      <c r="L6397" s="63"/>
      <c r="M6397" s="63"/>
      <c r="N6397" s="63"/>
      <c r="O6397" s="63"/>
      <c r="P6397" s="63">
        <f t="shared" si="4947"/>
        <v>0</v>
      </c>
      <c r="Q6397" s="63" t="str">
        <f t="shared" si="4948"/>
        <v>-</v>
      </c>
    </row>
    <row r="6398" spans="1:17" ht="22.5" x14ac:dyDescent="0.25">
      <c r="A6398" s="14" t="s">
        <v>1</v>
      </c>
      <c r="B6398" s="14" t="s">
        <v>1</v>
      </c>
      <c r="C6398" s="14" t="s">
        <v>1</v>
      </c>
      <c r="D6398" s="42" t="s">
        <v>1</v>
      </c>
      <c r="E6398" s="42" t="s">
        <v>1</v>
      </c>
      <c r="F6398" s="42" t="s">
        <v>1</v>
      </c>
      <c r="G6398" s="42" t="s">
        <v>1</v>
      </c>
      <c r="H6398" s="17" t="s">
        <v>13</v>
      </c>
      <c r="I6398" s="66">
        <f t="shared" ref="I6398" si="4980">SUM(I6399,I6407,I6409)</f>
        <v>11692746</v>
      </c>
      <c r="J6398" s="66">
        <f t="shared" ref="J6398:K6398" si="4981">SUM(J6399,J6407,J6409)</f>
        <v>10342478</v>
      </c>
      <c r="K6398" s="66">
        <f t="shared" si="4981"/>
        <v>0</v>
      </c>
      <c r="L6398" s="66">
        <f t="shared" si="4944"/>
        <v>871435</v>
      </c>
      <c r="M6398" s="66">
        <f t="shared" ref="M6398" si="4982">SUM(M6399,M6407,M6409)</f>
        <v>0</v>
      </c>
      <c r="N6398" s="66">
        <f t="shared" ref="N6398:O6398" si="4983">SUM(N6399,N6407,N6409)</f>
        <v>0</v>
      </c>
      <c r="O6398" s="66">
        <f t="shared" si="4983"/>
        <v>871435</v>
      </c>
      <c r="P6398" s="66">
        <f t="shared" si="4947"/>
        <v>871435</v>
      </c>
      <c r="Q6398" s="66">
        <f t="shared" si="4948"/>
        <v>8.4257853872157131</v>
      </c>
    </row>
    <row r="6399" spans="1:17" x14ac:dyDescent="0.25">
      <c r="A6399" s="12" t="s">
        <v>638</v>
      </c>
      <c r="B6399" s="12" t="s">
        <v>124</v>
      </c>
      <c r="C6399" s="12" t="s">
        <v>870</v>
      </c>
      <c r="D6399" s="43" t="s">
        <v>1940</v>
      </c>
      <c r="E6399" s="42" t="s">
        <v>2709</v>
      </c>
      <c r="F6399" s="42" t="s">
        <v>1</v>
      </c>
      <c r="G6399" s="42" t="s">
        <v>1</v>
      </c>
      <c r="H6399" s="11" t="s">
        <v>15</v>
      </c>
      <c r="I6399" s="67">
        <f t="shared" ref="I6399" si="4984">SUM(I6400,I6401)</f>
        <v>9149301</v>
      </c>
      <c r="J6399" s="67">
        <f t="shared" ref="J6399:K6399" si="4985">SUM(J6400,J6401)</f>
        <v>8923701</v>
      </c>
      <c r="K6399" s="67">
        <f t="shared" si="4985"/>
        <v>0</v>
      </c>
      <c r="L6399" s="67">
        <f t="shared" si="4944"/>
        <v>737225</v>
      </c>
      <c r="M6399" s="67">
        <f t="shared" ref="M6399" si="4986">SUM(M6400,M6401)</f>
        <v>0</v>
      </c>
      <c r="N6399" s="67">
        <f t="shared" ref="N6399:O6399" si="4987">SUM(N6400,N6401)</f>
        <v>0</v>
      </c>
      <c r="O6399" s="67">
        <f t="shared" si="4987"/>
        <v>737225</v>
      </c>
      <c r="P6399" s="67">
        <f t="shared" si="4947"/>
        <v>737225</v>
      </c>
      <c r="Q6399" s="67">
        <f t="shared" si="4948"/>
        <v>8.2614265090235541</v>
      </c>
    </row>
    <row r="6400" spans="1:17" x14ac:dyDescent="0.25">
      <c r="A6400" s="12" t="s">
        <v>638</v>
      </c>
      <c r="B6400" s="12" t="s">
        <v>124</v>
      </c>
      <c r="C6400" s="12" t="s">
        <v>870</v>
      </c>
      <c r="D6400" s="43" t="s">
        <v>1940</v>
      </c>
      <c r="E6400" s="48">
        <v>6111</v>
      </c>
      <c r="F6400" s="43"/>
      <c r="G6400" s="56" t="s">
        <v>2921</v>
      </c>
      <c r="H6400" s="23" t="s">
        <v>16</v>
      </c>
      <c r="I6400" s="68">
        <v>8540660</v>
      </c>
      <c r="J6400" s="68">
        <v>8315060</v>
      </c>
      <c r="K6400" s="68"/>
      <c r="L6400" s="68">
        <f t="shared" si="4944"/>
        <v>692500</v>
      </c>
      <c r="M6400" s="68"/>
      <c r="N6400" s="68"/>
      <c r="O6400" s="68">
        <v>692500</v>
      </c>
      <c r="P6400" s="68">
        <f t="shared" si="4947"/>
        <v>692500</v>
      </c>
      <c r="Q6400" s="68">
        <f t="shared" si="4948"/>
        <v>8.3282622133815032</v>
      </c>
    </row>
    <row r="6401" spans="1:17" x14ac:dyDescent="0.25">
      <c r="A6401" s="14" t="s">
        <v>638</v>
      </c>
      <c r="B6401" s="14" t="s">
        <v>124</v>
      </c>
      <c r="C6401" s="14" t="s">
        <v>870</v>
      </c>
      <c r="D6401" s="50" t="s">
        <v>1940</v>
      </c>
      <c r="E6401" s="50" t="s">
        <v>2719</v>
      </c>
      <c r="F6401" s="43" t="s">
        <v>1</v>
      </c>
      <c r="G6401" s="49" t="s">
        <v>1</v>
      </c>
      <c r="H6401" s="11" t="s">
        <v>19</v>
      </c>
      <c r="I6401" s="67">
        <f t="shared" ref="I6401:O6401" si="4988">SUM(I6402:I6406)</f>
        <v>608641</v>
      </c>
      <c r="J6401" s="67">
        <f t="shared" si="4988"/>
        <v>608641</v>
      </c>
      <c r="K6401" s="67">
        <f t="shared" si="4988"/>
        <v>0</v>
      </c>
      <c r="L6401" s="67">
        <f t="shared" si="4944"/>
        <v>44725</v>
      </c>
      <c r="M6401" s="67">
        <f t="shared" si="4988"/>
        <v>0</v>
      </c>
      <c r="N6401" s="67">
        <f t="shared" si="4988"/>
        <v>0</v>
      </c>
      <c r="O6401" s="67">
        <f t="shared" si="4988"/>
        <v>44725</v>
      </c>
      <c r="P6401" s="67">
        <f t="shared" si="4947"/>
        <v>44725</v>
      </c>
      <c r="Q6401" s="67">
        <f t="shared" si="4948"/>
        <v>7.3483383472358916</v>
      </c>
    </row>
    <row r="6402" spans="1:17" x14ac:dyDescent="0.25">
      <c r="A6402" s="12" t="s">
        <v>638</v>
      </c>
      <c r="B6402" s="12" t="s">
        <v>124</v>
      </c>
      <c r="C6402" s="12" t="s">
        <v>870</v>
      </c>
      <c r="D6402" s="43" t="s">
        <v>1940</v>
      </c>
      <c r="E6402" s="48">
        <v>6112</v>
      </c>
      <c r="F6402" s="43" t="s">
        <v>1942</v>
      </c>
      <c r="G6402" s="56" t="s">
        <v>2921</v>
      </c>
      <c r="H6402" s="23" t="s">
        <v>73</v>
      </c>
      <c r="I6402" s="68">
        <v>111353</v>
      </c>
      <c r="J6402" s="68">
        <v>111353</v>
      </c>
      <c r="K6402" s="68"/>
      <c r="L6402" s="68">
        <f t="shared" si="4944"/>
        <v>9000</v>
      </c>
      <c r="M6402" s="68"/>
      <c r="N6402" s="68"/>
      <c r="O6402" s="68">
        <v>9000</v>
      </c>
      <c r="P6402" s="68">
        <f t="shared" si="4947"/>
        <v>9000</v>
      </c>
      <c r="Q6402" s="68">
        <f t="shared" si="4948"/>
        <v>8.0824046051745349</v>
      </c>
    </row>
    <row r="6403" spans="1:17" x14ac:dyDescent="0.25">
      <c r="A6403" s="12" t="s">
        <v>638</v>
      </c>
      <c r="B6403" s="12" t="s">
        <v>124</v>
      </c>
      <c r="C6403" s="12" t="s">
        <v>870</v>
      </c>
      <c r="D6403" s="43" t="s">
        <v>1940</v>
      </c>
      <c r="E6403" s="48">
        <v>6112</v>
      </c>
      <c r="F6403" s="43" t="s">
        <v>1943</v>
      </c>
      <c r="G6403" s="56" t="s">
        <v>2921</v>
      </c>
      <c r="H6403" s="23" t="s">
        <v>22</v>
      </c>
      <c r="I6403" s="68">
        <v>359697</v>
      </c>
      <c r="J6403" s="68">
        <v>359697</v>
      </c>
      <c r="K6403" s="68"/>
      <c r="L6403" s="68">
        <f t="shared" si="4944"/>
        <v>32000</v>
      </c>
      <c r="M6403" s="68"/>
      <c r="N6403" s="68"/>
      <c r="O6403" s="68">
        <v>32000</v>
      </c>
      <c r="P6403" s="68">
        <f t="shared" si="4947"/>
        <v>32000</v>
      </c>
      <c r="Q6403" s="68">
        <f t="shared" si="4948"/>
        <v>8.8963766725883175</v>
      </c>
    </row>
    <row r="6404" spans="1:17" x14ac:dyDescent="0.25">
      <c r="A6404" s="12" t="s">
        <v>638</v>
      </c>
      <c r="B6404" s="12" t="s">
        <v>124</v>
      </c>
      <c r="C6404" s="12" t="s">
        <v>870</v>
      </c>
      <c r="D6404" s="43" t="s">
        <v>1940</v>
      </c>
      <c r="E6404" s="48">
        <v>6112</v>
      </c>
      <c r="F6404" s="43" t="s">
        <v>1944</v>
      </c>
      <c r="G6404" s="56" t="s">
        <v>2921</v>
      </c>
      <c r="H6404" s="23" t="s">
        <v>24</v>
      </c>
      <c r="I6404" s="68">
        <v>85950</v>
      </c>
      <c r="J6404" s="68">
        <v>85950</v>
      </c>
      <c r="K6404" s="68"/>
      <c r="L6404" s="68">
        <f t="shared" si="4944"/>
        <v>0</v>
      </c>
      <c r="M6404" s="68"/>
      <c r="N6404" s="68"/>
      <c r="O6404" s="68"/>
      <c r="P6404" s="68">
        <f t="shared" si="4947"/>
        <v>0</v>
      </c>
      <c r="Q6404" s="68">
        <f t="shared" si="4948"/>
        <v>0</v>
      </c>
    </row>
    <row r="6405" spans="1:17" x14ac:dyDescent="0.25">
      <c r="A6405" s="12" t="s">
        <v>638</v>
      </c>
      <c r="B6405" s="12" t="s">
        <v>124</v>
      </c>
      <c r="C6405" s="12" t="s">
        <v>870</v>
      </c>
      <c r="D6405" s="43" t="s">
        <v>1940</v>
      </c>
      <c r="E6405" s="48">
        <v>6112</v>
      </c>
      <c r="F6405" s="43" t="s">
        <v>1945</v>
      </c>
      <c r="G6405" s="56" t="s">
        <v>2921</v>
      </c>
      <c r="H6405" s="23" t="s">
        <v>76</v>
      </c>
      <c r="I6405" s="68">
        <v>31441</v>
      </c>
      <c r="J6405" s="68">
        <v>31441</v>
      </c>
      <c r="K6405" s="68"/>
      <c r="L6405" s="68">
        <f t="shared" si="4944"/>
        <v>0</v>
      </c>
      <c r="M6405" s="68"/>
      <c r="N6405" s="68"/>
      <c r="O6405" s="68">
        <v>0</v>
      </c>
      <c r="P6405" s="68">
        <f t="shared" si="4947"/>
        <v>0</v>
      </c>
      <c r="Q6405" s="68">
        <f t="shared" si="4948"/>
        <v>0</v>
      </c>
    </row>
    <row r="6406" spans="1:17" x14ac:dyDescent="0.25">
      <c r="A6406" s="12" t="s">
        <v>638</v>
      </c>
      <c r="B6406" s="12" t="s">
        <v>124</v>
      </c>
      <c r="C6406" s="12" t="s">
        <v>870</v>
      </c>
      <c r="D6406" s="43" t="s">
        <v>1940</v>
      </c>
      <c r="E6406" s="48">
        <v>6112</v>
      </c>
      <c r="F6406" s="43" t="s">
        <v>1946</v>
      </c>
      <c r="G6406" s="56" t="s">
        <v>2921</v>
      </c>
      <c r="H6406" s="23" t="s">
        <v>26</v>
      </c>
      <c r="I6406" s="68">
        <v>20200</v>
      </c>
      <c r="J6406" s="68">
        <v>20200</v>
      </c>
      <c r="K6406" s="68"/>
      <c r="L6406" s="68">
        <f t="shared" si="4944"/>
        <v>3725</v>
      </c>
      <c r="M6406" s="68"/>
      <c r="N6406" s="68"/>
      <c r="O6406" s="68">
        <v>3725</v>
      </c>
      <c r="P6406" s="68">
        <f t="shared" si="4947"/>
        <v>3725</v>
      </c>
      <c r="Q6406" s="68">
        <f t="shared" si="4948"/>
        <v>18.440594059405939</v>
      </c>
    </row>
    <row r="6407" spans="1:17" x14ac:dyDescent="0.25">
      <c r="A6407" s="12" t="s">
        <v>638</v>
      </c>
      <c r="B6407" s="12" t="s">
        <v>124</v>
      </c>
      <c r="C6407" s="12" t="s">
        <v>870</v>
      </c>
      <c r="D6407" s="43" t="s">
        <v>1940</v>
      </c>
      <c r="E6407" s="42" t="s">
        <v>2710</v>
      </c>
      <c r="F6407" s="42" t="s">
        <v>1</v>
      </c>
      <c r="G6407" s="42" t="s">
        <v>1</v>
      </c>
      <c r="H6407" s="11" t="s">
        <v>28</v>
      </c>
      <c r="I6407" s="67">
        <f t="shared" ref="I6407:O6407" si="4989">SUM(I6408)</f>
        <v>944777</v>
      </c>
      <c r="J6407" s="67">
        <f t="shared" si="4989"/>
        <v>920777</v>
      </c>
      <c r="K6407" s="67">
        <f t="shared" si="4989"/>
        <v>0</v>
      </c>
      <c r="L6407" s="67">
        <f t="shared" si="4944"/>
        <v>76870</v>
      </c>
      <c r="M6407" s="67">
        <f t="shared" si="4989"/>
        <v>0</v>
      </c>
      <c r="N6407" s="67">
        <f t="shared" si="4989"/>
        <v>0</v>
      </c>
      <c r="O6407" s="67">
        <f t="shared" si="4989"/>
        <v>76870</v>
      </c>
      <c r="P6407" s="67">
        <f t="shared" si="4947"/>
        <v>76870</v>
      </c>
      <c r="Q6407" s="67">
        <f t="shared" si="4948"/>
        <v>8.3483840278373584</v>
      </c>
    </row>
    <row r="6408" spans="1:17" x14ac:dyDescent="0.25">
      <c r="A6408" s="12" t="s">
        <v>638</v>
      </c>
      <c r="B6408" s="12" t="s">
        <v>124</v>
      </c>
      <c r="C6408" s="12" t="s">
        <v>870</v>
      </c>
      <c r="D6408" s="43" t="s">
        <v>1940</v>
      </c>
      <c r="E6408" s="48">
        <v>6121</v>
      </c>
      <c r="F6408" s="43"/>
      <c r="G6408" s="56" t="s">
        <v>2921</v>
      </c>
      <c r="H6408" s="23" t="s">
        <v>29</v>
      </c>
      <c r="I6408" s="68">
        <v>944777</v>
      </c>
      <c r="J6408" s="68">
        <v>920777</v>
      </c>
      <c r="K6408" s="68"/>
      <c r="L6408" s="68">
        <f t="shared" si="4944"/>
        <v>76870</v>
      </c>
      <c r="M6408" s="68"/>
      <c r="N6408" s="68"/>
      <c r="O6408" s="68">
        <v>76870</v>
      </c>
      <c r="P6408" s="68">
        <f t="shared" si="4947"/>
        <v>76870</v>
      </c>
      <c r="Q6408" s="68">
        <f t="shared" si="4948"/>
        <v>8.3483840278373584</v>
      </c>
    </row>
    <row r="6409" spans="1:17" x14ac:dyDescent="0.25">
      <c r="A6409" s="12" t="s">
        <v>638</v>
      </c>
      <c r="B6409" s="12" t="s">
        <v>124</v>
      </c>
      <c r="C6409" s="12" t="s">
        <v>870</v>
      </c>
      <c r="D6409" s="43" t="s">
        <v>1940</v>
      </c>
      <c r="E6409" s="42" t="s">
        <v>2711</v>
      </c>
      <c r="F6409" s="42" t="s">
        <v>1</v>
      </c>
      <c r="G6409" s="42" t="s">
        <v>1</v>
      </c>
      <c r="H6409" s="11" t="s">
        <v>32</v>
      </c>
      <c r="I6409" s="67">
        <f t="shared" ref="I6409:O6409" si="4990">SUM(I6410:I6418)</f>
        <v>1598668</v>
      </c>
      <c r="J6409" s="67">
        <f t="shared" si="4990"/>
        <v>498000</v>
      </c>
      <c r="K6409" s="67">
        <f t="shared" si="4990"/>
        <v>0</v>
      </c>
      <c r="L6409" s="67">
        <f t="shared" si="4944"/>
        <v>57340</v>
      </c>
      <c r="M6409" s="67">
        <f t="shared" si="4990"/>
        <v>0</v>
      </c>
      <c r="N6409" s="67">
        <f t="shared" si="4990"/>
        <v>0</v>
      </c>
      <c r="O6409" s="67">
        <f t="shared" si="4990"/>
        <v>57340</v>
      </c>
      <c r="P6409" s="67">
        <f t="shared" si="4947"/>
        <v>57340</v>
      </c>
      <c r="Q6409" s="67">
        <f t="shared" si="4948"/>
        <v>11.514056224899598</v>
      </c>
    </row>
    <row r="6410" spans="1:17" x14ac:dyDescent="0.25">
      <c r="A6410" s="12" t="s">
        <v>638</v>
      </c>
      <c r="B6410" s="12" t="s">
        <v>124</v>
      </c>
      <c r="C6410" s="12" t="s">
        <v>870</v>
      </c>
      <c r="D6410" s="43" t="s">
        <v>1940</v>
      </c>
      <c r="E6410" s="48">
        <v>6131</v>
      </c>
      <c r="F6410" s="43"/>
      <c r="G6410" s="56" t="s">
        <v>2921</v>
      </c>
      <c r="H6410" s="23" t="s">
        <v>33</v>
      </c>
      <c r="I6410" s="68">
        <v>25000</v>
      </c>
      <c r="J6410" s="68">
        <v>0</v>
      </c>
      <c r="K6410" s="68"/>
      <c r="L6410" s="68">
        <f t="shared" si="4944"/>
        <v>0</v>
      </c>
      <c r="M6410" s="68"/>
      <c r="N6410" s="68"/>
      <c r="O6410" s="68">
        <v>0</v>
      </c>
      <c r="P6410" s="68">
        <f t="shared" si="4947"/>
        <v>0</v>
      </c>
      <c r="Q6410" s="68" t="str">
        <f t="shared" si="4948"/>
        <v>-</v>
      </c>
    </row>
    <row r="6411" spans="1:17" x14ac:dyDescent="0.25">
      <c r="A6411" s="12" t="s">
        <v>638</v>
      </c>
      <c r="B6411" s="12" t="s">
        <v>124</v>
      </c>
      <c r="C6411" s="12" t="s">
        <v>870</v>
      </c>
      <c r="D6411" s="43" t="s">
        <v>1940</v>
      </c>
      <c r="E6411" s="48">
        <v>6132</v>
      </c>
      <c r="F6411" s="43"/>
      <c r="G6411" s="56" t="s">
        <v>2921</v>
      </c>
      <c r="H6411" s="23" t="s">
        <v>227</v>
      </c>
      <c r="I6411" s="68">
        <v>303000</v>
      </c>
      <c r="J6411" s="68">
        <v>153000</v>
      </c>
      <c r="K6411" s="68"/>
      <c r="L6411" s="68">
        <f t="shared" si="4944"/>
        <v>20000</v>
      </c>
      <c r="M6411" s="68"/>
      <c r="N6411" s="68"/>
      <c r="O6411" s="68">
        <v>20000</v>
      </c>
      <c r="P6411" s="68">
        <f t="shared" si="4947"/>
        <v>20000</v>
      </c>
      <c r="Q6411" s="68">
        <f t="shared" si="4948"/>
        <v>13.071895424836603</v>
      </c>
    </row>
    <row r="6412" spans="1:17" x14ac:dyDescent="0.25">
      <c r="A6412" s="12" t="s">
        <v>638</v>
      </c>
      <c r="B6412" s="12" t="s">
        <v>124</v>
      </c>
      <c r="C6412" s="12" t="s">
        <v>870</v>
      </c>
      <c r="D6412" s="43" t="s">
        <v>1940</v>
      </c>
      <c r="E6412" s="48">
        <v>6133</v>
      </c>
      <c r="F6412" s="43"/>
      <c r="G6412" s="56" t="s">
        <v>2921</v>
      </c>
      <c r="H6412" s="23" t="s">
        <v>229</v>
      </c>
      <c r="I6412" s="68">
        <v>85000</v>
      </c>
      <c r="J6412" s="68">
        <v>55000</v>
      </c>
      <c r="K6412" s="68"/>
      <c r="L6412" s="68">
        <f t="shared" ref="L6412:L6475" si="4991">SUM(M6412:O6412)</f>
        <v>4580</v>
      </c>
      <c r="M6412" s="68"/>
      <c r="N6412" s="68"/>
      <c r="O6412" s="68">
        <v>4580</v>
      </c>
      <c r="P6412" s="68">
        <f t="shared" ref="P6412:P6475" si="4992">K6412+L6412</f>
        <v>4580</v>
      </c>
      <c r="Q6412" s="68">
        <f t="shared" ref="Q6412:Q6475" si="4993">IF(J6412=0,"-",P6412/J6412*100)</f>
        <v>8.327272727272728</v>
      </c>
    </row>
    <row r="6413" spans="1:17" x14ac:dyDescent="0.25">
      <c r="A6413" s="12" t="s">
        <v>638</v>
      </c>
      <c r="B6413" s="12" t="s">
        <v>124</v>
      </c>
      <c r="C6413" s="12" t="s">
        <v>870</v>
      </c>
      <c r="D6413" s="43" t="s">
        <v>1940</v>
      </c>
      <c r="E6413" s="48">
        <v>6134</v>
      </c>
      <c r="F6413" s="43"/>
      <c r="G6413" s="56" t="s">
        <v>2921</v>
      </c>
      <c r="H6413" s="23" t="s">
        <v>169</v>
      </c>
      <c r="I6413" s="68">
        <v>205282</v>
      </c>
      <c r="J6413" s="68">
        <v>0</v>
      </c>
      <c r="K6413" s="68"/>
      <c r="L6413" s="68">
        <f t="shared" si="4991"/>
        <v>0</v>
      </c>
      <c r="M6413" s="68"/>
      <c r="N6413" s="68"/>
      <c r="O6413" s="68">
        <v>0</v>
      </c>
      <c r="P6413" s="68">
        <f t="shared" si="4992"/>
        <v>0</v>
      </c>
      <c r="Q6413" s="68" t="str">
        <f t="shared" si="4993"/>
        <v>-</v>
      </c>
    </row>
    <row r="6414" spans="1:17" x14ac:dyDescent="0.25">
      <c r="A6414" s="12" t="s">
        <v>638</v>
      </c>
      <c r="B6414" s="12" t="s">
        <v>124</v>
      </c>
      <c r="C6414" s="12" t="s">
        <v>870</v>
      </c>
      <c r="D6414" s="43" t="s">
        <v>1940</v>
      </c>
      <c r="E6414" s="48">
        <v>6135</v>
      </c>
      <c r="F6414" s="43"/>
      <c r="G6414" s="56" t="s">
        <v>2921</v>
      </c>
      <c r="H6414" s="23" t="s">
        <v>231</v>
      </c>
      <c r="I6414" s="68">
        <v>5000</v>
      </c>
      <c r="J6414" s="68">
        <v>0</v>
      </c>
      <c r="K6414" s="68"/>
      <c r="L6414" s="68">
        <f t="shared" si="4991"/>
        <v>0</v>
      </c>
      <c r="M6414" s="68"/>
      <c r="N6414" s="68"/>
      <c r="O6414" s="68">
        <v>0</v>
      </c>
      <c r="P6414" s="68">
        <f t="shared" si="4992"/>
        <v>0</v>
      </c>
      <c r="Q6414" s="68" t="str">
        <f t="shared" si="4993"/>
        <v>-</v>
      </c>
    </row>
    <row r="6415" spans="1:17" x14ac:dyDescent="0.25">
      <c r="A6415" s="12" t="s">
        <v>638</v>
      </c>
      <c r="B6415" s="12" t="s">
        <v>124</v>
      </c>
      <c r="C6415" s="12" t="s">
        <v>870</v>
      </c>
      <c r="D6415" s="43" t="s">
        <v>1940</v>
      </c>
      <c r="E6415" s="48">
        <v>6136</v>
      </c>
      <c r="F6415" s="43"/>
      <c r="G6415" s="56" t="s">
        <v>2921</v>
      </c>
      <c r="H6415" s="23" t="s">
        <v>233</v>
      </c>
      <c r="I6415" s="68">
        <v>10000</v>
      </c>
      <c r="J6415" s="68">
        <v>0</v>
      </c>
      <c r="K6415" s="68"/>
      <c r="L6415" s="68">
        <f t="shared" si="4991"/>
        <v>0</v>
      </c>
      <c r="M6415" s="68"/>
      <c r="N6415" s="68"/>
      <c r="O6415" s="68">
        <v>0</v>
      </c>
      <c r="P6415" s="68">
        <f t="shared" si="4992"/>
        <v>0</v>
      </c>
      <c r="Q6415" s="68" t="str">
        <f t="shared" si="4993"/>
        <v>-</v>
      </c>
    </row>
    <row r="6416" spans="1:17" x14ac:dyDescent="0.25">
      <c r="A6416" s="12" t="s">
        <v>638</v>
      </c>
      <c r="B6416" s="12" t="s">
        <v>124</v>
      </c>
      <c r="C6416" s="12" t="s">
        <v>870</v>
      </c>
      <c r="D6416" s="43" t="s">
        <v>1940</v>
      </c>
      <c r="E6416" s="48">
        <v>6137</v>
      </c>
      <c r="F6416" s="43"/>
      <c r="G6416" s="56" t="s">
        <v>2921</v>
      </c>
      <c r="H6416" s="23" t="s">
        <v>235</v>
      </c>
      <c r="I6416" s="68">
        <v>110000</v>
      </c>
      <c r="J6416" s="68">
        <v>40000</v>
      </c>
      <c r="K6416" s="68"/>
      <c r="L6416" s="68">
        <f t="shared" si="4991"/>
        <v>7260</v>
      </c>
      <c r="M6416" s="68"/>
      <c r="N6416" s="68"/>
      <c r="O6416" s="68">
        <v>7260</v>
      </c>
      <c r="P6416" s="68">
        <f t="shared" si="4992"/>
        <v>7260</v>
      </c>
      <c r="Q6416" s="68">
        <f t="shared" si="4993"/>
        <v>18.149999999999999</v>
      </c>
    </row>
    <row r="6417" spans="1:17" x14ac:dyDescent="0.25">
      <c r="A6417" s="12" t="s">
        <v>638</v>
      </c>
      <c r="B6417" s="12" t="s">
        <v>124</v>
      </c>
      <c r="C6417" s="12" t="s">
        <v>870</v>
      </c>
      <c r="D6417" s="43" t="s">
        <v>1940</v>
      </c>
      <c r="E6417" s="48">
        <v>6138</v>
      </c>
      <c r="F6417" s="43"/>
      <c r="G6417" s="56" t="s">
        <v>2921</v>
      </c>
      <c r="H6417" s="23" t="s">
        <v>237</v>
      </c>
      <c r="I6417" s="68">
        <v>5400</v>
      </c>
      <c r="J6417" s="68">
        <v>0</v>
      </c>
      <c r="K6417" s="68"/>
      <c r="L6417" s="68">
        <f t="shared" si="4991"/>
        <v>0</v>
      </c>
      <c r="M6417" s="68"/>
      <c r="N6417" s="68"/>
      <c r="O6417" s="68">
        <v>0</v>
      </c>
      <c r="P6417" s="68">
        <f t="shared" si="4992"/>
        <v>0</v>
      </c>
      <c r="Q6417" s="68" t="str">
        <f t="shared" si="4993"/>
        <v>-</v>
      </c>
    </row>
    <row r="6418" spans="1:17" x14ac:dyDescent="0.25">
      <c r="A6418" s="14" t="s">
        <v>638</v>
      </c>
      <c r="B6418" s="14" t="s">
        <v>124</v>
      </c>
      <c r="C6418" s="14" t="s">
        <v>870</v>
      </c>
      <c r="D6418" s="50" t="s">
        <v>1940</v>
      </c>
      <c r="E6418" s="50" t="s">
        <v>2720</v>
      </c>
      <c r="F6418" s="43" t="s">
        <v>1</v>
      </c>
      <c r="G6418" s="49" t="s">
        <v>1</v>
      </c>
      <c r="H6418" s="11" t="s">
        <v>35</v>
      </c>
      <c r="I6418" s="67">
        <f t="shared" ref="I6418:O6418" si="4994">SUM(I6419:I6421)</f>
        <v>849986</v>
      </c>
      <c r="J6418" s="67">
        <f t="shared" si="4994"/>
        <v>250000</v>
      </c>
      <c r="K6418" s="67">
        <f t="shared" si="4994"/>
        <v>0</v>
      </c>
      <c r="L6418" s="67">
        <f t="shared" si="4991"/>
        <v>25500</v>
      </c>
      <c r="M6418" s="67">
        <f t="shared" si="4994"/>
        <v>0</v>
      </c>
      <c r="N6418" s="67">
        <f t="shared" si="4994"/>
        <v>0</v>
      </c>
      <c r="O6418" s="67">
        <f t="shared" si="4994"/>
        <v>25500</v>
      </c>
      <c r="P6418" s="67">
        <f t="shared" si="4992"/>
        <v>25500</v>
      </c>
      <c r="Q6418" s="67">
        <f t="shared" si="4993"/>
        <v>10.199999999999999</v>
      </c>
    </row>
    <row r="6419" spans="1:17" x14ac:dyDescent="0.25">
      <c r="A6419" s="12" t="s">
        <v>638</v>
      </c>
      <c r="B6419" s="12" t="s">
        <v>124</v>
      </c>
      <c r="C6419" s="12" t="s">
        <v>870</v>
      </c>
      <c r="D6419" s="43" t="s">
        <v>1940</v>
      </c>
      <c r="E6419" s="48">
        <v>6139</v>
      </c>
      <c r="F6419" s="43"/>
      <c r="G6419" s="56" t="s">
        <v>2921</v>
      </c>
      <c r="H6419" s="23" t="s">
        <v>35</v>
      </c>
      <c r="I6419" s="68">
        <v>774687</v>
      </c>
      <c r="J6419" s="68">
        <v>180000</v>
      </c>
      <c r="K6419" s="68"/>
      <c r="L6419" s="68">
        <f t="shared" si="4991"/>
        <v>23400</v>
      </c>
      <c r="M6419" s="68"/>
      <c r="N6419" s="68"/>
      <c r="O6419" s="68">
        <v>23400</v>
      </c>
      <c r="P6419" s="68">
        <f t="shared" si="4992"/>
        <v>23400</v>
      </c>
      <c r="Q6419" s="68">
        <f t="shared" si="4993"/>
        <v>13</v>
      </c>
    </row>
    <row r="6420" spans="1:17" x14ac:dyDescent="0.25">
      <c r="A6420" s="12" t="s">
        <v>638</v>
      </c>
      <c r="B6420" s="12" t="s">
        <v>124</v>
      </c>
      <c r="C6420" s="12" t="s">
        <v>870</v>
      </c>
      <c r="D6420" s="43" t="s">
        <v>1940</v>
      </c>
      <c r="E6420" s="48">
        <v>6139</v>
      </c>
      <c r="F6420" s="43" t="s">
        <v>1947</v>
      </c>
      <c r="G6420" s="56" t="s">
        <v>2921</v>
      </c>
      <c r="H6420" s="23" t="s">
        <v>43</v>
      </c>
      <c r="I6420" s="68">
        <v>35299</v>
      </c>
      <c r="J6420" s="68">
        <v>30000</v>
      </c>
      <c r="K6420" s="68"/>
      <c r="L6420" s="68">
        <f t="shared" si="4991"/>
        <v>2100</v>
      </c>
      <c r="M6420" s="68"/>
      <c r="N6420" s="68"/>
      <c r="O6420" s="68">
        <v>2100</v>
      </c>
      <c r="P6420" s="68">
        <f t="shared" si="4992"/>
        <v>2100</v>
      </c>
      <c r="Q6420" s="68">
        <f t="shared" si="4993"/>
        <v>7.0000000000000009</v>
      </c>
    </row>
    <row r="6421" spans="1:17" ht="22.5" x14ac:dyDescent="0.25">
      <c r="A6421" s="12" t="s">
        <v>638</v>
      </c>
      <c r="B6421" s="12" t="s">
        <v>124</v>
      </c>
      <c r="C6421" s="12" t="s">
        <v>870</v>
      </c>
      <c r="D6421" s="43" t="s">
        <v>1940</v>
      </c>
      <c r="E6421" s="48">
        <v>6139</v>
      </c>
      <c r="F6421" s="43" t="s">
        <v>1948</v>
      </c>
      <c r="G6421" s="56" t="s">
        <v>2921</v>
      </c>
      <c r="H6421" s="23" t="s">
        <v>49</v>
      </c>
      <c r="I6421" s="68">
        <v>40000</v>
      </c>
      <c r="J6421" s="68">
        <v>40000</v>
      </c>
      <c r="K6421" s="68"/>
      <c r="L6421" s="68">
        <f t="shared" si="4991"/>
        <v>0</v>
      </c>
      <c r="M6421" s="68"/>
      <c r="N6421" s="68"/>
      <c r="O6421" s="68">
        <v>0</v>
      </c>
      <c r="P6421" s="68">
        <f t="shared" si="4992"/>
        <v>0</v>
      </c>
      <c r="Q6421" s="68">
        <f t="shared" si="4993"/>
        <v>0</v>
      </c>
    </row>
    <row r="6422" spans="1:17" ht="22.5" x14ac:dyDescent="0.25">
      <c r="A6422" s="14" t="s">
        <v>1</v>
      </c>
      <c r="B6422" s="14" t="s">
        <v>1</v>
      </c>
      <c r="C6422" s="14" t="s">
        <v>1</v>
      </c>
      <c r="D6422" s="42" t="s">
        <v>1</v>
      </c>
      <c r="E6422" s="42" t="s">
        <v>1</v>
      </c>
      <c r="F6422" s="42" t="s">
        <v>1</v>
      </c>
      <c r="G6422" s="42" t="s">
        <v>1</v>
      </c>
      <c r="H6422" s="17" t="s">
        <v>50</v>
      </c>
      <c r="I6422" s="66">
        <f t="shared" ref="I6422:O6422" si="4995">SUM(I6423)</f>
        <v>21100</v>
      </c>
      <c r="J6422" s="66">
        <f t="shared" si="4995"/>
        <v>0</v>
      </c>
      <c r="K6422" s="66">
        <f t="shared" si="4995"/>
        <v>0</v>
      </c>
      <c r="L6422" s="66">
        <f t="shared" si="4991"/>
        <v>0</v>
      </c>
      <c r="M6422" s="66">
        <f t="shared" si="4995"/>
        <v>0</v>
      </c>
      <c r="N6422" s="66">
        <f t="shared" si="4995"/>
        <v>0</v>
      </c>
      <c r="O6422" s="66">
        <f t="shared" si="4995"/>
        <v>0</v>
      </c>
      <c r="P6422" s="66">
        <f t="shared" si="4992"/>
        <v>0</v>
      </c>
      <c r="Q6422" s="66" t="str">
        <f t="shared" si="4993"/>
        <v>-</v>
      </c>
    </row>
    <row r="6423" spans="1:17" x14ac:dyDescent="0.25">
      <c r="A6423" s="12" t="s">
        <v>638</v>
      </c>
      <c r="B6423" s="12" t="s">
        <v>124</v>
      </c>
      <c r="C6423" s="12" t="s">
        <v>870</v>
      </c>
      <c r="D6423" s="43" t="s">
        <v>1940</v>
      </c>
      <c r="E6423" s="42" t="s">
        <v>2712</v>
      </c>
      <c r="F6423" s="42" t="s">
        <v>1</v>
      </c>
      <c r="G6423" s="42" t="s">
        <v>1</v>
      </c>
      <c r="H6423" s="11" t="s">
        <v>52</v>
      </c>
      <c r="I6423" s="67">
        <f t="shared" ref="I6423" si="4996">SUM(I6424:I6426)</f>
        <v>21100</v>
      </c>
      <c r="J6423" s="67">
        <f t="shared" ref="J6423:K6423" si="4997">SUM(J6424:J6426)</f>
        <v>0</v>
      </c>
      <c r="K6423" s="67">
        <f t="shared" si="4997"/>
        <v>0</v>
      </c>
      <c r="L6423" s="67">
        <f t="shared" si="4991"/>
        <v>0</v>
      </c>
      <c r="M6423" s="67">
        <f t="shared" ref="M6423" si="4998">SUM(M6424:M6426)</f>
        <v>0</v>
      </c>
      <c r="N6423" s="67">
        <f t="shared" ref="N6423:O6423" si="4999">SUM(N6424:N6426)</f>
        <v>0</v>
      </c>
      <c r="O6423" s="67">
        <f t="shared" si="4999"/>
        <v>0</v>
      </c>
      <c r="P6423" s="67">
        <f t="shared" si="4992"/>
        <v>0</v>
      </c>
      <c r="Q6423" s="67" t="str">
        <f t="shared" si="4993"/>
        <v>-</v>
      </c>
    </row>
    <row r="6424" spans="1:17" x14ac:dyDescent="0.25">
      <c r="A6424" s="12" t="s">
        <v>638</v>
      </c>
      <c r="B6424" s="12" t="s">
        <v>124</v>
      </c>
      <c r="C6424" s="12" t="s">
        <v>870</v>
      </c>
      <c r="D6424" s="43" t="s">
        <v>1940</v>
      </c>
      <c r="E6424" s="48">
        <v>6142</v>
      </c>
      <c r="F6424" s="43"/>
      <c r="G6424" s="56" t="s">
        <v>2921</v>
      </c>
      <c r="H6424" s="23" t="s">
        <v>91</v>
      </c>
      <c r="I6424" s="68">
        <v>15000</v>
      </c>
      <c r="J6424" s="68">
        <v>0</v>
      </c>
      <c r="K6424" s="68"/>
      <c r="L6424" s="68">
        <f t="shared" si="4991"/>
        <v>0</v>
      </c>
      <c r="M6424" s="68"/>
      <c r="N6424" s="68"/>
      <c r="O6424" s="68"/>
      <c r="P6424" s="68">
        <f t="shared" si="4992"/>
        <v>0</v>
      </c>
      <c r="Q6424" s="68" t="str">
        <f t="shared" si="4993"/>
        <v>-</v>
      </c>
    </row>
    <row r="6425" spans="1:17" x14ac:dyDescent="0.25">
      <c r="A6425" s="12" t="s">
        <v>638</v>
      </c>
      <c r="B6425" s="12" t="s">
        <v>124</v>
      </c>
      <c r="C6425" s="12" t="s">
        <v>870</v>
      </c>
      <c r="D6425" s="43" t="s">
        <v>1940</v>
      </c>
      <c r="E6425" s="48">
        <v>6143</v>
      </c>
      <c r="F6425" s="43"/>
      <c r="G6425" s="56" t="s">
        <v>2921</v>
      </c>
      <c r="H6425" s="23" t="s">
        <v>53</v>
      </c>
      <c r="I6425" s="68">
        <v>6000</v>
      </c>
      <c r="J6425" s="68">
        <v>0</v>
      </c>
      <c r="K6425" s="68"/>
      <c r="L6425" s="68">
        <f t="shared" si="4991"/>
        <v>0</v>
      </c>
      <c r="M6425" s="68"/>
      <c r="N6425" s="68"/>
      <c r="O6425" s="68"/>
      <c r="P6425" s="68">
        <f t="shared" si="4992"/>
        <v>0</v>
      </c>
      <c r="Q6425" s="68" t="str">
        <f t="shared" si="4993"/>
        <v>-</v>
      </c>
    </row>
    <row r="6426" spans="1:17" x14ac:dyDescent="0.25">
      <c r="A6426" s="12" t="s">
        <v>638</v>
      </c>
      <c r="B6426" s="12" t="s">
        <v>124</v>
      </c>
      <c r="C6426" s="12" t="s">
        <v>870</v>
      </c>
      <c r="D6426" s="43" t="s">
        <v>1940</v>
      </c>
      <c r="E6426" s="48">
        <v>6148</v>
      </c>
      <c r="F6426" s="43"/>
      <c r="G6426" s="56" t="s">
        <v>2921</v>
      </c>
      <c r="H6426" s="23" t="s">
        <v>58</v>
      </c>
      <c r="I6426" s="68">
        <v>100</v>
      </c>
      <c r="J6426" s="68">
        <v>0</v>
      </c>
      <c r="K6426" s="68"/>
      <c r="L6426" s="68">
        <f t="shared" si="4991"/>
        <v>0</v>
      </c>
      <c r="M6426" s="68"/>
      <c r="N6426" s="68"/>
      <c r="O6426" s="68"/>
      <c r="P6426" s="68">
        <f t="shared" si="4992"/>
        <v>0</v>
      </c>
      <c r="Q6426" s="68" t="str">
        <f t="shared" si="4993"/>
        <v>-</v>
      </c>
    </row>
    <row r="6427" spans="1:17" ht="22.5" x14ac:dyDescent="0.25">
      <c r="A6427" s="14" t="s">
        <v>1</v>
      </c>
      <c r="B6427" s="14" t="s">
        <v>1</v>
      </c>
      <c r="C6427" s="14" t="s">
        <v>1</v>
      </c>
      <c r="D6427" s="42" t="s">
        <v>1</v>
      </c>
      <c r="E6427" s="42" t="s">
        <v>1</v>
      </c>
      <c r="F6427" s="42" t="s">
        <v>1</v>
      </c>
      <c r="G6427" s="42" t="s">
        <v>1</v>
      </c>
      <c r="H6427" s="17" t="s">
        <v>59</v>
      </c>
      <c r="I6427" s="66">
        <f t="shared" ref="I6427:O6427" si="5000">SUM(I6428)</f>
        <v>200030</v>
      </c>
      <c r="J6427" s="66">
        <f t="shared" si="5000"/>
        <v>0</v>
      </c>
      <c r="K6427" s="66">
        <f t="shared" si="5000"/>
        <v>0</v>
      </c>
      <c r="L6427" s="66">
        <f t="shared" si="4991"/>
        <v>0</v>
      </c>
      <c r="M6427" s="66">
        <f t="shared" si="5000"/>
        <v>0</v>
      </c>
      <c r="N6427" s="66">
        <f t="shared" si="5000"/>
        <v>0</v>
      </c>
      <c r="O6427" s="66">
        <f t="shared" si="5000"/>
        <v>0</v>
      </c>
      <c r="P6427" s="66">
        <f t="shared" si="4992"/>
        <v>0</v>
      </c>
      <c r="Q6427" s="66" t="str">
        <f t="shared" si="4993"/>
        <v>-</v>
      </c>
    </row>
    <row r="6428" spans="1:17" x14ac:dyDescent="0.25">
      <c r="A6428" s="12" t="s">
        <v>638</v>
      </c>
      <c r="B6428" s="12" t="s">
        <v>124</v>
      </c>
      <c r="C6428" s="12" t="s">
        <v>870</v>
      </c>
      <c r="D6428" s="43" t="s">
        <v>1940</v>
      </c>
      <c r="E6428" s="42" t="s">
        <v>2715</v>
      </c>
      <c r="F6428" s="42" t="s">
        <v>1</v>
      </c>
      <c r="G6428" s="42" t="s">
        <v>1</v>
      </c>
      <c r="H6428" s="11" t="s">
        <v>61</v>
      </c>
      <c r="I6428" s="67">
        <f t="shared" ref="I6428" si="5001">SUM(I6429:I6432)</f>
        <v>200030</v>
      </c>
      <c r="J6428" s="67">
        <f t="shared" ref="J6428:K6428" si="5002">SUM(J6429:J6432)</f>
        <v>0</v>
      </c>
      <c r="K6428" s="67">
        <f t="shared" si="5002"/>
        <v>0</v>
      </c>
      <c r="L6428" s="67">
        <f t="shared" si="4991"/>
        <v>0</v>
      </c>
      <c r="M6428" s="67">
        <f t="shared" ref="M6428" si="5003">SUM(M6429:M6432)</f>
        <v>0</v>
      </c>
      <c r="N6428" s="67">
        <f t="shared" ref="N6428:O6428" si="5004">SUM(N6429:N6432)</f>
        <v>0</v>
      </c>
      <c r="O6428" s="67">
        <f t="shared" si="5004"/>
        <v>0</v>
      </c>
      <c r="P6428" s="67">
        <f t="shared" si="4992"/>
        <v>0</v>
      </c>
      <c r="Q6428" s="67" t="str">
        <f t="shared" si="4993"/>
        <v>-</v>
      </c>
    </row>
    <row r="6429" spans="1:17" x14ac:dyDescent="0.25">
      <c r="A6429" s="12" t="s">
        <v>638</v>
      </c>
      <c r="B6429" s="12" t="s">
        <v>124</v>
      </c>
      <c r="C6429" s="12" t="s">
        <v>870</v>
      </c>
      <c r="D6429" s="43" t="s">
        <v>1940</v>
      </c>
      <c r="E6429" s="48">
        <v>8212</v>
      </c>
      <c r="F6429" s="43"/>
      <c r="G6429" s="56" t="s">
        <v>2921</v>
      </c>
      <c r="H6429" s="23" t="s">
        <v>314</v>
      </c>
      <c r="I6429" s="68">
        <v>10</v>
      </c>
      <c r="J6429" s="68">
        <v>0</v>
      </c>
      <c r="K6429" s="68"/>
      <c r="L6429" s="68">
        <f t="shared" si="4991"/>
        <v>0</v>
      </c>
      <c r="M6429" s="68"/>
      <c r="N6429" s="68"/>
      <c r="O6429" s="68"/>
      <c r="P6429" s="68">
        <f t="shared" si="4992"/>
        <v>0</v>
      </c>
      <c r="Q6429" s="68" t="str">
        <f t="shared" si="4993"/>
        <v>-</v>
      </c>
    </row>
    <row r="6430" spans="1:17" x14ac:dyDescent="0.25">
      <c r="A6430" s="12" t="s">
        <v>638</v>
      </c>
      <c r="B6430" s="12" t="s">
        <v>124</v>
      </c>
      <c r="C6430" s="12" t="s">
        <v>870</v>
      </c>
      <c r="D6430" s="43" t="s">
        <v>1940</v>
      </c>
      <c r="E6430" s="48">
        <v>8213</v>
      </c>
      <c r="F6430" s="43"/>
      <c r="G6430" s="56" t="s">
        <v>2921</v>
      </c>
      <c r="H6430" s="23" t="s">
        <v>62</v>
      </c>
      <c r="I6430" s="68">
        <v>200000</v>
      </c>
      <c r="J6430" s="68">
        <v>0</v>
      </c>
      <c r="K6430" s="68"/>
      <c r="L6430" s="68">
        <f t="shared" si="4991"/>
        <v>0</v>
      </c>
      <c r="M6430" s="68"/>
      <c r="N6430" s="68"/>
      <c r="O6430" s="68"/>
      <c r="P6430" s="68">
        <f t="shared" si="4992"/>
        <v>0</v>
      </c>
      <c r="Q6430" s="68" t="str">
        <f t="shared" si="4993"/>
        <v>-</v>
      </c>
    </row>
    <row r="6431" spans="1:17" x14ac:dyDescent="0.25">
      <c r="A6431" s="12" t="s">
        <v>638</v>
      </c>
      <c r="B6431" s="12" t="s">
        <v>124</v>
      </c>
      <c r="C6431" s="12" t="s">
        <v>870</v>
      </c>
      <c r="D6431" s="43" t="s">
        <v>1940</v>
      </c>
      <c r="E6431" s="48">
        <v>8214</v>
      </c>
      <c r="F6431" s="43"/>
      <c r="G6431" s="56" t="s">
        <v>2921</v>
      </c>
      <c r="H6431" s="23" t="s">
        <v>513</v>
      </c>
      <c r="I6431" s="68">
        <v>10</v>
      </c>
      <c r="J6431" s="68">
        <v>0</v>
      </c>
      <c r="K6431" s="68"/>
      <c r="L6431" s="68">
        <f t="shared" si="4991"/>
        <v>0</v>
      </c>
      <c r="M6431" s="68"/>
      <c r="N6431" s="68"/>
      <c r="O6431" s="68"/>
      <c r="P6431" s="68">
        <f t="shared" si="4992"/>
        <v>0</v>
      </c>
      <c r="Q6431" s="68" t="str">
        <f t="shared" si="4993"/>
        <v>-</v>
      </c>
    </row>
    <row r="6432" spans="1:17" x14ac:dyDescent="0.25">
      <c r="A6432" s="12" t="s">
        <v>638</v>
      </c>
      <c r="B6432" s="12" t="s">
        <v>124</v>
      </c>
      <c r="C6432" s="12" t="s">
        <v>870</v>
      </c>
      <c r="D6432" s="43" t="s">
        <v>1940</v>
      </c>
      <c r="E6432" s="48">
        <v>8215</v>
      </c>
      <c r="F6432" s="43"/>
      <c r="G6432" s="56" t="s">
        <v>2921</v>
      </c>
      <c r="H6432" s="23" t="s">
        <v>183</v>
      </c>
      <c r="I6432" s="68">
        <v>10</v>
      </c>
      <c r="J6432" s="68">
        <v>0</v>
      </c>
      <c r="K6432" s="68"/>
      <c r="L6432" s="68">
        <f t="shared" si="4991"/>
        <v>0</v>
      </c>
      <c r="M6432" s="68"/>
      <c r="N6432" s="68"/>
      <c r="O6432" s="68"/>
      <c r="P6432" s="68">
        <f t="shared" si="4992"/>
        <v>0</v>
      </c>
      <c r="Q6432" s="68" t="str">
        <f t="shared" si="4993"/>
        <v>-</v>
      </c>
    </row>
    <row r="6433" spans="1:17" x14ac:dyDescent="0.25">
      <c r="A6433" s="23" t="s">
        <v>1</v>
      </c>
      <c r="B6433" s="23" t="s">
        <v>1</v>
      </c>
      <c r="C6433" s="23" t="s">
        <v>1</v>
      </c>
      <c r="D6433" s="49" t="s">
        <v>1</v>
      </c>
      <c r="E6433" s="49" t="s">
        <v>1</v>
      </c>
      <c r="F6433" s="49" t="s">
        <v>1</v>
      </c>
      <c r="G6433" s="49" t="s">
        <v>1</v>
      </c>
      <c r="H6433" s="17" t="s">
        <v>1949</v>
      </c>
      <c r="I6433" s="66">
        <f t="shared" ref="I6433:O6433" si="5005">SUM(I6398,I6422,I6427)</f>
        <v>11913876</v>
      </c>
      <c r="J6433" s="66">
        <f t="shared" si="5005"/>
        <v>10342478</v>
      </c>
      <c r="K6433" s="66">
        <f t="shared" si="5005"/>
        <v>0</v>
      </c>
      <c r="L6433" s="66">
        <f t="shared" si="4991"/>
        <v>871435</v>
      </c>
      <c r="M6433" s="66">
        <f t="shared" si="5005"/>
        <v>0</v>
      </c>
      <c r="N6433" s="66">
        <f t="shared" si="5005"/>
        <v>0</v>
      </c>
      <c r="O6433" s="66">
        <f t="shared" si="5005"/>
        <v>871435</v>
      </c>
      <c r="P6433" s="66">
        <f t="shared" si="4992"/>
        <v>871435</v>
      </c>
      <c r="Q6433" s="66">
        <f t="shared" si="4993"/>
        <v>8.4257853872157131</v>
      </c>
    </row>
    <row r="6434" spans="1:17" ht="15.75" thickBot="1" x14ac:dyDescent="0.3">
      <c r="A6434" s="23" t="s">
        <v>1</v>
      </c>
      <c r="B6434" s="23" t="s">
        <v>1</v>
      </c>
      <c r="C6434" s="23" t="s">
        <v>1</v>
      </c>
      <c r="D6434" s="49" t="s">
        <v>1</v>
      </c>
      <c r="E6434" s="49" t="s">
        <v>1</v>
      </c>
      <c r="F6434" s="49" t="s">
        <v>1</v>
      </c>
      <c r="G6434" s="49" t="s">
        <v>1</v>
      </c>
      <c r="H6434" s="11" t="s">
        <v>64</v>
      </c>
      <c r="I6434" s="67">
        <v>284</v>
      </c>
      <c r="J6434" s="67">
        <v>284</v>
      </c>
      <c r="K6434" s="67"/>
      <c r="L6434" s="67"/>
      <c r="M6434" s="67"/>
      <c r="N6434" s="67"/>
      <c r="O6434" s="67"/>
      <c r="P6434" s="67">
        <f t="shared" si="4992"/>
        <v>0</v>
      </c>
      <c r="Q6434" s="67">
        <f t="shared" si="4993"/>
        <v>0</v>
      </c>
    </row>
    <row r="6435" spans="1:17" ht="34.5" thickBot="1" x14ac:dyDescent="0.3">
      <c r="A6435" s="23" t="s">
        <v>1</v>
      </c>
      <c r="B6435" s="23" t="s">
        <v>1</v>
      </c>
      <c r="C6435" s="23" t="s">
        <v>1</v>
      </c>
      <c r="D6435" s="49" t="s">
        <v>1</v>
      </c>
      <c r="E6435" s="49" t="s">
        <v>1</v>
      </c>
      <c r="F6435" s="49" t="s">
        <v>1</v>
      </c>
      <c r="G6435" s="49" t="s">
        <v>1</v>
      </c>
      <c r="H6435" s="22" t="s">
        <v>65</v>
      </c>
      <c r="I6435" s="64" t="s">
        <v>2718</v>
      </c>
      <c r="J6435" s="64" t="s">
        <v>2879</v>
      </c>
      <c r="K6435" s="64" t="s">
        <v>2942</v>
      </c>
      <c r="L6435" s="64" t="s">
        <v>2942</v>
      </c>
      <c r="M6435" s="64" t="s">
        <v>2950</v>
      </c>
      <c r="N6435" s="64" t="s">
        <v>2949</v>
      </c>
      <c r="O6435" s="64" t="s">
        <v>2951</v>
      </c>
      <c r="P6435" s="64" t="s">
        <v>2942</v>
      </c>
      <c r="Q6435" s="64" t="s">
        <v>2944</v>
      </c>
    </row>
    <row r="6436" spans="1:17" x14ac:dyDescent="0.25">
      <c r="A6436" s="24"/>
      <c r="B6436" s="24"/>
      <c r="C6436" s="24"/>
      <c r="D6436" s="51"/>
      <c r="E6436" s="51"/>
      <c r="F6436" s="51"/>
      <c r="G6436" s="51"/>
      <c r="H6436" s="18" t="s">
        <v>1</v>
      </c>
      <c r="I6436" s="65">
        <v>1</v>
      </c>
      <c r="J6436" s="65" t="s">
        <v>2894</v>
      </c>
      <c r="K6436" s="65">
        <v>3</v>
      </c>
      <c r="L6436" s="65" t="s">
        <v>2945</v>
      </c>
      <c r="M6436" s="65">
        <v>5</v>
      </c>
      <c r="N6436" s="65">
        <v>6</v>
      </c>
      <c r="O6436" s="65">
        <v>7</v>
      </c>
      <c r="P6436" s="65" t="s">
        <v>2946</v>
      </c>
      <c r="Q6436" s="65">
        <v>9</v>
      </c>
    </row>
    <row r="6437" spans="1:17" x14ac:dyDescent="0.25">
      <c r="A6437" s="24"/>
      <c r="B6437" s="24"/>
      <c r="C6437" s="24"/>
      <c r="D6437" s="51"/>
      <c r="E6437" s="52"/>
      <c r="F6437" s="52"/>
      <c r="G6437" s="52"/>
      <c r="H6437" s="19" t="s">
        <v>333</v>
      </c>
      <c r="I6437" s="69">
        <f t="shared" ref="I6437" si="5006">SUM(I6433)</f>
        <v>11913876</v>
      </c>
      <c r="J6437" s="69">
        <f t="shared" ref="J6437:K6437" si="5007">SUM(J6433)</f>
        <v>10342478</v>
      </c>
      <c r="K6437" s="69">
        <f t="shared" si="5007"/>
        <v>0</v>
      </c>
      <c r="L6437" s="69">
        <f t="shared" si="4991"/>
        <v>871435</v>
      </c>
      <c r="M6437" s="69">
        <f t="shared" ref="M6437" si="5008">SUM(M6433)</f>
        <v>0</v>
      </c>
      <c r="N6437" s="69">
        <f t="shared" ref="N6437:O6437" si="5009">SUM(N6433)</f>
        <v>0</v>
      </c>
      <c r="O6437" s="69">
        <f t="shared" si="5009"/>
        <v>871435</v>
      </c>
      <c r="P6437" s="69">
        <f t="shared" si="4992"/>
        <v>871435</v>
      </c>
      <c r="Q6437" s="69">
        <f t="shared" si="4993"/>
        <v>8.4257853872157131</v>
      </c>
    </row>
    <row r="6438" spans="1:17" x14ac:dyDescent="0.25">
      <c r="A6438" s="24"/>
      <c r="B6438" s="24"/>
      <c r="C6438" s="24"/>
      <c r="D6438" s="51"/>
      <c r="E6438" s="51"/>
      <c r="F6438" s="51"/>
      <c r="G6438" s="51"/>
      <c r="H6438" s="20" t="s">
        <v>67</v>
      </c>
      <c r="I6438" s="69">
        <f t="shared" ref="I6438" si="5010">SUM(I6437)</f>
        <v>11913876</v>
      </c>
      <c r="J6438" s="69">
        <f t="shared" ref="J6438:K6438" si="5011">SUM(J6437)</f>
        <v>10342478</v>
      </c>
      <c r="K6438" s="69">
        <f t="shared" si="5011"/>
        <v>0</v>
      </c>
      <c r="L6438" s="69">
        <f t="shared" si="4991"/>
        <v>871435</v>
      </c>
      <c r="M6438" s="69">
        <f t="shared" ref="M6438" si="5012">SUM(M6437)</f>
        <v>0</v>
      </c>
      <c r="N6438" s="69">
        <f t="shared" ref="N6438:O6438" si="5013">SUM(N6437)</f>
        <v>0</v>
      </c>
      <c r="O6438" s="69">
        <f t="shared" si="5013"/>
        <v>871435</v>
      </c>
      <c r="P6438" s="69">
        <f t="shared" si="4992"/>
        <v>871435</v>
      </c>
      <c r="Q6438" s="69">
        <f t="shared" si="4993"/>
        <v>8.4257853872157131</v>
      </c>
    </row>
    <row r="6439" spans="1:17" x14ac:dyDescent="0.25">
      <c r="A6439" s="25"/>
      <c r="B6439" s="25"/>
      <c r="C6439" s="25"/>
      <c r="D6439" s="53"/>
      <c r="E6439" s="53"/>
      <c r="F6439" s="53"/>
      <c r="G6439" s="53"/>
    </row>
    <row r="6440" spans="1:17" ht="15.75" thickBot="1" x14ac:dyDescent="0.3">
      <c r="A6440" s="23" t="s">
        <v>1</v>
      </c>
      <c r="B6440" s="23" t="s">
        <v>1</v>
      </c>
      <c r="C6440" s="23" t="s">
        <v>1</v>
      </c>
      <c r="D6440" s="49" t="s">
        <v>1</v>
      </c>
      <c r="E6440" s="49" t="s">
        <v>1</v>
      </c>
      <c r="F6440" s="49" t="s">
        <v>1</v>
      </c>
      <c r="G6440" s="49" t="s">
        <v>1</v>
      </c>
      <c r="H6440" s="26" t="s">
        <v>1</v>
      </c>
      <c r="I6440" s="70"/>
      <c r="J6440" s="70"/>
      <c r="K6440" s="70"/>
      <c r="L6440" s="70"/>
      <c r="M6440" s="70"/>
      <c r="N6440" s="70"/>
      <c r="O6440" s="70"/>
      <c r="P6440" s="70"/>
      <c r="Q6440" s="70"/>
    </row>
    <row r="6441" spans="1:17" ht="34.5" thickBot="1" x14ac:dyDescent="0.3">
      <c r="A6441" s="22" t="s">
        <v>4</v>
      </c>
      <c r="B6441" s="22" t="s">
        <v>5</v>
      </c>
      <c r="C6441" s="22" t="s">
        <v>6</v>
      </c>
      <c r="D6441" s="44" t="s">
        <v>2891</v>
      </c>
      <c r="E6441" s="44" t="s">
        <v>2895</v>
      </c>
      <c r="F6441" s="44" t="s">
        <v>7</v>
      </c>
      <c r="G6441" s="44" t="s">
        <v>8</v>
      </c>
      <c r="H6441" s="22" t="s">
        <v>9</v>
      </c>
      <c r="I6441" s="64" t="s">
        <v>2718</v>
      </c>
      <c r="J6441" s="64" t="s">
        <v>2879</v>
      </c>
      <c r="K6441" s="64" t="s">
        <v>2942</v>
      </c>
      <c r="L6441" s="64" t="s">
        <v>2942</v>
      </c>
      <c r="M6441" s="64" t="s">
        <v>2950</v>
      </c>
      <c r="N6441" s="64" t="s">
        <v>2949</v>
      </c>
      <c r="O6441" s="64" t="s">
        <v>2951</v>
      </c>
      <c r="P6441" s="64" t="s">
        <v>2942</v>
      </c>
      <c r="Q6441" s="64" t="s">
        <v>2944</v>
      </c>
    </row>
    <row r="6442" spans="1:17" x14ac:dyDescent="0.25">
      <c r="A6442" s="15" t="s">
        <v>1</v>
      </c>
      <c r="B6442" s="15" t="s">
        <v>1</v>
      </c>
      <c r="C6442" s="15" t="s">
        <v>1</v>
      </c>
      <c r="D6442" s="45" t="s">
        <v>1</v>
      </c>
      <c r="E6442" s="45" t="s">
        <v>1</v>
      </c>
      <c r="F6442" s="46" t="s">
        <v>1</v>
      </c>
      <c r="G6442" s="47" t="s">
        <v>1</v>
      </c>
      <c r="H6442" s="16" t="s">
        <v>1</v>
      </c>
      <c r="I6442" s="65">
        <v>1</v>
      </c>
      <c r="J6442" s="65" t="s">
        <v>2894</v>
      </c>
      <c r="K6442" s="65">
        <v>3</v>
      </c>
      <c r="L6442" s="65" t="s">
        <v>2945</v>
      </c>
      <c r="M6442" s="65">
        <v>5</v>
      </c>
      <c r="N6442" s="65">
        <v>6</v>
      </c>
      <c r="O6442" s="65">
        <v>7</v>
      </c>
      <c r="P6442" s="65" t="s">
        <v>2946</v>
      </c>
      <c r="Q6442" s="65">
        <v>9</v>
      </c>
    </row>
    <row r="6443" spans="1:17" x14ac:dyDescent="0.25">
      <c r="A6443" s="14" t="s">
        <v>638</v>
      </c>
      <c r="B6443" s="14" t="s">
        <v>124</v>
      </c>
      <c r="C6443" s="12" t="s">
        <v>881</v>
      </c>
      <c r="D6443" s="43" t="s">
        <v>1950</v>
      </c>
      <c r="E6443" s="42" t="s">
        <v>1</v>
      </c>
      <c r="F6443" s="42" t="s">
        <v>1</v>
      </c>
      <c r="G6443" s="42" t="s">
        <v>1</v>
      </c>
      <c r="H6443" s="11" t="s">
        <v>1951</v>
      </c>
      <c r="I6443" s="63"/>
      <c r="J6443" s="63"/>
      <c r="K6443" s="63"/>
      <c r="L6443" s="63"/>
      <c r="M6443" s="63"/>
      <c r="N6443" s="63"/>
      <c r="O6443" s="63"/>
      <c r="P6443" s="63">
        <f t="shared" si="4992"/>
        <v>0</v>
      </c>
      <c r="Q6443" s="63" t="str">
        <f t="shared" si="4993"/>
        <v>-</v>
      </c>
    </row>
    <row r="6444" spans="1:17" ht="22.5" x14ac:dyDescent="0.25">
      <c r="A6444" s="14" t="s">
        <v>1</v>
      </c>
      <c r="B6444" s="14" t="s">
        <v>1</v>
      </c>
      <c r="C6444" s="14" t="s">
        <v>1</v>
      </c>
      <c r="D6444" s="42" t="s">
        <v>1</v>
      </c>
      <c r="E6444" s="42" t="s">
        <v>1</v>
      </c>
      <c r="F6444" s="42" t="s">
        <v>1</v>
      </c>
      <c r="G6444" s="42" t="s">
        <v>1</v>
      </c>
      <c r="H6444" s="17" t="s">
        <v>13</v>
      </c>
      <c r="I6444" s="66">
        <f t="shared" ref="I6444" si="5014">SUM(I6445,I6452,I6454)</f>
        <v>3428070</v>
      </c>
      <c r="J6444" s="66">
        <f t="shared" ref="J6444:K6444" si="5015">SUM(J6445,J6452,J6454)</f>
        <v>3331070</v>
      </c>
      <c r="K6444" s="66">
        <f t="shared" si="5015"/>
        <v>0</v>
      </c>
      <c r="L6444" s="66">
        <f t="shared" si="4991"/>
        <v>332200</v>
      </c>
      <c r="M6444" s="66">
        <f t="shared" ref="M6444" si="5016">SUM(M6445,M6452,M6454)</f>
        <v>0</v>
      </c>
      <c r="N6444" s="66">
        <f t="shared" ref="N6444:O6444" si="5017">SUM(N6445,N6452,N6454)</f>
        <v>0</v>
      </c>
      <c r="O6444" s="66">
        <f t="shared" si="5017"/>
        <v>332200</v>
      </c>
      <c r="P6444" s="66">
        <f t="shared" si="4992"/>
        <v>332200</v>
      </c>
      <c r="Q6444" s="66">
        <f t="shared" si="4993"/>
        <v>9.9727715118565499</v>
      </c>
    </row>
    <row r="6445" spans="1:17" x14ac:dyDescent="0.25">
      <c r="A6445" s="12" t="s">
        <v>638</v>
      </c>
      <c r="B6445" s="12" t="s">
        <v>124</v>
      </c>
      <c r="C6445" s="12" t="s">
        <v>881</v>
      </c>
      <c r="D6445" s="43" t="s">
        <v>1950</v>
      </c>
      <c r="E6445" s="42" t="s">
        <v>2709</v>
      </c>
      <c r="F6445" s="42" t="s">
        <v>1</v>
      </c>
      <c r="G6445" s="42" t="s">
        <v>1</v>
      </c>
      <c r="H6445" s="11" t="s">
        <v>15</v>
      </c>
      <c r="I6445" s="67">
        <f t="shared" ref="I6445" si="5018">SUM(I6446,I6447)</f>
        <v>2820070</v>
      </c>
      <c r="J6445" s="67">
        <f t="shared" ref="J6445:K6445" si="5019">SUM(J6446,J6447)</f>
        <v>2820070</v>
      </c>
      <c r="K6445" s="67">
        <f t="shared" si="5019"/>
        <v>0</v>
      </c>
      <c r="L6445" s="67">
        <f t="shared" si="4991"/>
        <v>244500</v>
      </c>
      <c r="M6445" s="67">
        <f t="shared" ref="M6445" si="5020">SUM(M6446,M6447)</f>
        <v>0</v>
      </c>
      <c r="N6445" s="67">
        <f t="shared" ref="N6445:O6445" si="5021">SUM(N6446,N6447)</f>
        <v>0</v>
      </c>
      <c r="O6445" s="67">
        <f t="shared" si="5021"/>
        <v>244500</v>
      </c>
      <c r="P6445" s="67">
        <f t="shared" si="4992"/>
        <v>244500</v>
      </c>
      <c r="Q6445" s="67">
        <f t="shared" si="4993"/>
        <v>8.6699975532522249</v>
      </c>
    </row>
    <row r="6446" spans="1:17" x14ac:dyDescent="0.25">
      <c r="A6446" s="12" t="s">
        <v>638</v>
      </c>
      <c r="B6446" s="12" t="s">
        <v>124</v>
      </c>
      <c r="C6446" s="12" t="s">
        <v>881</v>
      </c>
      <c r="D6446" s="43" t="s">
        <v>1950</v>
      </c>
      <c r="E6446" s="48">
        <v>6111</v>
      </c>
      <c r="F6446" s="43"/>
      <c r="G6446" s="56" t="s">
        <v>2921</v>
      </c>
      <c r="H6446" s="23" t="s">
        <v>16</v>
      </c>
      <c r="I6446" s="68">
        <v>2609570</v>
      </c>
      <c r="J6446" s="68">
        <v>2609570</v>
      </c>
      <c r="K6446" s="68"/>
      <c r="L6446" s="68">
        <f t="shared" si="4991"/>
        <v>225000</v>
      </c>
      <c r="M6446" s="68"/>
      <c r="N6446" s="68"/>
      <c r="O6446" s="68">
        <v>225000</v>
      </c>
      <c r="P6446" s="68">
        <f t="shared" si="4992"/>
        <v>225000</v>
      </c>
      <c r="Q6446" s="68">
        <f t="shared" si="4993"/>
        <v>8.6221101560793549</v>
      </c>
    </row>
    <row r="6447" spans="1:17" x14ac:dyDescent="0.25">
      <c r="A6447" s="14" t="s">
        <v>638</v>
      </c>
      <c r="B6447" s="14" t="s">
        <v>124</v>
      </c>
      <c r="C6447" s="14" t="s">
        <v>881</v>
      </c>
      <c r="D6447" s="50" t="s">
        <v>1950</v>
      </c>
      <c r="E6447" s="50" t="s">
        <v>2719</v>
      </c>
      <c r="F6447" s="43" t="s">
        <v>1</v>
      </c>
      <c r="G6447" s="49" t="s">
        <v>1</v>
      </c>
      <c r="H6447" s="11" t="s">
        <v>19</v>
      </c>
      <c r="I6447" s="67">
        <f t="shared" ref="I6447:O6447" si="5022">SUM(I6448:I6451)</f>
        <v>210500</v>
      </c>
      <c r="J6447" s="67">
        <f t="shared" si="5022"/>
        <v>210500</v>
      </c>
      <c r="K6447" s="67">
        <f t="shared" si="5022"/>
        <v>0</v>
      </c>
      <c r="L6447" s="67">
        <f t="shared" si="4991"/>
        <v>19500</v>
      </c>
      <c r="M6447" s="67">
        <f t="shared" si="5022"/>
        <v>0</v>
      </c>
      <c r="N6447" s="67">
        <f t="shared" si="5022"/>
        <v>0</v>
      </c>
      <c r="O6447" s="67">
        <f t="shared" si="5022"/>
        <v>19500</v>
      </c>
      <c r="P6447" s="67">
        <f t="shared" si="4992"/>
        <v>19500</v>
      </c>
      <c r="Q6447" s="67">
        <f t="shared" si="4993"/>
        <v>9.2636579572446553</v>
      </c>
    </row>
    <row r="6448" spans="1:17" x14ac:dyDescent="0.25">
      <c r="A6448" s="12" t="s">
        <v>638</v>
      </c>
      <c r="B6448" s="12" t="s">
        <v>124</v>
      </c>
      <c r="C6448" s="12" t="s">
        <v>881</v>
      </c>
      <c r="D6448" s="43" t="s">
        <v>1950</v>
      </c>
      <c r="E6448" s="48">
        <v>6112</v>
      </c>
      <c r="F6448" s="43" t="s">
        <v>1952</v>
      </c>
      <c r="G6448" s="56" t="s">
        <v>2921</v>
      </c>
      <c r="H6448" s="23" t="s">
        <v>73</v>
      </c>
      <c r="I6448" s="68">
        <v>39000</v>
      </c>
      <c r="J6448" s="68">
        <v>39000</v>
      </c>
      <c r="K6448" s="68"/>
      <c r="L6448" s="68">
        <f t="shared" si="4991"/>
        <v>3600</v>
      </c>
      <c r="M6448" s="68"/>
      <c r="N6448" s="68"/>
      <c r="O6448" s="68">
        <v>3600</v>
      </c>
      <c r="P6448" s="68">
        <f t="shared" si="4992"/>
        <v>3600</v>
      </c>
      <c r="Q6448" s="68">
        <f t="shared" si="4993"/>
        <v>9.2307692307692317</v>
      </c>
    </row>
    <row r="6449" spans="1:17" x14ac:dyDescent="0.25">
      <c r="A6449" s="12" t="s">
        <v>638</v>
      </c>
      <c r="B6449" s="12" t="s">
        <v>124</v>
      </c>
      <c r="C6449" s="12" t="s">
        <v>881</v>
      </c>
      <c r="D6449" s="43" t="s">
        <v>1950</v>
      </c>
      <c r="E6449" s="48">
        <v>6112</v>
      </c>
      <c r="F6449" s="43" t="s">
        <v>1953</v>
      </c>
      <c r="G6449" s="56" t="s">
        <v>2921</v>
      </c>
      <c r="H6449" s="23" t="s">
        <v>22</v>
      </c>
      <c r="I6449" s="68">
        <v>131000</v>
      </c>
      <c r="J6449" s="68">
        <v>131000</v>
      </c>
      <c r="K6449" s="68"/>
      <c r="L6449" s="68">
        <f t="shared" si="4991"/>
        <v>12000</v>
      </c>
      <c r="M6449" s="68"/>
      <c r="N6449" s="68"/>
      <c r="O6449" s="68">
        <v>12000</v>
      </c>
      <c r="P6449" s="68">
        <f t="shared" si="4992"/>
        <v>12000</v>
      </c>
      <c r="Q6449" s="68">
        <f t="shared" si="4993"/>
        <v>9.1603053435114496</v>
      </c>
    </row>
    <row r="6450" spans="1:17" x14ac:dyDescent="0.25">
      <c r="A6450" s="12" t="s">
        <v>638</v>
      </c>
      <c r="B6450" s="12" t="s">
        <v>124</v>
      </c>
      <c r="C6450" s="12" t="s">
        <v>881</v>
      </c>
      <c r="D6450" s="43" t="s">
        <v>1950</v>
      </c>
      <c r="E6450" s="48">
        <v>6112</v>
      </c>
      <c r="F6450" s="43" t="s">
        <v>1954</v>
      </c>
      <c r="G6450" s="56" t="s">
        <v>2921</v>
      </c>
      <c r="H6450" s="23" t="s">
        <v>24</v>
      </c>
      <c r="I6450" s="68">
        <v>30500</v>
      </c>
      <c r="J6450" s="68">
        <v>30500</v>
      </c>
      <c r="K6450" s="68"/>
      <c r="L6450" s="68">
        <f t="shared" si="4991"/>
        <v>0</v>
      </c>
      <c r="M6450" s="68"/>
      <c r="N6450" s="68"/>
      <c r="O6450" s="68"/>
      <c r="P6450" s="68">
        <f t="shared" si="4992"/>
        <v>0</v>
      </c>
      <c r="Q6450" s="68">
        <f t="shared" si="4993"/>
        <v>0</v>
      </c>
    </row>
    <row r="6451" spans="1:17" x14ac:dyDescent="0.25">
      <c r="A6451" s="12" t="s">
        <v>638</v>
      </c>
      <c r="B6451" s="12" t="s">
        <v>124</v>
      </c>
      <c r="C6451" s="12" t="s">
        <v>881</v>
      </c>
      <c r="D6451" s="43" t="s">
        <v>1950</v>
      </c>
      <c r="E6451" s="48">
        <v>6112</v>
      </c>
      <c r="F6451" s="43" t="s">
        <v>1955</v>
      </c>
      <c r="G6451" s="56" t="s">
        <v>2921</v>
      </c>
      <c r="H6451" s="23" t="s">
        <v>26</v>
      </c>
      <c r="I6451" s="68">
        <v>10000</v>
      </c>
      <c r="J6451" s="68">
        <v>10000</v>
      </c>
      <c r="K6451" s="68"/>
      <c r="L6451" s="68">
        <f t="shared" si="4991"/>
        <v>3900</v>
      </c>
      <c r="M6451" s="68"/>
      <c r="N6451" s="68"/>
      <c r="O6451" s="68">
        <v>3900</v>
      </c>
      <c r="P6451" s="68">
        <f t="shared" si="4992"/>
        <v>3900</v>
      </c>
      <c r="Q6451" s="68">
        <f t="shared" si="4993"/>
        <v>39</v>
      </c>
    </row>
    <row r="6452" spans="1:17" x14ac:dyDescent="0.25">
      <c r="A6452" s="12" t="s">
        <v>638</v>
      </c>
      <c r="B6452" s="12" t="s">
        <v>124</v>
      </c>
      <c r="C6452" s="12" t="s">
        <v>881</v>
      </c>
      <c r="D6452" s="43" t="s">
        <v>1950</v>
      </c>
      <c r="E6452" s="42" t="s">
        <v>2710</v>
      </c>
      <c r="F6452" s="42" t="s">
        <v>1</v>
      </c>
      <c r="G6452" s="42" t="s">
        <v>1</v>
      </c>
      <c r="H6452" s="11" t="s">
        <v>28</v>
      </c>
      <c r="I6452" s="67">
        <f t="shared" ref="I6452:O6452" si="5023">SUM(I6453)</f>
        <v>280000</v>
      </c>
      <c r="J6452" s="67">
        <f t="shared" si="5023"/>
        <v>280000</v>
      </c>
      <c r="K6452" s="67">
        <f t="shared" si="5023"/>
        <v>0</v>
      </c>
      <c r="L6452" s="67">
        <f t="shared" si="4991"/>
        <v>23500</v>
      </c>
      <c r="M6452" s="67">
        <f t="shared" si="5023"/>
        <v>0</v>
      </c>
      <c r="N6452" s="67">
        <f t="shared" si="5023"/>
        <v>0</v>
      </c>
      <c r="O6452" s="67">
        <f t="shared" si="5023"/>
        <v>23500</v>
      </c>
      <c r="P6452" s="67">
        <f t="shared" si="4992"/>
        <v>23500</v>
      </c>
      <c r="Q6452" s="67">
        <f t="shared" si="4993"/>
        <v>8.3928571428571423</v>
      </c>
    </row>
    <row r="6453" spans="1:17" x14ac:dyDescent="0.25">
      <c r="A6453" s="12" t="s">
        <v>638</v>
      </c>
      <c r="B6453" s="12" t="s">
        <v>124</v>
      </c>
      <c r="C6453" s="12" t="s">
        <v>881</v>
      </c>
      <c r="D6453" s="43" t="s">
        <v>1950</v>
      </c>
      <c r="E6453" s="48">
        <v>6121</v>
      </c>
      <c r="F6453" s="43"/>
      <c r="G6453" s="56" t="s">
        <v>2921</v>
      </c>
      <c r="H6453" s="23" t="s">
        <v>29</v>
      </c>
      <c r="I6453" s="68">
        <v>280000</v>
      </c>
      <c r="J6453" s="68">
        <v>280000</v>
      </c>
      <c r="K6453" s="68"/>
      <c r="L6453" s="68">
        <f t="shared" si="4991"/>
        <v>23500</v>
      </c>
      <c r="M6453" s="68"/>
      <c r="N6453" s="68"/>
      <c r="O6453" s="68">
        <v>23500</v>
      </c>
      <c r="P6453" s="68">
        <f t="shared" si="4992"/>
        <v>23500</v>
      </c>
      <c r="Q6453" s="68">
        <f t="shared" si="4993"/>
        <v>8.3928571428571423</v>
      </c>
    </row>
    <row r="6454" spans="1:17" x14ac:dyDescent="0.25">
      <c r="A6454" s="12" t="s">
        <v>638</v>
      </c>
      <c r="B6454" s="12" t="s">
        <v>124</v>
      </c>
      <c r="C6454" s="12" t="s">
        <v>881</v>
      </c>
      <c r="D6454" s="43" t="s">
        <v>1950</v>
      </c>
      <c r="E6454" s="42" t="s">
        <v>2711</v>
      </c>
      <c r="F6454" s="42" t="s">
        <v>1</v>
      </c>
      <c r="G6454" s="42" t="s">
        <v>1</v>
      </c>
      <c r="H6454" s="11" t="s">
        <v>32</v>
      </c>
      <c r="I6454" s="67">
        <f t="shared" ref="I6454:O6454" si="5024">SUM(I6455:I6463)</f>
        <v>328000</v>
      </c>
      <c r="J6454" s="67">
        <f t="shared" si="5024"/>
        <v>231000</v>
      </c>
      <c r="K6454" s="67">
        <f t="shared" si="5024"/>
        <v>0</v>
      </c>
      <c r="L6454" s="67">
        <f t="shared" si="4991"/>
        <v>64200</v>
      </c>
      <c r="M6454" s="67">
        <f t="shared" si="5024"/>
        <v>0</v>
      </c>
      <c r="N6454" s="67">
        <f t="shared" si="5024"/>
        <v>0</v>
      </c>
      <c r="O6454" s="67">
        <f t="shared" si="5024"/>
        <v>64200</v>
      </c>
      <c r="P6454" s="67">
        <f t="shared" si="4992"/>
        <v>64200</v>
      </c>
      <c r="Q6454" s="67">
        <f t="shared" si="4993"/>
        <v>27.79220779220779</v>
      </c>
    </row>
    <row r="6455" spans="1:17" x14ac:dyDescent="0.25">
      <c r="A6455" s="12" t="s">
        <v>638</v>
      </c>
      <c r="B6455" s="12" t="s">
        <v>124</v>
      </c>
      <c r="C6455" s="12" t="s">
        <v>881</v>
      </c>
      <c r="D6455" s="43" t="s">
        <v>1950</v>
      </c>
      <c r="E6455" s="48">
        <v>6131</v>
      </c>
      <c r="F6455" s="43"/>
      <c r="G6455" s="56" t="s">
        <v>2921</v>
      </c>
      <c r="H6455" s="23" t="s">
        <v>33</v>
      </c>
      <c r="I6455" s="68">
        <v>21000</v>
      </c>
      <c r="J6455" s="68">
        <v>0</v>
      </c>
      <c r="K6455" s="68"/>
      <c r="L6455" s="68">
        <f t="shared" si="4991"/>
        <v>0</v>
      </c>
      <c r="M6455" s="68"/>
      <c r="N6455" s="68"/>
      <c r="O6455" s="68"/>
      <c r="P6455" s="68">
        <f t="shared" si="4992"/>
        <v>0</v>
      </c>
      <c r="Q6455" s="68" t="str">
        <f t="shared" si="4993"/>
        <v>-</v>
      </c>
    </row>
    <row r="6456" spans="1:17" x14ac:dyDescent="0.25">
      <c r="A6456" s="12" t="s">
        <v>638</v>
      </c>
      <c r="B6456" s="12" t="s">
        <v>124</v>
      </c>
      <c r="C6456" s="12" t="s">
        <v>881</v>
      </c>
      <c r="D6456" s="43" t="s">
        <v>1950</v>
      </c>
      <c r="E6456" s="48">
        <v>6132</v>
      </c>
      <c r="F6456" s="43"/>
      <c r="G6456" s="56" t="s">
        <v>2921</v>
      </c>
      <c r="H6456" s="23" t="s">
        <v>227</v>
      </c>
      <c r="I6456" s="68">
        <v>22000</v>
      </c>
      <c r="J6456" s="68">
        <v>22000</v>
      </c>
      <c r="K6456" s="68"/>
      <c r="L6456" s="68">
        <f t="shared" si="4991"/>
        <v>6000</v>
      </c>
      <c r="M6456" s="68"/>
      <c r="N6456" s="68"/>
      <c r="O6456" s="68">
        <v>6000</v>
      </c>
      <c r="P6456" s="68">
        <f t="shared" si="4992"/>
        <v>6000</v>
      </c>
      <c r="Q6456" s="68">
        <f t="shared" si="4993"/>
        <v>27.27272727272727</v>
      </c>
    </row>
    <row r="6457" spans="1:17" x14ac:dyDescent="0.25">
      <c r="A6457" s="12" t="s">
        <v>638</v>
      </c>
      <c r="B6457" s="12" t="s">
        <v>124</v>
      </c>
      <c r="C6457" s="12" t="s">
        <v>881</v>
      </c>
      <c r="D6457" s="43" t="s">
        <v>1950</v>
      </c>
      <c r="E6457" s="48">
        <v>6133</v>
      </c>
      <c r="F6457" s="43"/>
      <c r="G6457" s="56" t="s">
        <v>2921</v>
      </c>
      <c r="H6457" s="23" t="s">
        <v>229</v>
      </c>
      <c r="I6457" s="68">
        <v>15000</v>
      </c>
      <c r="J6457" s="68">
        <v>15000</v>
      </c>
      <c r="K6457" s="68"/>
      <c r="L6457" s="68">
        <f t="shared" si="4991"/>
        <v>2000</v>
      </c>
      <c r="M6457" s="68"/>
      <c r="N6457" s="68"/>
      <c r="O6457" s="68">
        <v>2000</v>
      </c>
      <c r="P6457" s="68">
        <f t="shared" si="4992"/>
        <v>2000</v>
      </c>
      <c r="Q6457" s="68">
        <f t="shared" si="4993"/>
        <v>13.333333333333334</v>
      </c>
    </row>
    <row r="6458" spans="1:17" x14ac:dyDescent="0.25">
      <c r="A6458" s="12" t="s">
        <v>638</v>
      </c>
      <c r="B6458" s="12" t="s">
        <v>124</v>
      </c>
      <c r="C6458" s="12" t="s">
        <v>881</v>
      </c>
      <c r="D6458" s="43" t="s">
        <v>1950</v>
      </c>
      <c r="E6458" s="48">
        <v>6134</v>
      </c>
      <c r="F6458" s="43"/>
      <c r="G6458" s="56" t="s">
        <v>2921</v>
      </c>
      <c r="H6458" s="23" t="s">
        <v>169</v>
      </c>
      <c r="I6458" s="68">
        <v>10000</v>
      </c>
      <c r="J6458" s="68">
        <v>0</v>
      </c>
      <c r="K6458" s="68"/>
      <c r="L6458" s="68">
        <f t="shared" si="4991"/>
        <v>0</v>
      </c>
      <c r="M6458" s="68"/>
      <c r="N6458" s="68"/>
      <c r="O6458" s="68"/>
      <c r="P6458" s="68">
        <f t="shared" si="4992"/>
        <v>0</v>
      </c>
      <c r="Q6458" s="68" t="str">
        <f t="shared" si="4993"/>
        <v>-</v>
      </c>
    </row>
    <row r="6459" spans="1:17" x14ac:dyDescent="0.25">
      <c r="A6459" s="12" t="s">
        <v>638</v>
      </c>
      <c r="B6459" s="12" t="s">
        <v>124</v>
      </c>
      <c r="C6459" s="12" t="s">
        <v>881</v>
      </c>
      <c r="D6459" s="43" t="s">
        <v>1950</v>
      </c>
      <c r="E6459" s="48">
        <v>6135</v>
      </c>
      <c r="F6459" s="43"/>
      <c r="G6459" s="56" t="s">
        <v>2921</v>
      </c>
      <c r="H6459" s="23" t="s">
        <v>231</v>
      </c>
      <c r="I6459" s="68">
        <v>2000</v>
      </c>
      <c r="J6459" s="68">
        <v>0</v>
      </c>
      <c r="K6459" s="68"/>
      <c r="L6459" s="68">
        <f t="shared" si="4991"/>
        <v>0</v>
      </c>
      <c r="M6459" s="68"/>
      <c r="N6459" s="68"/>
      <c r="O6459" s="68"/>
      <c r="P6459" s="68">
        <f t="shared" si="4992"/>
        <v>0</v>
      </c>
      <c r="Q6459" s="68" t="str">
        <f t="shared" si="4993"/>
        <v>-</v>
      </c>
    </row>
    <row r="6460" spans="1:17" x14ac:dyDescent="0.25">
      <c r="A6460" s="12" t="s">
        <v>638</v>
      </c>
      <c r="B6460" s="12" t="s">
        <v>124</v>
      </c>
      <c r="C6460" s="12" t="s">
        <v>881</v>
      </c>
      <c r="D6460" s="43" t="s">
        <v>1950</v>
      </c>
      <c r="E6460" s="48">
        <v>6136</v>
      </c>
      <c r="F6460" s="43"/>
      <c r="G6460" s="56" t="s">
        <v>2921</v>
      </c>
      <c r="H6460" s="23" t="s">
        <v>233</v>
      </c>
      <c r="I6460" s="68">
        <v>2000</v>
      </c>
      <c r="J6460" s="68">
        <v>0</v>
      </c>
      <c r="K6460" s="68"/>
      <c r="L6460" s="68">
        <f t="shared" si="4991"/>
        <v>0</v>
      </c>
      <c r="M6460" s="68"/>
      <c r="N6460" s="68"/>
      <c r="O6460" s="68"/>
      <c r="P6460" s="68">
        <f t="shared" si="4992"/>
        <v>0</v>
      </c>
      <c r="Q6460" s="68" t="str">
        <f t="shared" si="4993"/>
        <v>-</v>
      </c>
    </row>
    <row r="6461" spans="1:17" x14ac:dyDescent="0.25">
      <c r="A6461" s="12" t="s">
        <v>638</v>
      </c>
      <c r="B6461" s="12" t="s">
        <v>124</v>
      </c>
      <c r="C6461" s="12" t="s">
        <v>881</v>
      </c>
      <c r="D6461" s="43" t="s">
        <v>1950</v>
      </c>
      <c r="E6461" s="48">
        <v>6137</v>
      </c>
      <c r="F6461" s="43"/>
      <c r="G6461" s="56" t="s">
        <v>2921</v>
      </c>
      <c r="H6461" s="23" t="s">
        <v>235</v>
      </c>
      <c r="I6461" s="68">
        <v>30000</v>
      </c>
      <c r="J6461" s="68">
        <v>30000</v>
      </c>
      <c r="K6461" s="68"/>
      <c r="L6461" s="68">
        <f t="shared" si="4991"/>
        <v>5000</v>
      </c>
      <c r="M6461" s="68"/>
      <c r="N6461" s="68"/>
      <c r="O6461" s="68">
        <v>5000</v>
      </c>
      <c r="P6461" s="68">
        <f t="shared" si="4992"/>
        <v>5000</v>
      </c>
      <c r="Q6461" s="68">
        <f t="shared" si="4993"/>
        <v>16.666666666666664</v>
      </c>
    </row>
    <row r="6462" spans="1:17" x14ac:dyDescent="0.25">
      <c r="A6462" s="12" t="s">
        <v>638</v>
      </c>
      <c r="B6462" s="12" t="s">
        <v>124</v>
      </c>
      <c r="C6462" s="12" t="s">
        <v>881</v>
      </c>
      <c r="D6462" s="43" t="s">
        <v>1950</v>
      </c>
      <c r="E6462" s="48">
        <v>6138</v>
      </c>
      <c r="F6462" s="43"/>
      <c r="G6462" s="56" t="s">
        <v>2921</v>
      </c>
      <c r="H6462" s="23" t="s">
        <v>237</v>
      </c>
      <c r="I6462" s="68">
        <v>9000</v>
      </c>
      <c r="J6462" s="68">
        <v>0</v>
      </c>
      <c r="K6462" s="68"/>
      <c r="L6462" s="68">
        <f t="shared" si="4991"/>
        <v>0</v>
      </c>
      <c r="M6462" s="68"/>
      <c r="N6462" s="68"/>
      <c r="O6462" s="68"/>
      <c r="P6462" s="68">
        <f t="shared" si="4992"/>
        <v>0</v>
      </c>
      <c r="Q6462" s="68" t="str">
        <f t="shared" si="4993"/>
        <v>-</v>
      </c>
    </row>
    <row r="6463" spans="1:17" x14ac:dyDescent="0.25">
      <c r="A6463" s="14" t="s">
        <v>638</v>
      </c>
      <c r="B6463" s="14" t="s">
        <v>124</v>
      </c>
      <c r="C6463" s="14" t="s">
        <v>881</v>
      </c>
      <c r="D6463" s="50" t="s">
        <v>1950</v>
      </c>
      <c r="E6463" s="50" t="s">
        <v>2720</v>
      </c>
      <c r="F6463" s="43" t="s">
        <v>1</v>
      </c>
      <c r="G6463" s="49" t="s">
        <v>1</v>
      </c>
      <c r="H6463" s="11" t="s">
        <v>35</v>
      </c>
      <c r="I6463" s="67">
        <f t="shared" ref="I6463:O6463" si="5025">SUM(I6464:I6466)</f>
        <v>217000</v>
      </c>
      <c r="J6463" s="67">
        <f t="shared" si="5025"/>
        <v>164000</v>
      </c>
      <c r="K6463" s="67">
        <f t="shared" si="5025"/>
        <v>0</v>
      </c>
      <c r="L6463" s="67">
        <f t="shared" si="4991"/>
        <v>51200</v>
      </c>
      <c r="M6463" s="67">
        <f t="shared" si="5025"/>
        <v>0</v>
      </c>
      <c r="N6463" s="67">
        <f t="shared" si="5025"/>
        <v>0</v>
      </c>
      <c r="O6463" s="67">
        <f t="shared" si="5025"/>
        <v>51200</v>
      </c>
      <c r="P6463" s="67">
        <f t="shared" si="4992"/>
        <v>51200</v>
      </c>
      <c r="Q6463" s="67">
        <f t="shared" si="4993"/>
        <v>31.219512195121951</v>
      </c>
    </row>
    <row r="6464" spans="1:17" x14ac:dyDescent="0.25">
      <c r="A6464" s="12" t="s">
        <v>638</v>
      </c>
      <c r="B6464" s="12" t="s">
        <v>124</v>
      </c>
      <c r="C6464" s="12" t="s">
        <v>881</v>
      </c>
      <c r="D6464" s="43" t="s">
        <v>1950</v>
      </c>
      <c r="E6464" s="48">
        <v>6139</v>
      </c>
      <c r="F6464" s="43"/>
      <c r="G6464" s="56" t="s">
        <v>2921</v>
      </c>
      <c r="H6464" s="23" t="s">
        <v>35</v>
      </c>
      <c r="I6464" s="68">
        <v>203000</v>
      </c>
      <c r="J6464" s="68">
        <v>150000</v>
      </c>
      <c r="K6464" s="68"/>
      <c r="L6464" s="68">
        <f t="shared" si="4991"/>
        <v>50000</v>
      </c>
      <c r="M6464" s="68"/>
      <c r="N6464" s="68"/>
      <c r="O6464" s="68">
        <v>50000</v>
      </c>
      <c r="P6464" s="68">
        <f t="shared" si="4992"/>
        <v>50000</v>
      </c>
      <c r="Q6464" s="68">
        <f t="shared" si="4993"/>
        <v>33.333333333333329</v>
      </c>
    </row>
    <row r="6465" spans="1:17" x14ac:dyDescent="0.25">
      <c r="A6465" s="12" t="s">
        <v>638</v>
      </c>
      <c r="B6465" s="12" t="s">
        <v>124</v>
      </c>
      <c r="C6465" s="12" t="s">
        <v>881</v>
      </c>
      <c r="D6465" s="43" t="s">
        <v>1950</v>
      </c>
      <c r="E6465" s="48">
        <v>6139</v>
      </c>
      <c r="F6465" s="43" t="s">
        <v>1956</v>
      </c>
      <c r="G6465" s="56" t="s">
        <v>2921</v>
      </c>
      <c r="H6465" s="23" t="s">
        <v>43</v>
      </c>
      <c r="I6465" s="68">
        <v>7000</v>
      </c>
      <c r="J6465" s="68">
        <v>7000</v>
      </c>
      <c r="K6465" s="68"/>
      <c r="L6465" s="68">
        <f t="shared" si="4991"/>
        <v>600</v>
      </c>
      <c r="M6465" s="68"/>
      <c r="N6465" s="68"/>
      <c r="O6465" s="68">
        <v>600</v>
      </c>
      <c r="P6465" s="68">
        <f t="shared" si="4992"/>
        <v>600</v>
      </c>
      <c r="Q6465" s="68">
        <f t="shared" si="4993"/>
        <v>8.5714285714285712</v>
      </c>
    </row>
    <row r="6466" spans="1:17" ht="22.5" x14ac:dyDescent="0.25">
      <c r="A6466" s="12" t="s">
        <v>638</v>
      </c>
      <c r="B6466" s="12" t="s">
        <v>124</v>
      </c>
      <c r="C6466" s="12" t="s">
        <v>881</v>
      </c>
      <c r="D6466" s="43" t="s">
        <v>1950</v>
      </c>
      <c r="E6466" s="48">
        <v>6139</v>
      </c>
      <c r="F6466" s="43" t="s">
        <v>1957</v>
      </c>
      <c r="G6466" s="56" t="s">
        <v>2921</v>
      </c>
      <c r="H6466" s="23" t="s">
        <v>49</v>
      </c>
      <c r="I6466" s="68">
        <v>7000</v>
      </c>
      <c r="J6466" s="68">
        <v>7000</v>
      </c>
      <c r="K6466" s="68"/>
      <c r="L6466" s="68">
        <f t="shared" si="4991"/>
        <v>600</v>
      </c>
      <c r="M6466" s="68"/>
      <c r="N6466" s="68"/>
      <c r="O6466" s="68">
        <v>600</v>
      </c>
      <c r="P6466" s="68">
        <f t="shared" si="4992"/>
        <v>600</v>
      </c>
      <c r="Q6466" s="68">
        <f t="shared" si="4993"/>
        <v>8.5714285714285712</v>
      </c>
    </row>
    <row r="6467" spans="1:17" ht="22.5" x14ac:dyDescent="0.25">
      <c r="A6467" s="14" t="s">
        <v>1</v>
      </c>
      <c r="B6467" s="14" t="s">
        <v>1</v>
      </c>
      <c r="C6467" s="14" t="s">
        <v>1</v>
      </c>
      <c r="D6467" s="42" t="s">
        <v>1</v>
      </c>
      <c r="E6467" s="42" t="s">
        <v>1</v>
      </c>
      <c r="F6467" s="42" t="s">
        <v>1</v>
      </c>
      <c r="G6467" s="42" t="s">
        <v>1</v>
      </c>
      <c r="H6467" s="17" t="s">
        <v>50</v>
      </c>
      <c r="I6467" s="66">
        <f t="shared" ref="I6467:O6467" si="5026">SUM(I6468)</f>
        <v>500</v>
      </c>
      <c r="J6467" s="66">
        <f t="shared" si="5026"/>
        <v>0</v>
      </c>
      <c r="K6467" s="66">
        <f t="shared" si="5026"/>
        <v>0</v>
      </c>
      <c r="L6467" s="66">
        <f t="shared" si="4991"/>
        <v>0</v>
      </c>
      <c r="M6467" s="66">
        <f t="shared" si="5026"/>
        <v>0</v>
      </c>
      <c r="N6467" s="66">
        <f t="shared" si="5026"/>
        <v>0</v>
      </c>
      <c r="O6467" s="66">
        <f t="shared" si="5026"/>
        <v>0</v>
      </c>
      <c r="P6467" s="66">
        <f t="shared" si="4992"/>
        <v>0</v>
      </c>
      <c r="Q6467" s="66" t="str">
        <f t="shared" si="4993"/>
        <v>-</v>
      </c>
    </row>
    <row r="6468" spans="1:17" x14ac:dyDescent="0.25">
      <c r="A6468" s="12" t="s">
        <v>638</v>
      </c>
      <c r="B6468" s="12" t="s">
        <v>124</v>
      </c>
      <c r="C6468" s="12" t="s">
        <v>881</v>
      </c>
      <c r="D6468" s="43" t="s">
        <v>1950</v>
      </c>
      <c r="E6468" s="42" t="s">
        <v>2712</v>
      </c>
      <c r="F6468" s="42" t="s">
        <v>1</v>
      </c>
      <c r="G6468" s="42" t="s">
        <v>1</v>
      </c>
      <c r="H6468" s="11" t="s">
        <v>52</v>
      </c>
      <c r="I6468" s="67">
        <f t="shared" ref="I6468" si="5027">SUM(I6469:I6471)</f>
        <v>500</v>
      </c>
      <c r="J6468" s="67">
        <f t="shared" ref="J6468:K6468" si="5028">SUM(J6469:J6471)</f>
        <v>0</v>
      </c>
      <c r="K6468" s="67">
        <f t="shared" si="5028"/>
        <v>0</v>
      </c>
      <c r="L6468" s="67">
        <f t="shared" si="4991"/>
        <v>0</v>
      </c>
      <c r="M6468" s="67">
        <f t="shared" ref="M6468" si="5029">SUM(M6469:M6471)</f>
        <v>0</v>
      </c>
      <c r="N6468" s="67">
        <f t="shared" ref="N6468:O6468" si="5030">SUM(N6469:N6471)</f>
        <v>0</v>
      </c>
      <c r="O6468" s="67">
        <f t="shared" si="5030"/>
        <v>0</v>
      </c>
      <c r="P6468" s="67">
        <f t="shared" si="4992"/>
        <v>0</v>
      </c>
      <c r="Q6468" s="67" t="str">
        <f t="shared" si="4993"/>
        <v>-</v>
      </c>
    </row>
    <row r="6469" spans="1:17" x14ac:dyDescent="0.25">
      <c r="A6469" s="12" t="s">
        <v>638</v>
      </c>
      <c r="B6469" s="12" t="s">
        <v>124</v>
      </c>
      <c r="C6469" s="12" t="s">
        <v>881</v>
      </c>
      <c r="D6469" s="43" t="s">
        <v>1950</v>
      </c>
      <c r="E6469" s="48">
        <v>6142</v>
      </c>
      <c r="F6469" s="43"/>
      <c r="G6469" s="56" t="s">
        <v>2921</v>
      </c>
      <c r="H6469" s="23" t="s">
        <v>91</v>
      </c>
      <c r="I6469" s="68">
        <v>200</v>
      </c>
      <c r="J6469" s="68">
        <v>0</v>
      </c>
      <c r="K6469" s="68"/>
      <c r="L6469" s="68">
        <f t="shared" si="4991"/>
        <v>0</v>
      </c>
      <c r="M6469" s="68"/>
      <c r="N6469" s="68"/>
      <c r="O6469" s="68"/>
      <c r="P6469" s="68">
        <f t="shared" si="4992"/>
        <v>0</v>
      </c>
      <c r="Q6469" s="68" t="str">
        <f t="shared" si="4993"/>
        <v>-</v>
      </c>
    </row>
    <row r="6470" spans="1:17" x14ac:dyDescent="0.25">
      <c r="A6470" s="12" t="s">
        <v>638</v>
      </c>
      <c r="B6470" s="12" t="s">
        <v>124</v>
      </c>
      <c r="C6470" s="12" t="s">
        <v>881</v>
      </c>
      <c r="D6470" s="43" t="s">
        <v>1950</v>
      </c>
      <c r="E6470" s="48">
        <v>6143</v>
      </c>
      <c r="F6470" s="43"/>
      <c r="G6470" s="56" t="s">
        <v>2921</v>
      </c>
      <c r="H6470" s="23" t="s">
        <v>53</v>
      </c>
      <c r="I6470" s="68">
        <v>100</v>
      </c>
      <c r="J6470" s="68">
        <v>0</v>
      </c>
      <c r="K6470" s="68"/>
      <c r="L6470" s="68">
        <f t="shared" si="4991"/>
        <v>0</v>
      </c>
      <c r="M6470" s="68"/>
      <c r="N6470" s="68"/>
      <c r="O6470" s="68"/>
      <c r="P6470" s="68">
        <f t="shared" si="4992"/>
        <v>0</v>
      </c>
      <c r="Q6470" s="68" t="str">
        <f t="shared" si="4993"/>
        <v>-</v>
      </c>
    </row>
    <row r="6471" spans="1:17" x14ac:dyDescent="0.25">
      <c r="A6471" s="12" t="s">
        <v>638</v>
      </c>
      <c r="B6471" s="12" t="s">
        <v>124</v>
      </c>
      <c r="C6471" s="12" t="s">
        <v>881</v>
      </c>
      <c r="D6471" s="43" t="s">
        <v>1950</v>
      </c>
      <c r="E6471" s="48">
        <v>6148</v>
      </c>
      <c r="F6471" s="43"/>
      <c r="G6471" s="56" t="s">
        <v>2921</v>
      </c>
      <c r="H6471" s="23" t="s">
        <v>58</v>
      </c>
      <c r="I6471" s="68">
        <v>200</v>
      </c>
      <c r="J6471" s="68">
        <v>0</v>
      </c>
      <c r="K6471" s="68"/>
      <c r="L6471" s="68">
        <f t="shared" si="4991"/>
        <v>0</v>
      </c>
      <c r="M6471" s="68"/>
      <c r="N6471" s="68"/>
      <c r="O6471" s="68"/>
      <c r="P6471" s="68">
        <f t="shared" si="4992"/>
        <v>0</v>
      </c>
      <c r="Q6471" s="68" t="str">
        <f t="shared" si="4993"/>
        <v>-</v>
      </c>
    </row>
    <row r="6472" spans="1:17" ht="22.5" x14ac:dyDescent="0.25">
      <c r="A6472" s="14" t="s">
        <v>1</v>
      </c>
      <c r="B6472" s="14" t="s">
        <v>1</v>
      </c>
      <c r="C6472" s="14" t="s">
        <v>1</v>
      </c>
      <c r="D6472" s="42" t="s">
        <v>1</v>
      </c>
      <c r="E6472" s="42" t="s">
        <v>1</v>
      </c>
      <c r="F6472" s="42" t="s">
        <v>1</v>
      </c>
      <c r="G6472" s="42" t="s">
        <v>1</v>
      </c>
      <c r="H6472" s="17" t="s">
        <v>59</v>
      </c>
      <c r="I6472" s="66">
        <f t="shared" ref="I6472:O6472" si="5031">SUM(I6473)</f>
        <v>50200</v>
      </c>
      <c r="J6472" s="66">
        <f t="shared" si="5031"/>
        <v>0</v>
      </c>
      <c r="K6472" s="66">
        <f t="shared" si="5031"/>
        <v>0</v>
      </c>
      <c r="L6472" s="66">
        <f t="shared" si="4991"/>
        <v>0</v>
      </c>
      <c r="M6472" s="66">
        <f t="shared" si="5031"/>
        <v>0</v>
      </c>
      <c r="N6472" s="66">
        <f t="shared" si="5031"/>
        <v>0</v>
      </c>
      <c r="O6472" s="66">
        <f t="shared" si="5031"/>
        <v>0</v>
      </c>
      <c r="P6472" s="66">
        <f t="shared" si="4992"/>
        <v>0</v>
      </c>
      <c r="Q6472" s="66" t="str">
        <f t="shared" si="4993"/>
        <v>-</v>
      </c>
    </row>
    <row r="6473" spans="1:17" x14ac:dyDescent="0.25">
      <c r="A6473" s="12" t="s">
        <v>638</v>
      </c>
      <c r="B6473" s="12" t="s">
        <v>124</v>
      </c>
      <c r="C6473" s="12" t="s">
        <v>881</v>
      </c>
      <c r="D6473" s="43" t="s">
        <v>1950</v>
      </c>
      <c r="E6473" s="42" t="s">
        <v>2715</v>
      </c>
      <c r="F6473" s="42" t="s">
        <v>1</v>
      </c>
      <c r="G6473" s="42" t="s">
        <v>1</v>
      </c>
      <c r="H6473" s="11" t="s">
        <v>61</v>
      </c>
      <c r="I6473" s="67">
        <f t="shared" ref="I6473" si="5032">SUM(I6474:I6475)</f>
        <v>50200</v>
      </c>
      <c r="J6473" s="67">
        <f t="shared" ref="J6473:K6473" si="5033">SUM(J6474:J6475)</f>
        <v>0</v>
      </c>
      <c r="K6473" s="67">
        <f t="shared" si="5033"/>
        <v>0</v>
      </c>
      <c r="L6473" s="67">
        <f t="shared" si="4991"/>
        <v>0</v>
      </c>
      <c r="M6473" s="67">
        <f t="shared" ref="M6473" si="5034">SUM(M6474:M6475)</f>
        <v>0</v>
      </c>
      <c r="N6473" s="67">
        <f t="shared" ref="N6473:O6473" si="5035">SUM(N6474:N6475)</f>
        <v>0</v>
      </c>
      <c r="O6473" s="67">
        <f t="shared" si="5035"/>
        <v>0</v>
      </c>
      <c r="P6473" s="67">
        <f t="shared" si="4992"/>
        <v>0</v>
      </c>
      <c r="Q6473" s="67" t="str">
        <f t="shared" si="4993"/>
        <v>-</v>
      </c>
    </row>
    <row r="6474" spans="1:17" x14ac:dyDescent="0.25">
      <c r="A6474" s="12" t="s">
        <v>638</v>
      </c>
      <c r="B6474" s="12" t="s">
        <v>124</v>
      </c>
      <c r="C6474" s="12" t="s">
        <v>881</v>
      </c>
      <c r="D6474" s="43" t="s">
        <v>1950</v>
      </c>
      <c r="E6474" s="48">
        <v>8213</v>
      </c>
      <c r="F6474" s="43"/>
      <c r="G6474" s="56" t="s">
        <v>2921</v>
      </c>
      <c r="H6474" s="23" t="s">
        <v>62</v>
      </c>
      <c r="I6474" s="68">
        <v>50100</v>
      </c>
      <c r="J6474" s="68">
        <v>0</v>
      </c>
      <c r="K6474" s="68"/>
      <c r="L6474" s="68">
        <f t="shared" si="4991"/>
        <v>0</v>
      </c>
      <c r="M6474" s="68"/>
      <c r="N6474" s="68"/>
      <c r="O6474" s="68"/>
      <c r="P6474" s="68">
        <f t="shared" si="4992"/>
        <v>0</v>
      </c>
      <c r="Q6474" s="68" t="str">
        <f t="shared" si="4993"/>
        <v>-</v>
      </c>
    </row>
    <row r="6475" spans="1:17" x14ac:dyDescent="0.25">
      <c r="A6475" s="12" t="s">
        <v>638</v>
      </c>
      <c r="B6475" s="12" t="s">
        <v>124</v>
      </c>
      <c r="C6475" s="12" t="s">
        <v>881</v>
      </c>
      <c r="D6475" s="43" t="s">
        <v>1950</v>
      </c>
      <c r="E6475" s="48">
        <v>8216</v>
      </c>
      <c r="F6475" s="43"/>
      <c r="G6475" s="56" t="s">
        <v>2921</v>
      </c>
      <c r="H6475" s="23" t="s">
        <v>248</v>
      </c>
      <c r="I6475" s="68">
        <v>100</v>
      </c>
      <c r="J6475" s="68">
        <v>0</v>
      </c>
      <c r="K6475" s="68"/>
      <c r="L6475" s="68">
        <f t="shared" si="4991"/>
        <v>0</v>
      </c>
      <c r="M6475" s="68"/>
      <c r="N6475" s="68"/>
      <c r="O6475" s="68"/>
      <c r="P6475" s="68">
        <f t="shared" si="4992"/>
        <v>0</v>
      </c>
      <c r="Q6475" s="68" t="str">
        <f t="shared" si="4993"/>
        <v>-</v>
      </c>
    </row>
    <row r="6476" spans="1:17" x14ac:dyDescent="0.25">
      <c r="A6476" s="23" t="s">
        <v>1</v>
      </c>
      <c r="B6476" s="23" t="s">
        <v>1</v>
      </c>
      <c r="C6476" s="23" t="s">
        <v>1</v>
      </c>
      <c r="D6476" s="49" t="s">
        <v>1</v>
      </c>
      <c r="E6476" s="49" t="s">
        <v>1</v>
      </c>
      <c r="F6476" s="49" t="s">
        <v>1</v>
      </c>
      <c r="G6476" s="49" t="s">
        <v>1</v>
      </c>
      <c r="H6476" s="17" t="s">
        <v>1958</v>
      </c>
      <c r="I6476" s="66">
        <f t="shared" ref="I6476:O6476" si="5036">SUM(I6444,I6467,I6472)</f>
        <v>3478770</v>
      </c>
      <c r="J6476" s="66">
        <f t="shared" si="5036"/>
        <v>3331070</v>
      </c>
      <c r="K6476" s="66">
        <f t="shared" si="5036"/>
        <v>0</v>
      </c>
      <c r="L6476" s="66">
        <f t="shared" ref="L6476:L6539" si="5037">SUM(M6476:O6476)</f>
        <v>332200</v>
      </c>
      <c r="M6476" s="66">
        <f t="shared" si="5036"/>
        <v>0</v>
      </c>
      <c r="N6476" s="66">
        <f t="shared" si="5036"/>
        <v>0</v>
      </c>
      <c r="O6476" s="66">
        <f t="shared" si="5036"/>
        <v>332200</v>
      </c>
      <c r="P6476" s="66">
        <f t="shared" ref="P6476:P6539" si="5038">K6476+L6476</f>
        <v>332200</v>
      </c>
      <c r="Q6476" s="66">
        <f t="shared" ref="Q6476:Q6539" si="5039">IF(J6476=0,"-",P6476/J6476*100)</f>
        <v>9.9727715118565499</v>
      </c>
    </row>
    <row r="6477" spans="1:17" ht="15.75" thickBot="1" x14ac:dyDescent="0.3">
      <c r="A6477" s="23" t="s">
        <v>1</v>
      </c>
      <c r="B6477" s="23" t="s">
        <v>1</v>
      </c>
      <c r="C6477" s="23" t="s">
        <v>1</v>
      </c>
      <c r="D6477" s="49" t="s">
        <v>1</v>
      </c>
      <c r="E6477" s="49" t="s">
        <v>1</v>
      </c>
      <c r="F6477" s="49" t="s">
        <v>1</v>
      </c>
      <c r="G6477" s="49" t="s">
        <v>1</v>
      </c>
      <c r="H6477" s="11" t="s">
        <v>64</v>
      </c>
      <c r="I6477" s="67">
        <v>65</v>
      </c>
      <c r="J6477" s="67">
        <v>65</v>
      </c>
      <c r="K6477" s="67"/>
      <c r="L6477" s="67"/>
      <c r="M6477" s="67"/>
      <c r="N6477" s="67"/>
      <c r="O6477" s="67"/>
      <c r="P6477" s="67">
        <f t="shared" si="5038"/>
        <v>0</v>
      </c>
      <c r="Q6477" s="67">
        <f t="shared" si="5039"/>
        <v>0</v>
      </c>
    </row>
    <row r="6478" spans="1:17" ht="34.5" thickBot="1" x14ac:dyDescent="0.3">
      <c r="A6478" s="23" t="s">
        <v>1</v>
      </c>
      <c r="B6478" s="23" t="s">
        <v>1</v>
      </c>
      <c r="C6478" s="23" t="s">
        <v>1</v>
      </c>
      <c r="D6478" s="49" t="s">
        <v>1</v>
      </c>
      <c r="E6478" s="49" t="s">
        <v>1</v>
      </c>
      <c r="F6478" s="49" t="s">
        <v>1</v>
      </c>
      <c r="G6478" s="49" t="s">
        <v>1</v>
      </c>
      <c r="H6478" s="22" t="s">
        <v>65</v>
      </c>
      <c r="I6478" s="64" t="s">
        <v>2718</v>
      </c>
      <c r="J6478" s="64" t="s">
        <v>2879</v>
      </c>
      <c r="K6478" s="64" t="s">
        <v>2942</v>
      </c>
      <c r="L6478" s="64" t="s">
        <v>2942</v>
      </c>
      <c r="M6478" s="64" t="s">
        <v>2950</v>
      </c>
      <c r="N6478" s="64" t="s">
        <v>2949</v>
      </c>
      <c r="O6478" s="64" t="s">
        <v>2951</v>
      </c>
      <c r="P6478" s="64" t="s">
        <v>2942</v>
      </c>
      <c r="Q6478" s="64" t="s">
        <v>2944</v>
      </c>
    </row>
    <row r="6479" spans="1:17" x14ac:dyDescent="0.25">
      <c r="A6479" s="24"/>
      <c r="B6479" s="24"/>
      <c r="C6479" s="24"/>
      <c r="D6479" s="51"/>
      <c r="E6479" s="51"/>
      <c r="F6479" s="51"/>
      <c r="G6479" s="51"/>
      <c r="H6479" s="18" t="s">
        <v>1</v>
      </c>
      <c r="I6479" s="65">
        <v>1</v>
      </c>
      <c r="J6479" s="65" t="s">
        <v>2894</v>
      </c>
      <c r="K6479" s="65">
        <v>3</v>
      </c>
      <c r="L6479" s="65" t="s">
        <v>2945</v>
      </c>
      <c r="M6479" s="65">
        <v>5</v>
      </c>
      <c r="N6479" s="65">
        <v>6</v>
      </c>
      <c r="O6479" s="65">
        <v>7</v>
      </c>
      <c r="P6479" s="65" t="s">
        <v>2946</v>
      </c>
      <c r="Q6479" s="65">
        <v>9</v>
      </c>
    </row>
    <row r="6480" spans="1:17" x14ac:dyDescent="0.25">
      <c r="A6480" s="24"/>
      <c r="B6480" s="24"/>
      <c r="C6480" s="24"/>
      <c r="D6480" s="51"/>
      <c r="E6480" s="52"/>
      <c r="F6480" s="52"/>
      <c r="G6480" s="52"/>
      <c r="H6480" s="19" t="s">
        <v>333</v>
      </c>
      <c r="I6480" s="69">
        <f t="shared" ref="I6480" si="5040">SUM(I6476)</f>
        <v>3478770</v>
      </c>
      <c r="J6480" s="69">
        <f t="shared" ref="J6480:K6480" si="5041">SUM(J6476)</f>
        <v>3331070</v>
      </c>
      <c r="K6480" s="69">
        <f t="shared" si="5041"/>
        <v>0</v>
      </c>
      <c r="L6480" s="69">
        <f t="shared" si="5037"/>
        <v>332200</v>
      </c>
      <c r="M6480" s="69">
        <f t="shared" ref="M6480" si="5042">SUM(M6476)</f>
        <v>0</v>
      </c>
      <c r="N6480" s="69">
        <f t="shared" ref="N6480:O6480" si="5043">SUM(N6476)</f>
        <v>0</v>
      </c>
      <c r="O6480" s="69">
        <f t="shared" si="5043"/>
        <v>332200</v>
      </c>
      <c r="P6480" s="69">
        <f t="shared" si="5038"/>
        <v>332200</v>
      </c>
      <c r="Q6480" s="69">
        <f t="shared" si="5039"/>
        <v>9.9727715118565499</v>
      </c>
    </row>
    <row r="6481" spans="1:17" x14ac:dyDescent="0.25">
      <c r="A6481" s="24"/>
      <c r="B6481" s="24"/>
      <c r="C6481" s="24"/>
      <c r="D6481" s="51"/>
      <c r="E6481" s="51"/>
      <c r="F6481" s="51"/>
      <c r="G6481" s="51"/>
      <c r="H6481" s="20" t="s">
        <v>67</v>
      </c>
      <c r="I6481" s="69">
        <f t="shared" ref="I6481" si="5044">SUM(I6480)</f>
        <v>3478770</v>
      </c>
      <c r="J6481" s="69">
        <f t="shared" ref="J6481:K6481" si="5045">SUM(J6480)</f>
        <v>3331070</v>
      </c>
      <c r="K6481" s="69">
        <f t="shared" si="5045"/>
        <v>0</v>
      </c>
      <c r="L6481" s="69">
        <f t="shared" si="5037"/>
        <v>332200</v>
      </c>
      <c r="M6481" s="69">
        <f t="shared" ref="M6481" si="5046">SUM(M6480)</f>
        <v>0</v>
      </c>
      <c r="N6481" s="69">
        <f t="shared" ref="N6481:O6481" si="5047">SUM(N6480)</f>
        <v>0</v>
      </c>
      <c r="O6481" s="69">
        <f t="shared" si="5047"/>
        <v>332200</v>
      </c>
      <c r="P6481" s="69">
        <f t="shared" si="5038"/>
        <v>332200</v>
      </c>
      <c r="Q6481" s="69">
        <f t="shared" si="5039"/>
        <v>9.9727715118565499</v>
      </c>
    </row>
    <row r="6482" spans="1:17" x14ac:dyDescent="0.25">
      <c r="A6482" s="25"/>
      <c r="B6482" s="25"/>
      <c r="C6482" s="25"/>
      <c r="D6482" s="53"/>
      <c r="E6482" s="53"/>
      <c r="F6482" s="53"/>
      <c r="G6482" s="53"/>
    </row>
    <row r="6483" spans="1:17" ht="15.75" thickBot="1" x14ac:dyDescent="0.3">
      <c r="A6483" s="23" t="s">
        <v>1</v>
      </c>
      <c r="B6483" s="23" t="s">
        <v>1</v>
      </c>
      <c r="C6483" s="23" t="s">
        <v>1</v>
      </c>
      <c r="D6483" s="49" t="s">
        <v>1</v>
      </c>
      <c r="E6483" s="49" t="s">
        <v>1</v>
      </c>
      <c r="F6483" s="49" t="s">
        <v>1</v>
      </c>
      <c r="G6483" s="49" t="s">
        <v>1</v>
      </c>
      <c r="H6483" s="26" t="s">
        <v>1</v>
      </c>
      <c r="I6483" s="70"/>
      <c r="J6483" s="70"/>
      <c r="K6483" s="70"/>
      <c r="L6483" s="70"/>
      <c r="M6483" s="70"/>
      <c r="N6483" s="70"/>
      <c r="O6483" s="70"/>
      <c r="P6483" s="70"/>
      <c r="Q6483" s="70"/>
    </row>
    <row r="6484" spans="1:17" ht="34.5" thickBot="1" x14ac:dyDescent="0.3">
      <c r="A6484" s="22" t="s">
        <v>4</v>
      </c>
      <c r="B6484" s="22" t="s">
        <v>5</v>
      </c>
      <c r="C6484" s="22" t="s">
        <v>6</v>
      </c>
      <c r="D6484" s="44" t="s">
        <v>2891</v>
      </c>
      <c r="E6484" s="44" t="s">
        <v>2895</v>
      </c>
      <c r="F6484" s="44" t="s">
        <v>7</v>
      </c>
      <c r="G6484" s="44" t="s">
        <v>8</v>
      </c>
      <c r="H6484" s="22" t="s">
        <v>9</v>
      </c>
      <c r="I6484" s="64" t="s">
        <v>2718</v>
      </c>
      <c r="J6484" s="64" t="s">
        <v>2879</v>
      </c>
      <c r="K6484" s="64" t="s">
        <v>2942</v>
      </c>
      <c r="L6484" s="64" t="s">
        <v>2942</v>
      </c>
      <c r="M6484" s="64" t="s">
        <v>2950</v>
      </c>
      <c r="N6484" s="64" t="s">
        <v>2949</v>
      </c>
      <c r="O6484" s="64" t="s">
        <v>2951</v>
      </c>
      <c r="P6484" s="64" t="s">
        <v>2942</v>
      </c>
      <c r="Q6484" s="64" t="s">
        <v>2944</v>
      </c>
    </row>
    <row r="6485" spans="1:17" x14ac:dyDescent="0.25">
      <c r="A6485" s="15" t="s">
        <v>1</v>
      </c>
      <c r="B6485" s="15" t="s">
        <v>1</v>
      </c>
      <c r="C6485" s="15" t="s">
        <v>1</v>
      </c>
      <c r="D6485" s="45" t="s">
        <v>1</v>
      </c>
      <c r="E6485" s="45" t="s">
        <v>1</v>
      </c>
      <c r="F6485" s="46" t="s">
        <v>1</v>
      </c>
      <c r="G6485" s="47" t="s">
        <v>1</v>
      </c>
      <c r="H6485" s="16" t="s">
        <v>1</v>
      </c>
      <c r="I6485" s="65">
        <v>1</v>
      </c>
      <c r="J6485" s="65" t="s">
        <v>2894</v>
      </c>
      <c r="K6485" s="65">
        <v>3</v>
      </c>
      <c r="L6485" s="65" t="s">
        <v>2945</v>
      </c>
      <c r="M6485" s="65">
        <v>5</v>
      </c>
      <c r="N6485" s="65">
        <v>6</v>
      </c>
      <c r="O6485" s="65">
        <v>7</v>
      </c>
      <c r="P6485" s="65" t="s">
        <v>2946</v>
      </c>
      <c r="Q6485" s="65">
        <v>9</v>
      </c>
    </row>
    <row r="6486" spans="1:17" x14ac:dyDescent="0.25">
      <c r="A6486" s="14" t="s">
        <v>638</v>
      </c>
      <c r="B6486" s="14" t="s">
        <v>124</v>
      </c>
      <c r="C6486" s="12" t="s">
        <v>892</v>
      </c>
      <c r="D6486" s="43" t="s">
        <v>1959</v>
      </c>
      <c r="E6486" s="42" t="s">
        <v>1</v>
      </c>
      <c r="F6486" s="42" t="s">
        <v>1</v>
      </c>
      <c r="G6486" s="42" t="s">
        <v>1</v>
      </c>
      <c r="H6486" s="11" t="s">
        <v>1960</v>
      </c>
      <c r="I6486" s="63"/>
      <c r="J6486" s="63"/>
      <c r="K6486" s="63"/>
      <c r="L6486" s="63"/>
      <c r="M6486" s="63"/>
      <c r="N6486" s="63"/>
      <c r="O6486" s="63"/>
      <c r="P6486" s="63">
        <f t="shared" si="5038"/>
        <v>0</v>
      </c>
      <c r="Q6486" s="63" t="str">
        <f t="shared" si="5039"/>
        <v>-</v>
      </c>
    </row>
    <row r="6487" spans="1:17" ht="22.5" x14ac:dyDescent="0.25">
      <c r="A6487" s="14" t="s">
        <v>1</v>
      </c>
      <c r="B6487" s="14" t="s">
        <v>1</v>
      </c>
      <c r="C6487" s="14" t="s">
        <v>1</v>
      </c>
      <c r="D6487" s="42" t="s">
        <v>1</v>
      </c>
      <c r="E6487" s="42" t="s">
        <v>1</v>
      </c>
      <c r="F6487" s="42" t="s">
        <v>1</v>
      </c>
      <c r="G6487" s="42" t="s">
        <v>1</v>
      </c>
      <c r="H6487" s="17" t="s">
        <v>13</v>
      </c>
      <c r="I6487" s="66">
        <f t="shared" ref="I6487" si="5048">SUM(I6488,I6496,I6498)</f>
        <v>7206623</v>
      </c>
      <c r="J6487" s="66">
        <f t="shared" ref="J6487:K6487" si="5049">SUM(J6488,J6496,J6498)</f>
        <v>5581923</v>
      </c>
      <c r="K6487" s="66">
        <f t="shared" si="5049"/>
        <v>0</v>
      </c>
      <c r="L6487" s="66">
        <f t="shared" si="5037"/>
        <v>1379865</v>
      </c>
      <c r="M6487" s="66">
        <f t="shared" ref="M6487" si="5050">SUM(M6488,M6496,M6498)</f>
        <v>0</v>
      </c>
      <c r="N6487" s="66">
        <f t="shared" ref="N6487:O6487" si="5051">SUM(N6488,N6496,N6498)</f>
        <v>0</v>
      </c>
      <c r="O6487" s="66">
        <f t="shared" si="5051"/>
        <v>1379865</v>
      </c>
      <c r="P6487" s="66">
        <f t="shared" si="5038"/>
        <v>1379865</v>
      </c>
      <c r="Q6487" s="66">
        <f t="shared" si="5039"/>
        <v>24.720244259908277</v>
      </c>
    </row>
    <row r="6488" spans="1:17" x14ac:dyDescent="0.25">
      <c r="A6488" s="12" t="s">
        <v>638</v>
      </c>
      <c r="B6488" s="12" t="s">
        <v>124</v>
      </c>
      <c r="C6488" s="12" t="s">
        <v>892</v>
      </c>
      <c r="D6488" s="43" t="s">
        <v>1959</v>
      </c>
      <c r="E6488" s="42" t="s">
        <v>2709</v>
      </c>
      <c r="F6488" s="42" t="s">
        <v>1</v>
      </c>
      <c r="G6488" s="42" t="s">
        <v>1</v>
      </c>
      <c r="H6488" s="11" t="s">
        <v>15</v>
      </c>
      <c r="I6488" s="67">
        <f t="shared" ref="I6488" si="5052">SUM(I6489,I6490)</f>
        <v>5168023</v>
      </c>
      <c r="J6488" s="67">
        <f t="shared" ref="J6488:K6488" si="5053">SUM(J6489,J6490)</f>
        <v>4977923</v>
      </c>
      <c r="K6488" s="67">
        <f t="shared" si="5053"/>
        <v>0</v>
      </c>
      <c r="L6488" s="67">
        <f t="shared" si="5037"/>
        <v>1227965</v>
      </c>
      <c r="M6488" s="67">
        <f t="shared" ref="M6488" si="5054">SUM(M6489,M6490)</f>
        <v>0</v>
      </c>
      <c r="N6488" s="67">
        <f t="shared" ref="N6488:O6488" si="5055">SUM(N6489,N6490)</f>
        <v>0</v>
      </c>
      <c r="O6488" s="67">
        <f t="shared" si="5055"/>
        <v>1227965</v>
      </c>
      <c r="P6488" s="67">
        <f t="shared" si="5038"/>
        <v>1227965</v>
      </c>
      <c r="Q6488" s="67">
        <f t="shared" si="5039"/>
        <v>24.668220058847837</v>
      </c>
    </row>
    <row r="6489" spans="1:17" x14ac:dyDescent="0.25">
      <c r="A6489" s="12" t="s">
        <v>638</v>
      </c>
      <c r="B6489" s="12" t="s">
        <v>124</v>
      </c>
      <c r="C6489" s="12" t="s">
        <v>892</v>
      </c>
      <c r="D6489" s="43" t="s">
        <v>1959</v>
      </c>
      <c r="E6489" s="48">
        <v>6111</v>
      </c>
      <c r="F6489" s="43"/>
      <c r="G6489" s="56" t="s">
        <v>2921</v>
      </c>
      <c r="H6489" s="23" t="s">
        <v>16</v>
      </c>
      <c r="I6489" s="68">
        <v>4718423</v>
      </c>
      <c r="J6489" s="68">
        <v>4559323</v>
      </c>
      <c r="K6489" s="68"/>
      <c r="L6489" s="68">
        <f t="shared" si="5037"/>
        <v>1139800</v>
      </c>
      <c r="M6489" s="68"/>
      <c r="N6489" s="68"/>
      <c r="O6489" s="68">
        <v>1139800</v>
      </c>
      <c r="P6489" s="68">
        <f t="shared" si="5038"/>
        <v>1139800</v>
      </c>
      <c r="Q6489" s="68">
        <f t="shared" si="5039"/>
        <v>24.999325557763729</v>
      </c>
    </row>
    <row r="6490" spans="1:17" x14ac:dyDescent="0.25">
      <c r="A6490" s="14" t="s">
        <v>638</v>
      </c>
      <c r="B6490" s="14" t="s">
        <v>124</v>
      </c>
      <c r="C6490" s="14" t="s">
        <v>892</v>
      </c>
      <c r="D6490" s="50" t="s">
        <v>1959</v>
      </c>
      <c r="E6490" s="50" t="s">
        <v>2719</v>
      </c>
      <c r="F6490" s="43" t="s">
        <v>1</v>
      </c>
      <c r="G6490" s="49" t="s">
        <v>1</v>
      </c>
      <c r="H6490" s="11" t="s">
        <v>19</v>
      </c>
      <c r="I6490" s="67">
        <f t="shared" ref="I6490:O6490" si="5056">SUM(I6491:I6495)</f>
        <v>449600</v>
      </c>
      <c r="J6490" s="67">
        <f t="shared" si="5056"/>
        <v>418600</v>
      </c>
      <c r="K6490" s="67">
        <f t="shared" si="5056"/>
        <v>0</v>
      </c>
      <c r="L6490" s="67">
        <f t="shared" si="5037"/>
        <v>88165</v>
      </c>
      <c r="M6490" s="67">
        <f t="shared" si="5056"/>
        <v>0</v>
      </c>
      <c r="N6490" s="67">
        <f t="shared" si="5056"/>
        <v>0</v>
      </c>
      <c r="O6490" s="67">
        <f t="shared" si="5056"/>
        <v>88165</v>
      </c>
      <c r="P6490" s="67">
        <f t="shared" si="5038"/>
        <v>88165</v>
      </c>
      <c r="Q6490" s="67">
        <f t="shared" si="5039"/>
        <v>21.061872909698998</v>
      </c>
    </row>
    <row r="6491" spans="1:17" x14ac:dyDescent="0.25">
      <c r="A6491" s="12" t="s">
        <v>638</v>
      </c>
      <c r="B6491" s="12" t="s">
        <v>124</v>
      </c>
      <c r="C6491" s="12" t="s">
        <v>892</v>
      </c>
      <c r="D6491" s="43" t="s">
        <v>1959</v>
      </c>
      <c r="E6491" s="48">
        <v>6112</v>
      </c>
      <c r="F6491" s="43" t="s">
        <v>1961</v>
      </c>
      <c r="G6491" s="56" t="s">
        <v>2921</v>
      </c>
      <c r="H6491" s="23" t="s">
        <v>73</v>
      </c>
      <c r="I6491" s="68">
        <v>64500</v>
      </c>
      <c r="J6491" s="68">
        <v>64500</v>
      </c>
      <c r="K6491" s="68"/>
      <c r="L6491" s="68">
        <f t="shared" si="5037"/>
        <v>17590</v>
      </c>
      <c r="M6491" s="68"/>
      <c r="N6491" s="68"/>
      <c r="O6491" s="68">
        <v>17590</v>
      </c>
      <c r="P6491" s="68">
        <f t="shared" si="5038"/>
        <v>17590</v>
      </c>
      <c r="Q6491" s="68">
        <f t="shared" si="5039"/>
        <v>27.271317829457363</v>
      </c>
    </row>
    <row r="6492" spans="1:17" x14ac:dyDescent="0.25">
      <c r="A6492" s="12" t="s">
        <v>638</v>
      </c>
      <c r="B6492" s="12" t="s">
        <v>124</v>
      </c>
      <c r="C6492" s="12" t="s">
        <v>892</v>
      </c>
      <c r="D6492" s="43" t="s">
        <v>1959</v>
      </c>
      <c r="E6492" s="48">
        <v>6112</v>
      </c>
      <c r="F6492" s="43" t="s">
        <v>1962</v>
      </c>
      <c r="G6492" s="56" t="s">
        <v>2921</v>
      </c>
      <c r="H6492" s="23" t="s">
        <v>22</v>
      </c>
      <c r="I6492" s="68">
        <v>245000</v>
      </c>
      <c r="J6492" s="68">
        <v>245000</v>
      </c>
      <c r="K6492" s="68"/>
      <c r="L6492" s="68">
        <f t="shared" si="5037"/>
        <v>66850</v>
      </c>
      <c r="M6492" s="68"/>
      <c r="N6492" s="68"/>
      <c r="O6492" s="68">
        <v>66850</v>
      </c>
      <c r="P6492" s="68">
        <f t="shared" si="5038"/>
        <v>66850</v>
      </c>
      <c r="Q6492" s="68">
        <f t="shared" si="5039"/>
        <v>27.285714285714285</v>
      </c>
    </row>
    <row r="6493" spans="1:17" x14ac:dyDescent="0.25">
      <c r="A6493" s="12" t="s">
        <v>638</v>
      </c>
      <c r="B6493" s="12" t="s">
        <v>124</v>
      </c>
      <c r="C6493" s="12" t="s">
        <v>892</v>
      </c>
      <c r="D6493" s="43" t="s">
        <v>1959</v>
      </c>
      <c r="E6493" s="48">
        <v>6112</v>
      </c>
      <c r="F6493" s="43" t="s">
        <v>1963</v>
      </c>
      <c r="G6493" s="56" t="s">
        <v>2921</v>
      </c>
      <c r="H6493" s="23" t="s">
        <v>24</v>
      </c>
      <c r="I6493" s="68">
        <v>55000</v>
      </c>
      <c r="J6493" s="68">
        <v>55000</v>
      </c>
      <c r="K6493" s="68"/>
      <c r="L6493" s="68">
        <f t="shared" si="5037"/>
        <v>0</v>
      </c>
      <c r="M6493" s="68"/>
      <c r="N6493" s="68"/>
      <c r="O6493" s="68"/>
      <c r="P6493" s="68">
        <f t="shared" si="5038"/>
        <v>0</v>
      </c>
      <c r="Q6493" s="68">
        <f t="shared" si="5039"/>
        <v>0</v>
      </c>
    </row>
    <row r="6494" spans="1:17" x14ac:dyDescent="0.25">
      <c r="A6494" s="12" t="s">
        <v>638</v>
      </c>
      <c r="B6494" s="12" t="s">
        <v>124</v>
      </c>
      <c r="C6494" s="12" t="s">
        <v>892</v>
      </c>
      <c r="D6494" s="43" t="s">
        <v>1959</v>
      </c>
      <c r="E6494" s="48">
        <v>6112</v>
      </c>
      <c r="F6494" s="43" t="s">
        <v>1964</v>
      </c>
      <c r="G6494" s="56" t="s">
        <v>2921</v>
      </c>
      <c r="H6494" s="23" t="s">
        <v>76</v>
      </c>
      <c r="I6494" s="68">
        <v>34100</v>
      </c>
      <c r="J6494" s="68">
        <v>34100</v>
      </c>
      <c r="K6494" s="68"/>
      <c r="L6494" s="68">
        <f t="shared" si="5037"/>
        <v>0</v>
      </c>
      <c r="M6494" s="68"/>
      <c r="N6494" s="68"/>
      <c r="O6494" s="68"/>
      <c r="P6494" s="68">
        <f t="shared" si="5038"/>
        <v>0</v>
      </c>
      <c r="Q6494" s="68">
        <f t="shared" si="5039"/>
        <v>0</v>
      </c>
    </row>
    <row r="6495" spans="1:17" x14ac:dyDescent="0.25">
      <c r="A6495" s="12" t="s">
        <v>638</v>
      </c>
      <c r="B6495" s="12" t="s">
        <v>124</v>
      </c>
      <c r="C6495" s="12" t="s">
        <v>892</v>
      </c>
      <c r="D6495" s="43" t="s">
        <v>1959</v>
      </c>
      <c r="E6495" s="48">
        <v>6112</v>
      </c>
      <c r="F6495" s="43" t="s">
        <v>1965</v>
      </c>
      <c r="G6495" s="56" t="s">
        <v>2921</v>
      </c>
      <c r="H6495" s="23" t="s">
        <v>26</v>
      </c>
      <c r="I6495" s="68">
        <v>51000</v>
      </c>
      <c r="J6495" s="68">
        <v>20000</v>
      </c>
      <c r="K6495" s="68"/>
      <c r="L6495" s="68">
        <f t="shared" si="5037"/>
        <v>3725</v>
      </c>
      <c r="M6495" s="68"/>
      <c r="N6495" s="68"/>
      <c r="O6495" s="68">
        <v>3725</v>
      </c>
      <c r="P6495" s="68">
        <f t="shared" si="5038"/>
        <v>3725</v>
      </c>
      <c r="Q6495" s="68">
        <f t="shared" si="5039"/>
        <v>18.625</v>
      </c>
    </row>
    <row r="6496" spans="1:17" x14ac:dyDescent="0.25">
      <c r="A6496" s="12" t="s">
        <v>638</v>
      </c>
      <c r="B6496" s="12" t="s">
        <v>124</v>
      </c>
      <c r="C6496" s="12" t="s">
        <v>892</v>
      </c>
      <c r="D6496" s="43" t="s">
        <v>1959</v>
      </c>
      <c r="E6496" s="42" t="s">
        <v>2710</v>
      </c>
      <c r="F6496" s="42" t="s">
        <v>1</v>
      </c>
      <c r="G6496" s="42" t="s">
        <v>1</v>
      </c>
      <c r="H6496" s="11" t="s">
        <v>28</v>
      </c>
      <c r="I6496" s="67">
        <f t="shared" ref="I6496:O6496" si="5057">SUM(I6497)</f>
        <v>499000</v>
      </c>
      <c r="J6496" s="67">
        <f t="shared" si="5057"/>
        <v>480000</v>
      </c>
      <c r="K6496" s="67">
        <f t="shared" si="5057"/>
        <v>0</v>
      </c>
      <c r="L6496" s="67">
        <f t="shared" si="5037"/>
        <v>120000</v>
      </c>
      <c r="M6496" s="67">
        <f t="shared" si="5057"/>
        <v>0</v>
      </c>
      <c r="N6496" s="67">
        <f t="shared" si="5057"/>
        <v>0</v>
      </c>
      <c r="O6496" s="67">
        <f t="shared" si="5057"/>
        <v>120000</v>
      </c>
      <c r="P6496" s="67">
        <f t="shared" si="5038"/>
        <v>120000</v>
      </c>
      <c r="Q6496" s="67">
        <f t="shared" si="5039"/>
        <v>25</v>
      </c>
    </row>
    <row r="6497" spans="1:17" x14ac:dyDescent="0.25">
      <c r="A6497" s="12" t="s">
        <v>638</v>
      </c>
      <c r="B6497" s="12" t="s">
        <v>124</v>
      </c>
      <c r="C6497" s="12" t="s">
        <v>892</v>
      </c>
      <c r="D6497" s="43" t="s">
        <v>1959</v>
      </c>
      <c r="E6497" s="48">
        <v>6121</v>
      </c>
      <c r="F6497" s="43"/>
      <c r="G6497" s="56" t="s">
        <v>2921</v>
      </c>
      <c r="H6497" s="23" t="s">
        <v>29</v>
      </c>
      <c r="I6497" s="68">
        <v>499000</v>
      </c>
      <c r="J6497" s="68">
        <v>480000</v>
      </c>
      <c r="K6497" s="68"/>
      <c r="L6497" s="68">
        <f t="shared" si="5037"/>
        <v>120000</v>
      </c>
      <c r="M6497" s="68"/>
      <c r="N6497" s="68"/>
      <c r="O6497" s="68">
        <v>120000</v>
      </c>
      <c r="P6497" s="68">
        <f t="shared" si="5038"/>
        <v>120000</v>
      </c>
      <c r="Q6497" s="68">
        <f t="shared" si="5039"/>
        <v>25</v>
      </c>
    </row>
    <row r="6498" spans="1:17" x14ac:dyDescent="0.25">
      <c r="A6498" s="12" t="s">
        <v>638</v>
      </c>
      <c r="B6498" s="12" t="s">
        <v>124</v>
      </c>
      <c r="C6498" s="12" t="s">
        <v>892</v>
      </c>
      <c r="D6498" s="43" t="s">
        <v>1959</v>
      </c>
      <c r="E6498" s="42" t="s">
        <v>2711</v>
      </c>
      <c r="F6498" s="42" t="s">
        <v>1</v>
      </c>
      <c r="G6498" s="42" t="s">
        <v>1</v>
      </c>
      <c r="H6498" s="11" t="s">
        <v>32</v>
      </c>
      <c r="I6498" s="67">
        <f t="shared" ref="I6498:O6498" si="5058">SUM(I6499:I6507)</f>
        <v>1539600</v>
      </c>
      <c r="J6498" s="67">
        <f t="shared" si="5058"/>
        <v>124000</v>
      </c>
      <c r="K6498" s="67">
        <f t="shared" si="5058"/>
        <v>0</v>
      </c>
      <c r="L6498" s="67">
        <f t="shared" si="5037"/>
        <v>31900</v>
      </c>
      <c r="M6498" s="67">
        <f t="shared" si="5058"/>
        <v>0</v>
      </c>
      <c r="N6498" s="67">
        <f t="shared" si="5058"/>
        <v>0</v>
      </c>
      <c r="O6498" s="67">
        <f t="shared" si="5058"/>
        <v>31900</v>
      </c>
      <c r="P6498" s="67">
        <f t="shared" si="5038"/>
        <v>31900</v>
      </c>
      <c r="Q6498" s="67">
        <f t="shared" si="5039"/>
        <v>25.725806451612904</v>
      </c>
    </row>
    <row r="6499" spans="1:17" x14ac:dyDescent="0.25">
      <c r="A6499" s="12" t="s">
        <v>638</v>
      </c>
      <c r="B6499" s="12" t="s">
        <v>124</v>
      </c>
      <c r="C6499" s="12" t="s">
        <v>892</v>
      </c>
      <c r="D6499" s="43" t="s">
        <v>1959</v>
      </c>
      <c r="E6499" s="48">
        <v>6131</v>
      </c>
      <c r="F6499" s="43"/>
      <c r="G6499" s="56" t="s">
        <v>2921</v>
      </c>
      <c r="H6499" s="23" t="s">
        <v>33</v>
      </c>
      <c r="I6499" s="68">
        <v>290000</v>
      </c>
      <c r="J6499" s="68">
        <v>0</v>
      </c>
      <c r="K6499" s="68"/>
      <c r="L6499" s="68">
        <f t="shared" si="5037"/>
        <v>0</v>
      </c>
      <c r="M6499" s="68"/>
      <c r="N6499" s="68"/>
      <c r="O6499" s="68"/>
      <c r="P6499" s="68">
        <f t="shared" si="5038"/>
        <v>0</v>
      </c>
      <c r="Q6499" s="68" t="str">
        <f t="shared" si="5039"/>
        <v>-</v>
      </c>
    </row>
    <row r="6500" spans="1:17" x14ac:dyDescent="0.25">
      <c r="A6500" s="12" t="s">
        <v>638</v>
      </c>
      <c r="B6500" s="12" t="s">
        <v>124</v>
      </c>
      <c r="C6500" s="12" t="s">
        <v>892</v>
      </c>
      <c r="D6500" s="43" t="s">
        <v>1959</v>
      </c>
      <c r="E6500" s="48">
        <v>6132</v>
      </c>
      <c r="F6500" s="43"/>
      <c r="G6500" s="56" t="s">
        <v>2921</v>
      </c>
      <c r="H6500" s="23" t="s">
        <v>227</v>
      </c>
      <c r="I6500" s="68">
        <v>180000</v>
      </c>
      <c r="J6500" s="68">
        <v>80000</v>
      </c>
      <c r="K6500" s="68"/>
      <c r="L6500" s="68">
        <f t="shared" si="5037"/>
        <v>25000</v>
      </c>
      <c r="M6500" s="68"/>
      <c r="N6500" s="68"/>
      <c r="O6500" s="68">
        <v>25000</v>
      </c>
      <c r="P6500" s="68">
        <f t="shared" si="5038"/>
        <v>25000</v>
      </c>
      <c r="Q6500" s="68">
        <f t="shared" si="5039"/>
        <v>31.25</v>
      </c>
    </row>
    <row r="6501" spans="1:17" x14ac:dyDescent="0.25">
      <c r="A6501" s="12" t="s">
        <v>638</v>
      </c>
      <c r="B6501" s="12" t="s">
        <v>124</v>
      </c>
      <c r="C6501" s="12" t="s">
        <v>892</v>
      </c>
      <c r="D6501" s="43" t="s">
        <v>1959</v>
      </c>
      <c r="E6501" s="48">
        <v>6133</v>
      </c>
      <c r="F6501" s="43"/>
      <c r="G6501" s="56" t="s">
        <v>2921</v>
      </c>
      <c r="H6501" s="23" t="s">
        <v>229</v>
      </c>
      <c r="I6501" s="68">
        <v>30000</v>
      </c>
      <c r="J6501" s="68">
        <v>10000</v>
      </c>
      <c r="K6501" s="68"/>
      <c r="L6501" s="68">
        <f t="shared" si="5037"/>
        <v>4700</v>
      </c>
      <c r="M6501" s="68"/>
      <c r="N6501" s="68"/>
      <c r="O6501" s="68">
        <v>4700</v>
      </c>
      <c r="P6501" s="68">
        <f t="shared" si="5038"/>
        <v>4700</v>
      </c>
      <c r="Q6501" s="68">
        <f t="shared" si="5039"/>
        <v>47</v>
      </c>
    </row>
    <row r="6502" spans="1:17" x14ac:dyDescent="0.25">
      <c r="A6502" s="12" t="s">
        <v>638</v>
      </c>
      <c r="B6502" s="12" t="s">
        <v>124</v>
      </c>
      <c r="C6502" s="12" t="s">
        <v>892</v>
      </c>
      <c r="D6502" s="43" t="s">
        <v>1959</v>
      </c>
      <c r="E6502" s="48">
        <v>6134</v>
      </c>
      <c r="F6502" s="43"/>
      <c r="G6502" s="56" t="s">
        <v>2921</v>
      </c>
      <c r="H6502" s="23" t="s">
        <v>169</v>
      </c>
      <c r="I6502" s="68">
        <v>60000</v>
      </c>
      <c r="J6502" s="68">
        <v>0</v>
      </c>
      <c r="K6502" s="68"/>
      <c r="L6502" s="68">
        <f t="shared" si="5037"/>
        <v>0</v>
      </c>
      <c r="M6502" s="68"/>
      <c r="N6502" s="68"/>
      <c r="O6502" s="68"/>
      <c r="P6502" s="68">
        <f t="shared" si="5038"/>
        <v>0</v>
      </c>
      <c r="Q6502" s="68" t="str">
        <f t="shared" si="5039"/>
        <v>-</v>
      </c>
    </row>
    <row r="6503" spans="1:17" x14ac:dyDescent="0.25">
      <c r="A6503" s="12" t="s">
        <v>638</v>
      </c>
      <c r="B6503" s="12" t="s">
        <v>124</v>
      </c>
      <c r="C6503" s="12" t="s">
        <v>892</v>
      </c>
      <c r="D6503" s="43" t="s">
        <v>1959</v>
      </c>
      <c r="E6503" s="48">
        <v>6135</v>
      </c>
      <c r="F6503" s="43"/>
      <c r="G6503" s="56" t="s">
        <v>2921</v>
      </c>
      <c r="H6503" s="23" t="s">
        <v>231</v>
      </c>
      <c r="I6503" s="68">
        <v>28000</v>
      </c>
      <c r="J6503" s="68">
        <v>0</v>
      </c>
      <c r="K6503" s="68"/>
      <c r="L6503" s="68">
        <f t="shared" si="5037"/>
        <v>0</v>
      </c>
      <c r="M6503" s="68"/>
      <c r="N6503" s="68"/>
      <c r="O6503" s="68"/>
      <c r="P6503" s="68">
        <f t="shared" si="5038"/>
        <v>0</v>
      </c>
      <c r="Q6503" s="68" t="str">
        <f t="shared" si="5039"/>
        <v>-</v>
      </c>
    </row>
    <row r="6504" spans="1:17" x14ac:dyDescent="0.25">
      <c r="A6504" s="12" t="s">
        <v>638</v>
      </c>
      <c r="B6504" s="12" t="s">
        <v>124</v>
      </c>
      <c r="C6504" s="12" t="s">
        <v>892</v>
      </c>
      <c r="D6504" s="43" t="s">
        <v>1959</v>
      </c>
      <c r="E6504" s="48">
        <v>6136</v>
      </c>
      <c r="F6504" s="43"/>
      <c r="G6504" s="56" t="s">
        <v>2921</v>
      </c>
      <c r="H6504" s="23" t="s">
        <v>233</v>
      </c>
      <c r="I6504" s="68">
        <v>17000</v>
      </c>
      <c r="J6504" s="68">
        <v>0</v>
      </c>
      <c r="K6504" s="68"/>
      <c r="L6504" s="68">
        <f t="shared" si="5037"/>
        <v>0</v>
      </c>
      <c r="M6504" s="68"/>
      <c r="N6504" s="68"/>
      <c r="O6504" s="68"/>
      <c r="P6504" s="68">
        <f t="shared" si="5038"/>
        <v>0</v>
      </c>
      <c r="Q6504" s="68" t="str">
        <f t="shared" si="5039"/>
        <v>-</v>
      </c>
    </row>
    <row r="6505" spans="1:17" x14ac:dyDescent="0.25">
      <c r="A6505" s="12" t="s">
        <v>638</v>
      </c>
      <c r="B6505" s="12" t="s">
        <v>124</v>
      </c>
      <c r="C6505" s="12" t="s">
        <v>892</v>
      </c>
      <c r="D6505" s="43" t="s">
        <v>1959</v>
      </c>
      <c r="E6505" s="48">
        <v>6137</v>
      </c>
      <c r="F6505" s="43"/>
      <c r="G6505" s="56" t="s">
        <v>2921</v>
      </c>
      <c r="H6505" s="23" t="s">
        <v>235</v>
      </c>
      <c r="I6505" s="68">
        <v>39900</v>
      </c>
      <c r="J6505" s="68">
        <v>9900</v>
      </c>
      <c r="K6505" s="68"/>
      <c r="L6505" s="68">
        <f t="shared" si="5037"/>
        <v>1000</v>
      </c>
      <c r="M6505" s="68"/>
      <c r="N6505" s="68"/>
      <c r="O6505" s="68">
        <v>1000</v>
      </c>
      <c r="P6505" s="68">
        <f t="shared" si="5038"/>
        <v>1000</v>
      </c>
      <c r="Q6505" s="68">
        <f t="shared" si="5039"/>
        <v>10.1010101010101</v>
      </c>
    </row>
    <row r="6506" spans="1:17" x14ac:dyDescent="0.25">
      <c r="A6506" s="12" t="s">
        <v>638</v>
      </c>
      <c r="B6506" s="12" t="s">
        <v>124</v>
      </c>
      <c r="C6506" s="12" t="s">
        <v>892</v>
      </c>
      <c r="D6506" s="43" t="s">
        <v>1959</v>
      </c>
      <c r="E6506" s="48">
        <v>6138</v>
      </c>
      <c r="F6506" s="43"/>
      <c r="G6506" s="56" t="s">
        <v>2921</v>
      </c>
      <c r="H6506" s="23" t="s">
        <v>237</v>
      </c>
      <c r="I6506" s="68">
        <v>23000</v>
      </c>
      <c r="J6506" s="68">
        <v>0</v>
      </c>
      <c r="K6506" s="68"/>
      <c r="L6506" s="68">
        <f t="shared" si="5037"/>
        <v>0</v>
      </c>
      <c r="M6506" s="68"/>
      <c r="N6506" s="68"/>
      <c r="O6506" s="68"/>
      <c r="P6506" s="68">
        <f t="shared" si="5038"/>
        <v>0</v>
      </c>
      <c r="Q6506" s="68" t="str">
        <f t="shared" si="5039"/>
        <v>-</v>
      </c>
    </row>
    <row r="6507" spans="1:17" x14ac:dyDescent="0.25">
      <c r="A6507" s="14" t="s">
        <v>638</v>
      </c>
      <c r="B6507" s="14" t="s">
        <v>124</v>
      </c>
      <c r="C6507" s="14" t="s">
        <v>892</v>
      </c>
      <c r="D6507" s="50" t="s">
        <v>1959</v>
      </c>
      <c r="E6507" s="50" t="s">
        <v>2720</v>
      </c>
      <c r="F6507" s="43" t="s">
        <v>1</v>
      </c>
      <c r="G6507" s="49" t="s">
        <v>1</v>
      </c>
      <c r="H6507" s="11" t="s">
        <v>35</v>
      </c>
      <c r="I6507" s="67">
        <f t="shared" ref="I6507:O6507" si="5059">SUM(I6508:I6510)</f>
        <v>871700</v>
      </c>
      <c r="J6507" s="67">
        <f t="shared" si="5059"/>
        <v>24100</v>
      </c>
      <c r="K6507" s="67">
        <f t="shared" si="5059"/>
        <v>0</v>
      </c>
      <c r="L6507" s="67">
        <f t="shared" si="5037"/>
        <v>1200</v>
      </c>
      <c r="M6507" s="67">
        <f t="shared" si="5059"/>
        <v>0</v>
      </c>
      <c r="N6507" s="67">
        <f t="shared" si="5059"/>
        <v>0</v>
      </c>
      <c r="O6507" s="67">
        <f t="shared" si="5059"/>
        <v>1200</v>
      </c>
      <c r="P6507" s="67">
        <f t="shared" si="5038"/>
        <v>1200</v>
      </c>
      <c r="Q6507" s="67">
        <f t="shared" si="5039"/>
        <v>4.9792531120331951</v>
      </c>
    </row>
    <row r="6508" spans="1:17" x14ac:dyDescent="0.25">
      <c r="A6508" s="12" t="s">
        <v>638</v>
      </c>
      <c r="B6508" s="12" t="s">
        <v>124</v>
      </c>
      <c r="C6508" s="12" t="s">
        <v>892</v>
      </c>
      <c r="D6508" s="43" t="s">
        <v>1959</v>
      </c>
      <c r="E6508" s="48">
        <v>6139</v>
      </c>
      <c r="F6508" s="43"/>
      <c r="G6508" s="56" t="s">
        <v>2921</v>
      </c>
      <c r="H6508" s="23" t="s">
        <v>35</v>
      </c>
      <c r="I6508" s="68">
        <v>843700</v>
      </c>
      <c r="J6508" s="68">
        <v>100</v>
      </c>
      <c r="K6508" s="68"/>
      <c r="L6508" s="68">
        <f t="shared" si="5037"/>
        <v>0</v>
      </c>
      <c r="M6508" s="68"/>
      <c r="N6508" s="68"/>
      <c r="O6508" s="68"/>
      <c r="P6508" s="68">
        <f t="shared" si="5038"/>
        <v>0</v>
      </c>
      <c r="Q6508" s="68">
        <f t="shared" si="5039"/>
        <v>0</v>
      </c>
    </row>
    <row r="6509" spans="1:17" x14ac:dyDescent="0.25">
      <c r="A6509" s="12" t="s">
        <v>638</v>
      </c>
      <c r="B6509" s="12" t="s">
        <v>124</v>
      </c>
      <c r="C6509" s="12" t="s">
        <v>892</v>
      </c>
      <c r="D6509" s="43" t="s">
        <v>1959</v>
      </c>
      <c r="E6509" s="48">
        <v>6139</v>
      </c>
      <c r="F6509" s="43" t="s">
        <v>1966</v>
      </c>
      <c r="G6509" s="56" t="s">
        <v>2921</v>
      </c>
      <c r="H6509" s="23" t="s">
        <v>43</v>
      </c>
      <c r="I6509" s="68">
        <v>18000</v>
      </c>
      <c r="J6509" s="68">
        <v>15000</v>
      </c>
      <c r="K6509" s="68"/>
      <c r="L6509" s="68">
        <f t="shared" si="5037"/>
        <v>1200</v>
      </c>
      <c r="M6509" s="68"/>
      <c r="N6509" s="68"/>
      <c r="O6509" s="68">
        <v>1200</v>
      </c>
      <c r="P6509" s="68">
        <f t="shared" si="5038"/>
        <v>1200</v>
      </c>
      <c r="Q6509" s="68">
        <f t="shared" si="5039"/>
        <v>8</v>
      </c>
    </row>
    <row r="6510" spans="1:17" ht="22.5" x14ac:dyDescent="0.25">
      <c r="A6510" s="12" t="s">
        <v>638</v>
      </c>
      <c r="B6510" s="12" t="s">
        <v>124</v>
      </c>
      <c r="C6510" s="12" t="s">
        <v>892</v>
      </c>
      <c r="D6510" s="43" t="s">
        <v>1959</v>
      </c>
      <c r="E6510" s="48">
        <v>6139</v>
      </c>
      <c r="F6510" s="43" t="s">
        <v>1967</v>
      </c>
      <c r="G6510" s="56" t="s">
        <v>2921</v>
      </c>
      <c r="H6510" s="23" t="s">
        <v>49</v>
      </c>
      <c r="I6510" s="68">
        <v>10000</v>
      </c>
      <c r="J6510" s="68">
        <v>9000</v>
      </c>
      <c r="K6510" s="68"/>
      <c r="L6510" s="68">
        <f t="shared" si="5037"/>
        <v>0</v>
      </c>
      <c r="M6510" s="68"/>
      <c r="N6510" s="68"/>
      <c r="O6510" s="68"/>
      <c r="P6510" s="68">
        <f t="shared" si="5038"/>
        <v>0</v>
      </c>
      <c r="Q6510" s="68">
        <f t="shared" si="5039"/>
        <v>0</v>
      </c>
    </row>
    <row r="6511" spans="1:17" ht="22.5" x14ac:dyDescent="0.25">
      <c r="A6511" s="14" t="s">
        <v>1</v>
      </c>
      <c r="B6511" s="14" t="s">
        <v>1</v>
      </c>
      <c r="C6511" s="14" t="s">
        <v>1</v>
      </c>
      <c r="D6511" s="42" t="s">
        <v>1</v>
      </c>
      <c r="E6511" s="42" t="s">
        <v>1</v>
      </c>
      <c r="F6511" s="42" t="s">
        <v>1</v>
      </c>
      <c r="G6511" s="42" t="s">
        <v>1</v>
      </c>
      <c r="H6511" s="17" t="s">
        <v>50</v>
      </c>
      <c r="I6511" s="66">
        <f t="shared" ref="I6511:O6511" si="5060">SUM(I6512)</f>
        <v>15300</v>
      </c>
      <c r="J6511" s="66">
        <f t="shared" si="5060"/>
        <v>0</v>
      </c>
      <c r="K6511" s="66">
        <f t="shared" si="5060"/>
        <v>0</v>
      </c>
      <c r="L6511" s="66">
        <f t="shared" si="5037"/>
        <v>0</v>
      </c>
      <c r="M6511" s="66">
        <f t="shared" si="5060"/>
        <v>0</v>
      </c>
      <c r="N6511" s="66">
        <f t="shared" si="5060"/>
        <v>0</v>
      </c>
      <c r="O6511" s="66">
        <f t="shared" si="5060"/>
        <v>0</v>
      </c>
      <c r="P6511" s="66">
        <f t="shared" si="5038"/>
        <v>0</v>
      </c>
      <c r="Q6511" s="66" t="str">
        <f t="shared" si="5039"/>
        <v>-</v>
      </c>
    </row>
    <row r="6512" spans="1:17" x14ac:dyDescent="0.25">
      <c r="A6512" s="12" t="s">
        <v>638</v>
      </c>
      <c r="B6512" s="12" t="s">
        <v>124</v>
      </c>
      <c r="C6512" s="12" t="s">
        <v>892</v>
      </c>
      <c r="D6512" s="43" t="s">
        <v>1959</v>
      </c>
      <c r="E6512" s="42" t="s">
        <v>2712</v>
      </c>
      <c r="F6512" s="42" t="s">
        <v>1</v>
      </c>
      <c r="G6512" s="42" t="s">
        <v>1</v>
      </c>
      <c r="H6512" s="11" t="s">
        <v>52</v>
      </c>
      <c r="I6512" s="67">
        <f t="shared" ref="I6512" si="5061">SUM(I6513:I6515)</f>
        <v>15300</v>
      </c>
      <c r="J6512" s="67">
        <f t="shared" ref="J6512:K6512" si="5062">SUM(J6513:J6515)</f>
        <v>0</v>
      </c>
      <c r="K6512" s="67">
        <f t="shared" si="5062"/>
        <v>0</v>
      </c>
      <c r="L6512" s="67">
        <f t="shared" si="5037"/>
        <v>0</v>
      </c>
      <c r="M6512" s="67">
        <f t="shared" ref="M6512" si="5063">SUM(M6513:M6515)</f>
        <v>0</v>
      </c>
      <c r="N6512" s="67">
        <f t="shared" ref="N6512:O6512" si="5064">SUM(N6513:N6515)</f>
        <v>0</v>
      </c>
      <c r="O6512" s="67">
        <f t="shared" si="5064"/>
        <v>0</v>
      </c>
      <c r="P6512" s="67">
        <f t="shared" si="5038"/>
        <v>0</v>
      </c>
      <c r="Q6512" s="67" t="str">
        <f t="shared" si="5039"/>
        <v>-</v>
      </c>
    </row>
    <row r="6513" spans="1:17" x14ac:dyDescent="0.25">
      <c r="A6513" s="12" t="s">
        <v>638</v>
      </c>
      <c r="B6513" s="12" t="s">
        <v>124</v>
      </c>
      <c r="C6513" s="12" t="s">
        <v>892</v>
      </c>
      <c r="D6513" s="43" t="s">
        <v>1959</v>
      </c>
      <c r="E6513" s="48">
        <v>6142</v>
      </c>
      <c r="F6513" s="43"/>
      <c r="G6513" s="56" t="s">
        <v>2921</v>
      </c>
      <c r="H6513" s="23" t="s">
        <v>91</v>
      </c>
      <c r="I6513" s="68">
        <v>200</v>
      </c>
      <c r="J6513" s="68">
        <v>0</v>
      </c>
      <c r="K6513" s="68"/>
      <c r="L6513" s="68">
        <f t="shared" si="5037"/>
        <v>0</v>
      </c>
      <c r="M6513" s="68"/>
      <c r="N6513" s="68"/>
      <c r="O6513" s="68"/>
      <c r="P6513" s="68">
        <f t="shared" si="5038"/>
        <v>0</v>
      </c>
      <c r="Q6513" s="68" t="str">
        <f t="shared" si="5039"/>
        <v>-</v>
      </c>
    </row>
    <row r="6514" spans="1:17" x14ac:dyDescent="0.25">
      <c r="A6514" s="12" t="s">
        <v>638</v>
      </c>
      <c r="B6514" s="12" t="s">
        <v>124</v>
      </c>
      <c r="C6514" s="12" t="s">
        <v>892</v>
      </c>
      <c r="D6514" s="43" t="s">
        <v>1959</v>
      </c>
      <c r="E6514" s="48">
        <v>6143</v>
      </c>
      <c r="F6514" s="43"/>
      <c r="G6514" s="56" t="s">
        <v>2921</v>
      </c>
      <c r="H6514" s="23" t="s">
        <v>53</v>
      </c>
      <c r="I6514" s="68">
        <v>100</v>
      </c>
      <c r="J6514" s="68">
        <v>0</v>
      </c>
      <c r="K6514" s="68"/>
      <c r="L6514" s="68">
        <f t="shared" si="5037"/>
        <v>0</v>
      </c>
      <c r="M6514" s="68"/>
      <c r="N6514" s="68"/>
      <c r="O6514" s="68"/>
      <c r="P6514" s="68">
        <f t="shared" si="5038"/>
        <v>0</v>
      </c>
      <c r="Q6514" s="68" t="str">
        <f t="shared" si="5039"/>
        <v>-</v>
      </c>
    </row>
    <row r="6515" spans="1:17" x14ac:dyDescent="0.25">
      <c r="A6515" s="12" t="s">
        <v>638</v>
      </c>
      <c r="B6515" s="12" t="s">
        <v>124</v>
      </c>
      <c r="C6515" s="12" t="s">
        <v>892</v>
      </c>
      <c r="D6515" s="43" t="s">
        <v>1959</v>
      </c>
      <c r="E6515" s="48">
        <v>6148</v>
      </c>
      <c r="F6515" s="43"/>
      <c r="G6515" s="56" t="s">
        <v>2921</v>
      </c>
      <c r="H6515" s="23" t="s">
        <v>58</v>
      </c>
      <c r="I6515" s="68">
        <v>15000</v>
      </c>
      <c r="J6515" s="68">
        <v>0</v>
      </c>
      <c r="K6515" s="68"/>
      <c r="L6515" s="68">
        <f t="shared" si="5037"/>
        <v>0</v>
      </c>
      <c r="M6515" s="68"/>
      <c r="N6515" s="68"/>
      <c r="O6515" s="68"/>
      <c r="P6515" s="68">
        <f t="shared" si="5038"/>
        <v>0</v>
      </c>
      <c r="Q6515" s="68" t="str">
        <f t="shared" si="5039"/>
        <v>-</v>
      </c>
    </row>
    <row r="6516" spans="1:17" ht="22.5" x14ac:dyDescent="0.25">
      <c r="A6516" s="14" t="s">
        <v>1</v>
      </c>
      <c r="B6516" s="14" t="s">
        <v>1</v>
      </c>
      <c r="C6516" s="14" t="s">
        <v>1</v>
      </c>
      <c r="D6516" s="42" t="s">
        <v>1</v>
      </c>
      <c r="E6516" s="42" t="s">
        <v>1</v>
      </c>
      <c r="F6516" s="42" t="s">
        <v>1</v>
      </c>
      <c r="G6516" s="42" t="s">
        <v>1</v>
      </c>
      <c r="H6516" s="17" t="s">
        <v>59</v>
      </c>
      <c r="I6516" s="66">
        <f t="shared" ref="I6516:O6516" si="5065">SUM(I6517)</f>
        <v>450100</v>
      </c>
      <c r="J6516" s="66">
        <f t="shared" si="5065"/>
        <v>0</v>
      </c>
      <c r="K6516" s="66">
        <f t="shared" si="5065"/>
        <v>0</v>
      </c>
      <c r="L6516" s="66">
        <f t="shared" si="5037"/>
        <v>0</v>
      </c>
      <c r="M6516" s="66">
        <f t="shared" si="5065"/>
        <v>0</v>
      </c>
      <c r="N6516" s="66">
        <f t="shared" si="5065"/>
        <v>0</v>
      </c>
      <c r="O6516" s="66">
        <f t="shared" si="5065"/>
        <v>0</v>
      </c>
      <c r="P6516" s="66">
        <f t="shared" si="5038"/>
        <v>0</v>
      </c>
      <c r="Q6516" s="66" t="str">
        <f t="shared" si="5039"/>
        <v>-</v>
      </c>
    </row>
    <row r="6517" spans="1:17" x14ac:dyDescent="0.25">
      <c r="A6517" s="12" t="s">
        <v>638</v>
      </c>
      <c r="B6517" s="12" t="s">
        <v>124</v>
      </c>
      <c r="C6517" s="12" t="s">
        <v>892</v>
      </c>
      <c r="D6517" s="43" t="s">
        <v>1959</v>
      </c>
      <c r="E6517" s="42" t="s">
        <v>2715</v>
      </c>
      <c r="F6517" s="42" t="s">
        <v>1</v>
      </c>
      <c r="G6517" s="42" t="s">
        <v>1</v>
      </c>
      <c r="H6517" s="11" t="s">
        <v>61</v>
      </c>
      <c r="I6517" s="67">
        <f t="shared" ref="I6517" si="5066">SUM(I6518:I6521)</f>
        <v>450100</v>
      </c>
      <c r="J6517" s="67">
        <f t="shared" ref="J6517:K6517" si="5067">SUM(J6518:J6521)</f>
        <v>0</v>
      </c>
      <c r="K6517" s="67">
        <f t="shared" si="5067"/>
        <v>0</v>
      </c>
      <c r="L6517" s="67">
        <f t="shared" si="5037"/>
        <v>0</v>
      </c>
      <c r="M6517" s="67">
        <f t="shared" ref="M6517" si="5068">SUM(M6518:M6521)</f>
        <v>0</v>
      </c>
      <c r="N6517" s="67">
        <f t="shared" ref="N6517:O6517" si="5069">SUM(N6518:N6521)</f>
        <v>0</v>
      </c>
      <c r="O6517" s="67">
        <f t="shared" si="5069"/>
        <v>0</v>
      </c>
      <c r="P6517" s="67">
        <f t="shared" si="5038"/>
        <v>0</v>
      </c>
      <c r="Q6517" s="67" t="str">
        <f t="shared" si="5039"/>
        <v>-</v>
      </c>
    </row>
    <row r="6518" spans="1:17" x14ac:dyDescent="0.25">
      <c r="A6518" s="12" t="s">
        <v>638</v>
      </c>
      <c r="B6518" s="12" t="s">
        <v>124</v>
      </c>
      <c r="C6518" s="12" t="s">
        <v>892</v>
      </c>
      <c r="D6518" s="43" t="s">
        <v>1959</v>
      </c>
      <c r="E6518" s="48">
        <v>8212</v>
      </c>
      <c r="F6518" s="43"/>
      <c r="G6518" s="56" t="s">
        <v>2921</v>
      </c>
      <c r="H6518" s="23" t="s">
        <v>314</v>
      </c>
      <c r="I6518" s="68">
        <v>130000</v>
      </c>
      <c r="J6518" s="68">
        <v>0</v>
      </c>
      <c r="K6518" s="68"/>
      <c r="L6518" s="68">
        <f t="shared" si="5037"/>
        <v>0</v>
      </c>
      <c r="M6518" s="68"/>
      <c r="N6518" s="68"/>
      <c r="O6518" s="68"/>
      <c r="P6518" s="68">
        <f t="shared" si="5038"/>
        <v>0</v>
      </c>
      <c r="Q6518" s="68" t="str">
        <f t="shared" si="5039"/>
        <v>-</v>
      </c>
    </row>
    <row r="6519" spans="1:17" x14ac:dyDescent="0.25">
      <c r="A6519" s="12" t="s">
        <v>638</v>
      </c>
      <c r="B6519" s="12" t="s">
        <v>124</v>
      </c>
      <c r="C6519" s="12" t="s">
        <v>892</v>
      </c>
      <c r="D6519" s="43" t="s">
        <v>1959</v>
      </c>
      <c r="E6519" s="48">
        <v>8213</v>
      </c>
      <c r="F6519" s="43"/>
      <c r="G6519" s="56" t="s">
        <v>2921</v>
      </c>
      <c r="H6519" s="23" t="s">
        <v>62</v>
      </c>
      <c r="I6519" s="68">
        <v>190000</v>
      </c>
      <c r="J6519" s="68">
        <v>0</v>
      </c>
      <c r="K6519" s="68"/>
      <c r="L6519" s="68">
        <f t="shared" si="5037"/>
        <v>0</v>
      </c>
      <c r="M6519" s="68"/>
      <c r="N6519" s="68"/>
      <c r="O6519" s="68"/>
      <c r="P6519" s="68">
        <f t="shared" si="5038"/>
        <v>0</v>
      </c>
      <c r="Q6519" s="68" t="str">
        <f t="shared" si="5039"/>
        <v>-</v>
      </c>
    </row>
    <row r="6520" spans="1:17" x14ac:dyDescent="0.25">
      <c r="A6520" s="12" t="s">
        <v>638</v>
      </c>
      <c r="B6520" s="12" t="s">
        <v>124</v>
      </c>
      <c r="C6520" s="12" t="s">
        <v>892</v>
      </c>
      <c r="D6520" s="43" t="s">
        <v>1959</v>
      </c>
      <c r="E6520" s="48">
        <v>8215</v>
      </c>
      <c r="F6520" s="43"/>
      <c r="G6520" s="56" t="s">
        <v>2921</v>
      </c>
      <c r="H6520" s="23" t="s">
        <v>183</v>
      </c>
      <c r="I6520" s="68">
        <v>80100</v>
      </c>
      <c r="J6520" s="68">
        <v>0</v>
      </c>
      <c r="K6520" s="68"/>
      <c r="L6520" s="68">
        <f t="shared" si="5037"/>
        <v>0</v>
      </c>
      <c r="M6520" s="68"/>
      <c r="N6520" s="68"/>
      <c r="O6520" s="68"/>
      <c r="P6520" s="68">
        <f t="shared" si="5038"/>
        <v>0</v>
      </c>
      <c r="Q6520" s="68" t="str">
        <f t="shared" si="5039"/>
        <v>-</v>
      </c>
    </row>
    <row r="6521" spans="1:17" x14ac:dyDescent="0.25">
      <c r="A6521" s="12" t="s">
        <v>638</v>
      </c>
      <c r="B6521" s="12" t="s">
        <v>124</v>
      </c>
      <c r="C6521" s="12" t="s">
        <v>892</v>
      </c>
      <c r="D6521" s="43" t="s">
        <v>1959</v>
      </c>
      <c r="E6521" s="48">
        <v>8216</v>
      </c>
      <c r="F6521" s="43"/>
      <c r="G6521" s="56" t="s">
        <v>2921</v>
      </c>
      <c r="H6521" s="23" t="s">
        <v>248</v>
      </c>
      <c r="I6521" s="68">
        <v>50000</v>
      </c>
      <c r="J6521" s="68">
        <v>0</v>
      </c>
      <c r="K6521" s="68"/>
      <c r="L6521" s="68">
        <f t="shared" si="5037"/>
        <v>0</v>
      </c>
      <c r="M6521" s="68"/>
      <c r="N6521" s="68"/>
      <c r="O6521" s="68"/>
      <c r="P6521" s="68">
        <f t="shared" si="5038"/>
        <v>0</v>
      </c>
      <c r="Q6521" s="68" t="str">
        <f t="shared" si="5039"/>
        <v>-</v>
      </c>
    </row>
    <row r="6522" spans="1:17" ht="22.5" x14ac:dyDescent="0.25">
      <c r="A6522" s="23" t="s">
        <v>1</v>
      </c>
      <c r="B6522" s="23" t="s">
        <v>1</v>
      </c>
      <c r="C6522" s="23" t="s">
        <v>1</v>
      </c>
      <c r="D6522" s="49" t="s">
        <v>1</v>
      </c>
      <c r="E6522" s="49" t="s">
        <v>1</v>
      </c>
      <c r="F6522" s="49" t="s">
        <v>1</v>
      </c>
      <c r="G6522" s="49" t="s">
        <v>1</v>
      </c>
      <c r="H6522" s="17" t="s">
        <v>1968</v>
      </c>
      <c r="I6522" s="66">
        <f t="shared" ref="I6522:O6522" si="5070">SUM(I6487,I6511,I6516)</f>
        <v>7672023</v>
      </c>
      <c r="J6522" s="66">
        <f t="shared" si="5070"/>
        <v>5581923</v>
      </c>
      <c r="K6522" s="66">
        <f t="shared" si="5070"/>
        <v>0</v>
      </c>
      <c r="L6522" s="66">
        <f t="shared" si="5037"/>
        <v>1379865</v>
      </c>
      <c r="M6522" s="66">
        <f t="shared" si="5070"/>
        <v>0</v>
      </c>
      <c r="N6522" s="66">
        <f t="shared" si="5070"/>
        <v>0</v>
      </c>
      <c r="O6522" s="66">
        <f t="shared" si="5070"/>
        <v>1379865</v>
      </c>
      <c r="P6522" s="66">
        <f t="shared" si="5038"/>
        <v>1379865</v>
      </c>
      <c r="Q6522" s="66">
        <f t="shared" si="5039"/>
        <v>24.720244259908277</v>
      </c>
    </row>
    <row r="6523" spans="1:17" ht="15.75" thickBot="1" x14ac:dyDescent="0.3">
      <c r="A6523" s="23" t="s">
        <v>1</v>
      </c>
      <c r="B6523" s="23" t="s">
        <v>1</v>
      </c>
      <c r="C6523" s="23" t="s">
        <v>1</v>
      </c>
      <c r="D6523" s="49" t="s">
        <v>1</v>
      </c>
      <c r="E6523" s="49" t="s">
        <v>1</v>
      </c>
      <c r="F6523" s="49" t="s">
        <v>1</v>
      </c>
      <c r="G6523" s="49" t="s">
        <v>1</v>
      </c>
      <c r="H6523" s="11" t="s">
        <v>64</v>
      </c>
      <c r="I6523" s="67">
        <v>111</v>
      </c>
      <c r="J6523" s="67">
        <v>111</v>
      </c>
      <c r="K6523" s="67"/>
      <c r="L6523" s="67"/>
      <c r="M6523" s="67"/>
      <c r="N6523" s="67"/>
      <c r="O6523" s="67"/>
      <c r="P6523" s="67">
        <f t="shared" si="5038"/>
        <v>0</v>
      </c>
      <c r="Q6523" s="67">
        <f t="shared" si="5039"/>
        <v>0</v>
      </c>
    </row>
    <row r="6524" spans="1:17" ht="34.5" thickBot="1" x14ac:dyDescent="0.3">
      <c r="A6524" s="23" t="s">
        <v>1</v>
      </c>
      <c r="B6524" s="23" t="s">
        <v>1</v>
      </c>
      <c r="C6524" s="23" t="s">
        <v>1</v>
      </c>
      <c r="D6524" s="49" t="s">
        <v>1</v>
      </c>
      <c r="E6524" s="49" t="s">
        <v>1</v>
      </c>
      <c r="F6524" s="49" t="s">
        <v>1</v>
      </c>
      <c r="G6524" s="49" t="s">
        <v>1</v>
      </c>
      <c r="H6524" s="22" t="s">
        <v>65</v>
      </c>
      <c r="I6524" s="64" t="s">
        <v>2718</v>
      </c>
      <c r="J6524" s="64" t="s">
        <v>2879</v>
      </c>
      <c r="K6524" s="64" t="s">
        <v>2942</v>
      </c>
      <c r="L6524" s="64" t="s">
        <v>2942</v>
      </c>
      <c r="M6524" s="64" t="s">
        <v>2950</v>
      </c>
      <c r="N6524" s="64" t="s">
        <v>2949</v>
      </c>
      <c r="O6524" s="64" t="s">
        <v>2951</v>
      </c>
      <c r="P6524" s="64" t="s">
        <v>2942</v>
      </c>
      <c r="Q6524" s="64" t="s">
        <v>2944</v>
      </c>
    </row>
    <row r="6525" spans="1:17" x14ac:dyDescent="0.25">
      <c r="A6525" s="24"/>
      <c r="B6525" s="24"/>
      <c r="C6525" s="24"/>
      <c r="D6525" s="51"/>
      <c r="E6525" s="51"/>
      <c r="F6525" s="51"/>
      <c r="G6525" s="51"/>
      <c r="H6525" s="18" t="s">
        <v>1</v>
      </c>
      <c r="I6525" s="65">
        <v>1</v>
      </c>
      <c r="J6525" s="65" t="s">
        <v>2894</v>
      </c>
      <c r="K6525" s="65">
        <v>3</v>
      </c>
      <c r="L6525" s="65" t="s">
        <v>2945</v>
      </c>
      <c r="M6525" s="65">
        <v>5</v>
      </c>
      <c r="N6525" s="65">
        <v>6</v>
      </c>
      <c r="O6525" s="65">
        <v>7</v>
      </c>
      <c r="P6525" s="65" t="s">
        <v>2946</v>
      </c>
      <c r="Q6525" s="65">
        <v>9</v>
      </c>
    </row>
    <row r="6526" spans="1:17" x14ac:dyDescent="0.25">
      <c r="A6526" s="24"/>
      <c r="B6526" s="24"/>
      <c r="C6526" s="24"/>
      <c r="D6526" s="51"/>
      <c r="E6526" s="52"/>
      <c r="F6526" s="52"/>
      <c r="G6526" s="52"/>
      <c r="H6526" s="19" t="s">
        <v>333</v>
      </c>
      <c r="I6526" s="69">
        <f t="shared" ref="I6526" si="5071">SUM(I6522)</f>
        <v>7672023</v>
      </c>
      <c r="J6526" s="69">
        <f t="shared" ref="J6526:K6526" si="5072">SUM(J6522)</f>
        <v>5581923</v>
      </c>
      <c r="K6526" s="69">
        <f t="shared" si="5072"/>
        <v>0</v>
      </c>
      <c r="L6526" s="69">
        <f t="shared" si="5037"/>
        <v>1379865</v>
      </c>
      <c r="M6526" s="69">
        <f t="shared" ref="M6526" si="5073">SUM(M6522)</f>
        <v>0</v>
      </c>
      <c r="N6526" s="69">
        <f t="shared" ref="N6526:O6526" si="5074">SUM(N6522)</f>
        <v>0</v>
      </c>
      <c r="O6526" s="69">
        <f t="shared" si="5074"/>
        <v>1379865</v>
      </c>
      <c r="P6526" s="69">
        <f t="shared" si="5038"/>
        <v>1379865</v>
      </c>
      <c r="Q6526" s="69">
        <f t="shared" si="5039"/>
        <v>24.720244259908277</v>
      </c>
    </row>
    <row r="6527" spans="1:17" x14ac:dyDescent="0.25">
      <c r="A6527" s="24"/>
      <c r="B6527" s="24"/>
      <c r="C6527" s="24"/>
      <c r="D6527" s="51"/>
      <c r="E6527" s="51"/>
      <c r="F6527" s="51"/>
      <c r="G6527" s="51"/>
      <c r="H6527" s="20" t="s">
        <v>67</v>
      </c>
      <c r="I6527" s="69">
        <f t="shared" ref="I6527" si="5075">SUM(I6526)</f>
        <v>7672023</v>
      </c>
      <c r="J6527" s="69">
        <f t="shared" ref="J6527:K6527" si="5076">SUM(J6526)</f>
        <v>5581923</v>
      </c>
      <c r="K6527" s="69">
        <f t="shared" si="5076"/>
        <v>0</v>
      </c>
      <c r="L6527" s="69">
        <f t="shared" si="5037"/>
        <v>1379865</v>
      </c>
      <c r="M6527" s="69">
        <f t="shared" ref="M6527" si="5077">SUM(M6526)</f>
        <v>0</v>
      </c>
      <c r="N6527" s="69">
        <f t="shared" ref="N6527:O6527" si="5078">SUM(N6526)</f>
        <v>0</v>
      </c>
      <c r="O6527" s="69">
        <f t="shared" si="5078"/>
        <v>1379865</v>
      </c>
      <c r="P6527" s="69">
        <f t="shared" si="5038"/>
        <v>1379865</v>
      </c>
      <c r="Q6527" s="69">
        <f t="shared" si="5039"/>
        <v>24.720244259908277</v>
      </c>
    </row>
    <row r="6528" spans="1:17" x14ac:dyDescent="0.25">
      <c r="A6528" s="25"/>
      <c r="B6528" s="25"/>
      <c r="C6528" s="25"/>
      <c r="D6528" s="53"/>
      <c r="E6528" s="53"/>
      <c r="F6528" s="53"/>
      <c r="G6528" s="53"/>
    </row>
    <row r="6529" spans="1:17" ht="15.75" thickBot="1" x14ac:dyDescent="0.3">
      <c r="A6529" s="23" t="s">
        <v>1</v>
      </c>
      <c r="B6529" s="23" t="s">
        <v>1</v>
      </c>
      <c r="C6529" s="23" t="s">
        <v>1</v>
      </c>
      <c r="D6529" s="49" t="s">
        <v>1</v>
      </c>
      <c r="E6529" s="49" t="s">
        <v>1</v>
      </c>
      <c r="F6529" s="49" t="s">
        <v>1</v>
      </c>
      <c r="G6529" s="49" t="s">
        <v>1</v>
      </c>
      <c r="H6529" s="26" t="s">
        <v>1</v>
      </c>
      <c r="I6529" s="70"/>
      <c r="J6529" s="70"/>
      <c r="K6529" s="70"/>
      <c r="L6529" s="70"/>
      <c r="M6529" s="70"/>
      <c r="N6529" s="70"/>
      <c r="O6529" s="70"/>
      <c r="P6529" s="70"/>
      <c r="Q6529" s="70"/>
    </row>
    <row r="6530" spans="1:17" ht="34.5" thickBot="1" x14ac:dyDescent="0.3">
      <c r="A6530" s="22" t="s">
        <v>4</v>
      </c>
      <c r="B6530" s="22" t="s">
        <v>5</v>
      </c>
      <c r="C6530" s="22" t="s">
        <v>6</v>
      </c>
      <c r="D6530" s="44" t="s">
        <v>2891</v>
      </c>
      <c r="E6530" s="44" t="s">
        <v>2895</v>
      </c>
      <c r="F6530" s="44" t="s">
        <v>7</v>
      </c>
      <c r="G6530" s="44" t="s">
        <v>8</v>
      </c>
      <c r="H6530" s="22" t="s">
        <v>9</v>
      </c>
      <c r="I6530" s="64" t="s">
        <v>2718</v>
      </c>
      <c r="J6530" s="64" t="s">
        <v>2879</v>
      </c>
      <c r="K6530" s="64" t="s">
        <v>2942</v>
      </c>
      <c r="L6530" s="64" t="s">
        <v>2942</v>
      </c>
      <c r="M6530" s="64" t="s">
        <v>2950</v>
      </c>
      <c r="N6530" s="64" t="s">
        <v>2949</v>
      </c>
      <c r="O6530" s="64" t="s">
        <v>2951</v>
      </c>
      <c r="P6530" s="64" t="s">
        <v>2942</v>
      </c>
      <c r="Q6530" s="64" t="s">
        <v>2944</v>
      </c>
    </row>
    <row r="6531" spans="1:17" x14ac:dyDescent="0.25">
      <c r="A6531" s="15" t="s">
        <v>1</v>
      </c>
      <c r="B6531" s="15" t="s">
        <v>1</v>
      </c>
      <c r="C6531" s="15" t="s">
        <v>1</v>
      </c>
      <c r="D6531" s="45" t="s">
        <v>1</v>
      </c>
      <c r="E6531" s="45" t="s">
        <v>1</v>
      </c>
      <c r="F6531" s="46" t="s">
        <v>1</v>
      </c>
      <c r="G6531" s="47" t="s">
        <v>1</v>
      </c>
      <c r="H6531" s="16" t="s">
        <v>1</v>
      </c>
      <c r="I6531" s="65">
        <v>1</v>
      </c>
      <c r="J6531" s="65" t="s">
        <v>2894</v>
      </c>
      <c r="K6531" s="65">
        <v>3</v>
      </c>
      <c r="L6531" s="65" t="s">
        <v>2945</v>
      </c>
      <c r="M6531" s="65">
        <v>5</v>
      </c>
      <c r="N6531" s="65">
        <v>6</v>
      </c>
      <c r="O6531" s="65">
        <v>7</v>
      </c>
      <c r="P6531" s="65" t="s">
        <v>2946</v>
      </c>
      <c r="Q6531" s="65">
        <v>9</v>
      </c>
    </row>
    <row r="6532" spans="1:17" x14ac:dyDescent="0.25">
      <c r="A6532" s="14" t="s">
        <v>638</v>
      </c>
      <c r="B6532" s="14" t="s">
        <v>124</v>
      </c>
      <c r="C6532" s="12" t="s">
        <v>903</v>
      </c>
      <c r="D6532" s="43" t="s">
        <v>1969</v>
      </c>
      <c r="E6532" s="42" t="s">
        <v>1</v>
      </c>
      <c r="F6532" s="42" t="s">
        <v>1</v>
      </c>
      <c r="G6532" s="42" t="s">
        <v>1</v>
      </c>
      <c r="H6532" s="11" t="s">
        <v>1970</v>
      </c>
      <c r="I6532" s="63"/>
      <c r="J6532" s="63"/>
      <c r="K6532" s="63"/>
      <c r="L6532" s="63"/>
      <c r="M6532" s="63"/>
      <c r="N6532" s="63"/>
      <c r="O6532" s="63"/>
      <c r="P6532" s="63"/>
      <c r="Q6532" s="63"/>
    </row>
    <row r="6533" spans="1:17" ht="22.5" x14ac:dyDescent="0.25">
      <c r="A6533" s="14" t="s">
        <v>1</v>
      </c>
      <c r="B6533" s="14" t="s">
        <v>1</v>
      </c>
      <c r="C6533" s="14" t="s">
        <v>1</v>
      </c>
      <c r="D6533" s="42" t="s">
        <v>1</v>
      </c>
      <c r="E6533" s="42" t="s">
        <v>1</v>
      </c>
      <c r="F6533" s="42" t="s">
        <v>1</v>
      </c>
      <c r="G6533" s="42" t="s">
        <v>1</v>
      </c>
      <c r="H6533" s="17" t="s">
        <v>13</v>
      </c>
      <c r="I6533" s="66">
        <f t="shared" ref="I6533" si="5079">SUM(I6534,I6542,I6544)</f>
        <v>3277101</v>
      </c>
      <c r="J6533" s="66">
        <f t="shared" ref="J6533:K6533" si="5080">SUM(J6534,J6542,J6544)</f>
        <v>3040701</v>
      </c>
      <c r="K6533" s="66">
        <f t="shared" si="5080"/>
        <v>0</v>
      </c>
      <c r="L6533" s="66">
        <f t="shared" si="5037"/>
        <v>324470</v>
      </c>
      <c r="M6533" s="66">
        <f t="shared" ref="M6533" si="5081">SUM(M6534,M6542,M6544)</f>
        <v>0</v>
      </c>
      <c r="N6533" s="66">
        <f t="shared" ref="N6533:O6533" si="5082">SUM(N6534,N6542,N6544)</f>
        <v>0</v>
      </c>
      <c r="O6533" s="66">
        <f t="shared" si="5082"/>
        <v>324470</v>
      </c>
      <c r="P6533" s="66">
        <f t="shared" si="5038"/>
        <v>324470</v>
      </c>
      <c r="Q6533" s="66">
        <f t="shared" si="5039"/>
        <v>10.670894639098023</v>
      </c>
    </row>
    <row r="6534" spans="1:17" x14ac:dyDescent="0.25">
      <c r="A6534" s="12" t="s">
        <v>638</v>
      </c>
      <c r="B6534" s="12" t="s">
        <v>124</v>
      </c>
      <c r="C6534" s="12" t="s">
        <v>903</v>
      </c>
      <c r="D6534" s="43" t="s">
        <v>1969</v>
      </c>
      <c r="E6534" s="42" t="s">
        <v>2709</v>
      </c>
      <c r="F6534" s="42" t="s">
        <v>1</v>
      </c>
      <c r="G6534" s="42" t="s">
        <v>1</v>
      </c>
      <c r="H6534" s="11" t="s">
        <v>15</v>
      </c>
      <c r="I6534" s="67">
        <f t="shared" ref="I6534" si="5083">SUM(I6535,I6536)</f>
        <v>2764101</v>
      </c>
      <c r="J6534" s="67">
        <f t="shared" ref="J6534:K6534" si="5084">SUM(J6535,J6536)</f>
        <v>2557701</v>
      </c>
      <c r="K6534" s="67">
        <f t="shared" si="5084"/>
        <v>0</v>
      </c>
      <c r="L6534" s="67">
        <f t="shared" si="5037"/>
        <v>259470</v>
      </c>
      <c r="M6534" s="67">
        <f t="shared" ref="M6534" si="5085">SUM(M6535,M6536)</f>
        <v>0</v>
      </c>
      <c r="N6534" s="67">
        <f t="shared" ref="N6534:O6534" si="5086">SUM(N6535,N6536)</f>
        <v>0</v>
      </c>
      <c r="O6534" s="67">
        <f t="shared" si="5086"/>
        <v>259470</v>
      </c>
      <c r="P6534" s="67">
        <f t="shared" si="5038"/>
        <v>259470</v>
      </c>
      <c r="Q6534" s="67">
        <f t="shared" si="5039"/>
        <v>10.144657252743773</v>
      </c>
    </row>
    <row r="6535" spans="1:17" x14ac:dyDescent="0.25">
      <c r="A6535" s="12" t="s">
        <v>638</v>
      </c>
      <c r="B6535" s="12" t="s">
        <v>124</v>
      </c>
      <c r="C6535" s="12" t="s">
        <v>903</v>
      </c>
      <c r="D6535" s="43" t="s">
        <v>1969</v>
      </c>
      <c r="E6535" s="48">
        <v>6111</v>
      </c>
      <c r="F6535" s="43"/>
      <c r="G6535" s="56" t="s">
        <v>2921</v>
      </c>
      <c r="H6535" s="23" t="s">
        <v>16</v>
      </c>
      <c r="I6535" s="68">
        <v>2503145</v>
      </c>
      <c r="J6535" s="68">
        <v>2296745</v>
      </c>
      <c r="K6535" s="68"/>
      <c r="L6535" s="68">
        <f t="shared" si="5037"/>
        <v>215000</v>
      </c>
      <c r="M6535" s="68"/>
      <c r="N6535" s="68"/>
      <c r="O6535" s="68">
        <v>215000</v>
      </c>
      <c r="P6535" s="68">
        <f t="shared" si="5038"/>
        <v>215000</v>
      </c>
      <c r="Q6535" s="68">
        <f t="shared" si="5039"/>
        <v>9.3610740417416824</v>
      </c>
    </row>
    <row r="6536" spans="1:17" x14ac:dyDescent="0.25">
      <c r="A6536" s="14" t="s">
        <v>638</v>
      </c>
      <c r="B6536" s="14" t="s">
        <v>124</v>
      </c>
      <c r="C6536" s="14" t="s">
        <v>903</v>
      </c>
      <c r="D6536" s="50" t="s">
        <v>1969</v>
      </c>
      <c r="E6536" s="50" t="s">
        <v>2719</v>
      </c>
      <c r="F6536" s="43" t="s">
        <v>1</v>
      </c>
      <c r="G6536" s="49" t="s">
        <v>1</v>
      </c>
      <c r="H6536" s="11" t="s">
        <v>19</v>
      </c>
      <c r="I6536" s="67">
        <f t="shared" ref="I6536:O6536" si="5087">SUM(I6537:I6541)</f>
        <v>260956</v>
      </c>
      <c r="J6536" s="67">
        <f t="shared" si="5087"/>
        <v>260956</v>
      </c>
      <c r="K6536" s="67">
        <f t="shared" si="5087"/>
        <v>0</v>
      </c>
      <c r="L6536" s="67">
        <f t="shared" si="5037"/>
        <v>44470</v>
      </c>
      <c r="M6536" s="67">
        <f t="shared" si="5087"/>
        <v>0</v>
      </c>
      <c r="N6536" s="67">
        <f t="shared" si="5087"/>
        <v>0</v>
      </c>
      <c r="O6536" s="67">
        <f t="shared" si="5087"/>
        <v>44470</v>
      </c>
      <c r="P6536" s="67">
        <f t="shared" si="5038"/>
        <v>44470</v>
      </c>
      <c r="Q6536" s="67">
        <f t="shared" si="5039"/>
        <v>17.04118702003403</v>
      </c>
    </row>
    <row r="6537" spans="1:17" x14ac:dyDescent="0.25">
      <c r="A6537" s="12" t="s">
        <v>638</v>
      </c>
      <c r="B6537" s="12" t="s">
        <v>124</v>
      </c>
      <c r="C6537" s="12" t="s">
        <v>903</v>
      </c>
      <c r="D6537" s="43" t="s">
        <v>1969</v>
      </c>
      <c r="E6537" s="48">
        <v>6112</v>
      </c>
      <c r="F6537" s="43" t="s">
        <v>1971</v>
      </c>
      <c r="G6537" s="56" t="s">
        <v>2921</v>
      </c>
      <c r="H6537" s="23" t="s">
        <v>73</v>
      </c>
      <c r="I6537" s="68">
        <v>30316</v>
      </c>
      <c r="J6537" s="68">
        <v>30316</v>
      </c>
      <c r="K6537" s="68"/>
      <c r="L6537" s="68">
        <f t="shared" si="5037"/>
        <v>5000</v>
      </c>
      <c r="M6537" s="68"/>
      <c r="N6537" s="68"/>
      <c r="O6537" s="68">
        <v>5000</v>
      </c>
      <c r="P6537" s="68">
        <f t="shared" si="5038"/>
        <v>5000</v>
      </c>
      <c r="Q6537" s="68">
        <f t="shared" si="5039"/>
        <v>16.492941021242906</v>
      </c>
    </row>
    <row r="6538" spans="1:17" x14ac:dyDescent="0.25">
      <c r="A6538" s="12" t="s">
        <v>638</v>
      </c>
      <c r="B6538" s="12" t="s">
        <v>124</v>
      </c>
      <c r="C6538" s="12" t="s">
        <v>903</v>
      </c>
      <c r="D6538" s="43" t="s">
        <v>1969</v>
      </c>
      <c r="E6538" s="48">
        <v>6112</v>
      </c>
      <c r="F6538" s="43" t="s">
        <v>1972</v>
      </c>
      <c r="G6538" s="56" t="s">
        <v>2921</v>
      </c>
      <c r="H6538" s="23" t="s">
        <v>22</v>
      </c>
      <c r="I6538" s="68">
        <v>174240</v>
      </c>
      <c r="J6538" s="68">
        <v>174240</v>
      </c>
      <c r="K6538" s="68"/>
      <c r="L6538" s="68">
        <f t="shared" si="5037"/>
        <v>15000</v>
      </c>
      <c r="M6538" s="68"/>
      <c r="N6538" s="68"/>
      <c r="O6538" s="68">
        <v>15000</v>
      </c>
      <c r="P6538" s="68">
        <f t="shared" si="5038"/>
        <v>15000</v>
      </c>
      <c r="Q6538" s="68">
        <f t="shared" si="5039"/>
        <v>8.6088154269972446</v>
      </c>
    </row>
    <row r="6539" spans="1:17" x14ac:dyDescent="0.25">
      <c r="A6539" s="12" t="s">
        <v>638</v>
      </c>
      <c r="B6539" s="12" t="s">
        <v>124</v>
      </c>
      <c r="C6539" s="12" t="s">
        <v>903</v>
      </c>
      <c r="D6539" s="43" t="s">
        <v>1969</v>
      </c>
      <c r="E6539" s="48">
        <v>6112</v>
      </c>
      <c r="F6539" s="43" t="s">
        <v>1973</v>
      </c>
      <c r="G6539" s="56" t="s">
        <v>2921</v>
      </c>
      <c r="H6539" s="23" t="s">
        <v>24</v>
      </c>
      <c r="I6539" s="68">
        <v>32400</v>
      </c>
      <c r="J6539" s="68">
        <v>32400</v>
      </c>
      <c r="K6539" s="68"/>
      <c r="L6539" s="68">
        <f t="shared" si="5037"/>
        <v>0</v>
      </c>
      <c r="M6539" s="68"/>
      <c r="N6539" s="68"/>
      <c r="O6539" s="68"/>
      <c r="P6539" s="68">
        <f t="shared" si="5038"/>
        <v>0</v>
      </c>
      <c r="Q6539" s="68">
        <f t="shared" si="5039"/>
        <v>0</v>
      </c>
    </row>
    <row r="6540" spans="1:17" x14ac:dyDescent="0.25">
      <c r="A6540" s="12" t="s">
        <v>638</v>
      </c>
      <c r="B6540" s="12" t="s">
        <v>124</v>
      </c>
      <c r="C6540" s="12" t="s">
        <v>903</v>
      </c>
      <c r="D6540" s="43" t="s">
        <v>1969</v>
      </c>
      <c r="E6540" s="48">
        <v>6112</v>
      </c>
      <c r="F6540" s="43" t="s">
        <v>1974</v>
      </c>
      <c r="G6540" s="56" t="s">
        <v>2921</v>
      </c>
      <c r="H6540" s="23" t="s">
        <v>76</v>
      </c>
      <c r="I6540" s="68">
        <v>9000</v>
      </c>
      <c r="J6540" s="68">
        <v>9000</v>
      </c>
      <c r="K6540" s="68"/>
      <c r="L6540" s="68">
        <f t="shared" ref="L6540:L6600" si="5088">SUM(M6540:O6540)</f>
        <v>9470</v>
      </c>
      <c r="M6540" s="68"/>
      <c r="N6540" s="68"/>
      <c r="O6540" s="68">
        <v>9470</v>
      </c>
      <c r="P6540" s="68">
        <f t="shared" ref="P6540:P6600" si="5089">K6540+L6540</f>
        <v>9470</v>
      </c>
      <c r="Q6540" s="68">
        <f t="shared" ref="Q6540:Q6600" si="5090">IF(J6540=0,"-",P6540/J6540*100)</f>
        <v>105.22222222222221</v>
      </c>
    </row>
    <row r="6541" spans="1:17" x14ac:dyDescent="0.25">
      <c r="A6541" s="12" t="s">
        <v>638</v>
      </c>
      <c r="B6541" s="12" t="s">
        <v>124</v>
      </c>
      <c r="C6541" s="12" t="s">
        <v>903</v>
      </c>
      <c r="D6541" s="43" t="s">
        <v>1969</v>
      </c>
      <c r="E6541" s="48">
        <v>6112</v>
      </c>
      <c r="F6541" s="43" t="s">
        <v>1975</v>
      </c>
      <c r="G6541" s="56" t="s">
        <v>2921</v>
      </c>
      <c r="H6541" s="23" t="s">
        <v>26</v>
      </c>
      <c r="I6541" s="68">
        <v>15000</v>
      </c>
      <c r="J6541" s="68">
        <v>15000</v>
      </c>
      <c r="K6541" s="68"/>
      <c r="L6541" s="68">
        <f t="shared" si="5088"/>
        <v>15000</v>
      </c>
      <c r="M6541" s="68"/>
      <c r="N6541" s="68"/>
      <c r="O6541" s="68">
        <v>15000</v>
      </c>
      <c r="P6541" s="68">
        <f t="shared" si="5089"/>
        <v>15000</v>
      </c>
      <c r="Q6541" s="68">
        <f t="shared" si="5090"/>
        <v>100</v>
      </c>
    </row>
    <row r="6542" spans="1:17" x14ac:dyDescent="0.25">
      <c r="A6542" s="12" t="s">
        <v>638</v>
      </c>
      <c r="B6542" s="12" t="s">
        <v>124</v>
      </c>
      <c r="C6542" s="12" t="s">
        <v>903</v>
      </c>
      <c r="D6542" s="43" t="s">
        <v>1969</v>
      </c>
      <c r="E6542" s="42" t="s">
        <v>2710</v>
      </c>
      <c r="F6542" s="42" t="s">
        <v>1</v>
      </c>
      <c r="G6542" s="42" t="s">
        <v>1</v>
      </c>
      <c r="H6542" s="11" t="s">
        <v>28</v>
      </c>
      <c r="I6542" s="67">
        <f t="shared" ref="I6542:O6542" si="5091">SUM(I6543)</f>
        <v>260000</v>
      </c>
      <c r="J6542" s="67">
        <f t="shared" si="5091"/>
        <v>260000</v>
      </c>
      <c r="K6542" s="67">
        <f t="shared" si="5091"/>
        <v>0</v>
      </c>
      <c r="L6542" s="67">
        <f t="shared" si="5088"/>
        <v>30000</v>
      </c>
      <c r="M6542" s="67">
        <f t="shared" si="5091"/>
        <v>0</v>
      </c>
      <c r="N6542" s="67">
        <f t="shared" si="5091"/>
        <v>0</v>
      </c>
      <c r="O6542" s="67">
        <f t="shared" si="5091"/>
        <v>30000</v>
      </c>
      <c r="P6542" s="67">
        <f t="shared" si="5089"/>
        <v>30000</v>
      </c>
      <c r="Q6542" s="67">
        <f t="shared" si="5090"/>
        <v>11.538461538461538</v>
      </c>
    </row>
    <row r="6543" spans="1:17" x14ac:dyDescent="0.25">
      <c r="A6543" s="12" t="s">
        <v>638</v>
      </c>
      <c r="B6543" s="12" t="s">
        <v>124</v>
      </c>
      <c r="C6543" s="12" t="s">
        <v>903</v>
      </c>
      <c r="D6543" s="43" t="s">
        <v>1969</v>
      </c>
      <c r="E6543" s="48">
        <v>6121</v>
      </c>
      <c r="F6543" s="43"/>
      <c r="G6543" s="56" t="s">
        <v>2921</v>
      </c>
      <c r="H6543" s="23" t="s">
        <v>29</v>
      </c>
      <c r="I6543" s="68">
        <v>260000</v>
      </c>
      <c r="J6543" s="68">
        <v>260000</v>
      </c>
      <c r="K6543" s="68"/>
      <c r="L6543" s="68">
        <f t="shared" si="5088"/>
        <v>30000</v>
      </c>
      <c r="M6543" s="68"/>
      <c r="N6543" s="68"/>
      <c r="O6543" s="68">
        <v>30000</v>
      </c>
      <c r="P6543" s="68">
        <f t="shared" si="5089"/>
        <v>30000</v>
      </c>
      <c r="Q6543" s="68">
        <f t="shared" si="5090"/>
        <v>11.538461538461538</v>
      </c>
    </row>
    <row r="6544" spans="1:17" x14ac:dyDescent="0.25">
      <c r="A6544" s="12" t="s">
        <v>638</v>
      </c>
      <c r="B6544" s="12" t="s">
        <v>124</v>
      </c>
      <c r="C6544" s="12" t="s">
        <v>903</v>
      </c>
      <c r="D6544" s="43" t="s">
        <v>1969</v>
      </c>
      <c r="E6544" s="42" t="s">
        <v>2711</v>
      </c>
      <c r="F6544" s="42" t="s">
        <v>1</v>
      </c>
      <c r="G6544" s="42" t="s">
        <v>1</v>
      </c>
      <c r="H6544" s="11" t="s">
        <v>32</v>
      </c>
      <c r="I6544" s="67">
        <f t="shared" ref="I6544:O6544" si="5092">SUM(I6545:I6548)</f>
        <v>253000</v>
      </c>
      <c r="J6544" s="67">
        <f t="shared" si="5092"/>
        <v>223000</v>
      </c>
      <c r="K6544" s="67">
        <f t="shared" si="5092"/>
        <v>0</v>
      </c>
      <c r="L6544" s="67">
        <f t="shared" si="5088"/>
        <v>35000</v>
      </c>
      <c r="M6544" s="67">
        <f t="shared" si="5092"/>
        <v>0</v>
      </c>
      <c r="N6544" s="67">
        <f t="shared" si="5092"/>
        <v>0</v>
      </c>
      <c r="O6544" s="67">
        <f t="shared" si="5092"/>
        <v>35000</v>
      </c>
      <c r="P6544" s="67">
        <f t="shared" si="5089"/>
        <v>35000</v>
      </c>
      <c r="Q6544" s="67">
        <f t="shared" si="5090"/>
        <v>15.695067264573993</v>
      </c>
    </row>
    <row r="6545" spans="1:17" x14ac:dyDescent="0.25">
      <c r="A6545" s="12" t="s">
        <v>638</v>
      </c>
      <c r="B6545" s="12" t="s">
        <v>124</v>
      </c>
      <c r="C6545" s="12" t="s">
        <v>903</v>
      </c>
      <c r="D6545" s="43" t="s">
        <v>1969</v>
      </c>
      <c r="E6545" s="48">
        <v>6132</v>
      </c>
      <c r="F6545" s="43"/>
      <c r="G6545" s="56" t="s">
        <v>2921</v>
      </c>
      <c r="H6545" s="23" t="s">
        <v>227</v>
      </c>
      <c r="I6545" s="68">
        <v>120000</v>
      </c>
      <c r="J6545" s="68">
        <v>120000</v>
      </c>
      <c r="K6545" s="68"/>
      <c r="L6545" s="68">
        <f t="shared" si="5088"/>
        <v>15000</v>
      </c>
      <c r="M6545" s="68"/>
      <c r="N6545" s="68"/>
      <c r="O6545" s="68">
        <v>15000</v>
      </c>
      <c r="P6545" s="68">
        <f t="shared" si="5089"/>
        <v>15000</v>
      </c>
      <c r="Q6545" s="68">
        <f t="shared" si="5090"/>
        <v>12.5</v>
      </c>
    </row>
    <row r="6546" spans="1:17" x14ac:dyDescent="0.25">
      <c r="A6546" s="12" t="s">
        <v>638</v>
      </c>
      <c r="B6546" s="12" t="s">
        <v>124</v>
      </c>
      <c r="C6546" s="12" t="s">
        <v>903</v>
      </c>
      <c r="D6546" s="43" t="s">
        <v>1969</v>
      </c>
      <c r="E6546" s="48">
        <v>6133</v>
      </c>
      <c r="F6546" s="43"/>
      <c r="G6546" s="56" t="s">
        <v>2921</v>
      </c>
      <c r="H6546" s="23" t="s">
        <v>229</v>
      </c>
      <c r="I6546" s="68">
        <v>15000</v>
      </c>
      <c r="J6546" s="68">
        <v>15000</v>
      </c>
      <c r="K6546" s="68"/>
      <c r="L6546" s="68">
        <f t="shared" si="5088"/>
        <v>5000</v>
      </c>
      <c r="M6546" s="68"/>
      <c r="N6546" s="68"/>
      <c r="O6546" s="68">
        <v>5000</v>
      </c>
      <c r="P6546" s="68">
        <f t="shared" si="5089"/>
        <v>5000</v>
      </c>
      <c r="Q6546" s="68">
        <f t="shared" si="5090"/>
        <v>33.333333333333329</v>
      </c>
    </row>
    <row r="6547" spans="1:17" x14ac:dyDescent="0.25">
      <c r="A6547" s="12" t="s">
        <v>638</v>
      </c>
      <c r="B6547" s="12" t="s">
        <v>124</v>
      </c>
      <c r="C6547" s="12" t="s">
        <v>903</v>
      </c>
      <c r="D6547" s="43" t="s">
        <v>1969</v>
      </c>
      <c r="E6547" s="48">
        <v>6137</v>
      </c>
      <c r="F6547" s="43"/>
      <c r="G6547" s="56" t="s">
        <v>2921</v>
      </c>
      <c r="H6547" s="23" t="s">
        <v>235</v>
      </c>
      <c r="I6547" s="68">
        <v>55000</v>
      </c>
      <c r="J6547" s="68">
        <v>55000</v>
      </c>
      <c r="K6547" s="68"/>
      <c r="L6547" s="68">
        <f t="shared" si="5088"/>
        <v>10000</v>
      </c>
      <c r="M6547" s="68"/>
      <c r="N6547" s="68"/>
      <c r="O6547" s="68">
        <v>10000</v>
      </c>
      <c r="P6547" s="68">
        <f t="shared" si="5089"/>
        <v>10000</v>
      </c>
      <c r="Q6547" s="68">
        <f t="shared" si="5090"/>
        <v>18.181818181818183</v>
      </c>
    </row>
    <row r="6548" spans="1:17" x14ac:dyDescent="0.25">
      <c r="A6548" s="14" t="s">
        <v>638</v>
      </c>
      <c r="B6548" s="14" t="s">
        <v>124</v>
      </c>
      <c r="C6548" s="14" t="s">
        <v>903</v>
      </c>
      <c r="D6548" s="50" t="s">
        <v>1969</v>
      </c>
      <c r="E6548" s="50" t="s">
        <v>2720</v>
      </c>
      <c r="F6548" s="43" t="s">
        <v>1</v>
      </c>
      <c r="G6548" s="49" t="s">
        <v>1</v>
      </c>
      <c r="H6548" s="11" t="s">
        <v>35</v>
      </c>
      <c r="I6548" s="67">
        <f t="shared" ref="I6548:O6548" si="5093">SUM(I6549)</f>
        <v>63000</v>
      </c>
      <c r="J6548" s="67">
        <f t="shared" si="5093"/>
        <v>33000</v>
      </c>
      <c r="K6548" s="67">
        <f t="shared" si="5093"/>
        <v>0</v>
      </c>
      <c r="L6548" s="67">
        <f t="shared" si="5088"/>
        <v>5000</v>
      </c>
      <c r="M6548" s="67">
        <f t="shared" si="5093"/>
        <v>0</v>
      </c>
      <c r="N6548" s="67">
        <f t="shared" si="5093"/>
        <v>0</v>
      </c>
      <c r="O6548" s="67">
        <f t="shared" si="5093"/>
        <v>5000</v>
      </c>
      <c r="P6548" s="67">
        <f t="shared" si="5089"/>
        <v>5000</v>
      </c>
      <c r="Q6548" s="67">
        <f t="shared" si="5090"/>
        <v>15.151515151515152</v>
      </c>
    </row>
    <row r="6549" spans="1:17" x14ac:dyDescent="0.25">
      <c r="A6549" s="12" t="s">
        <v>638</v>
      </c>
      <c r="B6549" s="12" t="s">
        <v>124</v>
      </c>
      <c r="C6549" s="12" t="s">
        <v>903</v>
      </c>
      <c r="D6549" s="43" t="s">
        <v>1969</v>
      </c>
      <c r="E6549" s="48">
        <v>6139</v>
      </c>
      <c r="F6549" s="43"/>
      <c r="G6549" s="56" t="s">
        <v>2921</v>
      </c>
      <c r="H6549" s="23" t="s">
        <v>35</v>
      </c>
      <c r="I6549" s="68">
        <v>63000</v>
      </c>
      <c r="J6549" s="68">
        <v>33000</v>
      </c>
      <c r="K6549" s="68"/>
      <c r="L6549" s="68">
        <f t="shared" si="5088"/>
        <v>5000</v>
      </c>
      <c r="M6549" s="68"/>
      <c r="N6549" s="68"/>
      <c r="O6549" s="68">
        <v>5000</v>
      </c>
      <c r="P6549" s="68">
        <f t="shared" si="5089"/>
        <v>5000</v>
      </c>
      <c r="Q6549" s="68">
        <f t="shared" si="5090"/>
        <v>15.151515151515152</v>
      </c>
    </row>
    <row r="6550" spans="1:17" ht="22.5" x14ac:dyDescent="0.25">
      <c r="A6550" s="14" t="s">
        <v>1</v>
      </c>
      <c r="B6550" s="14" t="s">
        <v>1</v>
      </c>
      <c r="C6550" s="14" t="s">
        <v>1</v>
      </c>
      <c r="D6550" s="42" t="s">
        <v>1</v>
      </c>
      <c r="E6550" s="42" t="s">
        <v>1</v>
      </c>
      <c r="F6550" s="42" t="s">
        <v>1</v>
      </c>
      <c r="G6550" s="42" t="s">
        <v>1</v>
      </c>
      <c r="H6550" s="17" t="s">
        <v>59</v>
      </c>
      <c r="I6550" s="66">
        <f t="shared" ref="I6550:O6551" si="5094">SUM(I6551)</f>
        <v>30000</v>
      </c>
      <c r="J6550" s="66">
        <f t="shared" si="5094"/>
        <v>30000</v>
      </c>
      <c r="K6550" s="66">
        <f t="shared" si="5094"/>
        <v>0</v>
      </c>
      <c r="L6550" s="66">
        <f t="shared" si="5088"/>
        <v>0</v>
      </c>
      <c r="M6550" s="66">
        <f t="shared" si="5094"/>
        <v>0</v>
      </c>
      <c r="N6550" s="66">
        <f t="shared" si="5094"/>
        <v>0</v>
      </c>
      <c r="O6550" s="66">
        <f t="shared" si="5094"/>
        <v>0</v>
      </c>
      <c r="P6550" s="66">
        <f t="shared" si="5089"/>
        <v>0</v>
      </c>
      <c r="Q6550" s="66">
        <f t="shared" si="5090"/>
        <v>0</v>
      </c>
    </row>
    <row r="6551" spans="1:17" x14ac:dyDescent="0.25">
      <c r="A6551" s="12" t="s">
        <v>638</v>
      </c>
      <c r="B6551" s="12" t="s">
        <v>124</v>
      </c>
      <c r="C6551" s="12" t="s">
        <v>903</v>
      </c>
      <c r="D6551" s="43" t="s">
        <v>1969</v>
      </c>
      <c r="E6551" s="42" t="s">
        <v>2715</v>
      </c>
      <c r="F6551" s="42" t="s">
        <v>1</v>
      </c>
      <c r="G6551" s="42" t="s">
        <v>1</v>
      </c>
      <c r="H6551" s="11" t="s">
        <v>61</v>
      </c>
      <c r="I6551" s="67">
        <f t="shared" si="5094"/>
        <v>30000</v>
      </c>
      <c r="J6551" s="67">
        <f t="shared" si="5094"/>
        <v>30000</v>
      </c>
      <c r="K6551" s="67">
        <f t="shared" si="5094"/>
        <v>0</v>
      </c>
      <c r="L6551" s="67">
        <f t="shared" si="5088"/>
        <v>0</v>
      </c>
      <c r="M6551" s="67">
        <f t="shared" si="5094"/>
        <v>0</v>
      </c>
      <c r="N6551" s="67">
        <f t="shared" si="5094"/>
        <v>0</v>
      </c>
      <c r="O6551" s="67">
        <f t="shared" si="5094"/>
        <v>0</v>
      </c>
      <c r="P6551" s="67">
        <f t="shared" si="5089"/>
        <v>0</v>
      </c>
      <c r="Q6551" s="67">
        <f t="shared" si="5090"/>
        <v>0</v>
      </c>
    </row>
    <row r="6552" spans="1:17" x14ac:dyDescent="0.25">
      <c r="A6552" s="12" t="s">
        <v>638</v>
      </c>
      <c r="B6552" s="12" t="s">
        <v>124</v>
      </c>
      <c r="C6552" s="12" t="s">
        <v>903</v>
      </c>
      <c r="D6552" s="43" t="s">
        <v>1969</v>
      </c>
      <c r="E6552" s="48">
        <v>8213</v>
      </c>
      <c r="F6552" s="43"/>
      <c r="G6552" s="56" t="s">
        <v>2921</v>
      </c>
      <c r="H6552" s="23" t="s">
        <v>62</v>
      </c>
      <c r="I6552" s="68">
        <v>30000</v>
      </c>
      <c r="J6552" s="68">
        <v>30000</v>
      </c>
      <c r="K6552" s="68"/>
      <c r="L6552" s="68">
        <f t="shared" si="5088"/>
        <v>0</v>
      </c>
      <c r="M6552" s="68"/>
      <c r="N6552" s="68"/>
      <c r="O6552" s="68"/>
      <c r="P6552" s="68">
        <f t="shared" si="5089"/>
        <v>0</v>
      </c>
      <c r="Q6552" s="68">
        <f t="shared" si="5090"/>
        <v>0</v>
      </c>
    </row>
    <row r="6553" spans="1:17" x14ac:dyDescent="0.25">
      <c r="A6553" s="23" t="s">
        <v>1</v>
      </c>
      <c r="B6553" s="23" t="s">
        <v>1</v>
      </c>
      <c r="C6553" s="23" t="s">
        <v>1</v>
      </c>
      <c r="D6553" s="49" t="s">
        <v>1</v>
      </c>
      <c r="E6553" s="49" t="s">
        <v>1</v>
      </c>
      <c r="F6553" s="49" t="s">
        <v>1</v>
      </c>
      <c r="G6553" s="49" t="s">
        <v>1</v>
      </c>
      <c r="H6553" s="17" t="s">
        <v>1976</v>
      </c>
      <c r="I6553" s="66">
        <f t="shared" ref="I6553:O6553" si="5095">SUM(I6533,I6550)</f>
        <v>3307101</v>
      </c>
      <c r="J6553" s="66">
        <f t="shared" si="5095"/>
        <v>3070701</v>
      </c>
      <c r="K6553" s="66">
        <f t="shared" si="5095"/>
        <v>0</v>
      </c>
      <c r="L6553" s="66">
        <f t="shared" si="5088"/>
        <v>324470</v>
      </c>
      <c r="M6553" s="66">
        <f t="shared" si="5095"/>
        <v>0</v>
      </c>
      <c r="N6553" s="66">
        <f t="shared" si="5095"/>
        <v>0</v>
      </c>
      <c r="O6553" s="66">
        <f t="shared" si="5095"/>
        <v>324470</v>
      </c>
      <c r="P6553" s="66">
        <f t="shared" si="5089"/>
        <v>324470</v>
      </c>
      <c r="Q6553" s="66">
        <f t="shared" si="5090"/>
        <v>10.566642600500668</v>
      </c>
    </row>
    <row r="6554" spans="1:17" ht="15.75" thickBot="1" x14ac:dyDescent="0.3">
      <c r="A6554" s="23" t="s">
        <v>1</v>
      </c>
      <c r="B6554" s="23" t="s">
        <v>1</v>
      </c>
      <c r="C6554" s="23" t="s">
        <v>1</v>
      </c>
      <c r="D6554" s="49" t="s">
        <v>1</v>
      </c>
      <c r="E6554" s="49" t="s">
        <v>1</v>
      </c>
      <c r="F6554" s="49" t="s">
        <v>1</v>
      </c>
      <c r="G6554" s="49" t="s">
        <v>1</v>
      </c>
      <c r="H6554" s="11" t="s">
        <v>64</v>
      </c>
      <c r="I6554" s="67">
        <v>72</v>
      </c>
      <c r="J6554" s="67">
        <v>72</v>
      </c>
      <c r="K6554" s="67"/>
      <c r="L6554" s="67"/>
      <c r="M6554" s="67"/>
      <c r="N6554" s="67"/>
      <c r="O6554" s="67"/>
      <c r="P6554" s="67"/>
      <c r="Q6554" s="67"/>
    </row>
    <row r="6555" spans="1:17" ht="34.5" thickBot="1" x14ac:dyDescent="0.3">
      <c r="A6555" s="23" t="s">
        <v>1</v>
      </c>
      <c r="B6555" s="23" t="s">
        <v>1</v>
      </c>
      <c r="C6555" s="23" t="s">
        <v>1</v>
      </c>
      <c r="D6555" s="49" t="s">
        <v>1</v>
      </c>
      <c r="E6555" s="49" t="s">
        <v>1</v>
      </c>
      <c r="F6555" s="49" t="s">
        <v>1</v>
      </c>
      <c r="G6555" s="49" t="s">
        <v>1</v>
      </c>
      <c r="H6555" s="22" t="s">
        <v>65</v>
      </c>
      <c r="I6555" s="64" t="s">
        <v>2718</v>
      </c>
      <c r="J6555" s="64" t="s">
        <v>2879</v>
      </c>
      <c r="K6555" s="64" t="s">
        <v>2942</v>
      </c>
      <c r="L6555" s="64" t="s">
        <v>2942</v>
      </c>
      <c r="M6555" s="64" t="s">
        <v>2950</v>
      </c>
      <c r="N6555" s="64" t="s">
        <v>2949</v>
      </c>
      <c r="O6555" s="64" t="s">
        <v>2951</v>
      </c>
      <c r="P6555" s="64" t="s">
        <v>2942</v>
      </c>
      <c r="Q6555" s="64" t="s">
        <v>2944</v>
      </c>
    </row>
    <row r="6556" spans="1:17" x14ac:dyDescent="0.25">
      <c r="A6556" s="24"/>
      <c r="B6556" s="24"/>
      <c r="C6556" s="24"/>
      <c r="D6556" s="51"/>
      <c r="E6556" s="51"/>
      <c r="F6556" s="51"/>
      <c r="G6556" s="51"/>
      <c r="H6556" s="18" t="s">
        <v>1</v>
      </c>
      <c r="I6556" s="65">
        <v>1</v>
      </c>
      <c r="J6556" s="65" t="s">
        <v>2894</v>
      </c>
      <c r="K6556" s="65">
        <v>3</v>
      </c>
      <c r="L6556" s="65" t="s">
        <v>2945</v>
      </c>
      <c r="M6556" s="65">
        <v>5</v>
      </c>
      <c r="N6556" s="65">
        <v>6</v>
      </c>
      <c r="O6556" s="65">
        <v>7</v>
      </c>
      <c r="P6556" s="65" t="s">
        <v>2946</v>
      </c>
      <c r="Q6556" s="65">
        <v>9</v>
      </c>
    </row>
    <row r="6557" spans="1:17" x14ac:dyDescent="0.25">
      <c r="A6557" s="24"/>
      <c r="B6557" s="24"/>
      <c r="C6557" s="24"/>
      <c r="D6557" s="51"/>
      <c r="E6557" s="52"/>
      <c r="F6557" s="52"/>
      <c r="G6557" s="52"/>
      <c r="H6557" s="19" t="s">
        <v>333</v>
      </c>
      <c r="I6557" s="69">
        <f t="shared" ref="I6557" si="5096">SUM(I6553)</f>
        <v>3307101</v>
      </c>
      <c r="J6557" s="69">
        <f t="shared" ref="J6557:K6557" si="5097">SUM(J6553)</f>
        <v>3070701</v>
      </c>
      <c r="K6557" s="69">
        <f t="shared" si="5097"/>
        <v>0</v>
      </c>
      <c r="L6557" s="69">
        <f t="shared" si="5088"/>
        <v>324470</v>
      </c>
      <c r="M6557" s="69">
        <f t="shared" ref="M6557" si="5098">SUM(M6553)</f>
        <v>0</v>
      </c>
      <c r="N6557" s="69">
        <f t="shared" ref="N6557:O6557" si="5099">SUM(N6553)</f>
        <v>0</v>
      </c>
      <c r="O6557" s="69">
        <f t="shared" si="5099"/>
        <v>324470</v>
      </c>
      <c r="P6557" s="69">
        <f t="shared" si="5089"/>
        <v>324470</v>
      </c>
      <c r="Q6557" s="69">
        <f t="shared" si="5090"/>
        <v>10.566642600500668</v>
      </c>
    </row>
    <row r="6558" spans="1:17" x14ac:dyDescent="0.25">
      <c r="A6558" s="24"/>
      <c r="B6558" s="24"/>
      <c r="C6558" s="24"/>
      <c r="D6558" s="51"/>
      <c r="E6558" s="51"/>
      <c r="F6558" s="51"/>
      <c r="G6558" s="51"/>
      <c r="H6558" s="20" t="s">
        <v>67</v>
      </c>
      <c r="I6558" s="69">
        <f t="shared" ref="I6558" si="5100">SUM(I6557)</f>
        <v>3307101</v>
      </c>
      <c r="J6558" s="69">
        <f t="shared" ref="J6558:K6558" si="5101">SUM(J6557)</f>
        <v>3070701</v>
      </c>
      <c r="K6558" s="69">
        <f t="shared" si="5101"/>
        <v>0</v>
      </c>
      <c r="L6558" s="69">
        <f t="shared" si="5088"/>
        <v>324470</v>
      </c>
      <c r="M6558" s="69">
        <f t="shared" ref="M6558" si="5102">SUM(M6557)</f>
        <v>0</v>
      </c>
      <c r="N6558" s="69">
        <f t="shared" ref="N6558:O6558" si="5103">SUM(N6557)</f>
        <v>0</v>
      </c>
      <c r="O6558" s="69">
        <f t="shared" si="5103"/>
        <v>324470</v>
      </c>
      <c r="P6558" s="69">
        <f t="shared" si="5089"/>
        <v>324470</v>
      </c>
      <c r="Q6558" s="69">
        <f t="shared" si="5090"/>
        <v>10.566642600500668</v>
      </c>
    </row>
    <row r="6559" spans="1:17" x14ac:dyDescent="0.25">
      <c r="A6559" s="25"/>
      <c r="B6559" s="25"/>
      <c r="C6559" s="25"/>
      <c r="D6559" s="53"/>
      <c r="E6559" s="53"/>
      <c r="F6559" s="53"/>
      <c r="G6559" s="53"/>
    </row>
    <row r="6560" spans="1:17" ht="15.75" thickBot="1" x14ac:dyDescent="0.3">
      <c r="A6560" s="23" t="s">
        <v>1</v>
      </c>
      <c r="B6560" s="23" t="s">
        <v>1</v>
      </c>
      <c r="C6560" s="23" t="s">
        <v>1</v>
      </c>
      <c r="D6560" s="49" t="s">
        <v>1</v>
      </c>
      <c r="E6560" s="49" t="s">
        <v>1</v>
      </c>
      <c r="F6560" s="49" t="s">
        <v>1</v>
      </c>
      <c r="G6560" s="49" t="s">
        <v>1</v>
      </c>
      <c r="H6560" s="26" t="s">
        <v>1</v>
      </c>
      <c r="I6560" s="70"/>
      <c r="J6560" s="70"/>
      <c r="K6560" s="70"/>
      <c r="L6560" s="70"/>
      <c r="M6560" s="70"/>
      <c r="N6560" s="70"/>
      <c r="O6560" s="70"/>
      <c r="P6560" s="70"/>
      <c r="Q6560" s="70"/>
    </row>
    <row r="6561" spans="1:17" ht="34.5" thickBot="1" x14ac:dyDescent="0.3">
      <c r="A6561" s="22" t="s">
        <v>4</v>
      </c>
      <c r="B6561" s="22" t="s">
        <v>5</v>
      </c>
      <c r="C6561" s="22" t="s">
        <v>6</v>
      </c>
      <c r="D6561" s="44" t="s">
        <v>2891</v>
      </c>
      <c r="E6561" s="44" t="s">
        <v>2895</v>
      </c>
      <c r="F6561" s="44" t="s">
        <v>7</v>
      </c>
      <c r="G6561" s="44" t="s">
        <v>8</v>
      </c>
      <c r="H6561" s="22" t="s">
        <v>9</v>
      </c>
      <c r="I6561" s="64" t="s">
        <v>2718</v>
      </c>
      <c r="J6561" s="64" t="s">
        <v>2879</v>
      </c>
      <c r="K6561" s="64" t="s">
        <v>2942</v>
      </c>
      <c r="L6561" s="64" t="s">
        <v>2942</v>
      </c>
      <c r="M6561" s="64" t="s">
        <v>2950</v>
      </c>
      <c r="N6561" s="64" t="s">
        <v>2949</v>
      </c>
      <c r="O6561" s="64" t="s">
        <v>2951</v>
      </c>
      <c r="P6561" s="64" t="s">
        <v>2942</v>
      </c>
      <c r="Q6561" s="64" t="s">
        <v>2944</v>
      </c>
    </row>
    <row r="6562" spans="1:17" x14ac:dyDescent="0.25">
      <c r="A6562" s="15" t="s">
        <v>1</v>
      </c>
      <c r="B6562" s="15" t="s">
        <v>1</v>
      </c>
      <c r="C6562" s="15" t="s">
        <v>1</v>
      </c>
      <c r="D6562" s="45" t="s">
        <v>1</v>
      </c>
      <c r="E6562" s="45" t="s">
        <v>1</v>
      </c>
      <c r="F6562" s="46" t="s">
        <v>1</v>
      </c>
      <c r="G6562" s="47" t="s">
        <v>1</v>
      </c>
      <c r="H6562" s="16" t="s">
        <v>1</v>
      </c>
      <c r="I6562" s="65">
        <v>1</v>
      </c>
      <c r="J6562" s="65" t="s">
        <v>2894</v>
      </c>
      <c r="K6562" s="65">
        <v>3</v>
      </c>
      <c r="L6562" s="65" t="s">
        <v>2945</v>
      </c>
      <c r="M6562" s="65">
        <v>5</v>
      </c>
      <c r="N6562" s="65">
        <v>6</v>
      </c>
      <c r="O6562" s="65">
        <v>7</v>
      </c>
      <c r="P6562" s="65" t="s">
        <v>2946</v>
      </c>
      <c r="Q6562" s="65">
        <v>9</v>
      </c>
    </row>
    <row r="6563" spans="1:17" x14ac:dyDescent="0.25">
      <c r="A6563" s="14" t="s">
        <v>638</v>
      </c>
      <c r="B6563" s="14" t="s">
        <v>124</v>
      </c>
      <c r="C6563" s="12" t="s">
        <v>914</v>
      </c>
      <c r="D6563" s="43" t="s">
        <v>1977</v>
      </c>
      <c r="E6563" s="42" t="s">
        <v>1</v>
      </c>
      <c r="F6563" s="42" t="s">
        <v>1</v>
      </c>
      <c r="G6563" s="42" t="s">
        <v>1</v>
      </c>
      <c r="H6563" s="11" t="s">
        <v>1978</v>
      </c>
      <c r="I6563" s="63"/>
      <c r="J6563" s="63"/>
      <c r="K6563" s="63"/>
      <c r="L6563" s="63"/>
      <c r="M6563" s="63"/>
      <c r="N6563" s="63"/>
      <c r="O6563" s="63"/>
      <c r="P6563" s="63"/>
      <c r="Q6563" s="63"/>
    </row>
    <row r="6564" spans="1:17" ht="22.5" x14ac:dyDescent="0.25">
      <c r="A6564" s="14" t="s">
        <v>1</v>
      </c>
      <c r="B6564" s="14" t="s">
        <v>1</v>
      </c>
      <c r="C6564" s="14" t="s">
        <v>1</v>
      </c>
      <c r="D6564" s="42" t="s">
        <v>1</v>
      </c>
      <c r="E6564" s="42" t="s">
        <v>1</v>
      </c>
      <c r="F6564" s="42" t="s">
        <v>1</v>
      </c>
      <c r="G6564" s="42" t="s">
        <v>1</v>
      </c>
      <c r="H6564" s="17" t="s">
        <v>13</v>
      </c>
      <c r="I6564" s="66">
        <f t="shared" ref="I6564" si="5104">SUM(I6565,I6573,I6575)</f>
        <v>9644533</v>
      </c>
      <c r="J6564" s="66">
        <f t="shared" ref="J6564:K6564" si="5105">SUM(J6565,J6573,J6575)</f>
        <v>9199733</v>
      </c>
      <c r="K6564" s="66">
        <f t="shared" si="5105"/>
        <v>0</v>
      </c>
      <c r="L6564" s="66">
        <f t="shared" si="5088"/>
        <v>746400</v>
      </c>
      <c r="M6564" s="66">
        <f t="shared" ref="M6564" si="5106">SUM(M6565,M6573,M6575)</f>
        <v>0</v>
      </c>
      <c r="N6564" s="66">
        <f t="shared" ref="N6564:O6564" si="5107">SUM(N6565,N6573,N6575)</f>
        <v>0</v>
      </c>
      <c r="O6564" s="66">
        <f t="shared" si="5107"/>
        <v>746400</v>
      </c>
      <c r="P6564" s="66">
        <f t="shared" si="5089"/>
        <v>746400</v>
      </c>
      <c r="Q6564" s="66">
        <f t="shared" si="5090"/>
        <v>8.1132789397257508</v>
      </c>
    </row>
    <row r="6565" spans="1:17" x14ac:dyDescent="0.25">
      <c r="A6565" s="12" t="s">
        <v>638</v>
      </c>
      <c r="B6565" s="12" t="s">
        <v>124</v>
      </c>
      <c r="C6565" s="12" t="s">
        <v>914</v>
      </c>
      <c r="D6565" s="43" t="s">
        <v>1977</v>
      </c>
      <c r="E6565" s="42" t="s">
        <v>2709</v>
      </c>
      <c r="F6565" s="42" t="s">
        <v>1</v>
      </c>
      <c r="G6565" s="42" t="s">
        <v>1</v>
      </c>
      <c r="H6565" s="11" t="s">
        <v>15</v>
      </c>
      <c r="I6565" s="67">
        <f t="shared" ref="I6565" si="5108">SUM(I6566,I6567)</f>
        <v>8260140</v>
      </c>
      <c r="J6565" s="67">
        <f t="shared" ref="J6565:K6565" si="5109">SUM(J6566,J6567)</f>
        <v>8126140</v>
      </c>
      <c r="K6565" s="67">
        <f t="shared" si="5109"/>
        <v>0</v>
      </c>
      <c r="L6565" s="67">
        <f t="shared" si="5088"/>
        <v>633500</v>
      </c>
      <c r="M6565" s="67">
        <f t="shared" ref="M6565" si="5110">SUM(M6566,M6567)</f>
        <v>0</v>
      </c>
      <c r="N6565" s="67">
        <f t="shared" ref="N6565:O6565" si="5111">SUM(N6566,N6567)</f>
        <v>0</v>
      </c>
      <c r="O6565" s="67">
        <f t="shared" si="5111"/>
        <v>633500</v>
      </c>
      <c r="P6565" s="67">
        <f t="shared" si="5089"/>
        <v>633500</v>
      </c>
      <c r="Q6565" s="67">
        <f t="shared" si="5090"/>
        <v>7.7958292621096854</v>
      </c>
    </row>
    <row r="6566" spans="1:17" x14ac:dyDescent="0.25">
      <c r="A6566" s="12" t="s">
        <v>638</v>
      </c>
      <c r="B6566" s="12" t="s">
        <v>124</v>
      </c>
      <c r="C6566" s="12" t="s">
        <v>914</v>
      </c>
      <c r="D6566" s="43" t="s">
        <v>1977</v>
      </c>
      <c r="E6566" s="48">
        <v>6111</v>
      </c>
      <c r="F6566" s="43"/>
      <c r="G6566" s="56" t="s">
        <v>2921</v>
      </c>
      <c r="H6566" s="23" t="s">
        <v>16</v>
      </c>
      <c r="I6566" s="68">
        <v>7571530</v>
      </c>
      <c r="J6566" s="68">
        <v>7437530</v>
      </c>
      <c r="K6566" s="68"/>
      <c r="L6566" s="68">
        <f t="shared" si="5088"/>
        <v>590000</v>
      </c>
      <c r="M6566" s="68"/>
      <c r="N6566" s="68"/>
      <c r="O6566" s="68">
        <v>590000</v>
      </c>
      <c r="P6566" s="68">
        <f t="shared" si="5089"/>
        <v>590000</v>
      </c>
      <c r="Q6566" s="68">
        <f t="shared" si="5090"/>
        <v>7.9327411116324908</v>
      </c>
    </row>
    <row r="6567" spans="1:17" x14ac:dyDescent="0.25">
      <c r="A6567" s="14" t="s">
        <v>638</v>
      </c>
      <c r="B6567" s="14" t="s">
        <v>124</v>
      </c>
      <c r="C6567" s="14" t="s">
        <v>914</v>
      </c>
      <c r="D6567" s="50" t="s">
        <v>1977</v>
      </c>
      <c r="E6567" s="50" t="s">
        <v>2719</v>
      </c>
      <c r="F6567" s="43" t="s">
        <v>1</v>
      </c>
      <c r="G6567" s="49" t="s">
        <v>1</v>
      </c>
      <c r="H6567" s="11" t="s">
        <v>19</v>
      </c>
      <c r="I6567" s="67">
        <f t="shared" ref="I6567:O6567" si="5112">SUM(I6568:I6572)</f>
        <v>688610</v>
      </c>
      <c r="J6567" s="67">
        <f t="shared" si="5112"/>
        <v>688610</v>
      </c>
      <c r="K6567" s="67">
        <f t="shared" si="5112"/>
        <v>0</v>
      </c>
      <c r="L6567" s="67">
        <f t="shared" si="5088"/>
        <v>43500</v>
      </c>
      <c r="M6567" s="67">
        <f t="shared" si="5112"/>
        <v>0</v>
      </c>
      <c r="N6567" s="67">
        <f t="shared" si="5112"/>
        <v>0</v>
      </c>
      <c r="O6567" s="67">
        <f t="shared" si="5112"/>
        <v>43500</v>
      </c>
      <c r="P6567" s="67">
        <f t="shared" si="5089"/>
        <v>43500</v>
      </c>
      <c r="Q6567" s="67">
        <f t="shared" si="5090"/>
        <v>6.317073524927026</v>
      </c>
    </row>
    <row r="6568" spans="1:17" x14ac:dyDescent="0.25">
      <c r="A6568" s="12" t="s">
        <v>638</v>
      </c>
      <c r="B6568" s="12" t="s">
        <v>124</v>
      </c>
      <c r="C6568" s="12" t="s">
        <v>914</v>
      </c>
      <c r="D6568" s="43" t="s">
        <v>1977</v>
      </c>
      <c r="E6568" s="48">
        <v>6112</v>
      </c>
      <c r="F6568" s="43" t="s">
        <v>1979</v>
      </c>
      <c r="G6568" s="56" t="s">
        <v>2921</v>
      </c>
      <c r="H6568" s="23" t="s">
        <v>73</v>
      </c>
      <c r="I6568" s="68">
        <v>93000</v>
      </c>
      <c r="J6568" s="68">
        <v>93000</v>
      </c>
      <c r="K6568" s="68"/>
      <c r="L6568" s="68">
        <f t="shared" si="5088"/>
        <v>8500</v>
      </c>
      <c r="M6568" s="68"/>
      <c r="N6568" s="68"/>
      <c r="O6568" s="68">
        <v>8500</v>
      </c>
      <c r="P6568" s="68">
        <f t="shared" si="5089"/>
        <v>8500</v>
      </c>
      <c r="Q6568" s="68">
        <f t="shared" si="5090"/>
        <v>9.1397849462365599</v>
      </c>
    </row>
    <row r="6569" spans="1:17" x14ac:dyDescent="0.25">
      <c r="A6569" s="12" t="s">
        <v>638</v>
      </c>
      <c r="B6569" s="12" t="s">
        <v>124</v>
      </c>
      <c r="C6569" s="12" t="s">
        <v>914</v>
      </c>
      <c r="D6569" s="43" t="s">
        <v>1977</v>
      </c>
      <c r="E6569" s="48">
        <v>6112</v>
      </c>
      <c r="F6569" s="43" t="s">
        <v>1980</v>
      </c>
      <c r="G6569" s="56" t="s">
        <v>2921</v>
      </c>
      <c r="H6569" s="23" t="s">
        <v>22</v>
      </c>
      <c r="I6569" s="68">
        <v>382000</v>
      </c>
      <c r="J6569" s="68">
        <v>382000</v>
      </c>
      <c r="K6569" s="68"/>
      <c r="L6569" s="68">
        <f t="shared" si="5088"/>
        <v>35000</v>
      </c>
      <c r="M6569" s="68"/>
      <c r="N6569" s="68"/>
      <c r="O6569" s="68">
        <v>35000</v>
      </c>
      <c r="P6569" s="68">
        <f t="shared" si="5089"/>
        <v>35000</v>
      </c>
      <c r="Q6569" s="68">
        <f t="shared" si="5090"/>
        <v>9.1623036649214651</v>
      </c>
    </row>
    <row r="6570" spans="1:17" x14ac:dyDescent="0.25">
      <c r="A6570" s="12" t="s">
        <v>638</v>
      </c>
      <c r="B6570" s="12" t="s">
        <v>124</v>
      </c>
      <c r="C6570" s="12" t="s">
        <v>914</v>
      </c>
      <c r="D6570" s="43" t="s">
        <v>1977</v>
      </c>
      <c r="E6570" s="48">
        <v>6112</v>
      </c>
      <c r="F6570" s="43" t="s">
        <v>1981</v>
      </c>
      <c r="G6570" s="56" t="s">
        <v>2921</v>
      </c>
      <c r="H6570" s="23" t="s">
        <v>24</v>
      </c>
      <c r="I6570" s="68">
        <v>90210</v>
      </c>
      <c r="J6570" s="68">
        <v>90210</v>
      </c>
      <c r="K6570" s="68"/>
      <c r="L6570" s="68">
        <f t="shared" si="5088"/>
        <v>0</v>
      </c>
      <c r="M6570" s="68"/>
      <c r="N6570" s="68"/>
      <c r="O6570" s="68"/>
      <c r="P6570" s="68">
        <f t="shared" si="5089"/>
        <v>0</v>
      </c>
      <c r="Q6570" s="68">
        <f t="shared" si="5090"/>
        <v>0</v>
      </c>
    </row>
    <row r="6571" spans="1:17" x14ac:dyDescent="0.25">
      <c r="A6571" s="12" t="s">
        <v>638</v>
      </c>
      <c r="B6571" s="12" t="s">
        <v>124</v>
      </c>
      <c r="C6571" s="12" t="s">
        <v>914</v>
      </c>
      <c r="D6571" s="43" t="s">
        <v>1977</v>
      </c>
      <c r="E6571" s="48">
        <v>6112</v>
      </c>
      <c r="F6571" s="43" t="s">
        <v>1982</v>
      </c>
      <c r="G6571" s="56" t="s">
        <v>2921</v>
      </c>
      <c r="H6571" s="23" t="s">
        <v>76</v>
      </c>
      <c r="I6571" s="68">
        <v>100800</v>
      </c>
      <c r="J6571" s="68">
        <v>100800</v>
      </c>
      <c r="K6571" s="68"/>
      <c r="L6571" s="68">
        <f t="shared" si="5088"/>
        <v>0</v>
      </c>
      <c r="M6571" s="68"/>
      <c r="N6571" s="68"/>
      <c r="O6571" s="68">
        <v>0</v>
      </c>
      <c r="P6571" s="68">
        <f t="shared" si="5089"/>
        <v>0</v>
      </c>
      <c r="Q6571" s="68">
        <f t="shared" si="5090"/>
        <v>0</v>
      </c>
    </row>
    <row r="6572" spans="1:17" x14ac:dyDescent="0.25">
      <c r="A6572" s="12" t="s">
        <v>638</v>
      </c>
      <c r="B6572" s="12" t="s">
        <v>124</v>
      </c>
      <c r="C6572" s="12" t="s">
        <v>914</v>
      </c>
      <c r="D6572" s="43" t="s">
        <v>1977</v>
      </c>
      <c r="E6572" s="48">
        <v>6112</v>
      </c>
      <c r="F6572" s="43" t="s">
        <v>1983</v>
      </c>
      <c r="G6572" s="56" t="s">
        <v>2921</v>
      </c>
      <c r="H6572" s="23" t="s">
        <v>26</v>
      </c>
      <c r="I6572" s="68">
        <v>22600</v>
      </c>
      <c r="J6572" s="68">
        <v>22600</v>
      </c>
      <c r="K6572" s="68"/>
      <c r="L6572" s="68">
        <f t="shared" si="5088"/>
        <v>0</v>
      </c>
      <c r="M6572" s="68"/>
      <c r="N6572" s="68"/>
      <c r="O6572" s="68">
        <v>0</v>
      </c>
      <c r="P6572" s="68">
        <f t="shared" si="5089"/>
        <v>0</v>
      </c>
      <c r="Q6572" s="68">
        <f t="shared" si="5090"/>
        <v>0</v>
      </c>
    </row>
    <row r="6573" spans="1:17" x14ac:dyDescent="0.25">
      <c r="A6573" s="12" t="s">
        <v>638</v>
      </c>
      <c r="B6573" s="12" t="s">
        <v>124</v>
      </c>
      <c r="C6573" s="12" t="s">
        <v>914</v>
      </c>
      <c r="D6573" s="43" t="s">
        <v>1977</v>
      </c>
      <c r="E6573" s="42" t="s">
        <v>2710</v>
      </c>
      <c r="F6573" s="42" t="s">
        <v>1</v>
      </c>
      <c r="G6573" s="42" t="s">
        <v>1</v>
      </c>
      <c r="H6573" s="11" t="s">
        <v>28</v>
      </c>
      <c r="I6573" s="67">
        <f t="shared" ref="I6573:O6573" si="5113">SUM(I6574)</f>
        <v>795040</v>
      </c>
      <c r="J6573" s="67">
        <f t="shared" si="5113"/>
        <v>780940</v>
      </c>
      <c r="K6573" s="67">
        <f t="shared" si="5113"/>
        <v>0</v>
      </c>
      <c r="L6573" s="67">
        <f t="shared" si="5088"/>
        <v>62000</v>
      </c>
      <c r="M6573" s="67">
        <f t="shared" si="5113"/>
        <v>0</v>
      </c>
      <c r="N6573" s="67">
        <f t="shared" si="5113"/>
        <v>0</v>
      </c>
      <c r="O6573" s="67">
        <f t="shared" si="5113"/>
        <v>62000</v>
      </c>
      <c r="P6573" s="67">
        <f t="shared" si="5089"/>
        <v>62000</v>
      </c>
      <c r="Q6573" s="67">
        <f t="shared" si="5090"/>
        <v>7.9391502548211133</v>
      </c>
    </row>
    <row r="6574" spans="1:17" x14ac:dyDescent="0.25">
      <c r="A6574" s="12" t="s">
        <v>638</v>
      </c>
      <c r="B6574" s="12" t="s">
        <v>124</v>
      </c>
      <c r="C6574" s="12" t="s">
        <v>914</v>
      </c>
      <c r="D6574" s="43" t="s">
        <v>1977</v>
      </c>
      <c r="E6574" s="48">
        <v>6121</v>
      </c>
      <c r="F6574" s="43"/>
      <c r="G6574" s="56" t="s">
        <v>2921</v>
      </c>
      <c r="H6574" s="23" t="s">
        <v>29</v>
      </c>
      <c r="I6574" s="68">
        <v>795040</v>
      </c>
      <c r="J6574" s="68">
        <v>780940</v>
      </c>
      <c r="K6574" s="68"/>
      <c r="L6574" s="68">
        <f t="shared" si="5088"/>
        <v>62000</v>
      </c>
      <c r="M6574" s="68"/>
      <c r="N6574" s="68"/>
      <c r="O6574" s="68">
        <v>62000</v>
      </c>
      <c r="P6574" s="68">
        <f t="shared" si="5089"/>
        <v>62000</v>
      </c>
      <c r="Q6574" s="68">
        <f t="shared" si="5090"/>
        <v>7.9391502548211133</v>
      </c>
    </row>
    <row r="6575" spans="1:17" x14ac:dyDescent="0.25">
      <c r="A6575" s="12" t="s">
        <v>638</v>
      </c>
      <c r="B6575" s="12" t="s">
        <v>124</v>
      </c>
      <c r="C6575" s="12" t="s">
        <v>914</v>
      </c>
      <c r="D6575" s="43" t="s">
        <v>1977</v>
      </c>
      <c r="E6575" s="42" t="s">
        <v>2711</v>
      </c>
      <c r="F6575" s="42" t="s">
        <v>1</v>
      </c>
      <c r="G6575" s="42" t="s">
        <v>1</v>
      </c>
      <c r="H6575" s="11" t="s">
        <v>32</v>
      </c>
      <c r="I6575" s="67">
        <f t="shared" ref="I6575:O6575" si="5114">SUM(I6576:I6583)</f>
        <v>589353</v>
      </c>
      <c r="J6575" s="67">
        <f t="shared" si="5114"/>
        <v>292653</v>
      </c>
      <c r="K6575" s="67">
        <f t="shared" si="5114"/>
        <v>0</v>
      </c>
      <c r="L6575" s="67">
        <f t="shared" si="5088"/>
        <v>50900</v>
      </c>
      <c r="M6575" s="67">
        <f t="shared" si="5114"/>
        <v>0</v>
      </c>
      <c r="N6575" s="67">
        <f t="shared" si="5114"/>
        <v>0</v>
      </c>
      <c r="O6575" s="67">
        <f t="shared" si="5114"/>
        <v>50900</v>
      </c>
      <c r="P6575" s="67">
        <f t="shared" si="5089"/>
        <v>50900</v>
      </c>
      <c r="Q6575" s="67">
        <f t="shared" si="5090"/>
        <v>17.39261172788251</v>
      </c>
    </row>
    <row r="6576" spans="1:17" x14ac:dyDescent="0.25">
      <c r="A6576" s="12" t="s">
        <v>638</v>
      </c>
      <c r="B6576" s="12" t="s">
        <v>124</v>
      </c>
      <c r="C6576" s="12" t="s">
        <v>914</v>
      </c>
      <c r="D6576" s="43" t="s">
        <v>1977</v>
      </c>
      <c r="E6576" s="48">
        <v>6131</v>
      </c>
      <c r="F6576" s="43"/>
      <c r="G6576" s="56" t="s">
        <v>2921</v>
      </c>
      <c r="H6576" s="23" t="s">
        <v>33</v>
      </c>
      <c r="I6576" s="68">
        <v>26000</v>
      </c>
      <c r="J6576" s="68">
        <v>0</v>
      </c>
      <c r="K6576" s="68"/>
      <c r="L6576" s="68">
        <f t="shared" si="5088"/>
        <v>0</v>
      </c>
      <c r="M6576" s="68"/>
      <c r="N6576" s="68"/>
      <c r="O6576" s="68">
        <v>0</v>
      </c>
      <c r="P6576" s="68">
        <f t="shared" si="5089"/>
        <v>0</v>
      </c>
      <c r="Q6576" s="68" t="str">
        <f t="shared" si="5090"/>
        <v>-</v>
      </c>
    </row>
    <row r="6577" spans="1:17" x14ac:dyDescent="0.25">
      <c r="A6577" s="12" t="s">
        <v>638</v>
      </c>
      <c r="B6577" s="12" t="s">
        <v>124</v>
      </c>
      <c r="C6577" s="12" t="s">
        <v>914</v>
      </c>
      <c r="D6577" s="43" t="s">
        <v>1977</v>
      </c>
      <c r="E6577" s="48">
        <v>6132</v>
      </c>
      <c r="F6577" s="43"/>
      <c r="G6577" s="56" t="s">
        <v>2921</v>
      </c>
      <c r="H6577" s="23" t="s">
        <v>227</v>
      </c>
      <c r="I6577" s="68">
        <v>215753</v>
      </c>
      <c r="J6577" s="68">
        <v>165753</v>
      </c>
      <c r="K6577" s="68"/>
      <c r="L6577" s="68">
        <f t="shared" si="5088"/>
        <v>41000</v>
      </c>
      <c r="M6577" s="68"/>
      <c r="N6577" s="68"/>
      <c r="O6577" s="68">
        <v>41000</v>
      </c>
      <c r="P6577" s="68">
        <f t="shared" si="5089"/>
        <v>41000</v>
      </c>
      <c r="Q6577" s="68">
        <f t="shared" si="5090"/>
        <v>24.735600562282432</v>
      </c>
    </row>
    <row r="6578" spans="1:17" x14ac:dyDescent="0.25">
      <c r="A6578" s="12" t="s">
        <v>638</v>
      </c>
      <c r="B6578" s="12" t="s">
        <v>124</v>
      </c>
      <c r="C6578" s="12" t="s">
        <v>914</v>
      </c>
      <c r="D6578" s="43" t="s">
        <v>1977</v>
      </c>
      <c r="E6578" s="48">
        <v>6133</v>
      </c>
      <c r="F6578" s="43"/>
      <c r="G6578" s="56" t="s">
        <v>2921</v>
      </c>
      <c r="H6578" s="23" t="s">
        <v>229</v>
      </c>
      <c r="I6578" s="68">
        <v>45000</v>
      </c>
      <c r="J6578" s="68">
        <v>30000</v>
      </c>
      <c r="K6578" s="68"/>
      <c r="L6578" s="68">
        <f t="shared" si="5088"/>
        <v>3300</v>
      </c>
      <c r="M6578" s="68"/>
      <c r="N6578" s="68"/>
      <c r="O6578" s="68">
        <v>3300</v>
      </c>
      <c r="P6578" s="68">
        <f t="shared" si="5089"/>
        <v>3300</v>
      </c>
      <c r="Q6578" s="68">
        <f t="shared" si="5090"/>
        <v>11</v>
      </c>
    </row>
    <row r="6579" spans="1:17" x14ac:dyDescent="0.25">
      <c r="A6579" s="12" t="s">
        <v>638</v>
      </c>
      <c r="B6579" s="12" t="s">
        <v>124</v>
      </c>
      <c r="C6579" s="12" t="s">
        <v>914</v>
      </c>
      <c r="D6579" s="43" t="s">
        <v>1977</v>
      </c>
      <c r="E6579" s="48">
        <v>6134</v>
      </c>
      <c r="F6579" s="43"/>
      <c r="G6579" s="56" t="s">
        <v>2921</v>
      </c>
      <c r="H6579" s="23" t="s">
        <v>169</v>
      </c>
      <c r="I6579" s="68">
        <v>49000</v>
      </c>
      <c r="J6579" s="68">
        <v>0</v>
      </c>
      <c r="K6579" s="68"/>
      <c r="L6579" s="68">
        <f t="shared" si="5088"/>
        <v>0</v>
      </c>
      <c r="M6579" s="68"/>
      <c r="N6579" s="68"/>
      <c r="O6579" s="68">
        <v>0</v>
      </c>
      <c r="P6579" s="68">
        <f t="shared" si="5089"/>
        <v>0</v>
      </c>
      <c r="Q6579" s="68" t="str">
        <f t="shared" si="5090"/>
        <v>-</v>
      </c>
    </row>
    <row r="6580" spans="1:17" x14ac:dyDescent="0.25">
      <c r="A6580" s="12" t="s">
        <v>638</v>
      </c>
      <c r="B6580" s="12" t="s">
        <v>124</v>
      </c>
      <c r="C6580" s="12" t="s">
        <v>914</v>
      </c>
      <c r="D6580" s="43" t="s">
        <v>1977</v>
      </c>
      <c r="E6580" s="48">
        <v>6135</v>
      </c>
      <c r="F6580" s="43"/>
      <c r="G6580" s="56" t="s">
        <v>2921</v>
      </c>
      <c r="H6580" s="23" t="s">
        <v>231</v>
      </c>
      <c r="I6580" s="68">
        <v>4000</v>
      </c>
      <c r="J6580" s="68">
        <v>0</v>
      </c>
      <c r="K6580" s="68"/>
      <c r="L6580" s="68">
        <f t="shared" si="5088"/>
        <v>0</v>
      </c>
      <c r="M6580" s="68"/>
      <c r="N6580" s="68"/>
      <c r="O6580" s="68">
        <v>0</v>
      </c>
      <c r="P6580" s="68">
        <f t="shared" si="5089"/>
        <v>0</v>
      </c>
      <c r="Q6580" s="68" t="str">
        <f t="shared" si="5090"/>
        <v>-</v>
      </c>
    </row>
    <row r="6581" spans="1:17" x14ac:dyDescent="0.25">
      <c r="A6581" s="12" t="s">
        <v>638</v>
      </c>
      <c r="B6581" s="12" t="s">
        <v>124</v>
      </c>
      <c r="C6581" s="12" t="s">
        <v>914</v>
      </c>
      <c r="D6581" s="43" t="s">
        <v>1977</v>
      </c>
      <c r="E6581" s="48">
        <v>6137</v>
      </c>
      <c r="F6581" s="43"/>
      <c r="G6581" s="56" t="s">
        <v>2921</v>
      </c>
      <c r="H6581" s="23" t="s">
        <v>235</v>
      </c>
      <c r="I6581" s="68">
        <v>71000</v>
      </c>
      <c r="J6581" s="68">
        <v>56000</v>
      </c>
      <c r="K6581" s="68"/>
      <c r="L6581" s="68">
        <f t="shared" si="5088"/>
        <v>3000</v>
      </c>
      <c r="M6581" s="68"/>
      <c r="N6581" s="68"/>
      <c r="O6581" s="68">
        <v>3000</v>
      </c>
      <c r="P6581" s="68">
        <f t="shared" si="5089"/>
        <v>3000</v>
      </c>
      <c r="Q6581" s="68">
        <f t="shared" si="5090"/>
        <v>5.3571428571428568</v>
      </c>
    </row>
    <row r="6582" spans="1:17" x14ac:dyDescent="0.25">
      <c r="A6582" s="12" t="s">
        <v>638</v>
      </c>
      <c r="B6582" s="12" t="s">
        <v>124</v>
      </c>
      <c r="C6582" s="12" t="s">
        <v>914</v>
      </c>
      <c r="D6582" s="43" t="s">
        <v>1977</v>
      </c>
      <c r="E6582" s="48">
        <v>6138</v>
      </c>
      <c r="F6582" s="43"/>
      <c r="G6582" s="56" t="s">
        <v>2921</v>
      </c>
      <c r="H6582" s="23" t="s">
        <v>237</v>
      </c>
      <c r="I6582" s="68">
        <v>10000</v>
      </c>
      <c r="J6582" s="68">
        <v>0</v>
      </c>
      <c r="K6582" s="68"/>
      <c r="L6582" s="68">
        <f t="shared" si="5088"/>
        <v>0</v>
      </c>
      <c r="M6582" s="68"/>
      <c r="N6582" s="68"/>
      <c r="O6582" s="68">
        <v>0</v>
      </c>
      <c r="P6582" s="68">
        <f t="shared" si="5089"/>
        <v>0</v>
      </c>
      <c r="Q6582" s="68" t="str">
        <f t="shared" si="5090"/>
        <v>-</v>
      </c>
    </row>
    <row r="6583" spans="1:17" x14ac:dyDescent="0.25">
      <c r="A6583" s="14" t="s">
        <v>638</v>
      </c>
      <c r="B6583" s="14" t="s">
        <v>124</v>
      </c>
      <c r="C6583" s="14" t="s">
        <v>914</v>
      </c>
      <c r="D6583" s="50" t="s">
        <v>1977</v>
      </c>
      <c r="E6583" s="50" t="s">
        <v>2720</v>
      </c>
      <c r="F6583" s="43" t="s">
        <v>1</v>
      </c>
      <c r="G6583" s="49" t="s">
        <v>1</v>
      </c>
      <c r="H6583" s="11" t="s">
        <v>35</v>
      </c>
      <c r="I6583" s="67">
        <f t="shared" ref="I6583:O6583" si="5115">SUM(I6584:I6586)</f>
        <v>168600</v>
      </c>
      <c r="J6583" s="67">
        <f t="shared" si="5115"/>
        <v>40900</v>
      </c>
      <c r="K6583" s="67">
        <f t="shared" si="5115"/>
        <v>0</v>
      </c>
      <c r="L6583" s="67">
        <f t="shared" si="5088"/>
        <v>3600</v>
      </c>
      <c r="M6583" s="67">
        <f t="shared" si="5115"/>
        <v>0</v>
      </c>
      <c r="N6583" s="67">
        <f t="shared" si="5115"/>
        <v>0</v>
      </c>
      <c r="O6583" s="67">
        <f t="shared" si="5115"/>
        <v>3600</v>
      </c>
      <c r="P6583" s="67">
        <f t="shared" si="5089"/>
        <v>3600</v>
      </c>
      <c r="Q6583" s="67">
        <f t="shared" si="5090"/>
        <v>8.8019559902200495</v>
      </c>
    </row>
    <row r="6584" spans="1:17" x14ac:dyDescent="0.25">
      <c r="A6584" s="12" t="s">
        <v>638</v>
      </c>
      <c r="B6584" s="12" t="s">
        <v>124</v>
      </c>
      <c r="C6584" s="12" t="s">
        <v>914</v>
      </c>
      <c r="D6584" s="43" t="s">
        <v>1977</v>
      </c>
      <c r="E6584" s="48">
        <v>6139</v>
      </c>
      <c r="F6584" s="43"/>
      <c r="G6584" s="56" t="s">
        <v>2921</v>
      </c>
      <c r="H6584" s="23" t="s">
        <v>35</v>
      </c>
      <c r="I6584" s="68">
        <v>127000</v>
      </c>
      <c r="J6584" s="68">
        <v>0</v>
      </c>
      <c r="K6584" s="68"/>
      <c r="L6584" s="68">
        <f t="shared" si="5088"/>
        <v>0</v>
      </c>
      <c r="M6584" s="68"/>
      <c r="N6584" s="68"/>
      <c r="O6584" s="68">
        <v>0</v>
      </c>
      <c r="P6584" s="68">
        <f t="shared" si="5089"/>
        <v>0</v>
      </c>
      <c r="Q6584" s="68" t="str">
        <f t="shared" si="5090"/>
        <v>-</v>
      </c>
    </row>
    <row r="6585" spans="1:17" x14ac:dyDescent="0.25">
      <c r="A6585" s="12" t="s">
        <v>638</v>
      </c>
      <c r="B6585" s="12" t="s">
        <v>124</v>
      </c>
      <c r="C6585" s="12" t="s">
        <v>914</v>
      </c>
      <c r="D6585" s="43" t="s">
        <v>1977</v>
      </c>
      <c r="E6585" s="48">
        <v>6139</v>
      </c>
      <c r="F6585" s="43" t="s">
        <v>1984</v>
      </c>
      <c r="G6585" s="56" t="s">
        <v>2921</v>
      </c>
      <c r="H6585" s="23" t="s">
        <v>43</v>
      </c>
      <c r="I6585" s="68">
        <v>25200</v>
      </c>
      <c r="J6585" s="68">
        <v>24500</v>
      </c>
      <c r="K6585" s="68"/>
      <c r="L6585" s="68">
        <f t="shared" si="5088"/>
        <v>1900</v>
      </c>
      <c r="M6585" s="68"/>
      <c r="N6585" s="68"/>
      <c r="O6585" s="68">
        <v>1900</v>
      </c>
      <c r="P6585" s="68">
        <f t="shared" si="5089"/>
        <v>1900</v>
      </c>
      <c r="Q6585" s="68">
        <f t="shared" si="5090"/>
        <v>7.7551020408163263</v>
      </c>
    </row>
    <row r="6586" spans="1:17" ht="22.5" x14ac:dyDescent="0.25">
      <c r="A6586" s="12" t="s">
        <v>638</v>
      </c>
      <c r="B6586" s="12" t="s">
        <v>124</v>
      </c>
      <c r="C6586" s="12" t="s">
        <v>914</v>
      </c>
      <c r="D6586" s="43" t="s">
        <v>1977</v>
      </c>
      <c r="E6586" s="48">
        <v>6139</v>
      </c>
      <c r="F6586" s="43" t="s">
        <v>1985</v>
      </c>
      <c r="G6586" s="56" t="s">
        <v>2921</v>
      </c>
      <c r="H6586" s="23" t="s">
        <v>49</v>
      </c>
      <c r="I6586" s="68">
        <v>16400</v>
      </c>
      <c r="J6586" s="68">
        <v>16400</v>
      </c>
      <c r="K6586" s="68"/>
      <c r="L6586" s="68">
        <f t="shared" si="5088"/>
        <v>1700</v>
      </c>
      <c r="M6586" s="68"/>
      <c r="N6586" s="68"/>
      <c r="O6586" s="68">
        <v>1700</v>
      </c>
      <c r="P6586" s="68">
        <f t="shared" si="5089"/>
        <v>1700</v>
      </c>
      <c r="Q6586" s="68">
        <f t="shared" si="5090"/>
        <v>10.365853658536585</v>
      </c>
    </row>
    <row r="6587" spans="1:17" ht="22.5" x14ac:dyDescent="0.25">
      <c r="A6587" s="14" t="s">
        <v>1</v>
      </c>
      <c r="B6587" s="14" t="s">
        <v>1</v>
      </c>
      <c r="C6587" s="14" t="s">
        <v>1</v>
      </c>
      <c r="D6587" s="42" t="s">
        <v>1</v>
      </c>
      <c r="E6587" s="42" t="s">
        <v>1</v>
      </c>
      <c r="F6587" s="42" t="s">
        <v>1</v>
      </c>
      <c r="G6587" s="42" t="s">
        <v>1</v>
      </c>
      <c r="H6587" s="17" t="s">
        <v>50</v>
      </c>
      <c r="I6587" s="66">
        <f t="shared" ref="I6587:O6587" si="5116">SUM(I6588)</f>
        <v>5800</v>
      </c>
      <c r="J6587" s="66">
        <f t="shared" si="5116"/>
        <v>0</v>
      </c>
      <c r="K6587" s="66">
        <f t="shared" si="5116"/>
        <v>0</v>
      </c>
      <c r="L6587" s="66">
        <f t="shared" si="5088"/>
        <v>0</v>
      </c>
      <c r="M6587" s="66">
        <f t="shared" si="5116"/>
        <v>0</v>
      </c>
      <c r="N6587" s="66">
        <f t="shared" si="5116"/>
        <v>0</v>
      </c>
      <c r="O6587" s="66">
        <f t="shared" si="5116"/>
        <v>0</v>
      </c>
      <c r="P6587" s="66">
        <f t="shared" si="5089"/>
        <v>0</v>
      </c>
      <c r="Q6587" s="66" t="str">
        <f t="shared" si="5090"/>
        <v>-</v>
      </c>
    </row>
    <row r="6588" spans="1:17" x14ac:dyDescent="0.25">
      <c r="A6588" s="12" t="s">
        <v>638</v>
      </c>
      <c r="B6588" s="12" t="s">
        <v>124</v>
      </c>
      <c r="C6588" s="12" t="s">
        <v>914</v>
      </c>
      <c r="D6588" s="43" t="s">
        <v>1977</v>
      </c>
      <c r="E6588" s="42" t="s">
        <v>2712</v>
      </c>
      <c r="F6588" s="42" t="s">
        <v>1</v>
      </c>
      <c r="G6588" s="42" t="s">
        <v>1</v>
      </c>
      <c r="H6588" s="11" t="s">
        <v>52</v>
      </c>
      <c r="I6588" s="67">
        <f t="shared" ref="I6588" si="5117">SUM(I6589:I6591)</f>
        <v>5800</v>
      </c>
      <c r="J6588" s="67">
        <f t="shared" ref="J6588:K6588" si="5118">SUM(J6589:J6591)</f>
        <v>0</v>
      </c>
      <c r="K6588" s="67">
        <f t="shared" si="5118"/>
        <v>0</v>
      </c>
      <c r="L6588" s="67">
        <f t="shared" si="5088"/>
        <v>0</v>
      </c>
      <c r="M6588" s="67">
        <f t="shared" ref="M6588" si="5119">SUM(M6589:M6591)</f>
        <v>0</v>
      </c>
      <c r="N6588" s="67">
        <f t="shared" ref="N6588:O6588" si="5120">SUM(N6589:N6591)</f>
        <v>0</v>
      </c>
      <c r="O6588" s="67">
        <f t="shared" si="5120"/>
        <v>0</v>
      </c>
      <c r="P6588" s="67">
        <f t="shared" si="5089"/>
        <v>0</v>
      </c>
      <c r="Q6588" s="67" t="str">
        <f t="shared" si="5090"/>
        <v>-</v>
      </c>
    </row>
    <row r="6589" spans="1:17" x14ac:dyDescent="0.25">
      <c r="A6589" s="12" t="s">
        <v>638</v>
      </c>
      <c r="B6589" s="12" t="s">
        <v>124</v>
      </c>
      <c r="C6589" s="12" t="s">
        <v>914</v>
      </c>
      <c r="D6589" s="43" t="s">
        <v>1977</v>
      </c>
      <c r="E6589" s="48">
        <v>6142</v>
      </c>
      <c r="F6589" s="43"/>
      <c r="G6589" s="56" t="s">
        <v>2921</v>
      </c>
      <c r="H6589" s="23" t="s">
        <v>91</v>
      </c>
      <c r="I6589" s="68">
        <v>100</v>
      </c>
      <c r="J6589" s="68">
        <v>0</v>
      </c>
      <c r="K6589" s="68"/>
      <c r="L6589" s="68">
        <f t="shared" si="5088"/>
        <v>0</v>
      </c>
      <c r="M6589" s="68"/>
      <c r="N6589" s="68"/>
      <c r="O6589" s="68">
        <v>0</v>
      </c>
      <c r="P6589" s="68">
        <f t="shared" si="5089"/>
        <v>0</v>
      </c>
      <c r="Q6589" s="68" t="str">
        <f t="shared" si="5090"/>
        <v>-</v>
      </c>
    </row>
    <row r="6590" spans="1:17" x14ac:dyDescent="0.25">
      <c r="A6590" s="12" t="s">
        <v>638</v>
      </c>
      <c r="B6590" s="12" t="s">
        <v>124</v>
      </c>
      <c r="C6590" s="12" t="s">
        <v>914</v>
      </c>
      <c r="D6590" s="43" t="s">
        <v>1977</v>
      </c>
      <c r="E6590" s="48">
        <v>6143</v>
      </c>
      <c r="F6590" s="43"/>
      <c r="G6590" s="56" t="s">
        <v>2921</v>
      </c>
      <c r="H6590" s="23" t="s">
        <v>53</v>
      </c>
      <c r="I6590" s="68">
        <v>100</v>
      </c>
      <c r="J6590" s="68">
        <v>0</v>
      </c>
      <c r="K6590" s="68"/>
      <c r="L6590" s="68">
        <f t="shared" si="5088"/>
        <v>0</v>
      </c>
      <c r="M6590" s="68"/>
      <c r="N6590" s="68"/>
      <c r="O6590" s="68">
        <v>0</v>
      </c>
      <c r="P6590" s="68">
        <f t="shared" si="5089"/>
        <v>0</v>
      </c>
      <c r="Q6590" s="68" t="str">
        <f t="shared" si="5090"/>
        <v>-</v>
      </c>
    </row>
    <row r="6591" spans="1:17" x14ac:dyDescent="0.25">
      <c r="A6591" s="12" t="s">
        <v>638</v>
      </c>
      <c r="B6591" s="12" t="s">
        <v>124</v>
      </c>
      <c r="C6591" s="12" t="s">
        <v>914</v>
      </c>
      <c r="D6591" s="43" t="s">
        <v>1977</v>
      </c>
      <c r="E6591" s="48">
        <v>6148</v>
      </c>
      <c r="F6591" s="43"/>
      <c r="G6591" s="56" t="s">
        <v>2921</v>
      </c>
      <c r="H6591" s="23" t="s">
        <v>58</v>
      </c>
      <c r="I6591" s="68">
        <v>5600</v>
      </c>
      <c r="J6591" s="68">
        <v>0</v>
      </c>
      <c r="K6591" s="68"/>
      <c r="L6591" s="68">
        <f t="shared" si="5088"/>
        <v>0</v>
      </c>
      <c r="M6591" s="68"/>
      <c r="N6591" s="68"/>
      <c r="O6591" s="68"/>
      <c r="P6591" s="68">
        <f t="shared" si="5089"/>
        <v>0</v>
      </c>
      <c r="Q6591" s="68" t="str">
        <f t="shared" si="5090"/>
        <v>-</v>
      </c>
    </row>
    <row r="6592" spans="1:17" ht="22.5" x14ac:dyDescent="0.25">
      <c r="A6592" s="14" t="s">
        <v>1</v>
      </c>
      <c r="B6592" s="14" t="s">
        <v>1</v>
      </c>
      <c r="C6592" s="14" t="s">
        <v>1</v>
      </c>
      <c r="D6592" s="42" t="s">
        <v>1</v>
      </c>
      <c r="E6592" s="42" t="s">
        <v>1</v>
      </c>
      <c r="F6592" s="42" t="s">
        <v>1</v>
      </c>
      <c r="G6592" s="42" t="s">
        <v>1</v>
      </c>
      <c r="H6592" s="17" t="s">
        <v>59</v>
      </c>
      <c r="I6592" s="66">
        <f t="shared" ref="I6592:O6593" si="5121">SUM(I6593)</f>
        <v>53250</v>
      </c>
      <c r="J6592" s="66">
        <f t="shared" si="5121"/>
        <v>0</v>
      </c>
      <c r="K6592" s="66">
        <f t="shared" si="5121"/>
        <v>0</v>
      </c>
      <c r="L6592" s="66">
        <f t="shared" si="5088"/>
        <v>0</v>
      </c>
      <c r="M6592" s="66">
        <f t="shared" si="5121"/>
        <v>0</v>
      </c>
      <c r="N6592" s="66">
        <f t="shared" si="5121"/>
        <v>0</v>
      </c>
      <c r="O6592" s="66">
        <f t="shared" si="5121"/>
        <v>0</v>
      </c>
      <c r="P6592" s="66">
        <f t="shared" si="5089"/>
        <v>0</v>
      </c>
      <c r="Q6592" s="66" t="str">
        <f t="shared" si="5090"/>
        <v>-</v>
      </c>
    </row>
    <row r="6593" spans="1:17" x14ac:dyDescent="0.25">
      <c r="A6593" s="12" t="s">
        <v>638</v>
      </c>
      <c r="B6593" s="12" t="s">
        <v>124</v>
      </c>
      <c r="C6593" s="12" t="s">
        <v>914</v>
      </c>
      <c r="D6593" s="43" t="s">
        <v>1977</v>
      </c>
      <c r="E6593" s="42" t="s">
        <v>2715</v>
      </c>
      <c r="F6593" s="42" t="s">
        <v>1</v>
      </c>
      <c r="G6593" s="42" t="s">
        <v>1</v>
      </c>
      <c r="H6593" s="11" t="s">
        <v>61</v>
      </c>
      <c r="I6593" s="67">
        <f t="shared" si="5121"/>
        <v>53250</v>
      </c>
      <c r="J6593" s="67">
        <f t="shared" si="5121"/>
        <v>0</v>
      </c>
      <c r="K6593" s="67">
        <f t="shared" si="5121"/>
        <v>0</v>
      </c>
      <c r="L6593" s="67">
        <f t="shared" si="5088"/>
        <v>0</v>
      </c>
      <c r="M6593" s="67">
        <f t="shared" si="5121"/>
        <v>0</v>
      </c>
      <c r="N6593" s="67">
        <f t="shared" si="5121"/>
        <v>0</v>
      </c>
      <c r="O6593" s="67">
        <f t="shared" si="5121"/>
        <v>0</v>
      </c>
      <c r="P6593" s="67">
        <f t="shared" si="5089"/>
        <v>0</v>
      </c>
      <c r="Q6593" s="67" t="str">
        <f t="shared" si="5090"/>
        <v>-</v>
      </c>
    </row>
    <row r="6594" spans="1:17" x14ac:dyDescent="0.25">
      <c r="A6594" s="12" t="s">
        <v>638</v>
      </c>
      <c r="B6594" s="12" t="s">
        <v>124</v>
      </c>
      <c r="C6594" s="12" t="s">
        <v>914</v>
      </c>
      <c r="D6594" s="43" t="s">
        <v>1977</v>
      </c>
      <c r="E6594" s="48">
        <v>8213</v>
      </c>
      <c r="F6594" s="43"/>
      <c r="G6594" s="56" t="s">
        <v>2921</v>
      </c>
      <c r="H6594" s="23" t="s">
        <v>62</v>
      </c>
      <c r="I6594" s="68">
        <v>53250</v>
      </c>
      <c r="J6594" s="68">
        <v>0</v>
      </c>
      <c r="K6594" s="68"/>
      <c r="L6594" s="68">
        <f t="shared" si="5088"/>
        <v>0</v>
      </c>
      <c r="M6594" s="68"/>
      <c r="N6594" s="68"/>
      <c r="O6594" s="68">
        <v>0</v>
      </c>
      <c r="P6594" s="68">
        <f t="shared" si="5089"/>
        <v>0</v>
      </c>
      <c r="Q6594" s="68" t="str">
        <f t="shared" si="5090"/>
        <v>-</v>
      </c>
    </row>
    <row r="6595" spans="1:17" x14ac:dyDescent="0.25">
      <c r="A6595" s="23" t="s">
        <v>1</v>
      </c>
      <c r="B6595" s="23" t="s">
        <v>1</v>
      </c>
      <c r="C6595" s="23" t="s">
        <v>1</v>
      </c>
      <c r="D6595" s="49" t="s">
        <v>1</v>
      </c>
      <c r="E6595" s="49" t="s">
        <v>1</v>
      </c>
      <c r="F6595" s="49" t="s">
        <v>1</v>
      </c>
      <c r="G6595" s="49" t="s">
        <v>1</v>
      </c>
      <c r="H6595" s="17" t="s">
        <v>1986</v>
      </c>
      <c r="I6595" s="66">
        <f t="shared" ref="I6595:O6595" si="5122">SUM(I6564,I6587,I6592)</f>
        <v>9703583</v>
      </c>
      <c r="J6595" s="66">
        <f t="shared" si="5122"/>
        <v>9199733</v>
      </c>
      <c r="K6595" s="66">
        <f t="shared" si="5122"/>
        <v>0</v>
      </c>
      <c r="L6595" s="66">
        <f t="shared" si="5088"/>
        <v>746400</v>
      </c>
      <c r="M6595" s="66">
        <f t="shared" si="5122"/>
        <v>0</v>
      </c>
      <c r="N6595" s="66">
        <f t="shared" si="5122"/>
        <v>0</v>
      </c>
      <c r="O6595" s="66">
        <f t="shared" si="5122"/>
        <v>746400</v>
      </c>
      <c r="P6595" s="66">
        <f t="shared" si="5089"/>
        <v>746400</v>
      </c>
      <c r="Q6595" s="66">
        <f t="shared" si="5090"/>
        <v>8.1132789397257508</v>
      </c>
    </row>
    <row r="6596" spans="1:17" ht="15.75" thickBot="1" x14ac:dyDescent="0.3">
      <c r="A6596" s="23" t="s">
        <v>1</v>
      </c>
      <c r="B6596" s="23" t="s">
        <v>1</v>
      </c>
      <c r="C6596" s="23" t="s">
        <v>1</v>
      </c>
      <c r="D6596" s="49" t="s">
        <v>1</v>
      </c>
      <c r="E6596" s="49" t="s">
        <v>1</v>
      </c>
      <c r="F6596" s="49" t="s">
        <v>1</v>
      </c>
      <c r="G6596" s="49" t="s">
        <v>1</v>
      </c>
      <c r="H6596" s="11" t="s">
        <v>64</v>
      </c>
      <c r="I6596" s="67">
        <v>194</v>
      </c>
      <c r="J6596" s="67">
        <v>194</v>
      </c>
      <c r="K6596" s="67"/>
      <c r="L6596" s="67"/>
      <c r="M6596" s="67"/>
      <c r="N6596" s="67"/>
      <c r="O6596" s="67"/>
      <c r="P6596" s="67"/>
      <c r="Q6596" s="67"/>
    </row>
    <row r="6597" spans="1:17" ht="34.5" thickBot="1" x14ac:dyDescent="0.3">
      <c r="A6597" s="23" t="s">
        <v>1</v>
      </c>
      <c r="B6597" s="23" t="s">
        <v>1</v>
      </c>
      <c r="C6597" s="23" t="s">
        <v>1</v>
      </c>
      <c r="D6597" s="49" t="s">
        <v>1</v>
      </c>
      <c r="E6597" s="49" t="s">
        <v>1</v>
      </c>
      <c r="F6597" s="49" t="s">
        <v>1</v>
      </c>
      <c r="G6597" s="49" t="s">
        <v>1</v>
      </c>
      <c r="H6597" s="22" t="s">
        <v>65</v>
      </c>
      <c r="I6597" s="64" t="s">
        <v>2718</v>
      </c>
      <c r="J6597" s="64" t="s">
        <v>2879</v>
      </c>
      <c r="K6597" s="64" t="s">
        <v>2942</v>
      </c>
      <c r="L6597" s="64" t="s">
        <v>2942</v>
      </c>
      <c r="M6597" s="64" t="s">
        <v>2950</v>
      </c>
      <c r="N6597" s="64" t="s">
        <v>2949</v>
      </c>
      <c r="O6597" s="64" t="s">
        <v>2951</v>
      </c>
      <c r="P6597" s="64" t="s">
        <v>2942</v>
      </c>
      <c r="Q6597" s="64" t="s">
        <v>2944</v>
      </c>
    </row>
    <row r="6598" spans="1:17" x14ac:dyDescent="0.25">
      <c r="A6598" s="24"/>
      <c r="B6598" s="24"/>
      <c r="C6598" s="24"/>
      <c r="D6598" s="51"/>
      <c r="E6598" s="51"/>
      <c r="F6598" s="51"/>
      <c r="G6598" s="51"/>
      <c r="H6598" s="18" t="s">
        <v>1</v>
      </c>
      <c r="I6598" s="65">
        <v>1</v>
      </c>
      <c r="J6598" s="65" t="s">
        <v>2894</v>
      </c>
      <c r="K6598" s="65">
        <v>3</v>
      </c>
      <c r="L6598" s="65" t="s">
        <v>2945</v>
      </c>
      <c r="M6598" s="65">
        <v>5</v>
      </c>
      <c r="N6598" s="65">
        <v>6</v>
      </c>
      <c r="O6598" s="65">
        <v>7</v>
      </c>
      <c r="P6598" s="65" t="s">
        <v>2946</v>
      </c>
      <c r="Q6598" s="65">
        <v>9</v>
      </c>
    </row>
    <row r="6599" spans="1:17" x14ac:dyDescent="0.25">
      <c r="A6599" s="24"/>
      <c r="B6599" s="24"/>
      <c r="C6599" s="24"/>
      <c r="D6599" s="51"/>
      <c r="E6599" s="52"/>
      <c r="F6599" s="52"/>
      <c r="G6599" s="52"/>
      <c r="H6599" s="19" t="s">
        <v>333</v>
      </c>
      <c r="I6599" s="69">
        <f t="shared" ref="I6599" si="5123">SUM(I6595)</f>
        <v>9703583</v>
      </c>
      <c r="J6599" s="69">
        <f t="shared" ref="J6599:K6599" si="5124">SUM(J6595)</f>
        <v>9199733</v>
      </c>
      <c r="K6599" s="69">
        <f t="shared" si="5124"/>
        <v>0</v>
      </c>
      <c r="L6599" s="69">
        <f t="shared" si="5088"/>
        <v>746400</v>
      </c>
      <c r="M6599" s="69">
        <f t="shared" ref="M6599" si="5125">SUM(M6595)</f>
        <v>0</v>
      </c>
      <c r="N6599" s="69">
        <f t="shared" ref="N6599:O6599" si="5126">SUM(N6595)</f>
        <v>0</v>
      </c>
      <c r="O6599" s="69">
        <f t="shared" si="5126"/>
        <v>746400</v>
      </c>
      <c r="P6599" s="69">
        <f t="shared" si="5089"/>
        <v>746400</v>
      </c>
      <c r="Q6599" s="69">
        <f t="shared" si="5090"/>
        <v>8.1132789397257508</v>
      </c>
    </row>
    <row r="6600" spans="1:17" x14ac:dyDescent="0.25">
      <c r="A6600" s="24"/>
      <c r="B6600" s="24"/>
      <c r="C6600" s="24"/>
      <c r="D6600" s="51"/>
      <c r="E6600" s="51"/>
      <c r="F6600" s="51"/>
      <c r="G6600" s="51"/>
      <c r="H6600" s="20" t="s">
        <v>67</v>
      </c>
      <c r="I6600" s="69">
        <f t="shared" ref="I6600" si="5127">SUM(I6599)</f>
        <v>9703583</v>
      </c>
      <c r="J6600" s="69">
        <f t="shared" ref="J6600:K6600" si="5128">SUM(J6599)</f>
        <v>9199733</v>
      </c>
      <c r="K6600" s="69">
        <f t="shared" si="5128"/>
        <v>0</v>
      </c>
      <c r="L6600" s="69">
        <f t="shared" si="5088"/>
        <v>746400</v>
      </c>
      <c r="M6600" s="69">
        <f t="shared" ref="M6600" si="5129">SUM(M6599)</f>
        <v>0</v>
      </c>
      <c r="N6600" s="69">
        <f t="shared" ref="N6600:O6600" si="5130">SUM(N6599)</f>
        <v>0</v>
      </c>
      <c r="O6600" s="69">
        <f t="shared" si="5130"/>
        <v>746400</v>
      </c>
      <c r="P6600" s="69">
        <f t="shared" si="5089"/>
        <v>746400</v>
      </c>
      <c r="Q6600" s="69">
        <f t="shared" si="5090"/>
        <v>8.1132789397257508</v>
      </c>
    </row>
    <row r="6601" spans="1:17" x14ac:dyDescent="0.25">
      <c r="A6601" s="25"/>
      <c r="B6601" s="25"/>
      <c r="C6601" s="25"/>
      <c r="D6601" s="53"/>
      <c r="E6601" s="53"/>
      <c r="F6601" s="53"/>
      <c r="G6601" s="53"/>
    </row>
    <row r="6602" spans="1:17" ht="15.75" thickBot="1" x14ac:dyDescent="0.3">
      <c r="A6602" s="23" t="s">
        <v>1</v>
      </c>
      <c r="B6602" s="23" t="s">
        <v>1</v>
      </c>
      <c r="C6602" s="23" t="s">
        <v>1</v>
      </c>
      <c r="D6602" s="49" t="s">
        <v>1</v>
      </c>
      <c r="E6602" s="49" t="s">
        <v>1</v>
      </c>
      <c r="F6602" s="49" t="s">
        <v>1</v>
      </c>
      <c r="G6602" s="49" t="s">
        <v>1</v>
      </c>
      <c r="H6602" s="26" t="s">
        <v>1</v>
      </c>
      <c r="I6602" s="70"/>
      <c r="J6602" s="70"/>
      <c r="K6602" s="70"/>
      <c r="L6602" s="70"/>
      <c r="M6602" s="70"/>
      <c r="N6602" s="70"/>
      <c r="O6602" s="70"/>
      <c r="P6602" s="70"/>
      <c r="Q6602" s="70"/>
    </row>
    <row r="6603" spans="1:17" ht="34.5" thickBot="1" x14ac:dyDescent="0.3">
      <c r="A6603" s="22" t="s">
        <v>4</v>
      </c>
      <c r="B6603" s="22" t="s">
        <v>5</v>
      </c>
      <c r="C6603" s="22" t="s">
        <v>6</v>
      </c>
      <c r="D6603" s="44" t="s">
        <v>2891</v>
      </c>
      <c r="E6603" s="44" t="s">
        <v>2895</v>
      </c>
      <c r="F6603" s="44" t="s">
        <v>7</v>
      </c>
      <c r="G6603" s="44" t="s">
        <v>8</v>
      </c>
      <c r="H6603" s="22" t="s">
        <v>9</v>
      </c>
      <c r="I6603" s="64" t="s">
        <v>2718</v>
      </c>
      <c r="J6603" s="64" t="s">
        <v>2879</v>
      </c>
      <c r="K6603" s="64" t="s">
        <v>2942</v>
      </c>
      <c r="L6603" s="64" t="s">
        <v>2942</v>
      </c>
      <c r="M6603" s="64" t="s">
        <v>2950</v>
      </c>
      <c r="N6603" s="64" t="s">
        <v>2949</v>
      </c>
      <c r="O6603" s="64" t="s">
        <v>2951</v>
      </c>
      <c r="P6603" s="64" t="s">
        <v>2942</v>
      </c>
      <c r="Q6603" s="64" t="s">
        <v>2944</v>
      </c>
    </row>
    <row r="6604" spans="1:17" x14ac:dyDescent="0.25">
      <c r="A6604" s="15" t="s">
        <v>1</v>
      </c>
      <c r="B6604" s="15" t="s">
        <v>1</v>
      </c>
      <c r="C6604" s="15" t="s">
        <v>1</v>
      </c>
      <c r="D6604" s="45" t="s">
        <v>1</v>
      </c>
      <c r="E6604" s="45" t="s">
        <v>1</v>
      </c>
      <c r="F6604" s="46" t="s">
        <v>1</v>
      </c>
      <c r="G6604" s="47" t="s">
        <v>1</v>
      </c>
      <c r="H6604" s="16" t="s">
        <v>1</v>
      </c>
      <c r="I6604" s="65">
        <v>1</v>
      </c>
      <c r="J6604" s="65" t="s">
        <v>2894</v>
      </c>
      <c r="K6604" s="65">
        <v>3</v>
      </c>
      <c r="L6604" s="65" t="s">
        <v>2945</v>
      </c>
      <c r="M6604" s="65">
        <v>5</v>
      </c>
      <c r="N6604" s="65">
        <v>6</v>
      </c>
      <c r="O6604" s="65">
        <v>7</v>
      </c>
      <c r="P6604" s="65" t="s">
        <v>2946</v>
      </c>
      <c r="Q6604" s="65">
        <v>9</v>
      </c>
    </row>
    <row r="6605" spans="1:17" x14ac:dyDescent="0.25">
      <c r="A6605" s="14" t="s">
        <v>638</v>
      </c>
      <c r="B6605" s="14" t="s">
        <v>124</v>
      </c>
      <c r="C6605" s="12" t="s">
        <v>925</v>
      </c>
      <c r="D6605" s="43" t="s">
        <v>1987</v>
      </c>
      <c r="E6605" s="42" t="s">
        <v>1</v>
      </c>
      <c r="F6605" s="42" t="s">
        <v>1</v>
      </c>
      <c r="G6605" s="42" t="s">
        <v>1</v>
      </c>
      <c r="H6605" s="11" t="s">
        <v>1988</v>
      </c>
      <c r="I6605" s="63"/>
      <c r="J6605" s="63"/>
      <c r="K6605" s="63"/>
      <c r="L6605" s="63"/>
      <c r="M6605" s="63"/>
      <c r="N6605" s="63"/>
      <c r="O6605" s="63"/>
      <c r="P6605" s="63">
        <f t="shared" ref="P6605:P6668" si="5131">K6605+L6605</f>
        <v>0</v>
      </c>
      <c r="Q6605" s="63" t="str">
        <f t="shared" ref="Q6605:Q6668" si="5132">IF(J6605=0,"-",P6605/J6605*100)</f>
        <v>-</v>
      </c>
    </row>
    <row r="6606" spans="1:17" ht="22.5" x14ac:dyDescent="0.25">
      <c r="A6606" s="14" t="s">
        <v>1</v>
      </c>
      <c r="B6606" s="14" t="s">
        <v>1</v>
      </c>
      <c r="C6606" s="14" t="s">
        <v>1</v>
      </c>
      <c r="D6606" s="42" t="s">
        <v>1</v>
      </c>
      <c r="E6606" s="42" t="s">
        <v>1</v>
      </c>
      <c r="F6606" s="42" t="s">
        <v>1</v>
      </c>
      <c r="G6606" s="42" t="s">
        <v>1</v>
      </c>
      <c r="H6606" s="17" t="s">
        <v>13</v>
      </c>
      <c r="I6606" s="66">
        <f t="shared" ref="I6606" si="5133">SUM(I6607,I6615,I6617)</f>
        <v>2969404</v>
      </c>
      <c r="J6606" s="66">
        <f t="shared" ref="J6606:K6606" si="5134">SUM(J6607,J6615,J6617)</f>
        <v>2938904</v>
      </c>
      <c r="K6606" s="66">
        <f t="shared" si="5134"/>
        <v>0</v>
      </c>
      <c r="L6606" s="66">
        <f t="shared" ref="L6606:L6669" si="5135">SUM(M6606:O6606)</f>
        <v>234893</v>
      </c>
      <c r="M6606" s="66">
        <f t="shared" ref="M6606" si="5136">SUM(M6607,M6615,M6617)</f>
        <v>0</v>
      </c>
      <c r="N6606" s="66">
        <f t="shared" ref="N6606:O6606" si="5137">SUM(N6607,N6615,N6617)</f>
        <v>0</v>
      </c>
      <c r="O6606" s="66">
        <f t="shared" si="5137"/>
        <v>234893</v>
      </c>
      <c r="P6606" s="66">
        <f t="shared" si="5131"/>
        <v>234893</v>
      </c>
      <c r="Q6606" s="66">
        <f t="shared" si="5132"/>
        <v>7.9925373540612421</v>
      </c>
    </row>
    <row r="6607" spans="1:17" x14ac:dyDescent="0.25">
      <c r="A6607" s="12" t="s">
        <v>638</v>
      </c>
      <c r="B6607" s="12" t="s">
        <v>124</v>
      </c>
      <c r="C6607" s="12" t="s">
        <v>925</v>
      </c>
      <c r="D6607" s="43" t="s">
        <v>1987</v>
      </c>
      <c r="E6607" s="42" t="s">
        <v>2709</v>
      </c>
      <c r="F6607" s="42" t="s">
        <v>1</v>
      </c>
      <c r="G6607" s="42" t="s">
        <v>1</v>
      </c>
      <c r="H6607" s="11" t="s">
        <v>15</v>
      </c>
      <c r="I6607" s="67">
        <f t="shared" ref="I6607" si="5138">SUM(I6608,I6609)</f>
        <v>2488639</v>
      </c>
      <c r="J6607" s="67">
        <f t="shared" ref="J6607:K6607" si="5139">SUM(J6608,J6609)</f>
        <v>2488639</v>
      </c>
      <c r="K6607" s="67">
        <f t="shared" si="5139"/>
        <v>0</v>
      </c>
      <c r="L6607" s="67">
        <f t="shared" si="5135"/>
        <v>202300</v>
      </c>
      <c r="M6607" s="67">
        <f t="shared" ref="M6607" si="5140">SUM(M6608,M6609)</f>
        <v>0</v>
      </c>
      <c r="N6607" s="67">
        <f t="shared" ref="N6607:O6607" si="5141">SUM(N6608,N6609)</f>
        <v>0</v>
      </c>
      <c r="O6607" s="67">
        <f t="shared" si="5141"/>
        <v>202300</v>
      </c>
      <c r="P6607" s="67">
        <f t="shared" si="5131"/>
        <v>202300</v>
      </c>
      <c r="Q6607" s="67">
        <f t="shared" si="5132"/>
        <v>8.128941160208452</v>
      </c>
    </row>
    <row r="6608" spans="1:17" x14ac:dyDescent="0.25">
      <c r="A6608" s="12" t="s">
        <v>638</v>
      </c>
      <c r="B6608" s="12" t="s">
        <v>124</v>
      </c>
      <c r="C6608" s="12" t="s">
        <v>925</v>
      </c>
      <c r="D6608" s="43" t="s">
        <v>1987</v>
      </c>
      <c r="E6608" s="48">
        <v>6111</v>
      </c>
      <c r="F6608" s="43"/>
      <c r="G6608" s="56" t="s">
        <v>2921</v>
      </c>
      <c r="H6608" s="23" t="s">
        <v>16</v>
      </c>
      <c r="I6608" s="68">
        <v>2269553</v>
      </c>
      <c r="J6608" s="68">
        <v>2269553</v>
      </c>
      <c r="K6608" s="68"/>
      <c r="L6608" s="68">
        <f t="shared" si="5135"/>
        <v>188000</v>
      </c>
      <c r="M6608" s="68"/>
      <c r="N6608" s="68"/>
      <c r="O6608" s="68">
        <v>188000</v>
      </c>
      <c r="P6608" s="68">
        <f t="shared" si="5131"/>
        <v>188000</v>
      </c>
      <c r="Q6608" s="68">
        <f t="shared" si="5132"/>
        <v>8.2835694958434534</v>
      </c>
    </row>
    <row r="6609" spans="1:17" x14ac:dyDescent="0.25">
      <c r="A6609" s="14" t="s">
        <v>638</v>
      </c>
      <c r="B6609" s="14" t="s">
        <v>124</v>
      </c>
      <c r="C6609" s="14" t="s">
        <v>925</v>
      </c>
      <c r="D6609" s="50" t="s">
        <v>1987</v>
      </c>
      <c r="E6609" s="50" t="s">
        <v>2719</v>
      </c>
      <c r="F6609" s="43" t="s">
        <v>1</v>
      </c>
      <c r="G6609" s="49" t="s">
        <v>1</v>
      </c>
      <c r="H6609" s="11" t="s">
        <v>19</v>
      </c>
      <c r="I6609" s="67">
        <f t="shared" ref="I6609:O6609" si="5142">SUM(I6610:I6614)</f>
        <v>219086</v>
      </c>
      <c r="J6609" s="67">
        <f t="shared" si="5142"/>
        <v>219086</v>
      </c>
      <c r="K6609" s="67">
        <f t="shared" si="5142"/>
        <v>0</v>
      </c>
      <c r="L6609" s="67">
        <f t="shared" si="5135"/>
        <v>14300</v>
      </c>
      <c r="M6609" s="67">
        <f t="shared" si="5142"/>
        <v>0</v>
      </c>
      <c r="N6609" s="67">
        <f t="shared" si="5142"/>
        <v>0</v>
      </c>
      <c r="O6609" s="67">
        <f t="shared" si="5142"/>
        <v>14300</v>
      </c>
      <c r="P6609" s="67">
        <f t="shared" si="5131"/>
        <v>14300</v>
      </c>
      <c r="Q6609" s="67">
        <f t="shared" si="5132"/>
        <v>6.5271172051157995</v>
      </c>
    </row>
    <row r="6610" spans="1:17" x14ac:dyDescent="0.25">
      <c r="A6610" s="12" t="s">
        <v>638</v>
      </c>
      <c r="B6610" s="12" t="s">
        <v>124</v>
      </c>
      <c r="C6610" s="12" t="s">
        <v>925</v>
      </c>
      <c r="D6610" s="43" t="s">
        <v>1987</v>
      </c>
      <c r="E6610" s="48">
        <v>6112</v>
      </c>
      <c r="F6610" s="43" t="s">
        <v>1989</v>
      </c>
      <c r="G6610" s="56" t="s">
        <v>2921</v>
      </c>
      <c r="H6610" s="23" t="s">
        <v>73</v>
      </c>
      <c r="I6610" s="68">
        <v>38192</v>
      </c>
      <c r="J6610" s="68">
        <v>38192</v>
      </c>
      <c r="K6610" s="68"/>
      <c r="L6610" s="68">
        <f t="shared" si="5135"/>
        <v>3472</v>
      </c>
      <c r="M6610" s="68"/>
      <c r="N6610" s="68"/>
      <c r="O6610" s="68">
        <v>3472</v>
      </c>
      <c r="P6610" s="68">
        <f t="shared" si="5131"/>
        <v>3472</v>
      </c>
      <c r="Q6610" s="68">
        <f t="shared" si="5132"/>
        <v>9.0909090909090917</v>
      </c>
    </row>
    <row r="6611" spans="1:17" x14ac:dyDescent="0.25">
      <c r="A6611" s="12" t="s">
        <v>638</v>
      </c>
      <c r="B6611" s="12" t="s">
        <v>124</v>
      </c>
      <c r="C6611" s="12" t="s">
        <v>925</v>
      </c>
      <c r="D6611" s="43" t="s">
        <v>1987</v>
      </c>
      <c r="E6611" s="48">
        <v>6112</v>
      </c>
      <c r="F6611" s="43" t="s">
        <v>1990</v>
      </c>
      <c r="G6611" s="56" t="s">
        <v>2921</v>
      </c>
      <c r="H6611" s="23" t="s">
        <v>22</v>
      </c>
      <c r="I6611" s="68">
        <v>128744</v>
      </c>
      <c r="J6611" s="68">
        <v>128744</v>
      </c>
      <c r="K6611" s="68"/>
      <c r="L6611" s="68">
        <f t="shared" si="5135"/>
        <v>10828</v>
      </c>
      <c r="M6611" s="68"/>
      <c r="N6611" s="68"/>
      <c r="O6611" s="68">
        <v>10828</v>
      </c>
      <c r="P6611" s="68">
        <f t="shared" si="5131"/>
        <v>10828</v>
      </c>
      <c r="Q6611" s="68">
        <f t="shared" si="5132"/>
        <v>8.4104890324986012</v>
      </c>
    </row>
    <row r="6612" spans="1:17" x14ac:dyDescent="0.25">
      <c r="A6612" s="12" t="s">
        <v>638</v>
      </c>
      <c r="B6612" s="12" t="s">
        <v>124</v>
      </c>
      <c r="C6612" s="12" t="s">
        <v>925</v>
      </c>
      <c r="D6612" s="43" t="s">
        <v>1987</v>
      </c>
      <c r="E6612" s="48">
        <v>6112</v>
      </c>
      <c r="F6612" s="43" t="s">
        <v>1991</v>
      </c>
      <c r="G6612" s="56" t="s">
        <v>2921</v>
      </c>
      <c r="H6612" s="23" t="s">
        <v>24</v>
      </c>
      <c r="I6612" s="68">
        <v>26880</v>
      </c>
      <c r="J6612" s="68">
        <v>26880</v>
      </c>
      <c r="K6612" s="68"/>
      <c r="L6612" s="68">
        <f t="shared" si="5135"/>
        <v>0</v>
      </c>
      <c r="M6612" s="68"/>
      <c r="N6612" s="68"/>
      <c r="O6612" s="68"/>
      <c r="P6612" s="68">
        <f t="shared" si="5131"/>
        <v>0</v>
      </c>
      <c r="Q6612" s="68">
        <f t="shared" si="5132"/>
        <v>0</v>
      </c>
    </row>
    <row r="6613" spans="1:17" x14ac:dyDescent="0.25">
      <c r="A6613" s="12" t="s">
        <v>638</v>
      </c>
      <c r="B6613" s="12" t="s">
        <v>124</v>
      </c>
      <c r="C6613" s="12" t="s">
        <v>925</v>
      </c>
      <c r="D6613" s="43" t="s">
        <v>1987</v>
      </c>
      <c r="E6613" s="48">
        <v>6112</v>
      </c>
      <c r="F6613" s="43" t="s">
        <v>1992</v>
      </c>
      <c r="G6613" s="56" t="s">
        <v>2921</v>
      </c>
      <c r="H6613" s="23" t="s">
        <v>76</v>
      </c>
      <c r="I6613" s="68">
        <v>15770</v>
      </c>
      <c r="J6613" s="68">
        <v>15770</v>
      </c>
      <c r="K6613" s="68"/>
      <c r="L6613" s="68">
        <f t="shared" si="5135"/>
        <v>0</v>
      </c>
      <c r="M6613" s="68"/>
      <c r="N6613" s="68"/>
      <c r="O6613" s="68"/>
      <c r="P6613" s="68">
        <f t="shared" si="5131"/>
        <v>0</v>
      </c>
      <c r="Q6613" s="68">
        <f t="shared" si="5132"/>
        <v>0</v>
      </c>
    </row>
    <row r="6614" spans="1:17" x14ac:dyDescent="0.25">
      <c r="A6614" s="12" t="s">
        <v>638</v>
      </c>
      <c r="B6614" s="12" t="s">
        <v>124</v>
      </c>
      <c r="C6614" s="12" t="s">
        <v>925</v>
      </c>
      <c r="D6614" s="43" t="s">
        <v>1987</v>
      </c>
      <c r="E6614" s="48">
        <v>6112</v>
      </c>
      <c r="F6614" s="43" t="s">
        <v>1993</v>
      </c>
      <c r="G6614" s="56" t="s">
        <v>2921</v>
      </c>
      <c r="H6614" s="23" t="s">
        <v>26</v>
      </c>
      <c r="I6614" s="68">
        <v>9500</v>
      </c>
      <c r="J6614" s="68">
        <v>9500</v>
      </c>
      <c r="K6614" s="68"/>
      <c r="L6614" s="68">
        <f t="shared" si="5135"/>
        <v>0</v>
      </c>
      <c r="M6614" s="68"/>
      <c r="N6614" s="68"/>
      <c r="O6614" s="68"/>
      <c r="P6614" s="68">
        <f t="shared" si="5131"/>
        <v>0</v>
      </c>
      <c r="Q6614" s="68">
        <f t="shared" si="5132"/>
        <v>0</v>
      </c>
    </row>
    <row r="6615" spans="1:17" x14ac:dyDescent="0.25">
      <c r="A6615" s="12" t="s">
        <v>638</v>
      </c>
      <c r="B6615" s="12" t="s">
        <v>124</v>
      </c>
      <c r="C6615" s="12" t="s">
        <v>925</v>
      </c>
      <c r="D6615" s="43" t="s">
        <v>1987</v>
      </c>
      <c r="E6615" s="42" t="s">
        <v>2710</v>
      </c>
      <c r="F6615" s="42" t="s">
        <v>1</v>
      </c>
      <c r="G6615" s="42" t="s">
        <v>1</v>
      </c>
      <c r="H6615" s="11" t="s">
        <v>28</v>
      </c>
      <c r="I6615" s="67">
        <f t="shared" ref="I6615:O6615" si="5143">SUM(I6616)</f>
        <v>238303</v>
      </c>
      <c r="J6615" s="67">
        <f t="shared" si="5143"/>
        <v>238303</v>
      </c>
      <c r="K6615" s="67">
        <f t="shared" si="5143"/>
        <v>0</v>
      </c>
      <c r="L6615" s="67">
        <f t="shared" si="5135"/>
        <v>19858</v>
      </c>
      <c r="M6615" s="67">
        <f t="shared" si="5143"/>
        <v>0</v>
      </c>
      <c r="N6615" s="67">
        <f t="shared" si="5143"/>
        <v>0</v>
      </c>
      <c r="O6615" s="67">
        <f t="shared" si="5143"/>
        <v>19858</v>
      </c>
      <c r="P6615" s="67">
        <f t="shared" si="5131"/>
        <v>19858</v>
      </c>
      <c r="Q6615" s="67">
        <f t="shared" si="5132"/>
        <v>8.3330885469339453</v>
      </c>
    </row>
    <row r="6616" spans="1:17" x14ac:dyDescent="0.25">
      <c r="A6616" s="12" t="s">
        <v>638</v>
      </c>
      <c r="B6616" s="12" t="s">
        <v>124</v>
      </c>
      <c r="C6616" s="12" t="s">
        <v>925</v>
      </c>
      <c r="D6616" s="43" t="s">
        <v>1987</v>
      </c>
      <c r="E6616" s="48">
        <v>6121</v>
      </c>
      <c r="F6616" s="43"/>
      <c r="G6616" s="56" t="s">
        <v>2921</v>
      </c>
      <c r="H6616" s="23" t="s">
        <v>29</v>
      </c>
      <c r="I6616" s="68">
        <v>238303</v>
      </c>
      <c r="J6616" s="68">
        <v>238303</v>
      </c>
      <c r="K6616" s="68"/>
      <c r="L6616" s="68">
        <f t="shared" si="5135"/>
        <v>19858</v>
      </c>
      <c r="M6616" s="68"/>
      <c r="N6616" s="68"/>
      <c r="O6616" s="68">
        <v>19858</v>
      </c>
      <c r="P6616" s="68">
        <f t="shared" si="5131"/>
        <v>19858</v>
      </c>
      <c r="Q6616" s="68">
        <f t="shared" si="5132"/>
        <v>8.3330885469339453</v>
      </c>
    </row>
    <row r="6617" spans="1:17" x14ac:dyDescent="0.25">
      <c r="A6617" s="12" t="s">
        <v>638</v>
      </c>
      <c r="B6617" s="12" t="s">
        <v>124</v>
      </c>
      <c r="C6617" s="12" t="s">
        <v>925</v>
      </c>
      <c r="D6617" s="43" t="s">
        <v>1987</v>
      </c>
      <c r="E6617" s="42" t="s">
        <v>2711</v>
      </c>
      <c r="F6617" s="42" t="s">
        <v>1</v>
      </c>
      <c r="G6617" s="42" t="s">
        <v>1</v>
      </c>
      <c r="H6617" s="11" t="s">
        <v>32</v>
      </c>
      <c r="I6617" s="67">
        <f t="shared" ref="I6617:O6617" si="5144">SUM(I6618:I6626)</f>
        <v>242462</v>
      </c>
      <c r="J6617" s="67">
        <f t="shared" si="5144"/>
        <v>211962</v>
      </c>
      <c r="K6617" s="67">
        <f t="shared" si="5144"/>
        <v>0</v>
      </c>
      <c r="L6617" s="67">
        <f t="shared" si="5135"/>
        <v>12735</v>
      </c>
      <c r="M6617" s="67">
        <f t="shared" si="5144"/>
        <v>0</v>
      </c>
      <c r="N6617" s="67">
        <f t="shared" si="5144"/>
        <v>0</v>
      </c>
      <c r="O6617" s="67">
        <f t="shared" si="5144"/>
        <v>12735</v>
      </c>
      <c r="P6617" s="67">
        <f t="shared" si="5131"/>
        <v>12735</v>
      </c>
      <c r="Q6617" s="67">
        <f t="shared" si="5132"/>
        <v>6.0081524046763102</v>
      </c>
    </row>
    <row r="6618" spans="1:17" x14ac:dyDescent="0.25">
      <c r="A6618" s="12" t="s">
        <v>638</v>
      </c>
      <c r="B6618" s="12" t="s">
        <v>124</v>
      </c>
      <c r="C6618" s="12" t="s">
        <v>925</v>
      </c>
      <c r="D6618" s="43" t="s">
        <v>1987</v>
      </c>
      <c r="E6618" s="48">
        <v>6131</v>
      </c>
      <c r="F6618" s="43"/>
      <c r="G6618" s="56" t="s">
        <v>2921</v>
      </c>
      <c r="H6618" s="23" t="s">
        <v>33</v>
      </c>
      <c r="I6618" s="68">
        <v>1000</v>
      </c>
      <c r="J6618" s="68">
        <v>0</v>
      </c>
      <c r="K6618" s="68"/>
      <c r="L6618" s="68">
        <f t="shared" si="5135"/>
        <v>0</v>
      </c>
      <c r="M6618" s="68"/>
      <c r="N6618" s="68"/>
      <c r="O6618" s="68"/>
      <c r="P6618" s="68">
        <f t="shared" si="5131"/>
        <v>0</v>
      </c>
      <c r="Q6618" s="68" t="str">
        <f t="shared" si="5132"/>
        <v>-</v>
      </c>
    </row>
    <row r="6619" spans="1:17" x14ac:dyDescent="0.25">
      <c r="A6619" s="12" t="s">
        <v>638</v>
      </c>
      <c r="B6619" s="12" t="s">
        <v>124</v>
      </c>
      <c r="C6619" s="12" t="s">
        <v>925</v>
      </c>
      <c r="D6619" s="43" t="s">
        <v>1987</v>
      </c>
      <c r="E6619" s="48">
        <v>6132</v>
      </c>
      <c r="F6619" s="43"/>
      <c r="G6619" s="56" t="s">
        <v>2921</v>
      </c>
      <c r="H6619" s="23" t="s">
        <v>227</v>
      </c>
      <c r="I6619" s="68">
        <v>71000</v>
      </c>
      <c r="J6619" s="68">
        <v>70000</v>
      </c>
      <c r="K6619" s="68"/>
      <c r="L6619" s="68">
        <f t="shared" si="5135"/>
        <v>7800</v>
      </c>
      <c r="M6619" s="68"/>
      <c r="N6619" s="68"/>
      <c r="O6619" s="68">
        <v>7800</v>
      </c>
      <c r="P6619" s="68">
        <f t="shared" si="5131"/>
        <v>7800</v>
      </c>
      <c r="Q6619" s="68">
        <f t="shared" si="5132"/>
        <v>11.142857142857142</v>
      </c>
    </row>
    <row r="6620" spans="1:17" x14ac:dyDescent="0.25">
      <c r="A6620" s="12" t="s">
        <v>638</v>
      </c>
      <c r="B6620" s="12" t="s">
        <v>124</v>
      </c>
      <c r="C6620" s="12" t="s">
        <v>925</v>
      </c>
      <c r="D6620" s="43" t="s">
        <v>1987</v>
      </c>
      <c r="E6620" s="48">
        <v>6133</v>
      </c>
      <c r="F6620" s="43"/>
      <c r="G6620" s="56" t="s">
        <v>2921</v>
      </c>
      <c r="H6620" s="23" t="s">
        <v>229</v>
      </c>
      <c r="I6620" s="68">
        <v>35170</v>
      </c>
      <c r="J6620" s="68">
        <v>35170</v>
      </c>
      <c r="K6620" s="68"/>
      <c r="L6620" s="68">
        <f t="shared" si="5135"/>
        <v>2935</v>
      </c>
      <c r="M6620" s="68"/>
      <c r="N6620" s="68"/>
      <c r="O6620" s="68">
        <v>2935</v>
      </c>
      <c r="P6620" s="68">
        <f t="shared" si="5131"/>
        <v>2935</v>
      </c>
      <c r="Q6620" s="68">
        <f t="shared" si="5132"/>
        <v>8.3451805516064841</v>
      </c>
    </row>
    <row r="6621" spans="1:17" x14ac:dyDescent="0.25">
      <c r="A6621" s="12" t="s">
        <v>638</v>
      </c>
      <c r="B6621" s="12" t="s">
        <v>124</v>
      </c>
      <c r="C6621" s="12" t="s">
        <v>925</v>
      </c>
      <c r="D6621" s="43" t="s">
        <v>1987</v>
      </c>
      <c r="E6621" s="48">
        <v>6134</v>
      </c>
      <c r="F6621" s="43"/>
      <c r="G6621" s="56" t="s">
        <v>2921</v>
      </c>
      <c r="H6621" s="23" t="s">
        <v>169</v>
      </c>
      <c r="I6621" s="68">
        <v>30650</v>
      </c>
      <c r="J6621" s="68">
        <v>18000</v>
      </c>
      <c r="K6621" s="68"/>
      <c r="L6621" s="68">
        <f t="shared" si="5135"/>
        <v>0</v>
      </c>
      <c r="M6621" s="68"/>
      <c r="N6621" s="68"/>
      <c r="O6621" s="68"/>
      <c r="P6621" s="68">
        <f t="shared" si="5131"/>
        <v>0</v>
      </c>
      <c r="Q6621" s="68">
        <f t="shared" si="5132"/>
        <v>0</v>
      </c>
    </row>
    <row r="6622" spans="1:17" x14ac:dyDescent="0.25">
      <c r="A6622" s="12" t="s">
        <v>638</v>
      </c>
      <c r="B6622" s="12" t="s">
        <v>124</v>
      </c>
      <c r="C6622" s="12" t="s">
        <v>925</v>
      </c>
      <c r="D6622" s="43" t="s">
        <v>1987</v>
      </c>
      <c r="E6622" s="48">
        <v>6135</v>
      </c>
      <c r="F6622" s="43"/>
      <c r="G6622" s="56" t="s">
        <v>2921</v>
      </c>
      <c r="H6622" s="23" t="s">
        <v>231</v>
      </c>
      <c r="I6622" s="68">
        <v>1000</v>
      </c>
      <c r="J6622" s="68">
        <v>0</v>
      </c>
      <c r="K6622" s="68"/>
      <c r="L6622" s="68">
        <f t="shared" si="5135"/>
        <v>0</v>
      </c>
      <c r="M6622" s="68"/>
      <c r="N6622" s="68"/>
      <c r="O6622" s="68"/>
      <c r="P6622" s="68">
        <f t="shared" si="5131"/>
        <v>0</v>
      </c>
      <c r="Q6622" s="68" t="str">
        <f t="shared" si="5132"/>
        <v>-</v>
      </c>
    </row>
    <row r="6623" spans="1:17" x14ac:dyDescent="0.25">
      <c r="A6623" s="12" t="s">
        <v>638</v>
      </c>
      <c r="B6623" s="12" t="s">
        <v>124</v>
      </c>
      <c r="C6623" s="12" t="s">
        <v>925</v>
      </c>
      <c r="D6623" s="43" t="s">
        <v>1987</v>
      </c>
      <c r="E6623" s="48">
        <v>6136</v>
      </c>
      <c r="F6623" s="43"/>
      <c r="G6623" s="56" t="s">
        <v>2921</v>
      </c>
      <c r="H6623" s="23" t="s">
        <v>233</v>
      </c>
      <c r="I6623" s="68">
        <v>3000</v>
      </c>
      <c r="J6623" s="68">
        <v>0</v>
      </c>
      <c r="K6623" s="68"/>
      <c r="L6623" s="68">
        <f t="shared" si="5135"/>
        <v>0</v>
      </c>
      <c r="M6623" s="68"/>
      <c r="N6623" s="68"/>
      <c r="O6623" s="68"/>
      <c r="P6623" s="68">
        <f t="shared" si="5131"/>
        <v>0</v>
      </c>
      <c r="Q6623" s="68" t="str">
        <f t="shared" si="5132"/>
        <v>-</v>
      </c>
    </row>
    <row r="6624" spans="1:17" x14ac:dyDescent="0.25">
      <c r="A6624" s="12" t="s">
        <v>638</v>
      </c>
      <c r="B6624" s="12" t="s">
        <v>124</v>
      </c>
      <c r="C6624" s="12" t="s">
        <v>925</v>
      </c>
      <c r="D6624" s="43" t="s">
        <v>1987</v>
      </c>
      <c r="E6624" s="48">
        <v>6137</v>
      </c>
      <c r="F6624" s="43"/>
      <c r="G6624" s="56" t="s">
        <v>2921</v>
      </c>
      <c r="H6624" s="23" t="s">
        <v>235</v>
      </c>
      <c r="I6624" s="68">
        <v>22000</v>
      </c>
      <c r="J6624" s="68">
        <v>22000</v>
      </c>
      <c r="K6624" s="68"/>
      <c r="L6624" s="68">
        <f t="shared" si="5135"/>
        <v>0</v>
      </c>
      <c r="M6624" s="68"/>
      <c r="N6624" s="68"/>
      <c r="O6624" s="68"/>
      <c r="P6624" s="68">
        <f t="shared" si="5131"/>
        <v>0</v>
      </c>
      <c r="Q6624" s="68">
        <f t="shared" si="5132"/>
        <v>0</v>
      </c>
    </row>
    <row r="6625" spans="1:17" x14ac:dyDescent="0.25">
      <c r="A6625" s="12" t="s">
        <v>638</v>
      </c>
      <c r="B6625" s="12" t="s">
        <v>124</v>
      </c>
      <c r="C6625" s="12" t="s">
        <v>925</v>
      </c>
      <c r="D6625" s="43" t="s">
        <v>1987</v>
      </c>
      <c r="E6625" s="48">
        <v>6138</v>
      </c>
      <c r="F6625" s="43"/>
      <c r="G6625" s="56" t="s">
        <v>2921</v>
      </c>
      <c r="H6625" s="23" t="s">
        <v>237</v>
      </c>
      <c r="I6625" s="68">
        <v>1000</v>
      </c>
      <c r="J6625" s="68">
        <v>0</v>
      </c>
      <c r="K6625" s="68"/>
      <c r="L6625" s="68">
        <f t="shared" si="5135"/>
        <v>0</v>
      </c>
      <c r="M6625" s="68"/>
      <c r="N6625" s="68"/>
      <c r="O6625" s="68"/>
      <c r="P6625" s="68">
        <f t="shared" si="5131"/>
        <v>0</v>
      </c>
      <c r="Q6625" s="68" t="str">
        <f t="shared" si="5132"/>
        <v>-</v>
      </c>
    </row>
    <row r="6626" spans="1:17" x14ac:dyDescent="0.25">
      <c r="A6626" s="14" t="s">
        <v>638</v>
      </c>
      <c r="B6626" s="14" t="s">
        <v>124</v>
      </c>
      <c r="C6626" s="14" t="s">
        <v>925</v>
      </c>
      <c r="D6626" s="50" t="s">
        <v>1987</v>
      </c>
      <c r="E6626" s="50" t="s">
        <v>2720</v>
      </c>
      <c r="F6626" s="43" t="s">
        <v>1</v>
      </c>
      <c r="G6626" s="49" t="s">
        <v>1</v>
      </c>
      <c r="H6626" s="11" t="s">
        <v>35</v>
      </c>
      <c r="I6626" s="67">
        <f t="shared" ref="I6626:O6626" si="5145">SUM(I6627:I6629)</f>
        <v>77642</v>
      </c>
      <c r="J6626" s="67">
        <f t="shared" si="5145"/>
        <v>66792</v>
      </c>
      <c r="K6626" s="67">
        <f t="shared" si="5145"/>
        <v>0</v>
      </c>
      <c r="L6626" s="67">
        <f t="shared" si="5135"/>
        <v>2000</v>
      </c>
      <c r="M6626" s="67">
        <f t="shared" si="5145"/>
        <v>0</v>
      </c>
      <c r="N6626" s="67">
        <f t="shared" si="5145"/>
        <v>0</v>
      </c>
      <c r="O6626" s="67">
        <f t="shared" si="5145"/>
        <v>2000</v>
      </c>
      <c r="P6626" s="67">
        <f t="shared" si="5131"/>
        <v>2000</v>
      </c>
      <c r="Q6626" s="67">
        <f t="shared" si="5132"/>
        <v>2.9943705833033896</v>
      </c>
    </row>
    <row r="6627" spans="1:17" x14ac:dyDescent="0.25">
      <c r="A6627" s="12" t="s">
        <v>638</v>
      </c>
      <c r="B6627" s="12" t="s">
        <v>124</v>
      </c>
      <c r="C6627" s="12" t="s">
        <v>925</v>
      </c>
      <c r="D6627" s="43" t="s">
        <v>1987</v>
      </c>
      <c r="E6627" s="48">
        <v>6139</v>
      </c>
      <c r="F6627" s="43"/>
      <c r="G6627" s="56" t="s">
        <v>2921</v>
      </c>
      <c r="H6627" s="23" t="s">
        <v>35</v>
      </c>
      <c r="I6627" s="68">
        <v>54322</v>
      </c>
      <c r="J6627" s="68">
        <v>43472</v>
      </c>
      <c r="K6627" s="68"/>
      <c r="L6627" s="68">
        <f t="shared" si="5135"/>
        <v>1000</v>
      </c>
      <c r="M6627" s="68"/>
      <c r="N6627" s="68"/>
      <c r="O6627" s="68">
        <v>1000</v>
      </c>
      <c r="P6627" s="68">
        <f t="shared" si="5131"/>
        <v>1000</v>
      </c>
      <c r="Q6627" s="68">
        <f t="shared" si="5132"/>
        <v>2.3003312476996687</v>
      </c>
    </row>
    <row r="6628" spans="1:17" x14ac:dyDescent="0.25">
      <c r="A6628" s="12" t="s">
        <v>638</v>
      </c>
      <c r="B6628" s="12" t="s">
        <v>124</v>
      </c>
      <c r="C6628" s="12" t="s">
        <v>925</v>
      </c>
      <c r="D6628" s="43" t="s">
        <v>1987</v>
      </c>
      <c r="E6628" s="48">
        <v>6139</v>
      </c>
      <c r="F6628" s="43" t="s">
        <v>1994</v>
      </c>
      <c r="G6628" s="56" t="s">
        <v>2921</v>
      </c>
      <c r="H6628" s="23" t="s">
        <v>43</v>
      </c>
      <c r="I6628" s="68">
        <v>10000</v>
      </c>
      <c r="J6628" s="68">
        <v>10000</v>
      </c>
      <c r="K6628" s="68"/>
      <c r="L6628" s="68">
        <f t="shared" si="5135"/>
        <v>1000</v>
      </c>
      <c r="M6628" s="68"/>
      <c r="N6628" s="68"/>
      <c r="O6628" s="68">
        <v>1000</v>
      </c>
      <c r="P6628" s="68">
        <f t="shared" si="5131"/>
        <v>1000</v>
      </c>
      <c r="Q6628" s="68">
        <f t="shared" si="5132"/>
        <v>10</v>
      </c>
    </row>
    <row r="6629" spans="1:17" ht="22.5" x14ac:dyDescent="0.25">
      <c r="A6629" s="12" t="s">
        <v>638</v>
      </c>
      <c r="B6629" s="12" t="s">
        <v>124</v>
      </c>
      <c r="C6629" s="12" t="s">
        <v>925</v>
      </c>
      <c r="D6629" s="43" t="s">
        <v>1987</v>
      </c>
      <c r="E6629" s="48">
        <v>6139</v>
      </c>
      <c r="F6629" s="43" t="s">
        <v>1995</v>
      </c>
      <c r="G6629" s="56" t="s">
        <v>2921</v>
      </c>
      <c r="H6629" s="23" t="s">
        <v>49</v>
      </c>
      <c r="I6629" s="68">
        <v>13320</v>
      </c>
      <c r="J6629" s="68">
        <v>13320</v>
      </c>
      <c r="K6629" s="68"/>
      <c r="L6629" s="68">
        <f t="shared" si="5135"/>
        <v>0</v>
      </c>
      <c r="M6629" s="68"/>
      <c r="N6629" s="68"/>
      <c r="O6629" s="68"/>
      <c r="P6629" s="68">
        <f t="shared" si="5131"/>
        <v>0</v>
      </c>
      <c r="Q6629" s="68">
        <f t="shared" si="5132"/>
        <v>0</v>
      </c>
    </row>
    <row r="6630" spans="1:17" ht="22.5" x14ac:dyDescent="0.25">
      <c r="A6630" s="14" t="s">
        <v>1</v>
      </c>
      <c r="B6630" s="14" t="s">
        <v>1</v>
      </c>
      <c r="C6630" s="14" t="s">
        <v>1</v>
      </c>
      <c r="D6630" s="42" t="s">
        <v>1</v>
      </c>
      <c r="E6630" s="42" t="s">
        <v>1</v>
      </c>
      <c r="F6630" s="42" t="s">
        <v>1</v>
      </c>
      <c r="G6630" s="42" t="s">
        <v>1</v>
      </c>
      <c r="H6630" s="17" t="s">
        <v>50</v>
      </c>
      <c r="I6630" s="66">
        <f t="shared" ref="I6630:O6630" si="5146">SUM(I6631)</f>
        <v>300</v>
      </c>
      <c r="J6630" s="66">
        <f t="shared" si="5146"/>
        <v>0</v>
      </c>
      <c r="K6630" s="66">
        <f t="shared" si="5146"/>
        <v>0</v>
      </c>
      <c r="L6630" s="66">
        <f t="shared" si="5135"/>
        <v>0</v>
      </c>
      <c r="M6630" s="66">
        <f t="shared" si="5146"/>
        <v>0</v>
      </c>
      <c r="N6630" s="66">
        <f t="shared" si="5146"/>
        <v>0</v>
      </c>
      <c r="O6630" s="66">
        <f t="shared" si="5146"/>
        <v>0</v>
      </c>
      <c r="P6630" s="66">
        <f t="shared" si="5131"/>
        <v>0</v>
      </c>
      <c r="Q6630" s="66" t="str">
        <f t="shared" si="5132"/>
        <v>-</v>
      </c>
    </row>
    <row r="6631" spans="1:17" x14ac:dyDescent="0.25">
      <c r="A6631" s="12" t="s">
        <v>638</v>
      </c>
      <c r="B6631" s="12" t="s">
        <v>124</v>
      </c>
      <c r="C6631" s="12" t="s">
        <v>925</v>
      </c>
      <c r="D6631" s="43" t="s">
        <v>1987</v>
      </c>
      <c r="E6631" s="42" t="s">
        <v>2712</v>
      </c>
      <c r="F6631" s="42" t="s">
        <v>1</v>
      </c>
      <c r="G6631" s="42" t="s">
        <v>1</v>
      </c>
      <c r="H6631" s="11" t="s">
        <v>52</v>
      </c>
      <c r="I6631" s="67">
        <f t="shared" ref="I6631" si="5147">SUM(I6632:I6634)</f>
        <v>300</v>
      </c>
      <c r="J6631" s="67">
        <f t="shared" ref="J6631:K6631" si="5148">SUM(J6632:J6634)</f>
        <v>0</v>
      </c>
      <c r="K6631" s="67">
        <f t="shared" si="5148"/>
        <v>0</v>
      </c>
      <c r="L6631" s="67">
        <f t="shared" si="5135"/>
        <v>0</v>
      </c>
      <c r="M6631" s="67">
        <f t="shared" ref="M6631" si="5149">SUM(M6632:M6634)</f>
        <v>0</v>
      </c>
      <c r="N6631" s="67">
        <f t="shared" ref="N6631:O6631" si="5150">SUM(N6632:N6634)</f>
        <v>0</v>
      </c>
      <c r="O6631" s="67">
        <f t="shared" si="5150"/>
        <v>0</v>
      </c>
      <c r="P6631" s="67">
        <f t="shared" si="5131"/>
        <v>0</v>
      </c>
      <c r="Q6631" s="67" t="str">
        <f t="shared" si="5132"/>
        <v>-</v>
      </c>
    </row>
    <row r="6632" spans="1:17" x14ac:dyDescent="0.25">
      <c r="A6632" s="12" t="s">
        <v>638</v>
      </c>
      <c r="B6632" s="12" t="s">
        <v>124</v>
      </c>
      <c r="C6632" s="12" t="s">
        <v>925</v>
      </c>
      <c r="D6632" s="43" t="s">
        <v>1987</v>
      </c>
      <c r="E6632" s="48">
        <v>6142</v>
      </c>
      <c r="F6632" s="43"/>
      <c r="G6632" s="56" t="s">
        <v>2921</v>
      </c>
      <c r="H6632" s="23" t="s">
        <v>91</v>
      </c>
      <c r="I6632" s="68">
        <v>100</v>
      </c>
      <c r="J6632" s="68">
        <v>0</v>
      </c>
      <c r="K6632" s="68"/>
      <c r="L6632" s="68">
        <f t="shared" si="5135"/>
        <v>0</v>
      </c>
      <c r="M6632" s="68"/>
      <c r="N6632" s="68"/>
      <c r="O6632" s="68"/>
      <c r="P6632" s="68">
        <f t="shared" si="5131"/>
        <v>0</v>
      </c>
      <c r="Q6632" s="68" t="str">
        <f t="shared" si="5132"/>
        <v>-</v>
      </c>
    </row>
    <row r="6633" spans="1:17" x14ac:dyDescent="0.25">
      <c r="A6633" s="12" t="s">
        <v>638</v>
      </c>
      <c r="B6633" s="12" t="s">
        <v>124</v>
      </c>
      <c r="C6633" s="12" t="s">
        <v>925</v>
      </c>
      <c r="D6633" s="43" t="s">
        <v>1987</v>
      </c>
      <c r="E6633" s="48">
        <v>6143</v>
      </c>
      <c r="F6633" s="43"/>
      <c r="G6633" s="56" t="s">
        <v>2921</v>
      </c>
      <c r="H6633" s="23" t="s">
        <v>53</v>
      </c>
      <c r="I6633" s="68">
        <v>100</v>
      </c>
      <c r="J6633" s="68">
        <v>0</v>
      </c>
      <c r="K6633" s="68"/>
      <c r="L6633" s="68">
        <f t="shared" si="5135"/>
        <v>0</v>
      </c>
      <c r="M6633" s="68"/>
      <c r="N6633" s="68"/>
      <c r="O6633" s="68"/>
      <c r="P6633" s="68">
        <f t="shared" si="5131"/>
        <v>0</v>
      </c>
      <c r="Q6633" s="68" t="str">
        <f t="shared" si="5132"/>
        <v>-</v>
      </c>
    </row>
    <row r="6634" spans="1:17" x14ac:dyDescent="0.25">
      <c r="A6634" s="12" t="s">
        <v>638</v>
      </c>
      <c r="B6634" s="12" t="s">
        <v>124</v>
      </c>
      <c r="C6634" s="12" t="s">
        <v>925</v>
      </c>
      <c r="D6634" s="43" t="s">
        <v>1987</v>
      </c>
      <c r="E6634" s="48">
        <v>6148</v>
      </c>
      <c r="F6634" s="43"/>
      <c r="G6634" s="56" t="s">
        <v>2921</v>
      </c>
      <c r="H6634" s="23" t="s">
        <v>58</v>
      </c>
      <c r="I6634" s="68">
        <v>100</v>
      </c>
      <c r="J6634" s="68">
        <v>0</v>
      </c>
      <c r="K6634" s="68"/>
      <c r="L6634" s="68">
        <f t="shared" si="5135"/>
        <v>0</v>
      </c>
      <c r="M6634" s="68"/>
      <c r="N6634" s="68"/>
      <c r="O6634" s="68"/>
      <c r="P6634" s="68">
        <f t="shared" si="5131"/>
        <v>0</v>
      </c>
      <c r="Q6634" s="68" t="str">
        <f t="shared" si="5132"/>
        <v>-</v>
      </c>
    </row>
    <row r="6635" spans="1:17" ht="22.5" x14ac:dyDescent="0.25">
      <c r="A6635" s="14" t="s">
        <v>1</v>
      </c>
      <c r="B6635" s="14" t="s">
        <v>1</v>
      </c>
      <c r="C6635" s="14" t="s">
        <v>1</v>
      </c>
      <c r="D6635" s="42" t="s">
        <v>1</v>
      </c>
      <c r="E6635" s="42" t="s">
        <v>1</v>
      </c>
      <c r="F6635" s="42" t="s">
        <v>1</v>
      </c>
      <c r="G6635" s="42" t="s">
        <v>1</v>
      </c>
      <c r="H6635" s="17" t="s">
        <v>59</v>
      </c>
      <c r="I6635" s="66">
        <f t="shared" ref="I6635:O6635" si="5151">SUM(I6636)</f>
        <v>32200</v>
      </c>
      <c r="J6635" s="66">
        <f t="shared" si="5151"/>
        <v>0</v>
      </c>
      <c r="K6635" s="66">
        <f t="shared" si="5151"/>
        <v>0</v>
      </c>
      <c r="L6635" s="66">
        <f t="shared" si="5135"/>
        <v>0</v>
      </c>
      <c r="M6635" s="66">
        <f t="shared" si="5151"/>
        <v>0</v>
      </c>
      <c r="N6635" s="66">
        <f t="shared" si="5151"/>
        <v>0</v>
      </c>
      <c r="O6635" s="66">
        <f t="shared" si="5151"/>
        <v>0</v>
      </c>
      <c r="P6635" s="66">
        <f t="shared" si="5131"/>
        <v>0</v>
      </c>
      <c r="Q6635" s="66" t="str">
        <f t="shared" si="5132"/>
        <v>-</v>
      </c>
    </row>
    <row r="6636" spans="1:17" x14ac:dyDescent="0.25">
      <c r="A6636" s="12" t="s">
        <v>638</v>
      </c>
      <c r="B6636" s="12" t="s">
        <v>124</v>
      </c>
      <c r="C6636" s="12" t="s">
        <v>925</v>
      </c>
      <c r="D6636" s="43" t="s">
        <v>1987</v>
      </c>
      <c r="E6636" s="42" t="s">
        <v>2715</v>
      </c>
      <c r="F6636" s="42" t="s">
        <v>1</v>
      </c>
      <c r="G6636" s="42" t="s">
        <v>1</v>
      </c>
      <c r="H6636" s="11" t="s">
        <v>61</v>
      </c>
      <c r="I6636" s="67">
        <f t="shared" ref="I6636" si="5152">SUM(I6637:I6639)</f>
        <v>32200</v>
      </c>
      <c r="J6636" s="67">
        <f t="shared" ref="J6636:K6636" si="5153">SUM(J6637:J6639)</f>
        <v>0</v>
      </c>
      <c r="K6636" s="67">
        <f t="shared" si="5153"/>
        <v>0</v>
      </c>
      <c r="L6636" s="67">
        <f t="shared" si="5135"/>
        <v>0</v>
      </c>
      <c r="M6636" s="67">
        <f t="shared" ref="M6636" si="5154">SUM(M6637:M6639)</f>
        <v>0</v>
      </c>
      <c r="N6636" s="67">
        <f t="shared" ref="N6636:O6636" si="5155">SUM(N6637:N6639)</f>
        <v>0</v>
      </c>
      <c r="O6636" s="67">
        <f t="shared" si="5155"/>
        <v>0</v>
      </c>
      <c r="P6636" s="67">
        <f t="shared" si="5131"/>
        <v>0</v>
      </c>
      <c r="Q6636" s="67" t="str">
        <f t="shared" si="5132"/>
        <v>-</v>
      </c>
    </row>
    <row r="6637" spans="1:17" x14ac:dyDescent="0.25">
      <c r="A6637" s="12" t="s">
        <v>638</v>
      </c>
      <c r="B6637" s="12" t="s">
        <v>124</v>
      </c>
      <c r="C6637" s="12" t="s">
        <v>925</v>
      </c>
      <c r="D6637" s="43" t="s">
        <v>1987</v>
      </c>
      <c r="E6637" s="48">
        <v>8213</v>
      </c>
      <c r="F6637" s="43"/>
      <c r="G6637" s="56" t="s">
        <v>2921</v>
      </c>
      <c r="H6637" s="23" t="s">
        <v>62</v>
      </c>
      <c r="I6637" s="68">
        <v>32000</v>
      </c>
      <c r="J6637" s="68">
        <v>0</v>
      </c>
      <c r="K6637" s="68"/>
      <c r="L6637" s="68">
        <f t="shared" si="5135"/>
        <v>0</v>
      </c>
      <c r="M6637" s="68"/>
      <c r="N6637" s="68"/>
      <c r="O6637" s="68"/>
      <c r="P6637" s="68">
        <f t="shared" si="5131"/>
        <v>0</v>
      </c>
      <c r="Q6637" s="68" t="str">
        <f t="shared" si="5132"/>
        <v>-</v>
      </c>
    </row>
    <row r="6638" spans="1:17" x14ac:dyDescent="0.25">
      <c r="A6638" s="12" t="s">
        <v>638</v>
      </c>
      <c r="B6638" s="12" t="s">
        <v>124</v>
      </c>
      <c r="C6638" s="12" t="s">
        <v>925</v>
      </c>
      <c r="D6638" s="43" t="s">
        <v>1987</v>
      </c>
      <c r="E6638" s="48">
        <v>8215</v>
      </c>
      <c r="F6638" s="43"/>
      <c r="G6638" s="56" t="s">
        <v>2921</v>
      </c>
      <c r="H6638" s="23" t="s">
        <v>183</v>
      </c>
      <c r="I6638" s="68">
        <v>100</v>
      </c>
      <c r="J6638" s="68">
        <v>0</v>
      </c>
      <c r="K6638" s="68"/>
      <c r="L6638" s="68">
        <f t="shared" si="5135"/>
        <v>0</v>
      </c>
      <c r="M6638" s="68"/>
      <c r="N6638" s="68"/>
      <c r="O6638" s="68"/>
      <c r="P6638" s="68">
        <f t="shared" si="5131"/>
        <v>0</v>
      </c>
      <c r="Q6638" s="68" t="str">
        <f t="shared" si="5132"/>
        <v>-</v>
      </c>
    </row>
    <row r="6639" spans="1:17" x14ac:dyDescent="0.25">
      <c r="A6639" s="12" t="s">
        <v>638</v>
      </c>
      <c r="B6639" s="12" t="s">
        <v>124</v>
      </c>
      <c r="C6639" s="12" t="s">
        <v>925</v>
      </c>
      <c r="D6639" s="43" t="s">
        <v>1987</v>
      </c>
      <c r="E6639" s="48">
        <v>8216</v>
      </c>
      <c r="F6639" s="43"/>
      <c r="G6639" s="56" t="s">
        <v>2921</v>
      </c>
      <c r="H6639" s="23" t="s">
        <v>248</v>
      </c>
      <c r="I6639" s="68">
        <v>100</v>
      </c>
      <c r="J6639" s="68">
        <v>0</v>
      </c>
      <c r="K6639" s="68"/>
      <c r="L6639" s="68">
        <f t="shared" si="5135"/>
        <v>0</v>
      </c>
      <c r="M6639" s="68"/>
      <c r="N6639" s="68"/>
      <c r="O6639" s="68"/>
      <c r="P6639" s="68">
        <f t="shared" si="5131"/>
        <v>0</v>
      </c>
      <c r="Q6639" s="68" t="str">
        <f t="shared" si="5132"/>
        <v>-</v>
      </c>
    </row>
    <row r="6640" spans="1:17" x14ac:dyDescent="0.25">
      <c r="A6640" s="23" t="s">
        <v>1</v>
      </c>
      <c r="B6640" s="23" t="s">
        <v>1</v>
      </c>
      <c r="C6640" s="23" t="s">
        <v>1</v>
      </c>
      <c r="D6640" s="49" t="s">
        <v>1</v>
      </c>
      <c r="E6640" s="49" t="s">
        <v>1</v>
      </c>
      <c r="F6640" s="49" t="s">
        <v>1</v>
      </c>
      <c r="G6640" s="49" t="s">
        <v>1</v>
      </c>
      <c r="H6640" s="17" t="s">
        <v>1996</v>
      </c>
      <c r="I6640" s="66">
        <f t="shared" ref="I6640:O6640" si="5156">SUM(I6606,I6630,I6635)</f>
        <v>3001904</v>
      </c>
      <c r="J6640" s="66">
        <f t="shared" si="5156"/>
        <v>2938904</v>
      </c>
      <c r="K6640" s="66">
        <f t="shared" si="5156"/>
        <v>0</v>
      </c>
      <c r="L6640" s="66">
        <f t="shared" si="5135"/>
        <v>234893</v>
      </c>
      <c r="M6640" s="66">
        <f t="shared" si="5156"/>
        <v>0</v>
      </c>
      <c r="N6640" s="66">
        <f t="shared" si="5156"/>
        <v>0</v>
      </c>
      <c r="O6640" s="66">
        <f t="shared" si="5156"/>
        <v>234893</v>
      </c>
      <c r="P6640" s="66">
        <f t="shared" si="5131"/>
        <v>234893</v>
      </c>
      <c r="Q6640" s="66">
        <f t="shared" si="5132"/>
        <v>7.9925373540612421</v>
      </c>
    </row>
    <row r="6641" spans="1:17" ht="15.75" thickBot="1" x14ac:dyDescent="0.3">
      <c r="A6641" s="23" t="s">
        <v>1</v>
      </c>
      <c r="B6641" s="23" t="s">
        <v>1</v>
      </c>
      <c r="C6641" s="23" t="s">
        <v>1</v>
      </c>
      <c r="D6641" s="49" t="s">
        <v>1</v>
      </c>
      <c r="E6641" s="49" t="s">
        <v>1</v>
      </c>
      <c r="F6641" s="49" t="s">
        <v>1</v>
      </c>
      <c r="G6641" s="49" t="s">
        <v>1</v>
      </c>
      <c r="H6641" s="11" t="s">
        <v>64</v>
      </c>
      <c r="I6641" s="67">
        <v>56</v>
      </c>
      <c r="J6641" s="67">
        <v>56</v>
      </c>
      <c r="K6641" s="67"/>
      <c r="L6641" s="67"/>
      <c r="M6641" s="67"/>
      <c r="N6641" s="67"/>
      <c r="O6641" s="67"/>
      <c r="P6641" s="67">
        <f t="shared" si="5131"/>
        <v>0</v>
      </c>
      <c r="Q6641" s="67">
        <f t="shared" si="5132"/>
        <v>0</v>
      </c>
    </row>
    <row r="6642" spans="1:17" ht="34.5" thickBot="1" x14ac:dyDescent="0.3">
      <c r="A6642" s="23" t="s">
        <v>1</v>
      </c>
      <c r="B6642" s="23" t="s">
        <v>1</v>
      </c>
      <c r="C6642" s="23" t="s">
        <v>1</v>
      </c>
      <c r="D6642" s="49" t="s">
        <v>1</v>
      </c>
      <c r="E6642" s="49" t="s">
        <v>1</v>
      </c>
      <c r="F6642" s="49" t="s">
        <v>1</v>
      </c>
      <c r="G6642" s="49" t="s">
        <v>1</v>
      </c>
      <c r="H6642" s="22" t="s">
        <v>65</v>
      </c>
      <c r="I6642" s="64" t="s">
        <v>2718</v>
      </c>
      <c r="J6642" s="64" t="s">
        <v>2879</v>
      </c>
      <c r="K6642" s="64" t="s">
        <v>2942</v>
      </c>
      <c r="L6642" s="64" t="s">
        <v>2942</v>
      </c>
      <c r="M6642" s="64" t="s">
        <v>2950</v>
      </c>
      <c r="N6642" s="64" t="s">
        <v>2949</v>
      </c>
      <c r="O6642" s="64" t="s">
        <v>2951</v>
      </c>
      <c r="P6642" s="64" t="s">
        <v>2942</v>
      </c>
      <c r="Q6642" s="64" t="s">
        <v>2944</v>
      </c>
    </row>
    <row r="6643" spans="1:17" x14ac:dyDescent="0.25">
      <c r="A6643" s="24"/>
      <c r="B6643" s="24"/>
      <c r="C6643" s="24"/>
      <c r="D6643" s="51"/>
      <c r="E6643" s="51"/>
      <c r="F6643" s="51"/>
      <c r="G6643" s="51"/>
      <c r="H6643" s="18" t="s">
        <v>1</v>
      </c>
      <c r="I6643" s="65">
        <v>1</v>
      </c>
      <c r="J6643" s="65" t="s">
        <v>2894</v>
      </c>
      <c r="K6643" s="65">
        <v>3</v>
      </c>
      <c r="L6643" s="65" t="s">
        <v>2945</v>
      </c>
      <c r="M6643" s="65">
        <v>5</v>
      </c>
      <c r="N6643" s="65">
        <v>6</v>
      </c>
      <c r="O6643" s="65">
        <v>7</v>
      </c>
      <c r="P6643" s="65" t="s">
        <v>2946</v>
      </c>
      <c r="Q6643" s="65">
        <v>9</v>
      </c>
    </row>
    <row r="6644" spans="1:17" x14ac:dyDescent="0.25">
      <c r="A6644" s="24"/>
      <c r="B6644" s="24"/>
      <c r="C6644" s="24"/>
      <c r="D6644" s="51"/>
      <c r="E6644" s="52"/>
      <c r="F6644" s="52"/>
      <c r="G6644" s="52"/>
      <c r="H6644" s="19" t="s">
        <v>333</v>
      </c>
      <c r="I6644" s="69">
        <f t="shared" ref="I6644" si="5157">SUM(I6640)</f>
        <v>3001904</v>
      </c>
      <c r="J6644" s="69">
        <f t="shared" ref="J6644:K6644" si="5158">SUM(J6640)</f>
        <v>2938904</v>
      </c>
      <c r="K6644" s="69">
        <f t="shared" si="5158"/>
        <v>0</v>
      </c>
      <c r="L6644" s="69">
        <f t="shared" si="5135"/>
        <v>234893</v>
      </c>
      <c r="M6644" s="69">
        <f t="shared" ref="M6644" si="5159">SUM(M6640)</f>
        <v>0</v>
      </c>
      <c r="N6644" s="69">
        <f t="shared" ref="N6644:O6644" si="5160">SUM(N6640)</f>
        <v>0</v>
      </c>
      <c r="O6644" s="69">
        <f t="shared" si="5160"/>
        <v>234893</v>
      </c>
      <c r="P6644" s="69">
        <f t="shared" si="5131"/>
        <v>234893</v>
      </c>
      <c r="Q6644" s="69">
        <f t="shared" si="5132"/>
        <v>7.9925373540612421</v>
      </c>
    </row>
    <row r="6645" spans="1:17" x14ac:dyDescent="0.25">
      <c r="A6645" s="24"/>
      <c r="B6645" s="24"/>
      <c r="C6645" s="24"/>
      <c r="D6645" s="51"/>
      <c r="E6645" s="51"/>
      <c r="F6645" s="51"/>
      <c r="G6645" s="51"/>
      <c r="H6645" s="20" t="s">
        <v>67</v>
      </c>
      <c r="I6645" s="69">
        <f t="shared" ref="I6645" si="5161">SUM(I6644)</f>
        <v>3001904</v>
      </c>
      <c r="J6645" s="69">
        <f t="shared" ref="J6645:K6645" si="5162">SUM(J6644)</f>
        <v>2938904</v>
      </c>
      <c r="K6645" s="69">
        <f t="shared" si="5162"/>
        <v>0</v>
      </c>
      <c r="L6645" s="69">
        <f t="shared" si="5135"/>
        <v>234893</v>
      </c>
      <c r="M6645" s="69">
        <f t="shared" ref="M6645" si="5163">SUM(M6644)</f>
        <v>0</v>
      </c>
      <c r="N6645" s="69">
        <f t="shared" ref="N6645:O6645" si="5164">SUM(N6644)</f>
        <v>0</v>
      </c>
      <c r="O6645" s="69">
        <f t="shared" si="5164"/>
        <v>234893</v>
      </c>
      <c r="P6645" s="69">
        <f t="shared" si="5131"/>
        <v>234893</v>
      </c>
      <c r="Q6645" s="69">
        <f t="shared" si="5132"/>
        <v>7.9925373540612421</v>
      </c>
    </row>
    <row r="6646" spans="1:17" x14ac:dyDescent="0.25">
      <c r="A6646" s="25"/>
      <c r="B6646" s="25"/>
      <c r="C6646" s="25"/>
      <c r="D6646" s="53"/>
      <c r="E6646" s="53"/>
      <c r="F6646" s="53"/>
      <c r="G6646" s="53"/>
    </row>
    <row r="6647" spans="1:17" ht="15.75" thickBot="1" x14ac:dyDescent="0.3">
      <c r="A6647" s="23" t="s">
        <v>1</v>
      </c>
      <c r="B6647" s="23" t="s">
        <v>1</v>
      </c>
      <c r="C6647" s="23" t="s">
        <v>1</v>
      </c>
      <c r="D6647" s="49" t="s">
        <v>1</v>
      </c>
      <c r="E6647" s="49" t="s">
        <v>1</v>
      </c>
      <c r="F6647" s="49" t="s">
        <v>1</v>
      </c>
      <c r="G6647" s="49" t="s">
        <v>1</v>
      </c>
      <c r="H6647" s="26" t="s">
        <v>1</v>
      </c>
      <c r="I6647" s="70"/>
      <c r="J6647" s="70"/>
      <c r="K6647" s="70"/>
      <c r="L6647" s="70"/>
      <c r="M6647" s="70"/>
      <c r="N6647" s="70"/>
      <c r="O6647" s="70"/>
      <c r="P6647" s="70"/>
      <c r="Q6647" s="70"/>
    </row>
    <row r="6648" spans="1:17" ht="34.5" thickBot="1" x14ac:dyDescent="0.3">
      <c r="A6648" s="22" t="s">
        <v>4</v>
      </c>
      <c r="B6648" s="22" t="s">
        <v>5</v>
      </c>
      <c r="C6648" s="22" t="s">
        <v>6</v>
      </c>
      <c r="D6648" s="44" t="s">
        <v>2891</v>
      </c>
      <c r="E6648" s="44" t="s">
        <v>2895</v>
      </c>
      <c r="F6648" s="44" t="s">
        <v>7</v>
      </c>
      <c r="G6648" s="44" t="s">
        <v>8</v>
      </c>
      <c r="H6648" s="22" t="s">
        <v>9</v>
      </c>
      <c r="I6648" s="64" t="s">
        <v>2718</v>
      </c>
      <c r="J6648" s="64" t="s">
        <v>2879</v>
      </c>
      <c r="K6648" s="64" t="s">
        <v>2942</v>
      </c>
      <c r="L6648" s="64" t="s">
        <v>2942</v>
      </c>
      <c r="M6648" s="64" t="s">
        <v>2950</v>
      </c>
      <c r="N6648" s="64" t="s">
        <v>2949</v>
      </c>
      <c r="O6648" s="64" t="s">
        <v>2951</v>
      </c>
      <c r="P6648" s="64" t="s">
        <v>2942</v>
      </c>
      <c r="Q6648" s="64" t="s">
        <v>2944</v>
      </c>
    </row>
    <row r="6649" spans="1:17" x14ac:dyDescent="0.25">
      <c r="A6649" s="15" t="s">
        <v>1</v>
      </c>
      <c r="B6649" s="15" t="s">
        <v>1</v>
      </c>
      <c r="C6649" s="15" t="s">
        <v>1</v>
      </c>
      <c r="D6649" s="45" t="s">
        <v>1</v>
      </c>
      <c r="E6649" s="45" t="s">
        <v>1</v>
      </c>
      <c r="F6649" s="46" t="s">
        <v>1</v>
      </c>
      <c r="G6649" s="47" t="s">
        <v>1</v>
      </c>
      <c r="H6649" s="16" t="s">
        <v>1</v>
      </c>
      <c r="I6649" s="65">
        <v>1</v>
      </c>
      <c r="J6649" s="65" t="s">
        <v>2894</v>
      </c>
      <c r="K6649" s="65">
        <v>3</v>
      </c>
      <c r="L6649" s="65" t="s">
        <v>2945</v>
      </c>
      <c r="M6649" s="65">
        <v>5</v>
      </c>
      <c r="N6649" s="65">
        <v>6</v>
      </c>
      <c r="O6649" s="65">
        <v>7</v>
      </c>
      <c r="P6649" s="65" t="s">
        <v>2946</v>
      </c>
      <c r="Q6649" s="65">
        <v>9</v>
      </c>
    </row>
    <row r="6650" spans="1:17" x14ac:dyDescent="0.25">
      <c r="A6650" s="14" t="s">
        <v>638</v>
      </c>
      <c r="B6650" s="14" t="s">
        <v>124</v>
      </c>
      <c r="C6650" s="12" t="s">
        <v>936</v>
      </c>
      <c r="D6650" s="43" t="s">
        <v>1997</v>
      </c>
      <c r="E6650" s="42" t="s">
        <v>1</v>
      </c>
      <c r="F6650" s="42" t="s">
        <v>1</v>
      </c>
      <c r="G6650" s="42" t="s">
        <v>1</v>
      </c>
      <c r="H6650" s="11" t="s">
        <v>1998</v>
      </c>
      <c r="I6650" s="63"/>
      <c r="J6650" s="63"/>
      <c r="K6650" s="63"/>
      <c r="L6650" s="63"/>
      <c r="M6650" s="63"/>
      <c r="N6650" s="63"/>
      <c r="O6650" s="63"/>
      <c r="P6650" s="63">
        <f t="shared" si="5131"/>
        <v>0</v>
      </c>
      <c r="Q6650" s="63" t="str">
        <f t="shared" si="5132"/>
        <v>-</v>
      </c>
    </row>
    <row r="6651" spans="1:17" ht="22.5" x14ac:dyDescent="0.25">
      <c r="A6651" s="14" t="s">
        <v>1</v>
      </c>
      <c r="B6651" s="14" t="s">
        <v>1</v>
      </c>
      <c r="C6651" s="14" t="s">
        <v>1</v>
      </c>
      <c r="D6651" s="42" t="s">
        <v>1</v>
      </c>
      <c r="E6651" s="42" t="s">
        <v>1</v>
      </c>
      <c r="F6651" s="42" t="s">
        <v>1</v>
      </c>
      <c r="G6651" s="42" t="s">
        <v>1</v>
      </c>
      <c r="H6651" s="17" t="s">
        <v>13</v>
      </c>
      <c r="I6651" s="66">
        <f t="shared" ref="I6651" si="5165">SUM(I6652,I6660,I6662)</f>
        <v>12709995</v>
      </c>
      <c r="J6651" s="66">
        <f t="shared" ref="J6651:K6651" si="5166">SUM(J6652,J6660,J6662)</f>
        <v>5026859</v>
      </c>
      <c r="K6651" s="66">
        <f t="shared" si="5166"/>
        <v>0</v>
      </c>
      <c r="L6651" s="66">
        <f t="shared" si="5135"/>
        <v>409019</v>
      </c>
      <c r="M6651" s="66">
        <f t="shared" ref="M6651" si="5167">SUM(M6652,M6660,M6662)</f>
        <v>0</v>
      </c>
      <c r="N6651" s="66">
        <f t="shared" ref="N6651:O6651" si="5168">SUM(N6652,N6660,N6662)</f>
        <v>0</v>
      </c>
      <c r="O6651" s="66">
        <f t="shared" si="5168"/>
        <v>409019</v>
      </c>
      <c r="P6651" s="66">
        <f t="shared" si="5131"/>
        <v>409019</v>
      </c>
      <c r="Q6651" s="66">
        <f t="shared" si="5132"/>
        <v>8.1366714284208097</v>
      </c>
    </row>
    <row r="6652" spans="1:17" x14ac:dyDescent="0.25">
      <c r="A6652" s="12" t="s">
        <v>638</v>
      </c>
      <c r="B6652" s="12" t="s">
        <v>124</v>
      </c>
      <c r="C6652" s="12" t="s">
        <v>936</v>
      </c>
      <c r="D6652" s="43" t="s">
        <v>1997</v>
      </c>
      <c r="E6652" s="42" t="s">
        <v>2709</v>
      </c>
      <c r="F6652" s="42" t="s">
        <v>1</v>
      </c>
      <c r="G6652" s="42" t="s">
        <v>1</v>
      </c>
      <c r="H6652" s="11" t="s">
        <v>15</v>
      </c>
      <c r="I6652" s="67">
        <f t="shared" ref="I6652" si="5169">SUM(I6653,I6654)</f>
        <v>9484333</v>
      </c>
      <c r="J6652" s="67">
        <f t="shared" ref="J6652:K6652" si="5170">SUM(J6653,J6654)</f>
        <v>4383923</v>
      </c>
      <c r="K6652" s="67">
        <f t="shared" si="5170"/>
        <v>0</v>
      </c>
      <c r="L6652" s="67">
        <f t="shared" si="5135"/>
        <v>359598</v>
      </c>
      <c r="M6652" s="67">
        <f t="shared" ref="M6652" si="5171">SUM(M6653,M6654)</f>
        <v>0</v>
      </c>
      <c r="N6652" s="67">
        <f t="shared" ref="N6652:O6652" si="5172">SUM(N6653,N6654)</f>
        <v>0</v>
      </c>
      <c r="O6652" s="67">
        <f t="shared" si="5172"/>
        <v>359598</v>
      </c>
      <c r="P6652" s="67">
        <f t="shared" si="5131"/>
        <v>359598</v>
      </c>
      <c r="Q6652" s="67">
        <f t="shared" si="5132"/>
        <v>8.2026531944105763</v>
      </c>
    </row>
    <row r="6653" spans="1:17" x14ac:dyDescent="0.25">
      <c r="A6653" s="12" t="s">
        <v>638</v>
      </c>
      <c r="B6653" s="12" t="s">
        <v>124</v>
      </c>
      <c r="C6653" s="12" t="s">
        <v>936</v>
      </c>
      <c r="D6653" s="43" t="s">
        <v>1997</v>
      </c>
      <c r="E6653" s="48">
        <v>6111</v>
      </c>
      <c r="F6653" s="43"/>
      <c r="G6653" s="56" t="s">
        <v>2921</v>
      </c>
      <c r="H6653" s="23" t="s">
        <v>16</v>
      </c>
      <c r="I6653" s="68">
        <v>8643926</v>
      </c>
      <c r="J6653" s="68">
        <v>3955507</v>
      </c>
      <c r="K6653" s="68"/>
      <c r="L6653" s="68">
        <f t="shared" si="5135"/>
        <v>329626</v>
      </c>
      <c r="M6653" s="68"/>
      <c r="N6653" s="68"/>
      <c r="O6653" s="68">
        <v>329626</v>
      </c>
      <c r="P6653" s="68">
        <f t="shared" si="5131"/>
        <v>329626</v>
      </c>
      <c r="Q6653" s="68">
        <f t="shared" si="5132"/>
        <v>8.3333438671705053</v>
      </c>
    </row>
    <row r="6654" spans="1:17" x14ac:dyDescent="0.25">
      <c r="A6654" s="14" t="s">
        <v>638</v>
      </c>
      <c r="B6654" s="14" t="s">
        <v>124</v>
      </c>
      <c r="C6654" s="14" t="s">
        <v>936</v>
      </c>
      <c r="D6654" s="50" t="s">
        <v>1997</v>
      </c>
      <c r="E6654" s="50" t="s">
        <v>2719</v>
      </c>
      <c r="F6654" s="43" t="s">
        <v>1</v>
      </c>
      <c r="G6654" s="49" t="s">
        <v>1</v>
      </c>
      <c r="H6654" s="11" t="s">
        <v>19</v>
      </c>
      <c r="I6654" s="67">
        <f t="shared" ref="I6654:O6654" si="5173">SUM(I6655:I6659)</f>
        <v>840407</v>
      </c>
      <c r="J6654" s="67">
        <f t="shared" si="5173"/>
        <v>428416</v>
      </c>
      <c r="K6654" s="67">
        <f t="shared" si="5173"/>
        <v>0</v>
      </c>
      <c r="L6654" s="67">
        <f t="shared" si="5135"/>
        <v>29972</v>
      </c>
      <c r="M6654" s="67">
        <f t="shared" si="5173"/>
        <v>0</v>
      </c>
      <c r="N6654" s="67">
        <f t="shared" si="5173"/>
        <v>0</v>
      </c>
      <c r="O6654" s="67">
        <f t="shared" si="5173"/>
        <v>29972</v>
      </c>
      <c r="P6654" s="67">
        <f t="shared" si="5131"/>
        <v>29972</v>
      </c>
      <c r="Q6654" s="67">
        <f t="shared" si="5132"/>
        <v>6.9960038840752912</v>
      </c>
    </row>
    <row r="6655" spans="1:17" x14ac:dyDescent="0.25">
      <c r="A6655" s="12" t="s">
        <v>638</v>
      </c>
      <c r="B6655" s="12" t="s">
        <v>124</v>
      </c>
      <c r="C6655" s="12" t="s">
        <v>936</v>
      </c>
      <c r="D6655" s="43" t="s">
        <v>1997</v>
      </c>
      <c r="E6655" s="48">
        <v>6112</v>
      </c>
      <c r="F6655" s="43" t="s">
        <v>1999</v>
      </c>
      <c r="G6655" s="56" t="s">
        <v>2921</v>
      </c>
      <c r="H6655" s="23" t="s">
        <v>73</v>
      </c>
      <c r="I6655" s="68">
        <v>120624</v>
      </c>
      <c r="J6655" s="68">
        <v>73162</v>
      </c>
      <c r="K6655" s="68"/>
      <c r="L6655" s="68">
        <f t="shared" si="5135"/>
        <v>6651</v>
      </c>
      <c r="M6655" s="68"/>
      <c r="N6655" s="68"/>
      <c r="O6655" s="68">
        <v>6651</v>
      </c>
      <c r="P6655" s="68">
        <f t="shared" si="5131"/>
        <v>6651</v>
      </c>
      <c r="Q6655" s="68">
        <f t="shared" si="5132"/>
        <v>9.0907848336568158</v>
      </c>
    </row>
    <row r="6656" spans="1:17" x14ac:dyDescent="0.25">
      <c r="A6656" s="12" t="s">
        <v>638</v>
      </c>
      <c r="B6656" s="12" t="s">
        <v>124</v>
      </c>
      <c r="C6656" s="12" t="s">
        <v>936</v>
      </c>
      <c r="D6656" s="43" t="s">
        <v>1997</v>
      </c>
      <c r="E6656" s="48">
        <v>6112</v>
      </c>
      <c r="F6656" s="43" t="s">
        <v>2000</v>
      </c>
      <c r="G6656" s="56" t="s">
        <v>2921</v>
      </c>
      <c r="H6656" s="23" t="s">
        <v>22</v>
      </c>
      <c r="I6656" s="68">
        <v>490518</v>
      </c>
      <c r="J6656" s="68">
        <v>256535</v>
      </c>
      <c r="K6656" s="68"/>
      <c r="L6656" s="68">
        <f t="shared" si="5135"/>
        <v>23321</v>
      </c>
      <c r="M6656" s="68"/>
      <c r="N6656" s="68"/>
      <c r="O6656" s="68">
        <v>23321</v>
      </c>
      <c r="P6656" s="68">
        <f t="shared" si="5131"/>
        <v>23321</v>
      </c>
      <c r="Q6656" s="68">
        <f t="shared" si="5132"/>
        <v>9.0907673416882684</v>
      </c>
    </row>
    <row r="6657" spans="1:17" x14ac:dyDescent="0.25">
      <c r="A6657" s="12" t="s">
        <v>638</v>
      </c>
      <c r="B6657" s="12" t="s">
        <v>124</v>
      </c>
      <c r="C6657" s="12" t="s">
        <v>936</v>
      </c>
      <c r="D6657" s="43" t="s">
        <v>1997</v>
      </c>
      <c r="E6657" s="48">
        <v>6112</v>
      </c>
      <c r="F6657" s="43" t="s">
        <v>2001</v>
      </c>
      <c r="G6657" s="56" t="s">
        <v>2921</v>
      </c>
      <c r="H6657" s="23" t="s">
        <v>24</v>
      </c>
      <c r="I6657" s="68">
        <v>103950</v>
      </c>
      <c r="J6657" s="68">
        <v>60419</v>
      </c>
      <c r="K6657" s="68"/>
      <c r="L6657" s="68">
        <f t="shared" si="5135"/>
        <v>0</v>
      </c>
      <c r="M6657" s="68"/>
      <c r="N6657" s="68"/>
      <c r="O6657" s="68"/>
      <c r="P6657" s="68">
        <f t="shared" si="5131"/>
        <v>0</v>
      </c>
      <c r="Q6657" s="68">
        <f t="shared" si="5132"/>
        <v>0</v>
      </c>
    </row>
    <row r="6658" spans="1:17" x14ac:dyDescent="0.25">
      <c r="A6658" s="12" t="s">
        <v>638</v>
      </c>
      <c r="B6658" s="12" t="s">
        <v>124</v>
      </c>
      <c r="C6658" s="12" t="s">
        <v>936</v>
      </c>
      <c r="D6658" s="43" t="s">
        <v>1997</v>
      </c>
      <c r="E6658" s="48">
        <v>6112</v>
      </c>
      <c r="F6658" s="43" t="s">
        <v>2002</v>
      </c>
      <c r="G6658" s="56" t="s">
        <v>2921</v>
      </c>
      <c r="H6658" s="23" t="s">
        <v>76</v>
      </c>
      <c r="I6658" s="68">
        <v>80000</v>
      </c>
      <c r="J6658" s="68">
        <v>38300</v>
      </c>
      <c r="K6658" s="68"/>
      <c r="L6658" s="68">
        <f t="shared" si="5135"/>
        <v>0</v>
      </c>
      <c r="M6658" s="68"/>
      <c r="N6658" s="68"/>
      <c r="O6658" s="68">
        <v>0</v>
      </c>
      <c r="P6658" s="68">
        <f t="shared" si="5131"/>
        <v>0</v>
      </c>
      <c r="Q6658" s="68">
        <f t="shared" si="5132"/>
        <v>0</v>
      </c>
    </row>
    <row r="6659" spans="1:17" x14ac:dyDescent="0.25">
      <c r="A6659" s="12" t="s">
        <v>638</v>
      </c>
      <c r="B6659" s="12" t="s">
        <v>124</v>
      </c>
      <c r="C6659" s="12" t="s">
        <v>936</v>
      </c>
      <c r="D6659" s="43" t="s">
        <v>1997</v>
      </c>
      <c r="E6659" s="48">
        <v>6112</v>
      </c>
      <c r="F6659" s="43" t="s">
        <v>2003</v>
      </c>
      <c r="G6659" s="56" t="s">
        <v>2921</v>
      </c>
      <c r="H6659" s="23" t="s">
        <v>26</v>
      </c>
      <c r="I6659" s="68">
        <v>45315</v>
      </c>
      <c r="J6659" s="68">
        <v>0</v>
      </c>
      <c r="K6659" s="68"/>
      <c r="L6659" s="68">
        <f t="shared" si="5135"/>
        <v>0</v>
      </c>
      <c r="M6659" s="68"/>
      <c r="N6659" s="68"/>
      <c r="O6659" s="68">
        <v>0</v>
      </c>
      <c r="P6659" s="68">
        <f t="shared" si="5131"/>
        <v>0</v>
      </c>
      <c r="Q6659" s="68" t="str">
        <f t="shared" si="5132"/>
        <v>-</v>
      </c>
    </row>
    <row r="6660" spans="1:17" x14ac:dyDescent="0.25">
      <c r="A6660" s="12" t="s">
        <v>638</v>
      </c>
      <c r="B6660" s="12" t="s">
        <v>124</v>
      </c>
      <c r="C6660" s="12" t="s">
        <v>936</v>
      </c>
      <c r="D6660" s="43" t="s">
        <v>1997</v>
      </c>
      <c r="E6660" s="42" t="s">
        <v>2710</v>
      </c>
      <c r="F6660" s="42" t="s">
        <v>1</v>
      </c>
      <c r="G6660" s="42" t="s">
        <v>1</v>
      </c>
      <c r="H6660" s="11" t="s">
        <v>28</v>
      </c>
      <c r="I6660" s="67">
        <f t="shared" ref="I6660:O6660" si="5174">SUM(I6661)</f>
        <v>908062</v>
      </c>
      <c r="J6660" s="67">
        <f t="shared" si="5174"/>
        <v>443055</v>
      </c>
      <c r="K6660" s="67">
        <f t="shared" si="5174"/>
        <v>0</v>
      </c>
      <c r="L6660" s="67">
        <f t="shared" si="5135"/>
        <v>36921</v>
      </c>
      <c r="M6660" s="67">
        <f t="shared" si="5174"/>
        <v>0</v>
      </c>
      <c r="N6660" s="67">
        <f t="shared" si="5174"/>
        <v>0</v>
      </c>
      <c r="O6660" s="67">
        <f t="shared" si="5174"/>
        <v>36921</v>
      </c>
      <c r="P6660" s="67">
        <f t="shared" si="5131"/>
        <v>36921</v>
      </c>
      <c r="Q6660" s="67">
        <f t="shared" si="5132"/>
        <v>8.3332769069302906</v>
      </c>
    </row>
    <row r="6661" spans="1:17" x14ac:dyDescent="0.25">
      <c r="A6661" s="12" t="s">
        <v>638</v>
      </c>
      <c r="B6661" s="12" t="s">
        <v>124</v>
      </c>
      <c r="C6661" s="12" t="s">
        <v>936</v>
      </c>
      <c r="D6661" s="43" t="s">
        <v>1997</v>
      </c>
      <c r="E6661" s="48">
        <v>6121</v>
      </c>
      <c r="F6661" s="43"/>
      <c r="G6661" s="56" t="s">
        <v>2921</v>
      </c>
      <c r="H6661" s="23" t="s">
        <v>29</v>
      </c>
      <c r="I6661" s="68">
        <v>908062</v>
      </c>
      <c r="J6661" s="68">
        <v>443055</v>
      </c>
      <c r="K6661" s="68"/>
      <c r="L6661" s="68">
        <f t="shared" si="5135"/>
        <v>36921</v>
      </c>
      <c r="M6661" s="68"/>
      <c r="N6661" s="68"/>
      <c r="O6661" s="68">
        <v>36921</v>
      </c>
      <c r="P6661" s="68">
        <f t="shared" si="5131"/>
        <v>36921</v>
      </c>
      <c r="Q6661" s="68">
        <f t="shared" si="5132"/>
        <v>8.3332769069302906</v>
      </c>
    </row>
    <row r="6662" spans="1:17" x14ac:dyDescent="0.25">
      <c r="A6662" s="12" t="s">
        <v>638</v>
      </c>
      <c r="B6662" s="12" t="s">
        <v>124</v>
      </c>
      <c r="C6662" s="12" t="s">
        <v>936</v>
      </c>
      <c r="D6662" s="43" t="s">
        <v>1997</v>
      </c>
      <c r="E6662" s="42" t="s">
        <v>2711</v>
      </c>
      <c r="F6662" s="42" t="s">
        <v>1</v>
      </c>
      <c r="G6662" s="42" t="s">
        <v>1</v>
      </c>
      <c r="H6662" s="11" t="s">
        <v>32</v>
      </c>
      <c r="I6662" s="67">
        <f t="shared" ref="I6662:O6662" si="5175">SUM(I6663:I6671)</f>
        <v>2317600</v>
      </c>
      <c r="J6662" s="67">
        <f t="shared" si="5175"/>
        <v>199881</v>
      </c>
      <c r="K6662" s="67">
        <f t="shared" si="5175"/>
        <v>0</v>
      </c>
      <c r="L6662" s="67">
        <f t="shared" si="5135"/>
        <v>12500</v>
      </c>
      <c r="M6662" s="67">
        <f t="shared" si="5175"/>
        <v>0</v>
      </c>
      <c r="N6662" s="67">
        <f t="shared" si="5175"/>
        <v>0</v>
      </c>
      <c r="O6662" s="67">
        <f t="shared" si="5175"/>
        <v>12500</v>
      </c>
      <c r="P6662" s="67">
        <f t="shared" si="5131"/>
        <v>12500</v>
      </c>
      <c r="Q6662" s="67">
        <f t="shared" si="5132"/>
        <v>6.2537209639735636</v>
      </c>
    </row>
    <row r="6663" spans="1:17" x14ac:dyDescent="0.25">
      <c r="A6663" s="12" t="s">
        <v>638</v>
      </c>
      <c r="B6663" s="12" t="s">
        <v>124</v>
      </c>
      <c r="C6663" s="12" t="s">
        <v>936</v>
      </c>
      <c r="D6663" s="43" t="s">
        <v>1997</v>
      </c>
      <c r="E6663" s="48">
        <v>6131</v>
      </c>
      <c r="F6663" s="43"/>
      <c r="G6663" s="56" t="s">
        <v>2921</v>
      </c>
      <c r="H6663" s="23" t="s">
        <v>33</v>
      </c>
      <c r="I6663" s="68">
        <v>150000</v>
      </c>
      <c r="J6663" s="68">
        <v>0</v>
      </c>
      <c r="K6663" s="68"/>
      <c r="L6663" s="68">
        <f t="shared" si="5135"/>
        <v>0</v>
      </c>
      <c r="M6663" s="68"/>
      <c r="N6663" s="68"/>
      <c r="O6663" s="68"/>
      <c r="P6663" s="68">
        <f t="shared" si="5131"/>
        <v>0</v>
      </c>
      <c r="Q6663" s="68" t="str">
        <f t="shared" si="5132"/>
        <v>-</v>
      </c>
    </row>
    <row r="6664" spans="1:17" x14ac:dyDescent="0.25">
      <c r="A6664" s="12" t="s">
        <v>638</v>
      </c>
      <c r="B6664" s="12" t="s">
        <v>124</v>
      </c>
      <c r="C6664" s="12" t="s">
        <v>936</v>
      </c>
      <c r="D6664" s="43" t="s">
        <v>1997</v>
      </c>
      <c r="E6664" s="48">
        <v>6132</v>
      </c>
      <c r="F6664" s="43"/>
      <c r="G6664" s="56" t="s">
        <v>2921</v>
      </c>
      <c r="H6664" s="23" t="s">
        <v>227</v>
      </c>
      <c r="I6664" s="68">
        <v>150000</v>
      </c>
      <c r="J6664" s="68">
        <v>110000</v>
      </c>
      <c r="K6664" s="68"/>
      <c r="L6664" s="68">
        <f t="shared" si="5135"/>
        <v>9167</v>
      </c>
      <c r="M6664" s="68"/>
      <c r="N6664" s="68"/>
      <c r="O6664" s="68">
        <v>9167</v>
      </c>
      <c r="P6664" s="68">
        <f t="shared" si="5131"/>
        <v>9167</v>
      </c>
      <c r="Q6664" s="68">
        <f t="shared" si="5132"/>
        <v>8.333636363636364</v>
      </c>
    </row>
    <row r="6665" spans="1:17" x14ac:dyDescent="0.25">
      <c r="A6665" s="12" t="s">
        <v>638</v>
      </c>
      <c r="B6665" s="12" t="s">
        <v>124</v>
      </c>
      <c r="C6665" s="12" t="s">
        <v>936</v>
      </c>
      <c r="D6665" s="43" t="s">
        <v>1997</v>
      </c>
      <c r="E6665" s="48">
        <v>6133</v>
      </c>
      <c r="F6665" s="43"/>
      <c r="G6665" s="56" t="s">
        <v>2921</v>
      </c>
      <c r="H6665" s="23" t="s">
        <v>229</v>
      </c>
      <c r="I6665" s="68">
        <v>40000</v>
      </c>
      <c r="J6665" s="68">
        <v>40000</v>
      </c>
      <c r="K6665" s="68"/>
      <c r="L6665" s="68">
        <f t="shared" si="5135"/>
        <v>3333</v>
      </c>
      <c r="M6665" s="68"/>
      <c r="N6665" s="68"/>
      <c r="O6665" s="68">
        <v>3333</v>
      </c>
      <c r="P6665" s="68">
        <f t="shared" si="5131"/>
        <v>3333</v>
      </c>
      <c r="Q6665" s="68">
        <f t="shared" si="5132"/>
        <v>8.3324999999999996</v>
      </c>
    </row>
    <row r="6666" spans="1:17" x14ac:dyDescent="0.25">
      <c r="A6666" s="12" t="s">
        <v>638</v>
      </c>
      <c r="B6666" s="12" t="s">
        <v>124</v>
      </c>
      <c r="C6666" s="12" t="s">
        <v>936</v>
      </c>
      <c r="D6666" s="43" t="s">
        <v>1997</v>
      </c>
      <c r="E6666" s="48">
        <v>6134</v>
      </c>
      <c r="F6666" s="43"/>
      <c r="G6666" s="56" t="s">
        <v>2921</v>
      </c>
      <c r="H6666" s="23" t="s">
        <v>169</v>
      </c>
      <c r="I6666" s="68">
        <v>1200000</v>
      </c>
      <c r="J6666" s="68">
        <v>0</v>
      </c>
      <c r="K6666" s="68"/>
      <c r="L6666" s="68">
        <f t="shared" si="5135"/>
        <v>0</v>
      </c>
      <c r="M6666" s="68"/>
      <c r="N6666" s="68"/>
      <c r="O6666" s="68"/>
      <c r="P6666" s="68">
        <f t="shared" si="5131"/>
        <v>0</v>
      </c>
      <c r="Q6666" s="68" t="str">
        <f t="shared" si="5132"/>
        <v>-</v>
      </c>
    </row>
    <row r="6667" spans="1:17" x14ac:dyDescent="0.25">
      <c r="A6667" s="12" t="s">
        <v>638</v>
      </c>
      <c r="B6667" s="12" t="s">
        <v>124</v>
      </c>
      <c r="C6667" s="12" t="s">
        <v>936</v>
      </c>
      <c r="D6667" s="43" t="s">
        <v>1997</v>
      </c>
      <c r="E6667" s="48">
        <v>6135</v>
      </c>
      <c r="F6667" s="43"/>
      <c r="G6667" s="56" t="s">
        <v>2921</v>
      </c>
      <c r="H6667" s="23" t="s">
        <v>231</v>
      </c>
      <c r="I6667" s="68">
        <v>2500</v>
      </c>
      <c r="J6667" s="68">
        <v>0</v>
      </c>
      <c r="K6667" s="68"/>
      <c r="L6667" s="68">
        <f t="shared" si="5135"/>
        <v>0</v>
      </c>
      <c r="M6667" s="68"/>
      <c r="N6667" s="68"/>
      <c r="O6667" s="68"/>
      <c r="P6667" s="68">
        <f t="shared" si="5131"/>
        <v>0</v>
      </c>
      <c r="Q6667" s="68" t="str">
        <f t="shared" si="5132"/>
        <v>-</v>
      </c>
    </row>
    <row r="6668" spans="1:17" x14ac:dyDescent="0.25">
      <c r="A6668" s="12" t="s">
        <v>638</v>
      </c>
      <c r="B6668" s="12" t="s">
        <v>124</v>
      </c>
      <c r="C6668" s="12" t="s">
        <v>936</v>
      </c>
      <c r="D6668" s="43" t="s">
        <v>1997</v>
      </c>
      <c r="E6668" s="48">
        <v>6136</v>
      </c>
      <c r="F6668" s="43"/>
      <c r="G6668" s="56" t="s">
        <v>2921</v>
      </c>
      <c r="H6668" s="23" t="s">
        <v>233</v>
      </c>
      <c r="I6668" s="68">
        <v>100</v>
      </c>
      <c r="J6668" s="68">
        <v>0</v>
      </c>
      <c r="K6668" s="68"/>
      <c r="L6668" s="68">
        <f t="shared" si="5135"/>
        <v>0</v>
      </c>
      <c r="M6668" s="68"/>
      <c r="N6668" s="68"/>
      <c r="O6668" s="68"/>
      <c r="P6668" s="68">
        <f t="shared" si="5131"/>
        <v>0</v>
      </c>
      <c r="Q6668" s="68" t="str">
        <f t="shared" si="5132"/>
        <v>-</v>
      </c>
    </row>
    <row r="6669" spans="1:17" x14ac:dyDescent="0.25">
      <c r="A6669" s="12" t="s">
        <v>638</v>
      </c>
      <c r="B6669" s="12" t="s">
        <v>124</v>
      </c>
      <c r="C6669" s="12" t="s">
        <v>936</v>
      </c>
      <c r="D6669" s="43" t="s">
        <v>1997</v>
      </c>
      <c r="E6669" s="48">
        <v>6137</v>
      </c>
      <c r="F6669" s="43"/>
      <c r="G6669" s="56" t="s">
        <v>2921</v>
      </c>
      <c r="H6669" s="23" t="s">
        <v>235</v>
      </c>
      <c r="I6669" s="68">
        <v>170000</v>
      </c>
      <c r="J6669" s="68">
        <v>30000</v>
      </c>
      <c r="K6669" s="68"/>
      <c r="L6669" s="68">
        <f t="shared" si="5135"/>
        <v>0</v>
      </c>
      <c r="M6669" s="68"/>
      <c r="N6669" s="68"/>
      <c r="O6669" s="68"/>
      <c r="P6669" s="68">
        <f t="shared" ref="P6669:P6731" si="5176">K6669+L6669</f>
        <v>0</v>
      </c>
      <c r="Q6669" s="68">
        <f t="shared" ref="Q6669:Q6731" si="5177">IF(J6669=0,"-",P6669/J6669*100)</f>
        <v>0</v>
      </c>
    </row>
    <row r="6670" spans="1:17" x14ac:dyDescent="0.25">
      <c r="A6670" s="12" t="s">
        <v>638</v>
      </c>
      <c r="B6670" s="12" t="s">
        <v>124</v>
      </c>
      <c r="C6670" s="12" t="s">
        <v>936</v>
      </c>
      <c r="D6670" s="43" t="s">
        <v>1997</v>
      </c>
      <c r="E6670" s="48">
        <v>6138</v>
      </c>
      <c r="F6670" s="43"/>
      <c r="G6670" s="56" t="s">
        <v>2921</v>
      </c>
      <c r="H6670" s="23" t="s">
        <v>237</v>
      </c>
      <c r="I6670" s="68">
        <v>25000</v>
      </c>
      <c r="J6670" s="68">
        <v>19881</v>
      </c>
      <c r="K6670" s="68"/>
      <c r="L6670" s="68">
        <f t="shared" ref="L6670:L6730" si="5178">SUM(M6670:O6670)</f>
        <v>0</v>
      </c>
      <c r="M6670" s="68"/>
      <c r="N6670" s="68"/>
      <c r="O6670" s="68"/>
      <c r="P6670" s="68">
        <f t="shared" si="5176"/>
        <v>0</v>
      </c>
      <c r="Q6670" s="68">
        <f t="shared" si="5177"/>
        <v>0</v>
      </c>
    </row>
    <row r="6671" spans="1:17" x14ac:dyDescent="0.25">
      <c r="A6671" s="14" t="s">
        <v>638</v>
      </c>
      <c r="B6671" s="14" t="s">
        <v>124</v>
      </c>
      <c r="C6671" s="14" t="s">
        <v>936</v>
      </c>
      <c r="D6671" s="50" t="s">
        <v>1997</v>
      </c>
      <c r="E6671" s="50" t="s">
        <v>2720</v>
      </c>
      <c r="F6671" s="43" t="s">
        <v>1</v>
      </c>
      <c r="G6671" s="49" t="s">
        <v>1</v>
      </c>
      <c r="H6671" s="11" t="s">
        <v>35</v>
      </c>
      <c r="I6671" s="67">
        <f t="shared" ref="I6671:O6671" si="5179">SUM(I6672:I6673)</f>
        <v>580000</v>
      </c>
      <c r="J6671" s="67">
        <f t="shared" si="5179"/>
        <v>0</v>
      </c>
      <c r="K6671" s="67">
        <f t="shared" si="5179"/>
        <v>0</v>
      </c>
      <c r="L6671" s="67">
        <f t="shared" si="5178"/>
        <v>0</v>
      </c>
      <c r="M6671" s="67">
        <f t="shared" si="5179"/>
        <v>0</v>
      </c>
      <c r="N6671" s="67">
        <f t="shared" si="5179"/>
        <v>0</v>
      </c>
      <c r="O6671" s="67">
        <f t="shared" si="5179"/>
        <v>0</v>
      </c>
      <c r="P6671" s="67">
        <f t="shared" si="5176"/>
        <v>0</v>
      </c>
      <c r="Q6671" s="67" t="str">
        <f t="shared" si="5177"/>
        <v>-</v>
      </c>
    </row>
    <row r="6672" spans="1:17" x14ac:dyDescent="0.25">
      <c r="A6672" s="12" t="s">
        <v>638</v>
      </c>
      <c r="B6672" s="12" t="s">
        <v>124</v>
      </c>
      <c r="C6672" s="12" t="s">
        <v>936</v>
      </c>
      <c r="D6672" s="43" t="s">
        <v>1997</v>
      </c>
      <c r="E6672" s="48">
        <v>6139</v>
      </c>
      <c r="F6672" s="43"/>
      <c r="G6672" s="56" t="s">
        <v>2921</v>
      </c>
      <c r="H6672" s="23" t="s">
        <v>35</v>
      </c>
      <c r="I6672" s="68">
        <v>530000</v>
      </c>
      <c r="J6672" s="68">
        <v>0</v>
      </c>
      <c r="K6672" s="68"/>
      <c r="L6672" s="68">
        <f t="shared" si="5178"/>
        <v>0</v>
      </c>
      <c r="M6672" s="68"/>
      <c r="N6672" s="68"/>
      <c r="O6672" s="68"/>
      <c r="P6672" s="68">
        <f t="shared" si="5176"/>
        <v>0</v>
      </c>
      <c r="Q6672" s="68" t="str">
        <f t="shared" si="5177"/>
        <v>-</v>
      </c>
    </row>
    <row r="6673" spans="1:17" x14ac:dyDescent="0.25">
      <c r="A6673" s="12" t="s">
        <v>638</v>
      </c>
      <c r="B6673" s="12" t="s">
        <v>124</v>
      </c>
      <c r="C6673" s="12" t="s">
        <v>936</v>
      </c>
      <c r="D6673" s="43" t="s">
        <v>1997</v>
      </c>
      <c r="E6673" s="48">
        <v>6139</v>
      </c>
      <c r="F6673" s="43" t="s">
        <v>2004</v>
      </c>
      <c r="G6673" s="56" t="s">
        <v>2921</v>
      </c>
      <c r="H6673" s="23" t="s">
        <v>43</v>
      </c>
      <c r="I6673" s="68">
        <v>50000</v>
      </c>
      <c r="J6673" s="68">
        <v>0</v>
      </c>
      <c r="K6673" s="68"/>
      <c r="L6673" s="68">
        <f t="shared" si="5178"/>
        <v>0</v>
      </c>
      <c r="M6673" s="68"/>
      <c r="N6673" s="68"/>
      <c r="O6673" s="68"/>
      <c r="P6673" s="68">
        <f t="shared" si="5176"/>
        <v>0</v>
      </c>
      <c r="Q6673" s="68" t="str">
        <f t="shared" si="5177"/>
        <v>-</v>
      </c>
    </row>
    <row r="6674" spans="1:17" ht="22.5" x14ac:dyDescent="0.25">
      <c r="A6674" s="14" t="s">
        <v>1</v>
      </c>
      <c r="B6674" s="14" t="s">
        <v>1</v>
      </c>
      <c r="C6674" s="14" t="s">
        <v>1</v>
      </c>
      <c r="D6674" s="42" t="s">
        <v>1</v>
      </c>
      <c r="E6674" s="42" t="s">
        <v>1</v>
      </c>
      <c r="F6674" s="42" t="s">
        <v>1</v>
      </c>
      <c r="G6674" s="42" t="s">
        <v>1</v>
      </c>
      <c r="H6674" s="17" t="s">
        <v>50</v>
      </c>
      <c r="I6674" s="66">
        <f t="shared" ref="I6674:O6674" si="5180">SUM(I6675)</f>
        <v>300</v>
      </c>
      <c r="J6674" s="66">
        <f t="shared" si="5180"/>
        <v>0</v>
      </c>
      <c r="K6674" s="66">
        <f t="shared" si="5180"/>
        <v>0</v>
      </c>
      <c r="L6674" s="66">
        <f t="shared" si="5178"/>
        <v>0</v>
      </c>
      <c r="M6674" s="66">
        <f t="shared" si="5180"/>
        <v>0</v>
      </c>
      <c r="N6674" s="66">
        <f t="shared" si="5180"/>
        <v>0</v>
      </c>
      <c r="O6674" s="66">
        <f t="shared" si="5180"/>
        <v>0</v>
      </c>
      <c r="P6674" s="66">
        <f t="shared" si="5176"/>
        <v>0</v>
      </c>
      <c r="Q6674" s="66" t="str">
        <f t="shared" si="5177"/>
        <v>-</v>
      </c>
    </row>
    <row r="6675" spans="1:17" x14ac:dyDescent="0.25">
      <c r="A6675" s="12" t="s">
        <v>638</v>
      </c>
      <c r="B6675" s="12" t="s">
        <v>124</v>
      </c>
      <c r="C6675" s="12" t="s">
        <v>936</v>
      </c>
      <c r="D6675" s="43" t="s">
        <v>1997</v>
      </c>
      <c r="E6675" s="42" t="s">
        <v>2712</v>
      </c>
      <c r="F6675" s="42" t="s">
        <v>1</v>
      </c>
      <c r="G6675" s="42" t="s">
        <v>1</v>
      </c>
      <c r="H6675" s="11" t="s">
        <v>52</v>
      </c>
      <c r="I6675" s="67">
        <f t="shared" ref="I6675" si="5181">SUM(I6676:I6678)</f>
        <v>300</v>
      </c>
      <c r="J6675" s="67">
        <f t="shared" ref="J6675:K6675" si="5182">SUM(J6676:J6678)</f>
        <v>0</v>
      </c>
      <c r="K6675" s="67">
        <f t="shared" si="5182"/>
        <v>0</v>
      </c>
      <c r="L6675" s="67">
        <f t="shared" si="5178"/>
        <v>0</v>
      </c>
      <c r="M6675" s="67">
        <f t="shared" ref="M6675" si="5183">SUM(M6676:M6678)</f>
        <v>0</v>
      </c>
      <c r="N6675" s="67">
        <f t="shared" ref="N6675:O6675" si="5184">SUM(N6676:N6678)</f>
        <v>0</v>
      </c>
      <c r="O6675" s="67">
        <f t="shared" si="5184"/>
        <v>0</v>
      </c>
      <c r="P6675" s="67">
        <f t="shared" si="5176"/>
        <v>0</v>
      </c>
      <c r="Q6675" s="67" t="str">
        <f t="shared" si="5177"/>
        <v>-</v>
      </c>
    </row>
    <row r="6676" spans="1:17" x14ac:dyDescent="0.25">
      <c r="A6676" s="12" t="s">
        <v>638</v>
      </c>
      <c r="B6676" s="12" t="s">
        <v>124</v>
      </c>
      <c r="C6676" s="12" t="s">
        <v>936</v>
      </c>
      <c r="D6676" s="43" t="s">
        <v>1997</v>
      </c>
      <c r="E6676" s="48">
        <v>6142</v>
      </c>
      <c r="F6676" s="43"/>
      <c r="G6676" s="56" t="s">
        <v>2921</v>
      </c>
      <c r="H6676" s="23" t="s">
        <v>91</v>
      </c>
      <c r="I6676" s="68">
        <v>100</v>
      </c>
      <c r="J6676" s="68">
        <v>0</v>
      </c>
      <c r="K6676" s="68"/>
      <c r="L6676" s="68">
        <f t="shared" si="5178"/>
        <v>0</v>
      </c>
      <c r="M6676" s="68"/>
      <c r="N6676" s="68"/>
      <c r="O6676" s="68"/>
      <c r="P6676" s="68">
        <f t="shared" si="5176"/>
        <v>0</v>
      </c>
      <c r="Q6676" s="68" t="str">
        <f t="shared" si="5177"/>
        <v>-</v>
      </c>
    </row>
    <row r="6677" spans="1:17" x14ac:dyDescent="0.25">
      <c r="A6677" s="12" t="s">
        <v>638</v>
      </c>
      <c r="B6677" s="12" t="s">
        <v>124</v>
      </c>
      <c r="C6677" s="12" t="s">
        <v>936</v>
      </c>
      <c r="D6677" s="43" t="s">
        <v>1997</v>
      </c>
      <c r="E6677" s="48">
        <v>6143</v>
      </c>
      <c r="F6677" s="43"/>
      <c r="G6677" s="56" t="s">
        <v>2921</v>
      </c>
      <c r="H6677" s="23" t="s">
        <v>53</v>
      </c>
      <c r="I6677" s="68">
        <v>100</v>
      </c>
      <c r="J6677" s="68">
        <v>0</v>
      </c>
      <c r="K6677" s="68"/>
      <c r="L6677" s="68">
        <f t="shared" si="5178"/>
        <v>0</v>
      </c>
      <c r="M6677" s="68"/>
      <c r="N6677" s="68"/>
      <c r="O6677" s="68"/>
      <c r="P6677" s="68">
        <f t="shared" si="5176"/>
        <v>0</v>
      </c>
      <c r="Q6677" s="68" t="str">
        <f t="shared" si="5177"/>
        <v>-</v>
      </c>
    </row>
    <row r="6678" spans="1:17" x14ac:dyDescent="0.25">
      <c r="A6678" s="12" t="s">
        <v>638</v>
      </c>
      <c r="B6678" s="12" t="s">
        <v>124</v>
      </c>
      <c r="C6678" s="12" t="s">
        <v>936</v>
      </c>
      <c r="D6678" s="43" t="s">
        <v>1997</v>
      </c>
      <c r="E6678" s="48">
        <v>6148</v>
      </c>
      <c r="F6678" s="43"/>
      <c r="G6678" s="56" t="s">
        <v>2921</v>
      </c>
      <c r="H6678" s="23" t="s">
        <v>58</v>
      </c>
      <c r="I6678" s="68">
        <v>100</v>
      </c>
      <c r="J6678" s="68">
        <v>0</v>
      </c>
      <c r="K6678" s="68"/>
      <c r="L6678" s="68">
        <f t="shared" si="5178"/>
        <v>0</v>
      </c>
      <c r="M6678" s="68"/>
      <c r="N6678" s="68"/>
      <c r="O6678" s="68"/>
      <c r="P6678" s="68">
        <f t="shared" si="5176"/>
        <v>0</v>
      </c>
      <c r="Q6678" s="68" t="str">
        <f t="shared" si="5177"/>
        <v>-</v>
      </c>
    </row>
    <row r="6679" spans="1:17" ht="22.5" x14ac:dyDescent="0.25">
      <c r="A6679" s="14" t="s">
        <v>1</v>
      </c>
      <c r="B6679" s="14" t="s">
        <v>1</v>
      </c>
      <c r="C6679" s="14" t="s">
        <v>1</v>
      </c>
      <c r="D6679" s="42" t="s">
        <v>1</v>
      </c>
      <c r="E6679" s="42" t="s">
        <v>1</v>
      </c>
      <c r="F6679" s="42" t="s">
        <v>1</v>
      </c>
      <c r="G6679" s="42" t="s">
        <v>1</v>
      </c>
      <c r="H6679" s="17" t="s">
        <v>59</v>
      </c>
      <c r="I6679" s="66">
        <f t="shared" ref="I6679:O6679" si="5185">SUM(I6680)</f>
        <v>3050000</v>
      </c>
      <c r="J6679" s="66">
        <f t="shared" si="5185"/>
        <v>0</v>
      </c>
      <c r="K6679" s="66">
        <f t="shared" si="5185"/>
        <v>0</v>
      </c>
      <c r="L6679" s="66">
        <f t="shared" si="5178"/>
        <v>0</v>
      </c>
      <c r="M6679" s="66">
        <f t="shared" si="5185"/>
        <v>0</v>
      </c>
      <c r="N6679" s="66">
        <f t="shared" si="5185"/>
        <v>0</v>
      </c>
      <c r="O6679" s="66">
        <f t="shared" si="5185"/>
        <v>0</v>
      </c>
      <c r="P6679" s="66">
        <f t="shared" si="5176"/>
        <v>0</v>
      </c>
      <c r="Q6679" s="66" t="str">
        <f t="shared" si="5177"/>
        <v>-</v>
      </c>
    </row>
    <row r="6680" spans="1:17" x14ac:dyDescent="0.25">
      <c r="A6680" s="12" t="s">
        <v>638</v>
      </c>
      <c r="B6680" s="12" t="s">
        <v>124</v>
      </c>
      <c r="C6680" s="12" t="s">
        <v>936</v>
      </c>
      <c r="D6680" s="43" t="s">
        <v>1997</v>
      </c>
      <c r="E6680" s="42" t="s">
        <v>2715</v>
      </c>
      <c r="F6680" s="42" t="s">
        <v>1</v>
      </c>
      <c r="G6680" s="42" t="s">
        <v>1</v>
      </c>
      <c r="H6680" s="11" t="s">
        <v>61</v>
      </c>
      <c r="I6680" s="67">
        <f t="shared" ref="I6680" si="5186">SUM(I6681:I6683)</f>
        <v>3050000</v>
      </c>
      <c r="J6680" s="67">
        <f t="shared" ref="J6680:K6680" si="5187">SUM(J6681:J6683)</f>
        <v>0</v>
      </c>
      <c r="K6680" s="67">
        <f t="shared" si="5187"/>
        <v>0</v>
      </c>
      <c r="L6680" s="67">
        <f t="shared" si="5178"/>
        <v>0</v>
      </c>
      <c r="M6680" s="67">
        <f t="shared" ref="M6680" si="5188">SUM(M6681:M6683)</f>
        <v>0</v>
      </c>
      <c r="N6680" s="67">
        <f t="shared" ref="N6680:O6680" si="5189">SUM(N6681:N6683)</f>
        <v>0</v>
      </c>
      <c r="O6680" s="67">
        <f t="shared" si="5189"/>
        <v>0</v>
      </c>
      <c r="P6680" s="67">
        <f t="shared" si="5176"/>
        <v>0</v>
      </c>
      <c r="Q6680" s="67" t="str">
        <f t="shared" si="5177"/>
        <v>-</v>
      </c>
    </row>
    <row r="6681" spans="1:17" x14ac:dyDescent="0.25">
      <c r="A6681" s="12" t="s">
        <v>638</v>
      </c>
      <c r="B6681" s="12" t="s">
        <v>124</v>
      </c>
      <c r="C6681" s="12" t="s">
        <v>936</v>
      </c>
      <c r="D6681" s="43" t="s">
        <v>1997</v>
      </c>
      <c r="E6681" s="48">
        <v>8213</v>
      </c>
      <c r="F6681" s="43"/>
      <c r="G6681" s="56" t="s">
        <v>2921</v>
      </c>
      <c r="H6681" s="23" t="s">
        <v>62</v>
      </c>
      <c r="I6681" s="68">
        <v>2800000</v>
      </c>
      <c r="J6681" s="68">
        <v>0</v>
      </c>
      <c r="K6681" s="68"/>
      <c r="L6681" s="68">
        <f t="shared" si="5178"/>
        <v>0</v>
      </c>
      <c r="M6681" s="68"/>
      <c r="N6681" s="68"/>
      <c r="O6681" s="68"/>
      <c r="P6681" s="68">
        <f t="shared" si="5176"/>
        <v>0</v>
      </c>
      <c r="Q6681" s="68" t="str">
        <f t="shared" si="5177"/>
        <v>-</v>
      </c>
    </row>
    <row r="6682" spans="1:17" x14ac:dyDescent="0.25">
      <c r="A6682" s="12" t="s">
        <v>638</v>
      </c>
      <c r="B6682" s="12" t="s">
        <v>124</v>
      </c>
      <c r="C6682" s="12" t="s">
        <v>936</v>
      </c>
      <c r="D6682" s="43" t="s">
        <v>1997</v>
      </c>
      <c r="E6682" s="48">
        <v>8214</v>
      </c>
      <c r="F6682" s="43"/>
      <c r="G6682" s="56" t="s">
        <v>2921</v>
      </c>
      <c r="H6682" s="23" t="s">
        <v>513</v>
      </c>
      <c r="I6682" s="68">
        <v>100000</v>
      </c>
      <c r="J6682" s="68">
        <v>0</v>
      </c>
      <c r="K6682" s="68"/>
      <c r="L6682" s="68">
        <f t="shared" si="5178"/>
        <v>0</v>
      </c>
      <c r="M6682" s="68"/>
      <c r="N6682" s="68"/>
      <c r="O6682" s="68"/>
      <c r="P6682" s="68">
        <f t="shared" si="5176"/>
        <v>0</v>
      </c>
      <c r="Q6682" s="68" t="str">
        <f t="shared" si="5177"/>
        <v>-</v>
      </c>
    </row>
    <row r="6683" spans="1:17" x14ac:dyDescent="0.25">
      <c r="A6683" s="12" t="s">
        <v>638</v>
      </c>
      <c r="B6683" s="12" t="s">
        <v>124</v>
      </c>
      <c r="C6683" s="12" t="s">
        <v>936</v>
      </c>
      <c r="D6683" s="43" t="s">
        <v>1997</v>
      </c>
      <c r="E6683" s="48">
        <v>8216</v>
      </c>
      <c r="F6683" s="43"/>
      <c r="G6683" s="56" t="s">
        <v>2921</v>
      </c>
      <c r="H6683" s="23" t="s">
        <v>248</v>
      </c>
      <c r="I6683" s="68">
        <v>150000</v>
      </c>
      <c r="J6683" s="68">
        <v>0</v>
      </c>
      <c r="K6683" s="68"/>
      <c r="L6683" s="68">
        <f t="shared" si="5178"/>
        <v>0</v>
      </c>
      <c r="M6683" s="68"/>
      <c r="N6683" s="68"/>
      <c r="O6683" s="68"/>
      <c r="P6683" s="68">
        <f t="shared" si="5176"/>
        <v>0</v>
      </c>
      <c r="Q6683" s="68" t="str">
        <f t="shared" si="5177"/>
        <v>-</v>
      </c>
    </row>
    <row r="6684" spans="1:17" ht="22.5" x14ac:dyDescent="0.25">
      <c r="A6684" s="23" t="s">
        <v>1</v>
      </c>
      <c r="B6684" s="23" t="s">
        <v>1</v>
      </c>
      <c r="C6684" s="23" t="s">
        <v>1</v>
      </c>
      <c r="D6684" s="49" t="s">
        <v>1</v>
      </c>
      <c r="E6684" s="49" t="s">
        <v>1</v>
      </c>
      <c r="F6684" s="49" t="s">
        <v>1</v>
      </c>
      <c r="G6684" s="49" t="s">
        <v>1</v>
      </c>
      <c r="H6684" s="17" t="s">
        <v>2005</v>
      </c>
      <c r="I6684" s="66">
        <f t="shared" ref="I6684:O6684" si="5190">SUM(I6651,I6674,I6679)</f>
        <v>15760295</v>
      </c>
      <c r="J6684" s="66">
        <f t="shared" si="5190"/>
        <v>5026859</v>
      </c>
      <c r="K6684" s="66">
        <f t="shared" si="5190"/>
        <v>0</v>
      </c>
      <c r="L6684" s="66">
        <f t="shared" si="5178"/>
        <v>409019</v>
      </c>
      <c r="M6684" s="66">
        <f t="shared" si="5190"/>
        <v>0</v>
      </c>
      <c r="N6684" s="66">
        <f t="shared" si="5190"/>
        <v>0</v>
      </c>
      <c r="O6684" s="66">
        <f t="shared" si="5190"/>
        <v>409019</v>
      </c>
      <c r="P6684" s="66">
        <f t="shared" si="5176"/>
        <v>409019</v>
      </c>
      <c r="Q6684" s="66">
        <f t="shared" si="5177"/>
        <v>8.1366714284208097</v>
      </c>
    </row>
    <row r="6685" spans="1:17" ht="15.75" thickBot="1" x14ac:dyDescent="0.3">
      <c r="A6685" s="23" t="s">
        <v>1</v>
      </c>
      <c r="B6685" s="23" t="s">
        <v>1</v>
      </c>
      <c r="C6685" s="23" t="s">
        <v>1</v>
      </c>
      <c r="D6685" s="49" t="s">
        <v>1</v>
      </c>
      <c r="E6685" s="49" t="s">
        <v>1</v>
      </c>
      <c r="F6685" s="49" t="s">
        <v>1</v>
      </c>
      <c r="G6685" s="49" t="s">
        <v>1</v>
      </c>
      <c r="H6685" s="11" t="s">
        <v>64</v>
      </c>
      <c r="I6685" s="67">
        <v>218</v>
      </c>
      <c r="J6685" s="67">
        <v>218</v>
      </c>
      <c r="K6685" s="67"/>
      <c r="L6685" s="67"/>
      <c r="M6685" s="67"/>
      <c r="N6685" s="67"/>
      <c r="O6685" s="67"/>
      <c r="P6685" s="67">
        <f t="shared" si="5176"/>
        <v>0</v>
      </c>
      <c r="Q6685" s="67">
        <f t="shared" si="5177"/>
        <v>0</v>
      </c>
    </row>
    <row r="6686" spans="1:17" ht="34.5" thickBot="1" x14ac:dyDescent="0.3">
      <c r="A6686" s="23" t="s">
        <v>1</v>
      </c>
      <c r="B6686" s="23" t="s">
        <v>1</v>
      </c>
      <c r="C6686" s="23" t="s">
        <v>1</v>
      </c>
      <c r="D6686" s="49" t="s">
        <v>1</v>
      </c>
      <c r="E6686" s="49" t="s">
        <v>1</v>
      </c>
      <c r="F6686" s="49" t="s">
        <v>1</v>
      </c>
      <c r="G6686" s="49" t="s">
        <v>1</v>
      </c>
      <c r="H6686" s="22" t="s">
        <v>65</v>
      </c>
      <c r="I6686" s="64" t="s">
        <v>2718</v>
      </c>
      <c r="J6686" s="64" t="s">
        <v>2879</v>
      </c>
      <c r="K6686" s="64" t="s">
        <v>2942</v>
      </c>
      <c r="L6686" s="64" t="s">
        <v>2942</v>
      </c>
      <c r="M6686" s="64" t="s">
        <v>2950</v>
      </c>
      <c r="N6686" s="64" t="s">
        <v>2949</v>
      </c>
      <c r="O6686" s="64" t="s">
        <v>2951</v>
      </c>
      <c r="P6686" s="64" t="s">
        <v>2942</v>
      </c>
      <c r="Q6686" s="64" t="s">
        <v>2944</v>
      </c>
    </row>
    <row r="6687" spans="1:17" x14ac:dyDescent="0.25">
      <c r="A6687" s="24"/>
      <c r="B6687" s="24"/>
      <c r="C6687" s="24"/>
      <c r="D6687" s="51"/>
      <c r="E6687" s="51"/>
      <c r="F6687" s="51"/>
      <c r="G6687" s="51"/>
      <c r="H6687" s="18" t="s">
        <v>1</v>
      </c>
      <c r="I6687" s="65">
        <v>1</v>
      </c>
      <c r="J6687" s="65" t="s">
        <v>2894</v>
      </c>
      <c r="K6687" s="65">
        <v>3</v>
      </c>
      <c r="L6687" s="65" t="s">
        <v>2945</v>
      </c>
      <c r="M6687" s="65">
        <v>5</v>
      </c>
      <c r="N6687" s="65">
        <v>6</v>
      </c>
      <c r="O6687" s="65">
        <v>7</v>
      </c>
      <c r="P6687" s="65" t="s">
        <v>2946</v>
      </c>
      <c r="Q6687" s="65">
        <v>9</v>
      </c>
    </row>
    <row r="6688" spans="1:17" x14ac:dyDescent="0.25">
      <c r="A6688" s="24"/>
      <c r="B6688" s="24"/>
      <c r="C6688" s="24"/>
      <c r="D6688" s="51"/>
      <c r="E6688" s="52"/>
      <c r="F6688" s="52"/>
      <c r="G6688" s="52"/>
      <c r="H6688" s="19" t="s">
        <v>333</v>
      </c>
      <c r="I6688" s="69">
        <f t="shared" ref="I6688" si="5191">SUM(I6684)</f>
        <v>15760295</v>
      </c>
      <c r="J6688" s="69">
        <f t="shared" ref="J6688:K6688" si="5192">SUM(J6684)</f>
        <v>5026859</v>
      </c>
      <c r="K6688" s="69">
        <f t="shared" si="5192"/>
        <v>0</v>
      </c>
      <c r="L6688" s="69">
        <f t="shared" si="5178"/>
        <v>409019</v>
      </c>
      <c r="M6688" s="69">
        <f t="shared" ref="M6688" si="5193">SUM(M6684)</f>
        <v>0</v>
      </c>
      <c r="N6688" s="69">
        <f t="shared" ref="N6688:O6688" si="5194">SUM(N6684)</f>
        <v>0</v>
      </c>
      <c r="O6688" s="69">
        <f t="shared" si="5194"/>
        <v>409019</v>
      </c>
      <c r="P6688" s="69">
        <f t="shared" si="5176"/>
        <v>409019</v>
      </c>
      <c r="Q6688" s="69">
        <f t="shared" si="5177"/>
        <v>8.1366714284208097</v>
      </c>
    </row>
    <row r="6689" spans="1:17" x14ac:dyDescent="0.25">
      <c r="A6689" s="24"/>
      <c r="B6689" s="24"/>
      <c r="C6689" s="24"/>
      <c r="D6689" s="51"/>
      <c r="E6689" s="51"/>
      <c r="F6689" s="51"/>
      <c r="G6689" s="51"/>
      <c r="H6689" s="20" t="s">
        <v>67</v>
      </c>
      <c r="I6689" s="69">
        <f t="shared" ref="I6689" si="5195">SUM(I6688)</f>
        <v>15760295</v>
      </c>
      <c r="J6689" s="69">
        <f t="shared" ref="J6689:K6689" si="5196">SUM(J6688)</f>
        <v>5026859</v>
      </c>
      <c r="K6689" s="69">
        <f t="shared" si="5196"/>
        <v>0</v>
      </c>
      <c r="L6689" s="69">
        <f t="shared" si="5178"/>
        <v>409019</v>
      </c>
      <c r="M6689" s="69">
        <f t="shared" ref="M6689" si="5197">SUM(M6688)</f>
        <v>0</v>
      </c>
      <c r="N6689" s="69">
        <f t="shared" ref="N6689:O6689" si="5198">SUM(N6688)</f>
        <v>0</v>
      </c>
      <c r="O6689" s="69">
        <f t="shared" si="5198"/>
        <v>409019</v>
      </c>
      <c r="P6689" s="69">
        <f t="shared" si="5176"/>
        <v>409019</v>
      </c>
      <c r="Q6689" s="69">
        <f t="shared" si="5177"/>
        <v>8.1366714284208097</v>
      </c>
    </row>
    <row r="6690" spans="1:17" x14ac:dyDescent="0.25">
      <c r="A6690" s="25"/>
      <c r="B6690" s="25"/>
      <c r="C6690" s="25"/>
      <c r="D6690" s="53"/>
      <c r="E6690" s="53"/>
      <c r="F6690" s="53"/>
      <c r="G6690" s="53"/>
    </row>
    <row r="6691" spans="1:17" ht="15.75" thickBot="1" x14ac:dyDescent="0.3">
      <c r="A6691" s="23" t="s">
        <v>1</v>
      </c>
      <c r="B6691" s="23" t="s">
        <v>1</v>
      </c>
      <c r="C6691" s="23" t="s">
        <v>1</v>
      </c>
      <c r="D6691" s="49" t="s">
        <v>1</v>
      </c>
      <c r="E6691" s="49" t="s">
        <v>1</v>
      </c>
      <c r="F6691" s="49" t="s">
        <v>1</v>
      </c>
      <c r="G6691" s="49" t="s">
        <v>1</v>
      </c>
      <c r="H6691" s="26" t="s">
        <v>1</v>
      </c>
      <c r="I6691" s="70"/>
      <c r="J6691" s="70"/>
      <c r="K6691" s="70"/>
      <c r="L6691" s="70"/>
      <c r="M6691" s="70"/>
      <c r="N6691" s="70"/>
      <c r="O6691" s="70"/>
      <c r="P6691" s="70"/>
      <c r="Q6691" s="70"/>
    </row>
    <row r="6692" spans="1:17" ht="34.5" thickBot="1" x14ac:dyDescent="0.3">
      <c r="A6692" s="22" t="s">
        <v>4</v>
      </c>
      <c r="B6692" s="22" t="s">
        <v>5</v>
      </c>
      <c r="C6692" s="22" t="s">
        <v>6</v>
      </c>
      <c r="D6692" s="44" t="s">
        <v>2891</v>
      </c>
      <c r="E6692" s="44" t="s">
        <v>2895</v>
      </c>
      <c r="F6692" s="44" t="s">
        <v>7</v>
      </c>
      <c r="G6692" s="44" t="s">
        <v>8</v>
      </c>
      <c r="H6692" s="22" t="s">
        <v>9</v>
      </c>
      <c r="I6692" s="64" t="s">
        <v>2718</v>
      </c>
      <c r="J6692" s="64" t="s">
        <v>2879</v>
      </c>
      <c r="K6692" s="64" t="s">
        <v>2942</v>
      </c>
      <c r="L6692" s="64" t="s">
        <v>2942</v>
      </c>
      <c r="M6692" s="64" t="s">
        <v>2950</v>
      </c>
      <c r="N6692" s="64" t="s">
        <v>2949</v>
      </c>
      <c r="O6692" s="64" t="s">
        <v>2951</v>
      </c>
      <c r="P6692" s="64" t="s">
        <v>2942</v>
      </c>
      <c r="Q6692" s="64" t="s">
        <v>2944</v>
      </c>
    </row>
    <row r="6693" spans="1:17" x14ac:dyDescent="0.25">
      <c r="A6693" s="15" t="s">
        <v>1</v>
      </c>
      <c r="B6693" s="15" t="s">
        <v>1</v>
      </c>
      <c r="C6693" s="15" t="s">
        <v>1</v>
      </c>
      <c r="D6693" s="45" t="s">
        <v>1</v>
      </c>
      <c r="E6693" s="45" t="s">
        <v>1</v>
      </c>
      <c r="F6693" s="46" t="s">
        <v>1</v>
      </c>
      <c r="G6693" s="47" t="s">
        <v>1</v>
      </c>
      <c r="H6693" s="16" t="s">
        <v>1</v>
      </c>
      <c r="I6693" s="65">
        <v>1</v>
      </c>
      <c r="J6693" s="65" t="s">
        <v>2894</v>
      </c>
      <c r="K6693" s="65">
        <v>3</v>
      </c>
      <c r="L6693" s="65" t="s">
        <v>2945</v>
      </c>
      <c r="M6693" s="65">
        <v>5</v>
      </c>
      <c r="N6693" s="65">
        <v>6</v>
      </c>
      <c r="O6693" s="65">
        <v>7</v>
      </c>
      <c r="P6693" s="65" t="s">
        <v>2946</v>
      </c>
      <c r="Q6693" s="65">
        <v>9</v>
      </c>
    </row>
    <row r="6694" spans="1:17" x14ac:dyDescent="0.25">
      <c r="A6694" s="14" t="s">
        <v>638</v>
      </c>
      <c r="B6694" s="14" t="s">
        <v>124</v>
      </c>
      <c r="C6694" s="12" t="s">
        <v>946</v>
      </c>
      <c r="D6694" s="43" t="s">
        <v>2006</v>
      </c>
      <c r="E6694" s="42" t="s">
        <v>1</v>
      </c>
      <c r="F6694" s="42" t="s">
        <v>1</v>
      </c>
      <c r="G6694" s="42" t="s">
        <v>1</v>
      </c>
      <c r="H6694" s="11" t="s">
        <v>2007</v>
      </c>
      <c r="I6694" s="63"/>
      <c r="J6694" s="63"/>
      <c r="K6694" s="63"/>
      <c r="L6694" s="63"/>
      <c r="M6694" s="63"/>
      <c r="N6694" s="63"/>
      <c r="O6694" s="63"/>
      <c r="P6694" s="63">
        <f t="shared" si="5176"/>
        <v>0</v>
      </c>
      <c r="Q6694" s="63" t="str">
        <f t="shared" si="5177"/>
        <v>-</v>
      </c>
    </row>
    <row r="6695" spans="1:17" ht="22.5" x14ac:dyDescent="0.25">
      <c r="A6695" s="14" t="s">
        <v>1</v>
      </c>
      <c r="B6695" s="14" t="s">
        <v>1</v>
      </c>
      <c r="C6695" s="14" t="s">
        <v>1</v>
      </c>
      <c r="D6695" s="42" t="s">
        <v>1</v>
      </c>
      <c r="E6695" s="42" t="s">
        <v>1</v>
      </c>
      <c r="F6695" s="42" t="s">
        <v>1</v>
      </c>
      <c r="G6695" s="42" t="s">
        <v>1</v>
      </c>
      <c r="H6695" s="17" t="s">
        <v>13</v>
      </c>
      <c r="I6695" s="66">
        <f t="shared" ref="I6695" si="5199">SUM(I6696,I6704,I6706)</f>
        <v>3637768</v>
      </c>
      <c r="J6695" s="66">
        <f t="shared" ref="J6695:K6695" si="5200">SUM(J6696,J6704,J6706)</f>
        <v>2935606</v>
      </c>
      <c r="K6695" s="66">
        <f t="shared" si="5200"/>
        <v>0</v>
      </c>
      <c r="L6695" s="66">
        <f t="shared" si="5178"/>
        <v>242531</v>
      </c>
      <c r="M6695" s="66">
        <f t="shared" ref="M6695" si="5201">SUM(M6696,M6704,M6706)</f>
        <v>0</v>
      </c>
      <c r="N6695" s="66">
        <f t="shared" ref="N6695:O6695" si="5202">SUM(N6696,N6704,N6706)</f>
        <v>0</v>
      </c>
      <c r="O6695" s="66">
        <f t="shared" si="5202"/>
        <v>242531</v>
      </c>
      <c r="P6695" s="66">
        <f t="shared" si="5176"/>
        <v>242531</v>
      </c>
      <c r="Q6695" s="66">
        <f t="shared" si="5177"/>
        <v>8.2617013318544785</v>
      </c>
    </row>
    <row r="6696" spans="1:17" x14ac:dyDescent="0.25">
      <c r="A6696" s="12" t="s">
        <v>638</v>
      </c>
      <c r="B6696" s="12" t="s">
        <v>124</v>
      </c>
      <c r="C6696" s="12" t="s">
        <v>946</v>
      </c>
      <c r="D6696" s="43" t="s">
        <v>2006</v>
      </c>
      <c r="E6696" s="42" t="s">
        <v>2709</v>
      </c>
      <c r="F6696" s="42" t="s">
        <v>1</v>
      </c>
      <c r="G6696" s="42" t="s">
        <v>1</v>
      </c>
      <c r="H6696" s="11" t="s">
        <v>15</v>
      </c>
      <c r="I6696" s="67">
        <f t="shared" ref="I6696" si="5203">SUM(I6697,I6698)</f>
        <v>2642138</v>
      </c>
      <c r="J6696" s="67">
        <f t="shared" ref="J6696:K6696" si="5204">SUM(J6697,J6698)</f>
        <v>2523138</v>
      </c>
      <c r="K6696" s="67">
        <f t="shared" si="5204"/>
        <v>0</v>
      </c>
      <c r="L6696" s="67">
        <f t="shared" si="5178"/>
        <v>208086.5</v>
      </c>
      <c r="M6696" s="67">
        <f t="shared" ref="M6696" si="5205">SUM(M6697,M6698)</f>
        <v>0</v>
      </c>
      <c r="N6696" s="67">
        <f t="shared" ref="N6696:O6696" si="5206">SUM(N6697,N6698)</f>
        <v>0</v>
      </c>
      <c r="O6696" s="67">
        <f t="shared" si="5206"/>
        <v>208086.5</v>
      </c>
      <c r="P6696" s="67">
        <f t="shared" si="5176"/>
        <v>208086.5</v>
      </c>
      <c r="Q6696" s="67">
        <f t="shared" si="5177"/>
        <v>8.2471311517641919</v>
      </c>
    </row>
    <row r="6697" spans="1:17" x14ac:dyDescent="0.25">
      <c r="A6697" s="12" t="s">
        <v>638</v>
      </c>
      <c r="B6697" s="12" t="s">
        <v>124</v>
      </c>
      <c r="C6697" s="12" t="s">
        <v>946</v>
      </c>
      <c r="D6697" s="43" t="s">
        <v>2006</v>
      </c>
      <c r="E6697" s="48">
        <v>6111</v>
      </c>
      <c r="F6697" s="43"/>
      <c r="G6697" s="56" t="s">
        <v>2921</v>
      </c>
      <c r="H6697" s="23" t="s">
        <v>16</v>
      </c>
      <c r="I6697" s="68">
        <v>2431707</v>
      </c>
      <c r="J6697" s="68">
        <v>2321707</v>
      </c>
      <c r="K6697" s="68"/>
      <c r="L6697" s="68">
        <f t="shared" si="5178"/>
        <v>193475.58333333334</v>
      </c>
      <c r="M6697" s="68"/>
      <c r="N6697" s="68"/>
      <c r="O6697" s="68">
        <v>193475.58333333334</v>
      </c>
      <c r="P6697" s="68">
        <f t="shared" si="5176"/>
        <v>193475.58333333334</v>
      </c>
      <c r="Q6697" s="68">
        <f t="shared" si="5177"/>
        <v>8.3333333333333339</v>
      </c>
    </row>
    <row r="6698" spans="1:17" x14ac:dyDescent="0.25">
      <c r="A6698" s="14" t="s">
        <v>638</v>
      </c>
      <c r="B6698" s="14" t="s">
        <v>124</v>
      </c>
      <c r="C6698" s="14" t="s">
        <v>946</v>
      </c>
      <c r="D6698" s="50" t="s">
        <v>2006</v>
      </c>
      <c r="E6698" s="50" t="s">
        <v>2719</v>
      </c>
      <c r="F6698" s="43" t="s">
        <v>1</v>
      </c>
      <c r="G6698" s="49" t="s">
        <v>1</v>
      </c>
      <c r="H6698" s="11" t="s">
        <v>19</v>
      </c>
      <c r="I6698" s="67">
        <f t="shared" ref="I6698:O6698" si="5207">SUM(I6699:I6703)</f>
        <v>210431</v>
      </c>
      <c r="J6698" s="67">
        <f t="shared" si="5207"/>
        <v>201431</v>
      </c>
      <c r="K6698" s="67">
        <f t="shared" si="5207"/>
        <v>0</v>
      </c>
      <c r="L6698" s="67">
        <f t="shared" si="5178"/>
        <v>14610.916666666668</v>
      </c>
      <c r="M6698" s="67">
        <f t="shared" si="5207"/>
        <v>0</v>
      </c>
      <c r="N6698" s="67">
        <f t="shared" si="5207"/>
        <v>0</v>
      </c>
      <c r="O6698" s="67">
        <f t="shared" si="5207"/>
        <v>14610.916666666668</v>
      </c>
      <c r="P6698" s="67">
        <f t="shared" si="5176"/>
        <v>14610.916666666668</v>
      </c>
      <c r="Q6698" s="67">
        <f t="shared" si="5177"/>
        <v>7.2535591178451515</v>
      </c>
    </row>
    <row r="6699" spans="1:17" x14ac:dyDescent="0.25">
      <c r="A6699" s="12" t="s">
        <v>638</v>
      </c>
      <c r="B6699" s="12" t="s">
        <v>124</v>
      </c>
      <c r="C6699" s="12" t="s">
        <v>946</v>
      </c>
      <c r="D6699" s="43" t="s">
        <v>2006</v>
      </c>
      <c r="E6699" s="48">
        <v>6112</v>
      </c>
      <c r="F6699" s="43" t="s">
        <v>2008</v>
      </c>
      <c r="G6699" s="56" t="s">
        <v>2921</v>
      </c>
      <c r="H6699" s="23" t="s">
        <v>73</v>
      </c>
      <c r="I6699" s="68">
        <v>33814</v>
      </c>
      <c r="J6699" s="68">
        <v>33814</v>
      </c>
      <c r="K6699" s="68"/>
      <c r="L6699" s="68">
        <f t="shared" si="5178"/>
        <v>2817.8333333333335</v>
      </c>
      <c r="M6699" s="68"/>
      <c r="N6699" s="68"/>
      <c r="O6699" s="68">
        <v>2817.8333333333335</v>
      </c>
      <c r="P6699" s="68">
        <f t="shared" si="5176"/>
        <v>2817.8333333333335</v>
      </c>
      <c r="Q6699" s="68">
        <f t="shared" si="5177"/>
        <v>8.3333333333333339</v>
      </c>
    </row>
    <row r="6700" spans="1:17" x14ac:dyDescent="0.25">
      <c r="A6700" s="12" t="s">
        <v>638</v>
      </c>
      <c r="B6700" s="12" t="s">
        <v>124</v>
      </c>
      <c r="C6700" s="12" t="s">
        <v>946</v>
      </c>
      <c r="D6700" s="43" t="s">
        <v>2006</v>
      </c>
      <c r="E6700" s="48">
        <v>6112</v>
      </c>
      <c r="F6700" s="43" t="s">
        <v>2009</v>
      </c>
      <c r="G6700" s="56" t="s">
        <v>2921</v>
      </c>
      <c r="H6700" s="23" t="s">
        <v>22</v>
      </c>
      <c r="I6700" s="68">
        <v>113317</v>
      </c>
      <c r="J6700" s="68">
        <v>112317</v>
      </c>
      <c r="K6700" s="68"/>
      <c r="L6700" s="68">
        <f t="shared" si="5178"/>
        <v>9359.75</v>
      </c>
      <c r="M6700" s="68"/>
      <c r="N6700" s="68"/>
      <c r="O6700" s="68">
        <v>9359.75</v>
      </c>
      <c r="P6700" s="68">
        <f t="shared" si="5176"/>
        <v>9359.75</v>
      </c>
      <c r="Q6700" s="68">
        <f t="shared" si="5177"/>
        <v>8.3333333333333321</v>
      </c>
    </row>
    <row r="6701" spans="1:17" x14ac:dyDescent="0.25">
      <c r="A6701" s="12" t="s">
        <v>638</v>
      </c>
      <c r="B6701" s="12" t="s">
        <v>124</v>
      </c>
      <c r="C6701" s="12" t="s">
        <v>946</v>
      </c>
      <c r="D6701" s="43" t="s">
        <v>2006</v>
      </c>
      <c r="E6701" s="48">
        <v>6112</v>
      </c>
      <c r="F6701" s="43" t="s">
        <v>2010</v>
      </c>
      <c r="G6701" s="56" t="s">
        <v>2921</v>
      </c>
      <c r="H6701" s="23" t="s">
        <v>24</v>
      </c>
      <c r="I6701" s="68">
        <v>26100</v>
      </c>
      <c r="J6701" s="68">
        <v>26100</v>
      </c>
      <c r="K6701" s="68"/>
      <c r="L6701" s="68">
        <f t="shared" si="5178"/>
        <v>0</v>
      </c>
      <c r="M6701" s="68"/>
      <c r="N6701" s="68"/>
      <c r="O6701" s="68"/>
      <c r="P6701" s="68">
        <f t="shared" si="5176"/>
        <v>0</v>
      </c>
      <c r="Q6701" s="68">
        <f t="shared" si="5177"/>
        <v>0</v>
      </c>
    </row>
    <row r="6702" spans="1:17" x14ac:dyDescent="0.25">
      <c r="A6702" s="12" t="s">
        <v>638</v>
      </c>
      <c r="B6702" s="12" t="s">
        <v>124</v>
      </c>
      <c r="C6702" s="12" t="s">
        <v>946</v>
      </c>
      <c r="D6702" s="43" t="s">
        <v>2006</v>
      </c>
      <c r="E6702" s="48">
        <v>6112</v>
      </c>
      <c r="F6702" s="43" t="s">
        <v>2011</v>
      </c>
      <c r="G6702" s="56" t="s">
        <v>2921</v>
      </c>
      <c r="H6702" s="23" t="s">
        <v>76</v>
      </c>
      <c r="I6702" s="68">
        <v>11200</v>
      </c>
      <c r="J6702" s="68">
        <v>11200</v>
      </c>
      <c r="K6702" s="68"/>
      <c r="L6702" s="68">
        <f t="shared" si="5178"/>
        <v>933.33333333333337</v>
      </c>
      <c r="M6702" s="68"/>
      <c r="N6702" s="68"/>
      <c r="O6702" s="68">
        <v>933.33333333333337</v>
      </c>
      <c r="P6702" s="68">
        <f t="shared" si="5176"/>
        <v>933.33333333333337</v>
      </c>
      <c r="Q6702" s="68">
        <f t="shared" si="5177"/>
        <v>8.3333333333333339</v>
      </c>
    </row>
    <row r="6703" spans="1:17" x14ac:dyDescent="0.25">
      <c r="A6703" s="12" t="s">
        <v>638</v>
      </c>
      <c r="B6703" s="12" t="s">
        <v>124</v>
      </c>
      <c r="C6703" s="12" t="s">
        <v>946</v>
      </c>
      <c r="D6703" s="43" t="s">
        <v>2006</v>
      </c>
      <c r="E6703" s="48">
        <v>6112</v>
      </c>
      <c r="F6703" s="43" t="s">
        <v>2012</v>
      </c>
      <c r="G6703" s="56" t="s">
        <v>2921</v>
      </c>
      <c r="H6703" s="23" t="s">
        <v>26</v>
      </c>
      <c r="I6703" s="68">
        <v>26000</v>
      </c>
      <c r="J6703" s="68">
        <v>18000</v>
      </c>
      <c r="K6703" s="68"/>
      <c r="L6703" s="68">
        <f t="shared" si="5178"/>
        <v>1500</v>
      </c>
      <c r="M6703" s="68"/>
      <c r="N6703" s="68"/>
      <c r="O6703" s="68">
        <v>1500</v>
      </c>
      <c r="P6703" s="68">
        <f t="shared" si="5176"/>
        <v>1500</v>
      </c>
      <c r="Q6703" s="68">
        <f t="shared" si="5177"/>
        <v>8.3333333333333321</v>
      </c>
    </row>
    <row r="6704" spans="1:17" x14ac:dyDescent="0.25">
      <c r="A6704" s="12" t="s">
        <v>638</v>
      </c>
      <c r="B6704" s="12" t="s">
        <v>124</v>
      </c>
      <c r="C6704" s="12" t="s">
        <v>946</v>
      </c>
      <c r="D6704" s="43" t="s">
        <v>2006</v>
      </c>
      <c r="E6704" s="42" t="s">
        <v>2710</v>
      </c>
      <c r="F6704" s="42" t="s">
        <v>1</v>
      </c>
      <c r="G6704" s="42" t="s">
        <v>1</v>
      </c>
      <c r="H6704" s="11" t="s">
        <v>28</v>
      </c>
      <c r="I6704" s="67">
        <f t="shared" ref="I6704:O6704" si="5208">SUM(I6705)</f>
        <v>253000</v>
      </c>
      <c r="J6704" s="67">
        <f t="shared" si="5208"/>
        <v>252000</v>
      </c>
      <c r="K6704" s="67">
        <f t="shared" si="5208"/>
        <v>0</v>
      </c>
      <c r="L6704" s="67">
        <f t="shared" si="5178"/>
        <v>21000</v>
      </c>
      <c r="M6704" s="67">
        <f t="shared" si="5208"/>
        <v>0</v>
      </c>
      <c r="N6704" s="67">
        <f t="shared" si="5208"/>
        <v>0</v>
      </c>
      <c r="O6704" s="67">
        <f t="shared" si="5208"/>
        <v>21000</v>
      </c>
      <c r="P6704" s="67">
        <f t="shared" si="5176"/>
        <v>21000</v>
      </c>
      <c r="Q6704" s="67">
        <f t="shared" si="5177"/>
        <v>8.3333333333333321</v>
      </c>
    </row>
    <row r="6705" spans="1:17" x14ac:dyDescent="0.25">
      <c r="A6705" s="12" t="s">
        <v>638</v>
      </c>
      <c r="B6705" s="12" t="s">
        <v>124</v>
      </c>
      <c r="C6705" s="12" t="s">
        <v>946</v>
      </c>
      <c r="D6705" s="43" t="s">
        <v>2006</v>
      </c>
      <c r="E6705" s="48">
        <v>6121</v>
      </c>
      <c r="F6705" s="43"/>
      <c r="G6705" s="56" t="s">
        <v>2921</v>
      </c>
      <c r="H6705" s="23" t="s">
        <v>29</v>
      </c>
      <c r="I6705" s="68">
        <v>253000</v>
      </c>
      <c r="J6705" s="68">
        <v>252000</v>
      </c>
      <c r="K6705" s="68"/>
      <c r="L6705" s="68">
        <f t="shared" si="5178"/>
        <v>21000</v>
      </c>
      <c r="M6705" s="68"/>
      <c r="N6705" s="68"/>
      <c r="O6705" s="68">
        <v>21000</v>
      </c>
      <c r="P6705" s="68">
        <f t="shared" si="5176"/>
        <v>21000</v>
      </c>
      <c r="Q6705" s="68">
        <f t="shared" si="5177"/>
        <v>8.3333333333333321</v>
      </c>
    </row>
    <row r="6706" spans="1:17" x14ac:dyDescent="0.25">
      <c r="A6706" s="12" t="s">
        <v>638</v>
      </c>
      <c r="B6706" s="12" t="s">
        <v>124</v>
      </c>
      <c r="C6706" s="12" t="s">
        <v>946</v>
      </c>
      <c r="D6706" s="43" t="s">
        <v>2006</v>
      </c>
      <c r="E6706" s="42" t="s">
        <v>2711</v>
      </c>
      <c r="F6706" s="42" t="s">
        <v>1</v>
      </c>
      <c r="G6706" s="42" t="s">
        <v>1</v>
      </c>
      <c r="H6706" s="11" t="s">
        <v>32</v>
      </c>
      <c r="I6706" s="67">
        <f t="shared" ref="I6706:O6706" si="5209">SUM(I6707:I6715)</f>
        <v>742630</v>
      </c>
      <c r="J6706" s="67">
        <f t="shared" si="5209"/>
        <v>160468</v>
      </c>
      <c r="K6706" s="67">
        <f t="shared" si="5209"/>
        <v>0</v>
      </c>
      <c r="L6706" s="67">
        <f t="shared" si="5178"/>
        <v>13444.5</v>
      </c>
      <c r="M6706" s="67">
        <f t="shared" si="5209"/>
        <v>0</v>
      </c>
      <c r="N6706" s="67">
        <f t="shared" si="5209"/>
        <v>0</v>
      </c>
      <c r="O6706" s="67">
        <f t="shared" si="5209"/>
        <v>13444.5</v>
      </c>
      <c r="P6706" s="67">
        <f t="shared" si="5176"/>
        <v>13444.5</v>
      </c>
      <c r="Q6706" s="67">
        <f t="shared" si="5177"/>
        <v>8.3783059550813874</v>
      </c>
    </row>
    <row r="6707" spans="1:17" x14ac:dyDescent="0.25">
      <c r="A6707" s="12" t="s">
        <v>638</v>
      </c>
      <c r="B6707" s="12" t="s">
        <v>124</v>
      </c>
      <c r="C6707" s="12" t="s">
        <v>946</v>
      </c>
      <c r="D6707" s="43" t="s">
        <v>2006</v>
      </c>
      <c r="E6707" s="48">
        <v>6131</v>
      </c>
      <c r="F6707" s="43"/>
      <c r="G6707" s="56" t="s">
        <v>2921</v>
      </c>
      <c r="H6707" s="23" t="s">
        <v>33</v>
      </c>
      <c r="I6707" s="68">
        <v>69582</v>
      </c>
      <c r="J6707" s="68">
        <v>0</v>
      </c>
      <c r="K6707" s="68"/>
      <c r="L6707" s="68">
        <f t="shared" si="5178"/>
        <v>0</v>
      </c>
      <c r="M6707" s="68"/>
      <c r="N6707" s="68"/>
      <c r="O6707" s="68"/>
      <c r="P6707" s="68">
        <f t="shared" si="5176"/>
        <v>0</v>
      </c>
      <c r="Q6707" s="68" t="str">
        <f t="shared" si="5177"/>
        <v>-</v>
      </c>
    </row>
    <row r="6708" spans="1:17" x14ac:dyDescent="0.25">
      <c r="A6708" s="12" t="s">
        <v>638</v>
      </c>
      <c r="B6708" s="12" t="s">
        <v>124</v>
      </c>
      <c r="C6708" s="12" t="s">
        <v>946</v>
      </c>
      <c r="D6708" s="43" t="s">
        <v>2006</v>
      </c>
      <c r="E6708" s="48">
        <v>6132</v>
      </c>
      <c r="F6708" s="43"/>
      <c r="G6708" s="56" t="s">
        <v>2921</v>
      </c>
      <c r="H6708" s="23" t="s">
        <v>227</v>
      </c>
      <c r="I6708" s="68">
        <v>130000</v>
      </c>
      <c r="J6708" s="68">
        <v>70000</v>
      </c>
      <c r="K6708" s="68"/>
      <c r="L6708" s="68">
        <f t="shared" si="5178"/>
        <v>5833.333333333333</v>
      </c>
      <c r="M6708" s="68"/>
      <c r="N6708" s="68"/>
      <c r="O6708" s="68">
        <v>5833.333333333333</v>
      </c>
      <c r="P6708" s="68">
        <f t="shared" si="5176"/>
        <v>5833.333333333333</v>
      </c>
      <c r="Q6708" s="68">
        <f t="shared" si="5177"/>
        <v>8.3333333333333321</v>
      </c>
    </row>
    <row r="6709" spans="1:17" x14ac:dyDescent="0.25">
      <c r="A6709" s="12" t="s">
        <v>638</v>
      </c>
      <c r="B6709" s="12" t="s">
        <v>124</v>
      </c>
      <c r="C6709" s="12" t="s">
        <v>946</v>
      </c>
      <c r="D6709" s="43" t="s">
        <v>2006</v>
      </c>
      <c r="E6709" s="48">
        <v>6133</v>
      </c>
      <c r="F6709" s="43"/>
      <c r="G6709" s="56" t="s">
        <v>2921</v>
      </c>
      <c r="H6709" s="23" t="s">
        <v>229</v>
      </c>
      <c r="I6709" s="68">
        <v>38000</v>
      </c>
      <c r="J6709" s="68">
        <v>28000</v>
      </c>
      <c r="K6709" s="68"/>
      <c r="L6709" s="68">
        <f t="shared" si="5178"/>
        <v>2333.3333333333335</v>
      </c>
      <c r="M6709" s="68"/>
      <c r="N6709" s="68"/>
      <c r="O6709" s="68">
        <v>2333.3333333333335</v>
      </c>
      <c r="P6709" s="68">
        <f t="shared" si="5176"/>
        <v>2333.3333333333335</v>
      </c>
      <c r="Q6709" s="68">
        <f t="shared" si="5177"/>
        <v>8.3333333333333339</v>
      </c>
    </row>
    <row r="6710" spans="1:17" x14ac:dyDescent="0.25">
      <c r="A6710" s="12" t="s">
        <v>638</v>
      </c>
      <c r="B6710" s="12" t="s">
        <v>124</v>
      </c>
      <c r="C6710" s="12" t="s">
        <v>946</v>
      </c>
      <c r="D6710" s="43" t="s">
        <v>2006</v>
      </c>
      <c r="E6710" s="48">
        <v>6134</v>
      </c>
      <c r="F6710" s="43"/>
      <c r="G6710" s="56" t="s">
        <v>2921</v>
      </c>
      <c r="H6710" s="23" t="s">
        <v>169</v>
      </c>
      <c r="I6710" s="68">
        <v>70652</v>
      </c>
      <c r="J6710" s="68">
        <v>0</v>
      </c>
      <c r="K6710" s="68"/>
      <c r="L6710" s="68">
        <f t="shared" si="5178"/>
        <v>0</v>
      </c>
      <c r="M6710" s="68"/>
      <c r="N6710" s="68"/>
      <c r="O6710" s="68"/>
      <c r="P6710" s="68">
        <f t="shared" si="5176"/>
        <v>0</v>
      </c>
      <c r="Q6710" s="68" t="str">
        <f t="shared" si="5177"/>
        <v>-</v>
      </c>
    </row>
    <row r="6711" spans="1:17" x14ac:dyDescent="0.25">
      <c r="A6711" s="12" t="s">
        <v>638</v>
      </c>
      <c r="B6711" s="12" t="s">
        <v>124</v>
      </c>
      <c r="C6711" s="12" t="s">
        <v>946</v>
      </c>
      <c r="D6711" s="43" t="s">
        <v>2006</v>
      </c>
      <c r="E6711" s="48">
        <v>6135</v>
      </c>
      <c r="F6711" s="43"/>
      <c r="G6711" s="56" t="s">
        <v>2921</v>
      </c>
      <c r="H6711" s="23" t="s">
        <v>231</v>
      </c>
      <c r="I6711" s="68">
        <v>32000</v>
      </c>
      <c r="J6711" s="68">
        <v>0</v>
      </c>
      <c r="K6711" s="68"/>
      <c r="L6711" s="68">
        <f t="shared" si="5178"/>
        <v>0</v>
      </c>
      <c r="M6711" s="68"/>
      <c r="N6711" s="68"/>
      <c r="O6711" s="68"/>
      <c r="P6711" s="68">
        <f t="shared" si="5176"/>
        <v>0</v>
      </c>
      <c r="Q6711" s="68" t="str">
        <f t="shared" si="5177"/>
        <v>-</v>
      </c>
    </row>
    <row r="6712" spans="1:17" x14ac:dyDescent="0.25">
      <c r="A6712" s="12" t="s">
        <v>638</v>
      </c>
      <c r="B6712" s="12" t="s">
        <v>124</v>
      </c>
      <c r="C6712" s="12" t="s">
        <v>946</v>
      </c>
      <c r="D6712" s="43" t="s">
        <v>2006</v>
      </c>
      <c r="E6712" s="48">
        <v>6136</v>
      </c>
      <c r="F6712" s="43"/>
      <c r="G6712" s="56" t="s">
        <v>2921</v>
      </c>
      <c r="H6712" s="23" t="s">
        <v>233</v>
      </c>
      <c r="I6712" s="68">
        <v>200</v>
      </c>
      <c r="J6712" s="68">
        <v>0</v>
      </c>
      <c r="K6712" s="68"/>
      <c r="L6712" s="68">
        <f t="shared" si="5178"/>
        <v>0</v>
      </c>
      <c r="M6712" s="68"/>
      <c r="N6712" s="68"/>
      <c r="O6712" s="68"/>
      <c r="P6712" s="68">
        <f t="shared" si="5176"/>
        <v>0</v>
      </c>
      <c r="Q6712" s="68" t="str">
        <f t="shared" si="5177"/>
        <v>-</v>
      </c>
    </row>
    <row r="6713" spans="1:17" x14ac:dyDescent="0.25">
      <c r="A6713" s="12" t="s">
        <v>638</v>
      </c>
      <c r="B6713" s="12" t="s">
        <v>124</v>
      </c>
      <c r="C6713" s="12" t="s">
        <v>946</v>
      </c>
      <c r="D6713" s="43" t="s">
        <v>2006</v>
      </c>
      <c r="E6713" s="48">
        <v>6137</v>
      </c>
      <c r="F6713" s="43"/>
      <c r="G6713" s="56" t="s">
        <v>2921</v>
      </c>
      <c r="H6713" s="23" t="s">
        <v>235</v>
      </c>
      <c r="I6713" s="68">
        <v>61728</v>
      </c>
      <c r="J6713" s="68">
        <v>45000</v>
      </c>
      <c r="K6713" s="68"/>
      <c r="L6713" s="68">
        <f t="shared" si="5178"/>
        <v>3750</v>
      </c>
      <c r="M6713" s="68"/>
      <c r="N6713" s="68"/>
      <c r="O6713" s="68">
        <v>3750</v>
      </c>
      <c r="P6713" s="68">
        <f t="shared" si="5176"/>
        <v>3750</v>
      </c>
      <c r="Q6713" s="68">
        <f t="shared" si="5177"/>
        <v>8.3333333333333321</v>
      </c>
    </row>
    <row r="6714" spans="1:17" x14ac:dyDescent="0.25">
      <c r="A6714" s="12" t="s">
        <v>638</v>
      </c>
      <c r="B6714" s="12" t="s">
        <v>124</v>
      </c>
      <c r="C6714" s="12" t="s">
        <v>946</v>
      </c>
      <c r="D6714" s="43" t="s">
        <v>2006</v>
      </c>
      <c r="E6714" s="48">
        <v>6138</v>
      </c>
      <c r="F6714" s="43"/>
      <c r="G6714" s="56" t="s">
        <v>2921</v>
      </c>
      <c r="H6714" s="23" t="s">
        <v>237</v>
      </c>
      <c r="I6714" s="68">
        <v>6000</v>
      </c>
      <c r="J6714" s="68">
        <v>0</v>
      </c>
      <c r="K6714" s="68"/>
      <c r="L6714" s="68">
        <f t="shared" si="5178"/>
        <v>0</v>
      </c>
      <c r="M6714" s="68"/>
      <c r="N6714" s="68"/>
      <c r="O6714" s="68"/>
      <c r="P6714" s="68">
        <f t="shared" si="5176"/>
        <v>0</v>
      </c>
      <c r="Q6714" s="68" t="str">
        <f t="shared" si="5177"/>
        <v>-</v>
      </c>
    </row>
    <row r="6715" spans="1:17" x14ac:dyDescent="0.25">
      <c r="A6715" s="14" t="s">
        <v>638</v>
      </c>
      <c r="B6715" s="14" t="s">
        <v>124</v>
      </c>
      <c r="C6715" s="14" t="s">
        <v>946</v>
      </c>
      <c r="D6715" s="50" t="s">
        <v>2006</v>
      </c>
      <c r="E6715" s="50" t="s">
        <v>2720</v>
      </c>
      <c r="F6715" s="43" t="s">
        <v>1</v>
      </c>
      <c r="G6715" s="49" t="s">
        <v>1</v>
      </c>
      <c r="H6715" s="11" t="s">
        <v>35</v>
      </c>
      <c r="I6715" s="67">
        <f t="shared" ref="I6715:O6715" si="5210">SUM(I6716:I6718)</f>
        <v>334468</v>
      </c>
      <c r="J6715" s="67">
        <f t="shared" si="5210"/>
        <v>17468</v>
      </c>
      <c r="K6715" s="67">
        <f t="shared" si="5210"/>
        <v>0</v>
      </c>
      <c r="L6715" s="67">
        <f t="shared" si="5178"/>
        <v>1527.8333333333335</v>
      </c>
      <c r="M6715" s="67">
        <f t="shared" si="5210"/>
        <v>0</v>
      </c>
      <c r="N6715" s="67">
        <f t="shared" si="5210"/>
        <v>0</v>
      </c>
      <c r="O6715" s="67">
        <f t="shared" si="5210"/>
        <v>1527.8333333333335</v>
      </c>
      <c r="P6715" s="67">
        <f t="shared" si="5176"/>
        <v>1527.8333333333335</v>
      </c>
      <c r="Q6715" s="67">
        <f t="shared" si="5177"/>
        <v>8.746469735134724</v>
      </c>
    </row>
    <row r="6716" spans="1:17" x14ac:dyDescent="0.25">
      <c r="A6716" s="12" t="s">
        <v>638</v>
      </c>
      <c r="B6716" s="12" t="s">
        <v>124</v>
      </c>
      <c r="C6716" s="12" t="s">
        <v>946</v>
      </c>
      <c r="D6716" s="43" t="s">
        <v>2006</v>
      </c>
      <c r="E6716" s="48">
        <v>6139</v>
      </c>
      <c r="F6716" s="43"/>
      <c r="G6716" s="56" t="s">
        <v>2921</v>
      </c>
      <c r="H6716" s="23" t="s">
        <v>35</v>
      </c>
      <c r="I6716" s="68">
        <v>317000</v>
      </c>
      <c r="J6716" s="68">
        <v>0</v>
      </c>
      <c r="K6716" s="68"/>
      <c r="L6716" s="68">
        <f t="shared" si="5178"/>
        <v>0</v>
      </c>
      <c r="M6716" s="68"/>
      <c r="N6716" s="68"/>
      <c r="O6716" s="68"/>
      <c r="P6716" s="68">
        <f t="shared" si="5176"/>
        <v>0</v>
      </c>
      <c r="Q6716" s="68" t="str">
        <f t="shared" si="5177"/>
        <v>-</v>
      </c>
    </row>
    <row r="6717" spans="1:17" x14ac:dyDescent="0.25">
      <c r="A6717" s="12" t="s">
        <v>638</v>
      </c>
      <c r="B6717" s="12" t="s">
        <v>124</v>
      </c>
      <c r="C6717" s="12" t="s">
        <v>946</v>
      </c>
      <c r="D6717" s="43" t="s">
        <v>2006</v>
      </c>
      <c r="E6717" s="48">
        <v>6139</v>
      </c>
      <c r="F6717" s="43" t="s">
        <v>2013</v>
      </c>
      <c r="G6717" s="56" t="s">
        <v>2921</v>
      </c>
      <c r="H6717" s="23" t="s">
        <v>43</v>
      </c>
      <c r="I6717" s="68">
        <v>8734</v>
      </c>
      <c r="J6717" s="68">
        <v>8734</v>
      </c>
      <c r="K6717" s="68"/>
      <c r="L6717" s="68">
        <f t="shared" si="5178"/>
        <v>800</v>
      </c>
      <c r="M6717" s="68"/>
      <c r="N6717" s="68"/>
      <c r="O6717" s="68">
        <v>800</v>
      </c>
      <c r="P6717" s="68">
        <f t="shared" si="5176"/>
        <v>800</v>
      </c>
      <c r="Q6717" s="68">
        <f t="shared" si="5177"/>
        <v>9.1596061369361124</v>
      </c>
    </row>
    <row r="6718" spans="1:17" ht="22.5" x14ac:dyDescent="0.25">
      <c r="A6718" s="12" t="s">
        <v>638</v>
      </c>
      <c r="B6718" s="12" t="s">
        <v>124</v>
      </c>
      <c r="C6718" s="12" t="s">
        <v>946</v>
      </c>
      <c r="D6718" s="43" t="s">
        <v>2006</v>
      </c>
      <c r="E6718" s="48">
        <v>6139</v>
      </c>
      <c r="F6718" s="43" t="s">
        <v>2014</v>
      </c>
      <c r="G6718" s="56" t="s">
        <v>2921</v>
      </c>
      <c r="H6718" s="23" t="s">
        <v>49</v>
      </c>
      <c r="I6718" s="68">
        <v>8734</v>
      </c>
      <c r="J6718" s="68">
        <v>8734</v>
      </c>
      <c r="K6718" s="68"/>
      <c r="L6718" s="68">
        <f t="shared" si="5178"/>
        <v>727.83333333333337</v>
      </c>
      <c r="M6718" s="68"/>
      <c r="N6718" s="68"/>
      <c r="O6718" s="68">
        <v>727.83333333333337</v>
      </c>
      <c r="P6718" s="68">
        <f t="shared" si="5176"/>
        <v>727.83333333333337</v>
      </c>
      <c r="Q6718" s="68">
        <f t="shared" si="5177"/>
        <v>8.3333333333333339</v>
      </c>
    </row>
    <row r="6719" spans="1:17" ht="22.5" x14ac:dyDescent="0.25">
      <c r="A6719" s="14" t="s">
        <v>1</v>
      </c>
      <c r="B6719" s="14" t="s">
        <v>1</v>
      </c>
      <c r="C6719" s="14" t="s">
        <v>1</v>
      </c>
      <c r="D6719" s="42" t="s">
        <v>1</v>
      </c>
      <c r="E6719" s="42" t="s">
        <v>1</v>
      </c>
      <c r="F6719" s="42" t="s">
        <v>1</v>
      </c>
      <c r="G6719" s="42" t="s">
        <v>1</v>
      </c>
      <c r="H6719" s="17" t="s">
        <v>50</v>
      </c>
      <c r="I6719" s="66">
        <f t="shared" ref="I6719:O6719" si="5211">SUM(I6720)</f>
        <v>6200</v>
      </c>
      <c r="J6719" s="66">
        <f t="shared" si="5211"/>
        <v>0</v>
      </c>
      <c r="K6719" s="66">
        <f t="shared" si="5211"/>
        <v>0</v>
      </c>
      <c r="L6719" s="66">
        <f t="shared" si="5178"/>
        <v>0</v>
      </c>
      <c r="M6719" s="66">
        <f t="shared" si="5211"/>
        <v>0</v>
      </c>
      <c r="N6719" s="66">
        <f t="shared" si="5211"/>
        <v>0</v>
      </c>
      <c r="O6719" s="66">
        <f t="shared" si="5211"/>
        <v>0</v>
      </c>
      <c r="P6719" s="66">
        <f t="shared" si="5176"/>
        <v>0</v>
      </c>
      <c r="Q6719" s="66" t="str">
        <f t="shared" si="5177"/>
        <v>-</v>
      </c>
    </row>
    <row r="6720" spans="1:17" x14ac:dyDescent="0.25">
      <c r="A6720" s="12" t="s">
        <v>638</v>
      </c>
      <c r="B6720" s="12" t="s">
        <v>124</v>
      </c>
      <c r="C6720" s="12" t="s">
        <v>946</v>
      </c>
      <c r="D6720" s="43" t="s">
        <v>2006</v>
      </c>
      <c r="E6720" s="42" t="s">
        <v>2712</v>
      </c>
      <c r="F6720" s="42" t="s">
        <v>1</v>
      </c>
      <c r="G6720" s="42" t="s">
        <v>1</v>
      </c>
      <c r="H6720" s="11" t="s">
        <v>52</v>
      </c>
      <c r="I6720" s="67">
        <f t="shared" ref="I6720" si="5212">SUM(I6721:I6723)</f>
        <v>6200</v>
      </c>
      <c r="J6720" s="67">
        <f t="shared" ref="J6720:K6720" si="5213">SUM(J6721:J6723)</f>
        <v>0</v>
      </c>
      <c r="K6720" s="67">
        <f t="shared" si="5213"/>
        <v>0</v>
      </c>
      <c r="L6720" s="67">
        <f t="shared" si="5178"/>
        <v>0</v>
      </c>
      <c r="M6720" s="67">
        <f t="shared" ref="M6720" si="5214">SUM(M6721:M6723)</f>
        <v>0</v>
      </c>
      <c r="N6720" s="67">
        <f t="shared" ref="N6720:O6720" si="5215">SUM(N6721:N6723)</f>
        <v>0</v>
      </c>
      <c r="O6720" s="67">
        <f t="shared" si="5215"/>
        <v>0</v>
      </c>
      <c r="P6720" s="67">
        <f t="shared" si="5176"/>
        <v>0</v>
      </c>
      <c r="Q6720" s="67" t="str">
        <f t="shared" si="5177"/>
        <v>-</v>
      </c>
    </row>
    <row r="6721" spans="1:17" x14ac:dyDescent="0.25">
      <c r="A6721" s="12" t="s">
        <v>638</v>
      </c>
      <c r="B6721" s="12" t="s">
        <v>124</v>
      </c>
      <c r="C6721" s="12" t="s">
        <v>946</v>
      </c>
      <c r="D6721" s="43" t="s">
        <v>2006</v>
      </c>
      <c r="E6721" s="48">
        <v>6142</v>
      </c>
      <c r="F6721" s="43"/>
      <c r="G6721" s="56" t="s">
        <v>2921</v>
      </c>
      <c r="H6721" s="23" t="s">
        <v>91</v>
      </c>
      <c r="I6721" s="68">
        <v>200</v>
      </c>
      <c r="J6721" s="68">
        <v>0</v>
      </c>
      <c r="K6721" s="68"/>
      <c r="L6721" s="68">
        <f t="shared" si="5178"/>
        <v>0</v>
      </c>
      <c r="M6721" s="68"/>
      <c r="N6721" s="68"/>
      <c r="O6721" s="68"/>
      <c r="P6721" s="68">
        <f t="shared" si="5176"/>
        <v>0</v>
      </c>
      <c r="Q6721" s="68" t="str">
        <f t="shared" si="5177"/>
        <v>-</v>
      </c>
    </row>
    <row r="6722" spans="1:17" x14ac:dyDescent="0.25">
      <c r="A6722" s="12" t="s">
        <v>638</v>
      </c>
      <c r="B6722" s="12" t="s">
        <v>124</v>
      </c>
      <c r="C6722" s="12" t="s">
        <v>946</v>
      </c>
      <c r="D6722" s="43" t="s">
        <v>2006</v>
      </c>
      <c r="E6722" s="48">
        <v>6143</v>
      </c>
      <c r="F6722" s="43"/>
      <c r="G6722" s="56" t="s">
        <v>2921</v>
      </c>
      <c r="H6722" s="23" t="s">
        <v>53</v>
      </c>
      <c r="I6722" s="68">
        <v>200</v>
      </c>
      <c r="J6722" s="68">
        <v>0</v>
      </c>
      <c r="K6722" s="68"/>
      <c r="L6722" s="68">
        <f t="shared" si="5178"/>
        <v>0</v>
      </c>
      <c r="M6722" s="68"/>
      <c r="N6722" s="68"/>
      <c r="O6722" s="68"/>
      <c r="P6722" s="68">
        <f t="shared" si="5176"/>
        <v>0</v>
      </c>
      <c r="Q6722" s="68" t="str">
        <f t="shared" si="5177"/>
        <v>-</v>
      </c>
    </row>
    <row r="6723" spans="1:17" x14ac:dyDescent="0.25">
      <c r="A6723" s="12" t="s">
        <v>638</v>
      </c>
      <c r="B6723" s="12" t="s">
        <v>124</v>
      </c>
      <c r="C6723" s="12" t="s">
        <v>946</v>
      </c>
      <c r="D6723" s="43" t="s">
        <v>2006</v>
      </c>
      <c r="E6723" s="48">
        <v>6148</v>
      </c>
      <c r="F6723" s="43"/>
      <c r="G6723" s="56" t="s">
        <v>2921</v>
      </c>
      <c r="H6723" s="23" t="s">
        <v>58</v>
      </c>
      <c r="I6723" s="68">
        <v>5800</v>
      </c>
      <c r="J6723" s="68">
        <v>0</v>
      </c>
      <c r="K6723" s="68"/>
      <c r="L6723" s="68">
        <f t="shared" si="5178"/>
        <v>0</v>
      </c>
      <c r="M6723" s="68"/>
      <c r="N6723" s="68"/>
      <c r="O6723" s="68"/>
      <c r="P6723" s="68">
        <f t="shared" si="5176"/>
        <v>0</v>
      </c>
      <c r="Q6723" s="68" t="str">
        <f t="shared" si="5177"/>
        <v>-</v>
      </c>
    </row>
    <row r="6724" spans="1:17" ht="22.5" x14ac:dyDescent="0.25">
      <c r="A6724" s="14" t="s">
        <v>1</v>
      </c>
      <c r="B6724" s="14" t="s">
        <v>1</v>
      </c>
      <c r="C6724" s="14" t="s">
        <v>1</v>
      </c>
      <c r="D6724" s="42" t="s">
        <v>1</v>
      </c>
      <c r="E6724" s="42" t="s">
        <v>1</v>
      </c>
      <c r="F6724" s="42" t="s">
        <v>1</v>
      </c>
      <c r="G6724" s="42" t="s">
        <v>1</v>
      </c>
      <c r="H6724" s="17" t="s">
        <v>59</v>
      </c>
      <c r="I6724" s="66">
        <f t="shared" ref="I6724:O6724" si="5216">SUM(I6725)</f>
        <v>224939</v>
      </c>
      <c r="J6724" s="66">
        <f t="shared" si="5216"/>
        <v>0</v>
      </c>
      <c r="K6724" s="66">
        <f t="shared" si="5216"/>
        <v>0</v>
      </c>
      <c r="L6724" s="66">
        <f t="shared" si="5178"/>
        <v>0</v>
      </c>
      <c r="M6724" s="66">
        <f t="shared" si="5216"/>
        <v>0</v>
      </c>
      <c r="N6724" s="66">
        <f t="shared" si="5216"/>
        <v>0</v>
      </c>
      <c r="O6724" s="66">
        <f t="shared" si="5216"/>
        <v>0</v>
      </c>
      <c r="P6724" s="66">
        <f t="shared" si="5176"/>
        <v>0</v>
      </c>
      <c r="Q6724" s="66" t="str">
        <f t="shared" si="5177"/>
        <v>-</v>
      </c>
    </row>
    <row r="6725" spans="1:17" x14ac:dyDescent="0.25">
      <c r="A6725" s="12" t="s">
        <v>638</v>
      </c>
      <c r="B6725" s="12" t="s">
        <v>124</v>
      </c>
      <c r="C6725" s="12" t="s">
        <v>946</v>
      </c>
      <c r="D6725" s="43" t="s">
        <v>2006</v>
      </c>
      <c r="E6725" s="42" t="s">
        <v>2715</v>
      </c>
      <c r="F6725" s="42" t="s">
        <v>1</v>
      </c>
      <c r="G6725" s="42" t="s">
        <v>1</v>
      </c>
      <c r="H6725" s="11" t="s">
        <v>61</v>
      </c>
      <c r="I6725" s="67">
        <f t="shared" ref="I6725" si="5217">SUM(I6726:I6729)</f>
        <v>224939</v>
      </c>
      <c r="J6725" s="67">
        <f t="shared" ref="J6725:K6725" si="5218">SUM(J6726:J6729)</f>
        <v>0</v>
      </c>
      <c r="K6725" s="67">
        <f t="shared" si="5218"/>
        <v>0</v>
      </c>
      <c r="L6725" s="67">
        <f t="shared" si="5178"/>
        <v>0</v>
      </c>
      <c r="M6725" s="67">
        <f t="shared" ref="M6725" si="5219">SUM(M6726:M6729)</f>
        <v>0</v>
      </c>
      <c r="N6725" s="67">
        <f t="shared" ref="N6725:O6725" si="5220">SUM(N6726:N6729)</f>
        <v>0</v>
      </c>
      <c r="O6725" s="67">
        <f t="shared" si="5220"/>
        <v>0</v>
      </c>
      <c r="P6725" s="67">
        <f t="shared" si="5176"/>
        <v>0</v>
      </c>
      <c r="Q6725" s="67" t="str">
        <f t="shared" si="5177"/>
        <v>-</v>
      </c>
    </row>
    <row r="6726" spans="1:17" x14ac:dyDescent="0.25">
      <c r="A6726" s="12" t="s">
        <v>638</v>
      </c>
      <c r="B6726" s="12" t="s">
        <v>124</v>
      </c>
      <c r="C6726" s="12" t="s">
        <v>946</v>
      </c>
      <c r="D6726" s="43" t="s">
        <v>2006</v>
      </c>
      <c r="E6726" s="48">
        <v>8213</v>
      </c>
      <c r="F6726" s="43"/>
      <c r="G6726" s="56" t="s">
        <v>2921</v>
      </c>
      <c r="H6726" s="23" t="s">
        <v>62</v>
      </c>
      <c r="I6726" s="68">
        <v>174339</v>
      </c>
      <c r="J6726" s="68">
        <v>0</v>
      </c>
      <c r="K6726" s="68"/>
      <c r="L6726" s="68">
        <f t="shared" si="5178"/>
        <v>0</v>
      </c>
      <c r="M6726" s="68"/>
      <c r="N6726" s="68"/>
      <c r="O6726" s="68"/>
      <c r="P6726" s="68">
        <f t="shared" si="5176"/>
        <v>0</v>
      </c>
      <c r="Q6726" s="68" t="str">
        <f t="shared" si="5177"/>
        <v>-</v>
      </c>
    </row>
    <row r="6727" spans="1:17" x14ac:dyDescent="0.25">
      <c r="A6727" s="12" t="s">
        <v>638</v>
      </c>
      <c r="B6727" s="12" t="s">
        <v>124</v>
      </c>
      <c r="C6727" s="12" t="s">
        <v>946</v>
      </c>
      <c r="D6727" s="43" t="s">
        <v>2006</v>
      </c>
      <c r="E6727" s="48">
        <v>8214</v>
      </c>
      <c r="F6727" s="43"/>
      <c r="G6727" s="56" t="s">
        <v>2921</v>
      </c>
      <c r="H6727" s="23" t="s">
        <v>513</v>
      </c>
      <c r="I6727" s="68">
        <v>5500</v>
      </c>
      <c r="J6727" s="68">
        <v>0</v>
      </c>
      <c r="K6727" s="68"/>
      <c r="L6727" s="68">
        <f t="shared" si="5178"/>
        <v>0</v>
      </c>
      <c r="M6727" s="68"/>
      <c r="N6727" s="68"/>
      <c r="O6727" s="68"/>
      <c r="P6727" s="68">
        <f t="shared" si="5176"/>
        <v>0</v>
      </c>
      <c r="Q6727" s="68" t="str">
        <f t="shared" si="5177"/>
        <v>-</v>
      </c>
    </row>
    <row r="6728" spans="1:17" x14ac:dyDescent="0.25">
      <c r="A6728" s="12" t="s">
        <v>638</v>
      </c>
      <c r="B6728" s="12" t="s">
        <v>124</v>
      </c>
      <c r="C6728" s="12" t="s">
        <v>946</v>
      </c>
      <c r="D6728" s="43" t="s">
        <v>2006</v>
      </c>
      <c r="E6728" s="48">
        <v>8215</v>
      </c>
      <c r="F6728" s="43"/>
      <c r="G6728" s="56" t="s">
        <v>2921</v>
      </c>
      <c r="H6728" s="23" t="s">
        <v>183</v>
      </c>
      <c r="I6728" s="68">
        <v>5100</v>
      </c>
      <c r="J6728" s="68">
        <v>0</v>
      </c>
      <c r="K6728" s="68"/>
      <c r="L6728" s="68">
        <f t="shared" si="5178"/>
        <v>0</v>
      </c>
      <c r="M6728" s="68"/>
      <c r="N6728" s="68"/>
      <c r="O6728" s="68"/>
      <c r="P6728" s="68">
        <f t="shared" si="5176"/>
        <v>0</v>
      </c>
      <c r="Q6728" s="68" t="str">
        <f t="shared" si="5177"/>
        <v>-</v>
      </c>
    </row>
    <row r="6729" spans="1:17" x14ac:dyDescent="0.25">
      <c r="A6729" s="12" t="s">
        <v>638</v>
      </c>
      <c r="B6729" s="12" t="s">
        <v>124</v>
      </c>
      <c r="C6729" s="12" t="s">
        <v>946</v>
      </c>
      <c r="D6729" s="43" t="s">
        <v>2006</v>
      </c>
      <c r="E6729" s="48">
        <v>8216</v>
      </c>
      <c r="F6729" s="43"/>
      <c r="G6729" s="56" t="s">
        <v>2921</v>
      </c>
      <c r="H6729" s="23" t="s">
        <v>248</v>
      </c>
      <c r="I6729" s="68">
        <v>40000</v>
      </c>
      <c r="J6729" s="68">
        <v>0</v>
      </c>
      <c r="K6729" s="68"/>
      <c r="L6729" s="68">
        <f t="shared" si="5178"/>
        <v>0</v>
      </c>
      <c r="M6729" s="68"/>
      <c r="N6729" s="68"/>
      <c r="O6729" s="68"/>
      <c r="P6729" s="68">
        <f t="shared" si="5176"/>
        <v>0</v>
      </c>
      <c r="Q6729" s="68" t="str">
        <f t="shared" si="5177"/>
        <v>-</v>
      </c>
    </row>
    <row r="6730" spans="1:17" x14ac:dyDescent="0.25">
      <c r="A6730" s="23" t="s">
        <v>1</v>
      </c>
      <c r="B6730" s="23" t="s">
        <v>1</v>
      </c>
      <c r="C6730" s="23" t="s">
        <v>1</v>
      </c>
      <c r="D6730" s="49" t="s">
        <v>1</v>
      </c>
      <c r="E6730" s="49" t="s">
        <v>1</v>
      </c>
      <c r="F6730" s="49" t="s">
        <v>1</v>
      </c>
      <c r="G6730" s="49" t="s">
        <v>1</v>
      </c>
      <c r="H6730" s="17" t="s">
        <v>2015</v>
      </c>
      <c r="I6730" s="66">
        <f t="shared" ref="I6730:O6730" si="5221">SUM(I6695,I6719,I6724)</f>
        <v>3868907</v>
      </c>
      <c r="J6730" s="66">
        <f t="shared" si="5221"/>
        <v>2935606</v>
      </c>
      <c r="K6730" s="66">
        <f t="shared" si="5221"/>
        <v>0</v>
      </c>
      <c r="L6730" s="66">
        <f t="shared" si="5178"/>
        <v>242531</v>
      </c>
      <c r="M6730" s="66">
        <f t="shared" si="5221"/>
        <v>0</v>
      </c>
      <c r="N6730" s="66">
        <f t="shared" si="5221"/>
        <v>0</v>
      </c>
      <c r="O6730" s="66">
        <f t="shared" si="5221"/>
        <v>242531</v>
      </c>
      <c r="P6730" s="66">
        <f t="shared" si="5176"/>
        <v>242531</v>
      </c>
      <c r="Q6730" s="66">
        <f t="shared" si="5177"/>
        <v>8.2617013318544785</v>
      </c>
    </row>
    <row r="6731" spans="1:17" ht="15.75" thickBot="1" x14ac:dyDescent="0.3">
      <c r="A6731" s="23" t="s">
        <v>1</v>
      </c>
      <c r="B6731" s="23" t="s">
        <v>1</v>
      </c>
      <c r="C6731" s="23" t="s">
        <v>1</v>
      </c>
      <c r="D6731" s="49" t="s">
        <v>1</v>
      </c>
      <c r="E6731" s="49" t="s">
        <v>1</v>
      </c>
      <c r="F6731" s="49" t="s">
        <v>1</v>
      </c>
      <c r="G6731" s="49" t="s">
        <v>1</v>
      </c>
      <c r="H6731" s="11" t="s">
        <v>64</v>
      </c>
      <c r="I6731" s="67">
        <v>57</v>
      </c>
      <c r="J6731" s="67">
        <v>57</v>
      </c>
      <c r="K6731" s="67"/>
      <c r="L6731" s="67"/>
      <c r="M6731" s="67"/>
      <c r="N6731" s="67"/>
      <c r="O6731" s="67"/>
      <c r="P6731" s="67">
        <f t="shared" si="5176"/>
        <v>0</v>
      </c>
      <c r="Q6731" s="67">
        <f t="shared" si="5177"/>
        <v>0</v>
      </c>
    </row>
    <row r="6732" spans="1:17" ht="34.5" thickBot="1" x14ac:dyDescent="0.3">
      <c r="A6732" s="23" t="s">
        <v>1</v>
      </c>
      <c r="B6732" s="23" t="s">
        <v>1</v>
      </c>
      <c r="C6732" s="23" t="s">
        <v>1</v>
      </c>
      <c r="D6732" s="49" t="s">
        <v>1</v>
      </c>
      <c r="E6732" s="49" t="s">
        <v>1</v>
      </c>
      <c r="F6732" s="49" t="s">
        <v>1</v>
      </c>
      <c r="G6732" s="49" t="s">
        <v>1</v>
      </c>
      <c r="H6732" s="22" t="s">
        <v>65</v>
      </c>
      <c r="I6732" s="64" t="s">
        <v>2718</v>
      </c>
      <c r="J6732" s="64" t="s">
        <v>2879</v>
      </c>
      <c r="K6732" s="64" t="s">
        <v>2942</v>
      </c>
      <c r="L6732" s="64" t="s">
        <v>2942</v>
      </c>
      <c r="M6732" s="64" t="s">
        <v>2950</v>
      </c>
      <c r="N6732" s="64" t="s">
        <v>2949</v>
      </c>
      <c r="O6732" s="64" t="s">
        <v>2951</v>
      </c>
      <c r="P6732" s="64" t="s">
        <v>2942</v>
      </c>
      <c r="Q6732" s="64" t="s">
        <v>2944</v>
      </c>
    </row>
    <row r="6733" spans="1:17" x14ac:dyDescent="0.25">
      <c r="A6733" s="24"/>
      <c r="B6733" s="24"/>
      <c r="C6733" s="24"/>
      <c r="D6733" s="51"/>
      <c r="E6733" s="51"/>
      <c r="F6733" s="51"/>
      <c r="G6733" s="51"/>
      <c r="H6733" s="18" t="s">
        <v>1</v>
      </c>
      <c r="I6733" s="65">
        <v>1</v>
      </c>
      <c r="J6733" s="65" t="s">
        <v>2894</v>
      </c>
      <c r="K6733" s="65">
        <v>3</v>
      </c>
      <c r="L6733" s="65" t="s">
        <v>2945</v>
      </c>
      <c r="M6733" s="65">
        <v>5</v>
      </c>
      <c r="N6733" s="65">
        <v>6</v>
      </c>
      <c r="O6733" s="65">
        <v>7</v>
      </c>
      <c r="P6733" s="65" t="s">
        <v>2946</v>
      </c>
      <c r="Q6733" s="65">
        <v>9</v>
      </c>
    </row>
    <row r="6734" spans="1:17" x14ac:dyDescent="0.25">
      <c r="A6734" s="24"/>
      <c r="B6734" s="24"/>
      <c r="C6734" s="24"/>
      <c r="D6734" s="51"/>
      <c r="E6734" s="52"/>
      <c r="F6734" s="52"/>
      <c r="G6734" s="52"/>
      <c r="H6734" s="19" t="s">
        <v>333</v>
      </c>
      <c r="I6734" s="69">
        <f t="shared" ref="I6734" si="5222">SUM(I6730)</f>
        <v>3868907</v>
      </c>
      <c r="J6734" s="69">
        <f t="shared" ref="J6734:K6734" si="5223">SUM(J6730)</f>
        <v>2935606</v>
      </c>
      <c r="K6734" s="69">
        <f t="shared" si="5223"/>
        <v>0</v>
      </c>
      <c r="L6734" s="69">
        <f t="shared" ref="L6734:L6795" si="5224">SUM(M6734:O6734)</f>
        <v>242531</v>
      </c>
      <c r="M6734" s="69">
        <f t="shared" ref="M6734" si="5225">SUM(M6730)</f>
        <v>0</v>
      </c>
      <c r="N6734" s="69">
        <f t="shared" ref="N6734:O6734" si="5226">SUM(N6730)</f>
        <v>0</v>
      </c>
      <c r="O6734" s="69">
        <f t="shared" si="5226"/>
        <v>242531</v>
      </c>
      <c r="P6734" s="69">
        <f t="shared" ref="P6734:P6797" si="5227">K6734+L6734</f>
        <v>242531</v>
      </c>
      <c r="Q6734" s="69">
        <f t="shared" ref="Q6734:Q6797" si="5228">IF(J6734=0,"-",P6734/J6734*100)</f>
        <v>8.2617013318544785</v>
      </c>
    </row>
    <row r="6735" spans="1:17" x14ac:dyDescent="0.25">
      <c r="A6735" s="24"/>
      <c r="B6735" s="24"/>
      <c r="C6735" s="24"/>
      <c r="D6735" s="51"/>
      <c r="E6735" s="51"/>
      <c r="F6735" s="51"/>
      <c r="G6735" s="51"/>
      <c r="H6735" s="20" t="s">
        <v>67</v>
      </c>
      <c r="I6735" s="69">
        <f t="shared" ref="I6735" si="5229">SUM(I6734)</f>
        <v>3868907</v>
      </c>
      <c r="J6735" s="69">
        <f t="shared" ref="J6735:K6735" si="5230">SUM(J6734)</f>
        <v>2935606</v>
      </c>
      <c r="K6735" s="69">
        <f t="shared" si="5230"/>
        <v>0</v>
      </c>
      <c r="L6735" s="69">
        <f t="shared" si="5224"/>
        <v>242531</v>
      </c>
      <c r="M6735" s="69">
        <f t="shared" ref="M6735" si="5231">SUM(M6734)</f>
        <v>0</v>
      </c>
      <c r="N6735" s="69">
        <f t="shared" ref="N6735:O6735" si="5232">SUM(N6734)</f>
        <v>0</v>
      </c>
      <c r="O6735" s="69">
        <f t="shared" si="5232"/>
        <v>242531</v>
      </c>
      <c r="P6735" s="69">
        <f t="shared" si="5227"/>
        <v>242531</v>
      </c>
      <c r="Q6735" s="69">
        <f t="shared" si="5228"/>
        <v>8.2617013318544785</v>
      </c>
    </row>
    <row r="6736" spans="1:17" x14ac:dyDescent="0.25">
      <c r="A6736" s="25"/>
      <c r="B6736" s="25"/>
      <c r="C6736" s="25"/>
      <c r="D6736" s="53"/>
      <c r="E6736" s="53"/>
      <c r="F6736" s="53"/>
      <c r="G6736" s="53"/>
    </row>
    <row r="6737" spans="1:17" ht="15.75" thickBot="1" x14ac:dyDescent="0.3">
      <c r="A6737" s="23" t="s">
        <v>1</v>
      </c>
      <c r="B6737" s="23" t="s">
        <v>1</v>
      </c>
      <c r="C6737" s="23" t="s">
        <v>1</v>
      </c>
      <c r="D6737" s="49" t="s">
        <v>1</v>
      </c>
      <c r="E6737" s="49" t="s">
        <v>1</v>
      </c>
      <c r="F6737" s="49" t="s">
        <v>1</v>
      </c>
      <c r="G6737" s="49" t="s">
        <v>1</v>
      </c>
      <c r="H6737" s="26" t="s">
        <v>1</v>
      </c>
      <c r="I6737" s="70"/>
      <c r="J6737" s="70"/>
      <c r="K6737" s="70"/>
      <c r="L6737" s="70"/>
      <c r="M6737" s="70"/>
      <c r="N6737" s="70"/>
      <c r="O6737" s="70"/>
      <c r="P6737" s="70"/>
      <c r="Q6737" s="70"/>
    </row>
    <row r="6738" spans="1:17" ht="34.5" thickBot="1" x14ac:dyDescent="0.3">
      <c r="A6738" s="22" t="s">
        <v>4</v>
      </c>
      <c r="B6738" s="22" t="s">
        <v>5</v>
      </c>
      <c r="C6738" s="22" t="s">
        <v>6</v>
      </c>
      <c r="D6738" s="44" t="s">
        <v>2891</v>
      </c>
      <c r="E6738" s="44" t="s">
        <v>2895</v>
      </c>
      <c r="F6738" s="44" t="s">
        <v>7</v>
      </c>
      <c r="G6738" s="44" t="s">
        <v>8</v>
      </c>
      <c r="H6738" s="22" t="s">
        <v>9</v>
      </c>
      <c r="I6738" s="64" t="s">
        <v>2718</v>
      </c>
      <c r="J6738" s="64" t="s">
        <v>2879</v>
      </c>
      <c r="K6738" s="64" t="s">
        <v>2942</v>
      </c>
      <c r="L6738" s="64" t="s">
        <v>2942</v>
      </c>
      <c r="M6738" s="64" t="s">
        <v>2950</v>
      </c>
      <c r="N6738" s="64" t="s">
        <v>2949</v>
      </c>
      <c r="O6738" s="64" t="s">
        <v>2951</v>
      </c>
      <c r="P6738" s="64" t="s">
        <v>2942</v>
      </c>
      <c r="Q6738" s="64" t="s">
        <v>2944</v>
      </c>
    </row>
    <row r="6739" spans="1:17" x14ac:dyDescent="0.25">
      <c r="A6739" s="15" t="s">
        <v>1</v>
      </c>
      <c r="B6739" s="15" t="s">
        <v>1</v>
      </c>
      <c r="C6739" s="15" t="s">
        <v>1</v>
      </c>
      <c r="D6739" s="45" t="s">
        <v>1</v>
      </c>
      <c r="E6739" s="45" t="s">
        <v>1</v>
      </c>
      <c r="F6739" s="46" t="s">
        <v>1</v>
      </c>
      <c r="G6739" s="47" t="s">
        <v>1</v>
      </c>
      <c r="H6739" s="16" t="s">
        <v>1</v>
      </c>
      <c r="I6739" s="65">
        <v>1</v>
      </c>
      <c r="J6739" s="65" t="s">
        <v>2894</v>
      </c>
      <c r="K6739" s="65">
        <v>3</v>
      </c>
      <c r="L6739" s="65" t="s">
        <v>2945</v>
      </c>
      <c r="M6739" s="65">
        <v>5</v>
      </c>
      <c r="N6739" s="65">
        <v>6</v>
      </c>
      <c r="O6739" s="65">
        <v>7</v>
      </c>
      <c r="P6739" s="65" t="s">
        <v>2946</v>
      </c>
      <c r="Q6739" s="65">
        <v>9</v>
      </c>
    </row>
    <row r="6740" spans="1:17" x14ac:dyDescent="0.25">
      <c r="A6740" s="14" t="s">
        <v>638</v>
      </c>
      <c r="B6740" s="14" t="s">
        <v>124</v>
      </c>
      <c r="C6740" s="12" t="s">
        <v>956</v>
      </c>
      <c r="D6740" s="43" t="s">
        <v>2016</v>
      </c>
      <c r="E6740" s="42" t="s">
        <v>1</v>
      </c>
      <c r="F6740" s="42" t="s">
        <v>1</v>
      </c>
      <c r="G6740" s="42" t="s">
        <v>1</v>
      </c>
      <c r="H6740" s="11" t="s">
        <v>2017</v>
      </c>
      <c r="I6740" s="63"/>
      <c r="J6740" s="63"/>
      <c r="K6740" s="63"/>
      <c r="L6740" s="63"/>
      <c r="M6740" s="63"/>
      <c r="N6740" s="63"/>
      <c r="O6740" s="63"/>
      <c r="P6740" s="63">
        <f t="shared" si="5227"/>
        <v>0</v>
      </c>
      <c r="Q6740" s="63" t="str">
        <f t="shared" si="5228"/>
        <v>-</v>
      </c>
    </row>
    <row r="6741" spans="1:17" ht="22.5" x14ac:dyDescent="0.25">
      <c r="A6741" s="14" t="s">
        <v>1</v>
      </c>
      <c r="B6741" s="14" t="s">
        <v>1</v>
      </c>
      <c r="C6741" s="14" t="s">
        <v>1</v>
      </c>
      <c r="D6741" s="42" t="s">
        <v>1</v>
      </c>
      <c r="E6741" s="42" t="s">
        <v>1</v>
      </c>
      <c r="F6741" s="42" t="s">
        <v>1</v>
      </c>
      <c r="G6741" s="42" t="s">
        <v>1</v>
      </c>
      <c r="H6741" s="17" t="s">
        <v>13</v>
      </c>
      <c r="I6741" s="66">
        <f t="shared" ref="I6741" si="5233">SUM(I6742,I6750,I6752)</f>
        <v>9425645</v>
      </c>
      <c r="J6741" s="66">
        <f t="shared" ref="J6741:K6741" si="5234">SUM(J6742,J6750,J6752)</f>
        <v>7173343</v>
      </c>
      <c r="K6741" s="66">
        <f t="shared" si="5234"/>
        <v>0</v>
      </c>
      <c r="L6741" s="66">
        <f t="shared" si="5224"/>
        <v>1813737</v>
      </c>
      <c r="M6741" s="66">
        <f t="shared" ref="M6741" si="5235">SUM(M6742,M6750,M6752)</f>
        <v>0</v>
      </c>
      <c r="N6741" s="66">
        <f t="shared" ref="N6741:O6741" si="5236">SUM(N6742,N6750,N6752)</f>
        <v>0</v>
      </c>
      <c r="O6741" s="66">
        <f t="shared" si="5236"/>
        <v>1813737</v>
      </c>
      <c r="P6741" s="66">
        <f t="shared" si="5227"/>
        <v>1813737</v>
      </c>
      <c r="Q6741" s="66">
        <f t="shared" si="5228"/>
        <v>25.284403659493211</v>
      </c>
    </row>
    <row r="6742" spans="1:17" x14ac:dyDescent="0.25">
      <c r="A6742" s="12" t="s">
        <v>638</v>
      </c>
      <c r="B6742" s="12" t="s">
        <v>124</v>
      </c>
      <c r="C6742" s="12" t="s">
        <v>956</v>
      </c>
      <c r="D6742" s="43" t="s">
        <v>2016</v>
      </c>
      <c r="E6742" s="42" t="s">
        <v>2709</v>
      </c>
      <c r="F6742" s="42" t="s">
        <v>1</v>
      </c>
      <c r="G6742" s="42" t="s">
        <v>1</v>
      </c>
      <c r="H6742" s="11" t="s">
        <v>15</v>
      </c>
      <c r="I6742" s="67">
        <f t="shared" ref="I6742" si="5237">SUM(I6743,I6744)</f>
        <v>6777195</v>
      </c>
      <c r="J6742" s="67">
        <f t="shared" ref="J6742:K6742" si="5238">SUM(J6743,J6744)</f>
        <v>6301671</v>
      </c>
      <c r="K6742" s="67">
        <f t="shared" si="5238"/>
        <v>0</v>
      </c>
      <c r="L6742" s="67">
        <f t="shared" si="5224"/>
        <v>1557319</v>
      </c>
      <c r="M6742" s="67">
        <f t="shared" ref="M6742" si="5239">SUM(M6743,M6744)</f>
        <v>0</v>
      </c>
      <c r="N6742" s="67">
        <f t="shared" ref="N6742:O6742" si="5240">SUM(N6743,N6744)</f>
        <v>0</v>
      </c>
      <c r="O6742" s="67">
        <f t="shared" si="5240"/>
        <v>1557319</v>
      </c>
      <c r="P6742" s="67">
        <f t="shared" si="5227"/>
        <v>1557319</v>
      </c>
      <c r="Q6742" s="67">
        <f t="shared" si="5228"/>
        <v>24.712794431826097</v>
      </c>
    </row>
    <row r="6743" spans="1:17" x14ac:dyDescent="0.25">
      <c r="A6743" s="12" t="s">
        <v>638</v>
      </c>
      <c r="B6743" s="12" t="s">
        <v>124</v>
      </c>
      <c r="C6743" s="12" t="s">
        <v>956</v>
      </c>
      <c r="D6743" s="43" t="s">
        <v>2016</v>
      </c>
      <c r="E6743" s="48">
        <v>6111</v>
      </c>
      <c r="F6743" s="43"/>
      <c r="G6743" s="56" t="s">
        <v>2921</v>
      </c>
      <c r="H6743" s="23" t="s">
        <v>16</v>
      </c>
      <c r="I6743" s="68">
        <v>6153450</v>
      </c>
      <c r="J6743" s="68">
        <v>5717926</v>
      </c>
      <c r="K6743" s="68"/>
      <c r="L6743" s="68">
        <f t="shared" si="5224"/>
        <v>1429482</v>
      </c>
      <c r="M6743" s="68"/>
      <c r="N6743" s="68"/>
      <c r="O6743" s="68">
        <v>1429482</v>
      </c>
      <c r="P6743" s="68">
        <f t="shared" si="5227"/>
        <v>1429482</v>
      </c>
      <c r="Q6743" s="68">
        <f t="shared" si="5228"/>
        <v>25.000008744429365</v>
      </c>
    </row>
    <row r="6744" spans="1:17" x14ac:dyDescent="0.25">
      <c r="A6744" s="14" t="s">
        <v>638</v>
      </c>
      <c r="B6744" s="14" t="s">
        <v>124</v>
      </c>
      <c r="C6744" s="14" t="s">
        <v>956</v>
      </c>
      <c r="D6744" s="50" t="s">
        <v>2016</v>
      </c>
      <c r="E6744" s="50" t="s">
        <v>2719</v>
      </c>
      <c r="F6744" s="43" t="s">
        <v>1</v>
      </c>
      <c r="G6744" s="49" t="s">
        <v>1</v>
      </c>
      <c r="H6744" s="11" t="s">
        <v>19</v>
      </c>
      <c r="I6744" s="67">
        <f t="shared" ref="I6744:O6744" si="5241">SUM(I6745:I6749)</f>
        <v>623745</v>
      </c>
      <c r="J6744" s="67">
        <f t="shared" si="5241"/>
        <v>583745</v>
      </c>
      <c r="K6744" s="67">
        <f t="shared" si="5241"/>
        <v>0</v>
      </c>
      <c r="L6744" s="67">
        <f t="shared" si="5224"/>
        <v>127837</v>
      </c>
      <c r="M6744" s="67">
        <f t="shared" si="5241"/>
        <v>0</v>
      </c>
      <c r="N6744" s="67">
        <f t="shared" si="5241"/>
        <v>0</v>
      </c>
      <c r="O6744" s="67">
        <f t="shared" si="5241"/>
        <v>127837</v>
      </c>
      <c r="P6744" s="67">
        <f t="shared" si="5227"/>
        <v>127837</v>
      </c>
      <c r="Q6744" s="67">
        <f t="shared" si="5228"/>
        <v>21.89945952427858</v>
      </c>
    </row>
    <row r="6745" spans="1:17" x14ac:dyDescent="0.25">
      <c r="A6745" s="12" t="s">
        <v>638</v>
      </c>
      <c r="B6745" s="12" t="s">
        <v>124</v>
      </c>
      <c r="C6745" s="12" t="s">
        <v>956</v>
      </c>
      <c r="D6745" s="43" t="s">
        <v>2016</v>
      </c>
      <c r="E6745" s="48">
        <v>6112</v>
      </c>
      <c r="F6745" s="43" t="s">
        <v>2018</v>
      </c>
      <c r="G6745" s="56" t="s">
        <v>2921</v>
      </c>
      <c r="H6745" s="23" t="s">
        <v>73</v>
      </c>
      <c r="I6745" s="68">
        <v>100276</v>
      </c>
      <c r="J6745" s="68">
        <v>100276</v>
      </c>
      <c r="K6745" s="68"/>
      <c r="L6745" s="68">
        <f t="shared" si="5224"/>
        <v>25069</v>
      </c>
      <c r="M6745" s="68"/>
      <c r="N6745" s="68"/>
      <c r="O6745" s="68">
        <v>25069</v>
      </c>
      <c r="P6745" s="68">
        <f t="shared" si="5227"/>
        <v>25069</v>
      </c>
      <c r="Q6745" s="68">
        <f t="shared" si="5228"/>
        <v>25</v>
      </c>
    </row>
    <row r="6746" spans="1:17" x14ac:dyDescent="0.25">
      <c r="A6746" s="12" t="s">
        <v>638</v>
      </c>
      <c r="B6746" s="12" t="s">
        <v>124</v>
      </c>
      <c r="C6746" s="12" t="s">
        <v>956</v>
      </c>
      <c r="D6746" s="43" t="s">
        <v>2016</v>
      </c>
      <c r="E6746" s="48">
        <v>6112</v>
      </c>
      <c r="F6746" s="43" t="s">
        <v>2019</v>
      </c>
      <c r="G6746" s="56" t="s">
        <v>2921</v>
      </c>
      <c r="H6746" s="23" t="s">
        <v>22</v>
      </c>
      <c r="I6746" s="68">
        <v>333078</v>
      </c>
      <c r="J6746" s="68">
        <v>333078</v>
      </c>
      <c r="K6746" s="68"/>
      <c r="L6746" s="68">
        <f t="shared" si="5224"/>
        <v>83270</v>
      </c>
      <c r="M6746" s="68"/>
      <c r="N6746" s="68"/>
      <c r="O6746" s="68">
        <v>83270</v>
      </c>
      <c r="P6746" s="68">
        <f t="shared" si="5227"/>
        <v>83270</v>
      </c>
      <c r="Q6746" s="68">
        <f t="shared" si="5228"/>
        <v>25.000150114988077</v>
      </c>
    </row>
    <row r="6747" spans="1:17" x14ac:dyDescent="0.25">
      <c r="A6747" s="12" t="s">
        <v>638</v>
      </c>
      <c r="B6747" s="12" t="s">
        <v>124</v>
      </c>
      <c r="C6747" s="12" t="s">
        <v>956</v>
      </c>
      <c r="D6747" s="43" t="s">
        <v>2016</v>
      </c>
      <c r="E6747" s="48">
        <v>6112</v>
      </c>
      <c r="F6747" s="43" t="s">
        <v>2020</v>
      </c>
      <c r="G6747" s="56" t="s">
        <v>2921</v>
      </c>
      <c r="H6747" s="23" t="s">
        <v>24</v>
      </c>
      <c r="I6747" s="68">
        <v>77400</v>
      </c>
      <c r="J6747" s="68">
        <v>77400</v>
      </c>
      <c r="K6747" s="68"/>
      <c r="L6747" s="68">
        <f t="shared" si="5224"/>
        <v>0</v>
      </c>
      <c r="M6747" s="68"/>
      <c r="N6747" s="68"/>
      <c r="O6747" s="68"/>
      <c r="P6747" s="68">
        <f t="shared" si="5227"/>
        <v>0</v>
      </c>
      <c r="Q6747" s="68">
        <f t="shared" si="5228"/>
        <v>0</v>
      </c>
    </row>
    <row r="6748" spans="1:17" x14ac:dyDescent="0.25">
      <c r="A6748" s="12" t="s">
        <v>638</v>
      </c>
      <c r="B6748" s="12" t="s">
        <v>124</v>
      </c>
      <c r="C6748" s="12" t="s">
        <v>956</v>
      </c>
      <c r="D6748" s="43" t="s">
        <v>2016</v>
      </c>
      <c r="E6748" s="48">
        <v>6112</v>
      </c>
      <c r="F6748" s="43" t="s">
        <v>2021</v>
      </c>
      <c r="G6748" s="56" t="s">
        <v>2921</v>
      </c>
      <c r="H6748" s="23" t="s">
        <v>76</v>
      </c>
      <c r="I6748" s="68">
        <v>57991</v>
      </c>
      <c r="J6748" s="68">
        <v>57991</v>
      </c>
      <c r="K6748" s="68"/>
      <c r="L6748" s="68">
        <f t="shared" si="5224"/>
        <v>14498</v>
      </c>
      <c r="M6748" s="68"/>
      <c r="N6748" s="68"/>
      <c r="O6748" s="68">
        <v>14498</v>
      </c>
      <c r="P6748" s="68">
        <f t="shared" si="5227"/>
        <v>14498</v>
      </c>
      <c r="Q6748" s="68">
        <f t="shared" si="5228"/>
        <v>25.000431101377803</v>
      </c>
    </row>
    <row r="6749" spans="1:17" x14ac:dyDescent="0.25">
      <c r="A6749" s="12" t="s">
        <v>638</v>
      </c>
      <c r="B6749" s="12" t="s">
        <v>124</v>
      </c>
      <c r="C6749" s="12" t="s">
        <v>956</v>
      </c>
      <c r="D6749" s="43" t="s">
        <v>2016</v>
      </c>
      <c r="E6749" s="48">
        <v>6112</v>
      </c>
      <c r="F6749" s="43" t="s">
        <v>2022</v>
      </c>
      <c r="G6749" s="56" t="s">
        <v>2921</v>
      </c>
      <c r="H6749" s="23" t="s">
        <v>26</v>
      </c>
      <c r="I6749" s="68">
        <v>55000</v>
      </c>
      <c r="J6749" s="68">
        <v>15000</v>
      </c>
      <c r="K6749" s="68"/>
      <c r="L6749" s="68">
        <f t="shared" si="5224"/>
        <v>5000</v>
      </c>
      <c r="M6749" s="68"/>
      <c r="N6749" s="68"/>
      <c r="O6749" s="68">
        <v>5000</v>
      </c>
      <c r="P6749" s="68">
        <f t="shared" si="5227"/>
        <v>5000</v>
      </c>
      <c r="Q6749" s="68">
        <f t="shared" si="5228"/>
        <v>33.333333333333329</v>
      </c>
    </row>
    <row r="6750" spans="1:17" x14ac:dyDescent="0.25">
      <c r="A6750" s="12" t="s">
        <v>638</v>
      </c>
      <c r="B6750" s="12" t="s">
        <v>124</v>
      </c>
      <c r="C6750" s="12" t="s">
        <v>956</v>
      </c>
      <c r="D6750" s="43" t="s">
        <v>2016</v>
      </c>
      <c r="E6750" s="42" t="s">
        <v>2710</v>
      </c>
      <c r="F6750" s="42" t="s">
        <v>1</v>
      </c>
      <c r="G6750" s="42" t="s">
        <v>1</v>
      </c>
      <c r="H6750" s="11" t="s">
        <v>28</v>
      </c>
      <c r="I6750" s="67">
        <f t="shared" ref="I6750:O6750" si="5242">SUM(I6751)</f>
        <v>646460</v>
      </c>
      <c r="J6750" s="67">
        <f t="shared" si="5242"/>
        <v>600421</v>
      </c>
      <c r="K6750" s="67">
        <f t="shared" si="5242"/>
        <v>0</v>
      </c>
      <c r="L6750" s="67">
        <f t="shared" si="5224"/>
        <v>150105</v>
      </c>
      <c r="M6750" s="67">
        <f t="shared" si="5242"/>
        <v>0</v>
      </c>
      <c r="N6750" s="67">
        <f t="shared" si="5242"/>
        <v>0</v>
      </c>
      <c r="O6750" s="67">
        <f t="shared" si="5242"/>
        <v>150105</v>
      </c>
      <c r="P6750" s="67">
        <f t="shared" si="5227"/>
        <v>150105</v>
      </c>
      <c r="Q6750" s="67">
        <f t="shared" si="5228"/>
        <v>24.999958362548945</v>
      </c>
    </row>
    <row r="6751" spans="1:17" x14ac:dyDescent="0.25">
      <c r="A6751" s="12" t="s">
        <v>638</v>
      </c>
      <c r="B6751" s="12" t="s">
        <v>124</v>
      </c>
      <c r="C6751" s="12" t="s">
        <v>956</v>
      </c>
      <c r="D6751" s="43" t="s">
        <v>2016</v>
      </c>
      <c r="E6751" s="48">
        <v>6121</v>
      </c>
      <c r="F6751" s="43"/>
      <c r="G6751" s="56" t="s">
        <v>2921</v>
      </c>
      <c r="H6751" s="23" t="s">
        <v>29</v>
      </c>
      <c r="I6751" s="68">
        <v>646460</v>
      </c>
      <c r="J6751" s="68">
        <v>600421</v>
      </c>
      <c r="K6751" s="68"/>
      <c r="L6751" s="68">
        <f t="shared" si="5224"/>
        <v>150105</v>
      </c>
      <c r="M6751" s="68"/>
      <c r="N6751" s="68"/>
      <c r="O6751" s="68">
        <v>150105</v>
      </c>
      <c r="P6751" s="68">
        <f t="shared" si="5227"/>
        <v>150105</v>
      </c>
      <c r="Q6751" s="68">
        <f t="shared" si="5228"/>
        <v>24.999958362548945</v>
      </c>
    </row>
    <row r="6752" spans="1:17" x14ac:dyDescent="0.25">
      <c r="A6752" s="12" t="s">
        <v>638</v>
      </c>
      <c r="B6752" s="12" t="s">
        <v>124</v>
      </c>
      <c r="C6752" s="12" t="s">
        <v>956</v>
      </c>
      <c r="D6752" s="43" t="s">
        <v>2016</v>
      </c>
      <c r="E6752" s="42" t="s">
        <v>2711</v>
      </c>
      <c r="F6752" s="42" t="s">
        <v>1</v>
      </c>
      <c r="G6752" s="42" t="s">
        <v>1</v>
      </c>
      <c r="H6752" s="11" t="s">
        <v>32</v>
      </c>
      <c r="I6752" s="67">
        <f t="shared" ref="I6752:O6752" si="5243">SUM(I6753:I6761)</f>
        <v>2001990</v>
      </c>
      <c r="J6752" s="67">
        <f t="shared" si="5243"/>
        <v>271251</v>
      </c>
      <c r="K6752" s="67">
        <f t="shared" si="5243"/>
        <v>0</v>
      </c>
      <c r="L6752" s="67">
        <f t="shared" si="5224"/>
        <v>106313</v>
      </c>
      <c r="M6752" s="67">
        <f t="shared" si="5243"/>
        <v>0</v>
      </c>
      <c r="N6752" s="67">
        <f t="shared" si="5243"/>
        <v>0</v>
      </c>
      <c r="O6752" s="67">
        <f t="shared" si="5243"/>
        <v>106313</v>
      </c>
      <c r="P6752" s="67">
        <f t="shared" si="5227"/>
        <v>106313</v>
      </c>
      <c r="Q6752" s="67">
        <f t="shared" si="5228"/>
        <v>39.193588226402852</v>
      </c>
    </row>
    <row r="6753" spans="1:17" x14ac:dyDescent="0.25">
      <c r="A6753" s="12" t="s">
        <v>638</v>
      </c>
      <c r="B6753" s="12" t="s">
        <v>124</v>
      </c>
      <c r="C6753" s="12" t="s">
        <v>956</v>
      </c>
      <c r="D6753" s="43" t="s">
        <v>2016</v>
      </c>
      <c r="E6753" s="48">
        <v>6131</v>
      </c>
      <c r="F6753" s="43"/>
      <c r="G6753" s="56" t="s">
        <v>2921</v>
      </c>
      <c r="H6753" s="23" t="s">
        <v>33</v>
      </c>
      <c r="I6753" s="68">
        <v>105000</v>
      </c>
      <c r="J6753" s="68">
        <v>0</v>
      </c>
      <c r="K6753" s="68"/>
      <c r="L6753" s="68">
        <f t="shared" si="5224"/>
        <v>0</v>
      </c>
      <c r="M6753" s="68"/>
      <c r="N6753" s="68"/>
      <c r="O6753" s="68">
        <v>0</v>
      </c>
      <c r="P6753" s="68">
        <f t="shared" si="5227"/>
        <v>0</v>
      </c>
      <c r="Q6753" s="68" t="str">
        <f t="shared" si="5228"/>
        <v>-</v>
      </c>
    </row>
    <row r="6754" spans="1:17" x14ac:dyDescent="0.25">
      <c r="A6754" s="12" t="s">
        <v>638</v>
      </c>
      <c r="B6754" s="12" t="s">
        <v>124</v>
      </c>
      <c r="C6754" s="12" t="s">
        <v>956</v>
      </c>
      <c r="D6754" s="43" t="s">
        <v>2016</v>
      </c>
      <c r="E6754" s="48">
        <v>6132</v>
      </c>
      <c r="F6754" s="43"/>
      <c r="G6754" s="56" t="s">
        <v>2921</v>
      </c>
      <c r="H6754" s="23" t="s">
        <v>227</v>
      </c>
      <c r="I6754" s="68">
        <v>476670</v>
      </c>
      <c r="J6754" s="68">
        <v>150000</v>
      </c>
      <c r="K6754" s="68"/>
      <c r="L6754" s="68">
        <f t="shared" si="5224"/>
        <v>60000</v>
      </c>
      <c r="M6754" s="68"/>
      <c r="N6754" s="68"/>
      <c r="O6754" s="68">
        <v>60000</v>
      </c>
      <c r="P6754" s="68">
        <f t="shared" si="5227"/>
        <v>60000</v>
      </c>
      <c r="Q6754" s="68">
        <f t="shared" si="5228"/>
        <v>40</v>
      </c>
    </row>
    <row r="6755" spans="1:17" x14ac:dyDescent="0.25">
      <c r="A6755" s="12" t="s">
        <v>638</v>
      </c>
      <c r="B6755" s="12" t="s">
        <v>124</v>
      </c>
      <c r="C6755" s="12" t="s">
        <v>956</v>
      </c>
      <c r="D6755" s="43" t="s">
        <v>2016</v>
      </c>
      <c r="E6755" s="48">
        <v>6133</v>
      </c>
      <c r="F6755" s="43"/>
      <c r="G6755" s="56" t="s">
        <v>2921</v>
      </c>
      <c r="H6755" s="23" t="s">
        <v>229</v>
      </c>
      <c r="I6755" s="68">
        <v>150000</v>
      </c>
      <c r="J6755" s="68">
        <v>40000</v>
      </c>
      <c r="K6755" s="68"/>
      <c r="L6755" s="68">
        <f t="shared" si="5224"/>
        <v>20000</v>
      </c>
      <c r="M6755" s="68"/>
      <c r="N6755" s="68"/>
      <c r="O6755" s="68">
        <v>20000</v>
      </c>
      <c r="P6755" s="68">
        <f t="shared" si="5227"/>
        <v>20000</v>
      </c>
      <c r="Q6755" s="68">
        <f t="shared" si="5228"/>
        <v>50</v>
      </c>
    </row>
    <row r="6756" spans="1:17" x14ac:dyDescent="0.25">
      <c r="A6756" s="12" t="s">
        <v>638</v>
      </c>
      <c r="B6756" s="12" t="s">
        <v>124</v>
      </c>
      <c r="C6756" s="12" t="s">
        <v>956</v>
      </c>
      <c r="D6756" s="43" t="s">
        <v>2016</v>
      </c>
      <c r="E6756" s="48">
        <v>6134</v>
      </c>
      <c r="F6756" s="43"/>
      <c r="G6756" s="56" t="s">
        <v>2921</v>
      </c>
      <c r="H6756" s="23" t="s">
        <v>169</v>
      </c>
      <c r="I6756" s="68">
        <v>360934</v>
      </c>
      <c r="J6756" s="68">
        <v>26000</v>
      </c>
      <c r="K6756" s="68"/>
      <c r="L6756" s="68">
        <f t="shared" si="5224"/>
        <v>10000</v>
      </c>
      <c r="M6756" s="68"/>
      <c r="N6756" s="68"/>
      <c r="O6756" s="68">
        <v>10000</v>
      </c>
      <c r="P6756" s="68">
        <f t="shared" si="5227"/>
        <v>10000</v>
      </c>
      <c r="Q6756" s="68">
        <f t="shared" si="5228"/>
        <v>38.461538461538467</v>
      </c>
    </row>
    <row r="6757" spans="1:17" x14ac:dyDescent="0.25">
      <c r="A6757" s="12" t="s">
        <v>638</v>
      </c>
      <c r="B6757" s="12" t="s">
        <v>124</v>
      </c>
      <c r="C6757" s="12" t="s">
        <v>956</v>
      </c>
      <c r="D6757" s="43" t="s">
        <v>2016</v>
      </c>
      <c r="E6757" s="48">
        <v>6135</v>
      </c>
      <c r="F6757" s="43"/>
      <c r="G6757" s="56" t="s">
        <v>2921</v>
      </c>
      <c r="H6757" s="23" t="s">
        <v>231</v>
      </c>
      <c r="I6757" s="68">
        <v>23250</v>
      </c>
      <c r="J6757" s="68">
        <v>0</v>
      </c>
      <c r="K6757" s="68"/>
      <c r="L6757" s="68">
        <f t="shared" si="5224"/>
        <v>0</v>
      </c>
      <c r="M6757" s="68"/>
      <c r="N6757" s="68"/>
      <c r="O6757" s="68">
        <v>0</v>
      </c>
      <c r="P6757" s="68">
        <f t="shared" si="5227"/>
        <v>0</v>
      </c>
      <c r="Q6757" s="68" t="str">
        <f t="shared" si="5228"/>
        <v>-</v>
      </c>
    </row>
    <row r="6758" spans="1:17" x14ac:dyDescent="0.25">
      <c r="A6758" s="12" t="s">
        <v>638</v>
      </c>
      <c r="B6758" s="12" t="s">
        <v>124</v>
      </c>
      <c r="C6758" s="12" t="s">
        <v>956</v>
      </c>
      <c r="D6758" s="43" t="s">
        <v>2016</v>
      </c>
      <c r="E6758" s="48">
        <v>6136</v>
      </c>
      <c r="F6758" s="43"/>
      <c r="G6758" s="56" t="s">
        <v>2921</v>
      </c>
      <c r="H6758" s="23" t="s">
        <v>233</v>
      </c>
      <c r="I6758" s="68">
        <v>9000</v>
      </c>
      <c r="J6758" s="68">
        <v>0</v>
      </c>
      <c r="K6758" s="68"/>
      <c r="L6758" s="68">
        <f t="shared" si="5224"/>
        <v>0</v>
      </c>
      <c r="M6758" s="68"/>
      <c r="N6758" s="68"/>
      <c r="O6758" s="68">
        <v>0</v>
      </c>
      <c r="P6758" s="68">
        <f t="shared" si="5227"/>
        <v>0</v>
      </c>
      <c r="Q6758" s="68" t="str">
        <f t="shared" si="5228"/>
        <v>-</v>
      </c>
    </row>
    <row r="6759" spans="1:17" x14ac:dyDescent="0.25">
      <c r="A6759" s="12" t="s">
        <v>638</v>
      </c>
      <c r="B6759" s="12" t="s">
        <v>124</v>
      </c>
      <c r="C6759" s="12" t="s">
        <v>956</v>
      </c>
      <c r="D6759" s="43" t="s">
        <v>2016</v>
      </c>
      <c r="E6759" s="48">
        <v>6137</v>
      </c>
      <c r="F6759" s="43"/>
      <c r="G6759" s="56" t="s">
        <v>2921</v>
      </c>
      <c r="H6759" s="23" t="s">
        <v>235</v>
      </c>
      <c r="I6759" s="68">
        <v>188000</v>
      </c>
      <c r="J6759" s="68">
        <v>30000</v>
      </c>
      <c r="K6759" s="68"/>
      <c r="L6759" s="68">
        <f t="shared" si="5224"/>
        <v>10000</v>
      </c>
      <c r="M6759" s="68"/>
      <c r="N6759" s="68"/>
      <c r="O6759" s="68">
        <v>10000</v>
      </c>
      <c r="P6759" s="68">
        <f t="shared" si="5227"/>
        <v>10000</v>
      </c>
      <c r="Q6759" s="68">
        <f t="shared" si="5228"/>
        <v>33.333333333333329</v>
      </c>
    </row>
    <row r="6760" spans="1:17" x14ac:dyDescent="0.25">
      <c r="A6760" s="12" t="s">
        <v>638</v>
      </c>
      <c r="B6760" s="12" t="s">
        <v>124</v>
      </c>
      <c r="C6760" s="12" t="s">
        <v>956</v>
      </c>
      <c r="D6760" s="43" t="s">
        <v>2016</v>
      </c>
      <c r="E6760" s="48">
        <v>6138</v>
      </c>
      <c r="F6760" s="43"/>
      <c r="G6760" s="56" t="s">
        <v>2921</v>
      </c>
      <c r="H6760" s="23" t="s">
        <v>237</v>
      </c>
      <c r="I6760" s="68">
        <v>11000</v>
      </c>
      <c r="J6760" s="68">
        <v>0</v>
      </c>
      <c r="K6760" s="68"/>
      <c r="L6760" s="68">
        <f t="shared" si="5224"/>
        <v>0</v>
      </c>
      <c r="M6760" s="68"/>
      <c r="N6760" s="68"/>
      <c r="O6760" s="68">
        <v>0</v>
      </c>
      <c r="P6760" s="68">
        <f t="shared" si="5227"/>
        <v>0</v>
      </c>
      <c r="Q6760" s="68" t="str">
        <f t="shared" si="5228"/>
        <v>-</v>
      </c>
    </row>
    <row r="6761" spans="1:17" x14ac:dyDescent="0.25">
      <c r="A6761" s="14" t="s">
        <v>638</v>
      </c>
      <c r="B6761" s="14" t="s">
        <v>124</v>
      </c>
      <c r="C6761" s="14" t="s">
        <v>956</v>
      </c>
      <c r="D6761" s="50" t="s">
        <v>2016</v>
      </c>
      <c r="E6761" s="50" t="s">
        <v>2720</v>
      </c>
      <c r="F6761" s="43" t="s">
        <v>1</v>
      </c>
      <c r="G6761" s="49" t="s">
        <v>1</v>
      </c>
      <c r="H6761" s="11" t="s">
        <v>35</v>
      </c>
      <c r="I6761" s="67">
        <f t="shared" ref="I6761:O6761" si="5244">SUM(I6762:I6764)</f>
        <v>678136</v>
      </c>
      <c r="J6761" s="67">
        <f t="shared" si="5244"/>
        <v>25251</v>
      </c>
      <c r="K6761" s="67">
        <f t="shared" si="5244"/>
        <v>0</v>
      </c>
      <c r="L6761" s="67">
        <f t="shared" si="5224"/>
        <v>6313</v>
      </c>
      <c r="M6761" s="67">
        <f t="shared" si="5244"/>
        <v>0</v>
      </c>
      <c r="N6761" s="67">
        <f t="shared" si="5244"/>
        <v>0</v>
      </c>
      <c r="O6761" s="67">
        <f t="shared" si="5244"/>
        <v>6313</v>
      </c>
      <c r="P6761" s="67">
        <f t="shared" si="5227"/>
        <v>6313</v>
      </c>
      <c r="Q6761" s="67">
        <f t="shared" si="5228"/>
        <v>25.000990059799612</v>
      </c>
    </row>
    <row r="6762" spans="1:17" x14ac:dyDescent="0.25">
      <c r="A6762" s="12" t="s">
        <v>638</v>
      </c>
      <c r="B6762" s="12" t="s">
        <v>124</v>
      </c>
      <c r="C6762" s="12" t="s">
        <v>956</v>
      </c>
      <c r="D6762" s="43" t="s">
        <v>2016</v>
      </c>
      <c r="E6762" s="48">
        <v>6139</v>
      </c>
      <c r="F6762" s="43"/>
      <c r="G6762" s="56" t="s">
        <v>2921</v>
      </c>
      <c r="H6762" s="23" t="s">
        <v>35</v>
      </c>
      <c r="I6762" s="68">
        <v>617885</v>
      </c>
      <c r="J6762" s="68">
        <v>0</v>
      </c>
      <c r="K6762" s="68"/>
      <c r="L6762" s="68">
        <f t="shared" si="5224"/>
        <v>0</v>
      </c>
      <c r="M6762" s="68"/>
      <c r="N6762" s="68"/>
      <c r="O6762" s="68">
        <v>0</v>
      </c>
      <c r="P6762" s="68">
        <f t="shared" si="5227"/>
        <v>0</v>
      </c>
      <c r="Q6762" s="68" t="str">
        <f t="shared" si="5228"/>
        <v>-</v>
      </c>
    </row>
    <row r="6763" spans="1:17" x14ac:dyDescent="0.25">
      <c r="A6763" s="12" t="s">
        <v>638</v>
      </c>
      <c r="B6763" s="12" t="s">
        <v>124</v>
      </c>
      <c r="C6763" s="12" t="s">
        <v>956</v>
      </c>
      <c r="D6763" s="43" t="s">
        <v>2016</v>
      </c>
      <c r="E6763" s="48">
        <v>6139</v>
      </c>
      <c r="F6763" s="43" t="s">
        <v>2023</v>
      </c>
      <c r="G6763" s="56" t="s">
        <v>2921</v>
      </c>
      <c r="H6763" s="23" t="s">
        <v>43</v>
      </c>
      <c r="I6763" s="68">
        <v>35251</v>
      </c>
      <c r="J6763" s="68">
        <v>15251</v>
      </c>
      <c r="K6763" s="68"/>
      <c r="L6763" s="68">
        <f t="shared" si="5224"/>
        <v>3813</v>
      </c>
      <c r="M6763" s="68"/>
      <c r="N6763" s="68"/>
      <c r="O6763" s="68">
        <v>3813</v>
      </c>
      <c r="P6763" s="68">
        <f t="shared" si="5227"/>
        <v>3813</v>
      </c>
      <c r="Q6763" s="68">
        <f t="shared" si="5228"/>
        <v>25.001639236771361</v>
      </c>
    </row>
    <row r="6764" spans="1:17" ht="22.5" x14ac:dyDescent="0.25">
      <c r="A6764" s="12" t="s">
        <v>638</v>
      </c>
      <c r="B6764" s="12" t="s">
        <v>124</v>
      </c>
      <c r="C6764" s="12" t="s">
        <v>956</v>
      </c>
      <c r="D6764" s="43" t="s">
        <v>2016</v>
      </c>
      <c r="E6764" s="48">
        <v>6139</v>
      </c>
      <c r="F6764" s="43" t="s">
        <v>2024</v>
      </c>
      <c r="G6764" s="56" t="s">
        <v>2921</v>
      </c>
      <c r="H6764" s="23" t="s">
        <v>49</v>
      </c>
      <c r="I6764" s="68">
        <v>25000</v>
      </c>
      <c r="J6764" s="68">
        <v>10000</v>
      </c>
      <c r="K6764" s="68"/>
      <c r="L6764" s="68">
        <f t="shared" si="5224"/>
        <v>2500</v>
      </c>
      <c r="M6764" s="68"/>
      <c r="N6764" s="68"/>
      <c r="O6764" s="68">
        <v>2500</v>
      </c>
      <c r="P6764" s="68">
        <f t="shared" si="5227"/>
        <v>2500</v>
      </c>
      <c r="Q6764" s="68">
        <f t="shared" si="5228"/>
        <v>25</v>
      </c>
    </row>
    <row r="6765" spans="1:17" ht="22.5" x14ac:dyDescent="0.25">
      <c r="A6765" s="14" t="s">
        <v>1</v>
      </c>
      <c r="B6765" s="14" t="s">
        <v>1</v>
      </c>
      <c r="C6765" s="14" t="s">
        <v>1</v>
      </c>
      <c r="D6765" s="42" t="s">
        <v>1</v>
      </c>
      <c r="E6765" s="42" t="s">
        <v>1</v>
      </c>
      <c r="F6765" s="42" t="s">
        <v>1</v>
      </c>
      <c r="G6765" s="42" t="s">
        <v>1</v>
      </c>
      <c r="H6765" s="17" t="s">
        <v>50</v>
      </c>
      <c r="I6765" s="66">
        <f t="shared" ref="I6765:O6765" si="5245">SUM(I6766)</f>
        <v>14000</v>
      </c>
      <c r="J6765" s="66">
        <f t="shared" si="5245"/>
        <v>0</v>
      </c>
      <c r="K6765" s="66">
        <f t="shared" si="5245"/>
        <v>0</v>
      </c>
      <c r="L6765" s="66">
        <f t="shared" si="5224"/>
        <v>0</v>
      </c>
      <c r="M6765" s="66">
        <f t="shared" si="5245"/>
        <v>0</v>
      </c>
      <c r="N6765" s="66">
        <f t="shared" si="5245"/>
        <v>0</v>
      </c>
      <c r="O6765" s="66">
        <f t="shared" si="5245"/>
        <v>0</v>
      </c>
      <c r="P6765" s="66">
        <f t="shared" si="5227"/>
        <v>0</v>
      </c>
      <c r="Q6765" s="66" t="str">
        <f t="shared" si="5228"/>
        <v>-</v>
      </c>
    </row>
    <row r="6766" spans="1:17" x14ac:dyDescent="0.25">
      <c r="A6766" s="12" t="s">
        <v>638</v>
      </c>
      <c r="B6766" s="12" t="s">
        <v>124</v>
      </c>
      <c r="C6766" s="12" t="s">
        <v>956</v>
      </c>
      <c r="D6766" s="43" t="s">
        <v>2016</v>
      </c>
      <c r="E6766" s="42" t="s">
        <v>2712</v>
      </c>
      <c r="F6766" s="42" t="s">
        <v>1</v>
      </c>
      <c r="G6766" s="42" t="s">
        <v>1</v>
      </c>
      <c r="H6766" s="11" t="s">
        <v>52</v>
      </c>
      <c r="I6766" s="67">
        <f t="shared" ref="I6766" si="5246">SUM(I6767:I6769)</f>
        <v>14000</v>
      </c>
      <c r="J6766" s="67">
        <f t="shared" ref="J6766:K6766" si="5247">SUM(J6767:J6769)</f>
        <v>0</v>
      </c>
      <c r="K6766" s="67">
        <f t="shared" si="5247"/>
        <v>0</v>
      </c>
      <c r="L6766" s="67">
        <f t="shared" si="5224"/>
        <v>0</v>
      </c>
      <c r="M6766" s="67">
        <f t="shared" ref="M6766" si="5248">SUM(M6767:M6769)</f>
        <v>0</v>
      </c>
      <c r="N6766" s="67">
        <f t="shared" ref="N6766:O6766" si="5249">SUM(N6767:N6769)</f>
        <v>0</v>
      </c>
      <c r="O6766" s="67">
        <f t="shared" si="5249"/>
        <v>0</v>
      </c>
      <c r="P6766" s="67">
        <f t="shared" si="5227"/>
        <v>0</v>
      </c>
      <c r="Q6766" s="67" t="str">
        <f t="shared" si="5228"/>
        <v>-</v>
      </c>
    </row>
    <row r="6767" spans="1:17" x14ac:dyDescent="0.25">
      <c r="A6767" s="12" t="s">
        <v>638</v>
      </c>
      <c r="B6767" s="12" t="s">
        <v>124</v>
      </c>
      <c r="C6767" s="12" t="s">
        <v>956</v>
      </c>
      <c r="D6767" s="43" t="s">
        <v>2016</v>
      </c>
      <c r="E6767" s="48">
        <v>6142</v>
      </c>
      <c r="F6767" s="43"/>
      <c r="G6767" s="56" t="s">
        <v>2921</v>
      </c>
      <c r="H6767" s="23" t="s">
        <v>91</v>
      </c>
      <c r="I6767" s="68">
        <v>2000</v>
      </c>
      <c r="J6767" s="68">
        <v>0</v>
      </c>
      <c r="K6767" s="68"/>
      <c r="L6767" s="68">
        <f t="shared" si="5224"/>
        <v>0</v>
      </c>
      <c r="M6767" s="68"/>
      <c r="N6767" s="68"/>
      <c r="O6767" s="68"/>
      <c r="P6767" s="68">
        <f t="shared" si="5227"/>
        <v>0</v>
      </c>
      <c r="Q6767" s="68" t="str">
        <f t="shared" si="5228"/>
        <v>-</v>
      </c>
    </row>
    <row r="6768" spans="1:17" x14ac:dyDescent="0.25">
      <c r="A6768" s="12" t="s">
        <v>638</v>
      </c>
      <c r="B6768" s="12" t="s">
        <v>124</v>
      </c>
      <c r="C6768" s="12" t="s">
        <v>956</v>
      </c>
      <c r="D6768" s="43" t="s">
        <v>2016</v>
      </c>
      <c r="E6768" s="48">
        <v>6143</v>
      </c>
      <c r="F6768" s="43"/>
      <c r="G6768" s="56" t="s">
        <v>2921</v>
      </c>
      <c r="H6768" s="23" t="s">
        <v>53</v>
      </c>
      <c r="I6768" s="68">
        <v>2000</v>
      </c>
      <c r="J6768" s="68">
        <v>0</v>
      </c>
      <c r="K6768" s="68"/>
      <c r="L6768" s="68">
        <f t="shared" si="5224"/>
        <v>0</v>
      </c>
      <c r="M6768" s="68"/>
      <c r="N6768" s="68"/>
      <c r="O6768" s="68"/>
      <c r="P6768" s="68">
        <f t="shared" si="5227"/>
        <v>0</v>
      </c>
      <c r="Q6768" s="68" t="str">
        <f t="shared" si="5228"/>
        <v>-</v>
      </c>
    </row>
    <row r="6769" spans="1:17" x14ac:dyDescent="0.25">
      <c r="A6769" s="12" t="s">
        <v>638</v>
      </c>
      <c r="B6769" s="12" t="s">
        <v>124</v>
      </c>
      <c r="C6769" s="12" t="s">
        <v>956</v>
      </c>
      <c r="D6769" s="43" t="s">
        <v>2016</v>
      </c>
      <c r="E6769" s="48">
        <v>6148</v>
      </c>
      <c r="F6769" s="43"/>
      <c r="G6769" s="56" t="s">
        <v>2921</v>
      </c>
      <c r="H6769" s="23" t="s">
        <v>58</v>
      </c>
      <c r="I6769" s="68">
        <v>10000</v>
      </c>
      <c r="J6769" s="68">
        <v>0</v>
      </c>
      <c r="K6769" s="68"/>
      <c r="L6769" s="68">
        <f t="shared" si="5224"/>
        <v>0</v>
      </c>
      <c r="M6769" s="68"/>
      <c r="N6769" s="68"/>
      <c r="O6769" s="68"/>
      <c r="P6769" s="68">
        <f t="shared" si="5227"/>
        <v>0</v>
      </c>
      <c r="Q6769" s="68" t="str">
        <f t="shared" si="5228"/>
        <v>-</v>
      </c>
    </row>
    <row r="6770" spans="1:17" ht="22.5" x14ac:dyDescent="0.25">
      <c r="A6770" s="14" t="s">
        <v>1</v>
      </c>
      <c r="B6770" s="14" t="s">
        <v>1</v>
      </c>
      <c r="C6770" s="14" t="s">
        <v>1</v>
      </c>
      <c r="D6770" s="42" t="s">
        <v>1</v>
      </c>
      <c r="E6770" s="42" t="s">
        <v>1</v>
      </c>
      <c r="F6770" s="42" t="s">
        <v>1</v>
      </c>
      <c r="G6770" s="42" t="s">
        <v>1</v>
      </c>
      <c r="H6770" s="17" t="s">
        <v>59</v>
      </c>
      <c r="I6770" s="66">
        <f t="shared" ref="I6770:O6770" si="5250">SUM(I6771)</f>
        <v>331200</v>
      </c>
      <c r="J6770" s="66">
        <f t="shared" si="5250"/>
        <v>0</v>
      </c>
      <c r="K6770" s="66">
        <f t="shared" si="5250"/>
        <v>0</v>
      </c>
      <c r="L6770" s="66">
        <f t="shared" si="5224"/>
        <v>0</v>
      </c>
      <c r="M6770" s="66">
        <f t="shared" si="5250"/>
        <v>0</v>
      </c>
      <c r="N6770" s="66">
        <f t="shared" si="5250"/>
        <v>0</v>
      </c>
      <c r="O6770" s="66">
        <f t="shared" si="5250"/>
        <v>0</v>
      </c>
      <c r="P6770" s="66">
        <f t="shared" si="5227"/>
        <v>0</v>
      </c>
      <c r="Q6770" s="66" t="str">
        <f t="shared" si="5228"/>
        <v>-</v>
      </c>
    </row>
    <row r="6771" spans="1:17" x14ac:dyDescent="0.25">
      <c r="A6771" s="12" t="s">
        <v>638</v>
      </c>
      <c r="B6771" s="12" t="s">
        <v>124</v>
      </c>
      <c r="C6771" s="12" t="s">
        <v>956</v>
      </c>
      <c r="D6771" s="43" t="s">
        <v>2016</v>
      </c>
      <c r="E6771" s="42" t="s">
        <v>2715</v>
      </c>
      <c r="F6771" s="42" t="s">
        <v>1</v>
      </c>
      <c r="G6771" s="42" t="s">
        <v>1</v>
      </c>
      <c r="H6771" s="11" t="s">
        <v>61</v>
      </c>
      <c r="I6771" s="67">
        <f t="shared" ref="I6771" si="5251">SUM(I6772:I6774)</f>
        <v>331200</v>
      </c>
      <c r="J6771" s="67">
        <f t="shared" ref="J6771:K6771" si="5252">SUM(J6772:J6774)</f>
        <v>0</v>
      </c>
      <c r="K6771" s="67">
        <f t="shared" si="5252"/>
        <v>0</v>
      </c>
      <c r="L6771" s="67">
        <f t="shared" si="5224"/>
        <v>0</v>
      </c>
      <c r="M6771" s="67">
        <f t="shared" ref="M6771" si="5253">SUM(M6772:M6774)</f>
        <v>0</v>
      </c>
      <c r="N6771" s="67">
        <f t="shared" ref="N6771:O6771" si="5254">SUM(N6772:N6774)</f>
        <v>0</v>
      </c>
      <c r="O6771" s="67">
        <f t="shared" si="5254"/>
        <v>0</v>
      </c>
      <c r="P6771" s="67">
        <f t="shared" si="5227"/>
        <v>0</v>
      </c>
      <c r="Q6771" s="67" t="str">
        <f t="shared" si="5228"/>
        <v>-</v>
      </c>
    </row>
    <row r="6772" spans="1:17" x14ac:dyDescent="0.25">
      <c r="A6772" s="12" t="s">
        <v>638</v>
      </c>
      <c r="B6772" s="12" t="s">
        <v>124</v>
      </c>
      <c r="C6772" s="12" t="s">
        <v>956</v>
      </c>
      <c r="D6772" s="43" t="s">
        <v>2016</v>
      </c>
      <c r="E6772" s="48">
        <v>8213</v>
      </c>
      <c r="F6772" s="43"/>
      <c r="G6772" s="56" t="s">
        <v>2921</v>
      </c>
      <c r="H6772" s="23" t="s">
        <v>62</v>
      </c>
      <c r="I6772" s="68">
        <v>286200</v>
      </c>
      <c r="J6772" s="68">
        <v>0</v>
      </c>
      <c r="K6772" s="68"/>
      <c r="L6772" s="68">
        <f t="shared" si="5224"/>
        <v>0</v>
      </c>
      <c r="M6772" s="68"/>
      <c r="N6772" s="68"/>
      <c r="O6772" s="68"/>
      <c r="P6772" s="68">
        <f t="shared" si="5227"/>
        <v>0</v>
      </c>
      <c r="Q6772" s="68" t="str">
        <f t="shared" si="5228"/>
        <v>-</v>
      </c>
    </row>
    <row r="6773" spans="1:17" x14ac:dyDescent="0.25">
      <c r="A6773" s="12" t="s">
        <v>638</v>
      </c>
      <c r="B6773" s="12" t="s">
        <v>124</v>
      </c>
      <c r="C6773" s="12" t="s">
        <v>956</v>
      </c>
      <c r="D6773" s="43" t="s">
        <v>2016</v>
      </c>
      <c r="E6773" s="48">
        <v>8215</v>
      </c>
      <c r="F6773" s="43"/>
      <c r="G6773" s="56" t="s">
        <v>2921</v>
      </c>
      <c r="H6773" s="23" t="s">
        <v>183</v>
      </c>
      <c r="I6773" s="68">
        <v>5000</v>
      </c>
      <c r="J6773" s="68">
        <v>0</v>
      </c>
      <c r="K6773" s="68"/>
      <c r="L6773" s="68">
        <f t="shared" si="5224"/>
        <v>0</v>
      </c>
      <c r="M6773" s="68"/>
      <c r="N6773" s="68"/>
      <c r="O6773" s="68"/>
      <c r="P6773" s="68">
        <f t="shared" si="5227"/>
        <v>0</v>
      </c>
      <c r="Q6773" s="68" t="str">
        <f t="shared" si="5228"/>
        <v>-</v>
      </c>
    </row>
    <row r="6774" spans="1:17" x14ac:dyDescent="0.25">
      <c r="A6774" s="12" t="s">
        <v>638</v>
      </c>
      <c r="B6774" s="12" t="s">
        <v>124</v>
      </c>
      <c r="C6774" s="12" t="s">
        <v>956</v>
      </c>
      <c r="D6774" s="43" t="s">
        <v>2016</v>
      </c>
      <c r="E6774" s="48">
        <v>8216</v>
      </c>
      <c r="F6774" s="43"/>
      <c r="G6774" s="56" t="s">
        <v>2921</v>
      </c>
      <c r="H6774" s="23" t="s">
        <v>248</v>
      </c>
      <c r="I6774" s="68">
        <v>40000</v>
      </c>
      <c r="J6774" s="68">
        <v>0</v>
      </c>
      <c r="K6774" s="68"/>
      <c r="L6774" s="68">
        <f t="shared" si="5224"/>
        <v>0</v>
      </c>
      <c r="M6774" s="68"/>
      <c r="N6774" s="68"/>
      <c r="O6774" s="68"/>
      <c r="P6774" s="68">
        <f t="shared" si="5227"/>
        <v>0</v>
      </c>
      <c r="Q6774" s="68" t="str">
        <f t="shared" si="5228"/>
        <v>-</v>
      </c>
    </row>
    <row r="6775" spans="1:17" x14ac:dyDescent="0.25">
      <c r="A6775" s="23" t="s">
        <v>1</v>
      </c>
      <c r="B6775" s="23" t="s">
        <v>1</v>
      </c>
      <c r="C6775" s="23" t="s">
        <v>1</v>
      </c>
      <c r="D6775" s="49" t="s">
        <v>1</v>
      </c>
      <c r="E6775" s="49" t="s">
        <v>1</v>
      </c>
      <c r="F6775" s="49" t="s">
        <v>1</v>
      </c>
      <c r="G6775" s="49" t="s">
        <v>1</v>
      </c>
      <c r="H6775" s="17" t="s">
        <v>2025</v>
      </c>
      <c r="I6775" s="66">
        <f t="shared" ref="I6775:O6775" si="5255">SUM(I6741,I6765,I6770)</f>
        <v>9770845</v>
      </c>
      <c r="J6775" s="66">
        <f t="shared" si="5255"/>
        <v>7173343</v>
      </c>
      <c r="K6775" s="66">
        <f t="shared" si="5255"/>
        <v>0</v>
      </c>
      <c r="L6775" s="66">
        <f t="shared" si="5224"/>
        <v>1813737</v>
      </c>
      <c r="M6775" s="66">
        <f t="shared" si="5255"/>
        <v>0</v>
      </c>
      <c r="N6775" s="66">
        <f t="shared" si="5255"/>
        <v>0</v>
      </c>
      <c r="O6775" s="66">
        <f t="shared" si="5255"/>
        <v>1813737</v>
      </c>
      <c r="P6775" s="66">
        <f t="shared" si="5227"/>
        <v>1813737</v>
      </c>
      <c r="Q6775" s="66">
        <f t="shared" si="5228"/>
        <v>25.284403659493211</v>
      </c>
    </row>
    <row r="6776" spans="1:17" ht="15.75" thickBot="1" x14ac:dyDescent="0.3">
      <c r="A6776" s="23" t="s">
        <v>1</v>
      </c>
      <c r="B6776" s="23" t="s">
        <v>1</v>
      </c>
      <c r="C6776" s="23" t="s">
        <v>1</v>
      </c>
      <c r="D6776" s="49" t="s">
        <v>1</v>
      </c>
      <c r="E6776" s="49" t="s">
        <v>1</v>
      </c>
      <c r="F6776" s="49" t="s">
        <v>1</v>
      </c>
      <c r="G6776" s="49" t="s">
        <v>1</v>
      </c>
      <c r="H6776" s="11" t="s">
        <v>64</v>
      </c>
      <c r="I6776" s="67">
        <v>169</v>
      </c>
      <c r="J6776" s="67">
        <v>169</v>
      </c>
      <c r="K6776" s="67"/>
      <c r="L6776" s="67"/>
      <c r="M6776" s="67"/>
      <c r="N6776" s="67"/>
      <c r="O6776" s="67"/>
      <c r="P6776" s="67">
        <f t="shared" si="5227"/>
        <v>0</v>
      </c>
      <c r="Q6776" s="67">
        <f t="shared" si="5228"/>
        <v>0</v>
      </c>
    </row>
    <row r="6777" spans="1:17" ht="34.5" thickBot="1" x14ac:dyDescent="0.3">
      <c r="A6777" s="23" t="s">
        <v>1</v>
      </c>
      <c r="B6777" s="23" t="s">
        <v>1</v>
      </c>
      <c r="C6777" s="23" t="s">
        <v>1</v>
      </c>
      <c r="D6777" s="49" t="s">
        <v>1</v>
      </c>
      <c r="E6777" s="49" t="s">
        <v>1</v>
      </c>
      <c r="F6777" s="49" t="s">
        <v>1</v>
      </c>
      <c r="G6777" s="49" t="s">
        <v>1</v>
      </c>
      <c r="H6777" s="22" t="s">
        <v>65</v>
      </c>
      <c r="I6777" s="64" t="s">
        <v>2718</v>
      </c>
      <c r="J6777" s="64" t="s">
        <v>2879</v>
      </c>
      <c r="K6777" s="64" t="s">
        <v>2942</v>
      </c>
      <c r="L6777" s="64" t="s">
        <v>2942</v>
      </c>
      <c r="M6777" s="64" t="s">
        <v>2950</v>
      </c>
      <c r="N6777" s="64" t="s">
        <v>2949</v>
      </c>
      <c r="O6777" s="64" t="s">
        <v>2951</v>
      </c>
      <c r="P6777" s="64" t="s">
        <v>2942</v>
      </c>
      <c r="Q6777" s="64" t="s">
        <v>2944</v>
      </c>
    </row>
    <row r="6778" spans="1:17" x14ac:dyDescent="0.25">
      <c r="A6778" s="24"/>
      <c r="B6778" s="24"/>
      <c r="C6778" s="24"/>
      <c r="D6778" s="51"/>
      <c r="E6778" s="51"/>
      <c r="F6778" s="51"/>
      <c r="G6778" s="51"/>
      <c r="H6778" s="18" t="s">
        <v>1</v>
      </c>
      <c r="I6778" s="65">
        <v>1</v>
      </c>
      <c r="J6778" s="65" t="s">
        <v>2894</v>
      </c>
      <c r="K6778" s="65">
        <v>3</v>
      </c>
      <c r="L6778" s="65" t="s">
        <v>2945</v>
      </c>
      <c r="M6778" s="65">
        <v>5</v>
      </c>
      <c r="N6778" s="65">
        <v>6</v>
      </c>
      <c r="O6778" s="65">
        <v>7</v>
      </c>
      <c r="P6778" s="65" t="s">
        <v>2946</v>
      </c>
      <c r="Q6778" s="65">
        <v>9</v>
      </c>
    </row>
    <row r="6779" spans="1:17" x14ac:dyDescent="0.25">
      <c r="A6779" s="24"/>
      <c r="B6779" s="24"/>
      <c r="C6779" s="24"/>
      <c r="D6779" s="51"/>
      <c r="E6779" s="52"/>
      <c r="F6779" s="52"/>
      <c r="G6779" s="52"/>
      <c r="H6779" s="19" t="s">
        <v>333</v>
      </c>
      <c r="I6779" s="69">
        <f t="shared" ref="I6779" si="5256">SUM(I6775)</f>
        <v>9770845</v>
      </c>
      <c r="J6779" s="69">
        <f t="shared" ref="J6779:K6779" si="5257">SUM(J6775)</f>
        <v>7173343</v>
      </c>
      <c r="K6779" s="69">
        <f t="shared" si="5257"/>
        <v>0</v>
      </c>
      <c r="L6779" s="69">
        <f t="shared" si="5224"/>
        <v>1813737</v>
      </c>
      <c r="M6779" s="69">
        <f t="shared" ref="M6779" si="5258">SUM(M6775)</f>
        <v>0</v>
      </c>
      <c r="N6779" s="69">
        <f t="shared" ref="N6779:O6779" si="5259">SUM(N6775)</f>
        <v>0</v>
      </c>
      <c r="O6779" s="69">
        <f t="shared" si="5259"/>
        <v>1813737</v>
      </c>
      <c r="P6779" s="69">
        <f t="shared" si="5227"/>
        <v>1813737</v>
      </c>
      <c r="Q6779" s="69">
        <f t="shared" si="5228"/>
        <v>25.284403659493211</v>
      </c>
    </row>
    <row r="6780" spans="1:17" x14ac:dyDescent="0.25">
      <c r="A6780" s="24"/>
      <c r="B6780" s="24"/>
      <c r="C6780" s="24"/>
      <c r="D6780" s="51"/>
      <c r="E6780" s="51"/>
      <c r="F6780" s="51"/>
      <c r="G6780" s="51"/>
      <c r="H6780" s="20" t="s">
        <v>67</v>
      </c>
      <c r="I6780" s="69">
        <f t="shared" ref="I6780" si="5260">SUM(I6779)</f>
        <v>9770845</v>
      </c>
      <c r="J6780" s="69">
        <f t="shared" ref="J6780:K6780" si="5261">SUM(J6779)</f>
        <v>7173343</v>
      </c>
      <c r="K6780" s="69">
        <f t="shared" si="5261"/>
        <v>0</v>
      </c>
      <c r="L6780" s="69">
        <f t="shared" si="5224"/>
        <v>1813737</v>
      </c>
      <c r="M6780" s="69">
        <f t="shared" ref="M6780" si="5262">SUM(M6779)</f>
        <v>0</v>
      </c>
      <c r="N6780" s="69">
        <f t="shared" ref="N6780:O6780" si="5263">SUM(N6779)</f>
        <v>0</v>
      </c>
      <c r="O6780" s="69">
        <f t="shared" si="5263"/>
        <v>1813737</v>
      </c>
      <c r="P6780" s="69">
        <f t="shared" si="5227"/>
        <v>1813737</v>
      </c>
      <c r="Q6780" s="69">
        <f t="shared" si="5228"/>
        <v>25.284403659493211</v>
      </c>
    </row>
    <row r="6781" spans="1:17" x14ac:dyDescent="0.25">
      <c r="A6781" s="25"/>
      <c r="B6781" s="25"/>
      <c r="C6781" s="25"/>
      <c r="D6781" s="53"/>
      <c r="E6781" s="53"/>
      <c r="F6781" s="53"/>
      <c r="G6781" s="53"/>
    </row>
    <row r="6782" spans="1:17" ht="15.75" thickBot="1" x14ac:dyDescent="0.3">
      <c r="A6782" s="23" t="s">
        <v>1</v>
      </c>
      <c r="B6782" s="23" t="s">
        <v>1</v>
      </c>
      <c r="C6782" s="23" t="s">
        <v>1</v>
      </c>
      <c r="D6782" s="49" t="s">
        <v>1</v>
      </c>
      <c r="E6782" s="49" t="s">
        <v>1</v>
      </c>
      <c r="F6782" s="49" t="s">
        <v>1</v>
      </c>
      <c r="G6782" s="49" t="s">
        <v>1</v>
      </c>
      <c r="H6782" s="26" t="s">
        <v>1</v>
      </c>
      <c r="I6782" s="70"/>
      <c r="J6782" s="70"/>
      <c r="K6782" s="70"/>
      <c r="L6782" s="70"/>
      <c r="M6782" s="70"/>
      <c r="N6782" s="70"/>
      <c r="O6782" s="70"/>
      <c r="P6782" s="70"/>
      <c r="Q6782" s="70"/>
    </row>
    <row r="6783" spans="1:17" ht="34.5" thickBot="1" x14ac:dyDescent="0.3">
      <c r="A6783" s="22" t="s">
        <v>4</v>
      </c>
      <c r="B6783" s="22" t="s">
        <v>5</v>
      </c>
      <c r="C6783" s="22" t="s">
        <v>6</v>
      </c>
      <c r="D6783" s="44" t="s">
        <v>2891</v>
      </c>
      <c r="E6783" s="44" t="s">
        <v>2895</v>
      </c>
      <c r="F6783" s="44" t="s">
        <v>7</v>
      </c>
      <c r="G6783" s="44" t="s">
        <v>8</v>
      </c>
      <c r="H6783" s="22" t="s">
        <v>9</v>
      </c>
      <c r="I6783" s="64" t="s">
        <v>2718</v>
      </c>
      <c r="J6783" s="64" t="s">
        <v>2879</v>
      </c>
      <c r="K6783" s="64" t="s">
        <v>2942</v>
      </c>
      <c r="L6783" s="64" t="s">
        <v>2942</v>
      </c>
      <c r="M6783" s="64" t="s">
        <v>2950</v>
      </c>
      <c r="N6783" s="64" t="s">
        <v>2949</v>
      </c>
      <c r="O6783" s="64" t="s">
        <v>2951</v>
      </c>
      <c r="P6783" s="64" t="s">
        <v>2942</v>
      </c>
      <c r="Q6783" s="64" t="s">
        <v>2944</v>
      </c>
    </row>
    <row r="6784" spans="1:17" x14ac:dyDescent="0.25">
      <c r="A6784" s="15" t="s">
        <v>1</v>
      </c>
      <c r="B6784" s="15" t="s">
        <v>1</v>
      </c>
      <c r="C6784" s="15" t="s">
        <v>1</v>
      </c>
      <c r="D6784" s="45" t="s">
        <v>1</v>
      </c>
      <c r="E6784" s="45" t="s">
        <v>1</v>
      </c>
      <c r="F6784" s="46" t="s">
        <v>1</v>
      </c>
      <c r="G6784" s="47" t="s">
        <v>1</v>
      </c>
      <c r="H6784" s="16" t="s">
        <v>1</v>
      </c>
      <c r="I6784" s="65">
        <v>1</v>
      </c>
      <c r="J6784" s="65" t="s">
        <v>2894</v>
      </c>
      <c r="K6784" s="65">
        <v>3</v>
      </c>
      <c r="L6784" s="65" t="s">
        <v>2945</v>
      </c>
      <c r="M6784" s="65">
        <v>5</v>
      </c>
      <c r="N6784" s="65">
        <v>6</v>
      </c>
      <c r="O6784" s="65">
        <v>7</v>
      </c>
      <c r="P6784" s="65" t="s">
        <v>2946</v>
      </c>
      <c r="Q6784" s="65">
        <v>9</v>
      </c>
    </row>
    <row r="6785" spans="1:17" ht="22.5" x14ac:dyDescent="0.25">
      <c r="A6785" s="14" t="s">
        <v>638</v>
      </c>
      <c r="B6785" s="14" t="s">
        <v>124</v>
      </c>
      <c r="C6785" s="12" t="s">
        <v>966</v>
      </c>
      <c r="D6785" s="43" t="s">
        <v>2026</v>
      </c>
      <c r="E6785" s="42" t="s">
        <v>1</v>
      </c>
      <c r="F6785" s="42" t="s">
        <v>1</v>
      </c>
      <c r="G6785" s="42" t="s">
        <v>1</v>
      </c>
      <c r="H6785" s="11" t="s">
        <v>2027</v>
      </c>
      <c r="I6785" s="63"/>
      <c r="J6785" s="63"/>
      <c r="K6785" s="63"/>
      <c r="L6785" s="63"/>
      <c r="M6785" s="63"/>
      <c r="N6785" s="63"/>
      <c r="O6785" s="63"/>
      <c r="P6785" s="63">
        <f t="shared" si="5227"/>
        <v>0</v>
      </c>
      <c r="Q6785" s="63" t="str">
        <f t="shared" si="5228"/>
        <v>-</v>
      </c>
    </row>
    <row r="6786" spans="1:17" ht="22.5" x14ac:dyDescent="0.25">
      <c r="A6786" s="14" t="s">
        <v>1</v>
      </c>
      <c r="B6786" s="14" t="s">
        <v>1</v>
      </c>
      <c r="C6786" s="14" t="s">
        <v>1</v>
      </c>
      <c r="D6786" s="42" t="s">
        <v>1</v>
      </c>
      <c r="E6786" s="42" t="s">
        <v>1</v>
      </c>
      <c r="F6786" s="42" t="s">
        <v>1</v>
      </c>
      <c r="G6786" s="42" t="s">
        <v>1</v>
      </c>
      <c r="H6786" s="17" t="s">
        <v>13</v>
      </c>
      <c r="I6786" s="66">
        <f t="shared" ref="I6786" si="5264">SUM(I6787,I6795,I6797)</f>
        <v>1668133</v>
      </c>
      <c r="J6786" s="66">
        <f t="shared" ref="J6786:K6786" si="5265">SUM(J6787,J6795,J6797)</f>
        <v>1298733</v>
      </c>
      <c r="K6786" s="66">
        <f t="shared" si="5265"/>
        <v>0</v>
      </c>
      <c r="L6786" s="66">
        <f t="shared" si="5224"/>
        <v>107300</v>
      </c>
      <c r="M6786" s="66">
        <f t="shared" ref="M6786" si="5266">SUM(M6787,M6795,M6797)</f>
        <v>0</v>
      </c>
      <c r="N6786" s="66">
        <f t="shared" ref="N6786:O6786" si="5267">SUM(N6787,N6795,N6797)</f>
        <v>0</v>
      </c>
      <c r="O6786" s="66">
        <f t="shared" si="5267"/>
        <v>107300</v>
      </c>
      <c r="P6786" s="66">
        <f t="shared" si="5227"/>
        <v>107300</v>
      </c>
      <c r="Q6786" s="66">
        <f t="shared" si="5228"/>
        <v>8.2618983270618376</v>
      </c>
    </row>
    <row r="6787" spans="1:17" x14ac:dyDescent="0.25">
      <c r="A6787" s="12" t="s">
        <v>638</v>
      </c>
      <c r="B6787" s="12" t="s">
        <v>124</v>
      </c>
      <c r="C6787" s="12" t="s">
        <v>966</v>
      </c>
      <c r="D6787" s="43" t="s">
        <v>2026</v>
      </c>
      <c r="E6787" s="42" t="s">
        <v>2709</v>
      </c>
      <c r="F6787" s="42" t="s">
        <v>1</v>
      </c>
      <c r="G6787" s="42" t="s">
        <v>1</v>
      </c>
      <c r="H6787" s="11" t="s">
        <v>15</v>
      </c>
      <c r="I6787" s="67">
        <f t="shared" ref="I6787" si="5268">SUM(I6788,I6789)</f>
        <v>1123803</v>
      </c>
      <c r="J6787" s="67">
        <f t="shared" ref="J6787:K6787" si="5269">SUM(J6788,J6789)</f>
        <v>1103803</v>
      </c>
      <c r="K6787" s="67">
        <f t="shared" si="5269"/>
        <v>0</v>
      </c>
      <c r="L6787" s="67">
        <f t="shared" si="5224"/>
        <v>90200</v>
      </c>
      <c r="M6787" s="67">
        <f t="shared" ref="M6787" si="5270">SUM(M6788,M6789)</f>
        <v>0</v>
      </c>
      <c r="N6787" s="67">
        <f t="shared" ref="N6787:O6787" si="5271">SUM(N6788,N6789)</f>
        <v>0</v>
      </c>
      <c r="O6787" s="67">
        <f t="shared" si="5271"/>
        <v>90200</v>
      </c>
      <c r="P6787" s="67">
        <f t="shared" si="5227"/>
        <v>90200</v>
      </c>
      <c r="Q6787" s="67">
        <f t="shared" si="5228"/>
        <v>8.1717480383727885</v>
      </c>
    </row>
    <row r="6788" spans="1:17" x14ac:dyDescent="0.25">
      <c r="A6788" s="12" t="s">
        <v>638</v>
      </c>
      <c r="B6788" s="12" t="s">
        <v>124</v>
      </c>
      <c r="C6788" s="12" t="s">
        <v>966</v>
      </c>
      <c r="D6788" s="43" t="s">
        <v>2026</v>
      </c>
      <c r="E6788" s="48">
        <v>6111</v>
      </c>
      <c r="F6788" s="43"/>
      <c r="G6788" s="56" t="s">
        <v>2921</v>
      </c>
      <c r="H6788" s="23" t="s">
        <v>16</v>
      </c>
      <c r="I6788" s="68">
        <v>1031927</v>
      </c>
      <c r="J6788" s="68">
        <v>1011927</v>
      </c>
      <c r="K6788" s="68"/>
      <c r="L6788" s="68">
        <f t="shared" si="5224"/>
        <v>85000</v>
      </c>
      <c r="M6788" s="68"/>
      <c r="N6788" s="68"/>
      <c r="O6788" s="68">
        <v>85000</v>
      </c>
      <c r="P6788" s="68">
        <f t="shared" si="5227"/>
        <v>85000</v>
      </c>
      <c r="Q6788" s="68">
        <f t="shared" si="5228"/>
        <v>8.3998154017038775</v>
      </c>
    </row>
    <row r="6789" spans="1:17" x14ac:dyDescent="0.25">
      <c r="A6789" s="14" t="s">
        <v>638</v>
      </c>
      <c r="B6789" s="14" t="s">
        <v>124</v>
      </c>
      <c r="C6789" s="14" t="s">
        <v>966</v>
      </c>
      <c r="D6789" s="50" t="s">
        <v>2026</v>
      </c>
      <c r="E6789" s="50" t="s">
        <v>2719</v>
      </c>
      <c r="F6789" s="43" t="s">
        <v>1</v>
      </c>
      <c r="G6789" s="49" t="s">
        <v>1</v>
      </c>
      <c r="H6789" s="11" t="s">
        <v>19</v>
      </c>
      <c r="I6789" s="67">
        <f t="shared" ref="I6789:O6789" si="5272">SUM(I6790:I6794)</f>
        <v>91876</v>
      </c>
      <c r="J6789" s="67">
        <f t="shared" si="5272"/>
        <v>91876</v>
      </c>
      <c r="K6789" s="67">
        <f t="shared" si="5272"/>
        <v>0</v>
      </c>
      <c r="L6789" s="67">
        <f t="shared" si="5224"/>
        <v>5200</v>
      </c>
      <c r="M6789" s="67">
        <f t="shared" si="5272"/>
        <v>0</v>
      </c>
      <c r="N6789" s="67">
        <f t="shared" si="5272"/>
        <v>0</v>
      </c>
      <c r="O6789" s="67">
        <f t="shared" si="5272"/>
        <v>5200</v>
      </c>
      <c r="P6789" s="67">
        <f t="shared" si="5227"/>
        <v>5200</v>
      </c>
      <c r="Q6789" s="67">
        <f t="shared" si="5228"/>
        <v>5.6598023422874313</v>
      </c>
    </row>
    <row r="6790" spans="1:17" x14ac:dyDescent="0.25">
      <c r="A6790" s="12" t="s">
        <v>638</v>
      </c>
      <c r="B6790" s="12" t="s">
        <v>124</v>
      </c>
      <c r="C6790" s="12" t="s">
        <v>966</v>
      </c>
      <c r="D6790" s="43" t="s">
        <v>2026</v>
      </c>
      <c r="E6790" s="48">
        <v>6112</v>
      </c>
      <c r="F6790" s="43" t="s">
        <v>2028</v>
      </c>
      <c r="G6790" s="56" t="s">
        <v>2921</v>
      </c>
      <c r="H6790" s="23" t="s">
        <v>73</v>
      </c>
      <c r="I6790" s="68">
        <v>13992</v>
      </c>
      <c r="J6790" s="68">
        <v>13992</v>
      </c>
      <c r="K6790" s="68"/>
      <c r="L6790" s="68">
        <f t="shared" si="5224"/>
        <v>1200</v>
      </c>
      <c r="M6790" s="68"/>
      <c r="N6790" s="68"/>
      <c r="O6790" s="68">
        <v>1200</v>
      </c>
      <c r="P6790" s="68">
        <f t="shared" si="5227"/>
        <v>1200</v>
      </c>
      <c r="Q6790" s="68">
        <f t="shared" si="5228"/>
        <v>8.5763293310463116</v>
      </c>
    </row>
    <row r="6791" spans="1:17" x14ac:dyDescent="0.25">
      <c r="A6791" s="12" t="s">
        <v>638</v>
      </c>
      <c r="B6791" s="12" t="s">
        <v>124</v>
      </c>
      <c r="C6791" s="12" t="s">
        <v>966</v>
      </c>
      <c r="D6791" s="43" t="s">
        <v>2026</v>
      </c>
      <c r="E6791" s="48">
        <v>6112</v>
      </c>
      <c r="F6791" s="43" t="s">
        <v>2029</v>
      </c>
      <c r="G6791" s="56" t="s">
        <v>2921</v>
      </c>
      <c r="H6791" s="23" t="s">
        <v>22</v>
      </c>
      <c r="I6791" s="68">
        <v>46476</v>
      </c>
      <c r="J6791" s="68">
        <v>46476</v>
      </c>
      <c r="K6791" s="68"/>
      <c r="L6791" s="68">
        <f t="shared" si="5224"/>
        <v>4000</v>
      </c>
      <c r="M6791" s="68"/>
      <c r="N6791" s="68"/>
      <c r="O6791" s="68">
        <v>4000</v>
      </c>
      <c r="P6791" s="68">
        <f t="shared" si="5227"/>
        <v>4000</v>
      </c>
      <c r="Q6791" s="68">
        <f t="shared" si="5228"/>
        <v>8.6065926499698762</v>
      </c>
    </row>
    <row r="6792" spans="1:17" x14ac:dyDescent="0.25">
      <c r="A6792" s="12" t="s">
        <v>638</v>
      </c>
      <c r="B6792" s="12" t="s">
        <v>124</v>
      </c>
      <c r="C6792" s="12" t="s">
        <v>966</v>
      </c>
      <c r="D6792" s="43" t="s">
        <v>2026</v>
      </c>
      <c r="E6792" s="48">
        <v>6112</v>
      </c>
      <c r="F6792" s="43" t="s">
        <v>2030</v>
      </c>
      <c r="G6792" s="56" t="s">
        <v>2921</v>
      </c>
      <c r="H6792" s="23" t="s">
        <v>24</v>
      </c>
      <c r="I6792" s="68">
        <v>11908</v>
      </c>
      <c r="J6792" s="68">
        <v>11908</v>
      </c>
      <c r="K6792" s="68"/>
      <c r="L6792" s="68">
        <f t="shared" si="5224"/>
        <v>0</v>
      </c>
      <c r="M6792" s="68"/>
      <c r="N6792" s="68"/>
      <c r="O6792" s="68"/>
      <c r="P6792" s="68">
        <f t="shared" si="5227"/>
        <v>0</v>
      </c>
      <c r="Q6792" s="68">
        <f t="shared" si="5228"/>
        <v>0</v>
      </c>
    </row>
    <row r="6793" spans="1:17" x14ac:dyDescent="0.25">
      <c r="A6793" s="12" t="s">
        <v>638</v>
      </c>
      <c r="B6793" s="12" t="s">
        <v>124</v>
      </c>
      <c r="C6793" s="12" t="s">
        <v>966</v>
      </c>
      <c r="D6793" s="43" t="s">
        <v>2026</v>
      </c>
      <c r="E6793" s="48">
        <v>6112</v>
      </c>
      <c r="F6793" s="43" t="s">
        <v>2031</v>
      </c>
      <c r="G6793" s="56" t="s">
        <v>2921</v>
      </c>
      <c r="H6793" s="23" t="s">
        <v>76</v>
      </c>
      <c r="I6793" s="68">
        <v>9700</v>
      </c>
      <c r="J6793" s="68">
        <v>9700</v>
      </c>
      <c r="K6793" s="68"/>
      <c r="L6793" s="68">
        <f t="shared" si="5224"/>
        <v>0</v>
      </c>
      <c r="M6793" s="68"/>
      <c r="N6793" s="68"/>
      <c r="O6793" s="68"/>
      <c r="P6793" s="68">
        <f t="shared" si="5227"/>
        <v>0</v>
      </c>
      <c r="Q6793" s="68">
        <f t="shared" si="5228"/>
        <v>0</v>
      </c>
    </row>
    <row r="6794" spans="1:17" x14ac:dyDescent="0.25">
      <c r="A6794" s="12" t="s">
        <v>638</v>
      </c>
      <c r="B6794" s="12" t="s">
        <v>124</v>
      </c>
      <c r="C6794" s="12" t="s">
        <v>966</v>
      </c>
      <c r="D6794" s="43" t="s">
        <v>2026</v>
      </c>
      <c r="E6794" s="48">
        <v>6112</v>
      </c>
      <c r="F6794" s="43" t="s">
        <v>2032</v>
      </c>
      <c r="G6794" s="56" t="s">
        <v>2921</v>
      </c>
      <c r="H6794" s="23" t="s">
        <v>26</v>
      </c>
      <c r="I6794" s="68">
        <v>9800</v>
      </c>
      <c r="J6794" s="68">
        <v>9800</v>
      </c>
      <c r="K6794" s="68"/>
      <c r="L6794" s="68">
        <f t="shared" si="5224"/>
        <v>0</v>
      </c>
      <c r="M6794" s="68"/>
      <c r="N6794" s="68"/>
      <c r="O6794" s="68"/>
      <c r="P6794" s="68">
        <f t="shared" si="5227"/>
        <v>0</v>
      </c>
      <c r="Q6794" s="68">
        <f t="shared" si="5228"/>
        <v>0</v>
      </c>
    </row>
    <row r="6795" spans="1:17" x14ac:dyDescent="0.25">
      <c r="A6795" s="12" t="s">
        <v>638</v>
      </c>
      <c r="B6795" s="12" t="s">
        <v>124</v>
      </c>
      <c r="C6795" s="12" t="s">
        <v>966</v>
      </c>
      <c r="D6795" s="43" t="s">
        <v>2026</v>
      </c>
      <c r="E6795" s="42" t="s">
        <v>2710</v>
      </c>
      <c r="F6795" s="42" t="s">
        <v>1</v>
      </c>
      <c r="G6795" s="42" t="s">
        <v>1</v>
      </c>
      <c r="H6795" s="11" t="s">
        <v>28</v>
      </c>
      <c r="I6795" s="67">
        <f t="shared" ref="I6795:O6795" si="5273">SUM(I6796)</f>
        <v>114100</v>
      </c>
      <c r="J6795" s="67">
        <f t="shared" si="5273"/>
        <v>112000</v>
      </c>
      <c r="K6795" s="67">
        <f t="shared" si="5273"/>
        <v>0</v>
      </c>
      <c r="L6795" s="67">
        <f t="shared" si="5224"/>
        <v>10000</v>
      </c>
      <c r="M6795" s="67">
        <f t="shared" si="5273"/>
        <v>0</v>
      </c>
      <c r="N6795" s="67">
        <f t="shared" si="5273"/>
        <v>0</v>
      </c>
      <c r="O6795" s="67">
        <f t="shared" si="5273"/>
        <v>10000</v>
      </c>
      <c r="P6795" s="67">
        <f t="shared" si="5227"/>
        <v>10000</v>
      </c>
      <c r="Q6795" s="67">
        <f t="shared" si="5228"/>
        <v>8.9285714285714288</v>
      </c>
    </row>
    <row r="6796" spans="1:17" x14ac:dyDescent="0.25">
      <c r="A6796" s="12" t="s">
        <v>638</v>
      </c>
      <c r="B6796" s="12" t="s">
        <v>124</v>
      </c>
      <c r="C6796" s="12" t="s">
        <v>966</v>
      </c>
      <c r="D6796" s="43" t="s">
        <v>2026</v>
      </c>
      <c r="E6796" s="48">
        <v>6121</v>
      </c>
      <c r="F6796" s="43"/>
      <c r="G6796" s="56" t="s">
        <v>2921</v>
      </c>
      <c r="H6796" s="23" t="s">
        <v>29</v>
      </c>
      <c r="I6796" s="68">
        <v>114100</v>
      </c>
      <c r="J6796" s="68">
        <v>112000</v>
      </c>
      <c r="K6796" s="68"/>
      <c r="L6796" s="68">
        <f t="shared" ref="L6796:L6859" si="5274">SUM(M6796:O6796)</f>
        <v>10000</v>
      </c>
      <c r="M6796" s="68"/>
      <c r="N6796" s="68"/>
      <c r="O6796" s="68">
        <v>10000</v>
      </c>
      <c r="P6796" s="68">
        <f t="shared" si="5227"/>
        <v>10000</v>
      </c>
      <c r="Q6796" s="68">
        <f t="shared" si="5228"/>
        <v>8.9285714285714288</v>
      </c>
    </row>
    <row r="6797" spans="1:17" x14ac:dyDescent="0.25">
      <c r="A6797" s="12" t="s">
        <v>638</v>
      </c>
      <c r="B6797" s="12" t="s">
        <v>124</v>
      </c>
      <c r="C6797" s="12" t="s">
        <v>966</v>
      </c>
      <c r="D6797" s="43" t="s">
        <v>2026</v>
      </c>
      <c r="E6797" s="42" t="s">
        <v>2711</v>
      </c>
      <c r="F6797" s="42" t="s">
        <v>1</v>
      </c>
      <c r="G6797" s="42" t="s">
        <v>1</v>
      </c>
      <c r="H6797" s="11" t="s">
        <v>32</v>
      </c>
      <c r="I6797" s="67">
        <f t="shared" ref="I6797:O6797" si="5275">SUM(I6798:I6805)</f>
        <v>430230</v>
      </c>
      <c r="J6797" s="67">
        <f t="shared" si="5275"/>
        <v>82930</v>
      </c>
      <c r="K6797" s="67">
        <f t="shared" si="5275"/>
        <v>0</v>
      </c>
      <c r="L6797" s="67">
        <f t="shared" si="5274"/>
        <v>7100</v>
      </c>
      <c r="M6797" s="67">
        <f t="shared" si="5275"/>
        <v>0</v>
      </c>
      <c r="N6797" s="67">
        <f t="shared" si="5275"/>
        <v>0</v>
      </c>
      <c r="O6797" s="67">
        <f t="shared" si="5275"/>
        <v>7100</v>
      </c>
      <c r="P6797" s="67">
        <f t="shared" si="5227"/>
        <v>7100</v>
      </c>
      <c r="Q6797" s="67">
        <f t="shared" si="5228"/>
        <v>8.5614373568069464</v>
      </c>
    </row>
    <row r="6798" spans="1:17" x14ac:dyDescent="0.25">
      <c r="A6798" s="12" t="s">
        <v>638</v>
      </c>
      <c r="B6798" s="12" t="s">
        <v>124</v>
      </c>
      <c r="C6798" s="12" t="s">
        <v>966</v>
      </c>
      <c r="D6798" s="43" t="s">
        <v>2026</v>
      </c>
      <c r="E6798" s="48">
        <v>6131</v>
      </c>
      <c r="F6798" s="43"/>
      <c r="G6798" s="56" t="s">
        <v>2921</v>
      </c>
      <c r="H6798" s="23" t="s">
        <v>33</v>
      </c>
      <c r="I6798" s="68">
        <v>24000</v>
      </c>
      <c r="J6798" s="68">
        <v>0</v>
      </c>
      <c r="K6798" s="68"/>
      <c r="L6798" s="68">
        <f t="shared" si="5274"/>
        <v>0</v>
      </c>
      <c r="M6798" s="68"/>
      <c r="N6798" s="68"/>
      <c r="O6798" s="68"/>
      <c r="P6798" s="68">
        <f t="shared" ref="P6798:P6861" si="5276">K6798+L6798</f>
        <v>0</v>
      </c>
      <c r="Q6798" s="68" t="str">
        <f t="shared" ref="Q6798:Q6861" si="5277">IF(J6798=0,"-",P6798/J6798*100)</f>
        <v>-</v>
      </c>
    </row>
    <row r="6799" spans="1:17" x14ac:dyDescent="0.25">
      <c r="A6799" s="12" t="s">
        <v>638</v>
      </c>
      <c r="B6799" s="12" t="s">
        <v>124</v>
      </c>
      <c r="C6799" s="12" t="s">
        <v>966</v>
      </c>
      <c r="D6799" s="43" t="s">
        <v>2026</v>
      </c>
      <c r="E6799" s="48">
        <v>6132</v>
      </c>
      <c r="F6799" s="43"/>
      <c r="G6799" s="56" t="s">
        <v>2921</v>
      </c>
      <c r="H6799" s="23" t="s">
        <v>227</v>
      </c>
      <c r="I6799" s="68">
        <v>36000</v>
      </c>
      <c r="J6799" s="68">
        <v>28000</v>
      </c>
      <c r="K6799" s="68"/>
      <c r="L6799" s="68">
        <f t="shared" si="5274"/>
        <v>2400</v>
      </c>
      <c r="M6799" s="68"/>
      <c r="N6799" s="68"/>
      <c r="O6799" s="68">
        <v>2400</v>
      </c>
      <c r="P6799" s="68">
        <f t="shared" si="5276"/>
        <v>2400</v>
      </c>
      <c r="Q6799" s="68">
        <f t="shared" si="5277"/>
        <v>8.5714285714285712</v>
      </c>
    </row>
    <row r="6800" spans="1:17" x14ac:dyDescent="0.25">
      <c r="A6800" s="12" t="s">
        <v>638</v>
      </c>
      <c r="B6800" s="12" t="s">
        <v>124</v>
      </c>
      <c r="C6800" s="12" t="s">
        <v>966</v>
      </c>
      <c r="D6800" s="43" t="s">
        <v>2026</v>
      </c>
      <c r="E6800" s="48">
        <v>6133</v>
      </c>
      <c r="F6800" s="43"/>
      <c r="G6800" s="56" t="s">
        <v>2921</v>
      </c>
      <c r="H6800" s="23" t="s">
        <v>229</v>
      </c>
      <c r="I6800" s="68">
        <v>11000</v>
      </c>
      <c r="J6800" s="68">
        <v>5000</v>
      </c>
      <c r="K6800" s="68"/>
      <c r="L6800" s="68">
        <f t="shared" si="5274"/>
        <v>500</v>
      </c>
      <c r="M6800" s="68"/>
      <c r="N6800" s="68"/>
      <c r="O6800" s="68">
        <v>500</v>
      </c>
      <c r="P6800" s="68">
        <f t="shared" si="5276"/>
        <v>500</v>
      </c>
      <c r="Q6800" s="68">
        <f t="shared" si="5277"/>
        <v>10</v>
      </c>
    </row>
    <row r="6801" spans="1:17" x14ac:dyDescent="0.25">
      <c r="A6801" s="12" t="s">
        <v>638</v>
      </c>
      <c r="B6801" s="12" t="s">
        <v>124</v>
      </c>
      <c r="C6801" s="12" t="s">
        <v>966</v>
      </c>
      <c r="D6801" s="43" t="s">
        <v>2026</v>
      </c>
      <c r="E6801" s="48">
        <v>6134</v>
      </c>
      <c r="F6801" s="43"/>
      <c r="G6801" s="56" t="s">
        <v>2921</v>
      </c>
      <c r="H6801" s="23" t="s">
        <v>169</v>
      </c>
      <c r="I6801" s="68">
        <v>99125</v>
      </c>
      <c r="J6801" s="68">
        <v>0</v>
      </c>
      <c r="K6801" s="68"/>
      <c r="L6801" s="68">
        <f t="shared" si="5274"/>
        <v>0</v>
      </c>
      <c r="M6801" s="68"/>
      <c r="N6801" s="68"/>
      <c r="O6801" s="68"/>
      <c r="P6801" s="68">
        <f t="shared" si="5276"/>
        <v>0</v>
      </c>
      <c r="Q6801" s="68" t="str">
        <f t="shared" si="5277"/>
        <v>-</v>
      </c>
    </row>
    <row r="6802" spans="1:17" x14ac:dyDescent="0.25">
      <c r="A6802" s="12" t="s">
        <v>638</v>
      </c>
      <c r="B6802" s="12" t="s">
        <v>124</v>
      </c>
      <c r="C6802" s="12" t="s">
        <v>966</v>
      </c>
      <c r="D6802" s="43" t="s">
        <v>2026</v>
      </c>
      <c r="E6802" s="48">
        <v>6135</v>
      </c>
      <c r="F6802" s="43"/>
      <c r="G6802" s="56" t="s">
        <v>2921</v>
      </c>
      <c r="H6802" s="23" t="s">
        <v>231</v>
      </c>
      <c r="I6802" s="68">
        <v>1050</v>
      </c>
      <c r="J6802" s="68">
        <v>0</v>
      </c>
      <c r="K6802" s="68"/>
      <c r="L6802" s="68">
        <f t="shared" si="5274"/>
        <v>0</v>
      </c>
      <c r="M6802" s="68"/>
      <c r="N6802" s="68"/>
      <c r="O6802" s="68"/>
      <c r="P6802" s="68">
        <f t="shared" si="5276"/>
        <v>0</v>
      </c>
      <c r="Q6802" s="68" t="str">
        <f t="shared" si="5277"/>
        <v>-</v>
      </c>
    </row>
    <row r="6803" spans="1:17" x14ac:dyDescent="0.25">
      <c r="A6803" s="12" t="s">
        <v>638</v>
      </c>
      <c r="B6803" s="12" t="s">
        <v>124</v>
      </c>
      <c r="C6803" s="12" t="s">
        <v>966</v>
      </c>
      <c r="D6803" s="43" t="s">
        <v>2026</v>
      </c>
      <c r="E6803" s="48">
        <v>6137</v>
      </c>
      <c r="F6803" s="43"/>
      <c r="G6803" s="56" t="s">
        <v>2921</v>
      </c>
      <c r="H6803" s="23" t="s">
        <v>235</v>
      </c>
      <c r="I6803" s="68">
        <v>75000</v>
      </c>
      <c r="J6803" s="68">
        <v>18000</v>
      </c>
      <c r="K6803" s="68"/>
      <c r="L6803" s="68">
        <f t="shared" si="5274"/>
        <v>1500</v>
      </c>
      <c r="M6803" s="68"/>
      <c r="N6803" s="68"/>
      <c r="O6803" s="68">
        <v>1500</v>
      </c>
      <c r="P6803" s="68">
        <f t="shared" si="5276"/>
        <v>1500</v>
      </c>
      <c r="Q6803" s="68">
        <f t="shared" si="5277"/>
        <v>8.3333333333333321</v>
      </c>
    </row>
    <row r="6804" spans="1:17" x14ac:dyDescent="0.25">
      <c r="A6804" s="12" t="s">
        <v>638</v>
      </c>
      <c r="B6804" s="12" t="s">
        <v>124</v>
      </c>
      <c r="C6804" s="12" t="s">
        <v>966</v>
      </c>
      <c r="D6804" s="43" t="s">
        <v>2026</v>
      </c>
      <c r="E6804" s="48">
        <v>6138</v>
      </c>
      <c r="F6804" s="43"/>
      <c r="G6804" s="56" t="s">
        <v>2921</v>
      </c>
      <c r="H6804" s="23" t="s">
        <v>237</v>
      </c>
      <c r="I6804" s="68">
        <v>6725</v>
      </c>
      <c r="J6804" s="68">
        <v>0</v>
      </c>
      <c r="K6804" s="68"/>
      <c r="L6804" s="68">
        <f t="shared" si="5274"/>
        <v>0</v>
      </c>
      <c r="M6804" s="68"/>
      <c r="N6804" s="68"/>
      <c r="O6804" s="68"/>
      <c r="P6804" s="68">
        <f t="shared" si="5276"/>
        <v>0</v>
      </c>
      <c r="Q6804" s="68" t="str">
        <f t="shared" si="5277"/>
        <v>-</v>
      </c>
    </row>
    <row r="6805" spans="1:17" x14ac:dyDescent="0.25">
      <c r="A6805" s="14" t="s">
        <v>638</v>
      </c>
      <c r="B6805" s="14" t="s">
        <v>124</v>
      </c>
      <c r="C6805" s="14" t="s">
        <v>966</v>
      </c>
      <c r="D6805" s="50" t="s">
        <v>2026</v>
      </c>
      <c r="E6805" s="50" t="s">
        <v>2720</v>
      </c>
      <c r="F6805" s="43" t="s">
        <v>1</v>
      </c>
      <c r="G6805" s="49" t="s">
        <v>1</v>
      </c>
      <c r="H6805" s="11" t="s">
        <v>35</v>
      </c>
      <c r="I6805" s="67">
        <f t="shared" ref="I6805:O6805" si="5278">SUM(I6806:I6808)</f>
        <v>177330</v>
      </c>
      <c r="J6805" s="67">
        <f t="shared" si="5278"/>
        <v>31930</v>
      </c>
      <c r="K6805" s="67">
        <f t="shared" si="5278"/>
        <v>0</v>
      </c>
      <c r="L6805" s="67">
        <f t="shared" si="5274"/>
        <v>2700</v>
      </c>
      <c r="M6805" s="67">
        <f t="shared" si="5278"/>
        <v>0</v>
      </c>
      <c r="N6805" s="67">
        <f t="shared" si="5278"/>
        <v>0</v>
      </c>
      <c r="O6805" s="67">
        <f t="shared" si="5278"/>
        <v>2700</v>
      </c>
      <c r="P6805" s="67">
        <f t="shared" si="5276"/>
        <v>2700</v>
      </c>
      <c r="Q6805" s="67">
        <f t="shared" si="5277"/>
        <v>8.4559974945192611</v>
      </c>
    </row>
    <row r="6806" spans="1:17" x14ac:dyDescent="0.25">
      <c r="A6806" s="12" t="s">
        <v>638</v>
      </c>
      <c r="B6806" s="12" t="s">
        <v>124</v>
      </c>
      <c r="C6806" s="12" t="s">
        <v>966</v>
      </c>
      <c r="D6806" s="43" t="s">
        <v>2026</v>
      </c>
      <c r="E6806" s="48">
        <v>6139</v>
      </c>
      <c r="F6806" s="43"/>
      <c r="G6806" s="56" t="s">
        <v>2921</v>
      </c>
      <c r="H6806" s="23" t="s">
        <v>35</v>
      </c>
      <c r="I6806" s="68">
        <v>170000</v>
      </c>
      <c r="J6806" s="68">
        <v>25000</v>
      </c>
      <c r="K6806" s="68"/>
      <c r="L6806" s="68">
        <f t="shared" si="5274"/>
        <v>2100</v>
      </c>
      <c r="M6806" s="68"/>
      <c r="N6806" s="68"/>
      <c r="O6806" s="68">
        <v>2100</v>
      </c>
      <c r="P6806" s="68">
        <f t="shared" si="5276"/>
        <v>2100</v>
      </c>
      <c r="Q6806" s="68">
        <f t="shared" si="5277"/>
        <v>8.4</v>
      </c>
    </row>
    <row r="6807" spans="1:17" x14ac:dyDescent="0.25">
      <c r="A6807" s="12" t="s">
        <v>638</v>
      </c>
      <c r="B6807" s="12" t="s">
        <v>124</v>
      </c>
      <c r="C6807" s="12" t="s">
        <v>966</v>
      </c>
      <c r="D6807" s="43" t="s">
        <v>2026</v>
      </c>
      <c r="E6807" s="48">
        <v>6139</v>
      </c>
      <c r="F6807" s="43" t="s">
        <v>2033</v>
      </c>
      <c r="G6807" s="56" t="s">
        <v>2921</v>
      </c>
      <c r="H6807" s="23" t="s">
        <v>43</v>
      </c>
      <c r="I6807" s="68">
        <v>3665</v>
      </c>
      <c r="J6807" s="68">
        <v>3465</v>
      </c>
      <c r="K6807" s="68"/>
      <c r="L6807" s="68">
        <f t="shared" si="5274"/>
        <v>300</v>
      </c>
      <c r="M6807" s="68"/>
      <c r="N6807" s="68"/>
      <c r="O6807" s="68">
        <v>300</v>
      </c>
      <c r="P6807" s="68">
        <f t="shared" si="5276"/>
        <v>300</v>
      </c>
      <c r="Q6807" s="68">
        <f t="shared" si="5277"/>
        <v>8.6580086580086579</v>
      </c>
    </row>
    <row r="6808" spans="1:17" ht="22.5" x14ac:dyDescent="0.25">
      <c r="A6808" s="12" t="s">
        <v>638</v>
      </c>
      <c r="B6808" s="12" t="s">
        <v>124</v>
      </c>
      <c r="C6808" s="12" t="s">
        <v>966</v>
      </c>
      <c r="D6808" s="43" t="s">
        <v>2026</v>
      </c>
      <c r="E6808" s="48">
        <v>6139</v>
      </c>
      <c r="F6808" s="43" t="s">
        <v>2034</v>
      </c>
      <c r="G6808" s="56" t="s">
        <v>2921</v>
      </c>
      <c r="H6808" s="23" t="s">
        <v>49</v>
      </c>
      <c r="I6808" s="68">
        <v>3665</v>
      </c>
      <c r="J6808" s="68">
        <v>3465</v>
      </c>
      <c r="K6808" s="68"/>
      <c r="L6808" s="68">
        <f t="shared" si="5274"/>
        <v>300</v>
      </c>
      <c r="M6808" s="68"/>
      <c r="N6808" s="68"/>
      <c r="O6808" s="68">
        <v>300</v>
      </c>
      <c r="P6808" s="68">
        <f t="shared" si="5276"/>
        <v>300</v>
      </c>
      <c r="Q6808" s="68">
        <f t="shared" si="5277"/>
        <v>8.6580086580086579</v>
      </c>
    </row>
    <row r="6809" spans="1:17" ht="22.5" x14ac:dyDescent="0.25">
      <c r="A6809" s="14" t="s">
        <v>1</v>
      </c>
      <c r="B6809" s="14" t="s">
        <v>1</v>
      </c>
      <c r="C6809" s="14" t="s">
        <v>1</v>
      </c>
      <c r="D6809" s="42" t="s">
        <v>1</v>
      </c>
      <c r="E6809" s="42" t="s">
        <v>1</v>
      </c>
      <c r="F6809" s="42" t="s">
        <v>1</v>
      </c>
      <c r="G6809" s="42" t="s">
        <v>1</v>
      </c>
      <c r="H6809" s="17" t="s">
        <v>50</v>
      </c>
      <c r="I6809" s="66">
        <f t="shared" ref="I6809:O6809" si="5279">SUM(I6810)</f>
        <v>300</v>
      </c>
      <c r="J6809" s="66">
        <f t="shared" si="5279"/>
        <v>0</v>
      </c>
      <c r="K6809" s="66">
        <f t="shared" si="5279"/>
        <v>0</v>
      </c>
      <c r="L6809" s="66">
        <f t="shared" si="5274"/>
        <v>0</v>
      </c>
      <c r="M6809" s="66">
        <f t="shared" si="5279"/>
        <v>0</v>
      </c>
      <c r="N6809" s="66">
        <f t="shared" si="5279"/>
        <v>0</v>
      </c>
      <c r="O6809" s="66">
        <f t="shared" si="5279"/>
        <v>0</v>
      </c>
      <c r="P6809" s="66">
        <f t="shared" si="5276"/>
        <v>0</v>
      </c>
      <c r="Q6809" s="66" t="str">
        <f t="shared" si="5277"/>
        <v>-</v>
      </c>
    </row>
    <row r="6810" spans="1:17" x14ac:dyDescent="0.25">
      <c r="A6810" s="12" t="s">
        <v>638</v>
      </c>
      <c r="B6810" s="12" t="s">
        <v>124</v>
      </c>
      <c r="C6810" s="12" t="s">
        <v>966</v>
      </c>
      <c r="D6810" s="43" t="s">
        <v>2026</v>
      </c>
      <c r="E6810" s="42" t="s">
        <v>2712</v>
      </c>
      <c r="F6810" s="42" t="s">
        <v>1</v>
      </c>
      <c r="G6810" s="42" t="s">
        <v>1</v>
      </c>
      <c r="H6810" s="11" t="s">
        <v>52</v>
      </c>
      <c r="I6810" s="67">
        <f t="shared" ref="I6810" si="5280">SUM(I6811:I6813)</f>
        <v>300</v>
      </c>
      <c r="J6810" s="67">
        <f t="shared" ref="J6810:K6810" si="5281">SUM(J6811:J6813)</f>
        <v>0</v>
      </c>
      <c r="K6810" s="67">
        <f t="shared" si="5281"/>
        <v>0</v>
      </c>
      <c r="L6810" s="67">
        <f t="shared" si="5274"/>
        <v>0</v>
      </c>
      <c r="M6810" s="67">
        <f t="shared" ref="M6810" si="5282">SUM(M6811:M6813)</f>
        <v>0</v>
      </c>
      <c r="N6810" s="67">
        <f t="shared" ref="N6810:O6810" si="5283">SUM(N6811:N6813)</f>
        <v>0</v>
      </c>
      <c r="O6810" s="67">
        <f t="shared" si="5283"/>
        <v>0</v>
      </c>
      <c r="P6810" s="67">
        <f t="shared" si="5276"/>
        <v>0</v>
      </c>
      <c r="Q6810" s="67" t="str">
        <f t="shared" si="5277"/>
        <v>-</v>
      </c>
    </row>
    <row r="6811" spans="1:17" x14ac:dyDescent="0.25">
      <c r="A6811" s="12" t="s">
        <v>638</v>
      </c>
      <c r="B6811" s="12" t="s">
        <v>124</v>
      </c>
      <c r="C6811" s="12" t="s">
        <v>966</v>
      </c>
      <c r="D6811" s="43" t="s">
        <v>2026</v>
      </c>
      <c r="E6811" s="48">
        <v>6142</v>
      </c>
      <c r="F6811" s="43"/>
      <c r="G6811" s="56" t="s">
        <v>2921</v>
      </c>
      <c r="H6811" s="23" t="s">
        <v>91</v>
      </c>
      <c r="I6811" s="68">
        <v>100</v>
      </c>
      <c r="J6811" s="68">
        <v>0</v>
      </c>
      <c r="K6811" s="68"/>
      <c r="L6811" s="68">
        <f t="shared" si="5274"/>
        <v>0</v>
      </c>
      <c r="M6811" s="68"/>
      <c r="N6811" s="68"/>
      <c r="O6811" s="68"/>
      <c r="P6811" s="68">
        <f t="shared" si="5276"/>
        <v>0</v>
      </c>
      <c r="Q6811" s="68" t="str">
        <f t="shared" si="5277"/>
        <v>-</v>
      </c>
    </row>
    <row r="6812" spans="1:17" x14ac:dyDescent="0.25">
      <c r="A6812" s="12" t="s">
        <v>638</v>
      </c>
      <c r="B6812" s="12" t="s">
        <v>124</v>
      </c>
      <c r="C6812" s="12" t="s">
        <v>966</v>
      </c>
      <c r="D6812" s="43" t="s">
        <v>2026</v>
      </c>
      <c r="E6812" s="48">
        <v>6143</v>
      </c>
      <c r="F6812" s="43"/>
      <c r="G6812" s="56" t="s">
        <v>2921</v>
      </c>
      <c r="H6812" s="23" t="s">
        <v>53</v>
      </c>
      <c r="I6812" s="68">
        <v>100</v>
      </c>
      <c r="J6812" s="68">
        <v>0</v>
      </c>
      <c r="K6812" s="68"/>
      <c r="L6812" s="68">
        <f t="shared" si="5274"/>
        <v>0</v>
      </c>
      <c r="M6812" s="68"/>
      <c r="N6812" s="68"/>
      <c r="O6812" s="68"/>
      <c r="P6812" s="68">
        <f t="shared" si="5276"/>
        <v>0</v>
      </c>
      <c r="Q6812" s="68" t="str">
        <f t="shared" si="5277"/>
        <v>-</v>
      </c>
    </row>
    <row r="6813" spans="1:17" x14ac:dyDescent="0.25">
      <c r="A6813" s="12" t="s">
        <v>638</v>
      </c>
      <c r="B6813" s="12" t="s">
        <v>124</v>
      </c>
      <c r="C6813" s="12" t="s">
        <v>966</v>
      </c>
      <c r="D6813" s="43" t="s">
        <v>2026</v>
      </c>
      <c r="E6813" s="48">
        <v>6148</v>
      </c>
      <c r="F6813" s="43"/>
      <c r="G6813" s="56" t="s">
        <v>2921</v>
      </c>
      <c r="H6813" s="23" t="s">
        <v>58</v>
      </c>
      <c r="I6813" s="68">
        <v>100</v>
      </c>
      <c r="J6813" s="68">
        <v>0</v>
      </c>
      <c r="K6813" s="68"/>
      <c r="L6813" s="68">
        <f t="shared" si="5274"/>
        <v>0</v>
      </c>
      <c r="M6813" s="68"/>
      <c r="N6813" s="68"/>
      <c r="O6813" s="68"/>
      <c r="P6813" s="68">
        <f t="shared" si="5276"/>
        <v>0</v>
      </c>
      <c r="Q6813" s="68" t="str">
        <f t="shared" si="5277"/>
        <v>-</v>
      </c>
    </row>
    <row r="6814" spans="1:17" ht="22.5" x14ac:dyDescent="0.25">
      <c r="A6814" s="14" t="s">
        <v>1</v>
      </c>
      <c r="B6814" s="14" t="s">
        <v>1</v>
      </c>
      <c r="C6814" s="14" t="s">
        <v>1</v>
      </c>
      <c r="D6814" s="42" t="s">
        <v>1</v>
      </c>
      <c r="E6814" s="42" t="s">
        <v>1</v>
      </c>
      <c r="F6814" s="42" t="s">
        <v>1</v>
      </c>
      <c r="G6814" s="42" t="s">
        <v>1</v>
      </c>
      <c r="H6814" s="17" t="s">
        <v>591</v>
      </c>
      <c r="I6814" s="66">
        <f t="shared" ref="I6814:O6815" si="5284">SUM(I6815)</f>
        <v>3100</v>
      </c>
      <c r="J6814" s="66">
        <f t="shared" si="5284"/>
        <v>0</v>
      </c>
      <c r="K6814" s="66">
        <f t="shared" si="5284"/>
        <v>0</v>
      </c>
      <c r="L6814" s="66">
        <f t="shared" si="5274"/>
        <v>0</v>
      </c>
      <c r="M6814" s="66">
        <f t="shared" si="5284"/>
        <v>0</v>
      </c>
      <c r="N6814" s="66">
        <f t="shared" si="5284"/>
        <v>0</v>
      </c>
      <c r="O6814" s="66">
        <f t="shared" si="5284"/>
        <v>0</v>
      </c>
      <c r="P6814" s="66">
        <f t="shared" si="5276"/>
        <v>0</v>
      </c>
      <c r="Q6814" s="66" t="str">
        <f t="shared" si="5277"/>
        <v>-</v>
      </c>
    </row>
    <row r="6815" spans="1:17" x14ac:dyDescent="0.25">
      <c r="A6815" s="12" t="s">
        <v>638</v>
      </c>
      <c r="B6815" s="12" t="s">
        <v>124</v>
      </c>
      <c r="C6815" s="12" t="s">
        <v>966</v>
      </c>
      <c r="D6815" s="43" t="s">
        <v>2026</v>
      </c>
      <c r="E6815" s="42" t="s">
        <v>2714</v>
      </c>
      <c r="F6815" s="42" t="s">
        <v>1</v>
      </c>
      <c r="G6815" s="42" t="s">
        <v>1</v>
      </c>
      <c r="H6815" s="11" t="s">
        <v>593</v>
      </c>
      <c r="I6815" s="67">
        <f t="shared" si="5284"/>
        <v>3100</v>
      </c>
      <c r="J6815" s="67">
        <f t="shared" si="5284"/>
        <v>0</v>
      </c>
      <c r="K6815" s="67">
        <f t="shared" si="5284"/>
        <v>0</v>
      </c>
      <c r="L6815" s="67">
        <f t="shared" si="5274"/>
        <v>0</v>
      </c>
      <c r="M6815" s="67">
        <f t="shared" si="5284"/>
        <v>0</v>
      </c>
      <c r="N6815" s="67">
        <f t="shared" si="5284"/>
        <v>0</v>
      </c>
      <c r="O6815" s="67">
        <f t="shared" si="5284"/>
        <v>0</v>
      </c>
      <c r="P6815" s="67">
        <f t="shared" si="5276"/>
        <v>0</v>
      </c>
      <c r="Q6815" s="67" t="str">
        <f t="shared" si="5277"/>
        <v>-</v>
      </c>
    </row>
    <row r="6816" spans="1:17" x14ac:dyDescent="0.25">
      <c r="A6816" s="12" t="s">
        <v>638</v>
      </c>
      <c r="B6816" s="12" t="s">
        <v>124</v>
      </c>
      <c r="C6816" s="12" t="s">
        <v>966</v>
      </c>
      <c r="D6816" s="43" t="s">
        <v>2026</v>
      </c>
      <c r="E6816" s="48">
        <v>6163</v>
      </c>
      <c r="F6816" s="43"/>
      <c r="G6816" s="56" t="s">
        <v>2921</v>
      </c>
      <c r="H6816" s="23" t="s">
        <v>595</v>
      </c>
      <c r="I6816" s="68">
        <v>3100</v>
      </c>
      <c r="J6816" s="68">
        <v>0</v>
      </c>
      <c r="K6816" s="68"/>
      <c r="L6816" s="68">
        <f t="shared" si="5274"/>
        <v>0</v>
      </c>
      <c r="M6816" s="68"/>
      <c r="N6816" s="68"/>
      <c r="O6816" s="68"/>
      <c r="P6816" s="68">
        <f t="shared" si="5276"/>
        <v>0</v>
      </c>
      <c r="Q6816" s="68" t="str">
        <f t="shared" si="5277"/>
        <v>-</v>
      </c>
    </row>
    <row r="6817" spans="1:17" ht="22.5" x14ac:dyDescent="0.25">
      <c r="A6817" s="14" t="s">
        <v>1</v>
      </c>
      <c r="B6817" s="14" t="s">
        <v>1</v>
      </c>
      <c r="C6817" s="14" t="s">
        <v>1</v>
      </c>
      <c r="D6817" s="42" t="s">
        <v>1</v>
      </c>
      <c r="E6817" s="42" t="s">
        <v>1</v>
      </c>
      <c r="F6817" s="42" t="s">
        <v>1</v>
      </c>
      <c r="G6817" s="42" t="s">
        <v>1</v>
      </c>
      <c r="H6817" s="17" t="s">
        <v>59</v>
      </c>
      <c r="I6817" s="66">
        <f t="shared" ref="I6817:O6817" si="5285">SUM(I6818)</f>
        <v>220200</v>
      </c>
      <c r="J6817" s="66">
        <f t="shared" si="5285"/>
        <v>0</v>
      </c>
      <c r="K6817" s="66">
        <f t="shared" si="5285"/>
        <v>0</v>
      </c>
      <c r="L6817" s="66">
        <f t="shared" si="5274"/>
        <v>0</v>
      </c>
      <c r="M6817" s="66">
        <f t="shared" si="5285"/>
        <v>0</v>
      </c>
      <c r="N6817" s="66">
        <f t="shared" si="5285"/>
        <v>0</v>
      </c>
      <c r="O6817" s="66">
        <f t="shared" si="5285"/>
        <v>0</v>
      </c>
      <c r="P6817" s="66">
        <f t="shared" si="5276"/>
        <v>0</v>
      </c>
      <c r="Q6817" s="66" t="str">
        <f t="shared" si="5277"/>
        <v>-</v>
      </c>
    </row>
    <row r="6818" spans="1:17" x14ac:dyDescent="0.25">
      <c r="A6818" s="12" t="s">
        <v>638</v>
      </c>
      <c r="B6818" s="12" t="s">
        <v>124</v>
      </c>
      <c r="C6818" s="12" t="s">
        <v>966</v>
      </c>
      <c r="D6818" s="43" t="s">
        <v>2026</v>
      </c>
      <c r="E6818" s="42" t="s">
        <v>2715</v>
      </c>
      <c r="F6818" s="42" t="s">
        <v>1</v>
      </c>
      <c r="G6818" s="42" t="s">
        <v>1</v>
      </c>
      <c r="H6818" s="11" t="s">
        <v>61</v>
      </c>
      <c r="I6818" s="67">
        <f t="shared" ref="I6818" si="5286">SUM(I6819:I6821)</f>
        <v>220200</v>
      </c>
      <c r="J6818" s="67">
        <f t="shared" ref="J6818:K6818" si="5287">SUM(J6819:J6821)</f>
        <v>0</v>
      </c>
      <c r="K6818" s="67">
        <f t="shared" si="5287"/>
        <v>0</v>
      </c>
      <c r="L6818" s="67">
        <f t="shared" si="5274"/>
        <v>0</v>
      </c>
      <c r="M6818" s="67">
        <f t="shared" ref="M6818" si="5288">SUM(M6819:M6821)</f>
        <v>0</v>
      </c>
      <c r="N6818" s="67">
        <f t="shared" ref="N6818:O6818" si="5289">SUM(N6819:N6821)</f>
        <v>0</v>
      </c>
      <c r="O6818" s="67">
        <f t="shared" si="5289"/>
        <v>0</v>
      </c>
      <c r="P6818" s="67">
        <f t="shared" si="5276"/>
        <v>0</v>
      </c>
      <c r="Q6818" s="67" t="str">
        <f t="shared" si="5277"/>
        <v>-</v>
      </c>
    </row>
    <row r="6819" spans="1:17" x14ac:dyDescent="0.25">
      <c r="A6819" s="12" t="s">
        <v>638</v>
      </c>
      <c r="B6819" s="12" t="s">
        <v>124</v>
      </c>
      <c r="C6819" s="12" t="s">
        <v>966</v>
      </c>
      <c r="D6819" s="43" t="s">
        <v>2026</v>
      </c>
      <c r="E6819" s="48">
        <v>8213</v>
      </c>
      <c r="F6819" s="43"/>
      <c r="G6819" s="56" t="s">
        <v>2921</v>
      </c>
      <c r="H6819" s="23" t="s">
        <v>62</v>
      </c>
      <c r="I6819" s="68">
        <v>220000</v>
      </c>
      <c r="J6819" s="68">
        <v>0</v>
      </c>
      <c r="K6819" s="68"/>
      <c r="L6819" s="68">
        <f t="shared" si="5274"/>
        <v>0</v>
      </c>
      <c r="M6819" s="68"/>
      <c r="N6819" s="68"/>
      <c r="O6819" s="68"/>
      <c r="P6819" s="68">
        <f t="shared" si="5276"/>
        <v>0</v>
      </c>
      <c r="Q6819" s="68" t="str">
        <f t="shared" si="5277"/>
        <v>-</v>
      </c>
    </row>
    <row r="6820" spans="1:17" x14ac:dyDescent="0.25">
      <c r="A6820" s="12" t="s">
        <v>638</v>
      </c>
      <c r="B6820" s="12" t="s">
        <v>124</v>
      </c>
      <c r="C6820" s="12" t="s">
        <v>966</v>
      </c>
      <c r="D6820" s="43" t="s">
        <v>2026</v>
      </c>
      <c r="E6820" s="48">
        <v>8215</v>
      </c>
      <c r="F6820" s="43"/>
      <c r="G6820" s="56" t="s">
        <v>2921</v>
      </c>
      <c r="H6820" s="23" t="s">
        <v>183</v>
      </c>
      <c r="I6820" s="68">
        <v>100</v>
      </c>
      <c r="J6820" s="68">
        <v>0</v>
      </c>
      <c r="K6820" s="68"/>
      <c r="L6820" s="68">
        <f t="shared" si="5274"/>
        <v>0</v>
      </c>
      <c r="M6820" s="68"/>
      <c r="N6820" s="68"/>
      <c r="O6820" s="68"/>
      <c r="P6820" s="68">
        <f t="shared" si="5276"/>
        <v>0</v>
      </c>
      <c r="Q6820" s="68" t="str">
        <f t="shared" si="5277"/>
        <v>-</v>
      </c>
    </row>
    <row r="6821" spans="1:17" x14ac:dyDescent="0.25">
      <c r="A6821" s="12" t="s">
        <v>638</v>
      </c>
      <c r="B6821" s="12" t="s">
        <v>124</v>
      </c>
      <c r="C6821" s="12" t="s">
        <v>966</v>
      </c>
      <c r="D6821" s="43" t="s">
        <v>2026</v>
      </c>
      <c r="E6821" s="48">
        <v>8216</v>
      </c>
      <c r="F6821" s="43"/>
      <c r="G6821" s="56" t="s">
        <v>2921</v>
      </c>
      <c r="H6821" s="23" t="s">
        <v>248</v>
      </c>
      <c r="I6821" s="68">
        <v>100</v>
      </c>
      <c r="J6821" s="68">
        <v>0</v>
      </c>
      <c r="K6821" s="68"/>
      <c r="L6821" s="68">
        <f t="shared" si="5274"/>
        <v>0</v>
      </c>
      <c r="M6821" s="68"/>
      <c r="N6821" s="68"/>
      <c r="O6821" s="68"/>
      <c r="P6821" s="68">
        <f t="shared" si="5276"/>
        <v>0</v>
      </c>
      <c r="Q6821" s="68" t="str">
        <f t="shared" si="5277"/>
        <v>-</v>
      </c>
    </row>
    <row r="6822" spans="1:17" ht="22.5" x14ac:dyDescent="0.25">
      <c r="A6822" s="14" t="s">
        <v>1</v>
      </c>
      <c r="B6822" s="14" t="s">
        <v>1</v>
      </c>
      <c r="C6822" s="14" t="s">
        <v>1</v>
      </c>
      <c r="D6822" s="42" t="s">
        <v>1</v>
      </c>
      <c r="E6822" s="42" t="s">
        <v>1</v>
      </c>
      <c r="F6822" s="42" t="s">
        <v>1</v>
      </c>
      <c r="G6822" s="42" t="s">
        <v>1</v>
      </c>
      <c r="H6822" s="17" t="s">
        <v>596</v>
      </c>
      <c r="I6822" s="66">
        <f t="shared" ref="I6822:O6823" si="5290">SUM(I6823)</f>
        <v>17000</v>
      </c>
      <c r="J6822" s="66">
        <f t="shared" si="5290"/>
        <v>0</v>
      </c>
      <c r="K6822" s="66">
        <f t="shared" si="5290"/>
        <v>0</v>
      </c>
      <c r="L6822" s="66">
        <f t="shared" si="5274"/>
        <v>0</v>
      </c>
      <c r="M6822" s="66">
        <f t="shared" si="5290"/>
        <v>0</v>
      </c>
      <c r="N6822" s="66">
        <f t="shared" si="5290"/>
        <v>0</v>
      </c>
      <c r="O6822" s="66">
        <f t="shared" si="5290"/>
        <v>0</v>
      </c>
      <c r="P6822" s="66">
        <f t="shared" si="5276"/>
        <v>0</v>
      </c>
      <c r="Q6822" s="66" t="str">
        <f t="shared" si="5277"/>
        <v>-</v>
      </c>
    </row>
    <row r="6823" spans="1:17" x14ac:dyDescent="0.25">
      <c r="A6823" s="12" t="s">
        <v>638</v>
      </c>
      <c r="B6823" s="12" t="s">
        <v>124</v>
      </c>
      <c r="C6823" s="12" t="s">
        <v>966</v>
      </c>
      <c r="D6823" s="43" t="s">
        <v>2026</v>
      </c>
      <c r="E6823" s="42" t="s">
        <v>2717</v>
      </c>
      <c r="F6823" s="42" t="s">
        <v>1</v>
      </c>
      <c r="G6823" s="42" t="s">
        <v>1</v>
      </c>
      <c r="H6823" s="11" t="s">
        <v>598</v>
      </c>
      <c r="I6823" s="67">
        <f t="shared" si="5290"/>
        <v>17000</v>
      </c>
      <c r="J6823" s="67">
        <f t="shared" si="5290"/>
        <v>0</v>
      </c>
      <c r="K6823" s="67">
        <f t="shared" si="5290"/>
        <v>0</v>
      </c>
      <c r="L6823" s="67">
        <f t="shared" si="5274"/>
        <v>0</v>
      </c>
      <c r="M6823" s="67">
        <f t="shared" si="5290"/>
        <v>0</v>
      </c>
      <c r="N6823" s="67">
        <f t="shared" si="5290"/>
        <v>0</v>
      </c>
      <c r="O6823" s="67">
        <f t="shared" si="5290"/>
        <v>0</v>
      </c>
      <c r="P6823" s="67">
        <f t="shared" si="5276"/>
        <v>0</v>
      </c>
      <c r="Q6823" s="67" t="str">
        <f t="shared" si="5277"/>
        <v>-</v>
      </c>
    </row>
    <row r="6824" spans="1:17" x14ac:dyDescent="0.25">
      <c r="A6824" s="12" t="s">
        <v>638</v>
      </c>
      <c r="B6824" s="12" t="s">
        <v>124</v>
      </c>
      <c r="C6824" s="12" t="s">
        <v>966</v>
      </c>
      <c r="D6824" s="43" t="s">
        <v>2026</v>
      </c>
      <c r="E6824" s="48">
        <v>8233</v>
      </c>
      <c r="F6824" s="43"/>
      <c r="G6824" s="56" t="s">
        <v>2921</v>
      </c>
      <c r="H6824" s="23" t="s">
        <v>600</v>
      </c>
      <c r="I6824" s="68">
        <v>17000</v>
      </c>
      <c r="J6824" s="68">
        <v>0</v>
      </c>
      <c r="K6824" s="68"/>
      <c r="L6824" s="68">
        <f t="shared" si="5274"/>
        <v>0</v>
      </c>
      <c r="M6824" s="68"/>
      <c r="N6824" s="68"/>
      <c r="O6824" s="68"/>
      <c r="P6824" s="68">
        <f t="shared" si="5276"/>
        <v>0</v>
      </c>
      <c r="Q6824" s="68" t="str">
        <f t="shared" si="5277"/>
        <v>-</v>
      </c>
    </row>
    <row r="6825" spans="1:17" ht="22.5" x14ac:dyDescent="0.25">
      <c r="A6825" s="23" t="s">
        <v>1</v>
      </c>
      <c r="B6825" s="23" t="s">
        <v>1</v>
      </c>
      <c r="C6825" s="23" t="s">
        <v>1</v>
      </c>
      <c r="D6825" s="49" t="s">
        <v>1</v>
      </c>
      <c r="E6825" s="49" t="s">
        <v>1</v>
      </c>
      <c r="F6825" s="49" t="s">
        <v>1</v>
      </c>
      <c r="G6825" s="49" t="s">
        <v>1</v>
      </c>
      <c r="H6825" s="17" t="s">
        <v>2035</v>
      </c>
      <c r="I6825" s="66">
        <f t="shared" ref="I6825:O6825" si="5291">SUM(I6786,I6809,I6814,I6817,I6822)</f>
        <v>1908733</v>
      </c>
      <c r="J6825" s="66">
        <f t="shared" si="5291"/>
        <v>1298733</v>
      </c>
      <c r="K6825" s="66">
        <f t="shared" si="5291"/>
        <v>0</v>
      </c>
      <c r="L6825" s="66">
        <f t="shared" si="5274"/>
        <v>107300</v>
      </c>
      <c r="M6825" s="66">
        <f t="shared" si="5291"/>
        <v>0</v>
      </c>
      <c r="N6825" s="66">
        <f t="shared" si="5291"/>
        <v>0</v>
      </c>
      <c r="O6825" s="66">
        <f t="shared" si="5291"/>
        <v>107300</v>
      </c>
      <c r="P6825" s="66">
        <f t="shared" si="5276"/>
        <v>107300</v>
      </c>
      <c r="Q6825" s="66">
        <f t="shared" si="5277"/>
        <v>8.2618983270618376</v>
      </c>
    </row>
    <row r="6826" spans="1:17" ht="15.75" thickBot="1" x14ac:dyDescent="0.3">
      <c r="A6826" s="23" t="s">
        <v>1</v>
      </c>
      <c r="B6826" s="23" t="s">
        <v>1</v>
      </c>
      <c r="C6826" s="23" t="s">
        <v>1</v>
      </c>
      <c r="D6826" s="49" t="s">
        <v>1</v>
      </c>
      <c r="E6826" s="49" t="s">
        <v>1</v>
      </c>
      <c r="F6826" s="49" t="s">
        <v>1</v>
      </c>
      <c r="G6826" s="49" t="s">
        <v>1</v>
      </c>
      <c r="H6826" s="11" t="s">
        <v>64</v>
      </c>
      <c r="I6826" s="67">
        <v>24</v>
      </c>
      <c r="J6826" s="67">
        <v>24</v>
      </c>
      <c r="K6826" s="67"/>
      <c r="L6826" s="67"/>
      <c r="M6826" s="67"/>
      <c r="N6826" s="67"/>
      <c r="O6826" s="67"/>
      <c r="P6826" s="67">
        <f t="shared" si="5276"/>
        <v>0</v>
      </c>
      <c r="Q6826" s="67">
        <f t="shared" si="5277"/>
        <v>0</v>
      </c>
    </row>
    <row r="6827" spans="1:17" ht="34.5" thickBot="1" x14ac:dyDescent="0.3">
      <c r="A6827" s="23" t="s">
        <v>1</v>
      </c>
      <c r="B6827" s="23" t="s">
        <v>1</v>
      </c>
      <c r="C6827" s="23" t="s">
        <v>1</v>
      </c>
      <c r="D6827" s="49" t="s">
        <v>1</v>
      </c>
      <c r="E6827" s="49" t="s">
        <v>1</v>
      </c>
      <c r="F6827" s="49" t="s">
        <v>1</v>
      </c>
      <c r="G6827" s="49" t="s">
        <v>1</v>
      </c>
      <c r="H6827" s="22" t="s">
        <v>65</v>
      </c>
      <c r="I6827" s="64" t="s">
        <v>2718</v>
      </c>
      <c r="J6827" s="64" t="s">
        <v>2879</v>
      </c>
      <c r="K6827" s="64" t="s">
        <v>2942</v>
      </c>
      <c r="L6827" s="64" t="s">
        <v>2942</v>
      </c>
      <c r="M6827" s="64" t="s">
        <v>2950</v>
      </c>
      <c r="N6827" s="64" t="s">
        <v>2949</v>
      </c>
      <c r="O6827" s="64" t="s">
        <v>2951</v>
      </c>
      <c r="P6827" s="64" t="s">
        <v>2942</v>
      </c>
      <c r="Q6827" s="64" t="s">
        <v>2944</v>
      </c>
    </row>
    <row r="6828" spans="1:17" x14ac:dyDescent="0.25">
      <c r="A6828" s="24"/>
      <c r="B6828" s="24"/>
      <c r="C6828" s="24"/>
      <c r="D6828" s="51"/>
      <c r="E6828" s="51"/>
      <c r="F6828" s="51"/>
      <c r="G6828" s="51"/>
      <c r="H6828" s="18" t="s">
        <v>1</v>
      </c>
      <c r="I6828" s="65">
        <v>1</v>
      </c>
      <c r="J6828" s="65" t="s">
        <v>2894</v>
      </c>
      <c r="K6828" s="65">
        <v>3</v>
      </c>
      <c r="L6828" s="65" t="s">
        <v>2945</v>
      </c>
      <c r="M6828" s="65">
        <v>5</v>
      </c>
      <c r="N6828" s="65">
        <v>6</v>
      </c>
      <c r="O6828" s="65">
        <v>7</v>
      </c>
      <c r="P6828" s="65" t="s">
        <v>2946</v>
      </c>
      <c r="Q6828" s="65">
        <v>9</v>
      </c>
    </row>
    <row r="6829" spans="1:17" x14ac:dyDescent="0.25">
      <c r="A6829" s="24"/>
      <c r="B6829" s="24"/>
      <c r="C6829" s="24"/>
      <c r="D6829" s="51"/>
      <c r="E6829" s="52"/>
      <c r="F6829" s="52"/>
      <c r="G6829" s="52"/>
      <c r="H6829" s="19" t="s">
        <v>333</v>
      </c>
      <c r="I6829" s="69">
        <f t="shared" ref="I6829" si="5292">SUM(I6825)</f>
        <v>1908733</v>
      </c>
      <c r="J6829" s="69">
        <f t="shared" ref="J6829:K6829" si="5293">SUM(J6825)</f>
        <v>1298733</v>
      </c>
      <c r="K6829" s="69">
        <f t="shared" si="5293"/>
        <v>0</v>
      </c>
      <c r="L6829" s="69">
        <f t="shared" si="5274"/>
        <v>107300</v>
      </c>
      <c r="M6829" s="69">
        <f t="shared" ref="M6829" si="5294">SUM(M6825)</f>
        <v>0</v>
      </c>
      <c r="N6829" s="69">
        <f t="shared" ref="N6829:O6829" si="5295">SUM(N6825)</f>
        <v>0</v>
      </c>
      <c r="O6829" s="69">
        <f t="shared" si="5295"/>
        <v>107300</v>
      </c>
      <c r="P6829" s="69">
        <f t="shared" si="5276"/>
        <v>107300</v>
      </c>
      <c r="Q6829" s="69">
        <f t="shared" si="5277"/>
        <v>8.2618983270618376</v>
      </c>
    </row>
    <row r="6830" spans="1:17" x14ac:dyDescent="0.25">
      <c r="A6830" s="24"/>
      <c r="B6830" s="24"/>
      <c r="C6830" s="24"/>
      <c r="D6830" s="51"/>
      <c r="E6830" s="51"/>
      <c r="F6830" s="51"/>
      <c r="G6830" s="51"/>
      <c r="H6830" s="20" t="s">
        <v>67</v>
      </c>
      <c r="I6830" s="69">
        <f t="shared" ref="I6830" si="5296">SUM(I6829)</f>
        <v>1908733</v>
      </c>
      <c r="J6830" s="69">
        <f t="shared" ref="J6830:K6830" si="5297">SUM(J6829)</f>
        <v>1298733</v>
      </c>
      <c r="K6830" s="69">
        <f t="shared" si="5297"/>
        <v>0</v>
      </c>
      <c r="L6830" s="69">
        <f t="shared" si="5274"/>
        <v>107300</v>
      </c>
      <c r="M6830" s="69">
        <f t="shared" ref="M6830" si="5298">SUM(M6829)</f>
        <v>0</v>
      </c>
      <c r="N6830" s="69">
        <f t="shared" ref="N6830:O6830" si="5299">SUM(N6829)</f>
        <v>0</v>
      </c>
      <c r="O6830" s="69">
        <f t="shared" si="5299"/>
        <v>107300</v>
      </c>
      <c r="P6830" s="69">
        <f t="shared" si="5276"/>
        <v>107300</v>
      </c>
      <c r="Q6830" s="69">
        <f t="shared" si="5277"/>
        <v>8.2618983270618376</v>
      </c>
    </row>
    <row r="6831" spans="1:17" x14ac:dyDescent="0.25">
      <c r="A6831" s="25"/>
      <c r="B6831" s="25"/>
      <c r="C6831" s="25"/>
      <c r="D6831" s="53"/>
      <c r="E6831" s="53"/>
      <c r="F6831" s="53"/>
      <c r="G6831" s="53"/>
    </row>
    <row r="6832" spans="1:17" ht="15.75" thickBot="1" x14ac:dyDescent="0.3">
      <c r="A6832" s="23" t="s">
        <v>1</v>
      </c>
      <c r="B6832" s="23" t="s">
        <v>1</v>
      </c>
      <c r="C6832" s="23" t="s">
        <v>1</v>
      </c>
      <c r="D6832" s="49" t="s">
        <v>1</v>
      </c>
      <c r="E6832" s="49" t="s">
        <v>1</v>
      </c>
      <c r="F6832" s="49" t="s">
        <v>1</v>
      </c>
      <c r="G6832" s="49" t="s">
        <v>1</v>
      </c>
      <c r="H6832" s="26" t="s">
        <v>1</v>
      </c>
      <c r="I6832" s="70"/>
      <c r="J6832" s="70"/>
      <c r="K6832" s="70"/>
      <c r="L6832" s="70"/>
      <c r="M6832" s="70"/>
      <c r="N6832" s="70"/>
      <c r="O6832" s="70"/>
      <c r="P6832" s="70"/>
      <c r="Q6832" s="70"/>
    </row>
    <row r="6833" spans="1:17" ht="34.5" thickBot="1" x14ac:dyDescent="0.3">
      <c r="A6833" s="22" t="s">
        <v>4</v>
      </c>
      <c r="B6833" s="22" t="s">
        <v>5</v>
      </c>
      <c r="C6833" s="22" t="s">
        <v>6</v>
      </c>
      <c r="D6833" s="44" t="s">
        <v>2891</v>
      </c>
      <c r="E6833" s="44" t="s">
        <v>2895</v>
      </c>
      <c r="F6833" s="44" t="s">
        <v>7</v>
      </c>
      <c r="G6833" s="44" t="s">
        <v>8</v>
      </c>
      <c r="H6833" s="22" t="s">
        <v>9</v>
      </c>
      <c r="I6833" s="64" t="s">
        <v>2718</v>
      </c>
      <c r="J6833" s="64" t="s">
        <v>2879</v>
      </c>
      <c r="K6833" s="64" t="s">
        <v>2942</v>
      </c>
      <c r="L6833" s="64" t="s">
        <v>2942</v>
      </c>
      <c r="M6833" s="64" t="s">
        <v>2950</v>
      </c>
      <c r="N6833" s="64" t="s">
        <v>2949</v>
      </c>
      <c r="O6833" s="64" t="s">
        <v>2951</v>
      </c>
      <c r="P6833" s="64" t="s">
        <v>2942</v>
      </c>
      <c r="Q6833" s="64" t="s">
        <v>2944</v>
      </c>
    </row>
    <row r="6834" spans="1:17" x14ac:dyDescent="0.25">
      <c r="A6834" s="15" t="s">
        <v>1</v>
      </c>
      <c r="B6834" s="15" t="s">
        <v>1</v>
      </c>
      <c r="C6834" s="15" t="s">
        <v>1</v>
      </c>
      <c r="D6834" s="45" t="s">
        <v>1</v>
      </c>
      <c r="E6834" s="45" t="s">
        <v>1</v>
      </c>
      <c r="F6834" s="46" t="s">
        <v>1</v>
      </c>
      <c r="G6834" s="47" t="s">
        <v>1</v>
      </c>
      <c r="H6834" s="16" t="s">
        <v>1</v>
      </c>
      <c r="I6834" s="65">
        <v>1</v>
      </c>
      <c r="J6834" s="65" t="s">
        <v>2894</v>
      </c>
      <c r="K6834" s="65">
        <v>3</v>
      </c>
      <c r="L6834" s="65" t="s">
        <v>2945</v>
      </c>
      <c r="M6834" s="65">
        <v>5</v>
      </c>
      <c r="N6834" s="65">
        <v>6</v>
      </c>
      <c r="O6834" s="65">
        <v>7</v>
      </c>
      <c r="P6834" s="65" t="s">
        <v>2946</v>
      </c>
      <c r="Q6834" s="65">
        <v>9</v>
      </c>
    </row>
    <row r="6835" spans="1:17" x14ac:dyDescent="0.25">
      <c r="A6835" s="14" t="s">
        <v>638</v>
      </c>
      <c r="B6835" s="14" t="s">
        <v>124</v>
      </c>
      <c r="C6835" s="12" t="s">
        <v>977</v>
      </c>
      <c r="D6835" s="43" t="s">
        <v>2036</v>
      </c>
      <c r="E6835" s="42" t="s">
        <v>1</v>
      </c>
      <c r="F6835" s="42" t="s">
        <v>1</v>
      </c>
      <c r="G6835" s="42" t="s">
        <v>1</v>
      </c>
      <c r="H6835" s="11" t="s">
        <v>2037</v>
      </c>
      <c r="I6835" s="63"/>
      <c r="J6835" s="63"/>
      <c r="K6835" s="63"/>
      <c r="L6835" s="63"/>
      <c r="M6835" s="63"/>
      <c r="N6835" s="63"/>
      <c r="O6835" s="63"/>
      <c r="P6835" s="63">
        <f t="shared" si="5276"/>
        <v>0</v>
      </c>
      <c r="Q6835" s="63" t="str">
        <f t="shared" si="5277"/>
        <v>-</v>
      </c>
    </row>
    <row r="6836" spans="1:17" ht="22.5" x14ac:dyDescent="0.25">
      <c r="A6836" s="14" t="s">
        <v>1</v>
      </c>
      <c r="B6836" s="14" t="s">
        <v>1</v>
      </c>
      <c r="C6836" s="14" t="s">
        <v>1</v>
      </c>
      <c r="D6836" s="42" t="s">
        <v>1</v>
      </c>
      <c r="E6836" s="42" t="s">
        <v>1</v>
      </c>
      <c r="F6836" s="42" t="s">
        <v>1</v>
      </c>
      <c r="G6836" s="42" t="s">
        <v>1</v>
      </c>
      <c r="H6836" s="17" t="s">
        <v>13</v>
      </c>
      <c r="I6836" s="66">
        <f t="shared" ref="I6836" si="5300">SUM(I6837,I6844,I6846)</f>
        <v>1338124</v>
      </c>
      <c r="J6836" s="66">
        <f t="shared" ref="J6836:K6836" si="5301">SUM(J6837,J6844,J6846)</f>
        <v>1303038</v>
      </c>
      <c r="K6836" s="66">
        <f t="shared" si="5301"/>
        <v>0</v>
      </c>
      <c r="L6836" s="66">
        <f t="shared" si="5274"/>
        <v>110785</v>
      </c>
      <c r="M6836" s="66">
        <f t="shared" ref="M6836" si="5302">SUM(M6837,M6844,M6846)</f>
        <v>0</v>
      </c>
      <c r="N6836" s="66">
        <f t="shared" ref="N6836:O6836" si="5303">SUM(N6837,N6844,N6846)</f>
        <v>0</v>
      </c>
      <c r="O6836" s="66">
        <f t="shared" si="5303"/>
        <v>110785</v>
      </c>
      <c r="P6836" s="66">
        <f t="shared" si="5276"/>
        <v>110785</v>
      </c>
      <c r="Q6836" s="66">
        <f t="shared" si="5277"/>
        <v>8.5020544297249963</v>
      </c>
    </row>
    <row r="6837" spans="1:17" x14ac:dyDescent="0.25">
      <c r="A6837" s="12" t="s">
        <v>638</v>
      </c>
      <c r="B6837" s="12" t="s">
        <v>124</v>
      </c>
      <c r="C6837" s="12" t="s">
        <v>977</v>
      </c>
      <c r="D6837" s="43" t="s">
        <v>2036</v>
      </c>
      <c r="E6837" s="42" t="s">
        <v>2709</v>
      </c>
      <c r="F6837" s="42" t="s">
        <v>1</v>
      </c>
      <c r="G6837" s="42" t="s">
        <v>1</v>
      </c>
      <c r="H6837" s="11" t="s">
        <v>15</v>
      </c>
      <c r="I6837" s="67">
        <f t="shared" ref="I6837" si="5304">SUM(I6838,I6839)</f>
        <v>1127141</v>
      </c>
      <c r="J6837" s="67">
        <f t="shared" ref="J6837:K6837" si="5305">SUM(J6838,J6839)</f>
        <v>1121141</v>
      </c>
      <c r="K6837" s="67">
        <f t="shared" si="5305"/>
        <v>0</v>
      </c>
      <c r="L6837" s="67">
        <f t="shared" si="5274"/>
        <v>95655</v>
      </c>
      <c r="M6837" s="67">
        <f t="shared" ref="M6837" si="5306">SUM(M6838,M6839)</f>
        <v>0</v>
      </c>
      <c r="N6837" s="67">
        <f t="shared" ref="N6837:O6837" si="5307">SUM(N6838,N6839)</f>
        <v>0</v>
      </c>
      <c r="O6837" s="67">
        <f t="shared" si="5307"/>
        <v>95655</v>
      </c>
      <c r="P6837" s="67">
        <f t="shared" si="5276"/>
        <v>95655</v>
      </c>
      <c r="Q6837" s="67">
        <f t="shared" si="5277"/>
        <v>8.5319330931613422</v>
      </c>
    </row>
    <row r="6838" spans="1:17" x14ac:dyDescent="0.25">
      <c r="A6838" s="12" t="s">
        <v>638</v>
      </c>
      <c r="B6838" s="12" t="s">
        <v>124</v>
      </c>
      <c r="C6838" s="12" t="s">
        <v>977</v>
      </c>
      <c r="D6838" s="43" t="s">
        <v>2036</v>
      </c>
      <c r="E6838" s="48">
        <v>6111</v>
      </c>
      <c r="F6838" s="43"/>
      <c r="G6838" s="56" t="s">
        <v>2921</v>
      </c>
      <c r="H6838" s="23" t="s">
        <v>16</v>
      </c>
      <c r="I6838" s="68">
        <v>1036573</v>
      </c>
      <c r="J6838" s="68">
        <v>1030573</v>
      </c>
      <c r="K6838" s="68"/>
      <c r="L6838" s="68">
        <f t="shared" si="5274"/>
        <v>85900</v>
      </c>
      <c r="M6838" s="68"/>
      <c r="N6838" s="68"/>
      <c r="O6838" s="68">
        <v>85900</v>
      </c>
      <c r="P6838" s="68">
        <f t="shared" si="5276"/>
        <v>85900</v>
      </c>
      <c r="Q6838" s="68">
        <f t="shared" si="5277"/>
        <v>8.3351688817774185</v>
      </c>
    </row>
    <row r="6839" spans="1:17" x14ac:dyDescent="0.25">
      <c r="A6839" s="14" t="s">
        <v>638</v>
      </c>
      <c r="B6839" s="14" t="s">
        <v>124</v>
      </c>
      <c r="C6839" s="14" t="s">
        <v>977</v>
      </c>
      <c r="D6839" s="50" t="s">
        <v>2036</v>
      </c>
      <c r="E6839" s="50" t="s">
        <v>2719</v>
      </c>
      <c r="F6839" s="43" t="s">
        <v>1</v>
      </c>
      <c r="G6839" s="49" t="s">
        <v>1</v>
      </c>
      <c r="H6839" s="11" t="s">
        <v>19</v>
      </c>
      <c r="I6839" s="67">
        <f t="shared" ref="I6839:O6839" si="5308">SUM(I6840:I6843)</f>
        <v>90568</v>
      </c>
      <c r="J6839" s="67">
        <f t="shared" si="5308"/>
        <v>90568</v>
      </c>
      <c r="K6839" s="67">
        <f t="shared" si="5308"/>
        <v>0</v>
      </c>
      <c r="L6839" s="67">
        <f t="shared" si="5274"/>
        <v>9755</v>
      </c>
      <c r="M6839" s="67">
        <f t="shared" si="5308"/>
        <v>0</v>
      </c>
      <c r="N6839" s="67">
        <f t="shared" si="5308"/>
        <v>0</v>
      </c>
      <c r="O6839" s="67">
        <f t="shared" si="5308"/>
        <v>9755</v>
      </c>
      <c r="P6839" s="67">
        <f t="shared" si="5276"/>
        <v>9755</v>
      </c>
      <c r="Q6839" s="67">
        <f t="shared" si="5277"/>
        <v>10.77091246356329</v>
      </c>
    </row>
    <row r="6840" spans="1:17" x14ac:dyDescent="0.25">
      <c r="A6840" s="12" t="s">
        <v>638</v>
      </c>
      <c r="B6840" s="12" t="s">
        <v>124</v>
      </c>
      <c r="C6840" s="12" t="s">
        <v>977</v>
      </c>
      <c r="D6840" s="43" t="s">
        <v>2036</v>
      </c>
      <c r="E6840" s="48">
        <v>6112</v>
      </c>
      <c r="F6840" s="43" t="s">
        <v>2038</v>
      </c>
      <c r="G6840" s="56" t="s">
        <v>2921</v>
      </c>
      <c r="H6840" s="23" t="s">
        <v>73</v>
      </c>
      <c r="I6840" s="68">
        <v>15200</v>
      </c>
      <c r="J6840" s="68">
        <v>15200</v>
      </c>
      <c r="K6840" s="68"/>
      <c r="L6840" s="68">
        <f t="shared" si="5274"/>
        <v>1267</v>
      </c>
      <c r="M6840" s="68"/>
      <c r="N6840" s="68"/>
      <c r="O6840" s="68">
        <v>1267</v>
      </c>
      <c r="P6840" s="68">
        <f t="shared" si="5276"/>
        <v>1267</v>
      </c>
      <c r="Q6840" s="68">
        <f t="shared" si="5277"/>
        <v>8.3355263157894743</v>
      </c>
    </row>
    <row r="6841" spans="1:17" x14ac:dyDescent="0.25">
      <c r="A6841" s="12" t="s">
        <v>638</v>
      </c>
      <c r="B6841" s="12" t="s">
        <v>124</v>
      </c>
      <c r="C6841" s="12" t="s">
        <v>977</v>
      </c>
      <c r="D6841" s="43" t="s">
        <v>2036</v>
      </c>
      <c r="E6841" s="48">
        <v>6112</v>
      </c>
      <c r="F6841" s="43" t="s">
        <v>2039</v>
      </c>
      <c r="G6841" s="56" t="s">
        <v>2921</v>
      </c>
      <c r="H6841" s="23" t="s">
        <v>22</v>
      </c>
      <c r="I6841" s="68">
        <v>56628</v>
      </c>
      <c r="J6841" s="68">
        <v>56628</v>
      </c>
      <c r="K6841" s="68"/>
      <c r="L6841" s="68">
        <f t="shared" si="5274"/>
        <v>4720</v>
      </c>
      <c r="M6841" s="68"/>
      <c r="N6841" s="68"/>
      <c r="O6841" s="68">
        <v>4720</v>
      </c>
      <c r="P6841" s="68">
        <f t="shared" si="5276"/>
        <v>4720</v>
      </c>
      <c r="Q6841" s="68">
        <f t="shared" si="5277"/>
        <v>8.3350992441901521</v>
      </c>
    </row>
    <row r="6842" spans="1:17" x14ac:dyDescent="0.25">
      <c r="A6842" s="12" t="s">
        <v>638</v>
      </c>
      <c r="B6842" s="12" t="s">
        <v>124</v>
      </c>
      <c r="C6842" s="12" t="s">
        <v>977</v>
      </c>
      <c r="D6842" s="43" t="s">
        <v>2036</v>
      </c>
      <c r="E6842" s="48">
        <v>6112</v>
      </c>
      <c r="F6842" s="43" t="s">
        <v>2040</v>
      </c>
      <c r="G6842" s="56" t="s">
        <v>2921</v>
      </c>
      <c r="H6842" s="23" t="s">
        <v>24</v>
      </c>
      <c r="I6842" s="68">
        <v>12740</v>
      </c>
      <c r="J6842" s="68">
        <v>12740</v>
      </c>
      <c r="K6842" s="68"/>
      <c r="L6842" s="68">
        <f t="shared" si="5274"/>
        <v>0</v>
      </c>
      <c r="M6842" s="68"/>
      <c r="N6842" s="68"/>
      <c r="O6842" s="68"/>
      <c r="P6842" s="68">
        <f t="shared" si="5276"/>
        <v>0</v>
      </c>
      <c r="Q6842" s="68">
        <f t="shared" si="5277"/>
        <v>0</v>
      </c>
    </row>
    <row r="6843" spans="1:17" x14ac:dyDescent="0.25">
      <c r="A6843" s="12" t="s">
        <v>638</v>
      </c>
      <c r="B6843" s="12" t="s">
        <v>124</v>
      </c>
      <c r="C6843" s="12" t="s">
        <v>977</v>
      </c>
      <c r="D6843" s="43" t="s">
        <v>2036</v>
      </c>
      <c r="E6843" s="48">
        <v>6112</v>
      </c>
      <c r="F6843" s="43" t="s">
        <v>2041</v>
      </c>
      <c r="G6843" s="56" t="s">
        <v>2921</v>
      </c>
      <c r="H6843" s="23" t="s">
        <v>76</v>
      </c>
      <c r="I6843" s="68">
        <v>6000</v>
      </c>
      <c r="J6843" s="68">
        <v>6000</v>
      </c>
      <c r="K6843" s="68"/>
      <c r="L6843" s="68">
        <f t="shared" si="5274"/>
        <v>3768</v>
      </c>
      <c r="M6843" s="68"/>
      <c r="N6843" s="68"/>
      <c r="O6843" s="68">
        <v>3768</v>
      </c>
      <c r="P6843" s="68">
        <f t="shared" si="5276"/>
        <v>3768</v>
      </c>
      <c r="Q6843" s="68">
        <f t="shared" si="5277"/>
        <v>62.8</v>
      </c>
    </row>
    <row r="6844" spans="1:17" x14ac:dyDescent="0.25">
      <c r="A6844" s="12" t="s">
        <v>638</v>
      </c>
      <c r="B6844" s="12" t="s">
        <v>124</v>
      </c>
      <c r="C6844" s="12" t="s">
        <v>977</v>
      </c>
      <c r="D6844" s="43" t="s">
        <v>2036</v>
      </c>
      <c r="E6844" s="42" t="s">
        <v>2710</v>
      </c>
      <c r="F6844" s="42" t="s">
        <v>1</v>
      </c>
      <c r="G6844" s="42" t="s">
        <v>1</v>
      </c>
      <c r="H6844" s="11" t="s">
        <v>28</v>
      </c>
      <c r="I6844" s="67">
        <f t="shared" ref="I6844:O6844" si="5309">SUM(I6845)</f>
        <v>106064</v>
      </c>
      <c r="J6844" s="67">
        <f t="shared" si="5309"/>
        <v>105364</v>
      </c>
      <c r="K6844" s="67">
        <f t="shared" si="5309"/>
        <v>0</v>
      </c>
      <c r="L6844" s="67">
        <f t="shared" si="5274"/>
        <v>8780</v>
      </c>
      <c r="M6844" s="67">
        <f t="shared" si="5309"/>
        <v>0</v>
      </c>
      <c r="N6844" s="67">
        <f t="shared" si="5309"/>
        <v>0</v>
      </c>
      <c r="O6844" s="67">
        <f t="shared" si="5309"/>
        <v>8780</v>
      </c>
      <c r="P6844" s="67">
        <f t="shared" si="5276"/>
        <v>8780</v>
      </c>
      <c r="Q6844" s="67">
        <f t="shared" si="5277"/>
        <v>8.3330169697429852</v>
      </c>
    </row>
    <row r="6845" spans="1:17" x14ac:dyDescent="0.25">
      <c r="A6845" s="12" t="s">
        <v>638</v>
      </c>
      <c r="B6845" s="12" t="s">
        <v>124</v>
      </c>
      <c r="C6845" s="12" t="s">
        <v>977</v>
      </c>
      <c r="D6845" s="43" t="s">
        <v>2036</v>
      </c>
      <c r="E6845" s="48">
        <v>6121</v>
      </c>
      <c r="F6845" s="43"/>
      <c r="G6845" s="56" t="s">
        <v>2921</v>
      </c>
      <c r="H6845" s="23" t="s">
        <v>29</v>
      </c>
      <c r="I6845" s="68">
        <v>106064</v>
      </c>
      <c r="J6845" s="68">
        <v>105364</v>
      </c>
      <c r="K6845" s="68"/>
      <c r="L6845" s="68">
        <f t="shared" si="5274"/>
        <v>8780</v>
      </c>
      <c r="M6845" s="68"/>
      <c r="N6845" s="68"/>
      <c r="O6845" s="68">
        <v>8780</v>
      </c>
      <c r="P6845" s="68">
        <f t="shared" si="5276"/>
        <v>8780</v>
      </c>
      <c r="Q6845" s="68">
        <f t="shared" si="5277"/>
        <v>8.3330169697429852</v>
      </c>
    </row>
    <row r="6846" spans="1:17" x14ac:dyDescent="0.25">
      <c r="A6846" s="12" t="s">
        <v>638</v>
      </c>
      <c r="B6846" s="12" t="s">
        <v>124</v>
      </c>
      <c r="C6846" s="12" t="s">
        <v>977</v>
      </c>
      <c r="D6846" s="43" t="s">
        <v>2036</v>
      </c>
      <c r="E6846" s="42" t="s">
        <v>2711</v>
      </c>
      <c r="F6846" s="42" t="s">
        <v>1</v>
      </c>
      <c r="G6846" s="42" t="s">
        <v>1</v>
      </c>
      <c r="H6846" s="11" t="s">
        <v>32</v>
      </c>
      <c r="I6846" s="67">
        <f t="shared" ref="I6846:O6846" si="5310">SUM(I6847:I6855)</f>
        <v>104919</v>
      </c>
      <c r="J6846" s="67">
        <f t="shared" si="5310"/>
        <v>76533</v>
      </c>
      <c r="K6846" s="67">
        <f t="shared" si="5310"/>
        <v>0</v>
      </c>
      <c r="L6846" s="67">
        <f t="shared" si="5274"/>
        <v>6350</v>
      </c>
      <c r="M6846" s="67">
        <f t="shared" si="5310"/>
        <v>0</v>
      </c>
      <c r="N6846" s="67">
        <f t="shared" si="5310"/>
        <v>0</v>
      </c>
      <c r="O6846" s="67">
        <f t="shared" si="5310"/>
        <v>6350</v>
      </c>
      <c r="P6846" s="67">
        <f t="shared" si="5276"/>
        <v>6350</v>
      </c>
      <c r="Q6846" s="67">
        <f t="shared" si="5277"/>
        <v>8.2970744646100378</v>
      </c>
    </row>
    <row r="6847" spans="1:17" x14ac:dyDescent="0.25">
      <c r="A6847" s="12" t="s">
        <v>638</v>
      </c>
      <c r="B6847" s="12" t="s">
        <v>124</v>
      </c>
      <c r="C6847" s="12" t="s">
        <v>977</v>
      </c>
      <c r="D6847" s="43" t="s">
        <v>2036</v>
      </c>
      <c r="E6847" s="48">
        <v>6131</v>
      </c>
      <c r="F6847" s="43"/>
      <c r="G6847" s="56" t="s">
        <v>2921</v>
      </c>
      <c r="H6847" s="23" t="s">
        <v>33</v>
      </c>
      <c r="I6847" s="68">
        <v>17000</v>
      </c>
      <c r="J6847" s="68">
        <v>0</v>
      </c>
      <c r="K6847" s="68"/>
      <c r="L6847" s="68">
        <f t="shared" si="5274"/>
        <v>0</v>
      </c>
      <c r="M6847" s="68"/>
      <c r="N6847" s="68"/>
      <c r="O6847" s="68"/>
      <c r="P6847" s="68">
        <f t="shared" si="5276"/>
        <v>0</v>
      </c>
      <c r="Q6847" s="68" t="str">
        <f t="shared" si="5277"/>
        <v>-</v>
      </c>
    </row>
    <row r="6848" spans="1:17" x14ac:dyDescent="0.25">
      <c r="A6848" s="12" t="s">
        <v>638</v>
      </c>
      <c r="B6848" s="12" t="s">
        <v>124</v>
      </c>
      <c r="C6848" s="12" t="s">
        <v>977</v>
      </c>
      <c r="D6848" s="43" t="s">
        <v>2036</v>
      </c>
      <c r="E6848" s="48">
        <v>6132</v>
      </c>
      <c r="F6848" s="43"/>
      <c r="G6848" s="56" t="s">
        <v>2921</v>
      </c>
      <c r="H6848" s="23" t="s">
        <v>227</v>
      </c>
      <c r="I6848" s="68">
        <v>7000</v>
      </c>
      <c r="J6848" s="68">
        <v>7000</v>
      </c>
      <c r="K6848" s="68"/>
      <c r="L6848" s="68">
        <f t="shared" si="5274"/>
        <v>1800</v>
      </c>
      <c r="M6848" s="68"/>
      <c r="N6848" s="68"/>
      <c r="O6848" s="68">
        <v>1800</v>
      </c>
      <c r="P6848" s="68">
        <f t="shared" si="5276"/>
        <v>1800</v>
      </c>
      <c r="Q6848" s="68">
        <f t="shared" si="5277"/>
        <v>25.714285714285712</v>
      </c>
    </row>
    <row r="6849" spans="1:17" x14ac:dyDescent="0.25">
      <c r="A6849" s="12" t="s">
        <v>638</v>
      </c>
      <c r="B6849" s="12" t="s">
        <v>124</v>
      </c>
      <c r="C6849" s="12" t="s">
        <v>977</v>
      </c>
      <c r="D6849" s="43" t="s">
        <v>2036</v>
      </c>
      <c r="E6849" s="48">
        <v>6133</v>
      </c>
      <c r="F6849" s="43"/>
      <c r="G6849" s="56" t="s">
        <v>2921</v>
      </c>
      <c r="H6849" s="23" t="s">
        <v>229</v>
      </c>
      <c r="I6849" s="68">
        <v>6000</v>
      </c>
      <c r="J6849" s="68">
        <v>6000</v>
      </c>
      <c r="K6849" s="68"/>
      <c r="L6849" s="68">
        <f t="shared" si="5274"/>
        <v>1000</v>
      </c>
      <c r="M6849" s="68"/>
      <c r="N6849" s="68"/>
      <c r="O6849" s="68">
        <v>1000</v>
      </c>
      <c r="P6849" s="68">
        <f t="shared" si="5276"/>
        <v>1000</v>
      </c>
      <c r="Q6849" s="68">
        <f t="shared" si="5277"/>
        <v>16.666666666666664</v>
      </c>
    </row>
    <row r="6850" spans="1:17" x14ac:dyDescent="0.25">
      <c r="A6850" s="12" t="s">
        <v>638</v>
      </c>
      <c r="B6850" s="12" t="s">
        <v>124</v>
      </c>
      <c r="C6850" s="12" t="s">
        <v>977</v>
      </c>
      <c r="D6850" s="43" t="s">
        <v>2036</v>
      </c>
      <c r="E6850" s="48">
        <v>6134</v>
      </c>
      <c r="F6850" s="43"/>
      <c r="G6850" s="56" t="s">
        <v>2921</v>
      </c>
      <c r="H6850" s="23" t="s">
        <v>169</v>
      </c>
      <c r="I6850" s="68">
        <v>6000</v>
      </c>
      <c r="J6850" s="68">
        <v>5000</v>
      </c>
      <c r="K6850" s="68"/>
      <c r="L6850" s="68">
        <f t="shared" si="5274"/>
        <v>1000</v>
      </c>
      <c r="M6850" s="68"/>
      <c r="N6850" s="68"/>
      <c r="O6850" s="68">
        <v>1000</v>
      </c>
      <c r="P6850" s="68">
        <f t="shared" si="5276"/>
        <v>1000</v>
      </c>
      <c r="Q6850" s="68">
        <f t="shared" si="5277"/>
        <v>20</v>
      </c>
    </row>
    <row r="6851" spans="1:17" x14ac:dyDescent="0.25">
      <c r="A6851" s="12" t="s">
        <v>638</v>
      </c>
      <c r="B6851" s="12" t="s">
        <v>124</v>
      </c>
      <c r="C6851" s="12" t="s">
        <v>977</v>
      </c>
      <c r="D6851" s="43" t="s">
        <v>2036</v>
      </c>
      <c r="E6851" s="48">
        <v>6135</v>
      </c>
      <c r="F6851" s="43"/>
      <c r="G6851" s="56" t="s">
        <v>2921</v>
      </c>
      <c r="H6851" s="23" t="s">
        <v>231</v>
      </c>
      <c r="I6851" s="68">
        <v>100</v>
      </c>
      <c r="J6851" s="68">
        <v>100</v>
      </c>
      <c r="K6851" s="68"/>
      <c r="L6851" s="68">
        <f t="shared" si="5274"/>
        <v>40</v>
      </c>
      <c r="M6851" s="68"/>
      <c r="N6851" s="68"/>
      <c r="O6851" s="68">
        <v>40</v>
      </c>
      <c r="P6851" s="68">
        <f t="shared" si="5276"/>
        <v>40</v>
      </c>
      <c r="Q6851" s="68">
        <f t="shared" si="5277"/>
        <v>40</v>
      </c>
    </row>
    <row r="6852" spans="1:17" x14ac:dyDescent="0.25">
      <c r="A6852" s="12" t="s">
        <v>638</v>
      </c>
      <c r="B6852" s="12" t="s">
        <v>124</v>
      </c>
      <c r="C6852" s="12" t="s">
        <v>977</v>
      </c>
      <c r="D6852" s="43" t="s">
        <v>2036</v>
      </c>
      <c r="E6852" s="48">
        <v>6136</v>
      </c>
      <c r="F6852" s="43"/>
      <c r="G6852" s="56" t="s">
        <v>2921</v>
      </c>
      <c r="H6852" s="23" t="s">
        <v>233</v>
      </c>
      <c r="I6852" s="68">
        <v>500</v>
      </c>
      <c r="J6852" s="68">
        <v>0</v>
      </c>
      <c r="K6852" s="68"/>
      <c r="L6852" s="68">
        <f t="shared" si="5274"/>
        <v>0</v>
      </c>
      <c r="M6852" s="68"/>
      <c r="N6852" s="68"/>
      <c r="O6852" s="68"/>
      <c r="P6852" s="68">
        <f t="shared" si="5276"/>
        <v>0</v>
      </c>
      <c r="Q6852" s="68" t="str">
        <f t="shared" si="5277"/>
        <v>-</v>
      </c>
    </row>
    <row r="6853" spans="1:17" x14ac:dyDescent="0.25">
      <c r="A6853" s="12" t="s">
        <v>638</v>
      </c>
      <c r="B6853" s="12" t="s">
        <v>124</v>
      </c>
      <c r="C6853" s="12" t="s">
        <v>977</v>
      </c>
      <c r="D6853" s="43" t="s">
        <v>2036</v>
      </c>
      <c r="E6853" s="48">
        <v>6137</v>
      </c>
      <c r="F6853" s="43"/>
      <c r="G6853" s="56" t="s">
        <v>2921</v>
      </c>
      <c r="H6853" s="23" t="s">
        <v>235</v>
      </c>
      <c r="I6853" s="68">
        <v>900</v>
      </c>
      <c r="J6853" s="68">
        <v>900</v>
      </c>
      <c r="K6853" s="68"/>
      <c r="L6853" s="68">
        <f t="shared" si="5274"/>
        <v>75</v>
      </c>
      <c r="M6853" s="68"/>
      <c r="N6853" s="68"/>
      <c r="O6853" s="68">
        <v>75</v>
      </c>
      <c r="P6853" s="68">
        <f t="shared" si="5276"/>
        <v>75</v>
      </c>
      <c r="Q6853" s="68">
        <f t="shared" si="5277"/>
        <v>8.3333333333333321</v>
      </c>
    </row>
    <row r="6854" spans="1:17" x14ac:dyDescent="0.25">
      <c r="A6854" s="12" t="s">
        <v>638</v>
      </c>
      <c r="B6854" s="12" t="s">
        <v>124</v>
      </c>
      <c r="C6854" s="12" t="s">
        <v>977</v>
      </c>
      <c r="D6854" s="43" t="s">
        <v>2036</v>
      </c>
      <c r="E6854" s="48">
        <v>6138</v>
      </c>
      <c r="F6854" s="43"/>
      <c r="G6854" s="56" t="s">
        <v>2921</v>
      </c>
      <c r="H6854" s="23" t="s">
        <v>237</v>
      </c>
      <c r="I6854" s="68">
        <v>2000</v>
      </c>
      <c r="J6854" s="68">
        <v>2000</v>
      </c>
      <c r="K6854" s="68"/>
      <c r="L6854" s="68">
        <f t="shared" si="5274"/>
        <v>160</v>
      </c>
      <c r="M6854" s="68"/>
      <c r="N6854" s="68"/>
      <c r="O6854" s="68">
        <v>160</v>
      </c>
      <c r="P6854" s="68">
        <f t="shared" si="5276"/>
        <v>160</v>
      </c>
      <c r="Q6854" s="68">
        <f t="shared" si="5277"/>
        <v>8</v>
      </c>
    </row>
    <row r="6855" spans="1:17" x14ac:dyDescent="0.25">
      <c r="A6855" s="14" t="s">
        <v>638</v>
      </c>
      <c r="B6855" s="14" t="s">
        <v>124</v>
      </c>
      <c r="C6855" s="14" t="s">
        <v>977</v>
      </c>
      <c r="D6855" s="50" t="s">
        <v>2036</v>
      </c>
      <c r="E6855" s="50" t="s">
        <v>2720</v>
      </c>
      <c r="F6855" s="43" t="s">
        <v>1</v>
      </c>
      <c r="G6855" s="49" t="s">
        <v>1</v>
      </c>
      <c r="H6855" s="11" t="s">
        <v>35</v>
      </c>
      <c r="I6855" s="67">
        <f t="shared" ref="I6855:O6855" si="5311">SUM(I6856:I6857)</f>
        <v>65419</v>
      </c>
      <c r="J6855" s="67">
        <f t="shared" si="5311"/>
        <v>55533</v>
      </c>
      <c r="K6855" s="67">
        <f t="shared" si="5311"/>
        <v>0</v>
      </c>
      <c r="L6855" s="67">
        <f t="shared" si="5274"/>
        <v>2275</v>
      </c>
      <c r="M6855" s="67">
        <f t="shared" si="5311"/>
        <v>0</v>
      </c>
      <c r="N6855" s="67">
        <f t="shared" si="5311"/>
        <v>0</v>
      </c>
      <c r="O6855" s="67">
        <f t="shared" si="5311"/>
        <v>2275</v>
      </c>
      <c r="P6855" s="67">
        <f t="shared" si="5276"/>
        <v>2275</v>
      </c>
      <c r="Q6855" s="67">
        <f t="shared" si="5277"/>
        <v>4.0966632452775826</v>
      </c>
    </row>
    <row r="6856" spans="1:17" x14ac:dyDescent="0.25">
      <c r="A6856" s="12" t="s">
        <v>638</v>
      </c>
      <c r="B6856" s="12" t="s">
        <v>124</v>
      </c>
      <c r="C6856" s="12" t="s">
        <v>977</v>
      </c>
      <c r="D6856" s="43" t="s">
        <v>2036</v>
      </c>
      <c r="E6856" s="48">
        <v>6139</v>
      </c>
      <c r="F6856" s="43"/>
      <c r="G6856" s="56" t="s">
        <v>2921</v>
      </c>
      <c r="H6856" s="23" t="s">
        <v>35</v>
      </c>
      <c r="I6856" s="68">
        <v>62119</v>
      </c>
      <c r="J6856" s="68">
        <v>52233</v>
      </c>
      <c r="K6856" s="68"/>
      <c r="L6856" s="68">
        <f t="shared" si="5274"/>
        <v>2000</v>
      </c>
      <c r="M6856" s="68"/>
      <c r="N6856" s="68"/>
      <c r="O6856" s="68">
        <v>2000</v>
      </c>
      <c r="P6856" s="68">
        <f t="shared" si="5276"/>
        <v>2000</v>
      </c>
      <c r="Q6856" s="68">
        <f t="shared" si="5277"/>
        <v>3.8289969942373596</v>
      </c>
    </row>
    <row r="6857" spans="1:17" x14ac:dyDescent="0.25">
      <c r="A6857" s="12" t="s">
        <v>638</v>
      </c>
      <c r="B6857" s="12" t="s">
        <v>124</v>
      </c>
      <c r="C6857" s="12" t="s">
        <v>977</v>
      </c>
      <c r="D6857" s="43" t="s">
        <v>2036</v>
      </c>
      <c r="E6857" s="48">
        <v>6139</v>
      </c>
      <c r="F6857" s="43" t="s">
        <v>2042</v>
      </c>
      <c r="G6857" s="56" t="s">
        <v>2921</v>
      </c>
      <c r="H6857" s="23" t="s">
        <v>43</v>
      </c>
      <c r="I6857" s="68">
        <v>3300</v>
      </c>
      <c r="J6857" s="68">
        <v>3300</v>
      </c>
      <c r="K6857" s="68"/>
      <c r="L6857" s="68">
        <f t="shared" si="5274"/>
        <v>275</v>
      </c>
      <c r="M6857" s="68"/>
      <c r="N6857" s="68"/>
      <c r="O6857" s="68">
        <v>275</v>
      </c>
      <c r="P6857" s="68">
        <f t="shared" si="5276"/>
        <v>275</v>
      </c>
      <c r="Q6857" s="68">
        <f t="shared" si="5277"/>
        <v>8.3333333333333321</v>
      </c>
    </row>
    <row r="6858" spans="1:17" ht="22.5" x14ac:dyDescent="0.25">
      <c r="A6858" s="14" t="s">
        <v>1</v>
      </c>
      <c r="B6858" s="14" t="s">
        <v>1</v>
      </c>
      <c r="C6858" s="14" t="s">
        <v>1</v>
      </c>
      <c r="D6858" s="42" t="s">
        <v>1</v>
      </c>
      <c r="E6858" s="42" t="s">
        <v>1</v>
      </c>
      <c r="F6858" s="42" t="s">
        <v>1</v>
      </c>
      <c r="G6858" s="42" t="s">
        <v>1</v>
      </c>
      <c r="H6858" s="17" t="s">
        <v>59</v>
      </c>
      <c r="I6858" s="66">
        <f t="shared" ref="I6858:O6859" si="5312">SUM(I6859)</f>
        <v>5000</v>
      </c>
      <c r="J6858" s="66">
        <f t="shared" si="5312"/>
        <v>0</v>
      </c>
      <c r="K6858" s="66">
        <f t="shared" si="5312"/>
        <v>0</v>
      </c>
      <c r="L6858" s="66">
        <f t="shared" si="5274"/>
        <v>0</v>
      </c>
      <c r="M6858" s="66">
        <f t="shared" si="5312"/>
        <v>0</v>
      </c>
      <c r="N6858" s="66">
        <f t="shared" si="5312"/>
        <v>0</v>
      </c>
      <c r="O6858" s="66">
        <f t="shared" si="5312"/>
        <v>0</v>
      </c>
      <c r="P6858" s="66">
        <f t="shared" si="5276"/>
        <v>0</v>
      </c>
      <c r="Q6858" s="66" t="str">
        <f t="shared" si="5277"/>
        <v>-</v>
      </c>
    </row>
    <row r="6859" spans="1:17" x14ac:dyDescent="0.25">
      <c r="A6859" s="12" t="s">
        <v>638</v>
      </c>
      <c r="B6859" s="12" t="s">
        <v>124</v>
      </c>
      <c r="C6859" s="12" t="s">
        <v>977</v>
      </c>
      <c r="D6859" s="43" t="s">
        <v>2036</v>
      </c>
      <c r="E6859" s="42" t="s">
        <v>2715</v>
      </c>
      <c r="F6859" s="42" t="s">
        <v>1</v>
      </c>
      <c r="G6859" s="42" t="s">
        <v>1</v>
      </c>
      <c r="H6859" s="11" t="s">
        <v>61</v>
      </c>
      <c r="I6859" s="67">
        <f t="shared" si="5312"/>
        <v>5000</v>
      </c>
      <c r="J6859" s="67">
        <f t="shared" si="5312"/>
        <v>0</v>
      </c>
      <c r="K6859" s="67">
        <f t="shared" si="5312"/>
        <v>0</v>
      </c>
      <c r="L6859" s="67">
        <f t="shared" si="5274"/>
        <v>0</v>
      </c>
      <c r="M6859" s="67">
        <f t="shared" si="5312"/>
        <v>0</v>
      </c>
      <c r="N6859" s="67">
        <f t="shared" si="5312"/>
        <v>0</v>
      </c>
      <c r="O6859" s="67">
        <f t="shared" si="5312"/>
        <v>0</v>
      </c>
      <c r="P6859" s="67">
        <f t="shared" si="5276"/>
        <v>0</v>
      </c>
      <c r="Q6859" s="67" t="str">
        <f t="shared" si="5277"/>
        <v>-</v>
      </c>
    </row>
    <row r="6860" spans="1:17" x14ac:dyDescent="0.25">
      <c r="A6860" s="12" t="s">
        <v>638</v>
      </c>
      <c r="B6860" s="12" t="s">
        <v>124</v>
      </c>
      <c r="C6860" s="12" t="s">
        <v>977</v>
      </c>
      <c r="D6860" s="43" t="s">
        <v>2036</v>
      </c>
      <c r="E6860" s="48">
        <v>8213</v>
      </c>
      <c r="F6860" s="43"/>
      <c r="G6860" s="56" t="s">
        <v>2921</v>
      </c>
      <c r="H6860" s="23" t="s">
        <v>62</v>
      </c>
      <c r="I6860" s="68">
        <v>5000</v>
      </c>
      <c r="J6860" s="68">
        <v>0</v>
      </c>
      <c r="K6860" s="68"/>
      <c r="L6860" s="68">
        <f t="shared" ref="L6860:L6923" si="5313">SUM(M6860:O6860)</f>
        <v>0</v>
      </c>
      <c r="M6860" s="68"/>
      <c r="N6860" s="68"/>
      <c r="O6860" s="68"/>
      <c r="P6860" s="68">
        <f t="shared" si="5276"/>
        <v>0</v>
      </c>
      <c r="Q6860" s="68" t="str">
        <f t="shared" si="5277"/>
        <v>-</v>
      </c>
    </row>
    <row r="6861" spans="1:17" x14ac:dyDescent="0.25">
      <c r="A6861" s="23" t="s">
        <v>1</v>
      </c>
      <c r="B6861" s="23" t="s">
        <v>1</v>
      </c>
      <c r="C6861" s="23" t="s">
        <v>1</v>
      </c>
      <c r="D6861" s="49" t="s">
        <v>1</v>
      </c>
      <c r="E6861" s="49" t="s">
        <v>1</v>
      </c>
      <c r="F6861" s="49" t="s">
        <v>1</v>
      </c>
      <c r="G6861" s="49" t="s">
        <v>1</v>
      </c>
      <c r="H6861" s="17" t="s">
        <v>2043</v>
      </c>
      <c r="I6861" s="66">
        <f t="shared" ref="I6861:O6861" si="5314">SUM(I6836,I6858)</f>
        <v>1343124</v>
      </c>
      <c r="J6861" s="66">
        <f t="shared" si="5314"/>
        <v>1303038</v>
      </c>
      <c r="K6861" s="66">
        <f t="shared" si="5314"/>
        <v>0</v>
      </c>
      <c r="L6861" s="66">
        <f t="shared" si="5313"/>
        <v>110785</v>
      </c>
      <c r="M6861" s="66">
        <f t="shared" si="5314"/>
        <v>0</v>
      </c>
      <c r="N6861" s="66">
        <f t="shared" si="5314"/>
        <v>0</v>
      </c>
      <c r="O6861" s="66">
        <f t="shared" si="5314"/>
        <v>110785</v>
      </c>
      <c r="P6861" s="66">
        <f t="shared" si="5276"/>
        <v>110785</v>
      </c>
      <c r="Q6861" s="66">
        <f t="shared" si="5277"/>
        <v>8.5020544297249963</v>
      </c>
    </row>
    <row r="6862" spans="1:17" ht="15.75" thickBot="1" x14ac:dyDescent="0.3">
      <c r="A6862" s="23" t="s">
        <v>1</v>
      </c>
      <c r="B6862" s="23" t="s">
        <v>1</v>
      </c>
      <c r="C6862" s="23" t="s">
        <v>1</v>
      </c>
      <c r="D6862" s="49" t="s">
        <v>1</v>
      </c>
      <c r="E6862" s="49" t="s">
        <v>1</v>
      </c>
      <c r="F6862" s="49" t="s">
        <v>1</v>
      </c>
      <c r="G6862" s="49" t="s">
        <v>1</v>
      </c>
      <c r="H6862" s="11" t="s">
        <v>64</v>
      </c>
      <c r="I6862" s="67">
        <v>26</v>
      </c>
      <c r="J6862" s="67">
        <v>26</v>
      </c>
      <c r="K6862" s="67"/>
      <c r="L6862" s="67"/>
      <c r="M6862" s="67"/>
      <c r="N6862" s="67"/>
      <c r="O6862" s="67"/>
      <c r="P6862" s="67">
        <f t="shared" ref="P6862:P6925" si="5315">K6862+L6862</f>
        <v>0</v>
      </c>
      <c r="Q6862" s="67">
        <f t="shared" ref="Q6862:Q6925" si="5316">IF(J6862=0,"-",P6862/J6862*100)</f>
        <v>0</v>
      </c>
    </row>
    <row r="6863" spans="1:17" ht="34.5" thickBot="1" x14ac:dyDescent="0.3">
      <c r="A6863" s="23" t="s">
        <v>1</v>
      </c>
      <c r="B6863" s="23" t="s">
        <v>1</v>
      </c>
      <c r="C6863" s="23" t="s">
        <v>1</v>
      </c>
      <c r="D6863" s="49" t="s">
        <v>1</v>
      </c>
      <c r="E6863" s="49" t="s">
        <v>1</v>
      </c>
      <c r="F6863" s="49" t="s">
        <v>1</v>
      </c>
      <c r="G6863" s="49" t="s">
        <v>1</v>
      </c>
      <c r="H6863" s="22" t="s">
        <v>65</v>
      </c>
      <c r="I6863" s="64" t="s">
        <v>2718</v>
      </c>
      <c r="J6863" s="64" t="s">
        <v>2879</v>
      </c>
      <c r="K6863" s="64" t="s">
        <v>2942</v>
      </c>
      <c r="L6863" s="64" t="s">
        <v>2942</v>
      </c>
      <c r="M6863" s="64" t="s">
        <v>2950</v>
      </c>
      <c r="N6863" s="64" t="s">
        <v>2949</v>
      </c>
      <c r="O6863" s="64" t="s">
        <v>2951</v>
      </c>
      <c r="P6863" s="64" t="s">
        <v>2942</v>
      </c>
      <c r="Q6863" s="64" t="s">
        <v>2944</v>
      </c>
    </row>
    <row r="6864" spans="1:17" x14ac:dyDescent="0.25">
      <c r="A6864" s="24"/>
      <c r="B6864" s="24"/>
      <c r="C6864" s="24"/>
      <c r="D6864" s="51"/>
      <c r="E6864" s="51"/>
      <c r="F6864" s="51"/>
      <c r="G6864" s="51"/>
      <c r="H6864" s="18" t="s">
        <v>1</v>
      </c>
      <c r="I6864" s="65">
        <v>1</v>
      </c>
      <c r="J6864" s="65" t="s">
        <v>2894</v>
      </c>
      <c r="K6864" s="65">
        <v>3</v>
      </c>
      <c r="L6864" s="65" t="s">
        <v>2945</v>
      </c>
      <c r="M6864" s="65">
        <v>5</v>
      </c>
      <c r="N6864" s="65">
        <v>6</v>
      </c>
      <c r="O6864" s="65">
        <v>7</v>
      </c>
      <c r="P6864" s="65" t="s">
        <v>2946</v>
      </c>
      <c r="Q6864" s="65">
        <v>9</v>
      </c>
    </row>
    <row r="6865" spans="1:17" x14ac:dyDescent="0.25">
      <c r="A6865" s="24"/>
      <c r="B6865" s="24"/>
      <c r="C6865" s="24"/>
      <c r="D6865" s="51"/>
      <c r="E6865" s="52"/>
      <c r="F6865" s="52"/>
      <c r="G6865" s="52"/>
      <c r="H6865" s="19" t="s">
        <v>333</v>
      </c>
      <c r="I6865" s="69">
        <f t="shared" ref="I6865" si="5317">SUM(I6861)</f>
        <v>1343124</v>
      </c>
      <c r="J6865" s="69">
        <f t="shared" ref="J6865:K6865" si="5318">SUM(J6861)</f>
        <v>1303038</v>
      </c>
      <c r="K6865" s="69">
        <f t="shared" si="5318"/>
        <v>0</v>
      </c>
      <c r="L6865" s="69">
        <f t="shared" si="5313"/>
        <v>110785</v>
      </c>
      <c r="M6865" s="69">
        <f t="shared" ref="M6865" si="5319">SUM(M6861)</f>
        <v>0</v>
      </c>
      <c r="N6865" s="69">
        <f t="shared" ref="N6865:O6865" si="5320">SUM(N6861)</f>
        <v>0</v>
      </c>
      <c r="O6865" s="69">
        <f t="shared" si="5320"/>
        <v>110785</v>
      </c>
      <c r="P6865" s="69">
        <f t="shared" si="5315"/>
        <v>110785</v>
      </c>
      <c r="Q6865" s="69">
        <f t="shared" si="5316"/>
        <v>8.5020544297249963</v>
      </c>
    </row>
    <row r="6866" spans="1:17" x14ac:dyDescent="0.25">
      <c r="A6866" s="24"/>
      <c r="B6866" s="24"/>
      <c r="C6866" s="24"/>
      <c r="D6866" s="51"/>
      <c r="E6866" s="51"/>
      <c r="F6866" s="51"/>
      <c r="G6866" s="51"/>
      <c r="H6866" s="20" t="s">
        <v>67</v>
      </c>
      <c r="I6866" s="69">
        <f t="shared" ref="I6866" si="5321">SUM(I6865)</f>
        <v>1343124</v>
      </c>
      <c r="J6866" s="69">
        <f t="shared" ref="J6866:K6866" si="5322">SUM(J6865)</f>
        <v>1303038</v>
      </c>
      <c r="K6866" s="69">
        <f t="shared" si="5322"/>
        <v>0</v>
      </c>
      <c r="L6866" s="69">
        <f t="shared" si="5313"/>
        <v>110785</v>
      </c>
      <c r="M6866" s="69">
        <f t="shared" ref="M6866" si="5323">SUM(M6865)</f>
        <v>0</v>
      </c>
      <c r="N6866" s="69">
        <f t="shared" ref="N6866:O6866" si="5324">SUM(N6865)</f>
        <v>0</v>
      </c>
      <c r="O6866" s="69">
        <f t="shared" si="5324"/>
        <v>110785</v>
      </c>
      <c r="P6866" s="69">
        <f t="shared" si="5315"/>
        <v>110785</v>
      </c>
      <c r="Q6866" s="69">
        <f t="shared" si="5316"/>
        <v>8.5020544297249963</v>
      </c>
    </row>
    <row r="6867" spans="1:17" x14ac:dyDescent="0.25">
      <c r="A6867" s="25"/>
      <c r="B6867" s="25"/>
      <c r="C6867" s="25"/>
      <c r="D6867" s="53"/>
      <c r="E6867" s="53"/>
      <c r="F6867" s="53"/>
      <c r="G6867" s="53"/>
    </row>
    <row r="6868" spans="1:17" ht="15.75" thickBot="1" x14ac:dyDescent="0.3">
      <c r="A6868" s="23" t="s">
        <v>1</v>
      </c>
      <c r="B6868" s="23" t="s">
        <v>1</v>
      </c>
      <c r="C6868" s="23" t="s">
        <v>1</v>
      </c>
      <c r="D6868" s="49" t="s">
        <v>1</v>
      </c>
      <c r="E6868" s="49" t="s">
        <v>1</v>
      </c>
      <c r="F6868" s="49" t="s">
        <v>1</v>
      </c>
      <c r="G6868" s="49" t="s">
        <v>1</v>
      </c>
      <c r="H6868" s="26" t="s">
        <v>1</v>
      </c>
      <c r="I6868" s="70"/>
      <c r="J6868" s="70"/>
      <c r="K6868" s="70"/>
      <c r="L6868" s="70"/>
      <c r="M6868" s="70"/>
      <c r="N6868" s="70"/>
      <c r="O6868" s="70"/>
      <c r="P6868" s="70"/>
      <c r="Q6868" s="70"/>
    </row>
    <row r="6869" spans="1:17" ht="34.5" thickBot="1" x14ac:dyDescent="0.3">
      <c r="A6869" s="22" t="s">
        <v>4</v>
      </c>
      <c r="B6869" s="22" t="s">
        <v>5</v>
      </c>
      <c r="C6869" s="22" t="s">
        <v>6</v>
      </c>
      <c r="D6869" s="44" t="s">
        <v>2891</v>
      </c>
      <c r="E6869" s="44" t="s">
        <v>2895</v>
      </c>
      <c r="F6869" s="44" t="s">
        <v>7</v>
      </c>
      <c r="G6869" s="44" t="s">
        <v>8</v>
      </c>
      <c r="H6869" s="22" t="s">
        <v>9</v>
      </c>
      <c r="I6869" s="64" t="s">
        <v>2718</v>
      </c>
      <c r="J6869" s="64" t="s">
        <v>2879</v>
      </c>
      <c r="K6869" s="64" t="s">
        <v>2942</v>
      </c>
      <c r="L6869" s="64" t="s">
        <v>2942</v>
      </c>
      <c r="M6869" s="64" t="s">
        <v>2950</v>
      </c>
      <c r="N6869" s="64" t="s">
        <v>2949</v>
      </c>
      <c r="O6869" s="64" t="s">
        <v>2951</v>
      </c>
      <c r="P6869" s="64" t="s">
        <v>2942</v>
      </c>
      <c r="Q6869" s="64" t="s">
        <v>2944</v>
      </c>
    </row>
    <row r="6870" spans="1:17" x14ac:dyDescent="0.25">
      <c r="A6870" s="15" t="s">
        <v>1</v>
      </c>
      <c r="B6870" s="15" t="s">
        <v>1</v>
      </c>
      <c r="C6870" s="15" t="s">
        <v>1</v>
      </c>
      <c r="D6870" s="45" t="s">
        <v>1</v>
      </c>
      <c r="E6870" s="45" t="s">
        <v>1</v>
      </c>
      <c r="F6870" s="46" t="s">
        <v>1</v>
      </c>
      <c r="G6870" s="47" t="s">
        <v>1</v>
      </c>
      <c r="H6870" s="16" t="s">
        <v>1</v>
      </c>
      <c r="I6870" s="65">
        <v>1</v>
      </c>
      <c r="J6870" s="65" t="s">
        <v>2894</v>
      </c>
      <c r="K6870" s="65">
        <v>3</v>
      </c>
      <c r="L6870" s="65" t="s">
        <v>2945</v>
      </c>
      <c r="M6870" s="65">
        <v>5</v>
      </c>
      <c r="N6870" s="65">
        <v>6</v>
      </c>
      <c r="O6870" s="65">
        <v>7</v>
      </c>
      <c r="P6870" s="65" t="s">
        <v>2946</v>
      </c>
      <c r="Q6870" s="65">
        <v>9</v>
      </c>
    </row>
    <row r="6871" spans="1:17" ht="22.5" x14ac:dyDescent="0.25">
      <c r="A6871" s="14" t="s">
        <v>638</v>
      </c>
      <c r="B6871" s="14" t="s">
        <v>124</v>
      </c>
      <c r="C6871" s="12" t="s">
        <v>987</v>
      </c>
      <c r="D6871" s="43" t="s">
        <v>2044</v>
      </c>
      <c r="E6871" s="42" t="s">
        <v>1</v>
      </c>
      <c r="F6871" s="42" t="s">
        <v>1</v>
      </c>
      <c r="G6871" s="42" t="s">
        <v>1</v>
      </c>
      <c r="H6871" s="11" t="s">
        <v>2045</v>
      </c>
      <c r="I6871" s="63"/>
      <c r="J6871" s="63"/>
      <c r="K6871" s="63"/>
      <c r="L6871" s="63"/>
      <c r="M6871" s="63"/>
      <c r="N6871" s="63"/>
      <c r="O6871" s="63"/>
      <c r="P6871" s="63">
        <f t="shared" si="5315"/>
        <v>0</v>
      </c>
      <c r="Q6871" s="63" t="str">
        <f t="shared" si="5316"/>
        <v>-</v>
      </c>
    </row>
    <row r="6872" spans="1:17" ht="22.5" x14ac:dyDescent="0.25">
      <c r="A6872" s="14" t="s">
        <v>1</v>
      </c>
      <c r="B6872" s="14" t="s">
        <v>1</v>
      </c>
      <c r="C6872" s="14" t="s">
        <v>1</v>
      </c>
      <c r="D6872" s="42" t="s">
        <v>1</v>
      </c>
      <c r="E6872" s="42" t="s">
        <v>1</v>
      </c>
      <c r="F6872" s="42" t="s">
        <v>1</v>
      </c>
      <c r="G6872" s="42" t="s">
        <v>1</v>
      </c>
      <c r="H6872" s="17" t="s">
        <v>13</v>
      </c>
      <c r="I6872" s="66">
        <f t="shared" ref="I6872" si="5325">SUM(I6873,I6881,I6883)</f>
        <v>1287603</v>
      </c>
      <c r="J6872" s="66">
        <f t="shared" ref="J6872:K6872" si="5326">SUM(J6873,J6881,J6883)</f>
        <v>1224603</v>
      </c>
      <c r="K6872" s="66">
        <f t="shared" si="5326"/>
        <v>0</v>
      </c>
      <c r="L6872" s="66">
        <f t="shared" si="5313"/>
        <v>108300</v>
      </c>
      <c r="M6872" s="66">
        <f t="shared" ref="M6872" si="5327">SUM(M6873,M6881,M6883)</f>
        <v>0</v>
      </c>
      <c r="N6872" s="66">
        <f t="shared" ref="N6872:O6872" si="5328">SUM(N6873,N6881,N6883)</f>
        <v>0</v>
      </c>
      <c r="O6872" s="66">
        <f t="shared" si="5328"/>
        <v>108300</v>
      </c>
      <c r="P6872" s="66">
        <f t="shared" si="5315"/>
        <v>108300</v>
      </c>
      <c r="Q6872" s="66">
        <f t="shared" si="5316"/>
        <v>8.8436824015619759</v>
      </c>
    </row>
    <row r="6873" spans="1:17" x14ac:dyDescent="0.25">
      <c r="A6873" s="12" t="s">
        <v>638</v>
      </c>
      <c r="B6873" s="12" t="s">
        <v>124</v>
      </c>
      <c r="C6873" s="12" t="s">
        <v>987</v>
      </c>
      <c r="D6873" s="43" t="s">
        <v>2044</v>
      </c>
      <c r="E6873" s="42" t="s">
        <v>2709</v>
      </c>
      <c r="F6873" s="42" t="s">
        <v>1</v>
      </c>
      <c r="G6873" s="42" t="s">
        <v>1</v>
      </c>
      <c r="H6873" s="11" t="s">
        <v>15</v>
      </c>
      <c r="I6873" s="67">
        <f t="shared" ref="I6873" si="5329">SUM(I6874,I6875)</f>
        <v>1058103</v>
      </c>
      <c r="J6873" s="67">
        <f t="shared" ref="J6873:K6873" si="5330">SUM(J6874,J6875)</f>
        <v>1058103</v>
      </c>
      <c r="K6873" s="67">
        <f t="shared" si="5330"/>
        <v>0</v>
      </c>
      <c r="L6873" s="67">
        <f t="shared" si="5313"/>
        <v>86000</v>
      </c>
      <c r="M6873" s="67">
        <f t="shared" ref="M6873" si="5331">SUM(M6874,M6875)</f>
        <v>0</v>
      </c>
      <c r="N6873" s="67">
        <f t="shared" ref="N6873:O6873" si="5332">SUM(N6874,N6875)</f>
        <v>0</v>
      </c>
      <c r="O6873" s="67">
        <f t="shared" si="5332"/>
        <v>86000</v>
      </c>
      <c r="P6873" s="67">
        <f t="shared" si="5315"/>
        <v>86000</v>
      </c>
      <c r="Q6873" s="67">
        <f t="shared" si="5316"/>
        <v>8.12775315824641</v>
      </c>
    </row>
    <row r="6874" spans="1:17" x14ac:dyDescent="0.25">
      <c r="A6874" s="12" t="s">
        <v>638</v>
      </c>
      <c r="B6874" s="12" t="s">
        <v>124</v>
      </c>
      <c r="C6874" s="12" t="s">
        <v>987</v>
      </c>
      <c r="D6874" s="43" t="s">
        <v>2044</v>
      </c>
      <c r="E6874" s="48">
        <v>6111</v>
      </c>
      <c r="F6874" s="43"/>
      <c r="G6874" s="56" t="s">
        <v>2921</v>
      </c>
      <c r="H6874" s="23" t="s">
        <v>16</v>
      </c>
      <c r="I6874" s="68">
        <v>958911</v>
      </c>
      <c r="J6874" s="68">
        <v>958911</v>
      </c>
      <c r="K6874" s="68"/>
      <c r="L6874" s="68">
        <f t="shared" si="5313"/>
        <v>80000</v>
      </c>
      <c r="M6874" s="68"/>
      <c r="N6874" s="68"/>
      <c r="O6874" s="68">
        <v>80000</v>
      </c>
      <c r="P6874" s="68">
        <f t="shared" si="5315"/>
        <v>80000</v>
      </c>
      <c r="Q6874" s="68">
        <f t="shared" si="5316"/>
        <v>8.3427971939001644</v>
      </c>
    </row>
    <row r="6875" spans="1:17" x14ac:dyDescent="0.25">
      <c r="A6875" s="14" t="s">
        <v>638</v>
      </c>
      <c r="B6875" s="14" t="s">
        <v>124</v>
      </c>
      <c r="C6875" s="14" t="s">
        <v>987</v>
      </c>
      <c r="D6875" s="50" t="s">
        <v>2044</v>
      </c>
      <c r="E6875" s="50" t="s">
        <v>2719</v>
      </c>
      <c r="F6875" s="43" t="s">
        <v>1</v>
      </c>
      <c r="G6875" s="49" t="s">
        <v>1</v>
      </c>
      <c r="H6875" s="11" t="s">
        <v>19</v>
      </c>
      <c r="I6875" s="67">
        <f t="shared" ref="I6875:O6875" si="5333">SUM(I6876:I6880)</f>
        <v>99192</v>
      </c>
      <c r="J6875" s="67">
        <f t="shared" si="5333"/>
        <v>99192</v>
      </c>
      <c r="K6875" s="67">
        <f t="shared" si="5333"/>
        <v>0</v>
      </c>
      <c r="L6875" s="67">
        <f t="shared" si="5313"/>
        <v>6000</v>
      </c>
      <c r="M6875" s="67">
        <f t="shared" si="5333"/>
        <v>0</v>
      </c>
      <c r="N6875" s="67">
        <f t="shared" si="5333"/>
        <v>0</v>
      </c>
      <c r="O6875" s="67">
        <f t="shared" si="5333"/>
        <v>6000</v>
      </c>
      <c r="P6875" s="67">
        <f t="shared" si="5315"/>
        <v>6000</v>
      </c>
      <c r="Q6875" s="67">
        <f t="shared" si="5316"/>
        <v>6.0488749092668765</v>
      </c>
    </row>
    <row r="6876" spans="1:17" x14ac:dyDescent="0.25">
      <c r="A6876" s="12" t="s">
        <v>638</v>
      </c>
      <c r="B6876" s="12" t="s">
        <v>124</v>
      </c>
      <c r="C6876" s="12" t="s">
        <v>987</v>
      </c>
      <c r="D6876" s="43" t="s">
        <v>2044</v>
      </c>
      <c r="E6876" s="48">
        <v>6112</v>
      </c>
      <c r="F6876" s="43" t="s">
        <v>2046</v>
      </c>
      <c r="G6876" s="56" t="s">
        <v>2921</v>
      </c>
      <c r="H6876" s="23" t="s">
        <v>73</v>
      </c>
      <c r="I6876" s="68">
        <v>15741</v>
      </c>
      <c r="J6876" s="68">
        <v>15741</v>
      </c>
      <c r="K6876" s="68"/>
      <c r="L6876" s="68">
        <f t="shared" si="5313"/>
        <v>1500</v>
      </c>
      <c r="M6876" s="68"/>
      <c r="N6876" s="68"/>
      <c r="O6876" s="68">
        <v>1500</v>
      </c>
      <c r="P6876" s="68">
        <f t="shared" si="5315"/>
        <v>1500</v>
      </c>
      <c r="Q6876" s="68">
        <f t="shared" si="5316"/>
        <v>9.5292548122736793</v>
      </c>
    </row>
    <row r="6877" spans="1:17" x14ac:dyDescent="0.25">
      <c r="A6877" s="12" t="s">
        <v>638</v>
      </c>
      <c r="B6877" s="12" t="s">
        <v>124</v>
      </c>
      <c r="C6877" s="12" t="s">
        <v>987</v>
      </c>
      <c r="D6877" s="43" t="s">
        <v>2044</v>
      </c>
      <c r="E6877" s="48">
        <v>6112</v>
      </c>
      <c r="F6877" s="43" t="s">
        <v>2047</v>
      </c>
      <c r="G6877" s="56" t="s">
        <v>2921</v>
      </c>
      <c r="H6877" s="23" t="s">
        <v>22</v>
      </c>
      <c r="I6877" s="68">
        <v>52285</v>
      </c>
      <c r="J6877" s="68">
        <v>52285</v>
      </c>
      <c r="K6877" s="68"/>
      <c r="L6877" s="68">
        <f t="shared" si="5313"/>
        <v>4500</v>
      </c>
      <c r="M6877" s="68"/>
      <c r="N6877" s="68"/>
      <c r="O6877" s="68">
        <v>4500</v>
      </c>
      <c r="P6877" s="68">
        <f t="shared" si="5315"/>
        <v>4500</v>
      </c>
      <c r="Q6877" s="68">
        <f t="shared" si="5316"/>
        <v>8.6066749545758832</v>
      </c>
    </row>
    <row r="6878" spans="1:17" x14ac:dyDescent="0.25">
      <c r="A6878" s="12" t="s">
        <v>638</v>
      </c>
      <c r="B6878" s="12" t="s">
        <v>124</v>
      </c>
      <c r="C6878" s="12" t="s">
        <v>987</v>
      </c>
      <c r="D6878" s="43" t="s">
        <v>2044</v>
      </c>
      <c r="E6878" s="48">
        <v>6112</v>
      </c>
      <c r="F6878" s="43" t="s">
        <v>2048</v>
      </c>
      <c r="G6878" s="56" t="s">
        <v>2921</v>
      </c>
      <c r="H6878" s="23" t="s">
        <v>24</v>
      </c>
      <c r="I6878" s="68">
        <v>12366</v>
      </c>
      <c r="J6878" s="68">
        <v>12366</v>
      </c>
      <c r="K6878" s="68"/>
      <c r="L6878" s="68">
        <f t="shared" si="5313"/>
        <v>0</v>
      </c>
      <c r="M6878" s="68"/>
      <c r="N6878" s="68"/>
      <c r="O6878" s="68"/>
      <c r="P6878" s="68">
        <f t="shared" si="5315"/>
        <v>0</v>
      </c>
      <c r="Q6878" s="68">
        <f t="shared" si="5316"/>
        <v>0</v>
      </c>
    </row>
    <row r="6879" spans="1:17" x14ac:dyDescent="0.25">
      <c r="A6879" s="12" t="s">
        <v>638</v>
      </c>
      <c r="B6879" s="12" t="s">
        <v>124</v>
      </c>
      <c r="C6879" s="12" t="s">
        <v>987</v>
      </c>
      <c r="D6879" s="43" t="s">
        <v>2044</v>
      </c>
      <c r="E6879" s="48">
        <v>6112</v>
      </c>
      <c r="F6879" s="43" t="s">
        <v>2049</v>
      </c>
      <c r="G6879" s="56" t="s">
        <v>2921</v>
      </c>
      <c r="H6879" s="23" t="s">
        <v>76</v>
      </c>
      <c r="I6879" s="68">
        <v>9000</v>
      </c>
      <c r="J6879" s="68">
        <v>9000</v>
      </c>
      <c r="K6879" s="68"/>
      <c r="L6879" s="68">
        <f t="shared" si="5313"/>
        <v>0</v>
      </c>
      <c r="M6879" s="68"/>
      <c r="N6879" s="68"/>
      <c r="O6879" s="68"/>
      <c r="P6879" s="68">
        <f t="shared" si="5315"/>
        <v>0</v>
      </c>
      <c r="Q6879" s="68">
        <f t="shared" si="5316"/>
        <v>0</v>
      </c>
    </row>
    <row r="6880" spans="1:17" x14ac:dyDescent="0.25">
      <c r="A6880" s="12" t="s">
        <v>638</v>
      </c>
      <c r="B6880" s="12" t="s">
        <v>124</v>
      </c>
      <c r="C6880" s="12" t="s">
        <v>987</v>
      </c>
      <c r="D6880" s="43" t="s">
        <v>2044</v>
      </c>
      <c r="E6880" s="48">
        <v>6112</v>
      </c>
      <c r="F6880" s="43" t="s">
        <v>2050</v>
      </c>
      <c r="G6880" s="56" t="s">
        <v>2921</v>
      </c>
      <c r="H6880" s="23" t="s">
        <v>26</v>
      </c>
      <c r="I6880" s="68">
        <v>9800</v>
      </c>
      <c r="J6880" s="68">
        <v>9800</v>
      </c>
      <c r="K6880" s="68"/>
      <c r="L6880" s="68">
        <f t="shared" si="5313"/>
        <v>0</v>
      </c>
      <c r="M6880" s="68"/>
      <c r="N6880" s="68"/>
      <c r="O6880" s="68"/>
      <c r="P6880" s="68">
        <f t="shared" si="5315"/>
        <v>0</v>
      </c>
      <c r="Q6880" s="68">
        <f t="shared" si="5316"/>
        <v>0</v>
      </c>
    </row>
    <row r="6881" spans="1:17" x14ac:dyDescent="0.25">
      <c r="A6881" s="12" t="s">
        <v>638</v>
      </c>
      <c r="B6881" s="12" t="s">
        <v>124</v>
      </c>
      <c r="C6881" s="12" t="s">
        <v>987</v>
      </c>
      <c r="D6881" s="43" t="s">
        <v>2044</v>
      </c>
      <c r="E6881" s="42" t="s">
        <v>2710</v>
      </c>
      <c r="F6881" s="42" t="s">
        <v>1</v>
      </c>
      <c r="G6881" s="42" t="s">
        <v>1</v>
      </c>
      <c r="H6881" s="11" t="s">
        <v>28</v>
      </c>
      <c r="I6881" s="67">
        <f t="shared" ref="I6881:O6881" si="5334">SUM(I6882)</f>
        <v>106000</v>
      </c>
      <c r="J6881" s="67">
        <f t="shared" si="5334"/>
        <v>106000</v>
      </c>
      <c r="K6881" s="67">
        <f t="shared" si="5334"/>
        <v>0</v>
      </c>
      <c r="L6881" s="67">
        <f t="shared" si="5313"/>
        <v>9000</v>
      </c>
      <c r="M6881" s="67">
        <f t="shared" si="5334"/>
        <v>0</v>
      </c>
      <c r="N6881" s="67">
        <f t="shared" si="5334"/>
        <v>0</v>
      </c>
      <c r="O6881" s="67">
        <f t="shared" si="5334"/>
        <v>9000</v>
      </c>
      <c r="P6881" s="67">
        <f t="shared" si="5315"/>
        <v>9000</v>
      </c>
      <c r="Q6881" s="67">
        <f t="shared" si="5316"/>
        <v>8.4905660377358494</v>
      </c>
    </row>
    <row r="6882" spans="1:17" x14ac:dyDescent="0.25">
      <c r="A6882" s="12" t="s">
        <v>638</v>
      </c>
      <c r="B6882" s="12" t="s">
        <v>124</v>
      </c>
      <c r="C6882" s="12" t="s">
        <v>987</v>
      </c>
      <c r="D6882" s="43" t="s">
        <v>2044</v>
      </c>
      <c r="E6882" s="48">
        <v>6121</v>
      </c>
      <c r="F6882" s="43"/>
      <c r="G6882" s="56" t="s">
        <v>2921</v>
      </c>
      <c r="H6882" s="23" t="s">
        <v>29</v>
      </c>
      <c r="I6882" s="68">
        <v>106000</v>
      </c>
      <c r="J6882" s="68">
        <v>106000</v>
      </c>
      <c r="K6882" s="68"/>
      <c r="L6882" s="68">
        <f t="shared" si="5313"/>
        <v>9000</v>
      </c>
      <c r="M6882" s="68"/>
      <c r="N6882" s="68"/>
      <c r="O6882" s="68">
        <v>9000</v>
      </c>
      <c r="P6882" s="68">
        <f t="shared" si="5315"/>
        <v>9000</v>
      </c>
      <c r="Q6882" s="68">
        <f t="shared" si="5316"/>
        <v>8.4905660377358494</v>
      </c>
    </row>
    <row r="6883" spans="1:17" x14ac:dyDescent="0.25">
      <c r="A6883" s="12" t="s">
        <v>638</v>
      </c>
      <c r="B6883" s="12" t="s">
        <v>124</v>
      </c>
      <c r="C6883" s="12" t="s">
        <v>987</v>
      </c>
      <c r="D6883" s="43" t="s">
        <v>2044</v>
      </c>
      <c r="E6883" s="42" t="s">
        <v>2711</v>
      </c>
      <c r="F6883" s="42" t="s">
        <v>1</v>
      </c>
      <c r="G6883" s="42" t="s">
        <v>1</v>
      </c>
      <c r="H6883" s="11" t="s">
        <v>32</v>
      </c>
      <c r="I6883" s="67">
        <f t="shared" ref="I6883:O6883" si="5335">SUM(I6884:I6889)</f>
        <v>123500</v>
      </c>
      <c r="J6883" s="67">
        <f t="shared" si="5335"/>
        <v>60500</v>
      </c>
      <c r="K6883" s="67">
        <f t="shared" si="5335"/>
        <v>0</v>
      </c>
      <c r="L6883" s="67">
        <f t="shared" si="5313"/>
        <v>13300</v>
      </c>
      <c r="M6883" s="67">
        <f t="shared" si="5335"/>
        <v>0</v>
      </c>
      <c r="N6883" s="67">
        <f t="shared" si="5335"/>
        <v>0</v>
      </c>
      <c r="O6883" s="67">
        <f t="shared" si="5335"/>
        <v>13300</v>
      </c>
      <c r="P6883" s="67">
        <f t="shared" si="5315"/>
        <v>13300</v>
      </c>
      <c r="Q6883" s="67">
        <f t="shared" si="5316"/>
        <v>21.983471074380166</v>
      </c>
    </row>
    <row r="6884" spans="1:17" x14ac:dyDescent="0.25">
      <c r="A6884" s="12" t="s">
        <v>638</v>
      </c>
      <c r="B6884" s="12" t="s">
        <v>124</v>
      </c>
      <c r="C6884" s="12" t="s">
        <v>987</v>
      </c>
      <c r="D6884" s="43" t="s">
        <v>2044</v>
      </c>
      <c r="E6884" s="48">
        <v>6131</v>
      </c>
      <c r="F6884" s="43"/>
      <c r="G6884" s="56" t="s">
        <v>2921</v>
      </c>
      <c r="H6884" s="23" t="s">
        <v>33</v>
      </c>
      <c r="I6884" s="68">
        <v>10500</v>
      </c>
      <c r="J6884" s="68">
        <v>0</v>
      </c>
      <c r="K6884" s="68"/>
      <c r="L6884" s="68">
        <f t="shared" si="5313"/>
        <v>0</v>
      </c>
      <c r="M6884" s="68"/>
      <c r="N6884" s="68"/>
      <c r="O6884" s="68"/>
      <c r="P6884" s="68">
        <f t="shared" si="5315"/>
        <v>0</v>
      </c>
      <c r="Q6884" s="68" t="str">
        <f t="shared" si="5316"/>
        <v>-</v>
      </c>
    </row>
    <row r="6885" spans="1:17" x14ac:dyDescent="0.25">
      <c r="A6885" s="12" t="s">
        <v>638</v>
      </c>
      <c r="B6885" s="12" t="s">
        <v>124</v>
      </c>
      <c r="C6885" s="12" t="s">
        <v>987</v>
      </c>
      <c r="D6885" s="43" t="s">
        <v>2044</v>
      </c>
      <c r="E6885" s="48">
        <v>6132</v>
      </c>
      <c r="F6885" s="43"/>
      <c r="G6885" s="56" t="s">
        <v>2921</v>
      </c>
      <c r="H6885" s="23" t="s">
        <v>227</v>
      </c>
      <c r="I6885" s="68">
        <v>13000</v>
      </c>
      <c r="J6885" s="68">
        <v>13000</v>
      </c>
      <c r="K6885" s="68"/>
      <c r="L6885" s="68">
        <f t="shared" si="5313"/>
        <v>1100</v>
      </c>
      <c r="M6885" s="68"/>
      <c r="N6885" s="68"/>
      <c r="O6885" s="68">
        <v>1100</v>
      </c>
      <c r="P6885" s="68">
        <f t="shared" si="5315"/>
        <v>1100</v>
      </c>
      <c r="Q6885" s="68">
        <f t="shared" si="5316"/>
        <v>8.4615384615384617</v>
      </c>
    </row>
    <row r="6886" spans="1:17" x14ac:dyDescent="0.25">
      <c r="A6886" s="12" t="s">
        <v>638</v>
      </c>
      <c r="B6886" s="12" t="s">
        <v>124</v>
      </c>
      <c r="C6886" s="12" t="s">
        <v>987</v>
      </c>
      <c r="D6886" s="43" t="s">
        <v>2044</v>
      </c>
      <c r="E6886" s="48">
        <v>6133</v>
      </c>
      <c r="F6886" s="43"/>
      <c r="G6886" s="56" t="s">
        <v>2921</v>
      </c>
      <c r="H6886" s="23" t="s">
        <v>229</v>
      </c>
      <c r="I6886" s="68">
        <v>10000</v>
      </c>
      <c r="J6886" s="68">
        <v>10000</v>
      </c>
      <c r="K6886" s="68"/>
      <c r="L6886" s="68">
        <f t="shared" si="5313"/>
        <v>900</v>
      </c>
      <c r="M6886" s="68"/>
      <c r="N6886" s="68"/>
      <c r="O6886" s="68">
        <v>900</v>
      </c>
      <c r="P6886" s="68">
        <f t="shared" si="5315"/>
        <v>900</v>
      </c>
      <c r="Q6886" s="68">
        <f t="shared" si="5316"/>
        <v>9</v>
      </c>
    </row>
    <row r="6887" spans="1:17" x14ac:dyDescent="0.25">
      <c r="A6887" s="12" t="s">
        <v>638</v>
      </c>
      <c r="B6887" s="12" t="s">
        <v>124</v>
      </c>
      <c r="C6887" s="12" t="s">
        <v>987</v>
      </c>
      <c r="D6887" s="43" t="s">
        <v>2044</v>
      </c>
      <c r="E6887" s="48">
        <v>6134</v>
      </c>
      <c r="F6887" s="43"/>
      <c r="G6887" s="56" t="s">
        <v>2921</v>
      </c>
      <c r="H6887" s="23" t="s">
        <v>169</v>
      </c>
      <c r="I6887" s="68">
        <v>10500</v>
      </c>
      <c r="J6887" s="68">
        <v>0</v>
      </c>
      <c r="K6887" s="68"/>
      <c r="L6887" s="68">
        <f t="shared" si="5313"/>
        <v>0</v>
      </c>
      <c r="M6887" s="68"/>
      <c r="N6887" s="68"/>
      <c r="O6887" s="68"/>
      <c r="P6887" s="68">
        <f t="shared" si="5315"/>
        <v>0</v>
      </c>
      <c r="Q6887" s="68" t="str">
        <f t="shared" si="5316"/>
        <v>-</v>
      </c>
    </row>
    <row r="6888" spans="1:17" x14ac:dyDescent="0.25">
      <c r="A6888" s="12" t="s">
        <v>638</v>
      </c>
      <c r="B6888" s="12" t="s">
        <v>124</v>
      </c>
      <c r="C6888" s="12" t="s">
        <v>987</v>
      </c>
      <c r="D6888" s="43" t="s">
        <v>2044</v>
      </c>
      <c r="E6888" s="48">
        <v>6137</v>
      </c>
      <c r="F6888" s="43"/>
      <c r="G6888" s="56" t="s">
        <v>2921</v>
      </c>
      <c r="H6888" s="23" t="s">
        <v>235</v>
      </c>
      <c r="I6888" s="68">
        <v>9000</v>
      </c>
      <c r="J6888" s="68">
        <v>9000</v>
      </c>
      <c r="K6888" s="68"/>
      <c r="L6888" s="68">
        <f t="shared" si="5313"/>
        <v>800</v>
      </c>
      <c r="M6888" s="68"/>
      <c r="N6888" s="68"/>
      <c r="O6888" s="68">
        <v>800</v>
      </c>
      <c r="P6888" s="68">
        <f t="shared" si="5315"/>
        <v>800</v>
      </c>
      <c r="Q6888" s="68">
        <f t="shared" si="5316"/>
        <v>8.8888888888888893</v>
      </c>
    </row>
    <row r="6889" spans="1:17" x14ac:dyDescent="0.25">
      <c r="A6889" s="14" t="s">
        <v>638</v>
      </c>
      <c r="B6889" s="14" t="s">
        <v>124</v>
      </c>
      <c r="C6889" s="14" t="s">
        <v>987</v>
      </c>
      <c r="D6889" s="50" t="s">
        <v>2044</v>
      </c>
      <c r="E6889" s="50" t="s">
        <v>2720</v>
      </c>
      <c r="F6889" s="43" t="s">
        <v>1</v>
      </c>
      <c r="G6889" s="49" t="s">
        <v>1</v>
      </c>
      <c r="H6889" s="11" t="s">
        <v>35</v>
      </c>
      <c r="I6889" s="67">
        <f t="shared" ref="I6889:O6889" si="5336">SUM(I6890:I6892)</f>
        <v>70500</v>
      </c>
      <c r="J6889" s="67">
        <f t="shared" si="5336"/>
        <v>28500</v>
      </c>
      <c r="K6889" s="67">
        <f t="shared" si="5336"/>
        <v>0</v>
      </c>
      <c r="L6889" s="67">
        <f t="shared" si="5313"/>
        <v>10500</v>
      </c>
      <c r="M6889" s="67">
        <f t="shared" si="5336"/>
        <v>0</v>
      </c>
      <c r="N6889" s="67">
        <f t="shared" si="5336"/>
        <v>0</v>
      </c>
      <c r="O6889" s="67">
        <f t="shared" si="5336"/>
        <v>10500</v>
      </c>
      <c r="P6889" s="67">
        <f t="shared" si="5315"/>
        <v>10500</v>
      </c>
      <c r="Q6889" s="67">
        <f t="shared" si="5316"/>
        <v>36.84210526315789</v>
      </c>
    </row>
    <row r="6890" spans="1:17" x14ac:dyDescent="0.25">
      <c r="A6890" s="12" t="s">
        <v>638</v>
      </c>
      <c r="B6890" s="12" t="s">
        <v>124</v>
      </c>
      <c r="C6890" s="12" t="s">
        <v>987</v>
      </c>
      <c r="D6890" s="43" t="s">
        <v>2044</v>
      </c>
      <c r="E6890" s="48">
        <v>6139</v>
      </c>
      <c r="F6890" s="43"/>
      <c r="G6890" s="56" t="s">
        <v>2921</v>
      </c>
      <c r="H6890" s="23" t="s">
        <v>35</v>
      </c>
      <c r="I6890" s="68">
        <v>62000</v>
      </c>
      <c r="J6890" s="68">
        <v>20000</v>
      </c>
      <c r="K6890" s="68"/>
      <c r="L6890" s="68">
        <f t="shared" si="5313"/>
        <v>10000</v>
      </c>
      <c r="M6890" s="68"/>
      <c r="N6890" s="68"/>
      <c r="O6890" s="68">
        <v>10000</v>
      </c>
      <c r="P6890" s="68">
        <f t="shared" si="5315"/>
        <v>10000</v>
      </c>
      <c r="Q6890" s="68">
        <f t="shared" si="5316"/>
        <v>50</v>
      </c>
    </row>
    <row r="6891" spans="1:17" x14ac:dyDescent="0.25">
      <c r="A6891" s="12" t="s">
        <v>638</v>
      </c>
      <c r="B6891" s="12" t="s">
        <v>124</v>
      </c>
      <c r="C6891" s="12" t="s">
        <v>987</v>
      </c>
      <c r="D6891" s="43" t="s">
        <v>2044</v>
      </c>
      <c r="E6891" s="48">
        <v>6139</v>
      </c>
      <c r="F6891" s="43" t="s">
        <v>2051</v>
      </c>
      <c r="G6891" s="56" t="s">
        <v>2921</v>
      </c>
      <c r="H6891" s="23" t="s">
        <v>43</v>
      </c>
      <c r="I6891" s="68">
        <v>5000</v>
      </c>
      <c r="J6891" s="68">
        <v>5000</v>
      </c>
      <c r="K6891" s="68"/>
      <c r="L6891" s="68">
        <f t="shared" si="5313"/>
        <v>500</v>
      </c>
      <c r="M6891" s="68"/>
      <c r="N6891" s="68"/>
      <c r="O6891" s="68">
        <v>500</v>
      </c>
      <c r="P6891" s="68">
        <f t="shared" si="5315"/>
        <v>500</v>
      </c>
      <c r="Q6891" s="68">
        <f t="shared" si="5316"/>
        <v>10</v>
      </c>
    </row>
    <row r="6892" spans="1:17" ht="22.5" x14ac:dyDescent="0.25">
      <c r="A6892" s="12" t="s">
        <v>638</v>
      </c>
      <c r="B6892" s="12" t="s">
        <v>124</v>
      </c>
      <c r="C6892" s="12" t="s">
        <v>987</v>
      </c>
      <c r="D6892" s="43" t="s">
        <v>2044</v>
      </c>
      <c r="E6892" s="48">
        <v>6139</v>
      </c>
      <c r="F6892" s="43" t="s">
        <v>2052</v>
      </c>
      <c r="G6892" s="56" t="s">
        <v>2921</v>
      </c>
      <c r="H6892" s="23" t="s">
        <v>49</v>
      </c>
      <c r="I6892" s="68">
        <v>3500</v>
      </c>
      <c r="J6892" s="68">
        <v>3500</v>
      </c>
      <c r="K6892" s="68"/>
      <c r="L6892" s="68">
        <f t="shared" si="5313"/>
        <v>0</v>
      </c>
      <c r="M6892" s="68"/>
      <c r="N6892" s="68"/>
      <c r="O6892" s="68"/>
      <c r="P6892" s="68">
        <f t="shared" si="5315"/>
        <v>0</v>
      </c>
      <c r="Q6892" s="68">
        <f t="shared" si="5316"/>
        <v>0</v>
      </c>
    </row>
    <row r="6893" spans="1:17" ht="22.5" x14ac:dyDescent="0.25">
      <c r="A6893" s="23" t="s">
        <v>1</v>
      </c>
      <c r="B6893" s="23" t="s">
        <v>1</v>
      </c>
      <c r="C6893" s="23" t="s">
        <v>1</v>
      </c>
      <c r="D6893" s="49" t="s">
        <v>1</v>
      </c>
      <c r="E6893" s="49" t="s">
        <v>1</v>
      </c>
      <c r="F6893" s="49" t="s">
        <v>1</v>
      </c>
      <c r="G6893" s="49" t="s">
        <v>1</v>
      </c>
      <c r="H6893" s="17" t="s">
        <v>2053</v>
      </c>
      <c r="I6893" s="66">
        <f t="shared" ref="I6893:O6893" si="5337">SUM(I6872)</f>
        <v>1287603</v>
      </c>
      <c r="J6893" s="66">
        <f t="shared" si="5337"/>
        <v>1224603</v>
      </c>
      <c r="K6893" s="66">
        <f t="shared" si="5337"/>
        <v>0</v>
      </c>
      <c r="L6893" s="66">
        <f t="shared" si="5313"/>
        <v>108300</v>
      </c>
      <c r="M6893" s="66">
        <f t="shared" si="5337"/>
        <v>0</v>
      </c>
      <c r="N6893" s="66">
        <f t="shared" si="5337"/>
        <v>0</v>
      </c>
      <c r="O6893" s="66">
        <f t="shared" si="5337"/>
        <v>108300</v>
      </c>
      <c r="P6893" s="66">
        <f t="shared" si="5315"/>
        <v>108300</v>
      </c>
      <c r="Q6893" s="66">
        <f t="shared" si="5316"/>
        <v>8.8436824015619759</v>
      </c>
    </row>
    <row r="6894" spans="1:17" ht="15.75" thickBot="1" x14ac:dyDescent="0.3">
      <c r="A6894" s="23" t="s">
        <v>1</v>
      </c>
      <c r="B6894" s="23" t="s">
        <v>1</v>
      </c>
      <c r="C6894" s="23" t="s">
        <v>1</v>
      </c>
      <c r="D6894" s="49" t="s">
        <v>1</v>
      </c>
      <c r="E6894" s="49" t="s">
        <v>1</v>
      </c>
      <c r="F6894" s="49" t="s">
        <v>1</v>
      </c>
      <c r="G6894" s="49" t="s">
        <v>1</v>
      </c>
      <c r="H6894" s="11" t="s">
        <v>64</v>
      </c>
      <c r="I6894" s="67">
        <v>27</v>
      </c>
      <c r="J6894" s="67">
        <v>27</v>
      </c>
      <c r="K6894" s="67"/>
      <c r="L6894" s="67"/>
      <c r="M6894" s="67"/>
      <c r="N6894" s="67"/>
      <c r="O6894" s="67"/>
      <c r="P6894" s="67">
        <f t="shared" si="5315"/>
        <v>0</v>
      </c>
      <c r="Q6894" s="67">
        <f t="shared" si="5316"/>
        <v>0</v>
      </c>
    </row>
    <row r="6895" spans="1:17" ht="34.5" thickBot="1" x14ac:dyDescent="0.3">
      <c r="A6895" s="23" t="s">
        <v>1</v>
      </c>
      <c r="B6895" s="23" t="s">
        <v>1</v>
      </c>
      <c r="C6895" s="23" t="s">
        <v>1</v>
      </c>
      <c r="D6895" s="49" t="s">
        <v>1</v>
      </c>
      <c r="E6895" s="49" t="s">
        <v>1</v>
      </c>
      <c r="F6895" s="49" t="s">
        <v>1</v>
      </c>
      <c r="G6895" s="49" t="s">
        <v>1</v>
      </c>
      <c r="H6895" s="22" t="s">
        <v>65</v>
      </c>
      <c r="I6895" s="64" t="s">
        <v>2718</v>
      </c>
      <c r="J6895" s="64" t="s">
        <v>2879</v>
      </c>
      <c r="K6895" s="64" t="s">
        <v>2942</v>
      </c>
      <c r="L6895" s="64" t="s">
        <v>2942</v>
      </c>
      <c r="M6895" s="64" t="s">
        <v>2950</v>
      </c>
      <c r="N6895" s="64" t="s">
        <v>2949</v>
      </c>
      <c r="O6895" s="64" t="s">
        <v>2951</v>
      </c>
      <c r="P6895" s="64" t="s">
        <v>2942</v>
      </c>
      <c r="Q6895" s="64" t="s">
        <v>2944</v>
      </c>
    </row>
    <row r="6896" spans="1:17" x14ac:dyDescent="0.25">
      <c r="A6896" s="24"/>
      <c r="B6896" s="24"/>
      <c r="C6896" s="24"/>
      <c r="D6896" s="51"/>
      <c r="E6896" s="51"/>
      <c r="F6896" s="51"/>
      <c r="G6896" s="51"/>
      <c r="H6896" s="18" t="s">
        <v>1</v>
      </c>
      <c r="I6896" s="65">
        <v>1</v>
      </c>
      <c r="J6896" s="65" t="s">
        <v>2894</v>
      </c>
      <c r="K6896" s="65">
        <v>3</v>
      </c>
      <c r="L6896" s="65" t="s">
        <v>2945</v>
      </c>
      <c r="M6896" s="65">
        <v>5</v>
      </c>
      <c r="N6896" s="65">
        <v>6</v>
      </c>
      <c r="O6896" s="65">
        <v>7</v>
      </c>
      <c r="P6896" s="65" t="s">
        <v>2946</v>
      </c>
      <c r="Q6896" s="65">
        <v>9</v>
      </c>
    </row>
    <row r="6897" spans="1:17" x14ac:dyDescent="0.25">
      <c r="A6897" s="24"/>
      <c r="B6897" s="24"/>
      <c r="C6897" s="24"/>
      <c r="D6897" s="51"/>
      <c r="E6897" s="52"/>
      <c r="F6897" s="52"/>
      <c r="G6897" s="52"/>
      <c r="H6897" s="19" t="s">
        <v>333</v>
      </c>
      <c r="I6897" s="69">
        <f t="shared" ref="I6897" si="5338">SUM(I6893)</f>
        <v>1287603</v>
      </c>
      <c r="J6897" s="69">
        <f t="shared" ref="J6897:K6897" si="5339">SUM(J6893)</f>
        <v>1224603</v>
      </c>
      <c r="K6897" s="69">
        <f t="shared" si="5339"/>
        <v>0</v>
      </c>
      <c r="L6897" s="69">
        <f t="shared" si="5313"/>
        <v>108300</v>
      </c>
      <c r="M6897" s="69">
        <f t="shared" ref="M6897" si="5340">SUM(M6893)</f>
        <v>0</v>
      </c>
      <c r="N6897" s="69">
        <f t="shared" ref="N6897:O6897" si="5341">SUM(N6893)</f>
        <v>0</v>
      </c>
      <c r="O6897" s="69">
        <f t="shared" si="5341"/>
        <v>108300</v>
      </c>
      <c r="P6897" s="69">
        <f t="shared" si="5315"/>
        <v>108300</v>
      </c>
      <c r="Q6897" s="69">
        <f t="shared" si="5316"/>
        <v>8.8436824015619759</v>
      </c>
    </row>
    <row r="6898" spans="1:17" x14ac:dyDescent="0.25">
      <c r="A6898" s="24"/>
      <c r="B6898" s="24"/>
      <c r="C6898" s="24"/>
      <c r="D6898" s="51"/>
      <c r="E6898" s="51"/>
      <c r="F6898" s="51"/>
      <c r="G6898" s="51"/>
      <c r="H6898" s="20" t="s">
        <v>67</v>
      </c>
      <c r="I6898" s="69">
        <f t="shared" ref="I6898" si="5342">SUM(I6897)</f>
        <v>1287603</v>
      </c>
      <c r="J6898" s="69">
        <f t="shared" ref="J6898:K6898" si="5343">SUM(J6897)</f>
        <v>1224603</v>
      </c>
      <c r="K6898" s="69">
        <f t="shared" si="5343"/>
        <v>0</v>
      </c>
      <c r="L6898" s="69">
        <f t="shared" si="5313"/>
        <v>108300</v>
      </c>
      <c r="M6898" s="69">
        <f t="shared" ref="M6898" si="5344">SUM(M6897)</f>
        <v>0</v>
      </c>
      <c r="N6898" s="69">
        <f t="shared" ref="N6898:O6898" si="5345">SUM(N6897)</f>
        <v>0</v>
      </c>
      <c r="O6898" s="69">
        <f t="shared" si="5345"/>
        <v>108300</v>
      </c>
      <c r="P6898" s="69">
        <f t="shared" si="5315"/>
        <v>108300</v>
      </c>
      <c r="Q6898" s="69">
        <f t="shared" si="5316"/>
        <v>8.8436824015619759</v>
      </c>
    </row>
    <row r="6899" spans="1:17" x14ac:dyDescent="0.25">
      <c r="A6899" s="25"/>
      <c r="B6899" s="25"/>
      <c r="C6899" s="25"/>
      <c r="D6899" s="53"/>
      <c r="E6899" s="53"/>
      <c r="F6899" s="53"/>
      <c r="G6899" s="53"/>
    </row>
    <row r="6900" spans="1:17" ht="15.75" thickBot="1" x14ac:dyDescent="0.3">
      <c r="A6900" s="23" t="s">
        <v>1</v>
      </c>
      <c r="B6900" s="23" t="s">
        <v>1</v>
      </c>
      <c r="C6900" s="23" t="s">
        <v>1</v>
      </c>
      <c r="D6900" s="49" t="s">
        <v>1</v>
      </c>
      <c r="E6900" s="49" t="s">
        <v>1</v>
      </c>
      <c r="F6900" s="49" t="s">
        <v>1</v>
      </c>
      <c r="G6900" s="49" t="s">
        <v>1</v>
      </c>
      <c r="H6900" s="26" t="s">
        <v>1</v>
      </c>
      <c r="I6900" s="70"/>
      <c r="J6900" s="70"/>
      <c r="K6900" s="70"/>
      <c r="L6900" s="70"/>
      <c r="M6900" s="70"/>
      <c r="N6900" s="70"/>
      <c r="O6900" s="70"/>
      <c r="P6900" s="70"/>
      <c r="Q6900" s="70"/>
    </row>
    <row r="6901" spans="1:17" ht="34.5" thickBot="1" x14ac:dyDescent="0.3">
      <c r="A6901" s="22" t="s">
        <v>4</v>
      </c>
      <c r="B6901" s="22" t="s">
        <v>5</v>
      </c>
      <c r="C6901" s="22" t="s">
        <v>6</v>
      </c>
      <c r="D6901" s="44" t="s">
        <v>2891</v>
      </c>
      <c r="E6901" s="44" t="s">
        <v>2895</v>
      </c>
      <c r="F6901" s="44" t="s">
        <v>7</v>
      </c>
      <c r="G6901" s="44" t="s">
        <v>8</v>
      </c>
      <c r="H6901" s="22" t="s">
        <v>9</v>
      </c>
      <c r="I6901" s="64" t="s">
        <v>2718</v>
      </c>
      <c r="J6901" s="64" t="s">
        <v>2879</v>
      </c>
      <c r="K6901" s="64" t="s">
        <v>2942</v>
      </c>
      <c r="L6901" s="64" t="s">
        <v>2942</v>
      </c>
      <c r="M6901" s="64" t="s">
        <v>2950</v>
      </c>
      <c r="N6901" s="64" t="s">
        <v>2949</v>
      </c>
      <c r="O6901" s="64" t="s">
        <v>2951</v>
      </c>
      <c r="P6901" s="64" t="s">
        <v>2942</v>
      </c>
      <c r="Q6901" s="64" t="s">
        <v>2944</v>
      </c>
    </row>
    <row r="6902" spans="1:17" x14ac:dyDescent="0.25">
      <c r="A6902" s="15" t="s">
        <v>1</v>
      </c>
      <c r="B6902" s="15" t="s">
        <v>1</v>
      </c>
      <c r="C6902" s="15" t="s">
        <v>1</v>
      </c>
      <c r="D6902" s="45" t="s">
        <v>1</v>
      </c>
      <c r="E6902" s="45" t="s">
        <v>1</v>
      </c>
      <c r="F6902" s="46" t="s">
        <v>1</v>
      </c>
      <c r="G6902" s="47" t="s">
        <v>1</v>
      </c>
      <c r="H6902" s="16" t="s">
        <v>1</v>
      </c>
      <c r="I6902" s="65">
        <v>1</v>
      </c>
      <c r="J6902" s="65" t="s">
        <v>2894</v>
      </c>
      <c r="K6902" s="65">
        <v>3</v>
      </c>
      <c r="L6902" s="65" t="s">
        <v>2945</v>
      </c>
      <c r="M6902" s="65">
        <v>5</v>
      </c>
      <c r="N6902" s="65">
        <v>6</v>
      </c>
      <c r="O6902" s="65">
        <v>7</v>
      </c>
      <c r="P6902" s="65" t="s">
        <v>2946</v>
      </c>
      <c r="Q6902" s="65">
        <v>9</v>
      </c>
    </row>
    <row r="6903" spans="1:17" x14ac:dyDescent="0.25">
      <c r="A6903" s="14" t="s">
        <v>638</v>
      </c>
      <c r="B6903" s="14" t="s">
        <v>124</v>
      </c>
      <c r="C6903" s="12" t="s">
        <v>997</v>
      </c>
      <c r="D6903" s="43" t="s">
        <v>2054</v>
      </c>
      <c r="E6903" s="42" t="s">
        <v>1</v>
      </c>
      <c r="F6903" s="42" t="s">
        <v>1</v>
      </c>
      <c r="G6903" s="42" t="s">
        <v>1</v>
      </c>
      <c r="H6903" s="11" t="s">
        <v>2055</v>
      </c>
      <c r="I6903" s="63"/>
      <c r="J6903" s="63"/>
      <c r="K6903" s="63"/>
      <c r="L6903" s="63"/>
      <c r="M6903" s="63"/>
      <c r="N6903" s="63"/>
      <c r="O6903" s="63"/>
      <c r="P6903" s="63">
        <f t="shared" si="5315"/>
        <v>0</v>
      </c>
      <c r="Q6903" s="63" t="str">
        <f t="shared" si="5316"/>
        <v>-</v>
      </c>
    </row>
    <row r="6904" spans="1:17" ht="22.5" x14ac:dyDescent="0.25">
      <c r="A6904" s="14" t="s">
        <v>1</v>
      </c>
      <c r="B6904" s="14" t="s">
        <v>1</v>
      </c>
      <c r="C6904" s="14" t="s">
        <v>1</v>
      </c>
      <c r="D6904" s="42" t="s">
        <v>1</v>
      </c>
      <c r="E6904" s="42" t="s">
        <v>1</v>
      </c>
      <c r="F6904" s="42" t="s">
        <v>1</v>
      </c>
      <c r="G6904" s="42" t="s">
        <v>1</v>
      </c>
      <c r="H6904" s="17" t="s">
        <v>13</v>
      </c>
      <c r="I6904" s="66">
        <f t="shared" ref="I6904" si="5346">SUM(I6905,I6912,I6914)</f>
        <v>683002</v>
      </c>
      <c r="J6904" s="66">
        <f t="shared" ref="J6904:K6904" si="5347">SUM(J6905,J6912,J6914)</f>
        <v>665002</v>
      </c>
      <c r="K6904" s="66">
        <f t="shared" si="5347"/>
        <v>0</v>
      </c>
      <c r="L6904" s="66">
        <f t="shared" si="5313"/>
        <v>57800</v>
      </c>
      <c r="M6904" s="66">
        <f t="shared" ref="M6904" si="5348">SUM(M6905,M6912,M6914)</f>
        <v>0</v>
      </c>
      <c r="N6904" s="66">
        <f t="shared" ref="N6904:O6904" si="5349">SUM(N6905,N6912,N6914)</f>
        <v>0</v>
      </c>
      <c r="O6904" s="66">
        <f t="shared" si="5349"/>
        <v>57800</v>
      </c>
      <c r="P6904" s="66">
        <f t="shared" si="5315"/>
        <v>57800</v>
      </c>
      <c r="Q6904" s="66">
        <f t="shared" si="5316"/>
        <v>8.6917031828475704</v>
      </c>
    </row>
    <row r="6905" spans="1:17" x14ac:dyDescent="0.25">
      <c r="A6905" s="12" t="s">
        <v>638</v>
      </c>
      <c r="B6905" s="12" t="s">
        <v>124</v>
      </c>
      <c r="C6905" s="12" t="s">
        <v>997</v>
      </c>
      <c r="D6905" s="43" t="s">
        <v>2054</v>
      </c>
      <c r="E6905" s="42" t="s">
        <v>2709</v>
      </c>
      <c r="F6905" s="42" t="s">
        <v>1</v>
      </c>
      <c r="G6905" s="42" t="s">
        <v>1</v>
      </c>
      <c r="H6905" s="11" t="s">
        <v>15</v>
      </c>
      <c r="I6905" s="67">
        <f t="shared" ref="I6905" si="5350">SUM(I6906,I6907)</f>
        <v>586462</v>
      </c>
      <c r="J6905" s="67">
        <f t="shared" ref="J6905:K6905" si="5351">SUM(J6906,J6907)</f>
        <v>586462</v>
      </c>
      <c r="K6905" s="67">
        <f t="shared" si="5351"/>
        <v>0</v>
      </c>
      <c r="L6905" s="67">
        <f t="shared" si="5313"/>
        <v>49200</v>
      </c>
      <c r="M6905" s="67">
        <f t="shared" ref="M6905" si="5352">SUM(M6906,M6907)</f>
        <v>0</v>
      </c>
      <c r="N6905" s="67">
        <f t="shared" ref="N6905:O6905" si="5353">SUM(N6906,N6907)</f>
        <v>0</v>
      </c>
      <c r="O6905" s="67">
        <f t="shared" si="5353"/>
        <v>49200</v>
      </c>
      <c r="P6905" s="67">
        <f t="shared" si="5315"/>
        <v>49200</v>
      </c>
      <c r="Q6905" s="67">
        <f t="shared" si="5316"/>
        <v>8.389290354703288</v>
      </c>
    </row>
    <row r="6906" spans="1:17" x14ac:dyDescent="0.25">
      <c r="A6906" s="12" t="s">
        <v>638</v>
      </c>
      <c r="B6906" s="12" t="s">
        <v>124</v>
      </c>
      <c r="C6906" s="12" t="s">
        <v>997</v>
      </c>
      <c r="D6906" s="43" t="s">
        <v>2054</v>
      </c>
      <c r="E6906" s="48">
        <v>6111</v>
      </c>
      <c r="F6906" s="43"/>
      <c r="G6906" s="56" t="s">
        <v>2921</v>
      </c>
      <c r="H6906" s="23" t="s">
        <v>16</v>
      </c>
      <c r="I6906" s="68">
        <v>513715</v>
      </c>
      <c r="J6906" s="68">
        <v>513715</v>
      </c>
      <c r="K6906" s="68"/>
      <c r="L6906" s="68">
        <f t="shared" si="5313"/>
        <v>44300</v>
      </c>
      <c r="M6906" s="68"/>
      <c r="N6906" s="68"/>
      <c r="O6906" s="68">
        <v>44300</v>
      </c>
      <c r="P6906" s="68">
        <f t="shared" si="5315"/>
        <v>44300</v>
      </c>
      <c r="Q6906" s="68">
        <f t="shared" si="5316"/>
        <v>8.6234585324547659</v>
      </c>
    </row>
    <row r="6907" spans="1:17" x14ac:dyDescent="0.25">
      <c r="A6907" s="14" t="s">
        <v>638</v>
      </c>
      <c r="B6907" s="14" t="s">
        <v>124</v>
      </c>
      <c r="C6907" s="14" t="s">
        <v>997</v>
      </c>
      <c r="D6907" s="50" t="s">
        <v>2054</v>
      </c>
      <c r="E6907" s="50" t="s">
        <v>2719</v>
      </c>
      <c r="F6907" s="43" t="s">
        <v>1</v>
      </c>
      <c r="G6907" s="49" t="s">
        <v>1</v>
      </c>
      <c r="H6907" s="11" t="s">
        <v>19</v>
      </c>
      <c r="I6907" s="67">
        <f t="shared" ref="I6907:O6907" si="5354">SUM(I6908:I6911)</f>
        <v>72747</v>
      </c>
      <c r="J6907" s="67">
        <f t="shared" si="5354"/>
        <v>72747</v>
      </c>
      <c r="K6907" s="67">
        <f t="shared" si="5354"/>
        <v>0</v>
      </c>
      <c r="L6907" s="67">
        <f t="shared" si="5313"/>
        <v>4900</v>
      </c>
      <c r="M6907" s="67">
        <f t="shared" si="5354"/>
        <v>0</v>
      </c>
      <c r="N6907" s="67">
        <f t="shared" si="5354"/>
        <v>0</v>
      </c>
      <c r="O6907" s="67">
        <f t="shared" si="5354"/>
        <v>4900</v>
      </c>
      <c r="P6907" s="67">
        <f t="shared" si="5315"/>
        <v>4900</v>
      </c>
      <c r="Q6907" s="67">
        <f t="shared" si="5316"/>
        <v>6.7356729487126623</v>
      </c>
    </row>
    <row r="6908" spans="1:17" x14ac:dyDescent="0.25">
      <c r="A6908" s="12" t="s">
        <v>638</v>
      </c>
      <c r="B6908" s="12" t="s">
        <v>124</v>
      </c>
      <c r="C6908" s="12" t="s">
        <v>997</v>
      </c>
      <c r="D6908" s="43" t="s">
        <v>2054</v>
      </c>
      <c r="E6908" s="48">
        <v>6112</v>
      </c>
      <c r="F6908" s="43" t="s">
        <v>2056</v>
      </c>
      <c r="G6908" s="56" t="s">
        <v>2921</v>
      </c>
      <c r="H6908" s="23" t="s">
        <v>73</v>
      </c>
      <c r="I6908" s="68">
        <v>13409</v>
      </c>
      <c r="J6908" s="68">
        <v>13409</v>
      </c>
      <c r="K6908" s="68"/>
      <c r="L6908" s="68">
        <f t="shared" si="5313"/>
        <v>1300</v>
      </c>
      <c r="M6908" s="68"/>
      <c r="N6908" s="68"/>
      <c r="O6908" s="68">
        <v>1300</v>
      </c>
      <c r="P6908" s="68">
        <f t="shared" si="5315"/>
        <v>1300</v>
      </c>
      <c r="Q6908" s="68">
        <f t="shared" si="5316"/>
        <v>9.6949809829219173</v>
      </c>
    </row>
    <row r="6909" spans="1:17" x14ac:dyDescent="0.25">
      <c r="A6909" s="12" t="s">
        <v>638</v>
      </c>
      <c r="B6909" s="12" t="s">
        <v>124</v>
      </c>
      <c r="C6909" s="12" t="s">
        <v>997</v>
      </c>
      <c r="D6909" s="43" t="s">
        <v>2054</v>
      </c>
      <c r="E6909" s="48">
        <v>6112</v>
      </c>
      <c r="F6909" s="43" t="s">
        <v>2057</v>
      </c>
      <c r="G6909" s="56" t="s">
        <v>2921</v>
      </c>
      <c r="H6909" s="23" t="s">
        <v>22</v>
      </c>
      <c r="I6909" s="68">
        <v>40338</v>
      </c>
      <c r="J6909" s="68">
        <v>40338</v>
      </c>
      <c r="K6909" s="68"/>
      <c r="L6909" s="68">
        <f t="shared" si="5313"/>
        <v>3600</v>
      </c>
      <c r="M6909" s="68"/>
      <c r="N6909" s="68"/>
      <c r="O6909" s="68">
        <v>3600</v>
      </c>
      <c r="P6909" s="68">
        <f t="shared" si="5315"/>
        <v>3600</v>
      </c>
      <c r="Q6909" s="68">
        <f t="shared" si="5316"/>
        <v>8.9245872378402495</v>
      </c>
    </row>
    <row r="6910" spans="1:17" x14ac:dyDescent="0.25">
      <c r="A6910" s="12" t="s">
        <v>638</v>
      </c>
      <c r="B6910" s="12" t="s">
        <v>124</v>
      </c>
      <c r="C6910" s="12" t="s">
        <v>997</v>
      </c>
      <c r="D6910" s="43" t="s">
        <v>2054</v>
      </c>
      <c r="E6910" s="48">
        <v>6112</v>
      </c>
      <c r="F6910" s="43" t="s">
        <v>2058</v>
      </c>
      <c r="G6910" s="56" t="s">
        <v>2921</v>
      </c>
      <c r="H6910" s="23" t="s">
        <v>24</v>
      </c>
      <c r="I6910" s="68">
        <v>9000</v>
      </c>
      <c r="J6910" s="68">
        <v>9000</v>
      </c>
      <c r="K6910" s="68"/>
      <c r="L6910" s="68">
        <f t="shared" si="5313"/>
        <v>0</v>
      </c>
      <c r="M6910" s="68"/>
      <c r="N6910" s="68"/>
      <c r="O6910" s="68"/>
      <c r="P6910" s="68">
        <f t="shared" si="5315"/>
        <v>0</v>
      </c>
      <c r="Q6910" s="68">
        <f t="shared" si="5316"/>
        <v>0</v>
      </c>
    </row>
    <row r="6911" spans="1:17" x14ac:dyDescent="0.25">
      <c r="A6911" s="12" t="s">
        <v>638</v>
      </c>
      <c r="B6911" s="12" t="s">
        <v>124</v>
      </c>
      <c r="C6911" s="12" t="s">
        <v>997</v>
      </c>
      <c r="D6911" s="43" t="s">
        <v>2054</v>
      </c>
      <c r="E6911" s="48">
        <v>6112</v>
      </c>
      <c r="F6911" s="43" t="s">
        <v>2059</v>
      </c>
      <c r="G6911" s="56" t="s">
        <v>2921</v>
      </c>
      <c r="H6911" s="23" t="s">
        <v>26</v>
      </c>
      <c r="I6911" s="68">
        <v>10000</v>
      </c>
      <c r="J6911" s="68">
        <v>10000</v>
      </c>
      <c r="K6911" s="68"/>
      <c r="L6911" s="68">
        <f t="shared" si="5313"/>
        <v>0</v>
      </c>
      <c r="M6911" s="68"/>
      <c r="N6911" s="68"/>
      <c r="O6911" s="68"/>
      <c r="P6911" s="68">
        <f t="shared" si="5315"/>
        <v>0</v>
      </c>
      <c r="Q6911" s="68">
        <f t="shared" si="5316"/>
        <v>0</v>
      </c>
    </row>
    <row r="6912" spans="1:17" x14ac:dyDescent="0.25">
      <c r="A6912" s="12" t="s">
        <v>638</v>
      </c>
      <c r="B6912" s="12" t="s">
        <v>124</v>
      </c>
      <c r="C6912" s="12" t="s">
        <v>997</v>
      </c>
      <c r="D6912" s="43" t="s">
        <v>2054</v>
      </c>
      <c r="E6912" s="42" t="s">
        <v>2710</v>
      </c>
      <c r="F6912" s="42" t="s">
        <v>1</v>
      </c>
      <c r="G6912" s="42" t="s">
        <v>1</v>
      </c>
      <c r="H6912" s="11" t="s">
        <v>28</v>
      </c>
      <c r="I6912" s="67">
        <f t="shared" ref="I6912:O6912" si="5355">SUM(I6913)</f>
        <v>53440</v>
      </c>
      <c r="J6912" s="67">
        <f t="shared" si="5355"/>
        <v>53440</v>
      </c>
      <c r="K6912" s="67">
        <f t="shared" si="5355"/>
        <v>0</v>
      </c>
      <c r="L6912" s="67">
        <f t="shared" si="5313"/>
        <v>5000</v>
      </c>
      <c r="M6912" s="67">
        <f t="shared" si="5355"/>
        <v>0</v>
      </c>
      <c r="N6912" s="67">
        <f t="shared" si="5355"/>
        <v>0</v>
      </c>
      <c r="O6912" s="67">
        <f t="shared" si="5355"/>
        <v>5000</v>
      </c>
      <c r="P6912" s="67">
        <f t="shared" si="5315"/>
        <v>5000</v>
      </c>
      <c r="Q6912" s="67">
        <f t="shared" si="5316"/>
        <v>9.3562874251497004</v>
      </c>
    </row>
    <row r="6913" spans="1:17" x14ac:dyDescent="0.25">
      <c r="A6913" s="12" t="s">
        <v>638</v>
      </c>
      <c r="B6913" s="12" t="s">
        <v>124</v>
      </c>
      <c r="C6913" s="12" t="s">
        <v>997</v>
      </c>
      <c r="D6913" s="43" t="s">
        <v>2054</v>
      </c>
      <c r="E6913" s="48">
        <v>6121</v>
      </c>
      <c r="F6913" s="43"/>
      <c r="G6913" s="56" t="s">
        <v>2921</v>
      </c>
      <c r="H6913" s="23" t="s">
        <v>29</v>
      </c>
      <c r="I6913" s="68">
        <v>53440</v>
      </c>
      <c r="J6913" s="68">
        <v>53440</v>
      </c>
      <c r="K6913" s="68"/>
      <c r="L6913" s="68">
        <f t="shared" si="5313"/>
        <v>5000</v>
      </c>
      <c r="M6913" s="68"/>
      <c r="N6913" s="68"/>
      <c r="O6913" s="68">
        <v>5000</v>
      </c>
      <c r="P6913" s="68">
        <f t="shared" si="5315"/>
        <v>5000</v>
      </c>
      <c r="Q6913" s="68">
        <f t="shared" si="5316"/>
        <v>9.3562874251497004</v>
      </c>
    </row>
    <row r="6914" spans="1:17" x14ac:dyDescent="0.25">
      <c r="A6914" s="12" t="s">
        <v>638</v>
      </c>
      <c r="B6914" s="12" t="s">
        <v>124</v>
      </c>
      <c r="C6914" s="12" t="s">
        <v>997</v>
      </c>
      <c r="D6914" s="43" t="s">
        <v>2054</v>
      </c>
      <c r="E6914" s="42" t="s">
        <v>2711</v>
      </c>
      <c r="F6914" s="42" t="s">
        <v>1</v>
      </c>
      <c r="G6914" s="42" t="s">
        <v>1</v>
      </c>
      <c r="H6914" s="11" t="s">
        <v>32</v>
      </c>
      <c r="I6914" s="67">
        <f t="shared" ref="I6914:O6914" si="5356">SUM(I6915:I6923)</f>
        <v>43100</v>
      </c>
      <c r="J6914" s="67">
        <f t="shared" si="5356"/>
        <v>25100</v>
      </c>
      <c r="K6914" s="67">
        <f t="shared" si="5356"/>
        <v>0</v>
      </c>
      <c r="L6914" s="67">
        <f t="shared" si="5313"/>
        <v>3600</v>
      </c>
      <c r="M6914" s="67">
        <f t="shared" si="5356"/>
        <v>0</v>
      </c>
      <c r="N6914" s="67">
        <f t="shared" si="5356"/>
        <v>0</v>
      </c>
      <c r="O6914" s="67">
        <f t="shared" si="5356"/>
        <v>3600</v>
      </c>
      <c r="P6914" s="67">
        <f t="shared" si="5315"/>
        <v>3600</v>
      </c>
      <c r="Q6914" s="67">
        <f t="shared" si="5316"/>
        <v>14.342629482071715</v>
      </c>
    </row>
    <row r="6915" spans="1:17" x14ac:dyDescent="0.25">
      <c r="A6915" s="12" t="s">
        <v>638</v>
      </c>
      <c r="B6915" s="12" t="s">
        <v>124</v>
      </c>
      <c r="C6915" s="12" t="s">
        <v>997</v>
      </c>
      <c r="D6915" s="43" t="s">
        <v>2054</v>
      </c>
      <c r="E6915" s="48">
        <v>6131</v>
      </c>
      <c r="F6915" s="43"/>
      <c r="G6915" s="56" t="s">
        <v>2921</v>
      </c>
      <c r="H6915" s="23" t="s">
        <v>33</v>
      </c>
      <c r="I6915" s="68">
        <v>3500</v>
      </c>
      <c r="J6915" s="68">
        <v>0</v>
      </c>
      <c r="K6915" s="68"/>
      <c r="L6915" s="68">
        <f t="shared" si="5313"/>
        <v>0</v>
      </c>
      <c r="M6915" s="68"/>
      <c r="N6915" s="68"/>
      <c r="O6915" s="68"/>
      <c r="P6915" s="68">
        <f t="shared" si="5315"/>
        <v>0</v>
      </c>
      <c r="Q6915" s="68" t="str">
        <f t="shared" si="5316"/>
        <v>-</v>
      </c>
    </row>
    <row r="6916" spans="1:17" x14ac:dyDescent="0.25">
      <c r="A6916" s="12" t="s">
        <v>638</v>
      </c>
      <c r="B6916" s="12" t="s">
        <v>124</v>
      </c>
      <c r="C6916" s="12" t="s">
        <v>997</v>
      </c>
      <c r="D6916" s="43" t="s">
        <v>2054</v>
      </c>
      <c r="E6916" s="48">
        <v>6132</v>
      </c>
      <c r="F6916" s="43"/>
      <c r="G6916" s="56" t="s">
        <v>2921</v>
      </c>
      <c r="H6916" s="23" t="s">
        <v>227</v>
      </c>
      <c r="I6916" s="68">
        <v>6000</v>
      </c>
      <c r="J6916" s="68">
        <v>6000</v>
      </c>
      <c r="K6916" s="68"/>
      <c r="L6916" s="68">
        <f t="shared" si="5313"/>
        <v>1600</v>
      </c>
      <c r="M6916" s="68"/>
      <c r="N6916" s="68"/>
      <c r="O6916" s="68">
        <v>1600</v>
      </c>
      <c r="P6916" s="68">
        <f t="shared" si="5315"/>
        <v>1600</v>
      </c>
      <c r="Q6916" s="68">
        <f t="shared" si="5316"/>
        <v>26.666666666666668</v>
      </c>
    </row>
    <row r="6917" spans="1:17" x14ac:dyDescent="0.25">
      <c r="A6917" s="12" t="s">
        <v>638</v>
      </c>
      <c r="B6917" s="12" t="s">
        <v>124</v>
      </c>
      <c r="C6917" s="12" t="s">
        <v>997</v>
      </c>
      <c r="D6917" s="43" t="s">
        <v>2054</v>
      </c>
      <c r="E6917" s="48">
        <v>6133</v>
      </c>
      <c r="F6917" s="43"/>
      <c r="G6917" s="56" t="s">
        <v>2921</v>
      </c>
      <c r="H6917" s="23" t="s">
        <v>229</v>
      </c>
      <c r="I6917" s="68">
        <v>5000</v>
      </c>
      <c r="J6917" s="68">
        <v>5000</v>
      </c>
      <c r="K6917" s="68"/>
      <c r="L6917" s="68">
        <f t="shared" si="5313"/>
        <v>400</v>
      </c>
      <c r="M6917" s="68"/>
      <c r="N6917" s="68"/>
      <c r="O6917" s="68">
        <v>400</v>
      </c>
      <c r="P6917" s="68">
        <f t="shared" si="5315"/>
        <v>400</v>
      </c>
      <c r="Q6917" s="68">
        <f t="shared" si="5316"/>
        <v>8</v>
      </c>
    </row>
    <row r="6918" spans="1:17" x14ac:dyDescent="0.25">
      <c r="A6918" s="12" t="s">
        <v>638</v>
      </c>
      <c r="B6918" s="12" t="s">
        <v>124</v>
      </c>
      <c r="C6918" s="12" t="s">
        <v>997</v>
      </c>
      <c r="D6918" s="43" t="s">
        <v>2054</v>
      </c>
      <c r="E6918" s="48">
        <v>6134</v>
      </c>
      <c r="F6918" s="43"/>
      <c r="G6918" s="56" t="s">
        <v>2921</v>
      </c>
      <c r="H6918" s="23" t="s">
        <v>169</v>
      </c>
      <c r="I6918" s="68">
        <v>4500</v>
      </c>
      <c r="J6918" s="68">
        <v>3500</v>
      </c>
      <c r="K6918" s="68"/>
      <c r="L6918" s="68">
        <f t="shared" si="5313"/>
        <v>300</v>
      </c>
      <c r="M6918" s="68"/>
      <c r="N6918" s="68"/>
      <c r="O6918" s="68">
        <v>300</v>
      </c>
      <c r="P6918" s="68">
        <f t="shared" si="5315"/>
        <v>300</v>
      </c>
      <c r="Q6918" s="68">
        <f t="shared" si="5316"/>
        <v>8.5714285714285712</v>
      </c>
    </row>
    <row r="6919" spans="1:17" x14ac:dyDescent="0.25">
      <c r="A6919" s="12" t="s">
        <v>638</v>
      </c>
      <c r="B6919" s="12" t="s">
        <v>124</v>
      </c>
      <c r="C6919" s="12" t="s">
        <v>997</v>
      </c>
      <c r="D6919" s="43" t="s">
        <v>2054</v>
      </c>
      <c r="E6919" s="48">
        <v>6135</v>
      </c>
      <c r="F6919" s="43"/>
      <c r="G6919" s="56" t="s">
        <v>2921</v>
      </c>
      <c r="H6919" s="23" t="s">
        <v>231</v>
      </c>
      <c r="I6919" s="68">
        <v>50</v>
      </c>
      <c r="J6919" s="68">
        <v>50</v>
      </c>
      <c r="K6919" s="68"/>
      <c r="L6919" s="68">
        <f t="shared" si="5313"/>
        <v>0</v>
      </c>
      <c r="M6919" s="68"/>
      <c r="N6919" s="68"/>
      <c r="O6919" s="68"/>
      <c r="P6919" s="68">
        <f t="shared" si="5315"/>
        <v>0</v>
      </c>
      <c r="Q6919" s="68">
        <f t="shared" si="5316"/>
        <v>0</v>
      </c>
    </row>
    <row r="6920" spans="1:17" x14ac:dyDescent="0.25">
      <c r="A6920" s="12" t="s">
        <v>638</v>
      </c>
      <c r="B6920" s="12" t="s">
        <v>124</v>
      </c>
      <c r="C6920" s="12" t="s">
        <v>997</v>
      </c>
      <c r="D6920" s="43" t="s">
        <v>2054</v>
      </c>
      <c r="E6920" s="48">
        <v>6136</v>
      </c>
      <c r="F6920" s="43"/>
      <c r="G6920" s="56" t="s">
        <v>2921</v>
      </c>
      <c r="H6920" s="23" t="s">
        <v>233</v>
      </c>
      <c r="I6920" s="68">
        <v>50</v>
      </c>
      <c r="J6920" s="68">
        <v>50</v>
      </c>
      <c r="K6920" s="68"/>
      <c r="L6920" s="68">
        <f t="shared" si="5313"/>
        <v>0</v>
      </c>
      <c r="M6920" s="68"/>
      <c r="N6920" s="68"/>
      <c r="O6920" s="68"/>
      <c r="P6920" s="68">
        <f t="shared" si="5315"/>
        <v>0</v>
      </c>
      <c r="Q6920" s="68">
        <f t="shared" si="5316"/>
        <v>0</v>
      </c>
    </row>
    <row r="6921" spans="1:17" x14ac:dyDescent="0.25">
      <c r="A6921" s="12" t="s">
        <v>638</v>
      </c>
      <c r="B6921" s="12" t="s">
        <v>124</v>
      </c>
      <c r="C6921" s="12" t="s">
        <v>997</v>
      </c>
      <c r="D6921" s="43" t="s">
        <v>2054</v>
      </c>
      <c r="E6921" s="48">
        <v>6137</v>
      </c>
      <c r="F6921" s="43"/>
      <c r="G6921" s="56" t="s">
        <v>2921</v>
      </c>
      <c r="H6921" s="23" t="s">
        <v>235</v>
      </c>
      <c r="I6921" s="68">
        <v>3500</v>
      </c>
      <c r="J6921" s="68">
        <v>3500</v>
      </c>
      <c r="K6921" s="68"/>
      <c r="L6921" s="68">
        <f t="shared" si="5313"/>
        <v>300</v>
      </c>
      <c r="M6921" s="68"/>
      <c r="N6921" s="68"/>
      <c r="O6921" s="68">
        <v>300</v>
      </c>
      <c r="P6921" s="68">
        <f t="shared" si="5315"/>
        <v>300</v>
      </c>
      <c r="Q6921" s="68">
        <f t="shared" si="5316"/>
        <v>8.5714285714285712</v>
      </c>
    </row>
    <row r="6922" spans="1:17" x14ac:dyDescent="0.25">
      <c r="A6922" s="12" t="s">
        <v>638</v>
      </c>
      <c r="B6922" s="12" t="s">
        <v>124</v>
      </c>
      <c r="C6922" s="12" t="s">
        <v>997</v>
      </c>
      <c r="D6922" s="43" t="s">
        <v>2054</v>
      </c>
      <c r="E6922" s="48">
        <v>6138</v>
      </c>
      <c r="F6922" s="43"/>
      <c r="G6922" s="56" t="s">
        <v>2921</v>
      </c>
      <c r="H6922" s="23" t="s">
        <v>237</v>
      </c>
      <c r="I6922" s="68">
        <v>500</v>
      </c>
      <c r="J6922" s="68">
        <v>0</v>
      </c>
      <c r="K6922" s="68"/>
      <c r="L6922" s="68">
        <f t="shared" si="5313"/>
        <v>0</v>
      </c>
      <c r="M6922" s="68"/>
      <c r="N6922" s="68"/>
      <c r="O6922" s="68"/>
      <c r="P6922" s="68">
        <f t="shared" si="5315"/>
        <v>0</v>
      </c>
      <c r="Q6922" s="68" t="str">
        <f t="shared" si="5316"/>
        <v>-</v>
      </c>
    </row>
    <row r="6923" spans="1:17" x14ac:dyDescent="0.25">
      <c r="A6923" s="14" t="s">
        <v>638</v>
      </c>
      <c r="B6923" s="14" t="s">
        <v>124</v>
      </c>
      <c r="C6923" s="14" t="s">
        <v>997</v>
      </c>
      <c r="D6923" s="50" t="s">
        <v>2054</v>
      </c>
      <c r="E6923" s="50" t="s">
        <v>2720</v>
      </c>
      <c r="F6923" s="43" t="s">
        <v>1</v>
      </c>
      <c r="G6923" s="49" t="s">
        <v>1</v>
      </c>
      <c r="H6923" s="11" t="s">
        <v>35</v>
      </c>
      <c r="I6923" s="67">
        <f t="shared" ref="I6923:O6923" si="5357">SUM(I6924)</f>
        <v>20000</v>
      </c>
      <c r="J6923" s="67">
        <f t="shared" si="5357"/>
        <v>7000</v>
      </c>
      <c r="K6923" s="67">
        <f t="shared" si="5357"/>
        <v>0</v>
      </c>
      <c r="L6923" s="67">
        <f t="shared" si="5313"/>
        <v>1000</v>
      </c>
      <c r="M6923" s="67">
        <f t="shared" si="5357"/>
        <v>0</v>
      </c>
      <c r="N6923" s="67">
        <f t="shared" si="5357"/>
        <v>0</v>
      </c>
      <c r="O6923" s="67">
        <f t="shared" si="5357"/>
        <v>1000</v>
      </c>
      <c r="P6923" s="67">
        <f t="shared" si="5315"/>
        <v>1000</v>
      </c>
      <c r="Q6923" s="67">
        <f t="shared" si="5316"/>
        <v>14.285714285714285</v>
      </c>
    </row>
    <row r="6924" spans="1:17" x14ac:dyDescent="0.25">
      <c r="A6924" s="12" t="s">
        <v>638</v>
      </c>
      <c r="B6924" s="12" t="s">
        <v>124</v>
      </c>
      <c r="C6924" s="12" t="s">
        <v>997</v>
      </c>
      <c r="D6924" s="43" t="s">
        <v>2054</v>
      </c>
      <c r="E6924" s="48">
        <v>6139</v>
      </c>
      <c r="F6924" s="43"/>
      <c r="G6924" s="56" t="s">
        <v>2921</v>
      </c>
      <c r="H6924" s="23" t="s">
        <v>35</v>
      </c>
      <c r="I6924" s="68">
        <v>20000</v>
      </c>
      <c r="J6924" s="68">
        <v>7000</v>
      </c>
      <c r="K6924" s="68"/>
      <c r="L6924" s="68">
        <f t="shared" ref="L6924:L6987" si="5358">SUM(M6924:O6924)</f>
        <v>1000</v>
      </c>
      <c r="M6924" s="68"/>
      <c r="N6924" s="68"/>
      <c r="O6924" s="68">
        <v>1000</v>
      </c>
      <c r="P6924" s="68">
        <f t="shared" si="5315"/>
        <v>1000</v>
      </c>
      <c r="Q6924" s="68">
        <f t="shared" si="5316"/>
        <v>14.285714285714285</v>
      </c>
    </row>
    <row r="6925" spans="1:17" ht="22.5" x14ac:dyDescent="0.25">
      <c r="A6925" s="14" t="s">
        <v>1</v>
      </c>
      <c r="B6925" s="14" t="s">
        <v>1</v>
      </c>
      <c r="C6925" s="14" t="s">
        <v>1</v>
      </c>
      <c r="D6925" s="42" t="s">
        <v>1</v>
      </c>
      <c r="E6925" s="42" t="s">
        <v>1</v>
      </c>
      <c r="F6925" s="42" t="s">
        <v>1</v>
      </c>
      <c r="G6925" s="42" t="s">
        <v>1</v>
      </c>
      <c r="H6925" s="17" t="s">
        <v>59</v>
      </c>
      <c r="I6925" s="66">
        <f t="shared" ref="I6925:O6926" si="5359">SUM(I6926)</f>
        <v>2000</v>
      </c>
      <c r="J6925" s="66">
        <f t="shared" si="5359"/>
        <v>0</v>
      </c>
      <c r="K6925" s="66">
        <f t="shared" si="5359"/>
        <v>0</v>
      </c>
      <c r="L6925" s="66">
        <f t="shared" si="5358"/>
        <v>0</v>
      </c>
      <c r="M6925" s="66">
        <f t="shared" si="5359"/>
        <v>0</v>
      </c>
      <c r="N6925" s="66">
        <f t="shared" si="5359"/>
        <v>0</v>
      </c>
      <c r="O6925" s="66">
        <f t="shared" si="5359"/>
        <v>0</v>
      </c>
      <c r="P6925" s="66">
        <f t="shared" si="5315"/>
        <v>0</v>
      </c>
      <c r="Q6925" s="66" t="str">
        <f t="shared" si="5316"/>
        <v>-</v>
      </c>
    </row>
    <row r="6926" spans="1:17" x14ac:dyDescent="0.25">
      <c r="A6926" s="12" t="s">
        <v>638</v>
      </c>
      <c r="B6926" s="12" t="s">
        <v>124</v>
      </c>
      <c r="C6926" s="12" t="s">
        <v>997</v>
      </c>
      <c r="D6926" s="43" t="s">
        <v>2054</v>
      </c>
      <c r="E6926" s="42" t="s">
        <v>2715</v>
      </c>
      <c r="F6926" s="42" t="s">
        <v>1</v>
      </c>
      <c r="G6926" s="42" t="s">
        <v>1</v>
      </c>
      <c r="H6926" s="11" t="s">
        <v>61</v>
      </c>
      <c r="I6926" s="67">
        <f t="shared" si="5359"/>
        <v>2000</v>
      </c>
      <c r="J6926" s="67">
        <f t="shared" si="5359"/>
        <v>0</v>
      </c>
      <c r="K6926" s="67">
        <f t="shared" si="5359"/>
        <v>0</v>
      </c>
      <c r="L6926" s="67">
        <f t="shared" si="5358"/>
        <v>0</v>
      </c>
      <c r="M6926" s="67">
        <f t="shared" si="5359"/>
        <v>0</v>
      </c>
      <c r="N6926" s="67">
        <f t="shared" si="5359"/>
        <v>0</v>
      </c>
      <c r="O6926" s="67">
        <f t="shared" si="5359"/>
        <v>0</v>
      </c>
      <c r="P6926" s="67">
        <f t="shared" ref="P6926:P6989" si="5360">K6926+L6926</f>
        <v>0</v>
      </c>
      <c r="Q6926" s="67" t="str">
        <f t="shared" ref="Q6926:Q6989" si="5361">IF(J6926=0,"-",P6926/J6926*100)</f>
        <v>-</v>
      </c>
    </row>
    <row r="6927" spans="1:17" x14ac:dyDescent="0.25">
      <c r="A6927" s="12" t="s">
        <v>638</v>
      </c>
      <c r="B6927" s="12" t="s">
        <v>124</v>
      </c>
      <c r="C6927" s="12" t="s">
        <v>997</v>
      </c>
      <c r="D6927" s="43" t="s">
        <v>2054</v>
      </c>
      <c r="E6927" s="48">
        <v>8213</v>
      </c>
      <c r="F6927" s="43"/>
      <c r="G6927" s="56" t="s">
        <v>2921</v>
      </c>
      <c r="H6927" s="23" t="s">
        <v>62</v>
      </c>
      <c r="I6927" s="68">
        <v>2000</v>
      </c>
      <c r="J6927" s="68">
        <v>0</v>
      </c>
      <c r="K6927" s="68"/>
      <c r="L6927" s="68">
        <f t="shared" si="5358"/>
        <v>0</v>
      </c>
      <c r="M6927" s="68"/>
      <c r="N6927" s="68"/>
      <c r="O6927" s="68"/>
      <c r="P6927" s="68">
        <f t="shared" si="5360"/>
        <v>0</v>
      </c>
      <c r="Q6927" s="68" t="str">
        <f t="shared" si="5361"/>
        <v>-</v>
      </c>
    </row>
    <row r="6928" spans="1:17" x14ac:dyDescent="0.25">
      <c r="A6928" s="23" t="s">
        <v>1</v>
      </c>
      <c r="B6928" s="23" t="s">
        <v>1</v>
      </c>
      <c r="C6928" s="23" t="s">
        <v>1</v>
      </c>
      <c r="D6928" s="49" t="s">
        <v>1</v>
      </c>
      <c r="E6928" s="49" t="s">
        <v>1</v>
      </c>
      <c r="F6928" s="49" t="s">
        <v>1</v>
      </c>
      <c r="G6928" s="49" t="s">
        <v>1</v>
      </c>
      <c r="H6928" s="17" t="s">
        <v>2060</v>
      </c>
      <c r="I6928" s="66">
        <f t="shared" ref="I6928:O6928" si="5362">SUM(I6904,I6925)</f>
        <v>685002</v>
      </c>
      <c r="J6928" s="66">
        <f t="shared" si="5362"/>
        <v>665002</v>
      </c>
      <c r="K6928" s="66">
        <f t="shared" si="5362"/>
        <v>0</v>
      </c>
      <c r="L6928" s="66">
        <f t="shared" si="5358"/>
        <v>57800</v>
      </c>
      <c r="M6928" s="66">
        <f t="shared" si="5362"/>
        <v>0</v>
      </c>
      <c r="N6928" s="66">
        <f t="shared" si="5362"/>
        <v>0</v>
      </c>
      <c r="O6928" s="66">
        <f t="shared" si="5362"/>
        <v>57800</v>
      </c>
      <c r="P6928" s="66">
        <f t="shared" si="5360"/>
        <v>57800</v>
      </c>
      <c r="Q6928" s="66">
        <f t="shared" si="5361"/>
        <v>8.6917031828475704</v>
      </c>
    </row>
    <row r="6929" spans="1:17" ht="15.75" thickBot="1" x14ac:dyDescent="0.3">
      <c r="A6929" s="23" t="s">
        <v>1</v>
      </c>
      <c r="B6929" s="23" t="s">
        <v>1</v>
      </c>
      <c r="C6929" s="23" t="s">
        <v>1</v>
      </c>
      <c r="D6929" s="49" t="s">
        <v>1</v>
      </c>
      <c r="E6929" s="49" t="s">
        <v>1</v>
      </c>
      <c r="F6929" s="49" t="s">
        <v>1</v>
      </c>
      <c r="G6929" s="49" t="s">
        <v>1</v>
      </c>
      <c r="H6929" s="11" t="s">
        <v>64</v>
      </c>
      <c r="I6929" s="67">
        <v>17</v>
      </c>
      <c r="J6929" s="67">
        <v>17</v>
      </c>
      <c r="K6929" s="67"/>
      <c r="L6929" s="67"/>
      <c r="M6929" s="67"/>
      <c r="N6929" s="67"/>
      <c r="O6929" s="67"/>
      <c r="P6929" s="67">
        <f t="shared" si="5360"/>
        <v>0</v>
      </c>
      <c r="Q6929" s="67">
        <f t="shared" si="5361"/>
        <v>0</v>
      </c>
    </row>
    <row r="6930" spans="1:17" ht="34.5" thickBot="1" x14ac:dyDescent="0.3">
      <c r="A6930" s="23" t="s">
        <v>1</v>
      </c>
      <c r="B6930" s="23" t="s">
        <v>1</v>
      </c>
      <c r="C6930" s="23" t="s">
        <v>1</v>
      </c>
      <c r="D6930" s="49" t="s">
        <v>1</v>
      </c>
      <c r="E6930" s="49" t="s">
        <v>1</v>
      </c>
      <c r="F6930" s="49" t="s">
        <v>1</v>
      </c>
      <c r="G6930" s="49" t="s">
        <v>1</v>
      </c>
      <c r="H6930" s="22" t="s">
        <v>65</v>
      </c>
      <c r="I6930" s="64" t="s">
        <v>2718</v>
      </c>
      <c r="J6930" s="64" t="s">
        <v>2879</v>
      </c>
      <c r="K6930" s="64" t="s">
        <v>2942</v>
      </c>
      <c r="L6930" s="64" t="s">
        <v>2942</v>
      </c>
      <c r="M6930" s="64" t="s">
        <v>2950</v>
      </c>
      <c r="N6930" s="64" t="s">
        <v>2949</v>
      </c>
      <c r="O6930" s="64" t="s">
        <v>2951</v>
      </c>
      <c r="P6930" s="64" t="s">
        <v>2942</v>
      </c>
      <c r="Q6930" s="64" t="s">
        <v>2944</v>
      </c>
    </row>
    <row r="6931" spans="1:17" x14ac:dyDescent="0.25">
      <c r="A6931" s="24"/>
      <c r="B6931" s="24"/>
      <c r="C6931" s="24"/>
      <c r="D6931" s="51"/>
      <c r="E6931" s="51"/>
      <c r="F6931" s="51"/>
      <c r="G6931" s="51"/>
      <c r="H6931" s="18" t="s">
        <v>1</v>
      </c>
      <c r="I6931" s="65">
        <v>1</v>
      </c>
      <c r="J6931" s="65" t="s">
        <v>2894</v>
      </c>
      <c r="K6931" s="65">
        <v>3</v>
      </c>
      <c r="L6931" s="65" t="s">
        <v>2945</v>
      </c>
      <c r="M6931" s="65">
        <v>5</v>
      </c>
      <c r="N6931" s="65">
        <v>6</v>
      </c>
      <c r="O6931" s="65">
        <v>7</v>
      </c>
      <c r="P6931" s="65" t="s">
        <v>2946</v>
      </c>
      <c r="Q6931" s="65">
        <v>9</v>
      </c>
    </row>
    <row r="6932" spans="1:17" x14ac:dyDescent="0.25">
      <c r="A6932" s="24"/>
      <c r="B6932" s="24"/>
      <c r="C6932" s="24"/>
      <c r="D6932" s="51"/>
      <c r="E6932" s="52"/>
      <c r="F6932" s="52"/>
      <c r="G6932" s="52"/>
      <c r="H6932" s="19" t="s">
        <v>333</v>
      </c>
      <c r="I6932" s="69">
        <f t="shared" ref="I6932" si="5363">SUM(I6928)</f>
        <v>685002</v>
      </c>
      <c r="J6932" s="69">
        <f t="shared" ref="J6932:K6932" si="5364">SUM(J6928)</f>
        <v>665002</v>
      </c>
      <c r="K6932" s="69">
        <f t="shared" si="5364"/>
        <v>0</v>
      </c>
      <c r="L6932" s="69">
        <f t="shared" si="5358"/>
        <v>57800</v>
      </c>
      <c r="M6932" s="69">
        <f t="shared" ref="M6932" si="5365">SUM(M6928)</f>
        <v>0</v>
      </c>
      <c r="N6932" s="69">
        <f t="shared" ref="N6932:O6932" si="5366">SUM(N6928)</f>
        <v>0</v>
      </c>
      <c r="O6932" s="69">
        <f t="shared" si="5366"/>
        <v>57800</v>
      </c>
      <c r="P6932" s="69">
        <f t="shared" si="5360"/>
        <v>57800</v>
      </c>
      <c r="Q6932" s="69">
        <f t="shared" si="5361"/>
        <v>8.6917031828475704</v>
      </c>
    </row>
    <row r="6933" spans="1:17" x14ac:dyDescent="0.25">
      <c r="A6933" s="24"/>
      <c r="B6933" s="24"/>
      <c r="C6933" s="24"/>
      <c r="D6933" s="51"/>
      <c r="E6933" s="51"/>
      <c r="F6933" s="51"/>
      <c r="G6933" s="51"/>
      <c r="H6933" s="20" t="s">
        <v>67</v>
      </c>
      <c r="I6933" s="69">
        <f t="shared" ref="I6933" si="5367">SUM(I6932)</f>
        <v>685002</v>
      </c>
      <c r="J6933" s="69">
        <f t="shared" ref="J6933:K6933" si="5368">SUM(J6932)</f>
        <v>665002</v>
      </c>
      <c r="K6933" s="69">
        <f t="shared" si="5368"/>
        <v>0</v>
      </c>
      <c r="L6933" s="69">
        <f t="shared" si="5358"/>
        <v>57800</v>
      </c>
      <c r="M6933" s="69">
        <f t="shared" ref="M6933" si="5369">SUM(M6932)</f>
        <v>0</v>
      </c>
      <c r="N6933" s="69">
        <f t="shared" ref="N6933:O6933" si="5370">SUM(N6932)</f>
        <v>0</v>
      </c>
      <c r="O6933" s="69">
        <f t="shared" si="5370"/>
        <v>57800</v>
      </c>
      <c r="P6933" s="69">
        <f t="shared" si="5360"/>
        <v>57800</v>
      </c>
      <c r="Q6933" s="69">
        <f t="shared" si="5361"/>
        <v>8.6917031828475704</v>
      </c>
    </row>
    <row r="6934" spans="1:17" x14ac:dyDescent="0.25">
      <c r="A6934" s="25"/>
      <c r="B6934" s="25"/>
      <c r="C6934" s="25"/>
      <c r="D6934" s="53"/>
      <c r="E6934" s="53"/>
      <c r="F6934" s="53"/>
      <c r="G6934" s="53"/>
    </row>
    <row r="6935" spans="1:17" ht="15.75" thickBot="1" x14ac:dyDescent="0.3">
      <c r="A6935" s="23" t="s">
        <v>1</v>
      </c>
      <c r="B6935" s="23" t="s">
        <v>1</v>
      </c>
      <c r="C6935" s="23" t="s">
        <v>1</v>
      </c>
      <c r="D6935" s="49" t="s">
        <v>1</v>
      </c>
      <c r="E6935" s="49" t="s">
        <v>1</v>
      </c>
      <c r="F6935" s="49" t="s">
        <v>1</v>
      </c>
      <c r="G6935" s="49" t="s">
        <v>1</v>
      </c>
      <c r="H6935" s="26" t="s">
        <v>1</v>
      </c>
      <c r="I6935" s="70"/>
      <c r="J6935" s="70"/>
      <c r="K6935" s="70"/>
      <c r="L6935" s="70"/>
      <c r="M6935" s="70"/>
      <c r="N6935" s="70"/>
      <c r="O6935" s="70"/>
      <c r="P6935" s="70"/>
      <c r="Q6935" s="70"/>
    </row>
    <row r="6936" spans="1:17" ht="34.5" thickBot="1" x14ac:dyDescent="0.3">
      <c r="A6936" s="22" t="s">
        <v>4</v>
      </c>
      <c r="B6936" s="22" t="s">
        <v>5</v>
      </c>
      <c r="C6936" s="22" t="s">
        <v>6</v>
      </c>
      <c r="D6936" s="44" t="s">
        <v>2891</v>
      </c>
      <c r="E6936" s="44" t="s">
        <v>2895</v>
      </c>
      <c r="F6936" s="44" t="s">
        <v>7</v>
      </c>
      <c r="G6936" s="44" t="s">
        <v>8</v>
      </c>
      <c r="H6936" s="22" t="s">
        <v>9</v>
      </c>
      <c r="I6936" s="64" t="s">
        <v>2718</v>
      </c>
      <c r="J6936" s="64" t="s">
        <v>2879</v>
      </c>
      <c r="K6936" s="64" t="s">
        <v>2942</v>
      </c>
      <c r="L6936" s="64" t="s">
        <v>2942</v>
      </c>
      <c r="M6936" s="64" t="s">
        <v>2950</v>
      </c>
      <c r="N6936" s="64" t="s">
        <v>2949</v>
      </c>
      <c r="O6936" s="64" t="s">
        <v>2951</v>
      </c>
      <c r="P6936" s="64" t="s">
        <v>2942</v>
      </c>
      <c r="Q6936" s="64" t="s">
        <v>2944</v>
      </c>
    </row>
    <row r="6937" spans="1:17" x14ac:dyDescent="0.25">
      <c r="A6937" s="15" t="s">
        <v>1</v>
      </c>
      <c r="B6937" s="15" t="s">
        <v>1</v>
      </c>
      <c r="C6937" s="15" t="s">
        <v>1</v>
      </c>
      <c r="D6937" s="45" t="s">
        <v>1</v>
      </c>
      <c r="E6937" s="45" t="s">
        <v>1</v>
      </c>
      <c r="F6937" s="46" t="s">
        <v>1</v>
      </c>
      <c r="G6937" s="47" t="s">
        <v>1</v>
      </c>
      <c r="H6937" s="16" t="s">
        <v>1</v>
      </c>
      <c r="I6937" s="65">
        <v>1</v>
      </c>
      <c r="J6937" s="65" t="s">
        <v>2894</v>
      </c>
      <c r="K6937" s="65">
        <v>3</v>
      </c>
      <c r="L6937" s="65" t="s">
        <v>2945</v>
      </c>
      <c r="M6937" s="65">
        <v>5</v>
      </c>
      <c r="N6937" s="65">
        <v>6</v>
      </c>
      <c r="O6937" s="65">
        <v>7</v>
      </c>
      <c r="P6937" s="65" t="s">
        <v>2946</v>
      </c>
      <c r="Q6937" s="65">
        <v>9</v>
      </c>
    </row>
    <row r="6938" spans="1:17" x14ac:dyDescent="0.25">
      <c r="A6938" s="14" t="s">
        <v>638</v>
      </c>
      <c r="B6938" s="14" t="s">
        <v>124</v>
      </c>
      <c r="C6938" s="12" t="s">
        <v>1007</v>
      </c>
      <c r="D6938" s="43" t="s">
        <v>2061</v>
      </c>
      <c r="E6938" s="42" t="s">
        <v>1</v>
      </c>
      <c r="F6938" s="42" t="s">
        <v>1</v>
      </c>
      <c r="G6938" s="42" t="s">
        <v>1</v>
      </c>
      <c r="H6938" s="11" t="s">
        <v>2062</v>
      </c>
      <c r="I6938" s="63"/>
      <c r="J6938" s="63"/>
      <c r="K6938" s="63"/>
      <c r="L6938" s="63"/>
      <c r="M6938" s="63"/>
      <c r="N6938" s="63"/>
      <c r="O6938" s="63"/>
      <c r="P6938" s="63">
        <f t="shared" si="5360"/>
        <v>0</v>
      </c>
      <c r="Q6938" s="63" t="str">
        <f t="shared" si="5361"/>
        <v>-</v>
      </c>
    </row>
    <row r="6939" spans="1:17" ht="22.5" x14ac:dyDescent="0.25">
      <c r="A6939" s="14" t="s">
        <v>1</v>
      </c>
      <c r="B6939" s="14" t="s">
        <v>1</v>
      </c>
      <c r="C6939" s="14" t="s">
        <v>1</v>
      </c>
      <c r="D6939" s="42" t="s">
        <v>1</v>
      </c>
      <c r="E6939" s="42" t="s">
        <v>1</v>
      </c>
      <c r="F6939" s="42" t="s">
        <v>1</v>
      </c>
      <c r="G6939" s="42" t="s">
        <v>1</v>
      </c>
      <c r="H6939" s="17" t="s">
        <v>13</v>
      </c>
      <c r="I6939" s="66">
        <f t="shared" ref="I6939" si="5371">SUM(I6940,I6947,I6949)</f>
        <v>1090259</v>
      </c>
      <c r="J6939" s="66">
        <f t="shared" ref="J6939:K6939" si="5372">SUM(J6940,J6947,J6949)</f>
        <v>1029759</v>
      </c>
      <c r="K6939" s="66">
        <f t="shared" si="5372"/>
        <v>0</v>
      </c>
      <c r="L6939" s="66">
        <f t="shared" si="5358"/>
        <v>81561</v>
      </c>
      <c r="M6939" s="66">
        <f t="shared" ref="M6939" si="5373">SUM(M6940,M6947,M6949)</f>
        <v>0</v>
      </c>
      <c r="N6939" s="66">
        <f t="shared" ref="N6939:O6939" si="5374">SUM(N6940,N6947,N6949)</f>
        <v>0</v>
      </c>
      <c r="O6939" s="66">
        <f t="shared" si="5374"/>
        <v>81561</v>
      </c>
      <c r="P6939" s="66">
        <f t="shared" si="5360"/>
        <v>81561</v>
      </c>
      <c r="Q6939" s="66">
        <f t="shared" si="5361"/>
        <v>7.9203969084028394</v>
      </c>
    </row>
    <row r="6940" spans="1:17" x14ac:dyDescent="0.25">
      <c r="A6940" s="12" t="s">
        <v>638</v>
      </c>
      <c r="B6940" s="12" t="s">
        <v>124</v>
      </c>
      <c r="C6940" s="12" t="s">
        <v>1007</v>
      </c>
      <c r="D6940" s="43" t="s">
        <v>2061</v>
      </c>
      <c r="E6940" s="42" t="s">
        <v>2709</v>
      </c>
      <c r="F6940" s="42" t="s">
        <v>1</v>
      </c>
      <c r="G6940" s="42" t="s">
        <v>1</v>
      </c>
      <c r="H6940" s="11" t="s">
        <v>15</v>
      </c>
      <c r="I6940" s="67">
        <f t="shared" ref="I6940" si="5375">SUM(I6941,I6942)</f>
        <v>924152</v>
      </c>
      <c r="J6940" s="67">
        <f t="shared" ref="J6940:K6940" si="5376">SUM(J6941,J6942)</f>
        <v>921152</v>
      </c>
      <c r="K6940" s="67">
        <f t="shared" si="5376"/>
        <v>0</v>
      </c>
      <c r="L6940" s="67">
        <f t="shared" si="5358"/>
        <v>71807</v>
      </c>
      <c r="M6940" s="67">
        <f t="shared" ref="M6940" si="5377">SUM(M6941,M6942)</f>
        <v>0</v>
      </c>
      <c r="N6940" s="67">
        <f t="shared" ref="N6940:O6940" si="5378">SUM(N6941,N6942)</f>
        <v>0</v>
      </c>
      <c r="O6940" s="67">
        <f t="shared" si="5378"/>
        <v>71807</v>
      </c>
      <c r="P6940" s="67">
        <f t="shared" si="5360"/>
        <v>71807</v>
      </c>
      <c r="Q6940" s="67">
        <f t="shared" si="5361"/>
        <v>7.7953475647884396</v>
      </c>
    </row>
    <row r="6941" spans="1:17" x14ac:dyDescent="0.25">
      <c r="A6941" s="12" t="s">
        <v>638</v>
      </c>
      <c r="B6941" s="12" t="s">
        <v>124</v>
      </c>
      <c r="C6941" s="12" t="s">
        <v>1007</v>
      </c>
      <c r="D6941" s="43" t="s">
        <v>2061</v>
      </c>
      <c r="E6941" s="48">
        <v>6111</v>
      </c>
      <c r="F6941" s="43"/>
      <c r="G6941" s="56" t="s">
        <v>2921</v>
      </c>
      <c r="H6941" s="23" t="s">
        <v>16</v>
      </c>
      <c r="I6941" s="68">
        <v>858499</v>
      </c>
      <c r="J6941" s="68">
        <v>855499</v>
      </c>
      <c r="K6941" s="68"/>
      <c r="L6941" s="68">
        <f t="shared" si="5358"/>
        <v>67000</v>
      </c>
      <c r="M6941" s="68"/>
      <c r="N6941" s="68"/>
      <c r="O6941" s="68">
        <v>67000</v>
      </c>
      <c r="P6941" s="68">
        <f t="shared" si="5360"/>
        <v>67000</v>
      </c>
      <c r="Q6941" s="68">
        <f t="shared" si="5361"/>
        <v>7.8316865361619357</v>
      </c>
    </row>
    <row r="6942" spans="1:17" x14ac:dyDescent="0.25">
      <c r="A6942" s="14" t="s">
        <v>638</v>
      </c>
      <c r="B6942" s="14" t="s">
        <v>124</v>
      </c>
      <c r="C6942" s="14" t="s">
        <v>1007</v>
      </c>
      <c r="D6942" s="50" t="s">
        <v>2061</v>
      </c>
      <c r="E6942" s="50" t="s">
        <v>2719</v>
      </c>
      <c r="F6942" s="43" t="s">
        <v>1</v>
      </c>
      <c r="G6942" s="49" t="s">
        <v>1</v>
      </c>
      <c r="H6942" s="11" t="s">
        <v>19</v>
      </c>
      <c r="I6942" s="67">
        <f t="shared" ref="I6942:O6942" si="5379">SUM(I6943:I6946)</f>
        <v>65653</v>
      </c>
      <c r="J6942" s="67">
        <f t="shared" si="5379"/>
        <v>65653</v>
      </c>
      <c r="K6942" s="67">
        <f t="shared" si="5379"/>
        <v>0</v>
      </c>
      <c r="L6942" s="67">
        <f t="shared" si="5358"/>
        <v>4807</v>
      </c>
      <c r="M6942" s="67">
        <f t="shared" si="5379"/>
        <v>0</v>
      </c>
      <c r="N6942" s="67">
        <f t="shared" si="5379"/>
        <v>0</v>
      </c>
      <c r="O6942" s="67">
        <f t="shared" si="5379"/>
        <v>4807</v>
      </c>
      <c r="P6942" s="67">
        <f t="shared" si="5360"/>
        <v>4807</v>
      </c>
      <c r="Q6942" s="67">
        <f t="shared" si="5361"/>
        <v>7.3218284008346917</v>
      </c>
    </row>
    <row r="6943" spans="1:17" x14ac:dyDescent="0.25">
      <c r="A6943" s="12" t="s">
        <v>638</v>
      </c>
      <c r="B6943" s="12" t="s">
        <v>124</v>
      </c>
      <c r="C6943" s="12" t="s">
        <v>1007</v>
      </c>
      <c r="D6943" s="43" t="s">
        <v>2061</v>
      </c>
      <c r="E6943" s="48">
        <v>6112</v>
      </c>
      <c r="F6943" s="43" t="s">
        <v>2063</v>
      </c>
      <c r="G6943" s="56" t="s">
        <v>2921</v>
      </c>
      <c r="H6943" s="23" t="s">
        <v>73</v>
      </c>
      <c r="I6943" s="68">
        <v>12243</v>
      </c>
      <c r="J6943" s="68">
        <v>12243</v>
      </c>
      <c r="K6943" s="68"/>
      <c r="L6943" s="68">
        <f t="shared" si="5358"/>
        <v>1007</v>
      </c>
      <c r="M6943" s="68"/>
      <c r="N6943" s="68"/>
      <c r="O6943" s="68">
        <v>1007</v>
      </c>
      <c r="P6943" s="68">
        <f t="shared" si="5360"/>
        <v>1007</v>
      </c>
      <c r="Q6943" s="68">
        <f t="shared" si="5361"/>
        <v>8.2251082251082259</v>
      </c>
    </row>
    <row r="6944" spans="1:17" x14ac:dyDescent="0.25">
      <c r="A6944" s="12" t="s">
        <v>638</v>
      </c>
      <c r="B6944" s="12" t="s">
        <v>124</v>
      </c>
      <c r="C6944" s="12" t="s">
        <v>1007</v>
      </c>
      <c r="D6944" s="43" t="s">
        <v>2061</v>
      </c>
      <c r="E6944" s="48">
        <v>6112</v>
      </c>
      <c r="F6944" s="43" t="s">
        <v>2064</v>
      </c>
      <c r="G6944" s="56" t="s">
        <v>2921</v>
      </c>
      <c r="H6944" s="23" t="s">
        <v>22</v>
      </c>
      <c r="I6944" s="68">
        <v>40666</v>
      </c>
      <c r="J6944" s="68">
        <v>40666</v>
      </c>
      <c r="K6944" s="68"/>
      <c r="L6944" s="68">
        <f t="shared" si="5358"/>
        <v>3800</v>
      </c>
      <c r="M6944" s="68"/>
      <c r="N6944" s="68"/>
      <c r="O6944" s="68">
        <v>3800</v>
      </c>
      <c r="P6944" s="68">
        <f t="shared" si="5360"/>
        <v>3800</v>
      </c>
      <c r="Q6944" s="68">
        <f t="shared" si="5361"/>
        <v>9.3444154822210201</v>
      </c>
    </row>
    <row r="6945" spans="1:17" x14ac:dyDescent="0.25">
      <c r="A6945" s="12" t="s">
        <v>638</v>
      </c>
      <c r="B6945" s="12" t="s">
        <v>124</v>
      </c>
      <c r="C6945" s="12" t="s">
        <v>1007</v>
      </c>
      <c r="D6945" s="43" t="s">
        <v>2061</v>
      </c>
      <c r="E6945" s="48">
        <v>6112</v>
      </c>
      <c r="F6945" s="43" t="s">
        <v>2065</v>
      </c>
      <c r="G6945" s="56" t="s">
        <v>2921</v>
      </c>
      <c r="H6945" s="23" t="s">
        <v>24</v>
      </c>
      <c r="I6945" s="68">
        <v>9450</v>
      </c>
      <c r="J6945" s="68">
        <v>9450</v>
      </c>
      <c r="K6945" s="68"/>
      <c r="L6945" s="68">
        <f t="shared" si="5358"/>
        <v>0</v>
      </c>
      <c r="M6945" s="68"/>
      <c r="N6945" s="68"/>
      <c r="O6945" s="68"/>
      <c r="P6945" s="68">
        <f t="shared" si="5360"/>
        <v>0</v>
      </c>
      <c r="Q6945" s="68">
        <f t="shared" si="5361"/>
        <v>0</v>
      </c>
    </row>
    <row r="6946" spans="1:17" x14ac:dyDescent="0.25">
      <c r="A6946" s="12" t="s">
        <v>638</v>
      </c>
      <c r="B6946" s="12" t="s">
        <v>124</v>
      </c>
      <c r="C6946" s="12" t="s">
        <v>1007</v>
      </c>
      <c r="D6946" s="43" t="s">
        <v>2061</v>
      </c>
      <c r="E6946" s="48">
        <v>6112</v>
      </c>
      <c r="F6946" s="43" t="s">
        <v>2066</v>
      </c>
      <c r="G6946" s="56" t="s">
        <v>2921</v>
      </c>
      <c r="H6946" s="23" t="s">
        <v>26</v>
      </c>
      <c r="I6946" s="68">
        <v>3294</v>
      </c>
      <c r="J6946" s="68">
        <v>3294</v>
      </c>
      <c r="K6946" s="68"/>
      <c r="L6946" s="68">
        <f t="shared" si="5358"/>
        <v>0</v>
      </c>
      <c r="M6946" s="68"/>
      <c r="N6946" s="68"/>
      <c r="O6946" s="68">
        <v>0</v>
      </c>
      <c r="P6946" s="68">
        <f t="shared" si="5360"/>
        <v>0</v>
      </c>
      <c r="Q6946" s="68">
        <f t="shared" si="5361"/>
        <v>0</v>
      </c>
    </row>
    <row r="6947" spans="1:17" x14ac:dyDescent="0.25">
      <c r="A6947" s="12" t="s">
        <v>638</v>
      </c>
      <c r="B6947" s="12" t="s">
        <v>124</v>
      </c>
      <c r="C6947" s="12" t="s">
        <v>1007</v>
      </c>
      <c r="D6947" s="43" t="s">
        <v>2061</v>
      </c>
      <c r="E6947" s="42" t="s">
        <v>2710</v>
      </c>
      <c r="F6947" s="42" t="s">
        <v>1</v>
      </c>
      <c r="G6947" s="42" t="s">
        <v>1</v>
      </c>
      <c r="H6947" s="11" t="s">
        <v>28</v>
      </c>
      <c r="I6947" s="67">
        <f t="shared" ref="I6947:O6947" si="5380">SUM(I6948)</f>
        <v>90037</v>
      </c>
      <c r="J6947" s="67">
        <f t="shared" si="5380"/>
        <v>89827</v>
      </c>
      <c r="K6947" s="67">
        <f t="shared" si="5380"/>
        <v>0</v>
      </c>
      <c r="L6947" s="67">
        <f t="shared" si="5358"/>
        <v>7035</v>
      </c>
      <c r="M6947" s="67">
        <f t="shared" si="5380"/>
        <v>0</v>
      </c>
      <c r="N6947" s="67">
        <f t="shared" si="5380"/>
        <v>0</v>
      </c>
      <c r="O6947" s="67">
        <f t="shared" si="5380"/>
        <v>7035</v>
      </c>
      <c r="P6947" s="67">
        <f t="shared" si="5360"/>
        <v>7035</v>
      </c>
      <c r="Q6947" s="67">
        <f t="shared" si="5361"/>
        <v>7.8317209747625984</v>
      </c>
    </row>
    <row r="6948" spans="1:17" x14ac:dyDescent="0.25">
      <c r="A6948" s="12" t="s">
        <v>638</v>
      </c>
      <c r="B6948" s="12" t="s">
        <v>124</v>
      </c>
      <c r="C6948" s="12" t="s">
        <v>1007</v>
      </c>
      <c r="D6948" s="43" t="s">
        <v>2061</v>
      </c>
      <c r="E6948" s="48">
        <v>6121</v>
      </c>
      <c r="F6948" s="43"/>
      <c r="G6948" s="56" t="s">
        <v>2921</v>
      </c>
      <c r="H6948" s="23" t="s">
        <v>29</v>
      </c>
      <c r="I6948" s="68">
        <v>90037</v>
      </c>
      <c r="J6948" s="68">
        <v>89827</v>
      </c>
      <c r="K6948" s="68"/>
      <c r="L6948" s="68">
        <f t="shared" si="5358"/>
        <v>7035</v>
      </c>
      <c r="M6948" s="68"/>
      <c r="N6948" s="68"/>
      <c r="O6948" s="68">
        <v>7035</v>
      </c>
      <c r="P6948" s="68">
        <f t="shared" si="5360"/>
        <v>7035</v>
      </c>
      <c r="Q6948" s="68">
        <f t="shared" si="5361"/>
        <v>7.8317209747625984</v>
      </c>
    </row>
    <row r="6949" spans="1:17" x14ac:dyDescent="0.25">
      <c r="A6949" s="12" t="s">
        <v>638</v>
      </c>
      <c r="B6949" s="12" t="s">
        <v>124</v>
      </c>
      <c r="C6949" s="12" t="s">
        <v>1007</v>
      </c>
      <c r="D6949" s="43" t="s">
        <v>2061</v>
      </c>
      <c r="E6949" s="42" t="s">
        <v>2711</v>
      </c>
      <c r="F6949" s="42" t="s">
        <v>1</v>
      </c>
      <c r="G6949" s="42" t="s">
        <v>1</v>
      </c>
      <c r="H6949" s="11" t="s">
        <v>32</v>
      </c>
      <c r="I6949" s="67">
        <f t="shared" ref="I6949:O6949" si="5381">SUM(I6950:I6956)</f>
        <v>76070</v>
      </c>
      <c r="J6949" s="67">
        <f t="shared" si="5381"/>
        <v>18780</v>
      </c>
      <c r="K6949" s="67">
        <f t="shared" si="5381"/>
        <v>0</v>
      </c>
      <c r="L6949" s="67">
        <f t="shared" si="5358"/>
        <v>2719</v>
      </c>
      <c r="M6949" s="67">
        <f t="shared" si="5381"/>
        <v>0</v>
      </c>
      <c r="N6949" s="67">
        <f t="shared" si="5381"/>
        <v>0</v>
      </c>
      <c r="O6949" s="67">
        <f t="shared" si="5381"/>
        <v>2719</v>
      </c>
      <c r="P6949" s="67">
        <f t="shared" si="5360"/>
        <v>2719</v>
      </c>
      <c r="Q6949" s="67">
        <f t="shared" si="5361"/>
        <v>14.478168264110755</v>
      </c>
    </row>
    <row r="6950" spans="1:17" x14ac:dyDescent="0.25">
      <c r="A6950" s="12" t="s">
        <v>638</v>
      </c>
      <c r="B6950" s="12" t="s">
        <v>124</v>
      </c>
      <c r="C6950" s="12" t="s">
        <v>1007</v>
      </c>
      <c r="D6950" s="43" t="s">
        <v>2061</v>
      </c>
      <c r="E6950" s="48">
        <v>6131</v>
      </c>
      <c r="F6950" s="43"/>
      <c r="G6950" s="56" t="s">
        <v>2921</v>
      </c>
      <c r="H6950" s="23" t="s">
        <v>33</v>
      </c>
      <c r="I6950" s="68">
        <v>14960</v>
      </c>
      <c r="J6950" s="68">
        <v>0</v>
      </c>
      <c r="K6950" s="68"/>
      <c r="L6950" s="68">
        <f t="shared" si="5358"/>
        <v>0</v>
      </c>
      <c r="M6950" s="68"/>
      <c r="N6950" s="68"/>
      <c r="O6950" s="68">
        <v>0</v>
      </c>
      <c r="P6950" s="68">
        <f t="shared" si="5360"/>
        <v>0</v>
      </c>
      <c r="Q6950" s="68" t="str">
        <f t="shared" si="5361"/>
        <v>-</v>
      </c>
    </row>
    <row r="6951" spans="1:17" x14ac:dyDescent="0.25">
      <c r="A6951" s="12" t="s">
        <v>638</v>
      </c>
      <c r="B6951" s="12" t="s">
        <v>124</v>
      </c>
      <c r="C6951" s="12" t="s">
        <v>1007</v>
      </c>
      <c r="D6951" s="43" t="s">
        <v>2061</v>
      </c>
      <c r="E6951" s="48">
        <v>6132</v>
      </c>
      <c r="F6951" s="43"/>
      <c r="G6951" s="56" t="s">
        <v>2921</v>
      </c>
      <c r="H6951" s="23" t="s">
        <v>227</v>
      </c>
      <c r="I6951" s="68">
        <v>6500</v>
      </c>
      <c r="J6951" s="68">
        <v>6500</v>
      </c>
      <c r="K6951" s="68"/>
      <c r="L6951" s="68">
        <f t="shared" si="5358"/>
        <v>450</v>
      </c>
      <c r="M6951" s="68"/>
      <c r="N6951" s="68"/>
      <c r="O6951" s="68">
        <v>450</v>
      </c>
      <c r="P6951" s="68">
        <f t="shared" si="5360"/>
        <v>450</v>
      </c>
      <c r="Q6951" s="68">
        <f t="shared" si="5361"/>
        <v>6.9230769230769234</v>
      </c>
    </row>
    <row r="6952" spans="1:17" x14ac:dyDescent="0.25">
      <c r="A6952" s="12" t="s">
        <v>638</v>
      </c>
      <c r="B6952" s="12" t="s">
        <v>124</v>
      </c>
      <c r="C6952" s="12" t="s">
        <v>1007</v>
      </c>
      <c r="D6952" s="43" t="s">
        <v>2061</v>
      </c>
      <c r="E6952" s="48">
        <v>6133</v>
      </c>
      <c r="F6952" s="43"/>
      <c r="G6952" s="56" t="s">
        <v>2921</v>
      </c>
      <c r="H6952" s="23" t="s">
        <v>229</v>
      </c>
      <c r="I6952" s="68">
        <v>6000</v>
      </c>
      <c r="J6952" s="68">
        <v>6000</v>
      </c>
      <c r="K6952" s="68"/>
      <c r="L6952" s="68">
        <f t="shared" si="5358"/>
        <v>1111</v>
      </c>
      <c r="M6952" s="68"/>
      <c r="N6952" s="68"/>
      <c r="O6952" s="68">
        <v>1111</v>
      </c>
      <c r="P6952" s="68">
        <f t="shared" si="5360"/>
        <v>1111</v>
      </c>
      <c r="Q6952" s="68">
        <f t="shared" si="5361"/>
        <v>18.516666666666666</v>
      </c>
    </row>
    <row r="6953" spans="1:17" x14ac:dyDescent="0.25">
      <c r="A6953" s="12" t="s">
        <v>638</v>
      </c>
      <c r="B6953" s="12" t="s">
        <v>124</v>
      </c>
      <c r="C6953" s="12" t="s">
        <v>1007</v>
      </c>
      <c r="D6953" s="43" t="s">
        <v>2061</v>
      </c>
      <c r="E6953" s="48">
        <v>6134</v>
      </c>
      <c r="F6953" s="43"/>
      <c r="G6953" s="56" t="s">
        <v>2921</v>
      </c>
      <c r="H6953" s="23" t="s">
        <v>169</v>
      </c>
      <c r="I6953" s="68">
        <v>6000</v>
      </c>
      <c r="J6953" s="68">
        <v>0</v>
      </c>
      <c r="K6953" s="68"/>
      <c r="L6953" s="68">
        <f t="shared" si="5358"/>
        <v>0</v>
      </c>
      <c r="M6953" s="68"/>
      <c r="N6953" s="68"/>
      <c r="O6953" s="68">
        <v>0</v>
      </c>
      <c r="P6953" s="68">
        <f t="shared" si="5360"/>
        <v>0</v>
      </c>
      <c r="Q6953" s="68" t="str">
        <f t="shared" si="5361"/>
        <v>-</v>
      </c>
    </row>
    <row r="6954" spans="1:17" x14ac:dyDescent="0.25">
      <c r="A6954" s="12" t="s">
        <v>638</v>
      </c>
      <c r="B6954" s="12" t="s">
        <v>124</v>
      </c>
      <c r="C6954" s="12" t="s">
        <v>1007</v>
      </c>
      <c r="D6954" s="43" t="s">
        <v>2061</v>
      </c>
      <c r="E6954" s="48">
        <v>6137</v>
      </c>
      <c r="F6954" s="43"/>
      <c r="G6954" s="56" t="s">
        <v>2921</v>
      </c>
      <c r="H6954" s="23" t="s">
        <v>235</v>
      </c>
      <c r="I6954" s="68">
        <v>1000</v>
      </c>
      <c r="J6954" s="68">
        <v>1000</v>
      </c>
      <c r="K6954" s="68"/>
      <c r="L6954" s="68">
        <f t="shared" si="5358"/>
        <v>823</v>
      </c>
      <c r="M6954" s="68"/>
      <c r="N6954" s="68"/>
      <c r="O6954" s="68">
        <v>823</v>
      </c>
      <c r="P6954" s="68">
        <f t="shared" si="5360"/>
        <v>823</v>
      </c>
      <c r="Q6954" s="68">
        <f t="shared" si="5361"/>
        <v>82.3</v>
      </c>
    </row>
    <row r="6955" spans="1:17" x14ac:dyDescent="0.25">
      <c r="A6955" s="12" t="s">
        <v>638</v>
      </c>
      <c r="B6955" s="12" t="s">
        <v>124</v>
      </c>
      <c r="C6955" s="12" t="s">
        <v>1007</v>
      </c>
      <c r="D6955" s="43" t="s">
        <v>2061</v>
      </c>
      <c r="E6955" s="48">
        <v>6138</v>
      </c>
      <c r="F6955" s="43"/>
      <c r="G6955" s="56" t="s">
        <v>2921</v>
      </c>
      <c r="H6955" s="23" t="s">
        <v>237</v>
      </c>
      <c r="I6955" s="68">
        <v>1000</v>
      </c>
      <c r="J6955" s="68">
        <v>1000</v>
      </c>
      <c r="K6955" s="68"/>
      <c r="L6955" s="68">
        <f t="shared" si="5358"/>
        <v>0</v>
      </c>
      <c r="M6955" s="68"/>
      <c r="N6955" s="68"/>
      <c r="O6955" s="68">
        <v>0</v>
      </c>
      <c r="P6955" s="68">
        <f t="shared" si="5360"/>
        <v>0</v>
      </c>
      <c r="Q6955" s="68">
        <f t="shared" si="5361"/>
        <v>0</v>
      </c>
    </row>
    <row r="6956" spans="1:17" x14ac:dyDescent="0.25">
      <c r="A6956" s="14" t="s">
        <v>638</v>
      </c>
      <c r="B6956" s="14" t="s">
        <v>124</v>
      </c>
      <c r="C6956" s="14" t="s">
        <v>1007</v>
      </c>
      <c r="D6956" s="50" t="s">
        <v>2061</v>
      </c>
      <c r="E6956" s="50" t="s">
        <v>2720</v>
      </c>
      <c r="F6956" s="43" t="s">
        <v>1</v>
      </c>
      <c r="G6956" s="49" t="s">
        <v>1</v>
      </c>
      <c r="H6956" s="11" t="s">
        <v>35</v>
      </c>
      <c r="I6956" s="67">
        <f t="shared" ref="I6956:O6956" si="5382">SUM(I6957:I6958)</f>
        <v>40610</v>
      </c>
      <c r="J6956" s="67">
        <f t="shared" si="5382"/>
        <v>4280</v>
      </c>
      <c r="K6956" s="67">
        <f t="shared" si="5382"/>
        <v>0</v>
      </c>
      <c r="L6956" s="67">
        <f t="shared" si="5358"/>
        <v>335</v>
      </c>
      <c r="M6956" s="67">
        <f t="shared" si="5382"/>
        <v>0</v>
      </c>
      <c r="N6956" s="67">
        <f t="shared" si="5382"/>
        <v>0</v>
      </c>
      <c r="O6956" s="67">
        <f t="shared" si="5382"/>
        <v>335</v>
      </c>
      <c r="P6956" s="67">
        <f t="shared" si="5360"/>
        <v>335</v>
      </c>
      <c r="Q6956" s="67">
        <f t="shared" si="5361"/>
        <v>7.8271028037383168</v>
      </c>
    </row>
    <row r="6957" spans="1:17" x14ac:dyDescent="0.25">
      <c r="A6957" s="12" t="s">
        <v>638</v>
      </c>
      <c r="B6957" s="12" t="s">
        <v>124</v>
      </c>
      <c r="C6957" s="12" t="s">
        <v>1007</v>
      </c>
      <c r="D6957" s="43" t="s">
        <v>2061</v>
      </c>
      <c r="E6957" s="48">
        <v>6139</v>
      </c>
      <c r="F6957" s="43"/>
      <c r="G6957" s="56" t="s">
        <v>2921</v>
      </c>
      <c r="H6957" s="23" t="s">
        <v>35</v>
      </c>
      <c r="I6957" s="68">
        <v>36240</v>
      </c>
      <c r="J6957" s="68">
        <v>0</v>
      </c>
      <c r="K6957" s="68"/>
      <c r="L6957" s="68">
        <f t="shared" si="5358"/>
        <v>0</v>
      </c>
      <c r="M6957" s="68"/>
      <c r="N6957" s="68"/>
      <c r="O6957" s="68"/>
      <c r="P6957" s="68">
        <f t="shared" si="5360"/>
        <v>0</v>
      </c>
      <c r="Q6957" s="68" t="str">
        <f t="shared" si="5361"/>
        <v>-</v>
      </c>
    </row>
    <row r="6958" spans="1:17" ht="22.5" x14ac:dyDescent="0.25">
      <c r="A6958" s="12" t="s">
        <v>638</v>
      </c>
      <c r="B6958" s="12" t="s">
        <v>124</v>
      </c>
      <c r="C6958" s="12" t="s">
        <v>1007</v>
      </c>
      <c r="D6958" s="43" t="s">
        <v>2061</v>
      </c>
      <c r="E6958" s="48">
        <v>6139</v>
      </c>
      <c r="F6958" s="43" t="s">
        <v>2067</v>
      </c>
      <c r="G6958" s="56" t="s">
        <v>2921</v>
      </c>
      <c r="H6958" s="23" t="s">
        <v>49</v>
      </c>
      <c r="I6958" s="68">
        <v>4370</v>
      </c>
      <c r="J6958" s="68">
        <v>4280</v>
      </c>
      <c r="K6958" s="68"/>
      <c r="L6958" s="68">
        <f t="shared" si="5358"/>
        <v>335</v>
      </c>
      <c r="M6958" s="68"/>
      <c r="N6958" s="68"/>
      <c r="O6958" s="68">
        <v>335</v>
      </c>
      <c r="P6958" s="68">
        <f t="shared" si="5360"/>
        <v>335</v>
      </c>
      <c r="Q6958" s="68">
        <f t="shared" si="5361"/>
        <v>7.8271028037383168</v>
      </c>
    </row>
    <row r="6959" spans="1:17" ht="22.5" x14ac:dyDescent="0.25">
      <c r="A6959" s="14" t="s">
        <v>1</v>
      </c>
      <c r="B6959" s="14" t="s">
        <v>1</v>
      </c>
      <c r="C6959" s="14" t="s">
        <v>1</v>
      </c>
      <c r="D6959" s="42" t="s">
        <v>1</v>
      </c>
      <c r="E6959" s="42" t="s">
        <v>1</v>
      </c>
      <c r="F6959" s="42" t="s">
        <v>1</v>
      </c>
      <c r="G6959" s="42" t="s">
        <v>1</v>
      </c>
      <c r="H6959" s="17" t="s">
        <v>59</v>
      </c>
      <c r="I6959" s="66">
        <f t="shared" ref="I6959:O6960" si="5383">SUM(I6960)</f>
        <v>20000</v>
      </c>
      <c r="J6959" s="66">
        <f t="shared" si="5383"/>
        <v>0</v>
      </c>
      <c r="K6959" s="66">
        <f t="shared" si="5383"/>
        <v>0</v>
      </c>
      <c r="L6959" s="66">
        <f t="shared" si="5358"/>
        <v>0</v>
      </c>
      <c r="M6959" s="66">
        <f t="shared" si="5383"/>
        <v>0</v>
      </c>
      <c r="N6959" s="66">
        <f t="shared" si="5383"/>
        <v>0</v>
      </c>
      <c r="O6959" s="66">
        <f t="shared" si="5383"/>
        <v>0</v>
      </c>
      <c r="P6959" s="66">
        <f t="shared" si="5360"/>
        <v>0</v>
      </c>
      <c r="Q6959" s="66" t="str">
        <f t="shared" si="5361"/>
        <v>-</v>
      </c>
    </row>
    <row r="6960" spans="1:17" x14ac:dyDescent="0.25">
      <c r="A6960" s="12" t="s">
        <v>638</v>
      </c>
      <c r="B6960" s="12" t="s">
        <v>124</v>
      </c>
      <c r="C6960" s="12" t="s">
        <v>1007</v>
      </c>
      <c r="D6960" s="43" t="s">
        <v>2061</v>
      </c>
      <c r="E6960" s="42" t="s">
        <v>2715</v>
      </c>
      <c r="F6960" s="42" t="s">
        <v>1</v>
      </c>
      <c r="G6960" s="42" t="s">
        <v>1</v>
      </c>
      <c r="H6960" s="11" t="s">
        <v>61</v>
      </c>
      <c r="I6960" s="67">
        <f t="shared" si="5383"/>
        <v>20000</v>
      </c>
      <c r="J6960" s="67">
        <f t="shared" si="5383"/>
        <v>0</v>
      </c>
      <c r="K6960" s="67">
        <f t="shared" si="5383"/>
        <v>0</v>
      </c>
      <c r="L6960" s="67">
        <f t="shared" si="5358"/>
        <v>0</v>
      </c>
      <c r="M6960" s="67">
        <f t="shared" si="5383"/>
        <v>0</v>
      </c>
      <c r="N6960" s="67">
        <f t="shared" si="5383"/>
        <v>0</v>
      </c>
      <c r="O6960" s="67">
        <f t="shared" si="5383"/>
        <v>0</v>
      </c>
      <c r="P6960" s="67">
        <f t="shared" si="5360"/>
        <v>0</v>
      </c>
      <c r="Q6960" s="67" t="str">
        <f t="shared" si="5361"/>
        <v>-</v>
      </c>
    </row>
    <row r="6961" spans="1:17" x14ac:dyDescent="0.25">
      <c r="A6961" s="12" t="s">
        <v>638</v>
      </c>
      <c r="B6961" s="12" t="s">
        <v>124</v>
      </c>
      <c r="C6961" s="12" t="s">
        <v>1007</v>
      </c>
      <c r="D6961" s="43" t="s">
        <v>2061</v>
      </c>
      <c r="E6961" s="48">
        <v>8213</v>
      </c>
      <c r="F6961" s="43"/>
      <c r="G6961" s="56" t="s">
        <v>2921</v>
      </c>
      <c r="H6961" s="23" t="s">
        <v>62</v>
      </c>
      <c r="I6961" s="68">
        <v>20000</v>
      </c>
      <c r="J6961" s="68">
        <v>0</v>
      </c>
      <c r="K6961" s="68"/>
      <c r="L6961" s="68">
        <f t="shared" si="5358"/>
        <v>0</v>
      </c>
      <c r="M6961" s="68"/>
      <c r="N6961" s="68"/>
      <c r="O6961" s="68"/>
      <c r="P6961" s="68">
        <f t="shared" si="5360"/>
        <v>0</v>
      </c>
      <c r="Q6961" s="68" t="str">
        <f t="shared" si="5361"/>
        <v>-</v>
      </c>
    </row>
    <row r="6962" spans="1:17" x14ac:dyDescent="0.25">
      <c r="A6962" s="23" t="s">
        <v>1</v>
      </c>
      <c r="B6962" s="23" t="s">
        <v>1</v>
      </c>
      <c r="C6962" s="23" t="s">
        <v>1</v>
      </c>
      <c r="D6962" s="49" t="s">
        <v>1</v>
      </c>
      <c r="E6962" s="49" t="s">
        <v>1</v>
      </c>
      <c r="F6962" s="49" t="s">
        <v>1</v>
      </c>
      <c r="G6962" s="49" t="s">
        <v>1</v>
      </c>
      <c r="H6962" s="17" t="s">
        <v>2068</v>
      </c>
      <c r="I6962" s="66">
        <f t="shared" ref="I6962:O6962" si="5384">SUM(I6939,I6959)</f>
        <v>1110259</v>
      </c>
      <c r="J6962" s="66">
        <f t="shared" si="5384"/>
        <v>1029759</v>
      </c>
      <c r="K6962" s="66">
        <f t="shared" si="5384"/>
        <v>0</v>
      </c>
      <c r="L6962" s="66">
        <f t="shared" si="5358"/>
        <v>81561</v>
      </c>
      <c r="M6962" s="66">
        <f t="shared" si="5384"/>
        <v>0</v>
      </c>
      <c r="N6962" s="66">
        <f t="shared" si="5384"/>
        <v>0</v>
      </c>
      <c r="O6962" s="66">
        <f t="shared" si="5384"/>
        <v>81561</v>
      </c>
      <c r="P6962" s="66">
        <f t="shared" si="5360"/>
        <v>81561</v>
      </c>
      <c r="Q6962" s="66">
        <f t="shared" si="5361"/>
        <v>7.9203969084028394</v>
      </c>
    </row>
    <row r="6963" spans="1:17" ht="15.75" thickBot="1" x14ac:dyDescent="0.3">
      <c r="A6963" s="23" t="s">
        <v>1</v>
      </c>
      <c r="B6963" s="23" t="s">
        <v>1</v>
      </c>
      <c r="C6963" s="23" t="s">
        <v>1</v>
      </c>
      <c r="D6963" s="49" t="s">
        <v>1</v>
      </c>
      <c r="E6963" s="49" t="s">
        <v>1</v>
      </c>
      <c r="F6963" s="49" t="s">
        <v>1</v>
      </c>
      <c r="G6963" s="49" t="s">
        <v>1</v>
      </c>
      <c r="H6963" s="11" t="s">
        <v>64</v>
      </c>
      <c r="I6963" s="67">
        <v>21</v>
      </c>
      <c r="J6963" s="67">
        <v>21</v>
      </c>
      <c r="K6963" s="67"/>
      <c r="L6963" s="67"/>
      <c r="M6963" s="67"/>
      <c r="N6963" s="67"/>
      <c r="O6963" s="67"/>
      <c r="P6963" s="67">
        <f t="shared" si="5360"/>
        <v>0</v>
      </c>
      <c r="Q6963" s="67">
        <f t="shared" si="5361"/>
        <v>0</v>
      </c>
    </row>
    <row r="6964" spans="1:17" ht="34.5" thickBot="1" x14ac:dyDescent="0.3">
      <c r="A6964" s="23" t="s">
        <v>1</v>
      </c>
      <c r="B6964" s="23" t="s">
        <v>1</v>
      </c>
      <c r="C6964" s="23" t="s">
        <v>1</v>
      </c>
      <c r="D6964" s="49" t="s">
        <v>1</v>
      </c>
      <c r="E6964" s="49" t="s">
        <v>1</v>
      </c>
      <c r="F6964" s="49" t="s">
        <v>1</v>
      </c>
      <c r="G6964" s="49" t="s">
        <v>1</v>
      </c>
      <c r="H6964" s="22" t="s">
        <v>65</v>
      </c>
      <c r="I6964" s="64" t="s">
        <v>2718</v>
      </c>
      <c r="J6964" s="64" t="s">
        <v>2879</v>
      </c>
      <c r="K6964" s="64" t="s">
        <v>2942</v>
      </c>
      <c r="L6964" s="64" t="s">
        <v>2942</v>
      </c>
      <c r="M6964" s="64" t="s">
        <v>2950</v>
      </c>
      <c r="N6964" s="64" t="s">
        <v>2949</v>
      </c>
      <c r="O6964" s="64" t="s">
        <v>2948</v>
      </c>
      <c r="P6964" s="64" t="s">
        <v>2942</v>
      </c>
      <c r="Q6964" s="64" t="s">
        <v>2944</v>
      </c>
    </row>
    <row r="6965" spans="1:17" x14ac:dyDescent="0.25">
      <c r="A6965" s="24"/>
      <c r="B6965" s="24"/>
      <c r="C6965" s="24"/>
      <c r="D6965" s="51"/>
      <c r="E6965" s="51"/>
      <c r="F6965" s="51"/>
      <c r="G6965" s="51"/>
      <c r="H6965" s="18" t="s">
        <v>1</v>
      </c>
      <c r="I6965" s="65">
        <v>1</v>
      </c>
      <c r="J6965" s="65" t="s">
        <v>2894</v>
      </c>
      <c r="K6965" s="65">
        <v>3</v>
      </c>
      <c r="L6965" s="65" t="s">
        <v>2945</v>
      </c>
      <c r="M6965" s="65">
        <v>5</v>
      </c>
      <c r="N6965" s="65">
        <v>6</v>
      </c>
      <c r="O6965" s="65">
        <v>7</v>
      </c>
      <c r="P6965" s="65" t="s">
        <v>2946</v>
      </c>
      <c r="Q6965" s="65">
        <v>9</v>
      </c>
    </row>
    <row r="6966" spans="1:17" x14ac:dyDescent="0.25">
      <c r="A6966" s="24"/>
      <c r="B6966" s="24"/>
      <c r="C6966" s="24"/>
      <c r="D6966" s="51"/>
      <c r="E6966" s="52"/>
      <c r="F6966" s="52"/>
      <c r="G6966" s="52"/>
      <c r="H6966" s="19" t="s">
        <v>333</v>
      </c>
      <c r="I6966" s="69">
        <f t="shared" ref="I6966" si="5385">SUM(I6962)</f>
        <v>1110259</v>
      </c>
      <c r="J6966" s="69">
        <f t="shared" ref="J6966:K6966" si="5386">SUM(J6962)</f>
        <v>1029759</v>
      </c>
      <c r="K6966" s="69">
        <f t="shared" si="5386"/>
        <v>0</v>
      </c>
      <c r="L6966" s="69">
        <f t="shared" si="5358"/>
        <v>81561</v>
      </c>
      <c r="M6966" s="69">
        <f t="shared" ref="M6966" si="5387">SUM(M6962)</f>
        <v>0</v>
      </c>
      <c r="N6966" s="69">
        <f t="shared" ref="N6966:O6966" si="5388">SUM(N6962)</f>
        <v>0</v>
      </c>
      <c r="O6966" s="69">
        <f t="shared" si="5388"/>
        <v>81561</v>
      </c>
      <c r="P6966" s="69">
        <f t="shared" si="5360"/>
        <v>81561</v>
      </c>
      <c r="Q6966" s="69">
        <f t="shared" si="5361"/>
        <v>7.9203969084028394</v>
      </c>
    </row>
    <row r="6967" spans="1:17" x14ac:dyDescent="0.25">
      <c r="A6967" s="24"/>
      <c r="B6967" s="24"/>
      <c r="C6967" s="24"/>
      <c r="D6967" s="51"/>
      <c r="E6967" s="51"/>
      <c r="F6967" s="51"/>
      <c r="G6967" s="51"/>
      <c r="H6967" s="20" t="s">
        <v>67</v>
      </c>
      <c r="I6967" s="69">
        <f t="shared" ref="I6967" si="5389">SUM(I6966)</f>
        <v>1110259</v>
      </c>
      <c r="J6967" s="69">
        <f t="shared" ref="J6967:K6967" si="5390">SUM(J6966)</f>
        <v>1029759</v>
      </c>
      <c r="K6967" s="69">
        <f t="shared" si="5390"/>
        <v>0</v>
      </c>
      <c r="L6967" s="69">
        <f t="shared" si="5358"/>
        <v>81561</v>
      </c>
      <c r="M6967" s="69">
        <f t="shared" ref="M6967" si="5391">SUM(M6966)</f>
        <v>0</v>
      </c>
      <c r="N6967" s="69">
        <f t="shared" ref="N6967:O6967" si="5392">SUM(N6966)</f>
        <v>0</v>
      </c>
      <c r="O6967" s="69">
        <f t="shared" si="5392"/>
        <v>81561</v>
      </c>
      <c r="P6967" s="69">
        <f t="shared" si="5360"/>
        <v>81561</v>
      </c>
      <c r="Q6967" s="69">
        <f t="shared" si="5361"/>
        <v>7.9203969084028394</v>
      </c>
    </row>
    <row r="6968" spans="1:17" x14ac:dyDescent="0.25">
      <c r="A6968" s="25"/>
      <c r="B6968" s="25"/>
      <c r="C6968" s="25"/>
      <c r="D6968" s="53"/>
      <c r="E6968" s="53"/>
      <c r="F6968" s="53"/>
      <c r="G6968" s="53"/>
    </row>
    <row r="6969" spans="1:17" x14ac:dyDescent="0.25">
      <c r="A6969" s="23" t="s">
        <v>1</v>
      </c>
      <c r="B6969" s="23" t="s">
        <v>1</v>
      </c>
      <c r="C6969" s="23" t="s">
        <v>1</v>
      </c>
      <c r="D6969" s="49" t="s">
        <v>1</v>
      </c>
      <c r="E6969" s="49" t="s">
        <v>1</v>
      </c>
      <c r="F6969" s="49" t="s">
        <v>1</v>
      </c>
      <c r="G6969" s="49" t="s">
        <v>1</v>
      </c>
      <c r="H6969" s="26" t="s">
        <v>1</v>
      </c>
      <c r="I6969" s="70"/>
      <c r="J6969" s="70"/>
      <c r="K6969" s="70"/>
      <c r="L6969" s="70"/>
      <c r="M6969" s="70"/>
      <c r="N6969" s="70"/>
      <c r="O6969" s="70"/>
      <c r="P6969" s="70"/>
      <c r="Q6969" s="70"/>
    </row>
    <row r="6970" spans="1:17" x14ac:dyDescent="0.25">
      <c r="A6970" s="23" t="s">
        <v>1</v>
      </c>
      <c r="B6970" s="23" t="s">
        <v>1</v>
      </c>
      <c r="C6970" s="23" t="s">
        <v>1</v>
      </c>
      <c r="D6970" s="49" t="s">
        <v>1</v>
      </c>
      <c r="E6970" s="49" t="s">
        <v>1</v>
      </c>
      <c r="F6970" s="49" t="s">
        <v>1</v>
      </c>
      <c r="G6970" s="49" t="s">
        <v>1</v>
      </c>
      <c r="H6970" s="17" t="s">
        <v>2069</v>
      </c>
      <c r="I6970" s="66">
        <f t="shared" ref="I6970" si="5393">SUM(I6962,I6928,I6893,I6861,I6825,I6775,I6730,I6684,I6640,I6595,I6553,I6522,I6476,I6433,I6387,I6343,I6329,I6287,I6244,I6201,I6167,I6133,I6088,I6049,I5996,I5954,I5906,I5863,I5826,I5788,I6010)</f>
        <v>164793702</v>
      </c>
      <c r="J6970" s="66">
        <f t="shared" ref="J6970:K6970" si="5394">SUM(J6962,J6928,J6893,J6861,J6825,J6775,J6730,J6684,J6640,J6595,J6553,J6522,J6476,J6433,J6387,J6343,J6329,J6287,J6244,J6201,J6167,J6133,J6088,J6049,J5996,J5954,J5906,J5863,J5826,J5788,J6010)</f>
        <v>126019559</v>
      </c>
      <c r="K6970" s="66">
        <f t="shared" si="5394"/>
        <v>0</v>
      </c>
      <c r="L6970" s="66">
        <f t="shared" si="5358"/>
        <v>12939032.66</v>
      </c>
      <c r="M6970" s="66">
        <f t="shared" ref="M6970" si="5395">SUM(M6962,M6928,M6893,M6861,M6825,M6775,M6730,M6684,M6640,M6595,M6553,M6522,M6476,M6433,M6387,M6343,M6329,M6287,M6244,M6201,M6167,M6133,M6088,M6049,M5996,M5954,M5906,M5863,M5826,M5788,M6010)</f>
        <v>0</v>
      </c>
      <c r="N6970" s="66">
        <f t="shared" ref="N6970:O6970" si="5396">SUM(N6962,N6928,N6893,N6861,N6825,N6775,N6730,N6684,N6640,N6595,N6553,N6522,N6476,N6433,N6387,N6343,N6329,N6287,N6244,N6201,N6167,N6133,N6088,N6049,N5996,N5954,N5906,N5863,N5826,N5788,N6010)</f>
        <v>0</v>
      </c>
      <c r="O6970" s="66">
        <f t="shared" si="5396"/>
        <v>12939032.66</v>
      </c>
      <c r="P6970" s="66">
        <f t="shared" si="5360"/>
        <v>12939032.66</v>
      </c>
      <c r="Q6970" s="66">
        <f t="shared" si="5361"/>
        <v>10.267479717176284</v>
      </c>
    </row>
    <row r="6971" spans="1:17" x14ac:dyDescent="0.25">
      <c r="A6971" s="23" t="s">
        <v>1</v>
      </c>
      <c r="B6971" s="23" t="s">
        <v>1</v>
      </c>
      <c r="C6971" s="23" t="s">
        <v>1</v>
      </c>
      <c r="D6971" s="49" t="s">
        <v>1</v>
      </c>
      <c r="E6971" s="49" t="s">
        <v>1</v>
      </c>
      <c r="F6971" s="49" t="s">
        <v>1</v>
      </c>
      <c r="G6971" s="49" t="s">
        <v>1</v>
      </c>
      <c r="H6971" s="11" t="s">
        <v>64</v>
      </c>
      <c r="I6971" s="67">
        <f t="shared" ref="I6971" si="5397">I6963+I6929+I6894+I6862+I6826+I6776+I6731+I6685+I6641+I6596+I6554+I6523+I6477+I6434+I6388+I6344+I6330+I6288+I6245+I6202+I6168+I6134+I6089+I6050+I6011+I5997+I5955+I5907+I5864+I5827+I5789</f>
        <v>2821</v>
      </c>
      <c r="J6971" s="67">
        <f t="shared" ref="J6971:K6971" si="5398">J6963+J6929+J6894+J6862+J6826+J6776+J6731+J6685+J6641+J6596+J6554+J6523+J6477+J6434+J6388+J6344+J6330+J6288+J6245+J6202+J6168+J6134+J6089+J6050+J6011+J5997+J5955+J5907+J5864+J5827+J5789</f>
        <v>2821</v>
      </c>
      <c r="K6971" s="67">
        <f t="shared" si="5398"/>
        <v>0</v>
      </c>
      <c r="L6971" s="67"/>
      <c r="M6971" s="67">
        <f t="shared" ref="M6971" si="5399">M6963+M6929+M6894+M6862+M6826+M6776+M6731+M6685+M6641+M6596+M6554+M6523+M6477+M6434+M6388+M6344+M6330+M6288+M6245+M6202+M6168+M6134+M6089+M6050+M6011+M5997+M5955+M5907+M5864+M5827+M5789</f>
        <v>0</v>
      </c>
      <c r="N6971" s="67">
        <f t="shared" ref="N6971:O6971" si="5400">N6963+N6929+N6894+N6862+N6826+N6776+N6731+N6685+N6641+N6596+N6554+N6523+N6477+N6434+N6388+N6344+N6330+N6288+N6245+N6202+N6168+N6134+N6089+N6050+N6011+N5997+N5955+N5907+N5864+N5827+N5789</f>
        <v>0</v>
      </c>
      <c r="O6971" s="67">
        <f t="shared" si="5400"/>
        <v>0</v>
      </c>
      <c r="P6971" s="67">
        <f t="shared" si="5360"/>
        <v>0</v>
      </c>
      <c r="Q6971" s="67">
        <f t="shared" si="5361"/>
        <v>0</v>
      </c>
    </row>
    <row r="6972" spans="1:17" x14ac:dyDescent="0.25">
      <c r="A6972" s="23" t="s">
        <v>1</v>
      </c>
      <c r="B6972" s="23" t="s">
        <v>1</v>
      </c>
      <c r="C6972" s="23" t="s">
        <v>1</v>
      </c>
      <c r="D6972" s="49" t="s">
        <v>1</v>
      </c>
      <c r="E6972" s="49" t="s">
        <v>1</v>
      </c>
      <c r="F6972" s="49" t="s">
        <v>1</v>
      </c>
      <c r="G6972" s="49" t="s">
        <v>1</v>
      </c>
      <c r="H6972" s="13" t="s">
        <v>1</v>
      </c>
      <c r="I6972" s="71"/>
      <c r="J6972" s="71"/>
      <c r="K6972" s="71"/>
      <c r="L6972" s="71"/>
      <c r="M6972" s="71"/>
      <c r="N6972" s="71"/>
      <c r="O6972" s="71"/>
      <c r="P6972" s="71"/>
      <c r="Q6972" s="71"/>
    </row>
    <row r="6973" spans="1:17" ht="15.75" thickBot="1" x14ac:dyDescent="0.3">
      <c r="A6973" s="14" t="s">
        <v>638</v>
      </c>
      <c r="B6973" s="14" t="s">
        <v>146</v>
      </c>
      <c r="C6973" s="12" t="s">
        <v>1</v>
      </c>
      <c r="D6973" s="43" t="s">
        <v>1</v>
      </c>
      <c r="E6973" s="42" t="s">
        <v>1</v>
      </c>
      <c r="F6973" s="42" t="s">
        <v>1</v>
      </c>
      <c r="G6973" s="42" t="s">
        <v>1</v>
      </c>
      <c r="H6973" s="11" t="s">
        <v>1</v>
      </c>
      <c r="I6973" s="63"/>
      <c r="J6973" s="63"/>
      <c r="K6973" s="63"/>
      <c r="L6973" s="63"/>
      <c r="M6973" s="63"/>
      <c r="N6973" s="63"/>
      <c r="O6973" s="63"/>
      <c r="P6973" s="63"/>
      <c r="Q6973" s="63"/>
    </row>
    <row r="6974" spans="1:17" ht="34.5" thickBot="1" x14ac:dyDescent="0.3">
      <c r="A6974" s="22" t="s">
        <v>4</v>
      </c>
      <c r="B6974" s="22" t="s">
        <v>5</v>
      </c>
      <c r="C6974" s="22" t="s">
        <v>6</v>
      </c>
      <c r="D6974" s="44" t="s">
        <v>2891</v>
      </c>
      <c r="E6974" s="44" t="s">
        <v>2895</v>
      </c>
      <c r="F6974" s="44" t="s">
        <v>7</v>
      </c>
      <c r="G6974" s="44" t="s">
        <v>8</v>
      </c>
      <c r="H6974" s="22" t="s">
        <v>9</v>
      </c>
      <c r="I6974" s="64" t="s">
        <v>2718</v>
      </c>
      <c r="J6974" s="64" t="s">
        <v>2879</v>
      </c>
      <c r="K6974" s="64" t="s">
        <v>2942</v>
      </c>
      <c r="L6974" s="64" t="s">
        <v>2942</v>
      </c>
      <c r="M6974" s="64" t="s">
        <v>2950</v>
      </c>
      <c r="N6974" s="64" t="s">
        <v>2949</v>
      </c>
      <c r="O6974" s="64" t="s">
        <v>2948</v>
      </c>
      <c r="P6974" s="64" t="s">
        <v>2942</v>
      </c>
      <c r="Q6974" s="64" t="s">
        <v>2944</v>
      </c>
    </row>
    <row r="6975" spans="1:17" x14ac:dyDescent="0.25">
      <c r="A6975" s="15" t="s">
        <v>1</v>
      </c>
      <c r="B6975" s="15" t="s">
        <v>1</v>
      </c>
      <c r="C6975" s="15" t="s">
        <v>1</v>
      </c>
      <c r="D6975" s="45" t="s">
        <v>1</v>
      </c>
      <c r="E6975" s="45" t="s">
        <v>1</v>
      </c>
      <c r="F6975" s="46" t="s">
        <v>1</v>
      </c>
      <c r="G6975" s="47" t="s">
        <v>1</v>
      </c>
      <c r="H6975" s="16" t="s">
        <v>1</v>
      </c>
      <c r="I6975" s="65">
        <v>1</v>
      </c>
      <c r="J6975" s="65" t="s">
        <v>2894</v>
      </c>
      <c r="K6975" s="65">
        <v>3</v>
      </c>
      <c r="L6975" s="65" t="s">
        <v>2945</v>
      </c>
      <c r="M6975" s="65">
        <v>5</v>
      </c>
      <c r="N6975" s="65">
        <v>6</v>
      </c>
      <c r="O6975" s="65">
        <v>7</v>
      </c>
      <c r="P6975" s="65" t="s">
        <v>2946</v>
      </c>
      <c r="Q6975" s="65">
        <v>9</v>
      </c>
    </row>
    <row r="6976" spans="1:17" x14ac:dyDescent="0.25">
      <c r="A6976" s="14" t="s">
        <v>638</v>
      </c>
      <c r="B6976" s="14" t="s">
        <v>146</v>
      </c>
      <c r="C6976" s="12" t="s">
        <v>11</v>
      </c>
      <c r="D6976" s="43" t="s">
        <v>2070</v>
      </c>
      <c r="E6976" s="42" t="s">
        <v>1</v>
      </c>
      <c r="F6976" s="42" t="s">
        <v>1</v>
      </c>
      <c r="G6976" s="42" t="s">
        <v>1</v>
      </c>
      <c r="H6976" s="11" t="s">
        <v>2071</v>
      </c>
      <c r="I6976" s="63"/>
      <c r="J6976" s="63"/>
      <c r="K6976" s="63"/>
      <c r="L6976" s="63"/>
      <c r="M6976" s="63"/>
      <c r="N6976" s="63"/>
      <c r="O6976" s="63"/>
      <c r="P6976" s="63">
        <f t="shared" si="5360"/>
        <v>0</v>
      </c>
      <c r="Q6976" s="63" t="str">
        <f t="shared" si="5361"/>
        <v>-</v>
      </c>
    </row>
    <row r="6977" spans="1:17" ht="22.5" x14ac:dyDescent="0.25">
      <c r="A6977" s="14" t="s">
        <v>1</v>
      </c>
      <c r="B6977" s="14" t="s">
        <v>1</v>
      </c>
      <c r="C6977" s="14" t="s">
        <v>1</v>
      </c>
      <c r="D6977" s="42" t="s">
        <v>1</v>
      </c>
      <c r="E6977" s="42" t="s">
        <v>1</v>
      </c>
      <c r="F6977" s="42" t="s">
        <v>1</v>
      </c>
      <c r="G6977" s="42" t="s">
        <v>1</v>
      </c>
      <c r="H6977" s="17" t="s">
        <v>13</v>
      </c>
      <c r="I6977" s="66">
        <f t="shared" ref="I6977" si="5401">SUM(I6978,I6986,I6988)</f>
        <v>11561764</v>
      </c>
      <c r="J6977" s="66">
        <f t="shared" ref="J6977:K6977" si="5402">SUM(J6978,J6986,J6988)</f>
        <v>11115764</v>
      </c>
      <c r="K6977" s="66">
        <f t="shared" si="5402"/>
        <v>0</v>
      </c>
      <c r="L6977" s="66">
        <f t="shared" si="5358"/>
        <v>1048000</v>
      </c>
      <c r="M6977" s="66">
        <f t="shared" ref="M6977" si="5403">SUM(M6978,M6986,M6988)</f>
        <v>0</v>
      </c>
      <c r="N6977" s="66">
        <f t="shared" ref="N6977:O6977" si="5404">SUM(N6978,N6986,N6988)</f>
        <v>0</v>
      </c>
      <c r="O6977" s="66">
        <f t="shared" si="5404"/>
        <v>1048000</v>
      </c>
      <c r="P6977" s="66">
        <f t="shared" si="5360"/>
        <v>1048000</v>
      </c>
      <c r="Q6977" s="66">
        <f t="shared" si="5361"/>
        <v>9.428051908982594</v>
      </c>
    </row>
    <row r="6978" spans="1:17" x14ac:dyDescent="0.25">
      <c r="A6978" s="12" t="s">
        <v>638</v>
      </c>
      <c r="B6978" s="12" t="s">
        <v>146</v>
      </c>
      <c r="C6978" s="12" t="s">
        <v>11</v>
      </c>
      <c r="D6978" s="43" t="s">
        <v>2070</v>
      </c>
      <c r="E6978" s="42" t="s">
        <v>2709</v>
      </c>
      <c r="F6978" s="42" t="s">
        <v>1</v>
      </c>
      <c r="G6978" s="42" t="s">
        <v>1</v>
      </c>
      <c r="H6978" s="11" t="s">
        <v>15</v>
      </c>
      <c r="I6978" s="67">
        <f t="shared" ref="I6978" si="5405">SUM(I6979,I6980)</f>
        <v>8253164</v>
      </c>
      <c r="J6978" s="67">
        <f t="shared" ref="J6978:K6978" si="5406">SUM(J6979,J6980)</f>
        <v>8243164</v>
      </c>
      <c r="K6978" s="67">
        <f t="shared" si="5406"/>
        <v>0</v>
      </c>
      <c r="L6978" s="67">
        <f t="shared" si="5358"/>
        <v>762000</v>
      </c>
      <c r="M6978" s="67">
        <f t="shared" ref="M6978" si="5407">SUM(M6979,M6980)</f>
        <v>0</v>
      </c>
      <c r="N6978" s="67">
        <f t="shared" ref="N6978:O6978" si="5408">SUM(N6979,N6980)</f>
        <v>0</v>
      </c>
      <c r="O6978" s="67">
        <f t="shared" si="5408"/>
        <v>762000</v>
      </c>
      <c r="P6978" s="67">
        <f t="shared" si="5360"/>
        <v>762000</v>
      </c>
      <c r="Q6978" s="67">
        <f t="shared" si="5361"/>
        <v>9.2440232900861847</v>
      </c>
    </row>
    <row r="6979" spans="1:17" x14ac:dyDescent="0.25">
      <c r="A6979" s="12" t="s">
        <v>638</v>
      </c>
      <c r="B6979" s="12" t="s">
        <v>146</v>
      </c>
      <c r="C6979" s="12" t="s">
        <v>11</v>
      </c>
      <c r="D6979" s="43" t="s">
        <v>2070</v>
      </c>
      <c r="E6979" s="48">
        <v>6111</v>
      </c>
      <c r="F6979" s="43"/>
      <c r="G6979" s="56" t="s">
        <v>2919</v>
      </c>
      <c r="H6979" s="23" t="s">
        <v>16</v>
      </c>
      <c r="I6979" s="68">
        <v>6966964</v>
      </c>
      <c r="J6979" s="68">
        <v>6966964</v>
      </c>
      <c r="K6979" s="68"/>
      <c r="L6979" s="68">
        <f t="shared" si="5358"/>
        <v>650000</v>
      </c>
      <c r="M6979" s="68"/>
      <c r="N6979" s="68"/>
      <c r="O6979" s="68">
        <v>650000</v>
      </c>
      <c r="P6979" s="68">
        <f t="shared" si="5360"/>
        <v>650000</v>
      </c>
      <c r="Q6979" s="68">
        <f t="shared" si="5361"/>
        <v>9.3297453524950029</v>
      </c>
    </row>
    <row r="6980" spans="1:17" x14ac:dyDescent="0.25">
      <c r="A6980" s="14" t="s">
        <v>638</v>
      </c>
      <c r="B6980" s="14" t="s">
        <v>146</v>
      </c>
      <c r="C6980" s="14" t="s">
        <v>11</v>
      </c>
      <c r="D6980" s="50" t="s">
        <v>2070</v>
      </c>
      <c r="E6980" s="50" t="s">
        <v>2719</v>
      </c>
      <c r="F6980" s="43" t="s">
        <v>1</v>
      </c>
      <c r="G6980" s="49" t="s">
        <v>1</v>
      </c>
      <c r="H6980" s="11" t="s">
        <v>19</v>
      </c>
      <c r="I6980" s="67">
        <f t="shared" ref="I6980:O6980" si="5409">SUM(I6981:I6985)</f>
        <v>1286200</v>
      </c>
      <c r="J6980" s="67">
        <f t="shared" si="5409"/>
        <v>1276200</v>
      </c>
      <c r="K6980" s="67">
        <f t="shared" si="5409"/>
        <v>0</v>
      </c>
      <c r="L6980" s="67">
        <f t="shared" si="5358"/>
        <v>112000</v>
      </c>
      <c r="M6980" s="67">
        <f t="shared" si="5409"/>
        <v>0</v>
      </c>
      <c r="N6980" s="67">
        <f t="shared" si="5409"/>
        <v>0</v>
      </c>
      <c r="O6980" s="67">
        <f t="shared" si="5409"/>
        <v>112000</v>
      </c>
      <c r="P6980" s="67">
        <f t="shared" si="5360"/>
        <v>112000</v>
      </c>
      <c r="Q6980" s="67">
        <f t="shared" si="5361"/>
        <v>8.776053910045448</v>
      </c>
    </row>
    <row r="6981" spans="1:17" x14ac:dyDescent="0.25">
      <c r="A6981" s="12" t="s">
        <v>638</v>
      </c>
      <c r="B6981" s="12" t="s">
        <v>146</v>
      </c>
      <c r="C6981" s="12" t="s">
        <v>11</v>
      </c>
      <c r="D6981" s="43" t="s">
        <v>2070</v>
      </c>
      <c r="E6981" s="48">
        <v>6112</v>
      </c>
      <c r="F6981" s="43" t="s">
        <v>2072</v>
      </c>
      <c r="G6981" s="56" t="s">
        <v>2919</v>
      </c>
      <c r="H6981" s="23" t="s">
        <v>73</v>
      </c>
      <c r="I6981" s="68">
        <v>218000</v>
      </c>
      <c r="J6981" s="68">
        <v>218000</v>
      </c>
      <c r="K6981" s="68"/>
      <c r="L6981" s="68">
        <f t="shared" si="5358"/>
        <v>17000</v>
      </c>
      <c r="M6981" s="68"/>
      <c r="N6981" s="68"/>
      <c r="O6981" s="68">
        <v>17000</v>
      </c>
      <c r="P6981" s="68">
        <f t="shared" si="5360"/>
        <v>17000</v>
      </c>
      <c r="Q6981" s="68">
        <f t="shared" si="5361"/>
        <v>7.7981651376146797</v>
      </c>
    </row>
    <row r="6982" spans="1:17" x14ac:dyDescent="0.25">
      <c r="A6982" s="12" t="s">
        <v>638</v>
      </c>
      <c r="B6982" s="12" t="s">
        <v>146</v>
      </c>
      <c r="C6982" s="12" t="s">
        <v>11</v>
      </c>
      <c r="D6982" s="43" t="s">
        <v>2070</v>
      </c>
      <c r="E6982" s="48">
        <v>6112</v>
      </c>
      <c r="F6982" s="43" t="s">
        <v>2073</v>
      </c>
      <c r="G6982" s="56" t="s">
        <v>2919</v>
      </c>
      <c r="H6982" s="23" t="s">
        <v>22</v>
      </c>
      <c r="I6982" s="68">
        <v>738200</v>
      </c>
      <c r="J6982" s="68">
        <v>738200</v>
      </c>
      <c r="K6982" s="68"/>
      <c r="L6982" s="68">
        <f t="shared" si="5358"/>
        <v>75000</v>
      </c>
      <c r="M6982" s="68"/>
      <c r="N6982" s="68"/>
      <c r="O6982" s="68">
        <v>75000</v>
      </c>
      <c r="P6982" s="68">
        <f t="shared" si="5360"/>
        <v>75000</v>
      </c>
      <c r="Q6982" s="68">
        <f t="shared" si="5361"/>
        <v>10.159848279599025</v>
      </c>
    </row>
    <row r="6983" spans="1:17" x14ac:dyDescent="0.25">
      <c r="A6983" s="12" t="s">
        <v>638</v>
      </c>
      <c r="B6983" s="12" t="s">
        <v>146</v>
      </c>
      <c r="C6983" s="12" t="s">
        <v>11</v>
      </c>
      <c r="D6983" s="43" t="s">
        <v>2070</v>
      </c>
      <c r="E6983" s="48">
        <v>6112</v>
      </c>
      <c r="F6983" s="43" t="s">
        <v>2074</v>
      </c>
      <c r="G6983" s="56" t="s">
        <v>2919</v>
      </c>
      <c r="H6983" s="23" t="s">
        <v>24</v>
      </c>
      <c r="I6983" s="68">
        <v>205000</v>
      </c>
      <c r="J6983" s="68">
        <v>205000</v>
      </c>
      <c r="K6983" s="68"/>
      <c r="L6983" s="68">
        <f t="shared" si="5358"/>
        <v>0</v>
      </c>
      <c r="M6983" s="68"/>
      <c r="N6983" s="68"/>
      <c r="O6983" s="68"/>
      <c r="P6983" s="68">
        <f t="shared" si="5360"/>
        <v>0</v>
      </c>
      <c r="Q6983" s="68">
        <f t="shared" si="5361"/>
        <v>0</v>
      </c>
    </row>
    <row r="6984" spans="1:17" x14ac:dyDescent="0.25">
      <c r="A6984" s="12" t="s">
        <v>638</v>
      </c>
      <c r="B6984" s="12" t="s">
        <v>146</v>
      </c>
      <c r="C6984" s="12" t="s">
        <v>11</v>
      </c>
      <c r="D6984" s="43" t="s">
        <v>2070</v>
      </c>
      <c r="E6984" s="48">
        <v>6112</v>
      </c>
      <c r="F6984" s="43" t="s">
        <v>2075</v>
      </c>
      <c r="G6984" s="56" t="s">
        <v>2919</v>
      </c>
      <c r="H6984" s="23" t="s">
        <v>76</v>
      </c>
      <c r="I6984" s="68">
        <v>65000</v>
      </c>
      <c r="J6984" s="68">
        <v>65000</v>
      </c>
      <c r="K6984" s="68"/>
      <c r="L6984" s="68">
        <f t="shared" si="5358"/>
        <v>0</v>
      </c>
      <c r="M6984" s="68"/>
      <c r="N6984" s="68"/>
      <c r="O6984" s="68"/>
      <c r="P6984" s="68">
        <f t="shared" si="5360"/>
        <v>0</v>
      </c>
      <c r="Q6984" s="68">
        <f t="shared" si="5361"/>
        <v>0</v>
      </c>
    </row>
    <row r="6985" spans="1:17" x14ac:dyDescent="0.25">
      <c r="A6985" s="12" t="s">
        <v>638</v>
      </c>
      <c r="B6985" s="12" t="s">
        <v>146</v>
      </c>
      <c r="C6985" s="12" t="s">
        <v>11</v>
      </c>
      <c r="D6985" s="43" t="s">
        <v>2070</v>
      </c>
      <c r="E6985" s="48">
        <v>6112</v>
      </c>
      <c r="F6985" s="43" t="s">
        <v>2076</v>
      </c>
      <c r="G6985" s="56" t="s">
        <v>2919</v>
      </c>
      <c r="H6985" s="23" t="s">
        <v>26</v>
      </c>
      <c r="I6985" s="68">
        <v>60000</v>
      </c>
      <c r="J6985" s="68">
        <v>50000</v>
      </c>
      <c r="K6985" s="68"/>
      <c r="L6985" s="68">
        <f t="shared" si="5358"/>
        <v>20000</v>
      </c>
      <c r="M6985" s="68"/>
      <c r="N6985" s="68"/>
      <c r="O6985" s="68">
        <v>20000</v>
      </c>
      <c r="P6985" s="68">
        <f t="shared" si="5360"/>
        <v>20000</v>
      </c>
      <c r="Q6985" s="68">
        <f t="shared" si="5361"/>
        <v>40</v>
      </c>
    </row>
    <row r="6986" spans="1:17" x14ac:dyDescent="0.25">
      <c r="A6986" s="12" t="s">
        <v>638</v>
      </c>
      <c r="B6986" s="12" t="s">
        <v>146</v>
      </c>
      <c r="C6986" s="12" t="s">
        <v>11</v>
      </c>
      <c r="D6986" s="43" t="s">
        <v>2070</v>
      </c>
      <c r="E6986" s="42" t="s">
        <v>2710</v>
      </c>
      <c r="F6986" s="42" t="s">
        <v>1</v>
      </c>
      <c r="G6986" s="42" t="s">
        <v>1</v>
      </c>
      <c r="H6986" s="11" t="s">
        <v>28</v>
      </c>
      <c r="I6986" s="67">
        <f t="shared" ref="I6986:O6986" si="5410">SUM(I6987)</f>
        <v>921500</v>
      </c>
      <c r="J6986" s="67">
        <f t="shared" si="5410"/>
        <v>921500</v>
      </c>
      <c r="K6986" s="67">
        <f t="shared" si="5410"/>
        <v>0</v>
      </c>
      <c r="L6986" s="67">
        <f t="shared" si="5358"/>
        <v>70000</v>
      </c>
      <c r="M6986" s="67">
        <f t="shared" si="5410"/>
        <v>0</v>
      </c>
      <c r="N6986" s="67">
        <f t="shared" si="5410"/>
        <v>0</v>
      </c>
      <c r="O6986" s="67">
        <f t="shared" si="5410"/>
        <v>70000</v>
      </c>
      <c r="P6986" s="67">
        <f t="shared" si="5360"/>
        <v>70000</v>
      </c>
      <c r="Q6986" s="67">
        <f t="shared" si="5361"/>
        <v>7.5963103635377101</v>
      </c>
    </row>
    <row r="6987" spans="1:17" x14ac:dyDescent="0.25">
      <c r="A6987" s="12" t="s">
        <v>638</v>
      </c>
      <c r="B6987" s="12" t="s">
        <v>146</v>
      </c>
      <c r="C6987" s="12" t="s">
        <v>11</v>
      </c>
      <c r="D6987" s="43" t="s">
        <v>2070</v>
      </c>
      <c r="E6987" s="48">
        <v>6121</v>
      </c>
      <c r="F6987" s="43"/>
      <c r="G6987" s="56" t="s">
        <v>2919</v>
      </c>
      <c r="H6987" s="23" t="s">
        <v>29</v>
      </c>
      <c r="I6987" s="68">
        <v>921500</v>
      </c>
      <c r="J6987" s="68">
        <v>921500</v>
      </c>
      <c r="K6987" s="68"/>
      <c r="L6987" s="68">
        <f t="shared" si="5358"/>
        <v>70000</v>
      </c>
      <c r="M6987" s="68"/>
      <c r="N6987" s="68"/>
      <c r="O6987" s="68">
        <v>70000</v>
      </c>
      <c r="P6987" s="68">
        <f t="shared" si="5360"/>
        <v>70000</v>
      </c>
      <c r="Q6987" s="68">
        <f t="shared" si="5361"/>
        <v>7.5963103635377101</v>
      </c>
    </row>
    <row r="6988" spans="1:17" x14ac:dyDescent="0.25">
      <c r="A6988" s="12" t="s">
        <v>638</v>
      </c>
      <c r="B6988" s="12" t="s">
        <v>146</v>
      </c>
      <c r="C6988" s="12" t="s">
        <v>11</v>
      </c>
      <c r="D6988" s="43" t="s">
        <v>2070</v>
      </c>
      <c r="E6988" s="42" t="s">
        <v>2711</v>
      </c>
      <c r="F6988" s="42" t="s">
        <v>1</v>
      </c>
      <c r="G6988" s="42" t="s">
        <v>1</v>
      </c>
      <c r="H6988" s="11" t="s">
        <v>32</v>
      </c>
      <c r="I6988" s="67">
        <f t="shared" ref="I6988:O6988" si="5411">SUM(I6989:I6997)</f>
        <v>2387100</v>
      </c>
      <c r="J6988" s="67">
        <f t="shared" si="5411"/>
        <v>1951100</v>
      </c>
      <c r="K6988" s="67">
        <f t="shared" si="5411"/>
        <v>0</v>
      </c>
      <c r="L6988" s="67">
        <f t="shared" ref="L6988:L7049" si="5412">SUM(M6988:O6988)</f>
        <v>216000</v>
      </c>
      <c r="M6988" s="67">
        <f t="shared" si="5411"/>
        <v>0</v>
      </c>
      <c r="N6988" s="67">
        <f t="shared" si="5411"/>
        <v>0</v>
      </c>
      <c r="O6988" s="67">
        <f t="shared" si="5411"/>
        <v>216000</v>
      </c>
      <c r="P6988" s="67">
        <f t="shared" si="5360"/>
        <v>216000</v>
      </c>
      <c r="Q6988" s="67">
        <f t="shared" si="5361"/>
        <v>11.070678079032341</v>
      </c>
    </row>
    <row r="6989" spans="1:17" x14ac:dyDescent="0.25">
      <c r="A6989" s="12" t="s">
        <v>638</v>
      </c>
      <c r="B6989" s="12" t="s">
        <v>146</v>
      </c>
      <c r="C6989" s="12" t="s">
        <v>11</v>
      </c>
      <c r="D6989" s="43" t="s">
        <v>2070</v>
      </c>
      <c r="E6989" s="48">
        <v>6131</v>
      </c>
      <c r="F6989" s="43"/>
      <c r="G6989" s="56" t="s">
        <v>2919</v>
      </c>
      <c r="H6989" s="23" t="s">
        <v>33</v>
      </c>
      <c r="I6989" s="68">
        <v>11000</v>
      </c>
      <c r="J6989" s="68">
        <v>0</v>
      </c>
      <c r="K6989" s="68"/>
      <c r="L6989" s="68">
        <f t="shared" si="5412"/>
        <v>0</v>
      </c>
      <c r="M6989" s="68"/>
      <c r="N6989" s="68"/>
      <c r="O6989" s="68"/>
      <c r="P6989" s="68">
        <f t="shared" si="5360"/>
        <v>0</v>
      </c>
      <c r="Q6989" s="68" t="str">
        <f t="shared" si="5361"/>
        <v>-</v>
      </c>
    </row>
    <row r="6990" spans="1:17" x14ac:dyDescent="0.25">
      <c r="A6990" s="12" t="s">
        <v>638</v>
      </c>
      <c r="B6990" s="12" t="s">
        <v>146</v>
      </c>
      <c r="C6990" s="12" t="s">
        <v>11</v>
      </c>
      <c r="D6990" s="43" t="s">
        <v>2070</v>
      </c>
      <c r="E6990" s="48">
        <v>6132</v>
      </c>
      <c r="F6990" s="43"/>
      <c r="G6990" s="56" t="s">
        <v>2919</v>
      </c>
      <c r="H6990" s="23" t="s">
        <v>227</v>
      </c>
      <c r="I6990" s="68">
        <v>620000</v>
      </c>
      <c r="J6990" s="68">
        <v>320000</v>
      </c>
      <c r="K6990" s="68"/>
      <c r="L6990" s="68">
        <f t="shared" si="5412"/>
        <v>90000</v>
      </c>
      <c r="M6990" s="68"/>
      <c r="N6990" s="68"/>
      <c r="O6990" s="68">
        <v>90000</v>
      </c>
      <c r="P6990" s="68">
        <f t="shared" ref="P6990:P7049" si="5413">K6990+L6990</f>
        <v>90000</v>
      </c>
      <c r="Q6990" s="68">
        <f t="shared" ref="Q6990:Q7049" si="5414">IF(J6990=0,"-",P6990/J6990*100)</f>
        <v>28.125</v>
      </c>
    </row>
    <row r="6991" spans="1:17" x14ac:dyDescent="0.25">
      <c r="A6991" s="12" t="s">
        <v>638</v>
      </c>
      <c r="B6991" s="12" t="s">
        <v>146</v>
      </c>
      <c r="C6991" s="12" t="s">
        <v>11</v>
      </c>
      <c r="D6991" s="43" t="s">
        <v>2070</v>
      </c>
      <c r="E6991" s="48">
        <v>6133</v>
      </c>
      <c r="F6991" s="43"/>
      <c r="G6991" s="56" t="s">
        <v>2919</v>
      </c>
      <c r="H6991" s="23" t="s">
        <v>229</v>
      </c>
      <c r="I6991" s="68">
        <v>174000</v>
      </c>
      <c r="J6991" s="68">
        <v>174000</v>
      </c>
      <c r="K6991" s="68"/>
      <c r="L6991" s="68">
        <f t="shared" si="5412"/>
        <v>10000</v>
      </c>
      <c r="M6991" s="68"/>
      <c r="N6991" s="68"/>
      <c r="O6991" s="68">
        <v>10000</v>
      </c>
      <c r="P6991" s="68">
        <f t="shared" si="5413"/>
        <v>10000</v>
      </c>
      <c r="Q6991" s="68">
        <f t="shared" si="5414"/>
        <v>5.7471264367816088</v>
      </c>
    </row>
    <row r="6992" spans="1:17" x14ac:dyDescent="0.25">
      <c r="A6992" s="12" t="s">
        <v>638</v>
      </c>
      <c r="B6992" s="12" t="s">
        <v>146</v>
      </c>
      <c r="C6992" s="12" t="s">
        <v>11</v>
      </c>
      <c r="D6992" s="43" t="s">
        <v>2070</v>
      </c>
      <c r="E6992" s="48">
        <v>6134</v>
      </c>
      <c r="F6992" s="43"/>
      <c r="G6992" s="56" t="s">
        <v>2919</v>
      </c>
      <c r="H6992" s="23" t="s">
        <v>169</v>
      </c>
      <c r="I6992" s="68">
        <v>890000</v>
      </c>
      <c r="J6992" s="68">
        <v>856000</v>
      </c>
      <c r="K6992" s="68"/>
      <c r="L6992" s="68">
        <f t="shared" si="5412"/>
        <v>60000</v>
      </c>
      <c r="M6992" s="68"/>
      <c r="N6992" s="68"/>
      <c r="O6992" s="68">
        <v>60000</v>
      </c>
      <c r="P6992" s="68">
        <f t="shared" si="5413"/>
        <v>60000</v>
      </c>
      <c r="Q6992" s="68">
        <f t="shared" si="5414"/>
        <v>7.009345794392523</v>
      </c>
    </row>
    <row r="6993" spans="1:17" x14ac:dyDescent="0.25">
      <c r="A6993" s="12" t="s">
        <v>638</v>
      </c>
      <c r="B6993" s="12" t="s">
        <v>146</v>
      </c>
      <c r="C6993" s="12" t="s">
        <v>11</v>
      </c>
      <c r="D6993" s="43" t="s">
        <v>2070</v>
      </c>
      <c r="E6993" s="48">
        <v>6135</v>
      </c>
      <c r="F6993" s="43"/>
      <c r="G6993" s="56" t="s">
        <v>2919</v>
      </c>
      <c r="H6993" s="23" t="s">
        <v>231</v>
      </c>
      <c r="I6993" s="68">
        <v>35000</v>
      </c>
      <c r="J6993" s="68">
        <v>34000</v>
      </c>
      <c r="K6993" s="68"/>
      <c r="L6993" s="68">
        <f t="shared" si="5412"/>
        <v>2000</v>
      </c>
      <c r="M6993" s="68"/>
      <c r="N6993" s="68"/>
      <c r="O6993" s="68">
        <v>2000</v>
      </c>
      <c r="P6993" s="68">
        <f t="shared" si="5413"/>
        <v>2000</v>
      </c>
      <c r="Q6993" s="68">
        <f t="shared" si="5414"/>
        <v>5.8823529411764701</v>
      </c>
    </row>
    <row r="6994" spans="1:17" x14ac:dyDescent="0.25">
      <c r="A6994" s="12" t="s">
        <v>638</v>
      </c>
      <c r="B6994" s="12" t="s">
        <v>146</v>
      </c>
      <c r="C6994" s="12" t="s">
        <v>11</v>
      </c>
      <c r="D6994" s="43" t="s">
        <v>2070</v>
      </c>
      <c r="E6994" s="48">
        <v>6136</v>
      </c>
      <c r="F6994" s="43"/>
      <c r="G6994" s="56" t="s">
        <v>2919</v>
      </c>
      <c r="H6994" s="23" t="s">
        <v>233</v>
      </c>
      <c r="I6994" s="68">
        <v>30000</v>
      </c>
      <c r="J6994" s="68">
        <v>30000</v>
      </c>
      <c r="K6994" s="68"/>
      <c r="L6994" s="68">
        <f t="shared" si="5412"/>
        <v>2000</v>
      </c>
      <c r="M6994" s="68"/>
      <c r="N6994" s="68"/>
      <c r="O6994" s="68">
        <v>2000</v>
      </c>
      <c r="P6994" s="68">
        <f t="shared" si="5413"/>
        <v>2000</v>
      </c>
      <c r="Q6994" s="68">
        <f t="shared" si="5414"/>
        <v>6.666666666666667</v>
      </c>
    </row>
    <row r="6995" spans="1:17" x14ac:dyDescent="0.25">
      <c r="A6995" s="12" t="s">
        <v>638</v>
      </c>
      <c r="B6995" s="12" t="s">
        <v>146</v>
      </c>
      <c r="C6995" s="12" t="s">
        <v>11</v>
      </c>
      <c r="D6995" s="43" t="s">
        <v>2070</v>
      </c>
      <c r="E6995" s="48">
        <v>6137</v>
      </c>
      <c r="F6995" s="43"/>
      <c r="G6995" s="56" t="s">
        <v>2919</v>
      </c>
      <c r="H6995" s="23" t="s">
        <v>235</v>
      </c>
      <c r="I6995" s="68">
        <v>220000</v>
      </c>
      <c r="J6995" s="68">
        <v>220000</v>
      </c>
      <c r="K6995" s="68"/>
      <c r="L6995" s="68">
        <f t="shared" si="5412"/>
        <v>20000</v>
      </c>
      <c r="M6995" s="68"/>
      <c r="N6995" s="68"/>
      <c r="O6995" s="68">
        <v>20000</v>
      </c>
      <c r="P6995" s="68">
        <f t="shared" si="5413"/>
        <v>20000</v>
      </c>
      <c r="Q6995" s="68">
        <f t="shared" si="5414"/>
        <v>9.0909090909090917</v>
      </c>
    </row>
    <row r="6996" spans="1:17" x14ac:dyDescent="0.25">
      <c r="A6996" s="12" t="s">
        <v>638</v>
      </c>
      <c r="B6996" s="12" t="s">
        <v>146</v>
      </c>
      <c r="C6996" s="12" t="s">
        <v>11</v>
      </c>
      <c r="D6996" s="43" t="s">
        <v>2070</v>
      </c>
      <c r="E6996" s="48">
        <v>6138</v>
      </c>
      <c r="F6996" s="43"/>
      <c r="G6996" s="56" t="s">
        <v>2919</v>
      </c>
      <c r="H6996" s="23" t="s">
        <v>237</v>
      </c>
      <c r="I6996" s="68">
        <v>35100</v>
      </c>
      <c r="J6996" s="68">
        <v>35100</v>
      </c>
      <c r="K6996" s="68"/>
      <c r="L6996" s="68">
        <f t="shared" si="5412"/>
        <v>0</v>
      </c>
      <c r="M6996" s="68"/>
      <c r="N6996" s="68"/>
      <c r="O6996" s="68"/>
      <c r="P6996" s="68">
        <f t="shared" si="5413"/>
        <v>0</v>
      </c>
      <c r="Q6996" s="68">
        <f t="shared" si="5414"/>
        <v>0</v>
      </c>
    </row>
    <row r="6997" spans="1:17" x14ac:dyDescent="0.25">
      <c r="A6997" s="14" t="s">
        <v>638</v>
      </c>
      <c r="B6997" s="14" t="s">
        <v>146</v>
      </c>
      <c r="C6997" s="14" t="s">
        <v>11</v>
      </c>
      <c r="D6997" s="50" t="s">
        <v>2070</v>
      </c>
      <c r="E6997" s="50" t="s">
        <v>2720</v>
      </c>
      <c r="F6997" s="43" t="s">
        <v>1</v>
      </c>
      <c r="G6997" s="49" t="s">
        <v>1</v>
      </c>
      <c r="H6997" s="11" t="s">
        <v>35</v>
      </c>
      <c r="I6997" s="67">
        <f t="shared" ref="I6997:O6997" si="5415">SUM(I6998:I7000)</f>
        <v>372000</v>
      </c>
      <c r="J6997" s="67">
        <f t="shared" si="5415"/>
        <v>282000</v>
      </c>
      <c r="K6997" s="67">
        <f t="shared" si="5415"/>
        <v>0</v>
      </c>
      <c r="L6997" s="67">
        <f t="shared" si="5412"/>
        <v>32000</v>
      </c>
      <c r="M6997" s="67">
        <f t="shared" si="5415"/>
        <v>0</v>
      </c>
      <c r="N6997" s="67">
        <f t="shared" si="5415"/>
        <v>0</v>
      </c>
      <c r="O6997" s="67">
        <f t="shared" si="5415"/>
        <v>32000</v>
      </c>
      <c r="P6997" s="67">
        <f t="shared" si="5413"/>
        <v>32000</v>
      </c>
      <c r="Q6997" s="67">
        <f t="shared" si="5414"/>
        <v>11.347517730496454</v>
      </c>
    </row>
    <row r="6998" spans="1:17" x14ac:dyDescent="0.25">
      <c r="A6998" s="12" t="s">
        <v>638</v>
      </c>
      <c r="B6998" s="12" t="s">
        <v>146</v>
      </c>
      <c r="C6998" s="12" t="s">
        <v>11</v>
      </c>
      <c r="D6998" s="43" t="s">
        <v>2070</v>
      </c>
      <c r="E6998" s="48">
        <v>6139</v>
      </c>
      <c r="F6998" s="43"/>
      <c r="G6998" s="56" t="s">
        <v>2919</v>
      </c>
      <c r="H6998" s="23" t="s">
        <v>35</v>
      </c>
      <c r="I6998" s="68">
        <v>332000</v>
      </c>
      <c r="J6998" s="68">
        <v>242000</v>
      </c>
      <c r="K6998" s="68"/>
      <c r="L6998" s="68">
        <f t="shared" si="5412"/>
        <v>30000</v>
      </c>
      <c r="M6998" s="68"/>
      <c r="N6998" s="68"/>
      <c r="O6998" s="68">
        <v>30000</v>
      </c>
      <c r="P6998" s="68">
        <f t="shared" si="5413"/>
        <v>30000</v>
      </c>
      <c r="Q6998" s="68">
        <f t="shared" si="5414"/>
        <v>12.396694214876034</v>
      </c>
    </row>
    <row r="6999" spans="1:17" x14ac:dyDescent="0.25">
      <c r="A6999" s="12" t="s">
        <v>638</v>
      </c>
      <c r="B6999" s="12" t="s">
        <v>146</v>
      </c>
      <c r="C6999" s="12" t="s">
        <v>11</v>
      </c>
      <c r="D6999" s="43" t="s">
        <v>2070</v>
      </c>
      <c r="E6999" s="48">
        <v>6139</v>
      </c>
      <c r="F6999" s="43" t="s">
        <v>2077</v>
      </c>
      <c r="G6999" s="56" t="s">
        <v>2919</v>
      </c>
      <c r="H6999" s="23" t="s">
        <v>43</v>
      </c>
      <c r="I6999" s="68">
        <v>30000</v>
      </c>
      <c r="J6999" s="68">
        <v>30000</v>
      </c>
      <c r="K6999" s="68"/>
      <c r="L6999" s="68">
        <f t="shared" si="5412"/>
        <v>2000</v>
      </c>
      <c r="M6999" s="68"/>
      <c r="N6999" s="68"/>
      <c r="O6999" s="68">
        <v>2000</v>
      </c>
      <c r="P6999" s="68">
        <f t="shared" si="5413"/>
        <v>2000</v>
      </c>
      <c r="Q6999" s="68">
        <f t="shared" si="5414"/>
        <v>6.666666666666667</v>
      </c>
    </row>
    <row r="7000" spans="1:17" ht="22.5" x14ac:dyDescent="0.25">
      <c r="A7000" s="12" t="s">
        <v>638</v>
      </c>
      <c r="B7000" s="12" t="s">
        <v>146</v>
      </c>
      <c r="C7000" s="12" t="s">
        <v>11</v>
      </c>
      <c r="D7000" s="43" t="s">
        <v>2070</v>
      </c>
      <c r="E7000" s="48">
        <v>6139</v>
      </c>
      <c r="F7000" s="43" t="s">
        <v>2078</v>
      </c>
      <c r="G7000" s="56" t="s">
        <v>2919</v>
      </c>
      <c r="H7000" s="23" t="s">
        <v>49</v>
      </c>
      <c r="I7000" s="68">
        <v>10000</v>
      </c>
      <c r="J7000" s="68">
        <v>10000</v>
      </c>
      <c r="K7000" s="68"/>
      <c r="L7000" s="68">
        <f t="shared" si="5412"/>
        <v>0</v>
      </c>
      <c r="M7000" s="68"/>
      <c r="N7000" s="68"/>
      <c r="O7000" s="68"/>
      <c r="P7000" s="68">
        <f t="shared" si="5413"/>
        <v>0</v>
      </c>
      <c r="Q7000" s="68">
        <f t="shared" si="5414"/>
        <v>0</v>
      </c>
    </row>
    <row r="7001" spans="1:17" ht="22.5" x14ac:dyDescent="0.25">
      <c r="A7001" s="14" t="s">
        <v>1</v>
      </c>
      <c r="B7001" s="14" t="s">
        <v>1</v>
      </c>
      <c r="C7001" s="14" t="s">
        <v>1</v>
      </c>
      <c r="D7001" s="42" t="s">
        <v>1</v>
      </c>
      <c r="E7001" s="42" t="s">
        <v>1</v>
      </c>
      <c r="F7001" s="42" t="s">
        <v>1</v>
      </c>
      <c r="G7001" s="42" t="s">
        <v>1</v>
      </c>
      <c r="H7001" s="17" t="s">
        <v>59</v>
      </c>
      <c r="I7001" s="66">
        <f t="shared" ref="I7001:O7001" si="5416">SUM(I7002)</f>
        <v>430000</v>
      </c>
      <c r="J7001" s="66">
        <f t="shared" si="5416"/>
        <v>62000</v>
      </c>
      <c r="K7001" s="66">
        <f t="shared" si="5416"/>
        <v>0</v>
      </c>
      <c r="L7001" s="66">
        <f t="shared" si="5412"/>
        <v>0</v>
      </c>
      <c r="M7001" s="66">
        <f t="shared" si="5416"/>
        <v>0</v>
      </c>
      <c r="N7001" s="66">
        <f t="shared" si="5416"/>
        <v>0</v>
      </c>
      <c r="O7001" s="66">
        <f t="shared" si="5416"/>
        <v>0</v>
      </c>
      <c r="P7001" s="66">
        <f t="shared" si="5413"/>
        <v>0</v>
      </c>
      <c r="Q7001" s="66">
        <f t="shared" si="5414"/>
        <v>0</v>
      </c>
    </row>
    <row r="7002" spans="1:17" x14ac:dyDescent="0.25">
      <c r="A7002" s="12" t="s">
        <v>638</v>
      </c>
      <c r="B7002" s="12" t="s">
        <v>146</v>
      </c>
      <c r="C7002" s="12" t="s">
        <v>11</v>
      </c>
      <c r="D7002" s="43" t="s">
        <v>2070</v>
      </c>
      <c r="E7002" s="42" t="s">
        <v>2715</v>
      </c>
      <c r="F7002" s="42" t="s">
        <v>1</v>
      </c>
      <c r="G7002" s="42" t="s">
        <v>1</v>
      </c>
      <c r="H7002" s="11" t="s">
        <v>61</v>
      </c>
      <c r="I7002" s="67">
        <f t="shared" ref="I7002" si="5417">SUM(I7003:I7004)</f>
        <v>430000</v>
      </c>
      <c r="J7002" s="67">
        <f t="shared" ref="J7002:K7002" si="5418">SUM(J7003:J7004)</f>
        <v>62000</v>
      </c>
      <c r="K7002" s="67">
        <f t="shared" si="5418"/>
        <v>0</v>
      </c>
      <c r="L7002" s="67">
        <f t="shared" si="5412"/>
        <v>0</v>
      </c>
      <c r="M7002" s="67">
        <f t="shared" ref="M7002" si="5419">SUM(M7003:M7004)</f>
        <v>0</v>
      </c>
      <c r="N7002" s="67">
        <f t="shared" ref="N7002:O7002" si="5420">SUM(N7003:N7004)</f>
        <v>0</v>
      </c>
      <c r="O7002" s="67">
        <f t="shared" si="5420"/>
        <v>0</v>
      </c>
      <c r="P7002" s="67">
        <f t="shared" si="5413"/>
        <v>0</v>
      </c>
      <c r="Q7002" s="67">
        <f t="shared" si="5414"/>
        <v>0</v>
      </c>
    </row>
    <row r="7003" spans="1:17" x14ac:dyDescent="0.25">
      <c r="A7003" s="12" t="s">
        <v>638</v>
      </c>
      <c r="B7003" s="12" t="s">
        <v>146</v>
      </c>
      <c r="C7003" s="12" t="s">
        <v>11</v>
      </c>
      <c r="D7003" s="43" t="s">
        <v>2070</v>
      </c>
      <c r="E7003" s="48">
        <v>8213</v>
      </c>
      <c r="F7003" s="43"/>
      <c r="G7003" s="56" t="s">
        <v>2919</v>
      </c>
      <c r="H7003" s="23" t="s">
        <v>62</v>
      </c>
      <c r="I7003" s="68">
        <v>230000</v>
      </c>
      <c r="J7003" s="68">
        <v>30000</v>
      </c>
      <c r="K7003" s="68"/>
      <c r="L7003" s="68">
        <f t="shared" si="5412"/>
        <v>0</v>
      </c>
      <c r="M7003" s="68"/>
      <c r="N7003" s="68"/>
      <c r="O7003" s="68"/>
      <c r="P7003" s="68">
        <f t="shared" si="5413"/>
        <v>0</v>
      </c>
      <c r="Q7003" s="68">
        <f t="shared" si="5414"/>
        <v>0</v>
      </c>
    </row>
    <row r="7004" spans="1:17" x14ac:dyDescent="0.25">
      <c r="A7004" s="12" t="s">
        <v>638</v>
      </c>
      <c r="B7004" s="12" t="s">
        <v>146</v>
      </c>
      <c r="C7004" s="12" t="s">
        <v>11</v>
      </c>
      <c r="D7004" s="43" t="s">
        <v>2070</v>
      </c>
      <c r="E7004" s="48">
        <v>8216</v>
      </c>
      <c r="F7004" s="43"/>
      <c r="G7004" s="56" t="s">
        <v>2919</v>
      </c>
      <c r="H7004" s="23" t="s">
        <v>248</v>
      </c>
      <c r="I7004" s="68">
        <v>200000</v>
      </c>
      <c r="J7004" s="68">
        <v>32000</v>
      </c>
      <c r="K7004" s="68"/>
      <c r="L7004" s="68">
        <f t="shared" si="5412"/>
        <v>0</v>
      </c>
      <c r="M7004" s="68"/>
      <c r="N7004" s="68"/>
      <c r="O7004" s="68"/>
      <c r="P7004" s="68">
        <f t="shared" si="5413"/>
        <v>0</v>
      </c>
      <c r="Q7004" s="68">
        <f t="shared" si="5414"/>
        <v>0</v>
      </c>
    </row>
    <row r="7005" spans="1:17" x14ac:dyDescent="0.25">
      <c r="A7005" s="23" t="s">
        <v>1</v>
      </c>
      <c r="B7005" s="23" t="s">
        <v>1</v>
      </c>
      <c r="C7005" s="23" t="s">
        <v>1</v>
      </c>
      <c r="D7005" s="49" t="s">
        <v>1</v>
      </c>
      <c r="E7005" s="49" t="s">
        <v>1</v>
      </c>
      <c r="F7005" s="49" t="s">
        <v>1</v>
      </c>
      <c r="G7005" s="49" t="s">
        <v>1</v>
      </c>
      <c r="H7005" s="17" t="s">
        <v>2079</v>
      </c>
      <c r="I7005" s="66">
        <f t="shared" ref="I7005:O7005" si="5421">SUM(I6977,I7001)</f>
        <v>11991764</v>
      </c>
      <c r="J7005" s="66">
        <f t="shared" si="5421"/>
        <v>11177764</v>
      </c>
      <c r="K7005" s="66">
        <f t="shared" si="5421"/>
        <v>0</v>
      </c>
      <c r="L7005" s="66">
        <f t="shared" si="5412"/>
        <v>1048000</v>
      </c>
      <c r="M7005" s="66">
        <f t="shared" si="5421"/>
        <v>0</v>
      </c>
      <c r="N7005" s="66">
        <f t="shared" si="5421"/>
        <v>0</v>
      </c>
      <c r="O7005" s="66">
        <f t="shared" si="5421"/>
        <v>1048000</v>
      </c>
      <c r="P7005" s="66">
        <f t="shared" si="5413"/>
        <v>1048000</v>
      </c>
      <c r="Q7005" s="66">
        <f t="shared" si="5414"/>
        <v>9.3757570834381543</v>
      </c>
    </row>
    <row r="7006" spans="1:17" ht="15.75" thickBot="1" x14ac:dyDescent="0.3">
      <c r="A7006" s="23" t="s">
        <v>1</v>
      </c>
      <c r="B7006" s="23" t="s">
        <v>1</v>
      </c>
      <c r="C7006" s="23" t="s">
        <v>1</v>
      </c>
      <c r="D7006" s="49" t="s">
        <v>1</v>
      </c>
      <c r="E7006" s="49" t="s">
        <v>1</v>
      </c>
      <c r="F7006" s="49" t="s">
        <v>1</v>
      </c>
      <c r="G7006" s="49" t="s">
        <v>1</v>
      </c>
      <c r="H7006" s="11" t="s">
        <v>64</v>
      </c>
      <c r="I7006" s="67">
        <v>392</v>
      </c>
      <c r="J7006" s="67">
        <v>392</v>
      </c>
      <c r="K7006" s="67"/>
      <c r="L7006" s="67"/>
      <c r="M7006" s="67"/>
      <c r="N7006" s="67"/>
      <c r="O7006" s="67"/>
      <c r="P7006" s="67">
        <f t="shared" si="5413"/>
        <v>0</v>
      </c>
      <c r="Q7006" s="67">
        <f t="shared" si="5414"/>
        <v>0</v>
      </c>
    </row>
    <row r="7007" spans="1:17" ht="34.5" thickBot="1" x14ac:dyDescent="0.3">
      <c r="A7007" s="23" t="s">
        <v>1</v>
      </c>
      <c r="B7007" s="23" t="s">
        <v>1</v>
      </c>
      <c r="C7007" s="23" t="s">
        <v>1</v>
      </c>
      <c r="D7007" s="49" t="s">
        <v>1</v>
      </c>
      <c r="E7007" s="49" t="s">
        <v>1</v>
      </c>
      <c r="F7007" s="49" t="s">
        <v>1</v>
      </c>
      <c r="G7007" s="49" t="s">
        <v>1</v>
      </c>
      <c r="H7007" s="22" t="s">
        <v>65</v>
      </c>
      <c r="I7007" s="64" t="s">
        <v>2718</v>
      </c>
      <c r="J7007" s="64" t="s">
        <v>2879</v>
      </c>
      <c r="K7007" s="64" t="s">
        <v>2942</v>
      </c>
      <c r="L7007" s="64" t="s">
        <v>2942</v>
      </c>
      <c r="M7007" s="64" t="s">
        <v>2950</v>
      </c>
      <c r="N7007" s="64" t="s">
        <v>2949</v>
      </c>
      <c r="O7007" s="64" t="s">
        <v>2948</v>
      </c>
      <c r="P7007" s="64" t="s">
        <v>2942</v>
      </c>
      <c r="Q7007" s="64" t="s">
        <v>2944</v>
      </c>
    </row>
    <row r="7008" spans="1:17" x14ac:dyDescent="0.25">
      <c r="A7008" s="24"/>
      <c r="B7008" s="24"/>
      <c r="C7008" s="24"/>
      <c r="D7008" s="51"/>
      <c r="E7008" s="51"/>
      <c r="F7008" s="51"/>
      <c r="G7008" s="51"/>
      <c r="H7008" s="18" t="s">
        <v>1</v>
      </c>
      <c r="I7008" s="65">
        <v>1</v>
      </c>
      <c r="J7008" s="65" t="s">
        <v>2894</v>
      </c>
      <c r="K7008" s="65">
        <v>3</v>
      </c>
      <c r="L7008" s="65" t="s">
        <v>2945</v>
      </c>
      <c r="M7008" s="65">
        <v>5</v>
      </c>
      <c r="N7008" s="65">
        <v>6</v>
      </c>
      <c r="O7008" s="65">
        <v>7</v>
      </c>
      <c r="P7008" s="65" t="s">
        <v>2946</v>
      </c>
      <c r="Q7008" s="65">
        <v>9</v>
      </c>
    </row>
    <row r="7009" spans="1:17" x14ac:dyDescent="0.25">
      <c r="A7009" s="24"/>
      <c r="B7009" s="24"/>
      <c r="C7009" s="24"/>
      <c r="D7009" s="51"/>
      <c r="E7009" s="52"/>
      <c r="F7009" s="52"/>
      <c r="G7009" s="52"/>
      <c r="H7009" s="19" t="s">
        <v>697</v>
      </c>
      <c r="I7009" s="69">
        <f t="shared" ref="I7009" si="5422">SUM(I7005)</f>
        <v>11991764</v>
      </c>
      <c r="J7009" s="69">
        <f t="shared" ref="J7009:K7009" si="5423">SUM(J7005)</f>
        <v>11177764</v>
      </c>
      <c r="K7009" s="69">
        <f t="shared" si="5423"/>
        <v>0</v>
      </c>
      <c r="L7009" s="69">
        <f t="shared" si="5412"/>
        <v>1048000</v>
      </c>
      <c r="M7009" s="69">
        <f t="shared" ref="M7009" si="5424">SUM(M7005)</f>
        <v>0</v>
      </c>
      <c r="N7009" s="69">
        <f t="shared" ref="N7009:O7009" si="5425">SUM(N7005)</f>
        <v>0</v>
      </c>
      <c r="O7009" s="69">
        <f t="shared" si="5425"/>
        <v>1048000</v>
      </c>
      <c r="P7009" s="69">
        <f t="shared" si="5413"/>
        <v>1048000</v>
      </c>
      <c r="Q7009" s="69">
        <f t="shared" si="5414"/>
        <v>9.3757570834381543</v>
      </c>
    </row>
    <row r="7010" spans="1:17" x14ac:dyDescent="0.25">
      <c r="A7010" s="24"/>
      <c r="B7010" s="24"/>
      <c r="C7010" s="24"/>
      <c r="D7010" s="51"/>
      <c r="E7010" s="51"/>
      <c r="F7010" s="51"/>
      <c r="G7010" s="51"/>
      <c r="H7010" s="20" t="s">
        <v>67</v>
      </c>
      <c r="I7010" s="69">
        <f t="shared" ref="I7010" si="5426">SUM(I7009)</f>
        <v>11991764</v>
      </c>
      <c r="J7010" s="69">
        <f t="shared" ref="J7010:K7010" si="5427">SUM(J7009)</f>
        <v>11177764</v>
      </c>
      <c r="K7010" s="69">
        <f t="shared" si="5427"/>
        <v>0</v>
      </c>
      <c r="L7010" s="69">
        <f t="shared" si="5412"/>
        <v>1048000</v>
      </c>
      <c r="M7010" s="69">
        <f t="shared" ref="M7010" si="5428">SUM(M7009)</f>
        <v>0</v>
      </c>
      <c r="N7010" s="69">
        <f t="shared" ref="N7010:O7010" si="5429">SUM(N7009)</f>
        <v>0</v>
      </c>
      <c r="O7010" s="69">
        <f t="shared" si="5429"/>
        <v>1048000</v>
      </c>
      <c r="P7010" s="69">
        <f t="shared" si="5413"/>
        <v>1048000</v>
      </c>
      <c r="Q7010" s="69">
        <f t="shared" si="5414"/>
        <v>9.3757570834381543</v>
      </c>
    </row>
    <row r="7011" spans="1:17" x14ac:dyDescent="0.25">
      <c r="A7011" s="25"/>
      <c r="B7011" s="25"/>
      <c r="C7011" s="25"/>
      <c r="D7011" s="53"/>
      <c r="E7011" s="53"/>
      <c r="F7011" s="53"/>
      <c r="G7011" s="53"/>
    </row>
    <row r="7012" spans="1:17" x14ac:dyDescent="0.25">
      <c r="A7012" s="23" t="s">
        <v>1</v>
      </c>
      <c r="B7012" s="23" t="s">
        <v>1</v>
      </c>
      <c r="C7012" s="23" t="s">
        <v>1</v>
      </c>
      <c r="D7012" s="49" t="s">
        <v>1</v>
      </c>
      <c r="E7012" s="49" t="s">
        <v>1</v>
      </c>
      <c r="F7012" s="49" t="s">
        <v>1</v>
      </c>
      <c r="G7012" s="49" t="s">
        <v>1</v>
      </c>
      <c r="H7012" s="26" t="s">
        <v>1</v>
      </c>
      <c r="I7012" s="70"/>
      <c r="J7012" s="70"/>
      <c r="K7012" s="70"/>
      <c r="L7012" s="70"/>
      <c r="M7012" s="70"/>
      <c r="N7012" s="70"/>
      <c r="O7012" s="70"/>
      <c r="P7012" s="70"/>
      <c r="Q7012" s="70"/>
    </row>
    <row r="7013" spans="1:17" x14ac:dyDescent="0.25">
      <c r="A7013" s="23" t="s">
        <v>1</v>
      </c>
      <c r="B7013" s="23" t="s">
        <v>1</v>
      </c>
      <c r="C7013" s="23" t="s">
        <v>1</v>
      </c>
      <c r="D7013" s="49" t="s">
        <v>1</v>
      </c>
      <c r="E7013" s="49" t="s">
        <v>1</v>
      </c>
      <c r="F7013" s="49" t="s">
        <v>1</v>
      </c>
      <c r="G7013" s="49" t="s">
        <v>1</v>
      </c>
      <c r="H7013" s="17" t="s">
        <v>2080</v>
      </c>
      <c r="I7013" s="66">
        <f t="shared" ref="I7013" si="5430">SUM(I7005)</f>
        <v>11991764</v>
      </c>
      <c r="J7013" s="66">
        <f t="shared" ref="J7013:K7013" si="5431">SUM(J7005)</f>
        <v>11177764</v>
      </c>
      <c r="K7013" s="66">
        <f t="shared" si="5431"/>
        <v>0</v>
      </c>
      <c r="L7013" s="66">
        <f t="shared" si="5412"/>
        <v>1048000</v>
      </c>
      <c r="M7013" s="66">
        <f t="shared" ref="M7013" si="5432">SUM(M7005)</f>
        <v>0</v>
      </c>
      <c r="N7013" s="66">
        <f t="shared" ref="N7013:O7013" si="5433">SUM(N7005)</f>
        <v>0</v>
      </c>
      <c r="O7013" s="66">
        <f t="shared" si="5433"/>
        <v>1048000</v>
      </c>
      <c r="P7013" s="66">
        <f t="shared" si="5413"/>
        <v>1048000</v>
      </c>
      <c r="Q7013" s="66">
        <f t="shared" si="5414"/>
        <v>9.3757570834381543</v>
      </c>
    </row>
    <row r="7014" spans="1:17" x14ac:dyDescent="0.25">
      <c r="A7014" s="23" t="s">
        <v>1</v>
      </c>
      <c r="B7014" s="23" t="s">
        <v>1</v>
      </c>
      <c r="C7014" s="23" t="s">
        <v>1</v>
      </c>
      <c r="D7014" s="49" t="s">
        <v>1</v>
      </c>
      <c r="E7014" s="49" t="s">
        <v>1</v>
      </c>
      <c r="F7014" s="49" t="s">
        <v>1</v>
      </c>
      <c r="G7014" s="49" t="s">
        <v>1</v>
      </c>
      <c r="H7014" s="11" t="s">
        <v>64</v>
      </c>
      <c r="I7014" s="67">
        <f t="shared" ref="I7014" si="5434">I7006</f>
        <v>392</v>
      </c>
      <c r="J7014" s="67">
        <f t="shared" ref="J7014:K7014" si="5435">J7006</f>
        <v>392</v>
      </c>
      <c r="K7014" s="67">
        <f t="shared" si="5435"/>
        <v>0</v>
      </c>
      <c r="L7014" s="67"/>
      <c r="M7014" s="67">
        <f t="shared" ref="M7014" si="5436">M7006</f>
        <v>0</v>
      </c>
      <c r="N7014" s="67">
        <f t="shared" ref="N7014:O7014" si="5437">N7006</f>
        <v>0</v>
      </c>
      <c r="O7014" s="67">
        <f t="shared" si="5437"/>
        <v>0</v>
      </c>
      <c r="P7014" s="67">
        <f t="shared" si="5413"/>
        <v>0</v>
      </c>
      <c r="Q7014" s="67">
        <f t="shared" si="5414"/>
        <v>0</v>
      </c>
    </row>
    <row r="7015" spans="1:17" x14ac:dyDescent="0.25">
      <c r="A7015" s="23" t="s">
        <v>1</v>
      </c>
      <c r="B7015" s="23" t="s">
        <v>1</v>
      </c>
      <c r="C7015" s="23" t="s">
        <v>1</v>
      </c>
      <c r="D7015" s="49" t="s">
        <v>1</v>
      </c>
      <c r="E7015" s="49" t="s">
        <v>1</v>
      </c>
      <c r="F7015" s="49" t="s">
        <v>1</v>
      </c>
      <c r="G7015" s="49" t="s">
        <v>1</v>
      </c>
      <c r="H7015" s="13" t="s">
        <v>1</v>
      </c>
      <c r="I7015" s="71"/>
      <c r="J7015" s="71"/>
      <c r="K7015" s="71"/>
      <c r="L7015" s="71"/>
      <c r="M7015" s="71"/>
      <c r="N7015" s="71"/>
      <c r="O7015" s="71"/>
      <c r="P7015" s="71"/>
      <c r="Q7015" s="71"/>
    </row>
    <row r="7016" spans="1:17" ht="15.75" thickBot="1" x14ac:dyDescent="0.3">
      <c r="A7016" s="14" t="s">
        <v>638</v>
      </c>
      <c r="B7016" s="14" t="s">
        <v>149</v>
      </c>
      <c r="C7016" s="12" t="s">
        <v>1</v>
      </c>
      <c r="D7016" s="43" t="s">
        <v>1</v>
      </c>
      <c r="E7016" s="42" t="s">
        <v>1</v>
      </c>
      <c r="F7016" s="42" t="s">
        <v>1</v>
      </c>
      <c r="G7016" s="42" t="s">
        <v>1</v>
      </c>
      <c r="H7016" s="11" t="s">
        <v>1</v>
      </c>
      <c r="I7016" s="63"/>
      <c r="J7016" s="63"/>
      <c r="K7016" s="63"/>
      <c r="L7016" s="63"/>
      <c r="M7016" s="63"/>
      <c r="N7016" s="63"/>
      <c r="O7016" s="63"/>
      <c r="P7016" s="63"/>
      <c r="Q7016" s="63"/>
    </row>
    <row r="7017" spans="1:17" ht="34.5" thickBot="1" x14ac:dyDescent="0.3">
      <c r="A7017" s="22" t="s">
        <v>4</v>
      </c>
      <c r="B7017" s="22" t="s">
        <v>5</v>
      </c>
      <c r="C7017" s="22" t="s">
        <v>6</v>
      </c>
      <c r="D7017" s="44" t="s">
        <v>2891</v>
      </c>
      <c r="E7017" s="44" t="s">
        <v>2895</v>
      </c>
      <c r="F7017" s="44" t="s">
        <v>7</v>
      </c>
      <c r="G7017" s="44" t="s">
        <v>8</v>
      </c>
      <c r="H7017" s="22" t="s">
        <v>9</v>
      </c>
      <c r="I7017" s="64" t="s">
        <v>2718</v>
      </c>
      <c r="J7017" s="64" t="s">
        <v>2879</v>
      </c>
      <c r="K7017" s="64" t="s">
        <v>2942</v>
      </c>
      <c r="L7017" s="64" t="s">
        <v>2942</v>
      </c>
      <c r="M7017" s="64" t="s">
        <v>2950</v>
      </c>
      <c r="N7017" s="64" t="s">
        <v>2949</v>
      </c>
      <c r="O7017" s="64" t="s">
        <v>2948</v>
      </c>
      <c r="P7017" s="64" t="s">
        <v>2942</v>
      </c>
      <c r="Q7017" s="64" t="s">
        <v>2944</v>
      </c>
    </row>
    <row r="7018" spans="1:17" x14ac:dyDescent="0.25">
      <c r="A7018" s="15" t="s">
        <v>1</v>
      </c>
      <c r="B7018" s="15" t="s">
        <v>1</v>
      </c>
      <c r="C7018" s="15" t="s">
        <v>1</v>
      </c>
      <c r="D7018" s="45" t="s">
        <v>1</v>
      </c>
      <c r="E7018" s="45" t="s">
        <v>1</v>
      </c>
      <c r="F7018" s="46" t="s">
        <v>1</v>
      </c>
      <c r="G7018" s="47" t="s">
        <v>1</v>
      </c>
      <c r="H7018" s="16" t="s">
        <v>1</v>
      </c>
      <c r="I7018" s="65">
        <v>1</v>
      </c>
      <c r="J7018" s="65" t="s">
        <v>2894</v>
      </c>
      <c r="K7018" s="65">
        <v>3</v>
      </c>
      <c r="L7018" s="65" t="s">
        <v>2945</v>
      </c>
      <c r="M7018" s="65">
        <v>5</v>
      </c>
      <c r="N7018" s="65">
        <v>6</v>
      </c>
      <c r="O7018" s="65">
        <v>7</v>
      </c>
      <c r="P7018" s="65" t="s">
        <v>2946</v>
      </c>
      <c r="Q7018" s="65">
        <v>9</v>
      </c>
    </row>
    <row r="7019" spans="1:17" ht="22.5" x14ac:dyDescent="0.25">
      <c r="A7019" s="14" t="s">
        <v>638</v>
      </c>
      <c r="B7019" s="14" t="s">
        <v>149</v>
      </c>
      <c r="C7019" s="12" t="s">
        <v>11</v>
      </c>
      <c r="D7019" s="43" t="s">
        <v>2644</v>
      </c>
      <c r="E7019" s="42" t="s">
        <v>1</v>
      </c>
      <c r="F7019" s="42" t="s">
        <v>1</v>
      </c>
      <c r="G7019" s="42" t="s">
        <v>1</v>
      </c>
      <c r="H7019" s="11" t="s">
        <v>2645</v>
      </c>
      <c r="I7019" s="63"/>
      <c r="J7019" s="63"/>
      <c r="K7019" s="63"/>
      <c r="L7019" s="63"/>
      <c r="M7019" s="63"/>
      <c r="N7019" s="63"/>
      <c r="O7019" s="63"/>
      <c r="P7019" s="63">
        <f t="shared" si="5413"/>
        <v>0</v>
      </c>
      <c r="Q7019" s="63" t="str">
        <f t="shared" si="5414"/>
        <v>-</v>
      </c>
    </row>
    <row r="7020" spans="1:17" ht="22.5" x14ac:dyDescent="0.25">
      <c r="A7020" s="14" t="s">
        <v>1</v>
      </c>
      <c r="B7020" s="14" t="s">
        <v>1</v>
      </c>
      <c r="C7020" s="14" t="s">
        <v>1</v>
      </c>
      <c r="D7020" s="42" t="s">
        <v>1</v>
      </c>
      <c r="E7020" s="42" t="s">
        <v>1</v>
      </c>
      <c r="F7020" s="42" t="s">
        <v>1</v>
      </c>
      <c r="G7020" s="42" t="s">
        <v>1</v>
      </c>
      <c r="H7020" s="17" t="s">
        <v>13</v>
      </c>
      <c r="I7020" s="66">
        <f t="shared" ref="I7020" si="5438">SUM(I7021,I7028,I7030)</f>
        <v>715300</v>
      </c>
      <c r="J7020" s="66">
        <f t="shared" ref="J7020:K7020" si="5439">SUM(J7021,J7028,J7030)</f>
        <v>715300</v>
      </c>
      <c r="K7020" s="66">
        <f t="shared" si="5439"/>
        <v>0</v>
      </c>
      <c r="L7020" s="66">
        <f t="shared" si="5412"/>
        <v>0</v>
      </c>
      <c r="M7020" s="66">
        <f t="shared" ref="M7020" si="5440">SUM(M7021,M7028,M7030)</f>
        <v>0</v>
      </c>
      <c r="N7020" s="66">
        <f t="shared" ref="N7020:O7020" si="5441">SUM(N7021,N7028,N7030)</f>
        <v>0</v>
      </c>
      <c r="O7020" s="66">
        <f t="shared" si="5441"/>
        <v>0</v>
      </c>
      <c r="P7020" s="66">
        <f t="shared" si="5413"/>
        <v>0</v>
      </c>
      <c r="Q7020" s="66">
        <f t="shared" si="5414"/>
        <v>0</v>
      </c>
    </row>
    <row r="7021" spans="1:17" x14ac:dyDescent="0.25">
      <c r="A7021" s="12" t="s">
        <v>638</v>
      </c>
      <c r="B7021" s="12" t="s">
        <v>149</v>
      </c>
      <c r="C7021" s="12" t="s">
        <v>11</v>
      </c>
      <c r="D7021" s="43" t="s">
        <v>2644</v>
      </c>
      <c r="E7021" s="42" t="s">
        <v>2709</v>
      </c>
      <c r="F7021" s="42" t="s">
        <v>1</v>
      </c>
      <c r="G7021" s="42" t="s">
        <v>1</v>
      </c>
      <c r="H7021" s="11" t="s">
        <v>15</v>
      </c>
      <c r="I7021" s="67">
        <f t="shared" ref="I7021" si="5442">SUM(I7022,I7023)</f>
        <v>617700</v>
      </c>
      <c r="J7021" s="67">
        <f t="shared" ref="J7021:K7021" si="5443">SUM(J7022,J7023)</f>
        <v>617700</v>
      </c>
      <c r="K7021" s="67">
        <f t="shared" si="5443"/>
        <v>0</v>
      </c>
      <c r="L7021" s="67">
        <f t="shared" si="5412"/>
        <v>0</v>
      </c>
      <c r="M7021" s="67">
        <f t="shared" ref="M7021" si="5444">SUM(M7022,M7023)</f>
        <v>0</v>
      </c>
      <c r="N7021" s="67">
        <f t="shared" ref="N7021:O7021" si="5445">SUM(N7022,N7023)</f>
        <v>0</v>
      </c>
      <c r="O7021" s="67">
        <f t="shared" si="5445"/>
        <v>0</v>
      </c>
      <c r="P7021" s="67">
        <f t="shared" si="5413"/>
        <v>0</v>
      </c>
      <c r="Q7021" s="67">
        <f t="shared" si="5414"/>
        <v>0</v>
      </c>
    </row>
    <row r="7022" spans="1:17" x14ac:dyDescent="0.25">
      <c r="A7022" s="12" t="s">
        <v>638</v>
      </c>
      <c r="B7022" s="12" t="s">
        <v>149</v>
      </c>
      <c r="C7022" s="12" t="s">
        <v>11</v>
      </c>
      <c r="D7022" s="43" t="s">
        <v>2644</v>
      </c>
      <c r="E7022" s="48">
        <v>6111</v>
      </c>
      <c r="F7022" s="43"/>
      <c r="G7022" s="56" t="s">
        <v>2917</v>
      </c>
      <c r="H7022" s="23" t="s">
        <v>16</v>
      </c>
      <c r="I7022" s="68">
        <v>554400</v>
      </c>
      <c r="J7022" s="68">
        <v>554400</v>
      </c>
      <c r="K7022" s="68"/>
      <c r="L7022" s="68">
        <f t="shared" si="5412"/>
        <v>0</v>
      </c>
      <c r="M7022" s="68"/>
      <c r="N7022" s="68"/>
      <c r="O7022" s="68"/>
      <c r="P7022" s="68">
        <f t="shared" si="5413"/>
        <v>0</v>
      </c>
      <c r="Q7022" s="68">
        <f t="shared" si="5414"/>
        <v>0</v>
      </c>
    </row>
    <row r="7023" spans="1:17" x14ac:dyDescent="0.25">
      <c r="A7023" s="14" t="s">
        <v>638</v>
      </c>
      <c r="B7023" s="14" t="s">
        <v>149</v>
      </c>
      <c r="C7023" s="14" t="s">
        <v>11</v>
      </c>
      <c r="D7023" s="50" t="s">
        <v>2644</v>
      </c>
      <c r="E7023" s="50" t="s">
        <v>2719</v>
      </c>
      <c r="F7023" s="43" t="s">
        <v>1</v>
      </c>
      <c r="G7023" s="49" t="s">
        <v>1</v>
      </c>
      <c r="H7023" s="11" t="s">
        <v>19</v>
      </c>
      <c r="I7023" s="67">
        <f t="shared" ref="I7023:O7023" si="5446">SUM(I7024:I7027)</f>
        <v>63300</v>
      </c>
      <c r="J7023" s="67">
        <f t="shared" si="5446"/>
        <v>63300</v>
      </c>
      <c r="K7023" s="67">
        <f t="shared" si="5446"/>
        <v>0</v>
      </c>
      <c r="L7023" s="67">
        <f t="shared" si="5412"/>
        <v>0</v>
      </c>
      <c r="M7023" s="67">
        <f t="shared" si="5446"/>
        <v>0</v>
      </c>
      <c r="N7023" s="67">
        <f t="shared" si="5446"/>
        <v>0</v>
      </c>
      <c r="O7023" s="67">
        <f t="shared" si="5446"/>
        <v>0</v>
      </c>
      <c r="P7023" s="67">
        <f t="shared" si="5413"/>
        <v>0</v>
      </c>
      <c r="Q7023" s="67">
        <f t="shared" si="5414"/>
        <v>0</v>
      </c>
    </row>
    <row r="7024" spans="1:17" x14ac:dyDescent="0.25">
      <c r="A7024" s="12" t="s">
        <v>638</v>
      </c>
      <c r="B7024" s="12" t="s">
        <v>149</v>
      </c>
      <c r="C7024" s="12" t="s">
        <v>11</v>
      </c>
      <c r="D7024" s="43" t="s">
        <v>2644</v>
      </c>
      <c r="E7024" s="48">
        <v>6112</v>
      </c>
      <c r="F7024" s="43" t="s">
        <v>2814</v>
      </c>
      <c r="G7024" s="56" t="s">
        <v>2917</v>
      </c>
      <c r="H7024" s="23" t="s">
        <v>73</v>
      </c>
      <c r="I7024" s="68">
        <v>12300</v>
      </c>
      <c r="J7024" s="68">
        <v>12300</v>
      </c>
      <c r="K7024" s="68"/>
      <c r="L7024" s="68">
        <f t="shared" si="5412"/>
        <v>0</v>
      </c>
      <c r="M7024" s="68"/>
      <c r="N7024" s="68"/>
      <c r="O7024" s="68"/>
      <c r="P7024" s="68">
        <f t="shared" si="5413"/>
        <v>0</v>
      </c>
      <c r="Q7024" s="68">
        <f t="shared" si="5414"/>
        <v>0</v>
      </c>
    </row>
    <row r="7025" spans="1:17" x14ac:dyDescent="0.25">
      <c r="A7025" s="12" t="s">
        <v>638</v>
      </c>
      <c r="B7025" s="12" t="s">
        <v>149</v>
      </c>
      <c r="C7025" s="12" t="s">
        <v>11</v>
      </c>
      <c r="D7025" s="43" t="s">
        <v>2644</v>
      </c>
      <c r="E7025" s="48">
        <v>6112</v>
      </c>
      <c r="F7025" s="43" t="s">
        <v>2815</v>
      </c>
      <c r="G7025" s="56" t="s">
        <v>2917</v>
      </c>
      <c r="H7025" s="23" t="s">
        <v>22</v>
      </c>
      <c r="I7025" s="68">
        <v>39500</v>
      </c>
      <c r="J7025" s="68">
        <v>39500</v>
      </c>
      <c r="K7025" s="68"/>
      <c r="L7025" s="68">
        <f t="shared" si="5412"/>
        <v>0</v>
      </c>
      <c r="M7025" s="68"/>
      <c r="N7025" s="68"/>
      <c r="O7025" s="68"/>
      <c r="P7025" s="68">
        <f t="shared" si="5413"/>
        <v>0</v>
      </c>
      <c r="Q7025" s="68">
        <f t="shared" si="5414"/>
        <v>0</v>
      </c>
    </row>
    <row r="7026" spans="1:17" x14ac:dyDescent="0.25">
      <c r="A7026" s="12" t="s">
        <v>638</v>
      </c>
      <c r="B7026" s="12" t="s">
        <v>149</v>
      </c>
      <c r="C7026" s="12" t="s">
        <v>11</v>
      </c>
      <c r="D7026" s="43" t="s">
        <v>2644</v>
      </c>
      <c r="E7026" s="48">
        <v>6112</v>
      </c>
      <c r="F7026" s="43" t="s">
        <v>2816</v>
      </c>
      <c r="G7026" s="56" t="s">
        <v>2917</v>
      </c>
      <c r="H7026" s="23" t="s">
        <v>24</v>
      </c>
      <c r="I7026" s="68">
        <v>9500</v>
      </c>
      <c r="J7026" s="68">
        <v>9500</v>
      </c>
      <c r="K7026" s="68"/>
      <c r="L7026" s="68">
        <f t="shared" si="5412"/>
        <v>0</v>
      </c>
      <c r="M7026" s="68"/>
      <c r="N7026" s="68"/>
      <c r="O7026" s="68"/>
      <c r="P7026" s="68">
        <f t="shared" si="5413"/>
        <v>0</v>
      </c>
      <c r="Q7026" s="68">
        <f t="shared" si="5414"/>
        <v>0</v>
      </c>
    </row>
    <row r="7027" spans="1:17" x14ac:dyDescent="0.25">
      <c r="A7027" s="12" t="s">
        <v>638</v>
      </c>
      <c r="B7027" s="12" t="s">
        <v>149</v>
      </c>
      <c r="C7027" s="12" t="s">
        <v>11</v>
      </c>
      <c r="D7027" s="43" t="s">
        <v>2644</v>
      </c>
      <c r="E7027" s="48">
        <v>6112</v>
      </c>
      <c r="F7027" s="43" t="s">
        <v>2817</v>
      </c>
      <c r="G7027" s="56" t="s">
        <v>2917</v>
      </c>
      <c r="H7027" s="23" t="s">
        <v>26</v>
      </c>
      <c r="I7027" s="68">
        <v>2000</v>
      </c>
      <c r="J7027" s="68">
        <v>2000</v>
      </c>
      <c r="K7027" s="68"/>
      <c r="L7027" s="68">
        <f t="shared" si="5412"/>
        <v>0</v>
      </c>
      <c r="M7027" s="68"/>
      <c r="N7027" s="68"/>
      <c r="O7027" s="68"/>
      <c r="P7027" s="68">
        <f t="shared" si="5413"/>
        <v>0</v>
      </c>
      <c r="Q7027" s="68">
        <f t="shared" si="5414"/>
        <v>0</v>
      </c>
    </row>
    <row r="7028" spans="1:17" x14ac:dyDescent="0.25">
      <c r="A7028" s="12" t="s">
        <v>638</v>
      </c>
      <c r="B7028" s="12" t="s">
        <v>149</v>
      </c>
      <c r="C7028" s="12" t="s">
        <v>11</v>
      </c>
      <c r="D7028" s="43" t="s">
        <v>2644</v>
      </c>
      <c r="E7028" s="42" t="s">
        <v>2710</v>
      </c>
      <c r="F7028" s="42" t="s">
        <v>1</v>
      </c>
      <c r="G7028" s="42" t="s">
        <v>1</v>
      </c>
      <c r="H7028" s="11" t="s">
        <v>28</v>
      </c>
      <c r="I7028" s="67">
        <f t="shared" ref="I7028:O7028" si="5447">SUM(I7029)</f>
        <v>57600</v>
      </c>
      <c r="J7028" s="67">
        <f t="shared" si="5447"/>
        <v>57600</v>
      </c>
      <c r="K7028" s="67">
        <f t="shared" si="5447"/>
        <v>0</v>
      </c>
      <c r="L7028" s="67">
        <f t="shared" si="5412"/>
        <v>0</v>
      </c>
      <c r="M7028" s="67">
        <f t="shared" si="5447"/>
        <v>0</v>
      </c>
      <c r="N7028" s="67">
        <f t="shared" si="5447"/>
        <v>0</v>
      </c>
      <c r="O7028" s="67">
        <f t="shared" si="5447"/>
        <v>0</v>
      </c>
      <c r="P7028" s="67">
        <f t="shared" si="5413"/>
        <v>0</v>
      </c>
      <c r="Q7028" s="67">
        <f t="shared" si="5414"/>
        <v>0</v>
      </c>
    </row>
    <row r="7029" spans="1:17" x14ac:dyDescent="0.25">
      <c r="A7029" s="12" t="s">
        <v>638</v>
      </c>
      <c r="B7029" s="12" t="s">
        <v>149</v>
      </c>
      <c r="C7029" s="12" t="s">
        <v>11</v>
      </c>
      <c r="D7029" s="43" t="s">
        <v>2644</v>
      </c>
      <c r="E7029" s="48">
        <v>6121</v>
      </c>
      <c r="F7029" s="43"/>
      <c r="G7029" s="56" t="s">
        <v>2917</v>
      </c>
      <c r="H7029" s="23" t="s">
        <v>29</v>
      </c>
      <c r="I7029" s="68">
        <v>57600</v>
      </c>
      <c r="J7029" s="68">
        <v>57600</v>
      </c>
      <c r="K7029" s="68"/>
      <c r="L7029" s="68">
        <f t="shared" si="5412"/>
        <v>0</v>
      </c>
      <c r="M7029" s="68"/>
      <c r="N7029" s="68"/>
      <c r="O7029" s="68"/>
      <c r="P7029" s="68">
        <f t="shared" si="5413"/>
        <v>0</v>
      </c>
      <c r="Q7029" s="68">
        <f t="shared" si="5414"/>
        <v>0</v>
      </c>
    </row>
    <row r="7030" spans="1:17" x14ac:dyDescent="0.25">
      <c r="A7030" s="12" t="s">
        <v>638</v>
      </c>
      <c r="B7030" s="12" t="s">
        <v>149</v>
      </c>
      <c r="C7030" s="12" t="s">
        <v>11</v>
      </c>
      <c r="D7030" s="43" t="s">
        <v>2644</v>
      </c>
      <c r="E7030" s="42" t="s">
        <v>2711</v>
      </c>
      <c r="F7030" s="42" t="s">
        <v>1</v>
      </c>
      <c r="G7030" s="42" t="s">
        <v>1</v>
      </c>
      <c r="H7030" s="11" t="s">
        <v>32</v>
      </c>
      <c r="I7030" s="67">
        <f t="shared" ref="I7030:O7030" si="5448">SUM(I7031:I7037)</f>
        <v>40000</v>
      </c>
      <c r="J7030" s="67">
        <f t="shared" si="5448"/>
        <v>40000</v>
      </c>
      <c r="K7030" s="67">
        <f t="shared" si="5448"/>
        <v>0</v>
      </c>
      <c r="L7030" s="67">
        <f t="shared" si="5412"/>
        <v>0</v>
      </c>
      <c r="M7030" s="67">
        <f t="shared" si="5448"/>
        <v>0</v>
      </c>
      <c r="N7030" s="67">
        <f t="shared" si="5448"/>
        <v>0</v>
      </c>
      <c r="O7030" s="67">
        <f t="shared" si="5448"/>
        <v>0</v>
      </c>
      <c r="P7030" s="67">
        <f t="shared" si="5413"/>
        <v>0</v>
      </c>
      <c r="Q7030" s="67">
        <f t="shared" si="5414"/>
        <v>0</v>
      </c>
    </row>
    <row r="7031" spans="1:17" x14ac:dyDescent="0.25">
      <c r="A7031" s="12" t="s">
        <v>638</v>
      </c>
      <c r="B7031" s="12" t="s">
        <v>149</v>
      </c>
      <c r="C7031" s="12" t="s">
        <v>11</v>
      </c>
      <c r="D7031" s="43" t="s">
        <v>2644</v>
      </c>
      <c r="E7031" s="48">
        <v>6131</v>
      </c>
      <c r="F7031" s="43"/>
      <c r="G7031" s="56" t="s">
        <v>2917</v>
      </c>
      <c r="H7031" s="23" t="s">
        <v>33</v>
      </c>
      <c r="I7031" s="68">
        <v>3000</v>
      </c>
      <c r="J7031" s="68">
        <v>3000</v>
      </c>
      <c r="K7031" s="68"/>
      <c r="L7031" s="68">
        <f t="shared" si="5412"/>
        <v>0</v>
      </c>
      <c r="M7031" s="68"/>
      <c r="N7031" s="68"/>
      <c r="O7031" s="68"/>
      <c r="P7031" s="68">
        <f t="shared" si="5413"/>
        <v>0</v>
      </c>
      <c r="Q7031" s="68">
        <f t="shared" si="5414"/>
        <v>0</v>
      </c>
    </row>
    <row r="7032" spans="1:17" x14ac:dyDescent="0.25">
      <c r="A7032" s="12" t="s">
        <v>638</v>
      </c>
      <c r="B7032" s="12" t="s">
        <v>149</v>
      </c>
      <c r="C7032" s="12" t="s">
        <v>11</v>
      </c>
      <c r="D7032" s="43" t="s">
        <v>2644</v>
      </c>
      <c r="E7032" s="48">
        <v>6132</v>
      </c>
      <c r="F7032" s="43"/>
      <c r="G7032" s="56" t="s">
        <v>2917</v>
      </c>
      <c r="H7032" s="23" t="s">
        <v>227</v>
      </c>
      <c r="I7032" s="68">
        <v>1000</v>
      </c>
      <c r="J7032" s="68">
        <v>1000</v>
      </c>
      <c r="K7032" s="68"/>
      <c r="L7032" s="68">
        <f t="shared" si="5412"/>
        <v>0</v>
      </c>
      <c r="M7032" s="68"/>
      <c r="N7032" s="68"/>
      <c r="O7032" s="68"/>
      <c r="P7032" s="68">
        <f t="shared" si="5413"/>
        <v>0</v>
      </c>
      <c r="Q7032" s="68">
        <f t="shared" si="5414"/>
        <v>0</v>
      </c>
    </row>
    <row r="7033" spans="1:17" x14ac:dyDescent="0.25">
      <c r="A7033" s="12" t="s">
        <v>638</v>
      </c>
      <c r="B7033" s="12" t="s">
        <v>149</v>
      </c>
      <c r="C7033" s="12" t="s">
        <v>11</v>
      </c>
      <c r="D7033" s="43" t="s">
        <v>2644</v>
      </c>
      <c r="E7033" s="48">
        <v>6133</v>
      </c>
      <c r="F7033" s="43"/>
      <c r="G7033" s="56" t="s">
        <v>2917</v>
      </c>
      <c r="H7033" s="23" t="s">
        <v>229</v>
      </c>
      <c r="I7033" s="68">
        <v>1000</v>
      </c>
      <c r="J7033" s="68">
        <v>1000</v>
      </c>
      <c r="K7033" s="68"/>
      <c r="L7033" s="68">
        <f t="shared" si="5412"/>
        <v>0</v>
      </c>
      <c r="M7033" s="68"/>
      <c r="N7033" s="68"/>
      <c r="O7033" s="68"/>
      <c r="P7033" s="68">
        <f t="shared" si="5413"/>
        <v>0</v>
      </c>
      <c r="Q7033" s="68">
        <f t="shared" si="5414"/>
        <v>0</v>
      </c>
    </row>
    <row r="7034" spans="1:17" x14ac:dyDescent="0.25">
      <c r="A7034" s="12" t="s">
        <v>638</v>
      </c>
      <c r="B7034" s="12" t="s">
        <v>149</v>
      </c>
      <c r="C7034" s="12" t="s">
        <v>11</v>
      </c>
      <c r="D7034" s="43" t="s">
        <v>2644</v>
      </c>
      <c r="E7034" s="48">
        <v>6134</v>
      </c>
      <c r="F7034" s="43"/>
      <c r="G7034" s="56" t="s">
        <v>2917</v>
      </c>
      <c r="H7034" s="23" t="s">
        <v>169</v>
      </c>
      <c r="I7034" s="68">
        <v>5000</v>
      </c>
      <c r="J7034" s="68">
        <v>5000</v>
      </c>
      <c r="K7034" s="68"/>
      <c r="L7034" s="68">
        <f t="shared" si="5412"/>
        <v>0</v>
      </c>
      <c r="M7034" s="68"/>
      <c r="N7034" s="68"/>
      <c r="O7034" s="68"/>
      <c r="P7034" s="68">
        <f t="shared" si="5413"/>
        <v>0</v>
      </c>
      <c r="Q7034" s="68">
        <f t="shared" si="5414"/>
        <v>0</v>
      </c>
    </row>
    <row r="7035" spans="1:17" x14ac:dyDescent="0.25">
      <c r="A7035" s="12" t="s">
        <v>638</v>
      </c>
      <c r="B7035" s="12" t="s">
        <v>149</v>
      </c>
      <c r="C7035" s="12" t="s">
        <v>11</v>
      </c>
      <c r="D7035" s="43" t="s">
        <v>2644</v>
      </c>
      <c r="E7035" s="48">
        <v>6135</v>
      </c>
      <c r="F7035" s="43"/>
      <c r="G7035" s="56" t="s">
        <v>2917</v>
      </c>
      <c r="H7035" s="23" t="s">
        <v>231</v>
      </c>
      <c r="I7035" s="68">
        <v>1000</v>
      </c>
      <c r="J7035" s="68">
        <v>1000</v>
      </c>
      <c r="K7035" s="68"/>
      <c r="L7035" s="68">
        <f t="shared" si="5412"/>
        <v>0</v>
      </c>
      <c r="M7035" s="68"/>
      <c r="N7035" s="68"/>
      <c r="O7035" s="68"/>
      <c r="P7035" s="68">
        <f t="shared" si="5413"/>
        <v>0</v>
      </c>
      <c r="Q7035" s="68">
        <f t="shared" si="5414"/>
        <v>0</v>
      </c>
    </row>
    <row r="7036" spans="1:17" x14ac:dyDescent="0.25">
      <c r="A7036" s="12" t="s">
        <v>638</v>
      </c>
      <c r="B7036" s="12" t="s">
        <v>149</v>
      </c>
      <c r="C7036" s="12" t="s">
        <v>11</v>
      </c>
      <c r="D7036" s="43" t="s">
        <v>2644</v>
      </c>
      <c r="E7036" s="48">
        <v>6136</v>
      </c>
      <c r="F7036" s="43"/>
      <c r="G7036" s="56" t="s">
        <v>2917</v>
      </c>
      <c r="H7036" s="23" t="s">
        <v>233</v>
      </c>
      <c r="I7036" s="68">
        <v>10000</v>
      </c>
      <c r="J7036" s="68">
        <v>10000</v>
      </c>
      <c r="K7036" s="68"/>
      <c r="L7036" s="68">
        <f t="shared" si="5412"/>
        <v>0</v>
      </c>
      <c r="M7036" s="68"/>
      <c r="N7036" s="68"/>
      <c r="O7036" s="68"/>
      <c r="P7036" s="68">
        <f t="shared" si="5413"/>
        <v>0</v>
      </c>
      <c r="Q7036" s="68">
        <f t="shared" si="5414"/>
        <v>0</v>
      </c>
    </row>
    <row r="7037" spans="1:17" x14ac:dyDescent="0.25">
      <c r="A7037" s="14" t="s">
        <v>638</v>
      </c>
      <c r="B7037" s="14" t="s">
        <v>149</v>
      </c>
      <c r="C7037" s="14" t="s">
        <v>11</v>
      </c>
      <c r="D7037" s="50" t="s">
        <v>2644</v>
      </c>
      <c r="E7037" s="50" t="s">
        <v>2720</v>
      </c>
      <c r="F7037" s="43" t="s">
        <v>1</v>
      </c>
      <c r="G7037" s="49" t="s">
        <v>1</v>
      </c>
      <c r="H7037" s="11" t="s">
        <v>35</v>
      </c>
      <c r="I7037" s="67">
        <f t="shared" ref="I7037:O7037" si="5449">SUM(I7038:I7040)</f>
        <v>19000</v>
      </c>
      <c r="J7037" s="67">
        <f t="shared" si="5449"/>
        <v>19000</v>
      </c>
      <c r="K7037" s="67">
        <f t="shared" si="5449"/>
        <v>0</v>
      </c>
      <c r="L7037" s="67">
        <f t="shared" si="5412"/>
        <v>0</v>
      </c>
      <c r="M7037" s="67">
        <f t="shared" si="5449"/>
        <v>0</v>
      </c>
      <c r="N7037" s="67">
        <f t="shared" si="5449"/>
        <v>0</v>
      </c>
      <c r="O7037" s="67">
        <f t="shared" si="5449"/>
        <v>0</v>
      </c>
      <c r="P7037" s="67">
        <f t="shared" si="5413"/>
        <v>0</v>
      </c>
      <c r="Q7037" s="67">
        <f t="shared" si="5414"/>
        <v>0</v>
      </c>
    </row>
    <row r="7038" spans="1:17" x14ac:dyDescent="0.25">
      <c r="A7038" s="12" t="s">
        <v>638</v>
      </c>
      <c r="B7038" s="12" t="s">
        <v>149</v>
      </c>
      <c r="C7038" s="12" t="s">
        <v>11</v>
      </c>
      <c r="D7038" s="43" t="s">
        <v>2644</v>
      </c>
      <c r="E7038" s="48">
        <v>6139</v>
      </c>
      <c r="F7038" s="43"/>
      <c r="G7038" s="56" t="s">
        <v>2917</v>
      </c>
      <c r="H7038" s="23" t="s">
        <v>35</v>
      </c>
      <c r="I7038" s="68">
        <v>12600</v>
      </c>
      <c r="J7038" s="68">
        <v>12600</v>
      </c>
      <c r="K7038" s="68"/>
      <c r="L7038" s="68">
        <f t="shared" si="5412"/>
        <v>0</v>
      </c>
      <c r="M7038" s="68"/>
      <c r="N7038" s="68"/>
      <c r="O7038" s="68"/>
      <c r="P7038" s="68">
        <f t="shared" si="5413"/>
        <v>0</v>
      </c>
      <c r="Q7038" s="68">
        <f t="shared" si="5414"/>
        <v>0</v>
      </c>
    </row>
    <row r="7039" spans="1:17" x14ac:dyDescent="0.25">
      <c r="A7039" s="12" t="s">
        <v>638</v>
      </c>
      <c r="B7039" s="12" t="s">
        <v>149</v>
      </c>
      <c r="C7039" s="12" t="s">
        <v>11</v>
      </c>
      <c r="D7039" s="43" t="s">
        <v>2644</v>
      </c>
      <c r="E7039" s="48">
        <v>6139</v>
      </c>
      <c r="F7039" s="43" t="s">
        <v>2818</v>
      </c>
      <c r="G7039" s="56" t="s">
        <v>2917</v>
      </c>
      <c r="H7039" s="23" t="s">
        <v>43</v>
      </c>
      <c r="I7039" s="68">
        <v>1000</v>
      </c>
      <c r="J7039" s="68">
        <v>1000</v>
      </c>
      <c r="K7039" s="68"/>
      <c r="L7039" s="68">
        <f t="shared" si="5412"/>
        <v>0</v>
      </c>
      <c r="M7039" s="68"/>
      <c r="N7039" s="68"/>
      <c r="O7039" s="68"/>
      <c r="P7039" s="68">
        <f t="shared" si="5413"/>
        <v>0</v>
      </c>
      <c r="Q7039" s="68">
        <f t="shared" si="5414"/>
        <v>0</v>
      </c>
    </row>
    <row r="7040" spans="1:17" ht="22.5" x14ac:dyDescent="0.25">
      <c r="A7040" s="12" t="s">
        <v>638</v>
      </c>
      <c r="B7040" s="12" t="s">
        <v>149</v>
      </c>
      <c r="C7040" s="12" t="s">
        <v>11</v>
      </c>
      <c r="D7040" s="43" t="s">
        <v>2644</v>
      </c>
      <c r="E7040" s="48">
        <v>6139</v>
      </c>
      <c r="F7040" s="43" t="s">
        <v>2819</v>
      </c>
      <c r="G7040" s="56" t="s">
        <v>2917</v>
      </c>
      <c r="H7040" s="23" t="s">
        <v>49</v>
      </c>
      <c r="I7040" s="68">
        <v>5400</v>
      </c>
      <c r="J7040" s="68">
        <v>5400</v>
      </c>
      <c r="K7040" s="68"/>
      <c r="L7040" s="68">
        <f t="shared" si="5412"/>
        <v>0</v>
      </c>
      <c r="M7040" s="68"/>
      <c r="N7040" s="68"/>
      <c r="O7040" s="68"/>
      <c r="P7040" s="68">
        <f t="shared" si="5413"/>
        <v>0</v>
      </c>
      <c r="Q7040" s="68">
        <f t="shared" si="5414"/>
        <v>0</v>
      </c>
    </row>
    <row r="7041" spans="1:17" ht="22.5" x14ac:dyDescent="0.25">
      <c r="A7041" s="14" t="s">
        <v>1</v>
      </c>
      <c r="B7041" s="14" t="s">
        <v>1</v>
      </c>
      <c r="C7041" s="14" t="s">
        <v>1</v>
      </c>
      <c r="D7041" s="42" t="s">
        <v>1</v>
      </c>
      <c r="E7041" s="42" t="s">
        <v>1</v>
      </c>
      <c r="F7041" s="42" t="s">
        <v>1</v>
      </c>
      <c r="G7041" s="42" t="s">
        <v>1</v>
      </c>
      <c r="H7041" s="17" t="s">
        <v>59</v>
      </c>
      <c r="I7041" s="66">
        <f t="shared" ref="I7041:O7042" si="5450">SUM(I7042)</f>
        <v>20000</v>
      </c>
      <c r="J7041" s="66">
        <f t="shared" si="5450"/>
        <v>20000</v>
      </c>
      <c r="K7041" s="66">
        <f t="shared" si="5450"/>
        <v>0</v>
      </c>
      <c r="L7041" s="66">
        <f t="shared" si="5412"/>
        <v>0</v>
      </c>
      <c r="M7041" s="66">
        <f t="shared" si="5450"/>
        <v>0</v>
      </c>
      <c r="N7041" s="66">
        <f t="shared" si="5450"/>
        <v>0</v>
      </c>
      <c r="O7041" s="66">
        <f t="shared" si="5450"/>
        <v>0</v>
      </c>
      <c r="P7041" s="66">
        <f t="shared" si="5413"/>
        <v>0</v>
      </c>
      <c r="Q7041" s="66">
        <f t="shared" si="5414"/>
        <v>0</v>
      </c>
    </row>
    <row r="7042" spans="1:17" x14ac:dyDescent="0.25">
      <c r="A7042" s="12" t="s">
        <v>638</v>
      </c>
      <c r="B7042" s="12" t="s">
        <v>149</v>
      </c>
      <c r="C7042" s="12" t="s">
        <v>11</v>
      </c>
      <c r="D7042" s="43" t="s">
        <v>2644</v>
      </c>
      <c r="E7042" s="42" t="s">
        <v>2715</v>
      </c>
      <c r="F7042" s="42" t="s">
        <v>1</v>
      </c>
      <c r="G7042" s="42" t="s">
        <v>1</v>
      </c>
      <c r="H7042" s="11" t="s">
        <v>61</v>
      </c>
      <c r="I7042" s="67">
        <f t="shared" si="5450"/>
        <v>20000</v>
      </c>
      <c r="J7042" s="67">
        <f t="shared" si="5450"/>
        <v>20000</v>
      </c>
      <c r="K7042" s="67">
        <f t="shared" si="5450"/>
        <v>0</v>
      </c>
      <c r="L7042" s="67">
        <f t="shared" si="5412"/>
        <v>0</v>
      </c>
      <c r="M7042" s="67">
        <f t="shared" si="5450"/>
        <v>0</v>
      </c>
      <c r="N7042" s="67">
        <f t="shared" si="5450"/>
        <v>0</v>
      </c>
      <c r="O7042" s="67">
        <f t="shared" si="5450"/>
        <v>0</v>
      </c>
      <c r="P7042" s="67">
        <f t="shared" si="5413"/>
        <v>0</v>
      </c>
      <c r="Q7042" s="67">
        <f t="shared" si="5414"/>
        <v>0</v>
      </c>
    </row>
    <row r="7043" spans="1:17" x14ac:dyDescent="0.25">
      <c r="A7043" s="12" t="s">
        <v>638</v>
      </c>
      <c r="B7043" s="12" t="s">
        <v>149</v>
      </c>
      <c r="C7043" s="12" t="s">
        <v>11</v>
      </c>
      <c r="D7043" s="43" t="s">
        <v>2644</v>
      </c>
      <c r="E7043" s="48">
        <v>8213</v>
      </c>
      <c r="F7043" s="43"/>
      <c r="G7043" s="56" t="s">
        <v>2917</v>
      </c>
      <c r="H7043" s="23" t="s">
        <v>62</v>
      </c>
      <c r="I7043" s="68">
        <v>20000</v>
      </c>
      <c r="J7043" s="68">
        <v>20000</v>
      </c>
      <c r="K7043" s="68"/>
      <c r="L7043" s="68">
        <f t="shared" si="5412"/>
        <v>0</v>
      </c>
      <c r="M7043" s="68"/>
      <c r="N7043" s="68"/>
      <c r="O7043" s="68"/>
      <c r="P7043" s="68">
        <f t="shared" si="5413"/>
        <v>0</v>
      </c>
      <c r="Q7043" s="68">
        <f t="shared" si="5414"/>
        <v>0</v>
      </c>
    </row>
    <row r="7044" spans="1:17" ht="22.5" x14ac:dyDescent="0.25">
      <c r="A7044" s="23" t="s">
        <v>1</v>
      </c>
      <c r="B7044" s="23" t="s">
        <v>1</v>
      </c>
      <c r="C7044" s="23" t="s">
        <v>1</v>
      </c>
      <c r="D7044" s="49" t="s">
        <v>1</v>
      </c>
      <c r="E7044" s="49" t="s">
        <v>1</v>
      </c>
      <c r="F7044" s="49" t="s">
        <v>1</v>
      </c>
      <c r="G7044" s="49" t="s">
        <v>1</v>
      </c>
      <c r="H7044" s="17" t="s">
        <v>2646</v>
      </c>
      <c r="I7044" s="66">
        <f t="shared" ref="I7044:O7044" si="5451">SUM(I7020,I7041)</f>
        <v>735300</v>
      </c>
      <c r="J7044" s="66">
        <f t="shared" si="5451"/>
        <v>735300</v>
      </c>
      <c r="K7044" s="66">
        <f t="shared" si="5451"/>
        <v>0</v>
      </c>
      <c r="L7044" s="66">
        <f t="shared" si="5412"/>
        <v>0</v>
      </c>
      <c r="M7044" s="66">
        <f t="shared" si="5451"/>
        <v>0</v>
      </c>
      <c r="N7044" s="66">
        <f t="shared" si="5451"/>
        <v>0</v>
      </c>
      <c r="O7044" s="66">
        <f t="shared" si="5451"/>
        <v>0</v>
      </c>
      <c r="P7044" s="66">
        <f t="shared" si="5413"/>
        <v>0</v>
      </c>
      <c r="Q7044" s="66">
        <f t="shared" si="5414"/>
        <v>0</v>
      </c>
    </row>
    <row r="7045" spans="1:17" ht="15.75" thickBot="1" x14ac:dyDescent="0.3">
      <c r="A7045" s="23" t="s">
        <v>1</v>
      </c>
      <c r="B7045" s="23" t="s">
        <v>1</v>
      </c>
      <c r="C7045" s="23" t="s">
        <v>1</v>
      </c>
      <c r="D7045" s="49" t="s">
        <v>1</v>
      </c>
      <c r="E7045" s="49" t="s">
        <v>1</v>
      </c>
      <c r="F7045" s="49" t="s">
        <v>1</v>
      </c>
      <c r="G7045" s="49" t="s">
        <v>1</v>
      </c>
      <c r="H7045" s="11" t="s">
        <v>64</v>
      </c>
      <c r="I7045" s="67">
        <v>21</v>
      </c>
      <c r="J7045" s="67">
        <v>21</v>
      </c>
      <c r="K7045" s="67"/>
      <c r="L7045" s="67"/>
      <c r="M7045" s="67"/>
      <c r="N7045" s="67"/>
      <c r="O7045" s="67"/>
      <c r="P7045" s="67">
        <f t="shared" si="5413"/>
        <v>0</v>
      </c>
      <c r="Q7045" s="67">
        <f t="shared" si="5414"/>
        <v>0</v>
      </c>
    </row>
    <row r="7046" spans="1:17" ht="34.5" thickBot="1" x14ac:dyDescent="0.3">
      <c r="A7046" s="23" t="s">
        <v>1</v>
      </c>
      <c r="B7046" s="23" t="s">
        <v>1</v>
      </c>
      <c r="C7046" s="23" t="s">
        <v>1</v>
      </c>
      <c r="D7046" s="49" t="s">
        <v>1</v>
      </c>
      <c r="E7046" s="49" t="s">
        <v>1</v>
      </c>
      <c r="F7046" s="49" t="s">
        <v>1</v>
      </c>
      <c r="G7046" s="49" t="s">
        <v>1</v>
      </c>
      <c r="H7046" s="22" t="s">
        <v>65</v>
      </c>
      <c r="I7046" s="64" t="s">
        <v>2718</v>
      </c>
      <c r="J7046" s="64" t="s">
        <v>2879</v>
      </c>
      <c r="K7046" s="64" t="s">
        <v>2942</v>
      </c>
      <c r="L7046" s="64" t="s">
        <v>2942</v>
      </c>
      <c r="M7046" s="64" t="s">
        <v>2950</v>
      </c>
      <c r="N7046" s="64" t="s">
        <v>2949</v>
      </c>
      <c r="O7046" s="64" t="s">
        <v>2948</v>
      </c>
      <c r="P7046" s="64" t="s">
        <v>2942</v>
      </c>
      <c r="Q7046" s="64" t="s">
        <v>2944</v>
      </c>
    </row>
    <row r="7047" spans="1:17" x14ac:dyDescent="0.25">
      <c r="A7047" s="24"/>
      <c r="B7047" s="24"/>
      <c r="C7047" s="24"/>
      <c r="D7047" s="51"/>
      <c r="E7047" s="51"/>
      <c r="F7047" s="51"/>
      <c r="G7047" s="51"/>
      <c r="H7047" s="18" t="s">
        <v>1</v>
      </c>
      <c r="I7047" s="65">
        <v>1</v>
      </c>
      <c r="J7047" s="65" t="s">
        <v>2894</v>
      </c>
      <c r="K7047" s="65">
        <v>3</v>
      </c>
      <c r="L7047" s="65" t="s">
        <v>2945</v>
      </c>
      <c r="M7047" s="65">
        <v>5</v>
      </c>
      <c r="N7047" s="65">
        <v>6</v>
      </c>
      <c r="O7047" s="65">
        <v>7</v>
      </c>
      <c r="P7047" s="65" t="s">
        <v>2946</v>
      </c>
      <c r="Q7047" s="65">
        <v>9</v>
      </c>
    </row>
    <row r="7048" spans="1:17" x14ac:dyDescent="0.25">
      <c r="A7048" s="24"/>
      <c r="B7048" s="24"/>
      <c r="C7048" s="24"/>
      <c r="D7048" s="51"/>
      <c r="E7048" s="52"/>
      <c r="F7048" s="52"/>
      <c r="G7048" s="52"/>
      <c r="H7048" s="19" t="s">
        <v>334</v>
      </c>
      <c r="I7048" s="69">
        <f t="shared" ref="I7048" si="5452">SUM(I7044)</f>
        <v>735300</v>
      </c>
      <c r="J7048" s="69">
        <f t="shared" ref="J7048:K7048" si="5453">SUM(J7044)</f>
        <v>735300</v>
      </c>
      <c r="K7048" s="69">
        <f t="shared" si="5453"/>
        <v>0</v>
      </c>
      <c r="L7048" s="69">
        <f t="shared" si="5412"/>
        <v>0</v>
      </c>
      <c r="M7048" s="69">
        <f t="shared" ref="M7048" si="5454">SUM(M7044)</f>
        <v>0</v>
      </c>
      <c r="N7048" s="69">
        <f t="shared" ref="N7048:O7048" si="5455">SUM(N7044)</f>
        <v>0</v>
      </c>
      <c r="O7048" s="69">
        <f t="shared" si="5455"/>
        <v>0</v>
      </c>
      <c r="P7048" s="69">
        <f t="shared" si="5413"/>
        <v>0</v>
      </c>
      <c r="Q7048" s="69">
        <f t="shared" si="5414"/>
        <v>0</v>
      </c>
    </row>
    <row r="7049" spans="1:17" x14ac:dyDescent="0.25">
      <c r="A7049" s="24"/>
      <c r="B7049" s="24"/>
      <c r="C7049" s="24"/>
      <c r="D7049" s="51"/>
      <c r="E7049" s="51"/>
      <c r="F7049" s="51"/>
      <c r="G7049" s="51"/>
      <c r="H7049" s="20" t="s">
        <v>67</v>
      </c>
      <c r="I7049" s="69">
        <f t="shared" ref="I7049" si="5456">SUM(I7048)</f>
        <v>735300</v>
      </c>
      <c r="J7049" s="69">
        <f t="shared" ref="J7049:K7049" si="5457">SUM(J7048)</f>
        <v>735300</v>
      </c>
      <c r="K7049" s="69">
        <f t="shared" si="5457"/>
        <v>0</v>
      </c>
      <c r="L7049" s="69">
        <f t="shared" si="5412"/>
        <v>0</v>
      </c>
      <c r="M7049" s="69">
        <f t="shared" ref="M7049" si="5458">SUM(M7048)</f>
        <v>0</v>
      </c>
      <c r="N7049" s="69">
        <f t="shared" ref="N7049:O7049" si="5459">SUM(N7048)</f>
        <v>0</v>
      </c>
      <c r="O7049" s="69">
        <f t="shared" si="5459"/>
        <v>0</v>
      </c>
      <c r="P7049" s="69">
        <f t="shared" si="5413"/>
        <v>0</v>
      </c>
      <c r="Q7049" s="69">
        <f t="shared" si="5414"/>
        <v>0</v>
      </c>
    </row>
    <row r="7050" spans="1:17" x14ac:dyDescent="0.25">
      <c r="A7050" s="25"/>
      <c r="B7050" s="25"/>
      <c r="C7050" s="25"/>
      <c r="D7050" s="53"/>
      <c r="E7050" s="53"/>
      <c r="F7050" s="53"/>
      <c r="G7050" s="53"/>
    </row>
    <row r="7051" spans="1:17" x14ac:dyDescent="0.25">
      <c r="A7051" s="23" t="s">
        <v>1</v>
      </c>
      <c r="B7051" s="23" t="s">
        <v>1</v>
      </c>
      <c r="C7051" s="23" t="s">
        <v>1</v>
      </c>
      <c r="D7051" s="49" t="s">
        <v>1</v>
      </c>
      <c r="E7051" s="49" t="s">
        <v>1</v>
      </c>
      <c r="F7051" s="49" t="s">
        <v>1</v>
      </c>
      <c r="G7051" s="49" t="s">
        <v>1</v>
      </c>
      <c r="H7051" s="26" t="s">
        <v>1</v>
      </c>
      <c r="I7051" s="70"/>
      <c r="J7051" s="70"/>
      <c r="K7051" s="70"/>
      <c r="L7051" s="70"/>
      <c r="M7051" s="70"/>
      <c r="N7051" s="70"/>
      <c r="O7051" s="70"/>
      <c r="P7051" s="70"/>
      <c r="Q7051" s="70"/>
    </row>
    <row r="7052" spans="1:17" x14ac:dyDescent="0.25">
      <c r="A7052" s="23" t="s">
        <v>1</v>
      </c>
      <c r="B7052" s="23" t="s">
        <v>1</v>
      </c>
      <c r="C7052" s="23" t="s">
        <v>1</v>
      </c>
      <c r="D7052" s="49" t="s">
        <v>1</v>
      </c>
      <c r="E7052" s="49" t="s">
        <v>1</v>
      </c>
      <c r="F7052" s="49" t="s">
        <v>1</v>
      </c>
      <c r="G7052" s="49" t="s">
        <v>1</v>
      </c>
      <c r="H7052" s="17" t="s">
        <v>2647</v>
      </c>
      <c r="I7052" s="66">
        <f t="shared" ref="I7052" si="5460">SUM(I7044)</f>
        <v>735300</v>
      </c>
      <c r="J7052" s="66">
        <f t="shared" ref="J7052:K7052" si="5461">SUM(J7044)</f>
        <v>735300</v>
      </c>
      <c r="K7052" s="66">
        <f t="shared" si="5461"/>
        <v>0</v>
      </c>
      <c r="L7052" s="66">
        <f t="shared" ref="L7052:L7111" si="5462">SUM(M7052:O7052)</f>
        <v>0</v>
      </c>
      <c r="M7052" s="66">
        <f t="shared" ref="M7052" si="5463">SUM(M7044)</f>
        <v>0</v>
      </c>
      <c r="N7052" s="66">
        <f t="shared" ref="N7052:O7052" si="5464">SUM(N7044)</f>
        <v>0</v>
      </c>
      <c r="O7052" s="66">
        <f t="shared" si="5464"/>
        <v>0</v>
      </c>
      <c r="P7052" s="66">
        <f t="shared" ref="P7052:P7112" si="5465">K7052+L7052</f>
        <v>0</v>
      </c>
      <c r="Q7052" s="66">
        <f t="shared" ref="Q7052:Q7112" si="5466">IF(J7052=0,"-",P7052/J7052*100)</f>
        <v>0</v>
      </c>
    </row>
    <row r="7053" spans="1:17" x14ac:dyDescent="0.25">
      <c r="A7053" s="23" t="s">
        <v>1</v>
      </c>
      <c r="B7053" s="23" t="s">
        <v>1</v>
      </c>
      <c r="C7053" s="23" t="s">
        <v>1</v>
      </c>
      <c r="D7053" s="49" t="s">
        <v>1</v>
      </c>
      <c r="E7053" s="49" t="s">
        <v>1</v>
      </c>
      <c r="F7053" s="49" t="s">
        <v>1</v>
      </c>
      <c r="G7053" s="49" t="s">
        <v>1</v>
      </c>
      <c r="H7053" s="11" t="s">
        <v>64</v>
      </c>
      <c r="I7053" s="67">
        <f t="shared" ref="I7053" si="5467">I7045</f>
        <v>21</v>
      </c>
      <c r="J7053" s="67">
        <f t="shared" ref="J7053:K7053" si="5468">J7045</f>
        <v>21</v>
      </c>
      <c r="K7053" s="67">
        <f t="shared" si="5468"/>
        <v>0</v>
      </c>
      <c r="L7053" s="67"/>
      <c r="M7053" s="67">
        <f t="shared" ref="M7053" si="5469">M7045</f>
        <v>0</v>
      </c>
      <c r="N7053" s="67">
        <f t="shared" ref="N7053:O7053" si="5470">N7045</f>
        <v>0</v>
      </c>
      <c r="O7053" s="67">
        <f t="shared" si="5470"/>
        <v>0</v>
      </c>
      <c r="P7053" s="67">
        <f t="shared" si="5465"/>
        <v>0</v>
      </c>
      <c r="Q7053" s="67">
        <f t="shared" si="5466"/>
        <v>0</v>
      </c>
    </row>
    <row r="7054" spans="1:17" x14ac:dyDescent="0.25">
      <c r="A7054" s="23" t="s">
        <v>1</v>
      </c>
      <c r="B7054" s="23" t="s">
        <v>1</v>
      </c>
      <c r="C7054" s="23" t="s">
        <v>1</v>
      </c>
      <c r="D7054" s="49" t="s">
        <v>1</v>
      </c>
      <c r="E7054" s="49" t="s">
        <v>1</v>
      </c>
      <c r="F7054" s="49" t="s">
        <v>1</v>
      </c>
      <c r="G7054" s="49" t="s">
        <v>1</v>
      </c>
      <c r="H7054" s="13" t="s">
        <v>1</v>
      </c>
      <c r="I7054" s="71"/>
      <c r="J7054" s="71"/>
      <c r="K7054" s="71"/>
      <c r="L7054" s="71"/>
      <c r="M7054" s="71"/>
      <c r="N7054" s="71"/>
      <c r="O7054" s="71"/>
      <c r="P7054" s="71"/>
      <c r="Q7054" s="71"/>
    </row>
    <row r="7055" spans="1:17" x14ac:dyDescent="0.25">
      <c r="A7055" s="23" t="s">
        <v>1</v>
      </c>
      <c r="B7055" s="23" t="s">
        <v>1</v>
      </c>
      <c r="C7055" s="23" t="s">
        <v>1</v>
      </c>
      <c r="D7055" s="49" t="s">
        <v>1</v>
      </c>
      <c r="E7055" s="49" t="s">
        <v>1</v>
      </c>
      <c r="F7055" s="49" t="s">
        <v>1</v>
      </c>
      <c r="G7055" s="49" t="s">
        <v>1</v>
      </c>
      <c r="H7055" s="17" t="s">
        <v>2081</v>
      </c>
      <c r="I7055" s="72">
        <f t="shared" ref="I7055" si="5471">SUM(I7052,I7013,I6970,I5692,I4240,I1413)</f>
        <v>375880226</v>
      </c>
      <c r="J7055" s="72">
        <f t="shared" ref="J7055:K7055" si="5472">SUM(J7052,J7013,J6970,J5692,J4240,J1413)</f>
        <v>326522142</v>
      </c>
      <c r="K7055" s="72">
        <f t="shared" si="5472"/>
        <v>0</v>
      </c>
      <c r="L7055" s="72">
        <f t="shared" si="5462"/>
        <v>31068286.109999999</v>
      </c>
      <c r="M7055" s="72">
        <f t="shared" ref="M7055" si="5473">SUM(M7052,M7013,M6970,M5692,M4240,M1413)</f>
        <v>0</v>
      </c>
      <c r="N7055" s="72">
        <f t="shared" ref="N7055:O7055" si="5474">SUM(N7052,N7013,N6970,N5692,N4240,N1413)</f>
        <v>0</v>
      </c>
      <c r="O7055" s="72">
        <f t="shared" si="5474"/>
        <v>31068286.109999999</v>
      </c>
      <c r="P7055" s="72">
        <f t="shared" si="5465"/>
        <v>31068286.109999999</v>
      </c>
      <c r="Q7055" s="72">
        <f t="shared" si="5466"/>
        <v>9.5149094391277131</v>
      </c>
    </row>
    <row r="7056" spans="1:17" x14ac:dyDescent="0.25">
      <c r="A7056" s="23" t="s">
        <v>1</v>
      </c>
      <c r="B7056" s="23" t="s">
        <v>1</v>
      </c>
      <c r="C7056" s="23" t="s">
        <v>1</v>
      </c>
      <c r="D7056" s="49" t="s">
        <v>1</v>
      </c>
      <c r="E7056" s="49" t="s">
        <v>1</v>
      </c>
      <c r="F7056" s="49" t="s">
        <v>1</v>
      </c>
      <c r="G7056" s="49" t="s">
        <v>1</v>
      </c>
      <c r="H7056" s="11" t="s">
        <v>99</v>
      </c>
      <c r="I7056" s="67">
        <f t="shared" ref="I7056" si="5475">I7053+I7014+I6971+I5693+I4241+I1414</f>
        <v>8808</v>
      </c>
      <c r="J7056" s="67">
        <f t="shared" ref="J7056:K7056" si="5476">J7053+J7014+J6971+J5693+J4241+J1414</f>
        <v>8808</v>
      </c>
      <c r="K7056" s="67">
        <f t="shared" si="5476"/>
        <v>0</v>
      </c>
      <c r="L7056" s="67"/>
      <c r="M7056" s="67">
        <f t="shared" ref="M7056" si="5477">M7053+M7014+M6971+M5693+M4241+M1414</f>
        <v>0</v>
      </c>
      <c r="N7056" s="67">
        <f t="shared" ref="N7056:O7056" si="5478">N7053+N7014+N6971+N5693+N4241+N1414</f>
        <v>0</v>
      </c>
      <c r="O7056" s="67">
        <f t="shared" si="5478"/>
        <v>0</v>
      </c>
      <c r="P7056" s="67">
        <f t="shared" si="5465"/>
        <v>0</v>
      </c>
      <c r="Q7056" s="67">
        <f t="shared" si="5466"/>
        <v>0</v>
      </c>
    </row>
    <row r="7057" spans="1:17" x14ac:dyDescent="0.25">
      <c r="A7057" s="14" t="s">
        <v>2082</v>
      </c>
      <c r="B7057" s="11" t="s">
        <v>1</v>
      </c>
      <c r="C7057" s="11" t="s">
        <v>1</v>
      </c>
      <c r="D7057" s="42" t="s">
        <v>1</v>
      </c>
      <c r="E7057" s="42" t="s">
        <v>1</v>
      </c>
      <c r="F7057" s="42" t="s">
        <v>1</v>
      </c>
      <c r="G7057" s="42" t="s">
        <v>1</v>
      </c>
      <c r="H7057" s="11" t="s">
        <v>2083</v>
      </c>
      <c r="I7057" s="63"/>
      <c r="J7057" s="63"/>
      <c r="K7057" s="63"/>
      <c r="L7057" s="63"/>
      <c r="M7057" s="63"/>
      <c r="N7057" s="63"/>
      <c r="O7057" s="63"/>
      <c r="P7057" s="63">
        <f t="shared" si="5465"/>
        <v>0</v>
      </c>
      <c r="Q7057" s="63" t="str">
        <f t="shared" si="5466"/>
        <v>-</v>
      </c>
    </row>
    <row r="7058" spans="1:17" ht="15.75" thickBot="1" x14ac:dyDescent="0.3">
      <c r="A7058" s="14" t="s">
        <v>2082</v>
      </c>
      <c r="B7058" s="14" t="s">
        <v>3</v>
      </c>
      <c r="C7058" s="12" t="s">
        <v>1</v>
      </c>
      <c r="D7058" s="43" t="s">
        <v>1</v>
      </c>
      <c r="E7058" s="42" t="s">
        <v>1</v>
      </c>
      <c r="F7058" s="42" t="s">
        <v>1</v>
      </c>
      <c r="G7058" s="42" t="s">
        <v>1</v>
      </c>
      <c r="H7058" s="11" t="s">
        <v>1</v>
      </c>
      <c r="I7058" s="63"/>
      <c r="J7058" s="63"/>
      <c r="K7058" s="63"/>
      <c r="L7058" s="63"/>
      <c r="M7058" s="63"/>
      <c r="N7058" s="63"/>
      <c r="O7058" s="63"/>
      <c r="P7058" s="63"/>
      <c r="Q7058" s="63"/>
    </row>
    <row r="7059" spans="1:17" ht="34.5" thickBot="1" x14ac:dyDescent="0.3">
      <c r="A7059" s="22" t="s">
        <v>4</v>
      </c>
      <c r="B7059" s="22" t="s">
        <v>5</v>
      </c>
      <c r="C7059" s="22" t="s">
        <v>6</v>
      </c>
      <c r="D7059" s="44" t="s">
        <v>2891</v>
      </c>
      <c r="E7059" s="44" t="s">
        <v>2895</v>
      </c>
      <c r="F7059" s="44" t="s">
        <v>7</v>
      </c>
      <c r="G7059" s="44" t="s">
        <v>8</v>
      </c>
      <c r="H7059" s="22" t="s">
        <v>9</v>
      </c>
      <c r="I7059" s="64" t="s">
        <v>2718</v>
      </c>
      <c r="J7059" s="64" t="s">
        <v>2879</v>
      </c>
      <c r="K7059" s="64" t="s">
        <v>2942</v>
      </c>
      <c r="L7059" s="64" t="s">
        <v>2942</v>
      </c>
      <c r="M7059" s="64" t="s">
        <v>2950</v>
      </c>
      <c r="N7059" s="64" t="s">
        <v>2949</v>
      </c>
      <c r="O7059" s="64" t="s">
        <v>2948</v>
      </c>
      <c r="P7059" s="64" t="s">
        <v>2942</v>
      </c>
      <c r="Q7059" s="64" t="s">
        <v>2944</v>
      </c>
    </row>
    <row r="7060" spans="1:17" x14ac:dyDescent="0.25">
      <c r="A7060" s="15" t="s">
        <v>1</v>
      </c>
      <c r="B7060" s="15" t="s">
        <v>1</v>
      </c>
      <c r="C7060" s="15" t="s">
        <v>1</v>
      </c>
      <c r="D7060" s="45" t="s">
        <v>1</v>
      </c>
      <c r="E7060" s="45" t="s">
        <v>1</v>
      </c>
      <c r="F7060" s="46" t="s">
        <v>1</v>
      </c>
      <c r="G7060" s="47" t="s">
        <v>1</v>
      </c>
      <c r="H7060" s="16" t="s">
        <v>1</v>
      </c>
      <c r="I7060" s="65">
        <v>1</v>
      </c>
      <c r="J7060" s="65" t="s">
        <v>2894</v>
      </c>
      <c r="K7060" s="65">
        <v>3</v>
      </c>
      <c r="L7060" s="65" t="s">
        <v>2945</v>
      </c>
      <c r="M7060" s="65">
        <v>5</v>
      </c>
      <c r="N7060" s="65">
        <v>6</v>
      </c>
      <c r="O7060" s="65">
        <v>7</v>
      </c>
      <c r="P7060" s="65" t="s">
        <v>2946</v>
      </c>
      <c r="Q7060" s="65">
        <v>9</v>
      </c>
    </row>
    <row r="7061" spans="1:17" x14ac:dyDescent="0.25">
      <c r="A7061" s="14" t="s">
        <v>2082</v>
      </c>
      <c r="B7061" s="14" t="s">
        <v>3</v>
      </c>
      <c r="C7061" s="12" t="s">
        <v>11</v>
      </c>
      <c r="D7061" s="43" t="s">
        <v>2084</v>
      </c>
      <c r="E7061" s="42" t="s">
        <v>1</v>
      </c>
      <c r="F7061" s="42" t="s">
        <v>1</v>
      </c>
      <c r="G7061" s="42" t="s">
        <v>1</v>
      </c>
      <c r="H7061" s="11" t="s">
        <v>2083</v>
      </c>
      <c r="I7061" s="63"/>
      <c r="J7061" s="63"/>
      <c r="K7061" s="63"/>
      <c r="L7061" s="63"/>
      <c r="M7061" s="63"/>
      <c r="N7061" s="63"/>
      <c r="O7061" s="63"/>
      <c r="P7061" s="63">
        <f t="shared" si="5465"/>
        <v>0</v>
      </c>
      <c r="Q7061" s="63" t="str">
        <f t="shared" si="5466"/>
        <v>-</v>
      </c>
    </row>
    <row r="7062" spans="1:17" ht="22.5" x14ac:dyDescent="0.25">
      <c r="A7062" s="14" t="s">
        <v>1</v>
      </c>
      <c r="B7062" s="14" t="s">
        <v>1</v>
      </c>
      <c r="C7062" s="14" t="s">
        <v>1</v>
      </c>
      <c r="D7062" s="42" t="s">
        <v>1</v>
      </c>
      <c r="E7062" s="42" t="s">
        <v>1</v>
      </c>
      <c r="F7062" s="42" t="s">
        <v>1</v>
      </c>
      <c r="G7062" s="42" t="s">
        <v>1</v>
      </c>
      <c r="H7062" s="17" t="s">
        <v>13</v>
      </c>
      <c r="I7062" s="66">
        <f t="shared" ref="I7062" si="5479">SUM(I7063,I7070,I7072)</f>
        <v>502276</v>
      </c>
      <c r="J7062" s="66">
        <f t="shared" ref="J7062:K7062" si="5480">SUM(J7063,J7070,J7072)</f>
        <v>502276</v>
      </c>
      <c r="K7062" s="66">
        <f t="shared" si="5480"/>
        <v>0</v>
      </c>
      <c r="L7062" s="66">
        <f t="shared" si="5462"/>
        <v>37840</v>
      </c>
      <c r="M7062" s="66">
        <f t="shared" ref="M7062" si="5481">SUM(M7063,M7070,M7072)</f>
        <v>0</v>
      </c>
      <c r="N7062" s="66">
        <f t="shared" ref="N7062:O7062" si="5482">SUM(N7063,N7070,N7072)</f>
        <v>0</v>
      </c>
      <c r="O7062" s="66">
        <f t="shared" si="5482"/>
        <v>37840</v>
      </c>
      <c r="P7062" s="66">
        <f t="shared" si="5465"/>
        <v>37840</v>
      </c>
      <c r="Q7062" s="66">
        <f t="shared" si="5466"/>
        <v>7.5337065677038133</v>
      </c>
    </row>
    <row r="7063" spans="1:17" x14ac:dyDescent="0.25">
      <c r="A7063" s="12" t="s">
        <v>2082</v>
      </c>
      <c r="B7063" s="12" t="s">
        <v>3</v>
      </c>
      <c r="C7063" s="12" t="s">
        <v>11</v>
      </c>
      <c r="D7063" s="43" t="s">
        <v>2084</v>
      </c>
      <c r="E7063" s="42" t="s">
        <v>2709</v>
      </c>
      <c r="F7063" s="42" t="s">
        <v>1</v>
      </c>
      <c r="G7063" s="42" t="s">
        <v>1</v>
      </c>
      <c r="H7063" s="11" t="s">
        <v>15</v>
      </c>
      <c r="I7063" s="67">
        <f t="shared" ref="I7063" si="5483">SUM(I7064,I7065)</f>
        <v>388064</v>
      </c>
      <c r="J7063" s="67">
        <f t="shared" ref="J7063:K7063" si="5484">SUM(J7064,J7065)</f>
        <v>388064</v>
      </c>
      <c r="K7063" s="67">
        <f t="shared" si="5484"/>
        <v>0</v>
      </c>
      <c r="L7063" s="67">
        <f t="shared" si="5462"/>
        <v>27730</v>
      </c>
      <c r="M7063" s="67">
        <f t="shared" ref="M7063" si="5485">SUM(M7064,M7065)</f>
        <v>0</v>
      </c>
      <c r="N7063" s="67">
        <f t="shared" ref="N7063:O7063" si="5486">SUM(N7064,N7065)</f>
        <v>0</v>
      </c>
      <c r="O7063" s="67">
        <f t="shared" si="5486"/>
        <v>27730</v>
      </c>
      <c r="P7063" s="67">
        <f t="shared" si="5465"/>
        <v>27730</v>
      </c>
      <c r="Q7063" s="67">
        <f t="shared" si="5466"/>
        <v>7.14572853962233</v>
      </c>
    </row>
    <row r="7064" spans="1:17" x14ac:dyDescent="0.25">
      <c r="A7064" s="12" t="s">
        <v>2082</v>
      </c>
      <c r="B7064" s="12" t="s">
        <v>3</v>
      </c>
      <c r="C7064" s="12" t="s">
        <v>11</v>
      </c>
      <c r="D7064" s="43" t="s">
        <v>2084</v>
      </c>
      <c r="E7064" s="48">
        <v>6111</v>
      </c>
      <c r="F7064" s="43"/>
      <c r="G7064" s="56" t="s">
        <v>2923</v>
      </c>
      <c r="H7064" s="23" t="s">
        <v>16</v>
      </c>
      <c r="I7064" s="68">
        <v>348164</v>
      </c>
      <c r="J7064" s="68">
        <v>348164</v>
      </c>
      <c r="K7064" s="68"/>
      <c r="L7064" s="68">
        <f t="shared" si="5462"/>
        <v>25000</v>
      </c>
      <c r="M7064" s="68"/>
      <c r="N7064" s="68"/>
      <c r="O7064" s="68">
        <v>25000</v>
      </c>
      <c r="P7064" s="68">
        <f t="shared" si="5465"/>
        <v>25000</v>
      </c>
      <c r="Q7064" s="68">
        <f t="shared" si="5466"/>
        <v>7.1805241208166271</v>
      </c>
    </row>
    <row r="7065" spans="1:17" x14ac:dyDescent="0.25">
      <c r="A7065" s="14" t="s">
        <v>2082</v>
      </c>
      <c r="B7065" s="14" t="s">
        <v>3</v>
      </c>
      <c r="C7065" s="14" t="s">
        <v>11</v>
      </c>
      <c r="D7065" s="50" t="s">
        <v>2084</v>
      </c>
      <c r="E7065" s="50" t="s">
        <v>2719</v>
      </c>
      <c r="F7065" s="43" t="s">
        <v>1</v>
      </c>
      <c r="G7065" s="49" t="s">
        <v>1</v>
      </c>
      <c r="H7065" s="11" t="s">
        <v>19</v>
      </c>
      <c r="I7065" s="67">
        <f t="shared" ref="I7065:O7065" si="5487">SUM(I7066:I7069)</f>
        <v>39900</v>
      </c>
      <c r="J7065" s="67">
        <f t="shared" si="5487"/>
        <v>39900</v>
      </c>
      <c r="K7065" s="67">
        <f t="shared" si="5487"/>
        <v>0</v>
      </c>
      <c r="L7065" s="67">
        <f t="shared" si="5462"/>
        <v>2730</v>
      </c>
      <c r="M7065" s="67">
        <f t="shared" si="5487"/>
        <v>0</v>
      </c>
      <c r="N7065" s="67">
        <f t="shared" si="5487"/>
        <v>0</v>
      </c>
      <c r="O7065" s="67">
        <f t="shared" si="5487"/>
        <v>2730</v>
      </c>
      <c r="P7065" s="67">
        <f t="shared" si="5465"/>
        <v>2730</v>
      </c>
      <c r="Q7065" s="67">
        <f t="shared" si="5466"/>
        <v>6.8421052631578956</v>
      </c>
    </row>
    <row r="7066" spans="1:17" x14ac:dyDescent="0.25">
      <c r="A7066" s="12" t="s">
        <v>2082</v>
      </c>
      <c r="B7066" s="12" t="s">
        <v>3</v>
      </c>
      <c r="C7066" s="12" t="s">
        <v>11</v>
      </c>
      <c r="D7066" s="43" t="s">
        <v>2084</v>
      </c>
      <c r="E7066" s="48">
        <v>6112</v>
      </c>
      <c r="F7066" s="43" t="s">
        <v>2085</v>
      </c>
      <c r="G7066" s="56" t="s">
        <v>2923</v>
      </c>
      <c r="H7066" s="23" t="s">
        <v>73</v>
      </c>
      <c r="I7066" s="68">
        <v>7500</v>
      </c>
      <c r="J7066" s="68">
        <v>7500</v>
      </c>
      <c r="K7066" s="68"/>
      <c r="L7066" s="68">
        <f t="shared" si="5462"/>
        <v>530</v>
      </c>
      <c r="M7066" s="68"/>
      <c r="N7066" s="68"/>
      <c r="O7066" s="68">
        <v>530</v>
      </c>
      <c r="P7066" s="68">
        <f t="shared" si="5465"/>
        <v>530</v>
      </c>
      <c r="Q7066" s="68">
        <f t="shared" si="5466"/>
        <v>7.0666666666666673</v>
      </c>
    </row>
    <row r="7067" spans="1:17" x14ac:dyDescent="0.25">
      <c r="A7067" s="12" t="s">
        <v>2082</v>
      </c>
      <c r="B7067" s="12" t="s">
        <v>3</v>
      </c>
      <c r="C7067" s="12" t="s">
        <v>11</v>
      </c>
      <c r="D7067" s="43" t="s">
        <v>2084</v>
      </c>
      <c r="E7067" s="48">
        <v>6112</v>
      </c>
      <c r="F7067" s="43" t="s">
        <v>2086</v>
      </c>
      <c r="G7067" s="56" t="s">
        <v>2923</v>
      </c>
      <c r="H7067" s="23" t="s">
        <v>22</v>
      </c>
      <c r="I7067" s="68">
        <v>23000</v>
      </c>
      <c r="J7067" s="68">
        <v>23000</v>
      </c>
      <c r="K7067" s="68"/>
      <c r="L7067" s="68">
        <f t="shared" si="5462"/>
        <v>2200</v>
      </c>
      <c r="M7067" s="68"/>
      <c r="N7067" s="68"/>
      <c r="O7067" s="68">
        <v>2200</v>
      </c>
      <c r="P7067" s="68">
        <f t="shared" si="5465"/>
        <v>2200</v>
      </c>
      <c r="Q7067" s="68">
        <f t="shared" si="5466"/>
        <v>9.5652173913043477</v>
      </c>
    </row>
    <row r="7068" spans="1:17" x14ac:dyDescent="0.25">
      <c r="A7068" s="12" t="s">
        <v>2082</v>
      </c>
      <c r="B7068" s="12" t="s">
        <v>3</v>
      </c>
      <c r="C7068" s="12" t="s">
        <v>11</v>
      </c>
      <c r="D7068" s="43" t="s">
        <v>2084</v>
      </c>
      <c r="E7068" s="48">
        <v>6112</v>
      </c>
      <c r="F7068" s="43" t="s">
        <v>2087</v>
      </c>
      <c r="G7068" s="56" t="s">
        <v>2923</v>
      </c>
      <c r="H7068" s="23" t="s">
        <v>24</v>
      </c>
      <c r="I7068" s="68">
        <v>5600</v>
      </c>
      <c r="J7068" s="68">
        <v>5600</v>
      </c>
      <c r="K7068" s="68"/>
      <c r="L7068" s="68">
        <f t="shared" si="5462"/>
        <v>0</v>
      </c>
      <c r="M7068" s="68"/>
      <c r="N7068" s="68"/>
      <c r="O7068" s="68"/>
      <c r="P7068" s="68">
        <f t="shared" si="5465"/>
        <v>0</v>
      </c>
      <c r="Q7068" s="68">
        <f t="shared" si="5466"/>
        <v>0</v>
      </c>
    </row>
    <row r="7069" spans="1:17" x14ac:dyDescent="0.25">
      <c r="A7069" s="12" t="s">
        <v>2082</v>
      </c>
      <c r="B7069" s="12" t="s">
        <v>3</v>
      </c>
      <c r="C7069" s="12" t="s">
        <v>11</v>
      </c>
      <c r="D7069" s="43" t="s">
        <v>2084</v>
      </c>
      <c r="E7069" s="48">
        <v>6112</v>
      </c>
      <c r="F7069" s="43" t="s">
        <v>2088</v>
      </c>
      <c r="G7069" s="56" t="s">
        <v>2923</v>
      </c>
      <c r="H7069" s="23" t="s">
        <v>26</v>
      </c>
      <c r="I7069" s="68">
        <v>3800</v>
      </c>
      <c r="J7069" s="68">
        <v>3800</v>
      </c>
      <c r="K7069" s="68"/>
      <c r="L7069" s="68">
        <f t="shared" si="5462"/>
        <v>0</v>
      </c>
      <c r="M7069" s="68"/>
      <c r="N7069" s="68"/>
      <c r="O7069" s="68"/>
      <c r="P7069" s="68">
        <f t="shared" si="5465"/>
        <v>0</v>
      </c>
      <c r="Q7069" s="68">
        <f t="shared" si="5466"/>
        <v>0</v>
      </c>
    </row>
    <row r="7070" spans="1:17" x14ac:dyDescent="0.25">
      <c r="A7070" s="12" t="s">
        <v>2082</v>
      </c>
      <c r="B7070" s="12" t="s">
        <v>3</v>
      </c>
      <c r="C7070" s="12" t="s">
        <v>11</v>
      </c>
      <c r="D7070" s="43" t="s">
        <v>2084</v>
      </c>
      <c r="E7070" s="42" t="s">
        <v>2710</v>
      </c>
      <c r="F7070" s="42" t="s">
        <v>1</v>
      </c>
      <c r="G7070" s="42" t="s">
        <v>1</v>
      </c>
      <c r="H7070" s="11" t="s">
        <v>28</v>
      </c>
      <c r="I7070" s="67">
        <f t="shared" ref="I7070:O7070" si="5488">SUM(I7071)</f>
        <v>38212</v>
      </c>
      <c r="J7070" s="67">
        <f t="shared" si="5488"/>
        <v>38212</v>
      </c>
      <c r="K7070" s="67">
        <f t="shared" si="5488"/>
        <v>0</v>
      </c>
      <c r="L7070" s="67">
        <f t="shared" si="5462"/>
        <v>3000</v>
      </c>
      <c r="M7070" s="67">
        <f t="shared" si="5488"/>
        <v>0</v>
      </c>
      <c r="N7070" s="67">
        <f t="shared" si="5488"/>
        <v>0</v>
      </c>
      <c r="O7070" s="67">
        <f t="shared" si="5488"/>
        <v>3000</v>
      </c>
      <c r="P7070" s="67">
        <f t="shared" si="5465"/>
        <v>3000</v>
      </c>
      <c r="Q7070" s="67">
        <f t="shared" si="5466"/>
        <v>7.8509368784674978</v>
      </c>
    </row>
    <row r="7071" spans="1:17" x14ac:dyDescent="0.25">
      <c r="A7071" s="12" t="s">
        <v>2082</v>
      </c>
      <c r="B7071" s="12" t="s">
        <v>3</v>
      </c>
      <c r="C7071" s="12" t="s">
        <v>11</v>
      </c>
      <c r="D7071" s="43" t="s">
        <v>2084</v>
      </c>
      <c r="E7071" s="48">
        <v>6121</v>
      </c>
      <c r="F7071" s="43"/>
      <c r="G7071" s="56" t="s">
        <v>2923</v>
      </c>
      <c r="H7071" s="23" t="s">
        <v>29</v>
      </c>
      <c r="I7071" s="68">
        <v>38212</v>
      </c>
      <c r="J7071" s="68">
        <v>38212</v>
      </c>
      <c r="K7071" s="68"/>
      <c r="L7071" s="68">
        <f t="shared" si="5462"/>
        <v>3000</v>
      </c>
      <c r="M7071" s="68"/>
      <c r="N7071" s="68"/>
      <c r="O7071" s="68">
        <v>3000</v>
      </c>
      <c r="P7071" s="68">
        <f t="shared" si="5465"/>
        <v>3000</v>
      </c>
      <c r="Q7071" s="68">
        <f t="shared" si="5466"/>
        <v>7.8509368784674978</v>
      </c>
    </row>
    <row r="7072" spans="1:17" x14ac:dyDescent="0.25">
      <c r="A7072" s="12" t="s">
        <v>2082</v>
      </c>
      <c r="B7072" s="12" t="s">
        <v>3</v>
      </c>
      <c r="C7072" s="12" t="s">
        <v>11</v>
      </c>
      <c r="D7072" s="43" t="s">
        <v>2084</v>
      </c>
      <c r="E7072" s="42" t="s">
        <v>2711</v>
      </c>
      <c r="F7072" s="42" t="s">
        <v>1</v>
      </c>
      <c r="G7072" s="42" t="s">
        <v>1</v>
      </c>
      <c r="H7072" s="11" t="s">
        <v>32</v>
      </c>
      <c r="I7072" s="67">
        <f t="shared" ref="I7072:O7072" si="5489">SUM(I7073:I7074)</f>
        <v>76000</v>
      </c>
      <c r="J7072" s="67">
        <f t="shared" si="5489"/>
        <v>76000</v>
      </c>
      <c r="K7072" s="67">
        <f t="shared" si="5489"/>
        <v>0</v>
      </c>
      <c r="L7072" s="67">
        <f t="shared" si="5462"/>
        <v>7110</v>
      </c>
      <c r="M7072" s="67">
        <f t="shared" si="5489"/>
        <v>0</v>
      </c>
      <c r="N7072" s="67">
        <f t="shared" si="5489"/>
        <v>0</v>
      </c>
      <c r="O7072" s="67">
        <f t="shared" si="5489"/>
        <v>7110</v>
      </c>
      <c r="P7072" s="67">
        <f t="shared" si="5465"/>
        <v>7110</v>
      </c>
      <c r="Q7072" s="67">
        <f t="shared" si="5466"/>
        <v>9.3552631578947381</v>
      </c>
    </row>
    <row r="7073" spans="1:17" x14ac:dyDescent="0.25">
      <c r="A7073" s="12" t="s">
        <v>2082</v>
      </c>
      <c r="B7073" s="12" t="s">
        <v>3</v>
      </c>
      <c r="C7073" s="12" t="s">
        <v>11</v>
      </c>
      <c r="D7073" s="43" t="s">
        <v>2084</v>
      </c>
      <c r="E7073" s="48">
        <v>6131</v>
      </c>
      <c r="F7073" s="43"/>
      <c r="G7073" s="56" t="s">
        <v>2923</v>
      </c>
      <c r="H7073" s="23" t="s">
        <v>33</v>
      </c>
      <c r="I7073" s="68">
        <v>6000</v>
      </c>
      <c r="J7073" s="68">
        <v>6000</v>
      </c>
      <c r="K7073" s="68"/>
      <c r="L7073" s="68">
        <f t="shared" si="5462"/>
        <v>1500</v>
      </c>
      <c r="M7073" s="68"/>
      <c r="N7073" s="68"/>
      <c r="O7073" s="68">
        <v>1500</v>
      </c>
      <c r="P7073" s="68">
        <f t="shared" si="5465"/>
        <v>1500</v>
      </c>
      <c r="Q7073" s="68">
        <f t="shared" si="5466"/>
        <v>25</v>
      </c>
    </row>
    <row r="7074" spans="1:17" x14ac:dyDescent="0.25">
      <c r="A7074" s="14" t="s">
        <v>2082</v>
      </c>
      <c r="B7074" s="14" t="s">
        <v>3</v>
      </c>
      <c r="C7074" s="14" t="s">
        <v>11</v>
      </c>
      <c r="D7074" s="50" t="s">
        <v>2084</v>
      </c>
      <c r="E7074" s="50" t="s">
        <v>2720</v>
      </c>
      <c r="F7074" s="43" t="s">
        <v>1</v>
      </c>
      <c r="G7074" s="49" t="s">
        <v>1</v>
      </c>
      <c r="H7074" s="11" t="s">
        <v>35</v>
      </c>
      <c r="I7074" s="67">
        <f t="shared" ref="I7074:O7074" si="5490">SUM(I7075:I7077)</f>
        <v>70000</v>
      </c>
      <c r="J7074" s="67">
        <f t="shared" si="5490"/>
        <v>70000</v>
      </c>
      <c r="K7074" s="67">
        <f t="shared" si="5490"/>
        <v>0</v>
      </c>
      <c r="L7074" s="67">
        <f t="shared" si="5462"/>
        <v>5610</v>
      </c>
      <c r="M7074" s="67">
        <f t="shared" si="5490"/>
        <v>0</v>
      </c>
      <c r="N7074" s="67">
        <f t="shared" si="5490"/>
        <v>0</v>
      </c>
      <c r="O7074" s="67">
        <f t="shared" si="5490"/>
        <v>5610</v>
      </c>
      <c r="P7074" s="67">
        <f t="shared" si="5465"/>
        <v>5610</v>
      </c>
      <c r="Q7074" s="67">
        <f t="shared" si="5466"/>
        <v>8.0142857142857142</v>
      </c>
    </row>
    <row r="7075" spans="1:17" x14ac:dyDescent="0.25">
      <c r="A7075" s="12" t="s">
        <v>2082</v>
      </c>
      <c r="B7075" s="12" t="s">
        <v>3</v>
      </c>
      <c r="C7075" s="12" t="s">
        <v>11</v>
      </c>
      <c r="D7075" s="43" t="s">
        <v>2084</v>
      </c>
      <c r="E7075" s="48">
        <v>6139</v>
      </c>
      <c r="F7075" s="43"/>
      <c r="G7075" s="56" t="s">
        <v>2923</v>
      </c>
      <c r="H7075" s="23" t="s">
        <v>35</v>
      </c>
      <c r="I7075" s="68">
        <v>67000</v>
      </c>
      <c r="J7075" s="68">
        <v>67000</v>
      </c>
      <c r="K7075" s="68"/>
      <c r="L7075" s="68">
        <f t="shared" si="5462"/>
        <v>5500</v>
      </c>
      <c r="M7075" s="68"/>
      <c r="N7075" s="68"/>
      <c r="O7075" s="68">
        <v>5500</v>
      </c>
      <c r="P7075" s="68">
        <f t="shared" si="5465"/>
        <v>5500</v>
      </c>
      <c r="Q7075" s="68">
        <f t="shared" si="5466"/>
        <v>8.2089552238805972</v>
      </c>
    </row>
    <row r="7076" spans="1:17" x14ac:dyDescent="0.25">
      <c r="A7076" s="12" t="s">
        <v>2082</v>
      </c>
      <c r="B7076" s="12" t="s">
        <v>3</v>
      </c>
      <c r="C7076" s="12" t="s">
        <v>11</v>
      </c>
      <c r="D7076" s="43" t="s">
        <v>2084</v>
      </c>
      <c r="E7076" s="48">
        <v>6139</v>
      </c>
      <c r="F7076" s="43" t="s">
        <v>2089</v>
      </c>
      <c r="G7076" s="56" t="s">
        <v>2923</v>
      </c>
      <c r="H7076" s="23" t="s">
        <v>43</v>
      </c>
      <c r="I7076" s="68">
        <v>1000</v>
      </c>
      <c r="J7076" s="68">
        <v>1000</v>
      </c>
      <c r="K7076" s="68"/>
      <c r="L7076" s="68">
        <f t="shared" si="5462"/>
        <v>110</v>
      </c>
      <c r="M7076" s="68"/>
      <c r="N7076" s="68"/>
      <c r="O7076" s="68">
        <v>110</v>
      </c>
      <c r="P7076" s="68">
        <f t="shared" si="5465"/>
        <v>110</v>
      </c>
      <c r="Q7076" s="68">
        <f t="shared" si="5466"/>
        <v>11</v>
      </c>
    </row>
    <row r="7077" spans="1:17" ht="22.5" x14ac:dyDescent="0.25">
      <c r="A7077" s="12" t="s">
        <v>2082</v>
      </c>
      <c r="B7077" s="12" t="s">
        <v>3</v>
      </c>
      <c r="C7077" s="12" t="s">
        <v>11</v>
      </c>
      <c r="D7077" s="43" t="s">
        <v>2084</v>
      </c>
      <c r="E7077" s="48">
        <v>6139</v>
      </c>
      <c r="F7077" s="43" t="s">
        <v>2090</v>
      </c>
      <c r="G7077" s="56" t="s">
        <v>2923</v>
      </c>
      <c r="H7077" s="23" t="s">
        <v>49</v>
      </c>
      <c r="I7077" s="68">
        <v>2000</v>
      </c>
      <c r="J7077" s="68">
        <v>2000</v>
      </c>
      <c r="K7077" s="68"/>
      <c r="L7077" s="68">
        <f t="shared" si="5462"/>
        <v>0</v>
      </c>
      <c r="M7077" s="68"/>
      <c r="N7077" s="68"/>
      <c r="O7077" s="68"/>
      <c r="P7077" s="68">
        <f t="shared" si="5465"/>
        <v>0</v>
      </c>
      <c r="Q7077" s="68">
        <f t="shared" si="5466"/>
        <v>0</v>
      </c>
    </row>
    <row r="7078" spans="1:17" ht="22.5" x14ac:dyDescent="0.25">
      <c r="A7078" s="14" t="s">
        <v>1</v>
      </c>
      <c r="B7078" s="14" t="s">
        <v>1</v>
      </c>
      <c r="C7078" s="14" t="s">
        <v>1</v>
      </c>
      <c r="D7078" s="42" t="s">
        <v>1</v>
      </c>
      <c r="E7078" s="42" t="s">
        <v>1</v>
      </c>
      <c r="F7078" s="42" t="s">
        <v>1</v>
      </c>
      <c r="G7078" s="42" t="s">
        <v>1</v>
      </c>
      <c r="H7078" s="17" t="s">
        <v>50</v>
      </c>
      <c r="I7078" s="66">
        <f t="shared" ref="I7078:O7078" si="5491">SUM(I7079)</f>
        <v>10792100</v>
      </c>
      <c r="J7078" s="66">
        <f t="shared" si="5491"/>
        <v>10792100</v>
      </c>
      <c r="K7078" s="66">
        <f t="shared" si="5491"/>
        <v>0</v>
      </c>
      <c r="L7078" s="66">
        <f t="shared" si="5462"/>
        <v>2573000</v>
      </c>
      <c r="M7078" s="66">
        <f t="shared" si="5491"/>
        <v>0</v>
      </c>
      <c r="N7078" s="66">
        <f t="shared" si="5491"/>
        <v>0</v>
      </c>
      <c r="O7078" s="66">
        <f t="shared" si="5491"/>
        <v>2573000</v>
      </c>
      <c r="P7078" s="66">
        <f t="shared" si="5465"/>
        <v>2573000</v>
      </c>
      <c r="Q7078" s="66">
        <f t="shared" si="5466"/>
        <v>23.841513699835993</v>
      </c>
    </row>
    <row r="7079" spans="1:17" x14ac:dyDescent="0.25">
      <c r="A7079" s="12" t="s">
        <v>2082</v>
      </c>
      <c r="B7079" s="12" t="s">
        <v>3</v>
      </c>
      <c r="C7079" s="12" t="s">
        <v>11</v>
      </c>
      <c r="D7079" s="43" t="s">
        <v>2084</v>
      </c>
      <c r="E7079" s="42" t="s">
        <v>2712</v>
      </c>
      <c r="F7079" s="42" t="s">
        <v>1</v>
      </c>
      <c r="G7079" s="42" t="s">
        <v>1</v>
      </c>
      <c r="H7079" s="11" t="s">
        <v>52</v>
      </c>
      <c r="I7079" s="67">
        <f t="shared" ref="I7079" si="5492">SUM(I7080,I7082,I7085,I7088)</f>
        <v>10792100</v>
      </c>
      <c r="J7079" s="67">
        <f t="shared" ref="J7079:K7079" si="5493">SUM(J7080,J7082,J7085,J7088)</f>
        <v>10792100</v>
      </c>
      <c r="K7079" s="67">
        <f t="shared" si="5493"/>
        <v>0</v>
      </c>
      <c r="L7079" s="67">
        <f t="shared" si="5462"/>
        <v>2573000</v>
      </c>
      <c r="M7079" s="67">
        <f t="shared" ref="M7079" si="5494">SUM(M7080,M7082,M7085,M7088)</f>
        <v>0</v>
      </c>
      <c r="N7079" s="67">
        <f t="shared" ref="N7079:O7079" si="5495">SUM(N7080,N7082,N7085,N7088)</f>
        <v>0</v>
      </c>
      <c r="O7079" s="67">
        <f t="shared" si="5495"/>
        <v>2573000</v>
      </c>
      <c r="P7079" s="67">
        <f t="shared" si="5465"/>
        <v>2573000</v>
      </c>
      <c r="Q7079" s="67">
        <f t="shared" si="5466"/>
        <v>23.841513699835993</v>
      </c>
    </row>
    <row r="7080" spans="1:17" x14ac:dyDescent="0.25">
      <c r="A7080" s="14" t="s">
        <v>2082</v>
      </c>
      <c r="B7080" s="14" t="s">
        <v>3</v>
      </c>
      <c r="C7080" s="14" t="s">
        <v>11</v>
      </c>
      <c r="D7080" s="50" t="s">
        <v>2084</v>
      </c>
      <c r="E7080" s="50" t="s">
        <v>2732</v>
      </c>
      <c r="F7080" s="43" t="s">
        <v>1</v>
      </c>
      <c r="G7080" s="49" t="s">
        <v>1</v>
      </c>
      <c r="H7080" s="11" t="s">
        <v>203</v>
      </c>
      <c r="I7080" s="67">
        <f t="shared" ref="I7080:O7080" si="5496">SUM(I7081)</f>
        <v>100</v>
      </c>
      <c r="J7080" s="67">
        <f t="shared" si="5496"/>
        <v>100</v>
      </c>
      <c r="K7080" s="67">
        <f t="shared" si="5496"/>
        <v>0</v>
      </c>
      <c r="L7080" s="67">
        <f t="shared" si="5462"/>
        <v>0</v>
      </c>
      <c r="M7080" s="67">
        <f t="shared" si="5496"/>
        <v>0</v>
      </c>
      <c r="N7080" s="67">
        <f t="shared" si="5496"/>
        <v>0</v>
      </c>
      <c r="O7080" s="67">
        <f t="shared" si="5496"/>
        <v>0</v>
      </c>
      <c r="P7080" s="67">
        <f t="shared" si="5465"/>
        <v>0</v>
      </c>
      <c r="Q7080" s="67">
        <f t="shared" si="5466"/>
        <v>0</v>
      </c>
    </row>
    <row r="7081" spans="1:17" x14ac:dyDescent="0.25">
      <c r="A7081" s="12" t="s">
        <v>2082</v>
      </c>
      <c r="B7081" s="12" t="s">
        <v>3</v>
      </c>
      <c r="C7081" s="12" t="s">
        <v>11</v>
      </c>
      <c r="D7081" s="43" t="s">
        <v>2084</v>
      </c>
      <c r="E7081" s="48">
        <v>6141</v>
      </c>
      <c r="F7081" s="43" t="s">
        <v>2091</v>
      </c>
      <c r="G7081" s="56" t="s">
        <v>2899</v>
      </c>
      <c r="H7081" s="23" t="s">
        <v>204</v>
      </c>
      <c r="I7081" s="68">
        <v>100</v>
      </c>
      <c r="J7081" s="68">
        <v>100</v>
      </c>
      <c r="K7081" s="68"/>
      <c r="L7081" s="68">
        <f t="shared" si="5462"/>
        <v>0</v>
      </c>
      <c r="M7081" s="68"/>
      <c r="N7081" s="68"/>
      <c r="O7081" s="68"/>
      <c r="P7081" s="68">
        <f t="shared" si="5465"/>
        <v>0</v>
      </c>
      <c r="Q7081" s="68">
        <f t="shared" si="5466"/>
        <v>0</v>
      </c>
    </row>
    <row r="7082" spans="1:17" x14ac:dyDescent="0.25">
      <c r="A7082" s="14" t="s">
        <v>2082</v>
      </c>
      <c r="B7082" s="14" t="s">
        <v>3</v>
      </c>
      <c r="C7082" s="14" t="s">
        <v>11</v>
      </c>
      <c r="D7082" s="50" t="s">
        <v>2084</v>
      </c>
      <c r="E7082" s="50" t="s">
        <v>2744</v>
      </c>
      <c r="F7082" s="43" t="s">
        <v>1</v>
      </c>
      <c r="G7082" s="49" t="s">
        <v>1</v>
      </c>
      <c r="H7082" s="11" t="s">
        <v>91</v>
      </c>
      <c r="I7082" s="67">
        <f t="shared" ref="I7082:O7082" si="5497">SUM(I7083:I7084)</f>
        <v>294000</v>
      </c>
      <c r="J7082" s="67">
        <f t="shared" si="5497"/>
        <v>294000</v>
      </c>
      <c r="K7082" s="67">
        <f t="shared" si="5497"/>
        <v>0</v>
      </c>
      <c r="L7082" s="67">
        <f t="shared" si="5462"/>
        <v>73000</v>
      </c>
      <c r="M7082" s="67">
        <f t="shared" si="5497"/>
        <v>0</v>
      </c>
      <c r="N7082" s="67">
        <f t="shared" si="5497"/>
        <v>0</v>
      </c>
      <c r="O7082" s="67">
        <f t="shared" si="5497"/>
        <v>73000</v>
      </c>
      <c r="P7082" s="67">
        <f t="shared" si="5465"/>
        <v>73000</v>
      </c>
      <c r="Q7082" s="67">
        <f t="shared" si="5466"/>
        <v>24.829931972789115</v>
      </c>
    </row>
    <row r="7083" spans="1:17" x14ac:dyDescent="0.25">
      <c r="A7083" s="12" t="s">
        <v>2082</v>
      </c>
      <c r="B7083" s="12" t="s">
        <v>3</v>
      </c>
      <c r="C7083" s="12" t="s">
        <v>11</v>
      </c>
      <c r="D7083" s="43" t="s">
        <v>2084</v>
      </c>
      <c r="E7083" s="48">
        <v>6142</v>
      </c>
      <c r="F7083" s="43" t="s">
        <v>2820</v>
      </c>
      <c r="G7083" s="56" t="s">
        <v>2923</v>
      </c>
      <c r="H7083" s="23" t="s">
        <v>2682</v>
      </c>
      <c r="I7083" s="68">
        <v>59000</v>
      </c>
      <c r="J7083" s="68">
        <v>59000</v>
      </c>
      <c r="K7083" s="68"/>
      <c r="L7083" s="68">
        <f t="shared" si="5462"/>
        <v>15000</v>
      </c>
      <c r="M7083" s="68"/>
      <c r="N7083" s="68"/>
      <c r="O7083" s="68">
        <v>15000</v>
      </c>
      <c r="P7083" s="68">
        <f t="shared" si="5465"/>
        <v>15000</v>
      </c>
      <c r="Q7083" s="68">
        <f t="shared" si="5466"/>
        <v>25.423728813559322</v>
      </c>
    </row>
    <row r="7084" spans="1:17" x14ac:dyDescent="0.25">
      <c r="A7084" s="12" t="s">
        <v>2082</v>
      </c>
      <c r="B7084" s="12" t="s">
        <v>3</v>
      </c>
      <c r="C7084" s="12" t="s">
        <v>11</v>
      </c>
      <c r="D7084" s="43" t="s">
        <v>2084</v>
      </c>
      <c r="E7084" s="48">
        <v>6142</v>
      </c>
      <c r="F7084" s="43" t="s">
        <v>2821</v>
      </c>
      <c r="G7084" s="56" t="s">
        <v>2899</v>
      </c>
      <c r="H7084" s="23" t="s">
        <v>2683</v>
      </c>
      <c r="I7084" s="68">
        <v>235000</v>
      </c>
      <c r="J7084" s="68">
        <v>235000</v>
      </c>
      <c r="K7084" s="68"/>
      <c r="L7084" s="68">
        <f t="shared" si="5462"/>
        <v>58000</v>
      </c>
      <c r="M7084" s="68"/>
      <c r="N7084" s="68"/>
      <c r="O7084" s="68">
        <v>58000</v>
      </c>
      <c r="P7084" s="68">
        <f t="shared" si="5465"/>
        <v>58000</v>
      </c>
      <c r="Q7084" s="68">
        <f t="shared" si="5466"/>
        <v>24.680851063829788</v>
      </c>
    </row>
    <row r="7085" spans="1:17" x14ac:dyDescent="0.25">
      <c r="A7085" s="14" t="s">
        <v>2082</v>
      </c>
      <c r="B7085" s="14" t="s">
        <v>3</v>
      </c>
      <c r="C7085" s="14" t="s">
        <v>11</v>
      </c>
      <c r="D7085" s="50" t="s">
        <v>2084</v>
      </c>
      <c r="E7085" s="50" t="s">
        <v>2721</v>
      </c>
      <c r="F7085" s="43" t="s">
        <v>1</v>
      </c>
      <c r="G7085" s="49" t="s">
        <v>1</v>
      </c>
      <c r="H7085" s="11" t="s">
        <v>53</v>
      </c>
      <c r="I7085" s="67">
        <f t="shared" ref="I7085:O7085" si="5498">SUM(I7086:I7087)</f>
        <v>10497900</v>
      </c>
      <c r="J7085" s="67">
        <f t="shared" si="5498"/>
        <v>10497900</v>
      </c>
      <c r="K7085" s="67">
        <f t="shared" si="5498"/>
        <v>0</v>
      </c>
      <c r="L7085" s="67">
        <f t="shared" si="5462"/>
        <v>2500000</v>
      </c>
      <c r="M7085" s="67">
        <f t="shared" si="5498"/>
        <v>0</v>
      </c>
      <c r="N7085" s="67">
        <f t="shared" si="5498"/>
        <v>0</v>
      </c>
      <c r="O7085" s="67">
        <f t="shared" si="5498"/>
        <v>2500000</v>
      </c>
      <c r="P7085" s="67">
        <f t="shared" si="5465"/>
        <v>2500000</v>
      </c>
      <c r="Q7085" s="67">
        <f t="shared" si="5466"/>
        <v>23.814286666857182</v>
      </c>
    </row>
    <row r="7086" spans="1:17" x14ac:dyDescent="0.25">
      <c r="A7086" s="12" t="s">
        <v>2082</v>
      </c>
      <c r="B7086" s="12" t="s">
        <v>3</v>
      </c>
      <c r="C7086" s="12" t="s">
        <v>11</v>
      </c>
      <c r="D7086" s="43" t="s">
        <v>2084</v>
      </c>
      <c r="E7086" s="48">
        <v>6143</v>
      </c>
      <c r="F7086" s="43" t="s">
        <v>2822</v>
      </c>
      <c r="G7086" s="56" t="s">
        <v>2923</v>
      </c>
      <c r="H7086" s="23" t="s">
        <v>2684</v>
      </c>
      <c r="I7086" s="68">
        <v>5878600</v>
      </c>
      <c r="J7086" s="68">
        <v>5878600</v>
      </c>
      <c r="K7086" s="68"/>
      <c r="L7086" s="68">
        <f t="shared" si="5462"/>
        <v>1400000</v>
      </c>
      <c r="M7086" s="68"/>
      <c r="N7086" s="68"/>
      <c r="O7086" s="68">
        <v>1400000</v>
      </c>
      <c r="P7086" s="68">
        <f t="shared" si="5465"/>
        <v>1400000</v>
      </c>
      <c r="Q7086" s="68">
        <f t="shared" si="5466"/>
        <v>23.815194093831867</v>
      </c>
    </row>
    <row r="7087" spans="1:17" x14ac:dyDescent="0.25">
      <c r="A7087" s="12" t="s">
        <v>2082</v>
      </c>
      <c r="B7087" s="12" t="s">
        <v>3</v>
      </c>
      <c r="C7087" s="12" t="s">
        <v>11</v>
      </c>
      <c r="D7087" s="43" t="s">
        <v>2084</v>
      </c>
      <c r="E7087" s="48">
        <v>6143</v>
      </c>
      <c r="F7087" s="43" t="s">
        <v>2823</v>
      </c>
      <c r="G7087" s="56" t="s">
        <v>2899</v>
      </c>
      <c r="H7087" s="23" t="s">
        <v>2685</v>
      </c>
      <c r="I7087" s="68">
        <v>4619300</v>
      </c>
      <c r="J7087" s="68">
        <v>4619300</v>
      </c>
      <c r="K7087" s="68"/>
      <c r="L7087" s="68">
        <f t="shared" si="5462"/>
        <v>1100000</v>
      </c>
      <c r="M7087" s="68"/>
      <c r="N7087" s="68"/>
      <c r="O7087" s="68">
        <v>1100000</v>
      </c>
      <c r="P7087" s="68">
        <f t="shared" si="5465"/>
        <v>1100000</v>
      </c>
      <c r="Q7087" s="68">
        <f t="shared" si="5466"/>
        <v>23.813131859805598</v>
      </c>
    </row>
    <row r="7088" spans="1:17" x14ac:dyDescent="0.25">
      <c r="A7088" s="12" t="s">
        <v>2082</v>
      </c>
      <c r="B7088" s="12" t="s">
        <v>3</v>
      </c>
      <c r="C7088" s="12" t="s">
        <v>11</v>
      </c>
      <c r="D7088" s="43" t="s">
        <v>2084</v>
      </c>
      <c r="E7088" s="48">
        <v>6148</v>
      </c>
      <c r="F7088" s="43"/>
      <c r="G7088" s="56" t="s">
        <v>2923</v>
      </c>
      <c r="H7088" s="23" t="s">
        <v>58</v>
      </c>
      <c r="I7088" s="68">
        <v>100</v>
      </c>
      <c r="J7088" s="68">
        <v>100</v>
      </c>
      <c r="K7088" s="68"/>
      <c r="L7088" s="68">
        <f t="shared" si="5462"/>
        <v>0</v>
      </c>
      <c r="M7088" s="68"/>
      <c r="N7088" s="68"/>
      <c r="O7088" s="68"/>
      <c r="P7088" s="68">
        <f t="shared" si="5465"/>
        <v>0</v>
      </c>
      <c r="Q7088" s="68">
        <f t="shared" si="5466"/>
        <v>0</v>
      </c>
    </row>
    <row r="7089" spans="1:17" ht="22.5" x14ac:dyDescent="0.25">
      <c r="A7089" s="14" t="s">
        <v>1</v>
      </c>
      <c r="B7089" s="14" t="s">
        <v>1</v>
      </c>
      <c r="C7089" s="14" t="s">
        <v>1</v>
      </c>
      <c r="D7089" s="42" t="s">
        <v>1</v>
      </c>
      <c r="E7089" s="42" t="s">
        <v>1</v>
      </c>
      <c r="F7089" s="42" t="s">
        <v>1</v>
      </c>
      <c r="G7089" s="42" t="s">
        <v>1</v>
      </c>
      <c r="H7089" s="17" t="s">
        <v>92</v>
      </c>
      <c r="I7089" s="66">
        <f t="shared" ref="I7089:O7089" si="5499">SUM(I7090)</f>
        <v>2810100</v>
      </c>
      <c r="J7089" s="66">
        <f t="shared" si="5499"/>
        <v>1610100</v>
      </c>
      <c r="K7089" s="66">
        <f t="shared" si="5499"/>
        <v>0</v>
      </c>
      <c r="L7089" s="66">
        <f t="shared" si="5462"/>
        <v>0</v>
      </c>
      <c r="M7089" s="66">
        <f t="shared" si="5499"/>
        <v>0</v>
      </c>
      <c r="N7089" s="66">
        <f t="shared" si="5499"/>
        <v>0</v>
      </c>
      <c r="O7089" s="66">
        <f t="shared" si="5499"/>
        <v>0</v>
      </c>
      <c r="P7089" s="66">
        <f t="shared" si="5465"/>
        <v>0</v>
      </c>
      <c r="Q7089" s="66">
        <f t="shared" si="5466"/>
        <v>0</v>
      </c>
    </row>
    <row r="7090" spans="1:17" x14ac:dyDescent="0.25">
      <c r="A7090" s="12" t="s">
        <v>2082</v>
      </c>
      <c r="B7090" s="12" t="s">
        <v>3</v>
      </c>
      <c r="C7090" s="12" t="s">
        <v>11</v>
      </c>
      <c r="D7090" s="43" t="s">
        <v>2084</v>
      </c>
      <c r="E7090" s="42" t="s">
        <v>2713</v>
      </c>
      <c r="F7090" s="42" t="s">
        <v>1</v>
      </c>
      <c r="G7090" s="42" t="s">
        <v>1</v>
      </c>
      <c r="H7090" s="11" t="s">
        <v>94</v>
      </c>
      <c r="I7090" s="67">
        <f t="shared" ref="I7090" si="5500">SUM(I7091,I7095)</f>
        <v>2810100</v>
      </c>
      <c r="J7090" s="67">
        <f t="shared" ref="J7090:K7090" si="5501">SUM(J7091,J7095)</f>
        <v>1610100</v>
      </c>
      <c r="K7090" s="67">
        <f t="shared" si="5501"/>
        <v>0</v>
      </c>
      <c r="L7090" s="67">
        <f t="shared" si="5462"/>
        <v>0</v>
      </c>
      <c r="M7090" s="67">
        <f t="shared" ref="M7090" si="5502">SUM(M7091,M7095)</f>
        <v>0</v>
      </c>
      <c r="N7090" s="67">
        <f t="shared" ref="N7090:O7090" si="5503">SUM(N7091,N7095)</f>
        <v>0</v>
      </c>
      <c r="O7090" s="67">
        <f t="shared" si="5503"/>
        <v>0</v>
      </c>
      <c r="P7090" s="67">
        <f t="shared" si="5465"/>
        <v>0</v>
      </c>
      <c r="Q7090" s="67">
        <f t="shared" si="5466"/>
        <v>0</v>
      </c>
    </row>
    <row r="7091" spans="1:17" x14ac:dyDescent="0.25">
      <c r="A7091" s="14" t="s">
        <v>2082</v>
      </c>
      <c r="B7091" s="14" t="s">
        <v>3</v>
      </c>
      <c r="C7091" s="14" t="s">
        <v>11</v>
      </c>
      <c r="D7091" s="50" t="s">
        <v>2084</v>
      </c>
      <c r="E7091" s="50" t="s">
        <v>2741</v>
      </c>
      <c r="F7091" s="43" t="s">
        <v>1</v>
      </c>
      <c r="G7091" s="49" t="s">
        <v>1</v>
      </c>
      <c r="H7091" s="11" t="s">
        <v>110</v>
      </c>
      <c r="I7091" s="67">
        <f t="shared" ref="I7091" si="5504">SUM(I7092:I7094)</f>
        <v>1050100</v>
      </c>
      <c r="J7091" s="67">
        <f t="shared" ref="J7091:K7091" si="5505">SUM(J7092:J7094)</f>
        <v>150100</v>
      </c>
      <c r="K7091" s="67">
        <f t="shared" si="5505"/>
        <v>0</v>
      </c>
      <c r="L7091" s="67">
        <f t="shared" si="5462"/>
        <v>0</v>
      </c>
      <c r="M7091" s="67">
        <f t="shared" ref="M7091" si="5506">SUM(M7092:M7094)</f>
        <v>0</v>
      </c>
      <c r="N7091" s="67">
        <f t="shared" ref="N7091:O7091" si="5507">SUM(N7092:N7094)</f>
        <v>0</v>
      </c>
      <c r="O7091" s="67">
        <f t="shared" si="5507"/>
        <v>0</v>
      </c>
      <c r="P7091" s="67">
        <f t="shared" si="5465"/>
        <v>0</v>
      </c>
      <c r="Q7091" s="67">
        <f t="shared" si="5466"/>
        <v>0</v>
      </c>
    </row>
    <row r="7092" spans="1:17" x14ac:dyDescent="0.25">
      <c r="A7092" s="12" t="s">
        <v>2082</v>
      </c>
      <c r="B7092" s="12" t="s">
        <v>3</v>
      </c>
      <c r="C7092" s="12" t="s">
        <v>11</v>
      </c>
      <c r="D7092" s="43" t="s">
        <v>2084</v>
      </c>
      <c r="E7092" s="48">
        <v>6151</v>
      </c>
      <c r="F7092" s="43" t="s">
        <v>2092</v>
      </c>
      <c r="G7092" s="56" t="s">
        <v>2899</v>
      </c>
      <c r="H7092" s="23" t="s">
        <v>209</v>
      </c>
      <c r="I7092" s="68">
        <v>150000</v>
      </c>
      <c r="J7092" s="68">
        <v>150000</v>
      </c>
      <c r="K7092" s="68"/>
      <c r="L7092" s="68">
        <f t="shared" si="5462"/>
        <v>0</v>
      </c>
      <c r="M7092" s="68"/>
      <c r="N7092" s="68"/>
      <c r="O7092" s="68"/>
      <c r="P7092" s="68">
        <f t="shared" si="5465"/>
        <v>0</v>
      </c>
      <c r="Q7092" s="68">
        <f t="shared" si="5466"/>
        <v>0</v>
      </c>
    </row>
    <row r="7093" spans="1:17" x14ac:dyDescent="0.25">
      <c r="A7093" s="12" t="s">
        <v>2082</v>
      </c>
      <c r="B7093" s="12" t="s">
        <v>3</v>
      </c>
      <c r="C7093" s="12" t="s">
        <v>11</v>
      </c>
      <c r="D7093" s="43" t="s">
        <v>2084</v>
      </c>
      <c r="E7093" s="48">
        <v>6151</v>
      </c>
      <c r="F7093" s="43" t="s">
        <v>2093</v>
      </c>
      <c r="G7093" s="56" t="s">
        <v>2923</v>
      </c>
      <c r="H7093" s="23" t="s">
        <v>2094</v>
      </c>
      <c r="I7093" s="68">
        <v>900000</v>
      </c>
      <c r="J7093" s="68">
        <v>0</v>
      </c>
      <c r="K7093" s="68"/>
      <c r="L7093" s="68">
        <f t="shared" si="5462"/>
        <v>0</v>
      </c>
      <c r="M7093" s="68"/>
      <c r="N7093" s="68"/>
      <c r="O7093" s="68"/>
      <c r="P7093" s="68">
        <f t="shared" si="5465"/>
        <v>0</v>
      </c>
      <c r="Q7093" s="68" t="str">
        <f t="shared" si="5466"/>
        <v>-</v>
      </c>
    </row>
    <row r="7094" spans="1:17" x14ac:dyDescent="0.25">
      <c r="A7094" s="12" t="s">
        <v>2082</v>
      </c>
      <c r="B7094" s="12" t="s">
        <v>3</v>
      </c>
      <c r="C7094" s="12" t="s">
        <v>11</v>
      </c>
      <c r="D7094" s="43" t="s">
        <v>2084</v>
      </c>
      <c r="E7094" s="48">
        <v>6151</v>
      </c>
      <c r="F7094" s="43" t="s">
        <v>2824</v>
      </c>
      <c r="G7094" s="56" t="s">
        <v>2923</v>
      </c>
      <c r="H7094" s="23" t="s">
        <v>2686</v>
      </c>
      <c r="I7094" s="68">
        <v>100</v>
      </c>
      <c r="J7094" s="68">
        <v>100</v>
      </c>
      <c r="K7094" s="68"/>
      <c r="L7094" s="68">
        <f t="shared" si="5462"/>
        <v>0</v>
      </c>
      <c r="M7094" s="68"/>
      <c r="N7094" s="68"/>
      <c r="O7094" s="68"/>
      <c r="P7094" s="68">
        <f t="shared" si="5465"/>
        <v>0</v>
      </c>
      <c r="Q7094" s="68">
        <f t="shared" si="5466"/>
        <v>0</v>
      </c>
    </row>
    <row r="7095" spans="1:17" x14ac:dyDescent="0.25">
      <c r="A7095" s="14" t="s">
        <v>2082</v>
      </c>
      <c r="B7095" s="14" t="s">
        <v>3</v>
      </c>
      <c r="C7095" s="14" t="s">
        <v>11</v>
      </c>
      <c r="D7095" s="50" t="s">
        <v>2084</v>
      </c>
      <c r="E7095" s="50" t="s">
        <v>2742</v>
      </c>
      <c r="F7095" s="43" t="s">
        <v>1</v>
      </c>
      <c r="G7095" s="49" t="s">
        <v>1</v>
      </c>
      <c r="H7095" s="11" t="s">
        <v>95</v>
      </c>
      <c r="I7095" s="67">
        <f t="shared" ref="I7095:O7095" si="5508">SUM(I7096:I7098)</f>
        <v>1760000</v>
      </c>
      <c r="J7095" s="67">
        <f t="shared" si="5508"/>
        <v>1460000</v>
      </c>
      <c r="K7095" s="67">
        <f t="shared" si="5508"/>
        <v>0</v>
      </c>
      <c r="L7095" s="67">
        <f t="shared" si="5462"/>
        <v>0</v>
      </c>
      <c r="M7095" s="67">
        <f t="shared" si="5508"/>
        <v>0</v>
      </c>
      <c r="N7095" s="67">
        <f t="shared" si="5508"/>
        <v>0</v>
      </c>
      <c r="O7095" s="67">
        <f t="shared" si="5508"/>
        <v>0</v>
      </c>
      <c r="P7095" s="67">
        <f t="shared" si="5465"/>
        <v>0</v>
      </c>
      <c r="Q7095" s="67">
        <f t="shared" si="5466"/>
        <v>0</v>
      </c>
    </row>
    <row r="7096" spans="1:17" x14ac:dyDescent="0.25">
      <c r="A7096" s="12" t="s">
        <v>2082</v>
      </c>
      <c r="B7096" s="12" t="s">
        <v>3</v>
      </c>
      <c r="C7096" s="12" t="s">
        <v>11</v>
      </c>
      <c r="D7096" s="43" t="s">
        <v>2084</v>
      </c>
      <c r="E7096" s="48">
        <v>6153</v>
      </c>
      <c r="F7096" s="43" t="s">
        <v>2095</v>
      </c>
      <c r="G7096" s="56" t="s">
        <v>2923</v>
      </c>
      <c r="H7096" s="23" t="s">
        <v>2096</v>
      </c>
      <c r="I7096" s="68">
        <v>300000</v>
      </c>
      <c r="J7096" s="68">
        <v>0</v>
      </c>
      <c r="K7096" s="68"/>
      <c r="L7096" s="68">
        <f t="shared" si="5462"/>
        <v>0</v>
      </c>
      <c r="M7096" s="68"/>
      <c r="N7096" s="68"/>
      <c r="O7096" s="68"/>
      <c r="P7096" s="68">
        <f t="shared" si="5465"/>
        <v>0</v>
      </c>
      <c r="Q7096" s="68" t="str">
        <f t="shared" si="5466"/>
        <v>-</v>
      </c>
    </row>
    <row r="7097" spans="1:17" x14ac:dyDescent="0.25">
      <c r="A7097" s="12" t="s">
        <v>2082</v>
      </c>
      <c r="B7097" s="12" t="s">
        <v>3</v>
      </c>
      <c r="C7097" s="12" t="s">
        <v>11</v>
      </c>
      <c r="D7097" s="43" t="s">
        <v>2084</v>
      </c>
      <c r="E7097" s="48">
        <v>6153</v>
      </c>
      <c r="F7097" s="43" t="s">
        <v>2825</v>
      </c>
      <c r="G7097" s="56" t="s">
        <v>2923</v>
      </c>
      <c r="H7097" s="23" t="s">
        <v>2687</v>
      </c>
      <c r="I7097" s="68">
        <v>900000</v>
      </c>
      <c r="J7097" s="68">
        <v>900000</v>
      </c>
      <c r="K7097" s="68"/>
      <c r="L7097" s="68">
        <f t="shared" si="5462"/>
        <v>0</v>
      </c>
      <c r="M7097" s="68"/>
      <c r="N7097" s="68"/>
      <c r="O7097" s="68"/>
      <c r="P7097" s="68">
        <f t="shared" si="5465"/>
        <v>0</v>
      </c>
      <c r="Q7097" s="68">
        <f t="shared" si="5466"/>
        <v>0</v>
      </c>
    </row>
    <row r="7098" spans="1:17" x14ac:dyDescent="0.25">
      <c r="A7098" s="12" t="s">
        <v>2082</v>
      </c>
      <c r="B7098" s="12" t="s">
        <v>3</v>
      </c>
      <c r="C7098" s="12" t="s">
        <v>11</v>
      </c>
      <c r="D7098" s="43" t="s">
        <v>2084</v>
      </c>
      <c r="E7098" s="48">
        <v>6153</v>
      </c>
      <c r="F7098" s="43" t="s">
        <v>2826</v>
      </c>
      <c r="G7098" s="56" t="s">
        <v>2899</v>
      </c>
      <c r="H7098" s="23" t="s">
        <v>2688</v>
      </c>
      <c r="I7098" s="68">
        <v>560000</v>
      </c>
      <c r="J7098" s="68">
        <v>560000</v>
      </c>
      <c r="K7098" s="68"/>
      <c r="L7098" s="68">
        <f t="shared" si="5462"/>
        <v>0</v>
      </c>
      <c r="M7098" s="68"/>
      <c r="N7098" s="68"/>
      <c r="O7098" s="68"/>
      <c r="P7098" s="68">
        <f t="shared" si="5465"/>
        <v>0</v>
      </c>
      <c r="Q7098" s="68">
        <f t="shared" si="5466"/>
        <v>0</v>
      </c>
    </row>
    <row r="7099" spans="1:17" ht="22.5" x14ac:dyDescent="0.25">
      <c r="A7099" s="14" t="s">
        <v>1</v>
      </c>
      <c r="B7099" s="14" t="s">
        <v>1</v>
      </c>
      <c r="C7099" s="14" t="s">
        <v>1</v>
      </c>
      <c r="D7099" s="42" t="s">
        <v>1</v>
      </c>
      <c r="E7099" s="42" t="s">
        <v>1</v>
      </c>
      <c r="F7099" s="42" t="s">
        <v>1</v>
      </c>
      <c r="G7099" s="42" t="s">
        <v>1</v>
      </c>
      <c r="H7099" s="17" t="s">
        <v>59</v>
      </c>
      <c r="I7099" s="66">
        <f t="shared" ref="I7099:O7100" si="5509">SUM(I7100)</f>
        <v>8000</v>
      </c>
      <c r="J7099" s="66">
        <f t="shared" si="5509"/>
        <v>8000</v>
      </c>
      <c r="K7099" s="66">
        <f t="shared" si="5509"/>
        <v>0</v>
      </c>
      <c r="L7099" s="66">
        <f t="shared" si="5462"/>
        <v>0</v>
      </c>
      <c r="M7099" s="66">
        <f t="shared" si="5509"/>
        <v>0</v>
      </c>
      <c r="N7099" s="66">
        <f t="shared" si="5509"/>
        <v>0</v>
      </c>
      <c r="O7099" s="66">
        <f t="shared" si="5509"/>
        <v>0</v>
      </c>
      <c r="P7099" s="66">
        <f t="shared" si="5465"/>
        <v>0</v>
      </c>
      <c r="Q7099" s="66">
        <f t="shared" si="5466"/>
        <v>0</v>
      </c>
    </row>
    <row r="7100" spans="1:17" x14ac:dyDescent="0.25">
      <c r="A7100" s="12" t="s">
        <v>2082</v>
      </c>
      <c r="B7100" s="12" t="s">
        <v>3</v>
      </c>
      <c r="C7100" s="12" t="s">
        <v>11</v>
      </c>
      <c r="D7100" s="43" t="s">
        <v>2084</v>
      </c>
      <c r="E7100" s="42" t="s">
        <v>2715</v>
      </c>
      <c r="F7100" s="42" t="s">
        <v>1</v>
      </c>
      <c r="G7100" s="42" t="s">
        <v>1</v>
      </c>
      <c r="H7100" s="11" t="s">
        <v>61</v>
      </c>
      <c r="I7100" s="67">
        <f t="shared" si="5509"/>
        <v>8000</v>
      </c>
      <c r="J7100" s="67">
        <f t="shared" si="5509"/>
        <v>8000</v>
      </c>
      <c r="K7100" s="67">
        <f t="shared" si="5509"/>
        <v>0</v>
      </c>
      <c r="L7100" s="67">
        <f t="shared" si="5462"/>
        <v>0</v>
      </c>
      <c r="M7100" s="67">
        <f t="shared" si="5509"/>
        <v>0</v>
      </c>
      <c r="N7100" s="67">
        <f t="shared" si="5509"/>
        <v>0</v>
      </c>
      <c r="O7100" s="67">
        <f t="shared" si="5509"/>
        <v>0</v>
      </c>
      <c r="P7100" s="67">
        <f t="shared" si="5465"/>
        <v>0</v>
      </c>
      <c r="Q7100" s="67">
        <f t="shared" si="5466"/>
        <v>0</v>
      </c>
    </row>
    <row r="7101" spans="1:17" x14ac:dyDescent="0.25">
      <c r="A7101" s="12" t="s">
        <v>2082</v>
      </c>
      <c r="B7101" s="12" t="s">
        <v>3</v>
      </c>
      <c r="C7101" s="12" t="s">
        <v>11</v>
      </c>
      <c r="D7101" s="43" t="s">
        <v>2084</v>
      </c>
      <c r="E7101" s="48">
        <v>8213</v>
      </c>
      <c r="F7101" s="43"/>
      <c r="G7101" s="56" t="s">
        <v>2923</v>
      </c>
      <c r="H7101" s="23" t="s">
        <v>62</v>
      </c>
      <c r="I7101" s="68">
        <v>8000</v>
      </c>
      <c r="J7101" s="68">
        <v>8000</v>
      </c>
      <c r="K7101" s="68"/>
      <c r="L7101" s="68">
        <f t="shared" si="5462"/>
        <v>0</v>
      </c>
      <c r="M7101" s="68"/>
      <c r="N7101" s="68"/>
      <c r="O7101" s="68"/>
      <c r="P7101" s="68">
        <f t="shared" si="5465"/>
        <v>0</v>
      </c>
      <c r="Q7101" s="68">
        <f t="shared" si="5466"/>
        <v>0</v>
      </c>
    </row>
    <row r="7102" spans="1:17" x14ac:dyDescent="0.25">
      <c r="A7102" s="23" t="s">
        <v>1</v>
      </c>
      <c r="B7102" s="23" t="s">
        <v>1</v>
      </c>
      <c r="C7102" s="23" t="s">
        <v>1</v>
      </c>
      <c r="D7102" s="49" t="s">
        <v>1</v>
      </c>
      <c r="E7102" s="49" t="s">
        <v>1</v>
      </c>
      <c r="F7102" s="49" t="s">
        <v>1</v>
      </c>
      <c r="G7102" s="49" t="s">
        <v>1</v>
      </c>
      <c r="H7102" s="17" t="s">
        <v>2097</v>
      </c>
      <c r="I7102" s="66">
        <f t="shared" ref="I7102:O7102" si="5510">SUM(I7062,I7078,I7089,I7099)</f>
        <v>14112476</v>
      </c>
      <c r="J7102" s="66">
        <f t="shared" si="5510"/>
        <v>12912476</v>
      </c>
      <c r="K7102" s="66">
        <f t="shared" si="5510"/>
        <v>0</v>
      </c>
      <c r="L7102" s="66">
        <f t="shared" si="5462"/>
        <v>2610840</v>
      </c>
      <c r="M7102" s="66">
        <f t="shared" si="5510"/>
        <v>0</v>
      </c>
      <c r="N7102" s="66">
        <f t="shared" si="5510"/>
        <v>0</v>
      </c>
      <c r="O7102" s="66">
        <f t="shared" si="5510"/>
        <v>2610840</v>
      </c>
      <c r="P7102" s="66">
        <f t="shared" si="5465"/>
        <v>2610840</v>
      </c>
      <c r="Q7102" s="66">
        <f t="shared" si="5466"/>
        <v>20.219514832012077</v>
      </c>
    </row>
    <row r="7103" spans="1:17" ht="15.75" thickBot="1" x14ac:dyDescent="0.3">
      <c r="A7103" s="23" t="s">
        <v>1</v>
      </c>
      <c r="B7103" s="23" t="s">
        <v>1</v>
      </c>
      <c r="C7103" s="23" t="s">
        <v>1</v>
      </c>
      <c r="D7103" s="49" t="s">
        <v>1</v>
      </c>
      <c r="E7103" s="49" t="s">
        <v>1</v>
      </c>
      <c r="F7103" s="49" t="s">
        <v>1</v>
      </c>
      <c r="G7103" s="49" t="s">
        <v>1</v>
      </c>
      <c r="H7103" s="11" t="s">
        <v>64</v>
      </c>
      <c r="I7103" s="67">
        <v>15</v>
      </c>
      <c r="J7103" s="67">
        <v>15</v>
      </c>
      <c r="K7103" s="67"/>
      <c r="L7103" s="67"/>
      <c r="M7103" s="67"/>
      <c r="N7103" s="67"/>
      <c r="O7103" s="67"/>
      <c r="P7103" s="67">
        <f t="shared" si="5465"/>
        <v>0</v>
      </c>
      <c r="Q7103" s="67">
        <f t="shared" si="5466"/>
        <v>0</v>
      </c>
    </row>
    <row r="7104" spans="1:17" ht="34.5" thickBot="1" x14ac:dyDescent="0.3">
      <c r="A7104" s="23" t="s">
        <v>1</v>
      </c>
      <c r="B7104" s="23" t="s">
        <v>1</v>
      </c>
      <c r="C7104" s="23" t="s">
        <v>1</v>
      </c>
      <c r="D7104" s="49" t="s">
        <v>1</v>
      </c>
      <c r="E7104" s="49" t="s">
        <v>1</v>
      </c>
      <c r="F7104" s="49" t="s">
        <v>1</v>
      </c>
      <c r="G7104" s="49" t="s">
        <v>1</v>
      </c>
      <c r="H7104" s="22" t="s">
        <v>65</v>
      </c>
      <c r="I7104" s="64" t="s">
        <v>2718</v>
      </c>
      <c r="J7104" s="64" t="s">
        <v>2879</v>
      </c>
      <c r="K7104" s="64" t="s">
        <v>2942</v>
      </c>
      <c r="L7104" s="64" t="s">
        <v>2942</v>
      </c>
      <c r="M7104" s="64" t="s">
        <v>2950</v>
      </c>
      <c r="N7104" s="64" t="s">
        <v>2949</v>
      </c>
      <c r="O7104" s="64" t="s">
        <v>2948</v>
      </c>
      <c r="P7104" s="64" t="s">
        <v>2942</v>
      </c>
      <c r="Q7104" s="64" t="s">
        <v>2944</v>
      </c>
    </row>
    <row r="7105" spans="1:17" x14ac:dyDescent="0.25">
      <c r="A7105" s="24"/>
      <c r="B7105" s="24"/>
      <c r="C7105" s="24"/>
      <c r="D7105" s="51"/>
      <c r="E7105" s="51"/>
      <c r="F7105" s="51"/>
      <c r="G7105" s="51"/>
      <c r="H7105" s="18" t="s">
        <v>1</v>
      </c>
      <c r="I7105" s="65">
        <v>1</v>
      </c>
      <c r="J7105" s="65" t="s">
        <v>2894</v>
      </c>
      <c r="K7105" s="65">
        <v>3</v>
      </c>
      <c r="L7105" s="65" t="s">
        <v>2945</v>
      </c>
      <c r="M7105" s="65">
        <v>5</v>
      </c>
      <c r="N7105" s="65">
        <v>6</v>
      </c>
      <c r="O7105" s="65">
        <v>7</v>
      </c>
      <c r="P7105" s="65" t="s">
        <v>2946</v>
      </c>
      <c r="Q7105" s="65">
        <v>9</v>
      </c>
    </row>
    <row r="7106" spans="1:17" x14ac:dyDescent="0.25">
      <c r="A7106" s="24"/>
      <c r="B7106" s="24"/>
      <c r="C7106" s="24"/>
      <c r="D7106" s="51"/>
      <c r="E7106" s="52"/>
      <c r="F7106" s="52"/>
      <c r="G7106" s="52"/>
      <c r="H7106" s="19" t="s">
        <v>2098</v>
      </c>
      <c r="I7106" s="69">
        <f t="shared" ref="I7106" si="5511">SUM(I7064,I7066,I7067,I7068,I7069,I7071,I7073,I7075,I7076,I7077,I7083,I7093,I7094,I7096,I7097,I7101,I7086,I7088)</f>
        <v>8548076</v>
      </c>
      <c r="J7106" s="69">
        <f t="shared" ref="J7106:K7106" si="5512">SUM(J7064,J7066,J7067,J7068,J7069,J7071,J7073,J7075,J7076,J7077,J7083,J7093,J7094,J7096,J7097,J7101,J7086,J7088)</f>
        <v>7348076</v>
      </c>
      <c r="K7106" s="69">
        <f t="shared" si="5512"/>
        <v>0</v>
      </c>
      <c r="L7106" s="69">
        <f t="shared" si="5462"/>
        <v>1452840</v>
      </c>
      <c r="M7106" s="69">
        <f t="shared" ref="M7106" si="5513">SUM(M7064,M7066,M7067,M7068,M7069,M7071,M7073,M7075,M7076,M7077,M7083,M7093,M7094,M7096,M7097,M7101,M7086,M7088)</f>
        <v>0</v>
      </c>
      <c r="N7106" s="69">
        <f t="shared" ref="N7106:O7106" si="5514">SUM(N7064,N7066,N7067,N7068,N7069,N7071,N7073,N7075,N7076,N7077,N7083,N7093,N7094,N7096,N7097,N7101,N7086,N7088)</f>
        <v>0</v>
      </c>
      <c r="O7106" s="69">
        <f t="shared" si="5514"/>
        <v>1452840</v>
      </c>
      <c r="P7106" s="69">
        <f t="shared" si="5465"/>
        <v>1452840</v>
      </c>
      <c r="Q7106" s="69">
        <f t="shared" si="5466"/>
        <v>19.771706226228471</v>
      </c>
    </row>
    <row r="7107" spans="1:17" x14ac:dyDescent="0.25">
      <c r="A7107" s="24"/>
      <c r="B7107" s="24"/>
      <c r="C7107" s="24"/>
      <c r="D7107" s="51"/>
      <c r="E7107" s="52"/>
      <c r="F7107" s="52"/>
      <c r="G7107" s="52"/>
      <c r="H7107" s="19" t="s">
        <v>132</v>
      </c>
      <c r="I7107" s="69">
        <f t="shared" ref="I7107" si="5515">SUM(I7098,I7092,I7087,I7084,I7081)</f>
        <v>5564400</v>
      </c>
      <c r="J7107" s="69">
        <f t="shared" ref="J7107:K7107" si="5516">SUM(J7098,J7092,J7087,J7084,J7081)</f>
        <v>5564400</v>
      </c>
      <c r="K7107" s="69">
        <f t="shared" si="5516"/>
        <v>0</v>
      </c>
      <c r="L7107" s="69">
        <f t="shared" si="5462"/>
        <v>1158000</v>
      </c>
      <c r="M7107" s="69">
        <f t="shared" ref="M7107" si="5517">SUM(M7098,M7092,M7087,M7084,M7081)</f>
        <v>0</v>
      </c>
      <c r="N7107" s="69">
        <f t="shared" ref="N7107:O7107" si="5518">SUM(N7098,N7092,N7087,N7084,N7081)</f>
        <v>0</v>
      </c>
      <c r="O7107" s="69">
        <f t="shared" si="5518"/>
        <v>1158000</v>
      </c>
      <c r="P7107" s="69">
        <f t="shared" si="5465"/>
        <v>1158000</v>
      </c>
      <c r="Q7107" s="69">
        <f t="shared" si="5466"/>
        <v>20.810869096398534</v>
      </c>
    </row>
    <row r="7108" spans="1:17" x14ac:dyDescent="0.25">
      <c r="A7108" s="24"/>
      <c r="B7108" s="24"/>
      <c r="C7108" s="24"/>
      <c r="D7108" s="51"/>
      <c r="E7108" s="51"/>
      <c r="F7108" s="51"/>
      <c r="G7108" s="51"/>
      <c r="H7108" s="20" t="s">
        <v>67</v>
      </c>
      <c r="I7108" s="69">
        <f t="shared" ref="I7108" si="5519">SUM(I7106:I7107)</f>
        <v>14112476</v>
      </c>
      <c r="J7108" s="69">
        <f t="shared" ref="J7108:K7108" si="5520">SUM(J7106:J7107)</f>
        <v>12912476</v>
      </c>
      <c r="K7108" s="69">
        <f t="shared" si="5520"/>
        <v>0</v>
      </c>
      <c r="L7108" s="69">
        <f t="shared" si="5462"/>
        <v>2610840</v>
      </c>
      <c r="M7108" s="69">
        <f t="shared" ref="M7108" si="5521">SUM(M7106:M7107)</f>
        <v>0</v>
      </c>
      <c r="N7108" s="69">
        <f t="shared" ref="N7108:O7108" si="5522">SUM(N7106:N7107)</f>
        <v>0</v>
      </c>
      <c r="O7108" s="69">
        <f t="shared" si="5522"/>
        <v>2610840</v>
      </c>
      <c r="P7108" s="69">
        <f t="shared" si="5465"/>
        <v>2610840</v>
      </c>
      <c r="Q7108" s="69">
        <f t="shared" si="5466"/>
        <v>20.219514832012077</v>
      </c>
    </row>
    <row r="7109" spans="1:17" x14ac:dyDescent="0.25">
      <c r="A7109" s="25"/>
      <c r="B7109" s="25"/>
      <c r="C7109" s="25"/>
      <c r="D7109" s="53"/>
      <c r="E7109" s="53"/>
      <c r="F7109" s="53"/>
      <c r="G7109" s="53"/>
    </row>
    <row r="7110" spans="1:17" x14ac:dyDescent="0.25">
      <c r="A7110" s="23" t="s">
        <v>1</v>
      </c>
      <c r="B7110" s="23" t="s">
        <v>1</v>
      </c>
      <c r="C7110" s="23" t="s">
        <v>1</v>
      </c>
      <c r="D7110" s="49" t="s">
        <v>1</v>
      </c>
      <c r="E7110" s="49" t="s">
        <v>1</v>
      </c>
      <c r="F7110" s="49" t="s">
        <v>1</v>
      </c>
      <c r="G7110" s="49" t="s">
        <v>1</v>
      </c>
      <c r="H7110" s="26" t="s">
        <v>1</v>
      </c>
      <c r="I7110" s="70"/>
      <c r="J7110" s="70"/>
      <c r="K7110" s="70"/>
      <c r="L7110" s="70"/>
      <c r="M7110" s="70"/>
      <c r="N7110" s="70"/>
      <c r="O7110" s="70"/>
      <c r="P7110" s="70"/>
      <c r="Q7110" s="70"/>
    </row>
    <row r="7111" spans="1:17" x14ac:dyDescent="0.25">
      <c r="A7111" s="23" t="s">
        <v>1</v>
      </c>
      <c r="B7111" s="23" t="s">
        <v>1</v>
      </c>
      <c r="C7111" s="23" t="s">
        <v>1</v>
      </c>
      <c r="D7111" s="49" t="s">
        <v>1</v>
      </c>
      <c r="E7111" s="49" t="s">
        <v>1</v>
      </c>
      <c r="F7111" s="49" t="s">
        <v>1</v>
      </c>
      <c r="G7111" s="49" t="s">
        <v>1</v>
      </c>
      <c r="H7111" s="17" t="s">
        <v>2099</v>
      </c>
      <c r="I7111" s="66">
        <f t="shared" ref="I7111" si="5523">SUM(I7102)</f>
        <v>14112476</v>
      </c>
      <c r="J7111" s="66">
        <f t="shared" ref="J7111:K7111" si="5524">SUM(J7102)</f>
        <v>12912476</v>
      </c>
      <c r="K7111" s="66">
        <f t="shared" si="5524"/>
        <v>0</v>
      </c>
      <c r="L7111" s="66">
        <f t="shared" si="5462"/>
        <v>2610840</v>
      </c>
      <c r="M7111" s="66">
        <f t="shared" ref="M7111" si="5525">SUM(M7102)</f>
        <v>0</v>
      </c>
      <c r="N7111" s="66">
        <f t="shared" ref="N7111:O7111" si="5526">SUM(N7102)</f>
        <v>0</v>
      </c>
      <c r="O7111" s="66">
        <f t="shared" si="5526"/>
        <v>2610840</v>
      </c>
      <c r="P7111" s="66">
        <f t="shared" si="5465"/>
        <v>2610840</v>
      </c>
      <c r="Q7111" s="66">
        <f t="shared" si="5466"/>
        <v>20.219514832012077</v>
      </c>
    </row>
    <row r="7112" spans="1:17" x14ac:dyDescent="0.25">
      <c r="A7112" s="23" t="s">
        <v>1</v>
      </c>
      <c r="B7112" s="23" t="s">
        <v>1</v>
      </c>
      <c r="C7112" s="23" t="s">
        <v>1</v>
      </c>
      <c r="D7112" s="49" t="s">
        <v>1</v>
      </c>
      <c r="E7112" s="49" t="s">
        <v>1</v>
      </c>
      <c r="F7112" s="49" t="s">
        <v>1</v>
      </c>
      <c r="G7112" s="49" t="s">
        <v>1</v>
      </c>
      <c r="H7112" s="11" t="s">
        <v>64</v>
      </c>
      <c r="I7112" s="67">
        <f t="shared" ref="I7112" si="5527">I7103</f>
        <v>15</v>
      </c>
      <c r="J7112" s="67">
        <f t="shared" ref="J7112:K7112" si="5528">J7103</f>
        <v>15</v>
      </c>
      <c r="K7112" s="67">
        <f t="shared" si="5528"/>
        <v>0</v>
      </c>
      <c r="L7112" s="67"/>
      <c r="M7112" s="67">
        <f t="shared" ref="M7112" si="5529">M7103</f>
        <v>0</v>
      </c>
      <c r="N7112" s="67">
        <f t="shared" ref="N7112:O7112" si="5530">N7103</f>
        <v>0</v>
      </c>
      <c r="O7112" s="67">
        <f t="shared" si="5530"/>
        <v>0</v>
      </c>
      <c r="P7112" s="67">
        <f t="shared" si="5465"/>
        <v>0</v>
      </c>
      <c r="Q7112" s="67">
        <f t="shared" si="5466"/>
        <v>0</v>
      </c>
    </row>
    <row r="7113" spans="1:17" x14ac:dyDescent="0.25">
      <c r="A7113" s="23" t="s">
        <v>1</v>
      </c>
      <c r="B7113" s="23" t="s">
        <v>1</v>
      </c>
      <c r="C7113" s="23" t="s">
        <v>1</v>
      </c>
      <c r="D7113" s="49" t="s">
        <v>1</v>
      </c>
      <c r="E7113" s="49" t="s">
        <v>1</v>
      </c>
      <c r="F7113" s="49" t="s">
        <v>1</v>
      </c>
      <c r="G7113" s="49" t="s">
        <v>1</v>
      </c>
      <c r="H7113" s="13" t="s">
        <v>1</v>
      </c>
      <c r="I7113" s="71"/>
      <c r="J7113" s="71"/>
      <c r="K7113" s="71"/>
      <c r="L7113" s="71"/>
      <c r="M7113" s="71"/>
      <c r="N7113" s="71"/>
      <c r="O7113" s="71"/>
      <c r="P7113" s="71"/>
      <c r="Q7113" s="71"/>
    </row>
    <row r="7114" spans="1:17" ht="15.75" thickBot="1" x14ac:dyDescent="0.3">
      <c r="A7114" s="14" t="s">
        <v>2082</v>
      </c>
      <c r="B7114" s="14" t="s">
        <v>69</v>
      </c>
      <c r="C7114" s="12" t="s">
        <v>1</v>
      </c>
      <c r="D7114" s="43" t="s">
        <v>1</v>
      </c>
      <c r="E7114" s="42" t="s">
        <v>1</v>
      </c>
      <c r="F7114" s="42" t="s">
        <v>1</v>
      </c>
      <c r="G7114" s="42" t="s">
        <v>1</v>
      </c>
      <c r="H7114" s="11" t="s">
        <v>1</v>
      </c>
      <c r="I7114" s="63"/>
      <c r="J7114" s="63"/>
      <c r="K7114" s="63"/>
      <c r="L7114" s="63"/>
      <c r="M7114" s="63"/>
      <c r="N7114" s="63"/>
      <c r="O7114" s="63"/>
      <c r="P7114" s="63"/>
      <c r="Q7114" s="63"/>
    </row>
    <row r="7115" spans="1:17" ht="34.5" thickBot="1" x14ac:dyDescent="0.3">
      <c r="A7115" s="22" t="s">
        <v>4</v>
      </c>
      <c r="B7115" s="22" t="s">
        <v>5</v>
      </c>
      <c r="C7115" s="22" t="s">
        <v>6</v>
      </c>
      <c r="D7115" s="44" t="s">
        <v>2891</v>
      </c>
      <c r="E7115" s="44" t="s">
        <v>2895</v>
      </c>
      <c r="F7115" s="44" t="s">
        <v>7</v>
      </c>
      <c r="G7115" s="44" t="s">
        <v>8</v>
      </c>
      <c r="H7115" s="22" t="s">
        <v>9</v>
      </c>
      <c r="I7115" s="64" t="s">
        <v>2718</v>
      </c>
      <c r="J7115" s="64" t="s">
        <v>2879</v>
      </c>
      <c r="K7115" s="64" t="s">
        <v>2942</v>
      </c>
      <c r="L7115" s="64" t="s">
        <v>2942</v>
      </c>
      <c r="M7115" s="64" t="s">
        <v>2950</v>
      </c>
      <c r="N7115" s="64" t="s">
        <v>2949</v>
      </c>
      <c r="O7115" s="64" t="s">
        <v>2948</v>
      </c>
      <c r="P7115" s="64" t="s">
        <v>2942</v>
      </c>
      <c r="Q7115" s="64" t="s">
        <v>2944</v>
      </c>
    </row>
    <row r="7116" spans="1:17" x14ac:dyDescent="0.25">
      <c r="A7116" s="15" t="s">
        <v>1</v>
      </c>
      <c r="B7116" s="15" t="s">
        <v>1</v>
      </c>
      <c r="C7116" s="15" t="s">
        <v>1</v>
      </c>
      <c r="D7116" s="45" t="s">
        <v>1</v>
      </c>
      <c r="E7116" s="45" t="s">
        <v>1</v>
      </c>
      <c r="F7116" s="46" t="s">
        <v>1</v>
      </c>
      <c r="G7116" s="47" t="s">
        <v>1</v>
      </c>
      <c r="H7116" s="16" t="s">
        <v>1</v>
      </c>
      <c r="I7116" s="65">
        <v>1</v>
      </c>
      <c r="J7116" s="65" t="s">
        <v>2894</v>
      </c>
      <c r="K7116" s="65">
        <v>3</v>
      </c>
      <c r="L7116" s="65" t="s">
        <v>2945</v>
      </c>
      <c r="M7116" s="65">
        <v>5</v>
      </c>
      <c r="N7116" s="65">
        <v>6</v>
      </c>
      <c r="O7116" s="65">
        <v>7</v>
      </c>
      <c r="P7116" s="65" t="s">
        <v>2946</v>
      </c>
      <c r="Q7116" s="65">
        <v>9</v>
      </c>
    </row>
    <row r="7117" spans="1:17" s="8" customFormat="1" x14ac:dyDescent="0.25">
      <c r="A7117" s="1" t="s">
        <v>2082</v>
      </c>
      <c r="B7117" s="1" t="s">
        <v>69</v>
      </c>
      <c r="C7117" s="2" t="s">
        <v>2628</v>
      </c>
      <c r="D7117" s="54" t="s">
        <v>2635</v>
      </c>
      <c r="E7117" s="55" t="s">
        <v>1</v>
      </c>
      <c r="F7117" s="55" t="s">
        <v>1</v>
      </c>
      <c r="G7117" s="55" t="s">
        <v>1</v>
      </c>
      <c r="H7117" s="10" t="s">
        <v>2636</v>
      </c>
      <c r="I7117" s="75"/>
      <c r="J7117" s="75"/>
      <c r="K7117" s="75"/>
      <c r="L7117" s="75"/>
      <c r="M7117" s="75"/>
      <c r="N7117" s="75"/>
      <c r="O7117" s="75"/>
      <c r="P7117" s="75">
        <f t="shared" ref="P7117:P7180" si="5531">K7117+L7117</f>
        <v>0</v>
      </c>
      <c r="Q7117" s="75" t="str">
        <f t="shared" ref="Q7117:Q7180" si="5532">IF(J7117=0,"-",P7117/J7117*100)</f>
        <v>-</v>
      </c>
    </row>
    <row r="7118" spans="1:17" s="8" customFormat="1" ht="22.5" x14ac:dyDescent="0.25">
      <c r="A7118" s="1" t="s">
        <v>1</v>
      </c>
      <c r="B7118" s="1" t="s">
        <v>1</v>
      </c>
      <c r="C7118" s="1" t="s">
        <v>1</v>
      </c>
      <c r="D7118" s="55" t="s">
        <v>1</v>
      </c>
      <c r="E7118" s="55" t="s">
        <v>1</v>
      </c>
      <c r="F7118" s="55" t="s">
        <v>1</v>
      </c>
      <c r="G7118" s="55" t="s">
        <v>1</v>
      </c>
      <c r="H7118" s="3" t="s">
        <v>13</v>
      </c>
      <c r="I7118" s="38">
        <f t="shared" ref="I7118" si="5533">SUM(I7119,I7127,I7129)</f>
        <v>22094319</v>
      </c>
      <c r="J7118" s="38">
        <f t="shared" ref="J7118:K7118" si="5534">SUM(J7119,J7127,J7129)</f>
        <v>21061469</v>
      </c>
      <c r="K7118" s="38">
        <f t="shared" si="5534"/>
        <v>0</v>
      </c>
      <c r="L7118" s="38">
        <f t="shared" ref="L7118:L7181" si="5535">SUM(M7118:O7118)</f>
        <v>1606351.9</v>
      </c>
      <c r="M7118" s="38">
        <f t="shared" ref="M7118" si="5536">SUM(M7119,M7127,M7129)</f>
        <v>0</v>
      </c>
      <c r="N7118" s="38">
        <f t="shared" ref="N7118:O7118" si="5537">SUM(N7119,N7127,N7129)</f>
        <v>0</v>
      </c>
      <c r="O7118" s="38">
        <f t="shared" si="5537"/>
        <v>1606351.9</v>
      </c>
      <c r="P7118" s="38">
        <f t="shared" si="5531"/>
        <v>1606351.9</v>
      </c>
      <c r="Q7118" s="38">
        <f t="shared" si="5532"/>
        <v>7.6269698946450495</v>
      </c>
    </row>
    <row r="7119" spans="1:17" s="8" customFormat="1" x14ac:dyDescent="0.25">
      <c r="A7119" s="2" t="s">
        <v>2082</v>
      </c>
      <c r="B7119" s="2" t="s">
        <v>69</v>
      </c>
      <c r="C7119" s="2" t="s">
        <v>2628</v>
      </c>
      <c r="D7119" s="54" t="s">
        <v>2635</v>
      </c>
      <c r="E7119" s="55" t="s">
        <v>14</v>
      </c>
      <c r="F7119" s="55" t="s">
        <v>1</v>
      </c>
      <c r="G7119" s="55" t="s">
        <v>1</v>
      </c>
      <c r="H7119" s="10" t="s">
        <v>15</v>
      </c>
      <c r="I7119" s="81">
        <f t="shared" ref="I7119" si="5538">SUM(I7120,I7121)</f>
        <v>15389165</v>
      </c>
      <c r="J7119" s="81">
        <f t="shared" ref="J7119:K7119" si="5539">SUM(J7120,J7121)</f>
        <v>15389165</v>
      </c>
      <c r="K7119" s="81">
        <f t="shared" si="5539"/>
        <v>0</v>
      </c>
      <c r="L7119" s="81">
        <f t="shared" si="5535"/>
        <v>1209328.8999999999</v>
      </c>
      <c r="M7119" s="81">
        <f t="shared" ref="M7119" si="5540">SUM(M7120,M7121)</f>
        <v>0</v>
      </c>
      <c r="N7119" s="81">
        <f t="shared" ref="N7119:O7119" si="5541">SUM(N7120,N7121)</f>
        <v>0</v>
      </c>
      <c r="O7119" s="81">
        <f t="shared" si="5541"/>
        <v>1209328.8999999999</v>
      </c>
      <c r="P7119" s="81">
        <f t="shared" si="5531"/>
        <v>1209328.8999999999</v>
      </c>
      <c r="Q7119" s="81">
        <f t="shared" si="5532"/>
        <v>7.858313950107104</v>
      </c>
    </row>
    <row r="7120" spans="1:17" s="8" customFormat="1" x14ac:dyDescent="0.25">
      <c r="A7120" s="2" t="s">
        <v>2082</v>
      </c>
      <c r="B7120" s="2" t="s">
        <v>69</v>
      </c>
      <c r="C7120" s="2" t="s">
        <v>2628</v>
      </c>
      <c r="D7120" s="54" t="s">
        <v>2635</v>
      </c>
      <c r="E7120" s="48">
        <v>6111</v>
      </c>
      <c r="F7120" s="54" t="s">
        <v>1</v>
      </c>
      <c r="G7120" s="56" t="s">
        <v>2899</v>
      </c>
      <c r="H7120" s="31" t="s">
        <v>16</v>
      </c>
      <c r="I7120" s="82">
        <f t="shared" ref="I7120" si="5542">SUM(I7168,I7210,I7251,I7292,I7333,I7373,I7413,I7461,I7514,I7554,I7595,I7638,I7679)</f>
        <v>13686409</v>
      </c>
      <c r="J7120" s="82">
        <f t="shared" ref="J7120:K7120" si="5543">SUM(J7168,J7210,J7251,J7292,J7333,J7373,J7413,J7461,J7514,J7554,J7595,J7638,J7679)</f>
        <v>13686409</v>
      </c>
      <c r="K7120" s="82">
        <f t="shared" si="5543"/>
        <v>0</v>
      </c>
      <c r="L7120" s="82">
        <f t="shared" si="5535"/>
        <v>1068500</v>
      </c>
      <c r="M7120" s="82">
        <f t="shared" ref="M7120" si="5544">SUM(M7168,M7210,M7251,M7292,M7333,M7373,M7413,M7461,M7514,M7554,M7595,M7638,M7679)</f>
        <v>0</v>
      </c>
      <c r="N7120" s="82">
        <f t="shared" ref="N7120:O7120" si="5545">SUM(N7168,N7210,N7251,N7292,N7333,N7373,N7413,N7461,N7514,N7554,N7595,N7638,N7679)</f>
        <v>0</v>
      </c>
      <c r="O7120" s="82">
        <f t="shared" si="5545"/>
        <v>1068500</v>
      </c>
      <c r="P7120" s="82">
        <f t="shared" si="5531"/>
        <v>1068500</v>
      </c>
      <c r="Q7120" s="82">
        <f t="shared" si="5532"/>
        <v>7.8070149737597347</v>
      </c>
    </row>
    <row r="7121" spans="1:17" s="8" customFormat="1" x14ac:dyDescent="0.25">
      <c r="A7121" s="1" t="s">
        <v>2082</v>
      </c>
      <c r="B7121" s="1" t="s">
        <v>69</v>
      </c>
      <c r="C7121" s="1" t="s">
        <v>2628</v>
      </c>
      <c r="D7121" s="57" t="s">
        <v>2635</v>
      </c>
      <c r="E7121" s="57" t="s">
        <v>18</v>
      </c>
      <c r="F7121" s="54" t="s">
        <v>1</v>
      </c>
      <c r="G7121" s="56" t="s">
        <v>1</v>
      </c>
      <c r="H7121" s="10" t="s">
        <v>19</v>
      </c>
      <c r="I7121" s="81">
        <f t="shared" ref="I7121" si="5546">SUM(I7122:I7126)</f>
        <v>1702756</v>
      </c>
      <c r="J7121" s="81">
        <f t="shared" ref="J7121:K7121" si="5547">SUM(J7122:J7126)</f>
        <v>1702756</v>
      </c>
      <c r="K7121" s="81">
        <f t="shared" si="5547"/>
        <v>0</v>
      </c>
      <c r="L7121" s="81">
        <f t="shared" si="5535"/>
        <v>140828.9</v>
      </c>
      <c r="M7121" s="81">
        <f t="shared" ref="M7121" si="5548">SUM(M7122:M7126)</f>
        <v>0</v>
      </c>
      <c r="N7121" s="81">
        <f t="shared" ref="N7121:O7121" si="5549">SUM(N7122:N7126)</f>
        <v>0</v>
      </c>
      <c r="O7121" s="81">
        <f t="shared" si="5549"/>
        <v>140828.9</v>
      </c>
      <c r="P7121" s="81">
        <f t="shared" si="5531"/>
        <v>140828.9</v>
      </c>
      <c r="Q7121" s="81">
        <f t="shared" si="5532"/>
        <v>8.2706447664844518</v>
      </c>
    </row>
    <row r="7122" spans="1:17" s="8" customFormat="1" x14ac:dyDescent="0.25">
      <c r="A7122" s="2" t="s">
        <v>2082</v>
      </c>
      <c r="B7122" s="2" t="s">
        <v>69</v>
      </c>
      <c r="C7122" s="2" t="s">
        <v>2628</v>
      </c>
      <c r="D7122" s="54" t="s">
        <v>2635</v>
      </c>
      <c r="E7122" s="48">
        <v>6112</v>
      </c>
      <c r="F7122" s="54" t="s">
        <v>1</v>
      </c>
      <c r="G7122" s="56" t="s">
        <v>2899</v>
      </c>
      <c r="H7122" s="31" t="s">
        <v>73</v>
      </c>
      <c r="I7122" s="82">
        <f t="shared" ref="I7122" si="5550">SUM(I7170,I7212,I7253,I7294,I7335,I7375,I7415,I7463,I7516,I7556,I7597,I7640,I7681)</f>
        <v>295764</v>
      </c>
      <c r="J7122" s="82">
        <f t="shared" ref="J7122:K7122" si="5551">SUM(J7170,J7212,J7253,J7294,J7335,J7375,J7415,J7463,J7516,J7556,J7597,J7640,J7681)</f>
        <v>295764</v>
      </c>
      <c r="K7122" s="82">
        <f t="shared" si="5551"/>
        <v>0</v>
      </c>
      <c r="L7122" s="82">
        <f t="shared" si="5535"/>
        <v>9188.9</v>
      </c>
      <c r="M7122" s="82">
        <f t="shared" ref="M7122" si="5552">SUM(M7170,M7212,M7253,M7294,M7335,M7375,M7415,M7463,M7516,M7556,M7597,M7640,M7681)</f>
        <v>0</v>
      </c>
      <c r="N7122" s="82">
        <f t="shared" ref="N7122:O7122" si="5553">SUM(N7170,N7212,N7253,N7294,N7335,N7375,N7415,N7463,N7516,N7556,N7597,N7640,N7681)</f>
        <v>0</v>
      </c>
      <c r="O7122" s="82">
        <f t="shared" si="5553"/>
        <v>9188.9</v>
      </c>
      <c r="P7122" s="82">
        <f t="shared" si="5531"/>
        <v>9188.9</v>
      </c>
      <c r="Q7122" s="82">
        <f t="shared" si="5532"/>
        <v>3.1068351793997917</v>
      </c>
    </row>
    <row r="7123" spans="1:17" s="8" customFormat="1" x14ac:dyDescent="0.25">
      <c r="A7123" s="2" t="s">
        <v>2082</v>
      </c>
      <c r="B7123" s="2" t="s">
        <v>69</v>
      </c>
      <c r="C7123" s="2" t="s">
        <v>2628</v>
      </c>
      <c r="D7123" s="54" t="s">
        <v>2635</v>
      </c>
      <c r="E7123" s="48">
        <v>6112</v>
      </c>
      <c r="F7123" s="54" t="s">
        <v>1</v>
      </c>
      <c r="G7123" s="56" t="s">
        <v>2899</v>
      </c>
      <c r="H7123" s="31" t="s">
        <v>26</v>
      </c>
      <c r="I7123" s="82">
        <f t="shared" ref="I7123" si="5554">SUM(I7174,I7216,I7256,I7298,I7338,I7378,I7418,I7467,I7519,I7559,I7601,I7643,I7685)</f>
        <v>93000</v>
      </c>
      <c r="J7123" s="82">
        <f t="shared" ref="J7123:K7123" si="5555">SUM(J7174,J7216,J7256,J7298,J7338,J7378,J7418,J7467,J7519,J7559,J7601,J7643,J7685)</f>
        <v>93000</v>
      </c>
      <c r="K7123" s="82">
        <f t="shared" si="5555"/>
        <v>0</v>
      </c>
      <c r="L7123" s="82">
        <f t="shared" si="5535"/>
        <v>15500</v>
      </c>
      <c r="M7123" s="82">
        <f t="shared" ref="M7123" si="5556">SUM(M7174,M7216,M7256,M7298,M7338,M7378,M7418,M7467,M7519,M7559,M7601,M7643,M7685)</f>
        <v>0</v>
      </c>
      <c r="N7123" s="82">
        <f t="shared" ref="N7123:O7123" si="5557">SUM(N7174,N7216,N7256,N7298,N7338,N7378,N7418,N7467,N7519,N7559,N7601,N7643,N7685)</f>
        <v>0</v>
      </c>
      <c r="O7123" s="82">
        <f t="shared" si="5557"/>
        <v>15500</v>
      </c>
      <c r="P7123" s="82">
        <f t="shared" si="5531"/>
        <v>15500</v>
      </c>
      <c r="Q7123" s="82">
        <f t="shared" si="5532"/>
        <v>16.666666666666664</v>
      </c>
    </row>
    <row r="7124" spans="1:17" s="8" customFormat="1" x14ac:dyDescent="0.25">
      <c r="A7124" s="2" t="s">
        <v>2082</v>
      </c>
      <c r="B7124" s="2" t="s">
        <v>69</v>
      </c>
      <c r="C7124" s="2" t="s">
        <v>2628</v>
      </c>
      <c r="D7124" s="54" t="s">
        <v>2635</v>
      </c>
      <c r="E7124" s="48">
        <v>6112</v>
      </c>
      <c r="F7124" s="54" t="s">
        <v>1</v>
      </c>
      <c r="G7124" s="56" t="s">
        <v>2899</v>
      </c>
      <c r="H7124" s="31" t="s">
        <v>24</v>
      </c>
      <c r="I7124" s="82">
        <f t="shared" ref="I7124" si="5558">SUM(I7172,I7214,I7255,I7296,I7337,I7377,I7417,I7465,I7518,I7558,I7599,I7642,I7683)</f>
        <v>249542</v>
      </c>
      <c r="J7124" s="82">
        <f t="shared" ref="J7124:K7124" si="5559">SUM(J7172,J7214,J7255,J7296,J7337,J7377,J7417,J7465,J7518,J7558,J7599,J7642,J7683)</f>
        <v>249542</v>
      </c>
      <c r="K7124" s="82">
        <f t="shared" si="5559"/>
        <v>0</v>
      </c>
      <c r="L7124" s="82">
        <f t="shared" si="5535"/>
        <v>0</v>
      </c>
      <c r="M7124" s="82">
        <f t="shared" ref="M7124" si="5560">SUM(M7172,M7214,M7255,M7296,M7337,M7377,M7417,M7465,M7518,M7558,M7599,M7642,M7683)</f>
        <v>0</v>
      </c>
      <c r="N7124" s="82">
        <f t="shared" ref="N7124:O7124" si="5561">SUM(N7172,N7214,N7255,N7296,N7337,N7377,N7417,N7465,N7518,N7558,N7599,N7642,N7683)</f>
        <v>0</v>
      </c>
      <c r="O7124" s="82">
        <f t="shared" si="5561"/>
        <v>0</v>
      </c>
      <c r="P7124" s="82">
        <f t="shared" si="5531"/>
        <v>0</v>
      </c>
      <c r="Q7124" s="82">
        <f t="shared" si="5532"/>
        <v>0</v>
      </c>
    </row>
    <row r="7125" spans="1:17" s="8" customFormat="1" x14ac:dyDescent="0.25">
      <c r="A7125" s="2" t="s">
        <v>2082</v>
      </c>
      <c r="B7125" s="2" t="s">
        <v>69</v>
      </c>
      <c r="C7125" s="2" t="s">
        <v>2628</v>
      </c>
      <c r="D7125" s="54" t="s">
        <v>2635</v>
      </c>
      <c r="E7125" s="48">
        <v>6112</v>
      </c>
      <c r="F7125" s="54" t="s">
        <v>1</v>
      </c>
      <c r="G7125" s="56" t="s">
        <v>2899</v>
      </c>
      <c r="H7125" s="31" t="s">
        <v>22</v>
      </c>
      <c r="I7125" s="82">
        <f t="shared" ref="I7125" si="5562">SUM(I7171,I7213,I7254,I7295,I7336,I7376,I7416,I7464,I7517,I7557,I7598,I7641,I7682)</f>
        <v>1021400</v>
      </c>
      <c r="J7125" s="82">
        <f t="shared" ref="J7125:K7125" si="5563">SUM(J7171,J7213,J7254,J7295,J7336,J7376,J7416,J7464,J7517,J7557,J7598,J7641,J7682)</f>
        <v>1021400</v>
      </c>
      <c r="K7125" s="82">
        <f t="shared" si="5563"/>
        <v>0</v>
      </c>
      <c r="L7125" s="82">
        <f t="shared" si="5535"/>
        <v>101140</v>
      </c>
      <c r="M7125" s="82">
        <f t="shared" ref="M7125" si="5564">SUM(M7171,M7213,M7254,M7295,M7336,M7376,M7416,M7464,M7517,M7557,M7598,M7641,M7682)</f>
        <v>0</v>
      </c>
      <c r="N7125" s="82">
        <f t="shared" ref="N7125:O7125" si="5565">SUM(N7171,N7213,N7254,N7295,N7336,N7376,N7416,N7464,N7517,N7557,N7598,N7641,N7682)</f>
        <v>0</v>
      </c>
      <c r="O7125" s="82">
        <f t="shared" si="5565"/>
        <v>101140</v>
      </c>
      <c r="P7125" s="82">
        <f t="shared" si="5531"/>
        <v>101140</v>
      </c>
      <c r="Q7125" s="82">
        <f t="shared" si="5532"/>
        <v>9.9020951635010768</v>
      </c>
    </row>
    <row r="7126" spans="1:17" s="8" customFormat="1" x14ac:dyDescent="0.25">
      <c r="A7126" s="2" t="s">
        <v>2082</v>
      </c>
      <c r="B7126" s="2" t="s">
        <v>69</v>
      </c>
      <c r="C7126" s="2" t="s">
        <v>2628</v>
      </c>
      <c r="D7126" s="54" t="s">
        <v>2635</v>
      </c>
      <c r="E7126" s="48">
        <v>6112</v>
      </c>
      <c r="F7126" s="54" t="s">
        <v>1</v>
      </c>
      <c r="G7126" s="56" t="s">
        <v>2899</v>
      </c>
      <c r="H7126" s="31" t="s">
        <v>76</v>
      </c>
      <c r="I7126" s="82">
        <f t="shared" ref="I7126" si="5566">SUM(I7173,I7215,I7297,I7466,I7600,I7684)</f>
        <v>43050</v>
      </c>
      <c r="J7126" s="82">
        <f t="shared" ref="J7126:K7126" si="5567">SUM(J7173,J7215,J7297,J7466,J7600,J7684)</f>
        <v>43050</v>
      </c>
      <c r="K7126" s="82">
        <f t="shared" si="5567"/>
        <v>0</v>
      </c>
      <c r="L7126" s="82">
        <f t="shared" si="5535"/>
        <v>15000</v>
      </c>
      <c r="M7126" s="82">
        <f t="shared" ref="M7126" si="5568">SUM(M7173,M7215,M7297,M7466,M7600,M7684)</f>
        <v>0</v>
      </c>
      <c r="N7126" s="82">
        <f t="shared" ref="N7126:O7126" si="5569">SUM(N7173,N7215,N7297,N7466,N7600,N7684)</f>
        <v>0</v>
      </c>
      <c r="O7126" s="82">
        <f t="shared" si="5569"/>
        <v>15000</v>
      </c>
      <c r="P7126" s="82">
        <f t="shared" si="5531"/>
        <v>15000</v>
      </c>
      <c r="Q7126" s="82">
        <f t="shared" si="5532"/>
        <v>34.843205574912893</v>
      </c>
    </row>
    <row r="7127" spans="1:17" s="8" customFormat="1" x14ac:dyDescent="0.25">
      <c r="A7127" s="2" t="s">
        <v>2082</v>
      </c>
      <c r="B7127" s="2" t="s">
        <v>69</v>
      </c>
      <c r="C7127" s="2" t="s">
        <v>2628</v>
      </c>
      <c r="D7127" s="54" t="s">
        <v>2635</v>
      </c>
      <c r="E7127" s="55" t="s">
        <v>27</v>
      </c>
      <c r="F7127" s="55" t="s">
        <v>1</v>
      </c>
      <c r="G7127" s="55" t="s">
        <v>1</v>
      </c>
      <c r="H7127" s="10" t="s">
        <v>28</v>
      </c>
      <c r="I7127" s="81">
        <f t="shared" ref="I7127:O7127" si="5570">SUM(I7128)</f>
        <v>1430966</v>
      </c>
      <c r="J7127" s="81">
        <f t="shared" si="5570"/>
        <v>1430966</v>
      </c>
      <c r="K7127" s="81">
        <f t="shared" si="5570"/>
        <v>0</v>
      </c>
      <c r="L7127" s="81">
        <f t="shared" si="5535"/>
        <v>109200</v>
      </c>
      <c r="M7127" s="81">
        <f t="shared" si="5570"/>
        <v>0</v>
      </c>
      <c r="N7127" s="81">
        <f t="shared" si="5570"/>
        <v>0</v>
      </c>
      <c r="O7127" s="81">
        <f t="shared" si="5570"/>
        <v>109200</v>
      </c>
      <c r="P7127" s="81">
        <f t="shared" si="5531"/>
        <v>109200</v>
      </c>
      <c r="Q7127" s="81">
        <f t="shared" si="5532"/>
        <v>7.6312085681979864</v>
      </c>
    </row>
    <row r="7128" spans="1:17" s="8" customFormat="1" x14ac:dyDescent="0.25">
      <c r="A7128" s="2" t="s">
        <v>2082</v>
      </c>
      <c r="B7128" s="2" t="s">
        <v>69</v>
      </c>
      <c r="C7128" s="2" t="s">
        <v>2628</v>
      </c>
      <c r="D7128" s="54" t="s">
        <v>2635</v>
      </c>
      <c r="E7128" s="48">
        <v>6121</v>
      </c>
      <c r="F7128" s="54" t="s">
        <v>1</v>
      </c>
      <c r="G7128" s="56" t="s">
        <v>2899</v>
      </c>
      <c r="H7128" s="31" t="s">
        <v>29</v>
      </c>
      <c r="I7128" s="82">
        <f t="shared" ref="I7128" si="5571">SUM(I7176,I7218,I7258,I7300,I7340,I7380,I7420,I7469,I7521,I7561,I7603,I7645,I7687)</f>
        <v>1430966</v>
      </c>
      <c r="J7128" s="82">
        <f t="shared" ref="J7128:K7128" si="5572">SUM(J7176,J7218,J7258,J7300,J7340,J7380,J7420,J7469,J7521,J7561,J7603,J7645,J7687)</f>
        <v>1430966</v>
      </c>
      <c r="K7128" s="82">
        <f t="shared" si="5572"/>
        <v>0</v>
      </c>
      <c r="L7128" s="82">
        <f t="shared" si="5535"/>
        <v>109200</v>
      </c>
      <c r="M7128" s="82">
        <f t="shared" ref="M7128" si="5573">SUM(M7176,M7218,M7258,M7300,M7340,M7380,M7420,M7469,M7521,M7561,M7603,M7645,M7687)</f>
        <v>0</v>
      </c>
      <c r="N7128" s="82">
        <f t="shared" ref="N7128:O7128" si="5574">SUM(N7176,N7218,N7258,N7300,N7340,N7380,N7420,N7469,N7521,N7561,N7603,N7645,N7687)</f>
        <v>0</v>
      </c>
      <c r="O7128" s="82">
        <f t="shared" si="5574"/>
        <v>109200</v>
      </c>
      <c r="P7128" s="82">
        <f t="shared" si="5531"/>
        <v>109200</v>
      </c>
      <c r="Q7128" s="82">
        <f t="shared" si="5532"/>
        <v>7.6312085681979864</v>
      </c>
    </row>
    <row r="7129" spans="1:17" s="8" customFormat="1" x14ac:dyDescent="0.25">
      <c r="A7129" s="2" t="s">
        <v>2082</v>
      </c>
      <c r="B7129" s="2" t="s">
        <v>69</v>
      </c>
      <c r="C7129" s="2" t="s">
        <v>2628</v>
      </c>
      <c r="D7129" s="54" t="s">
        <v>2635</v>
      </c>
      <c r="E7129" s="55" t="s">
        <v>31</v>
      </c>
      <c r="F7129" s="55" t="s">
        <v>1</v>
      </c>
      <c r="G7129" s="55" t="s">
        <v>1</v>
      </c>
      <c r="H7129" s="10" t="s">
        <v>32</v>
      </c>
      <c r="I7129" s="81">
        <f t="shared" ref="I7129" si="5575">SUM(I7130:I7138)</f>
        <v>5274188</v>
      </c>
      <c r="J7129" s="81">
        <f t="shared" ref="J7129:K7129" si="5576">SUM(J7130:J7138)</f>
        <v>4241338</v>
      </c>
      <c r="K7129" s="81">
        <f t="shared" si="5576"/>
        <v>0</v>
      </c>
      <c r="L7129" s="81">
        <f t="shared" si="5535"/>
        <v>287823</v>
      </c>
      <c r="M7129" s="81">
        <f t="shared" ref="M7129" si="5577">SUM(M7130:M7138)</f>
        <v>0</v>
      </c>
      <c r="N7129" s="81">
        <f t="shared" ref="N7129:O7129" si="5578">SUM(N7130:N7138)</f>
        <v>0</v>
      </c>
      <c r="O7129" s="81">
        <f t="shared" si="5578"/>
        <v>287823</v>
      </c>
      <c r="P7129" s="81">
        <f t="shared" si="5531"/>
        <v>287823</v>
      </c>
      <c r="Q7129" s="81">
        <f t="shared" si="5532"/>
        <v>6.7861368275765805</v>
      </c>
    </row>
    <row r="7130" spans="1:17" s="8" customFormat="1" x14ac:dyDescent="0.25">
      <c r="A7130" s="2" t="s">
        <v>2082</v>
      </c>
      <c r="B7130" s="2" t="s">
        <v>69</v>
      </c>
      <c r="C7130" s="2" t="s">
        <v>2628</v>
      </c>
      <c r="D7130" s="54" t="s">
        <v>2635</v>
      </c>
      <c r="E7130" s="48">
        <v>6131</v>
      </c>
      <c r="F7130" s="54" t="s">
        <v>1</v>
      </c>
      <c r="G7130" s="56" t="s">
        <v>2899</v>
      </c>
      <c r="H7130" s="31" t="s">
        <v>33</v>
      </c>
      <c r="I7130" s="82">
        <f t="shared" ref="I7130" si="5579">SUM(I7178,I7220,I7260,I7302,I7342,I7382,I7422,I7471,I7523,I7563,I7605,I7647,I7689)</f>
        <v>240046</v>
      </c>
      <c r="J7130" s="82">
        <f t="shared" ref="J7130:K7130" si="5580">SUM(J7178,J7220,J7260,J7302,J7342,J7382,J7422,J7471,J7523,J7563,J7605,J7647,J7689)</f>
        <v>106546</v>
      </c>
      <c r="K7130" s="82">
        <f t="shared" si="5580"/>
        <v>0</v>
      </c>
      <c r="L7130" s="82">
        <f t="shared" si="5535"/>
        <v>4675</v>
      </c>
      <c r="M7130" s="82">
        <f t="shared" ref="M7130" si="5581">SUM(M7178,M7220,M7260,M7302,M7342,M7382,M7422,M7471,M7523,M7563,M7605,M7647,M7689)</f>
        <v>0</v>
      </c>
      <c r="N7130" s="82">
        <f t="shared" ref="N7130:O7130" si="5582">SUM(N7178,N7220,N7260,N7302,N7342,N7382,N7422,N7471,N7523,N7563,N7605,N7647,N7689)</f>
        <v>0</v>
      </c>
      <c r="O7130" s="82">
        <f t="shared" si="5582"/>
        <v>4675</v>
      </c>
      <c r="P7130" s="82">
        <f t="shared" si="5531"/>
        <v>4675</v>
      </c>
      <c r="Q7130" s="82">
        <f t="shared" si="5532"/>
        <v>4.387776171794342</v>
      </c>
    </row>
    <row r="7131" spans="1:17" s="8" customFormat="1" x14ac:dyDescent="0.25">
      <c r="A7131" s="2" t="s">
        <v>2082</v>
      </c>
      <c r="B7131" s="2" t="s">
        <v>69</v>
      </c>
      <c r="C7131" s="2" t="s">
        <v>2628</v>
      </c>
      <c r="D7131" s="54" t="s">
        <v>2635</v>
      </c>
      <c r="E7131" s="48">
        <v>6132</v>
      </c>
      <c r="F7131" s="54" t="s">
        <v>1</v>
      </c>
      <c r="G7131" s="56" t="s">
        <v>2899</v>
      </c>
      <c r="H7131" s="31" t="s">
        <v>227</v>
      </c>
      <c r="I7131" s="82">
        <f t="shared" ref="I7131" si="5583">SUM(I7179,I7221,I7261,I7303,I7343,I7383,I7423,I7472,I7524,I7564,I7606,I7648,I7690)</f>
        <v>555409</v>
      </c>
      <c r="J7131" s="82">
        <f t="shared" ref="J7131:K7131" si="5584">SUM(J7179,J7221,J7261,J7303,J7343,J7383,J7423,J7472,J7524,J7564,J7606,J7648,J7690)</f>
        <v>555409</v>
      </c>
      <c r="K7131" s="82">
        <f t="shared" si="5584"/>
        <v>0</v>
      </c>
      <c r="L7131" s="82">
        <f t="shared" si="5535"/>
        <v>36850</v>
      </c>
      <c r="M7131" s="82">
        <f t="shared" ref="M7131" si="5585">SUM(M7179,M7221,M7261,M7303,M7343,M7383,M7423,M7472,M7524,M7564,M7606,M7648,M7690)</f>
        <v>0</v>
      </c>
      <c r="N7131" s="82">
        <f t="shared" ref="N7131:O7131" si="5586">SUM(N7179,N7221,N7261,N7303,N7343,N7383,N7423,N7472,N7524,N7564,N7606,N7648,N7690)</f>
        <v>0</v>
      </c>
      <c r="O7131" s="82">
        <f t="shared" si="5586"/>
        <v>36850</v>
      </c>
      <c r="P7131" s="82">
        <f t="shared" si="5531"/>
        <v>36850</v>
      </c>
      <c r="Q7131" s="82">
        <f t="shared" si="5532"/>
        <v>6.6347502471151882</v>
      </c>
    </row>
    <row r="7132" spans="1:17" s="8" customFormat="1" x14ac:dyDescent="0.25">
      <c r="A7132" s="2" t="s">
        <v>2082</v>
      </c>
      <c r="B7132" s="2" t="s">
        <v>69</v>
      </c>
      <c r="C7132" s="2" t="s">
        <v>2628</v>
      </c>
      <c r="D7132" s="54" t="s">
        <v>2635</v>
      </c>
      <c r="E7132" s="48">
        <v>6133</v>
      </c>
      <c r="F7132" s="54" t="s">
        <v>1</v>
      </c>
      <c r="G7132" s="56" t="s">
        <v>2899</v>
      </c>
      <c r="H7132" s="31" t="s">
        <v>229</v>
      </c>
      <c r="I7132" s="82">
        <f t="shared" ref="I7132" si="5587">SUM(I7180,I7222,I7262,I7304,I7344,I7384,I7424,I7473,I7525,I7565,I7607,I7649,I7691)</f>
        <v>221434</v>
      </c>
      <c r="J7132" s="82">
        <f t="shared" ref="J7132:K7132" si="5588">SUM(J7180,J7222,J7262,J7304,J7344,J7384,J7424,J7473,J7525,J7565,J7607,J7649,J7691)</f>
        <v>211434</v>
      </c>
      <c r="K7132" s="82">
        <f t="shared" si="5588"/>
        <v>0</v>
      </c>
      <c r="L7132" s="82">
        <f t="shared" si="5535"/>
        <v>14950</v>
      </c>
      <c r="M7132" s="82">
        <f t="shared" ref="M7132" si="5589">SUM(M7180,M7222,M7262,M7304,M7344,M7384,M7424,M7473,M7525,M7565,M7607,M7649,M7691)</f>
        <v>0</v>
      </c>
      <c r="N7132" s="82">
        <f t="shared" ref="N7132:O7132" si="5590">SUM(N7180,N7222,N7262,N7304,N7344,N7384,N7424,N7473,N7525,N7565,N7607,N7649,N7691)</f>
        <v>0</v>
      </c>
      <c r="O7132" s="82">
        <f t="shared" si="5590"/>
        <v>14950</v>
      </c>
      <c r="P7132" s="82">
        <f t="shared" si="5531"/>
        <v>14950</v>
      </c>
      <c r="Q7132" s="82">
        <f t="shared" si="5532"/>
        <v>7.0707643992924503</v>
      </c>
    </row>
    <row r="7133" spans="1:17" s="8" customFormat="1" x14ac:dyDescent="0.25">
      <c r="A7133" s="2" t="s">
        <v>2082</v>
      </c>
      <c r="B7133" s="2" t="s">
        <v>69</v>
      </c>
      <c r="C7133" s="2" t="s">
        <v>2628</v>
      </c>
      <c r="D7133" s="54" t="s">
        <v>2635</v>
      </c>
      <c r="E7133" s="48">
        <v>6134</v>
      </c>
      <c r="F7133" s="54" t="s">
        <v>1</v>
      </c>
      <c r="G7133" s="56" t="s">
        <v>2899</v>
      </c>
      <c r="H7133" s="31" t="s">
        <v>169</v>
      </c>
      <c r="I7133" s="82">
        <f t="shared" ref="I7133" si="5591">SUM(I7181,I7223,I7263,I7305,I7345,I7385,I7425,I7474,I7526,I7566,I7608,I7650,I7692)</f>
        <v>277000</v>
      </c>
      <c r="J7133" s="82">
        <f t="shared" ref="J7133:K7133" si="5592">SUM(J7181,J7223,J7263,J7305,J7345,J7385,J7425,J7474,J7526,J7566,J7608,J7650,J7692)</f>
        <v>193000</v>
      </c>
      <c r="K7133" s="82">
        <f t="shared" si="5592"/>
        <v>0</v>
      </c>
      <c r="L7133" s="82">
        <f t="shared" si="5535"/>
        <v>9685</v>
      </c>
      <c r="M7133" s="82">
        <f t="shared" ref="M7133" si="5593">SUM(M7181,M7223,M7263,M7305,M7345,M7385,M7425,M7474,M7526,M7566,M7608,M7650,M7692)</f>
        <v>0</v>
      </c>
      <c r="N7133" s="82">
        <f t="shared" ref="N7133:O7133" si="5594">SUM(N7181,N7223,N7263,N7305,N7345,N7385,N7425,N7474,N7526,N7566,N7608,N7650,N7692)</f>
        <v>0</v>
      </c>
      <c r="O7133" s="82">
        <f t="shared" si="5594"/>
        <v>9685</v>
      </c>
      <c r="P7133" s="82">
        <f t="shared" si="5531"/>
        <v>9685</v>
      </c>
      <c r="Q7133" s="82">
        <f t="shared" si="5532"/>
        <v>5.0181347150259068</v>
      </c>
    </row>
    <row r="7134" spans="1:17" s="8" customFormat="1" x14ac:dyDescent="0.25">
      <c r="A7134" s="2" t="s">
        <v>2082</v>
      </c>
      <c r="B7134" s="2" t="s">
        <v>69</v>
      </c>
      <c r="C7134" s="2" t="s">
        <v>2628</v>
      </c>
      <c r="D7134" s="54" t="s">
        <v>2635</v>
      </c>
      <c r="E7134" s="48">
        <v>6135</v>
      </c>
      <c r="F7134" s="54" t="s">
        <v>1</v>
      </c>
      <c r="G7134" s="56" t="s">
        <v>2899</v>
      </c>
      <c r="H7134" s="31" t="s">
        <v>231</v>
      </c>
      <c r="I7134" s="82">
        <f t="shared" ref="I7134" si="5595">SUM(I7182,I7224,I7264,I7306,I7346,I7386,I7426,I7475,I7527,I7567,I7609,I7651,I7693)</f>
        <v>113048</v>
      </c>
      <c r="J7134" s="82">
        <f t="shared" ref="J7134:K7134" si="5596">SUM(J7182,J7224,J7264,J7306,J7346,J7386,J7426,J7475,J7527,J7567,J7609,J7651,J7693)</f>
        <v>64548</v>
      </c>
      <c r="K7134" s="82">
        <f t="shared" si="5596"/>
        <v>0</v>
      </c>
      <c r="L7134" s="82">
        <f t="shared" si="5535"/>
        <v>3830</v>
      </c>
      <c r="M7134" s="82">
        <f t="shared" ref="M7134" si="5597">SUM(M7182,M7224,M7264,M7306,M7346,M7386,M7426,M7475,M7527,M7567,M7609,M7651,M7693)</f>
        <v>0</v>
      </c>
      <c r="N7134" s="82">
        <f t="shared" ref="N7134:O7134" si="5598">SUM(N7182,N7224,N7264,N7306,N7346,N7386,N7426,N7475,N7527,N7567,N7609,N7651,N7693)</f>
        <v>0</v>
      </c>
      <c r="O7134" s="82">
        <f t="shared" si="5598"/>
        <v>3830</v>
      </c>
      <c r="P7134" s="82">
        <f t="shared" si="5531"/>
        <v>3830</v>
      </c>
      <c r="Q7134" s="82">
        <f t="shared" si="5532"/>
        <v>5.9335688170043994</v>
      </c>
    </row>
    <row r="7135" spans="1:17" s="8" customFormat="1" x14ac:dyDescent="0.25">
      <c r="A7135" s="2" t="s">
        <v>2082</v>
      </c>
      <c r="B7135" s="2" t="s">
        <v>69</v>
      </c>
      <c r="C7135" s="2" t="s">
        <v>2628</v>
      </c>
      <c r="D7135" s="54" t="s">
        <v>2635</v>
      </c>
      <c r="E7135" s="48">
        <v>6136</v>
      </c>
      <c r="F7135" s="54" t="s">
        <v>1</v>
      </c>
      <c r="G7135" s="56" t="s">
        <v>2899</v>
      </c>
      <c r="H7135" s="31" t="s">
        <v>233</v>
      </c>
      <c r="I7135" s="82">
        <f t="shared" ref="I7135" si="5599">SUM(I7183,I7225,I7265,I7307,I7347,I7387,I7427,I7476,I7528,I7568,I7610,I7652,I7694)</f>
        <v>307136</v>
      </c>
      <c r="J7135" s="82">
        <f t="shared" ref="J7135:K7135" si="5600">SUM(J7183,J7225,J7265,J7307,J7347,J7387,J7427,J7476,J7528,J7568,J7610,J7652,J7694)</f>
        <v>258536</v>
      </c>
      <c r="K7135" s="82">
        <f t="shared" si="5600"/>
        <v>0</v>
      </c>
      <c r="L7135" s="82">
        <f t="shared" si="5535"/>
        <v>17508</v>
      </c>
      <c r="M7135" s="82">
        <f t="shared" ref="M7135" si="5601">SUM(M7183,M7225,M7265,M7307,M7347,M7387,M7427,M7476,M7528,M7568,M7610,M7652,M7694)</f>
        <v>0</v>
      </c>
      <c r="N7135" s="82">
        <f t="shared" ref="N7135:O7135" si="5602">SUM(N7183,N7225,N7265,N7307,N7347,N7387,N7427,N7476,N7528,N7568,N7610,N7652,N7694)</f>
        <v>0</v>
      </c>
      <c r="O7135" s="82">
        <f t="shared" si="5602"/>
        <v>17508</v>
      </c>
      <c r="P7135" s="82">
        <f t="shared" si="5531"/>
        <v>17508</v>
      </c>
      <c r="Q7135" s="82">
        <f t="shared" si="5532"/>
        <v>6.7719775969304079</v>
      </c>
    </row>
    <row r="7136" spans="1:17" s="8" customFormat="1" x14ac:dyDescent="0.25">
      <c r="A7136" s="2" t="s">
        <v>2082</v>
      </c>
      <c r="B7136" s="2" t="s">
        <v>69</v>
      </c>
      <c r="C7136" s="2" t="s">
        <v>2628</v>
      </c>
      <c r="D7136" s="54" t="s">
        <v>2635</v>
      </c>
      <c r="E7136" s="48">
        <v>6137</v>
      </c>
      <c r="F7136" s="54" t="s">
        <v>1</v>
      </c>
      <c r="G7136" s="56" t="s">
        <v>2899</v>
      </c>
      <c r="H7136" s="31" t="s">
        <v>235</v>
      </c>
      <c r="I7136" s="82">
        <f t="shared" ref="I7136" si="5603">SUM(I7184,I7226,I7266,I7308,I7348,I7388,I7428,I7477,I7529,I7569,I7611,I7653,I7695)</f>
        <v>261300</v>
      </c>
      <c r="J7136" s="82">
        <f t="shared" ref="J7136:K7136" si="5604">SUM(J7184,J7226,J7266,J7308,J7348,J7388,J7428,J7477,J7529,J7569,J7611,J7653,J7695)</f>
        <v>211700</v>
      </c>
      <c r="K7136" s="82">
        <f t="shared" si="5604"/>
        <v>0</v>
      </c>
      <c r="L7136" s="82">
        <f t="shared" si="5535"/>
        <v>12725</v>
      </c>
      <c r="M7136" s="82">
        <f t="shared" ref="M7136" si="5605">SUM(M7184,M7226,M7266,M7308,M7348,M7388,M7428,M7477,M7529,M7569,M7611,M7653,M7695)</f>
        <v>0</v>
      </c>
      <c r="N7136" s="82">
        <f t="shared" ref="N7136:O7136" si="5606">SUM(N7184,N7226,N7266,N7308,N7348,N7388,N7428,N7477,N7529,N7569,N7611,N7653,N7695)</f>
        <v>0</v>
      </c>
      <c r="O7136" s="82">
        <f t="shared" si="5606"/>
        <v>12725</v>
      </c>
      <c r="P7136" s="82">
        <f t="shared" si="5531"/>
        <v>12725</v>
      </c>
      <c r="Q7136" s="82">
        <f t="shared" si="5532"/>
        <v>6.0108644307982999</v>
      </c>
    </row>
    <row r="7137" spans="1:17" s="8" customFormat="1" x14ac:dyDescent="0.25">
      <c r="A7137" s="2" t="s">
        <v>2082</v>
      </c>
      <c r="B7137" s="2" t="s">
        <v>69</v>
      </c>
      <c r="C7137" s="2" t="s">
        <v>2628</v>
      </c>
      <c r="D7137" s="54" t="s">
        <v>2635</v>
      </c>
      <c r="E7137" s="48">
        <v>6138</v>
      </c>
      <c r="F7137" s="54" t="s">
        <v>1</v>
      </c>
      <c r="G7137" s="56" t="s">
        <v>2899</v>
      </c>
      <c r="H7137" s="31" t="s">
        <v>237</v>
      </c>
      <c r="I7137" s="82">
        <f t="shared" ref="I7137" si="5607">SUM(I7185,I7227,I7267,I7309,I7349,I7389,I7429,I7478,I7530,I7570,I7612,I7654,I7696)</f>
        <v>48936</v>
      </c>
      <c r="J7137" s="82">
        <f t="shared" ref="J7137:K7137" si="5608">SUM(J7185,J7227,J7267,J7309,J7349,J7389,J7429,J7478,J7530,J7570,J7612,J7654,J7696)</f>
        <v>44436</v>
      </c>
      <c r="K7137" s="82">
        <f t="shared" si="5608"/>
        <v>0</v>
      </c>
      <c r="L7137" s="82">
        <f t="shared" si="5535"/>
        <v>2658</v>
      </c>
      <c r="M7137" s="82">
        <f t="shared" ref="M7137" si="5609">SUM(M7185,M7227,M7267,M7309,M7349,M7389,M7429,M7478,M7530,M7570,M7612,M7654,M7696)</f>
        <v>0</v>
      </c>
      <c r="N7137" s="82">
        <f t="shared" ref="N7137:O7137" si="5610">SUM(N7185,N7227,N7267,N7309,N7349,N7389,N7429,N7478,N7530,N7570,N7612,N7654,N7696)</f>
        <v>0</v>
      </c>
      <c r="O7137" s="82">
        <f t="shared" si="5610"/>
        <v>2658</v>
      </c>
      <c r="P7137" s="82">
        <f t="shared" si="5531"/>
        <v>2658</v>
      </c>
      <c r="Q7137" s="82">
        <f t="shared" si="5532"/>
        <v>5.9816365109370784</v>
      </c>
    </row>
    <row r="7138" spans="1:17" s="8" customFormat="1" x14ac:dyDescent="0.25">
      <c r="A7138" s="2" t="s">
        <v>2082</v>
      </c>
      <c r="B7138" s="2" t="s">
        <v>69</v>
      </c>
      <c r="C7138" s="2" t="s">
        <v>2628</v>
      </c>
      <c r="D7138" s="54" t="s">
        <v>2635</v>
      </c>
      <c r="E7138" s="48" t="s">
        <v>2882</v>
      </c>
      <c r="F7138" s="54" t="s">
        <v>1</v>
      </c>
      <c r="G7138" s="56" t="s">
        <v>2899</v>
      </c>
      <c r="H7138" s="31" t="s">
        <v>35</v>
      </c>
      <c r="I7138" s="82">
        <f t="shared" ref="I7138" si="5611">SUM(I7186,I7228,I7268,I7310,I7350,I7390,I7430,I7479,I7531,I7571,I7613,I7655,I7697)</f>
        <v>3249879</v>
      </c>
      <c r="J7138" s="82">
        <f t="shared" ref="J7138:K7138" si="5612">SUM(J7186,J7228,J7268,J7310,J7350,J7390,J7430,J7479,J7531,J7571,J7613,J7655,J7697)</f>
        <v>2595729</v>
      </c>
      <c r="K7138" s="82">
        <f t="shared" si="5612"/>
        <v>0</v>
      </c>
      <c r="L7138" s="82">
        <f t="shared" si="5535"/>
        <v>184942</v>
      </c>
      <c r="M7138" s="82">
        <f t="shared" ref="M7138" si="5613">SUM(M7186,M7228,M7268,M7310,M7350,M7390,M7430,M7479,M7531,M7571,M7613,M7655,M7697)</f>
        <v>0</v>
      </c>
      <c r="N7138" s="82">
        <f t="shared" ref="N7138:O7138" si="5614">SUM(N7186,N7228,N7268,N7310,N7350,N7390,N7430,N7479,N7531,N7571,N7613,N7655,N7697)</f>
        <v>0</v>
      </c>
      <c r="O7138" s="82">
        <f t="shared" si="5614"/>
        <v>184942</v>
      </c>
      <c r="P7138" s="82">
        <f t="shared" si="5531"/>
        <v>184942</v>
      </c>
      <c r="Q7138" s="82">
        <f t="shared" si="5532"/>
        <v>7.1248577952475012</v>
      </c>
    </row>
    <row r="7139" spans="1:17" s="8" customFormat="1" ht="22.5" x14ac:dyDescent="0.25">
      <c r="A7139" s="1" t="s">
        <v>1</v>
      </c>
      <c r="B7139" s="1" t="s">
        <v>1</v>
      </c>
      <c r="C7139" s="1" t="s">
        <v>1</v>
      </c>
      <c r="D7139" s="55" t="s">
        <v>1</v>
      </c>
      <c r="E7139" s="55" t="s">
        <v>1</v>
      </c>
      <c r="F7139" s="55" t="s">
        <v>1</v>
      </c>
      <c r="G7139" s="55" t="s">
        <v>1</v>
      </c>
      <c r="H7139" s="3" t="s">
        <v>50</v>
      </c>
      <c r="I7139" s="38">
        <f t="shared" ref="I7139:O7139" si="5615">SUM(I7140)</f>
        <v>42250</v>
      </c>
      <c r="J7139" s="38">
        <f t="shared" si="5615"/>
        <v>12250</v>
      </c>
      <c r="K7139" s="38">
        <f t="shared" si="5615"/>
        <v>0</v>
      </c>
      <c r="L7139" s="38">
        <f t="shared" si="5535"/>
        <v>2021</v>
      </c>
      <c r="M7139" s="38">
        <f t="shared" si="5615"/>
        <v>0</v>
      </c>
      <c r="N7139" s="38">
        <f t="shared" si="5615"/>
        <v>0</v>
      </c>
      <c r="O7139" s="38">
        <f t="shared" si="5615"/>
        <v>2021</v>
      </c>
      <c r="P7139" s="38">
        <f t="shared" si="5531"/>
        <v>2021</v>
      </c>
      <c r="Q7139" s="38">
        <f t="shared" si="5532"/>
        <v>16.497959183673469</v>
      </c>
    </row>
    <row r="7140" spans="1:17" s="8" customFormat="1" x14ac:dyDescent="0.25">
      <c r="A7140" s="2" t="s">
        <v>2082</v>
      </c>
      <c r="B7140" s="2" t="s">
        <v>69</v>
      </c>
      <c r="C7140" s="2" t="s">
        <v>2628</v>
      </c>
      <c r="D7140" s="54" t="s">
        <v>2635</v>
      </c>
      <c r="E7140" s="55" t="s">
        <v>51</v>
      </c>
      <c r="F7140" s="55" t="s">
        <v>1</v>
      </c>
      <c r="G7140" s="55" t="s">
        <v>1</v>
      </c>
      <c r="H7140" s="10" t="s">
        <v>52</v>
      </c>
      <c r="I7140" s="81">
        <f t="shared" ref="I7140" si="5616">SUM(I7141:I7143)</f>
        <v>42250</v>
      </c>
      <c r="J7140" s="81">
        <f t="shared" ref="J7140:K7140" si="5617">SUM(J7141:J7143)</f>
        <v>12250</v>
      </c>
      <c r="K7140" s="81">
        <f t="shared" si="5617"/>
        <v>0</v>
      </c>
      <c r="L7140" s="81">
        <f t="shared" si="5535"/>
        <v>2021</v>
      </c>
      <c r="M7140" s="81">
        <f t="shared" ref="M7140" si="5618">SUM(M7141:M7143)</f>
        <v>0</v>
      </c>
      <c r="N7140" s="81">
        <f t="shared" ref="N7140:O7140" si="5619">SUM(N7141:N7143)</f>
        <v>0</v>
      </c>
      <c r="O7140" s="81">
        <f t="shared" si="5619"/>
        <v>2021</v>
      </c>
      <c r="P7140" s="81">
        <f t="shared" si="5531"/>
        <v>2021</v>
      </c>
      <c r="Q7140" s="81">
        <f t="shared" si="5532"/>
        <v>16.497959183673469</v>
      </c>
    </row>
    <row r="7141" spans="1:17" s="8" customFormat="1" x14ac:dyDescent="0.25">
      <c r="A7141" s="2" t="s">
        <v>2082</v>
      </c>
      <c r="B7141" s="2" t="s">
        <v>69</v>
      </c>
      <c r="C7141" s="2" t="s">
        <v>2628</v>
      </c>
      <c r="D7141" s="54" t="s">
        <v>2635</v>
      </c>
      <c r="E7141" s="48" t="s">
        <v>2886</v>
      </c>
      <c r="F7141" s="54" t="s">
        <v>1</v>
      </c>
      <c r="G7141" s="56" t="s">
        <v>2899</v>
      </c>
      <c r="H7141" s="31" t="s">
        <v>91</v>
      </c>
      <c r="I7141" s="82">
        <f t="shared" ref="I7141" si="5620">SUM(I7436)</f>
        <v>39000</v>
      </c>
      <c r="J7141" s="82">
        <f t="shared" ref="J7141:K7141" si="5621">SUM(J7436)</f>
        <v>9000</v>
      </c>
      <c r="K7141" s="82">
        <f t="shared" si="5621"/>
        <v>0</v>
      </c>
      <c r="L7141" s="82">
        <f t="shared" si="5535"/>
        <v>2021</v>
      </c>
      <c r="M7141" s="82">
        <f t="shared" ref="M7141" si="5622">SUM(M7436)</f>
        <v>0</v>
      </c>
      <c r="N7141" s="82">
        <f t="shared" ref="N7141:O7141" si="5623">SUM(N7436)</f>
        <v>0</v>
      </c>
      <c r="O7141" s="82">
        <f t="shared" si="5623"/>
        <v>2021</v>
      </c>
      <c r="P7141" s="82">
        <f t="shared" si="5531"/>
        <v>2021</v>
      </c>
      <c r="Q7141" s="82">
        <f t="shared" si="5532"/>
        <v>22.455555555555556</v>
      </c>
    </row>
    <row r="7142" spans="1:17" s="8" customFormat="1" x14ac:dyDescent="0.25">
      <c r="A7142" s="2" t="s">
        <v>2082</v>
      </c>
      <c r="B7142" s="2" t="s">
        <v>69</v>
      </c>
      <c r="C7142" s="2" t="s">
        <v>2628</v>
      </c>
      <c r="D7142" s="54" t="s">
        <v>2635</v>
      </c>
      <c r="E7142" s="48" t="s">
        <v>2887</v>
      </c>
      <c r="F7142" s="54" t="s">
        <v>1</v>
      </c>
      <c r="G7142" s="56" t="s">
        <v>2899</v>
      </c>
      <c r="H7142" s="31" t="s">
        <v>53</v>
      </c>
      <c r="I7142" s="82">
        <f t="shared" ref="I7142" si="5624">SUM(I7438,I7485)</f>
        <v>2000</v>
      </c>
      <c r="J7142" s="82">
        <f t="shared" ref="J7142:K7142" si="5625">SUM(J7438,J7485)</f>
        <v>2000</v>
      </c>
      <c r="K7142" s="82">
        <f t="shared" si="5625"/>
        <v>0</v>
      </c>
      <c r="L7142" s="82">
        <f t="shared" si="5535"/>
        <v>0</v>
      </c>
      <c r="M7142" s="82">
        <f t="shared" ref="M7142" si="5626">SUM(M7438,M7485)</f>
        <v>0</v>
      </c>
      <c r="N7142" s="82">
        <f t="shared" ref="N7142:O7142" si="5627">SUM(N7438,N7485)</f>
        <v>0</v>
      </c>
      <c r="O7142" s="82">
        <f t="shared" si="5627"/>
        <v>0</v>
      </c>
      <c r="P7142" s="82">
        <f t="shared" si="5531"/>
        <v>0</v>
      </c>
      <c r="Q7142" s="82">
        <f t="shared" si="5532"/>
        <v>0</v>
      </c>
    </row>
    <row r="7143" spans="1:17" s="8" customFormat="1" x14ac:dyDescent="0.25">
      <c r="A7143" s="2" t="s">
        <v>2082</v>
      </c>
      <c r="B7143" s="2" t="s">
        <v>69</v>
      </c>
      <c r="C7143" s="2" t="s">
        <v>2628</v>
      </c>
      <c r="D7143" s="54" t="s">
        <v>2635</v>
      </c>
      <c r="E7143" s="48" t="s">
        <v>2888</v>
      </c>
      <c r="F7143" s="54" t="s">
        <v>1</v>
      </c>
      <c r="G7143" s="56" t="s">
        <v>2899</v>
      </c>
      <c r="H7143" s="31" t="s">
        <v>58</v>
      </c>
      <c r="I7143" s="82">
        <f t="shared" ref="I7143" si="5628">SUM(I7192,I7234,I7274,I7316,I7356,I7396,I7440,I7487,I7537,I7577,I7619,I7661,I7703)</f>
        <v>1250</v>
      </c>
      <c r="J7143" s="82">
        <f t="shared" ref="J7143:K7143" si="5629">SUM(J7192,J7234,J7274,J7316,J7356,J7396,J7440,J7487,J7537,J7577,J7619,J7661,J7703)</f>
        <v>1250</v>
      </c>
      <c r="K7143" s="82">
        <f t="shared" si="5629"/>
        <v>0</v>
      </c>
      <c r="L7143" s="82">
        <f t="shared" si="5535"/>
        <v>0</v>
      </c>
      <c r="M7143" s="82">
        <f t="shared" ref="M7143" si="5630">SUM(M7192,M7234,M7274,M7316,M7356,M7396,M7440,M7487,M7537,M7577,M7619,M7661,M7703)</f>
        <v>0</v>
      </c>
      <c r="N7143" s="82">
        <f t="shared" ref="N7143:O7143" si="5631">SUM(N7192,N7234,N7274,N7316,N7356,N7396,N7440,N7487,N7537,N7577,N7619,N7661,N7703)</f>
        <v>0</v>
      </c>
      <c r="O7143" s="82">
        <f t="shared" si="5631"/>
        <v>0</v>
      </c>
      <c r="P7143" s="82">
        <f t="shared" si="5531"/>
        <v>0</v>
      </c>
      <c r="Q7143" s="82">
        <f t="shared" si="5532"/>
        <v>0</v>
      </c>
    </row>
    <row r="7144" spans="1:17" s="8" customFormat="1" ht="22.5" x14ac:dyDescent="0.25">
      <c r="A7144" s="1" t="s">
        <v>1</v>
      </c>
      <c r="B7144" s="1" t="s">
        <v>1</v>
      </c>
      <c r="C7144" s="1" t="s">
        <v>1</v>
      </c>
      <c r="D7144" s="55" t="s">
        <v>1</v>
      </c>
      <c r="E7144" s="55" t="s">
        <v>1</v>
      </c>
      <c r="F7144" s="55" t="s">
        <v>1</v>
      </c>
      <c r="G7144" s="55" t="s">
        <v>1</v>
      </c>
      <c r="H7144" s="3" t="s">
        <v>92</v>
      </c>
      <c r="I7144" s="38">
        <f t="shared" ref="I7144:O7144" si="5632">SUM(I7145)</f>
        <v>402150</v>
      </c>
      <c r="J7144" s="38">
        <f t="shared" si="5632"/>
        <v>86150</v>
      </c>
      <c r="K7144" s="38">
        <f t="shared" si="5632"/>
        <v>0</v>
      </c>
      <c r="L7144" s="38">
        <f t="shared" si="5535"/>
        <v>8000</v>
      </c>
      <c r="M7144" s="38">
        <f t="shared" si="5632"/>
        <v>0</v>
      </c>
      <c r="N7144" s="38">
        <f t="shared" si="5632"/>
        <v>0</v>
      </c>
      <c r="O7144" s="38">
        <f t="shared" si="5632"/>
        <v>8000</v>
      </c>
      <c r="P7144" s="38">
        <f t="shared" si="5531"/>
        <v>8000</v>
      </c>
      <c r="Q7144" s="38">
        <f t="shared" si="5532"/>
        <v>9.2861288450377248</v>
      </c>
    </row>
    <row r="7145" spans="1:17" s="8" customFormat="1" x14ac:dyDescent="0.25">
      <c r="A7145" s="2" t="s">
        <v>2082</v>
      </c>
      <c r="B7145" s="2" t="s">
        <v>69</v>
      </c>
      <c r="C7145" s="2" t="s">
        <v>2628</v>
      </c>
      <c r="D7145" s="54" t="s">
        <v>2635</v>
      </c>
      <c r="E7145" s="55" t="s">
        <v>93</v>
      </c>
      <c r="F7145" s="55" t="s">
        <v>1</v>
      </c>
      <c r="G7145" s="55" t="s">
        <v>1</v>
      </c>
      <c r="H7145" s="10" t="s">
        <v>94</v>
      </c>
      <c r="I7145" s="81">
        <f t="shared" ref="I7145" si="5633">SUM(I7146:I7147)</f>
        <v>402150</v>
      </c>
      <c r="J7145" s="81">
        <f t="shared" ref="J7145:K7145" si="5634">SUM(J7146:J7147)</f>
        <v>86150</v>
      </c>
      <c r="K7145" s="81">
        <f t="shared" si="5634"/>
        <v>0</v>
      </c>
      <c r="L7145" s="81">
        <f t="shared" si="5535"/>
        <v>8000</v>
      </c>
      <c r="M7145" s="81">
        <f t="shared" ref="M7145" si="5635">SUM(M7146:M7147)</f>
        <v>0</v>
      </c>
      <c r="N7145" s="81">
        <f t="shared" ref="N7145:O7145" si="5636">SUM(N7146:N7147)</f>
        <v>0</v>
      </c>
      <c r="O7145" s="81">
        <f t="shared" si="5636"/>
        <v>8000</v>
      </c>
      <c r="P7145" s="81">
        <f t="shared" si="5531"/>
        <v>8000</v>
      </c>
      <c r="Q7145" s="81">
        <f t="shared" si="5532"/>
        <v>9.2861288450377248</v>
      </c>
    </row>
    <row r="7146" spans="1:17" s="8" customFormat="1" x14ac:dyDescent="0.25">
      <c r="A7146" s="2" t="s">
        <v>2082</v>
      </c>
      <c r="B7146" s="2" t="s">
        <v>69</v>
      </c>
      <c r="C7146" s="2" t="s">
        <v>2628</v>
      </c>
      <c r="D7146" s="54" t="s">
        <v>2635</v>
      </c>
      <c r="E7146" s="48" t="s">
        <v>2889</v>
      </c>
      <c r="F7146" s="54" t="s">
        <v>1</v>
      </c>
      <c r="G7146" s="56" t="s">
        <v>2899</v>
      </c>
      <c r="H7146" s="31" t="s">
        <v>309</v>
      </c>
      <c r="I7146" s="82">
        <f t="shared" ref="I7146" si="5637">SUM(I7443,I7491)</f>
        <v>32150</v>
      </c>
      <c r="J7146" s="82">
        <f t="shared" ref="J7146:K7146" si="5638">SUM(J7443,J7491)</f>
        <v>16150</v>
      </c>
      <c r="K7146" s="82">
        <f t="shared" si="5638"/>
        <v>0</v>
      </c>
      <c r="L7146" s="82">
        <f t="shared" si="5535"/>
        <v>1000</v>
      </c>
      <c r="M7146" s="82">
        <f t="shared" ref="M7146" si="5639">SUM(M7443,M7491)</f>
        <v>0</v>
      </c>
      <c r="N7146" s="82">
        <f t="shared" ref="N7146:O7146" si="5640">SUM(N7443,N7491)</f>
        <v>0</v>
      </c>
      <c r="O7146" s="82">
        <f t="shared" si="5640"/>
        <v>1000</v>
      </c>
      <c r="P7146" s="82">
        <f t="shared" si="5531"/>
        <v>1000</v>
      </c>
      <c r="Q7146" s="82">
        <f t="shared" si="5532"/>
        <v>6.1919504643962853</v>
      </c>
    </row>
    <row r="7147" spans="1:17" s="8" customFormat="1" x14ac:dyDescent="0.25">
      <c r="A7147" s="2" t="s">
        <v>2082</v>
      </c>
      <c r="B7147" s="2" t="s">
        <v>69</v>
      </c>
      <c r="C7147" s="2" t="s">
        <v>2628</v>
      </c>
      <c r="D7147" s="54" t="s">
        <v>2635</v>
      </c>
      <c r="E7147" s="48" t="s">
        <v>2890</v>
      </c>
      <c r="F7147" s="54" t="s">
        <v>1</v>
      </c>
      <c r="G7147" s="56" t="s">
        <v>2899</v>
      </c>
      <c r="H7147" s="31" t="s">
        <v>95</v>
      </c>
      <c r="I7147" s="82">
        <f t="shared" ref="I7147" si="5641">SUM(I7494)</f>
        <v>370000</v>
      </c>
      <c r="J7147" s="82">
        <f t="shared" ref="J7147:K7147" si="5642">SUM(J7494)</f>
        <v>70000</v>
      </c>
      <c r="K7147" s="82">
        <f t="shared" si="5642"/>
        <v>0</v>
      </c>
      <c r="L7147" s="82">
        <f t="shared" si="5535"/>
        <v>7000</v>
      </c>
      <c r="M7147" s="82">
        <f t="shared" ref="M7147" si="5643">SUM(M7494)</f>
        <v>0</v>
      </c>
      <c r="N7147" s="82">
        <f t="shared" ref="N7147:O7147" si="5644">SUM(N7494)</f>
        <v>0</v>
      </c>
      <c r="O7147" s="82">
        <f t="shared" si="5644"/>
        <v>7000</v>
      </c>
      <c r="P7147" s="82">
        <f t="shared" si="5531"/>
        <v>7000</v>
      </c>
      <c r="Q7147" s="82">
        <f t="shared" si="5532"/>
        <v>10</v>
      </c>
    </row>
    <row r="7148" spans="1:17" s="8" customFormat="1" ht="22.5" x14ac:dyDescent="0.25">
      <c r="A7148" s="1" t="s">
        <v>1</v>
      </c>
      <c r="B7148" s="1" t="s">
        <v>1</v>
      </c>
      <c r="C7148" s="1" t="s">
        <v>1</v>
      </c>
      <c r="D7148" s="55" t="s">
        <v>1</v>
      </c>
      <c r="E7148" s="55" t="s">
        <v>1</v>
      </c>
      <c r="F7148" s="55" t="s">
        <v>1</v>
      </c>
      <c r="G7148" s="55" t="s">
        <v>1</v>
      </c>
      <c r="H7148" s="3" t="s">
        <v>59</v>
      </c>
      <c r="I7148" s="38">
        <f t="shared" ref="I7148:O7148" si="5645">SUM(I7149)</f>
        <v>463430</v>
      </c>
      <c r="J7148" s="38">
        <f t="shared" si="5645"/>
        <v>286380</v>
      </c>
      <c r="K7148" s="38">
        <f t="shared" si="5645"/>
        <v>0</v>
      </c>
      <c r="L7148" s="38">
        <f t="shared" si="5535"/>
        <v>26120</v>
      </c>
      <c r="M7148" s="38">
        <f t="shared" si="5645"/>
        <v>0</v>
      </c>
      <c r="N7148" s="38">
        <f t="shared" si="5645"/>
        <v>0</v>
      </c>
      <c r="O7148" s="38">
        <f t="shared" si="5645"/>
        <v>26120</v>
      </c>
      <c r="P7148" s="38">
        <f t="shared" si="5531"/>
        <v>26120</v>
      </c>
      <c r="Q7148" s="38">
        <f t="shared" si="5532"/>
        <v>9.1207486556323776</v>
      </c>
    </row>
    <row r="7149" spans="1:17" s="8" customFormat="1" x14ac:dyDescent="0.25">
      <c r="A7149" s="2" t="s">
        <v>2082</v>
      </c>
      <c r="B7149" s="2" t="s">
        <v>69</v>
      </c>
      <c r="C7149" s="2" t="s">
        <v>2628</v>
      </c>
      <c r="D7149" s="54" t="s">
        <v>2635</v>
      </c>
      <c r="E7149" s="55" t="s">
        <v>60</v>
      </c>
      <c r="F7149" s="55" t="s">
        <v>1</v>
      </c>
      <c r="G7149" s="55" t="s">
        <v>1</v>
      </c>
      <c r="H7149" s="10" t="s">
        <v>61</v>
      </c>
      <c r="I7149" s="81">
        <f t="shared" ref="I7149" si="5646">SUM(I7150:I7152)</f>
        <v>463430</v>
      </c>
      <c r="J7149" s="81">
        <f t="shared" ref="J7149:K7149" si="5647">SUM(J7150:J7152)</f>
        <v>286380</v>
      </c>
      <c r="K7149" s="81">
        <f t="shared" si="5647"/>
        <v>0</v>
      </c>
      <c r="L7149" s="81">
        <f t="shared" si="5535"/>
        <v>26120</v>
      </c>
      <c r="M7149" s="81">
        <f t="shared" ref="M7149" si="5648">SUM(M7150:M7152)</f>
        <v>0</v>
      </c>
      <c r="N7149" s="81">
        <f t="shared" ref="N7149:O7149" si="5649">SUM(N7150:N7152)</f>
        <v>0</v>
      </c>
      <c r="O7149" s="81">
        <f t="shared" si="5649"/>
        <v>26120</v>
      </c>
      <c r="P7149" s="81">
        <f t="shared" si="5531"/>
        <v>26120</v>
      </c>
      <c r="Q7149" s="81">
        <f t="shared" si="5532"/>
        <v>9.1207486556323776</v>
      </c>
    </row>
    <row r="7150" spans="1:17" s="8" customFormat="1" x14ac:dyDescent="0.25">
      <c r="A7150" s="2" t="s">
        <v>2082</v>
      </c>
      <c r="B7150" s="2" t="s">
        <v>69</v>
      </c>
      <c r="C7150" s="2" t="s">
        <v>2628</v>
      </c>
      <c r="D7150" s="54" t="s">
        <v>2635</v>
      </c>
      <c r="E7150" s="48">
        <v>8213</v>
      </c>
      <c r="F7150" s="54" t="s">
        <v>1</v>
      </c>
      <c r="G7150" s="56" t="s">
        <v>2899</v>
      </c>
      <c r="H7150" s="31" t="s">
        <v>62</v>
      </c>
      <c r="I7150" s="82">
        <f t="shared" ref="I7150" si="5650">SUM(I7195,I7237,I7277,I7319,I7359,I7399,I7447,I7499,I7540,I7580,I7623,I7664,I7706)</f>
        <v>390300</v>
      </c>
      <c r="J7150" s="82">
        <f t="shared" ref="J7150:K7150" si="5651">SUM(J7195,J7237,J7277,J7319,J7359,J7399,J7447,J7499,J7540,J7580,J7623,J7664,J7706)</f>
        <v>233300</v>
      </c>
      <c r="K7150" s="82">
        <f t="shared" si="5651"/>
        <v>0</v>
      </c>
      <c r="L7150" s="82">
        <f t="shared" si="5535"/>
        <v>26120</v>
      </c>
      <c r="M7150" s="82">
        <f t="shared" ref="M7150" si="5652">SUM(M7195,M7237,M7277,M7319,M7359,M7399,M7447,M7499,M7540,M7580,M7623,M7664,M7706)</f>
        <v>0</v>
      </c>
      <c r="N7150" s="82">
        <f t="shared" ref="N7150:O7150" si="5653">SUM(N7195,N7237,N7277,N7319,N7359,N7399,N7447,N7499,N7540,N7580,N7623,N7664,N7706)</f>
        <v>0</v>
      </c>
      <c r="O7150" s="82">
        <f t="shared" si="5653"/>
        <v>26120</v>
      </c>
      <c r="P7150" s="82">
        <f t="shared" si="5531"/>
        <v>26120</v>
      </c>
      <c r="Q7150" s="82">
        <f t="shared" si="5532"/>
        <v>11.195885126446635</v>
      </c>
    </row>
    <row r="7151" spans="1:17" s="8" customFormat="1" x14ac:dyDescent="0.25">
      <c r="A7151" s="2" t="s">
        <v>2082</v>
      </c>
      <c r="B7151" s="2" t="s">
        <v>69</v>
      </c>
      <c r="C7151" s="2" t="s">
        <v>2628</v>
      </c>
      <c r="D7151" s="54" t="s">
        <v>2635</v>
      </c>
      <c r="E7151" s="48">
        <v>8215</v>
      </c>
      <c r="F7151" s="54" t="s">
        <v>1</v>
      </c>
      <c r="G7151" s="56" t="s">
        <v>2899</v>
      </c>
      <c r="H7151" s="31" t="s">
        <v>183</v>
      </c>
      <c r="I7151" s="82">
        <f t="shared" ref="I7151" si="5654">SUM(I7500)</f>
        <v>6050</v>
      </c>
      <c r="J7151" s="82">
        <f t="shared" ref="J7151:K7151" si="5655">SUM(J7500)</f>
        <v>2000</v>
      </c>
      <c r="K7151" s="82">
        <f t="shared" si="5655"/>
        <v>0</v>
      </c>
      <c r="L7151" s="82">
        <f t="shared" si="5535"/>
        <v>0</v>
      </c>
      <c r="M7151" s="82">
        <f t="shared" ref="M7151" si="5656">SUM(M7500)</f>
        <v>0</v>
      </c>
      <c r="N7151" s="82">
        <f t="shared" ref="N7151:O7151" si="5657">SUM(N7500)</f>
        <v>0</v>
      </c>
      <c r="O7151" s="82">
        <f t="shared" si="5657"/>
        <v>0</v>
      </c>
      <c r="P7151" s="82">
        <f t="shared" si="5531"/>
        <v>0</v>
      </c>
      <c r="Q7151" s="82">
        <f t="shared" si="5532"/>
        <v>0</v>
      </c>
    </row>
    <row r="7152" spans="1:17" s="8" customFormat="1" x14ac:dyDescent="0.25">
      <c r="A7152" s="2" t="s">
        <v>2082</v>
      </c>
      <c r="B7152" s="2" t="s">
        <v>69</v>
      </c>
      <c r="C7152" s="2" t="s">
        <v>2628</v>
      </c>
      <c r="D7152" s="54" t="s">
        <v>2635</v>
      </c>
      <c r="E7152" s="48">
        <v>8216</v>
      </c>
      <c r="F7152" s="54" t="s">
        <v>1</v>
      </c>
      <c r="G7152" s="56" t="s">
        <v>2899</v>
      </c>
      <c r="H7152" s="31" t="s">
        <v>248</v>
      </c>
      <c r="I7152" s="82">
        <f t="shared" ref="I7152" si="5658">SUM(I7196,I7278,I7581,I7624,I7665,I7707)</f>
        <v>67080</v>
      </c>
      <c r="J7152" s="82">
        <f t="shared" ref="J7152:K7152" si="5659">SUM(J7196,J7278,J7581,J7624,J7665,J7707)</f>
        <v>51080</v>
      </c>
      <c r="K7152" s="82">
        <f t="shared" si="5659"/>
        <v>0</v>
      </c>
      <c r="L7152" s="82">
        <f t="shared" si="5535"/>
        <v>0</v>
      </c>
      <c r="M7152" s="82">
        <f t="shared" ref="M7152" si="5660">SUM(M7196,M7278,M7581,M7624,M7665,M7707)</f>
        <v>0</v>
      </c>
      <c r="N7152" s="82">
        <f t="shared" ref="N7152:O7152" si="5661">SUM(N7196,N7278,N7581,N7624,N7665,N7707)</f>
        <v>0</v>
      </c>
      <c r="O7152" s="82">
        <f t="shared" si="5661"/>
        <v>0</v>
      </c>
      <c r="P7152" s="82">
        <f t="shared" si="5531"/>
        <v>0</v>
      </c>
      <c r="Q7152" s="82">
        <f t="shared" si="5532"/>
        <v>0</v>
      </c>
    </row>
    <row r="7153" spans="1:17" s="8" customFormat="1" x14ac:dyDescent="0.25">
      <c r="A7153" s="31" t="s">
        <v>1</v>
      </c>
      <c r="B7153" s="31" t="s">
        <v>1</v>
      </c>
      <c r="C7153" s="31" t="s">
        <v>1</v>
      </c>
      <c r="D7153" s="56" t="s">
        <v>1</v>
      </c>
      <c r="E7153" s="56" t="s">
        <v>1</v>
      </c>
      <c r="F7153" s="56" t="s">
        <v>1</v>
      </c>
      <c r="G7153" s="56" t="s">
        <v>1</v>
      </c>
      <c r="H7153" s="3" t="s">
        <v>2631</v>
      </c>
      <c r="I7153" s="38">
        <f t="shared" ref="I7153" si="5662">SUM(I7118,I7139,I7144,I7148)</f>
        <v>23002149</v>
      </c>
      <c r="J7153" s="38">
        <f t="shared" ref="J7153:K7153" si="5663">SUM(J7118,J7139,J7144,J7148)</f>
        <v>21446249</v>
      </c>
      <c r="K7153" s="38">
        <f t="shared" si="5663"/>
        <v>0</v>
      </c>
      <c r="L7153" s="38">
        <f t="shared" si="5535"/>
        <v>1642492.9</v>
      </c>
      <c r="M7153" s="38">
        <f t="shared" ref="M7153" si="5664">SUM(M7118,M7139,M7144,M7148)</f>
        <v>0</v>
      </c>
      <c r="N7153" s="38">
        <f t="shared" ref="N7153:O7153" si="5665">SUM(N7118,N7139,N7144,N7148)</f>
        <v>0</v>
      </c>
      <c r="O7153" s="38">
        <f t="shared" si="5665"/>
        <v>1642492.9</v>
      </c>
      <c r="P7153" s="38">
        <f t="shared" si="5531"/>
        <v>1642492.9</v>
      </c>
      <c r="Q7153" s="38">
        <f t="shared" si="5532"/>
        <v>7.6586488387782872</v>
      </c>
    </row>
    <row r="7154" spans="1:17" s="8" customFormat="1" ht="15.75" thickBot="1" x14ac:dyDescent="0.3">
      <c r="A7154" s="31" t="s">
        <v>1</v>
      </c>
      <c r="B7154" s="31" t="s">
        <v>1</v>
      </c>
      <c r="C7154" s="31" t="s">
        <v>1</v>
      </c>
      <c r="D7154" s="56" t="s">
        <v>1</v>
      </c>
      <c r="E7154" s="56" t="s">
        <v>1</v>
      </c>
      <c r="F7154" s="56" t="s">
        <v>1</v>
      </c>
      <c r="G7154" s="56" t="s">
        <v>1</v>
      </c>
      <c r="H7154" s="10" t="s">
        <v>64</v>
      </c>
      <c r="I7154" s="81">
        <f t="shared" ref="I7154" si="5666">I7717</f>
        <v>611</v>
      </c>
      <c r="J7154" s="81">
        <f t="shared" ref="J7154:K7154" si="5667">J7717</f>
        <v>611</v>
      </c>
      <c r="K7154" s="81">
        <f t="shared" si="5667"/>
        <v>0</v>
      </c>
      <c r="L7154" s="81"/>
      <c r="M7154" s="81">
        <f t="shared" ref="M7154" si="5668">M7717</f>
        <v>0</v>
      </c>
      <c r="N7154" s="81">
        <f t="shared" ref="N7154:O7154" si="5669">N7717</f>
        <v>0</v>
      </c>
      <c r="O7154" s="81">
        <f t="shared" si="5669"/>
        <v>0</v>
      </c>
      <c r="P7154" s="81">
        <f t="shared" si="5531"/>
        <v>0</v>
      </c>
      <c r="Q7154" s="81">
        <f t="shared" si="5532"/>
        <v>0</v>
      </c>
    </row>
    <row r="7155" spans="1:17" s="8" customFormat="1" ht="34.5" thickBot="1" x14ac:dyDescent="0.3">
      <c r="A7155" s="31" t="s">
        <v>1</v>
      </c>
      <c r="B7155" s="31" t="s">
        <v>1</v>
      </c>
      <c r="C7155" s="31" t="s">
        <v>1</v>
      </c>
      <c r="D7155" s="56" t="s">
        <v>1</v>
      </c>
      <c r="E7155" s="56" t="s">
        <v>1</v>
      </c>
      <c r="F7155" s="56" t="s">
        <v>1</v>
      </c>
      <c r="G7155" s="56" t="s">
        <v>1</v>
      </c>
      <c r="H7155" s="7" t="s">
        <v>65</v>
      </c>
      <c r="I7155" s="64" t="s">
        <v>2718</v>
      </c>
      <c r="J7155" s="64" t="s">
        <v>2879</v>
      </c>
      <c r="K7155" s="64" t="s">
        <v>2942</v>
      </c>
      <c r="L7155" s="64" t="s">
        <v>2942</v>
      </c>
      <c r="M7155" s="64" t="s">
        <v>2950</v>
      </c>
      <c r="N7155" s="64" t="s">
        <v>2949</v>
      </c>
      <c r="O7155" s="64" t="s">
        <v>2948</v>
      </c>
      <c r="P7155" s="64" t="s">
        <v>2942</v>
      </c>
      <c r="Q7155" s="64" t="s">
        <v>2944</v>
      </c>
    </row>
    <row r="7156" spans="1:17" s="8" customFormat="1" x14ac:dyDescent="0.25">
      <c r="A7156" s="32"/>
      <c r="B7156" s="32"/>
      <c r="C7156" s="32"/>
      <c r="D7156" s="52"/>
      <c r="E7156" s="52"/>
      <c r="F7156" s="52"/>
      <c r="G7156" s="52"/>
      <c r="H7156" s="4" t="s">
        <v>1</v>
      </c>
      <c r="I7156" s="65">
        <v>1</v>
      </c>
      <c r="J7156" s="65" t="s">
        <v>2894</v>
      </c>
      <c r="K7156" s="65">
        <v>3</v>
      </c>
      <c r="L7156" s="65" t="s">
        <v>2945</v>
      </c>
      <c r="M7156" s="65">
        <v>5</v>
      </c>
      <c r="N7156" s="65">
        <v>6</v>
      </c>
      <c r="O7156" s="65">
        <v>7</v>
      </c>
      <c r="P7156" s="65" t="s">
        <v>2946</v>
      </c>
      <c r="Q7156" s="65">
        <v>9</v>
      </c>
    </row>
    <row r="7157" spans="1:17" s="8" customFormat="1" x14ac:dyDescent="0.25">
      <c r="A7157" s="32"/>
      <c r="B7157" s="32"/>
      <c r="C7157" s="32"/>
      <c r="D7157" s="52"/>
      <c r="E7157" s="52"/>
      <c r="F7157" s="52"/>
      <c r="G7157" s="52"/>
      <c r="H7157" s="5" t="s">
        <v>132</v>
      </c>
      <c r="I7157" s="83">
        <f t="shared" ref="I7157" si="5670">SUM(I7153)</f>
        <v>23002149</v>
      </c>
      <c r="J7157" s="83">
        <f t="shared" ref="J7157:K7157" si="5671">SUM(J7153)</f>
        <v>21446249</v>
      </c>
      <c r="K7157" s="83">
        <f t="shared" si="5671"/>
        <v>0</v>
      </c>
      <c r="L7157" s="83">
        <f t="shared" si="5535"/>
        <v>1642492.9</v>
      </c>
      <c r="M7157" s="83">
        <f t="shared" ref="M7157" si="5672">SUM(M7153)</f>
        <v>0</v>
      </c>
      <c r="N7157" s="83">
        <f t="shared" ref="N7157:O7157" si="5673">SUM(N7153)</f>
        <v>0</v>
      </c>
      <c r="O7157" s="83">
        <f t="shared" si="5673"/>
        <v>1642492.9</v>
      </c>
      <c r="P7157" s="83">
        <f t="shared" si="5531"/>
        <v>1642492.9</v>
      </c>
      <c r="Q7157" s="83">
        <f t="shared" si="5532"/>
        <v>7.6586488387782872</v>
      </c>
    </row>
    <row r="7158" spans="1:17" s="8" customFormat="1" x14ac:dyDescent="0.25">
      <c r="A7158" s="32"/>
      <c r="B7158" s="32"/>
      <c r="C7158" s="32"/>
      <c r="D7158" s="52"/>
      <c r="E7158" s="52"/>
      <c r="F7158" s="52"/>
      <c r="G7158" s="52"/>
      <c r="H7158" s="6" t="s">
        <v>67</v>
      </c>
      <c r="I7158" s="83">
        <f t="shared" ref="I7158" si="5674">SUM(I7157)</f>
        <v>23002149</v>
      </c>
      <c r="J7158" s="83">
        <f t="shared" ref="J7158:K7158" si="5675">SUM(J7157)</f>
        <v>21446249</v>
      </c>
      <c r="K7158" s="83">
        <f t="shared" si="5675"/>
        <v>0</v>
      </c>
      <c r="L7158" s="83">
        <f t="shared" si="5535"/>
        <v>1642492.9</v>
      </c>
      <c r="M7158" s="83">
        <f t="shared" ref="M7158" si="5676">SUM(M7157)</f>
        <v>0</v>
      </c>
      <c r="N7158" s="83">
        <f t="shared" ref="N7158:O7158" si="5677">SUM(N7157)</f>
        <v>0</v>
      </c>
      <c r="O7158" s="83">
        <f t="shared" si="5677"/>
        <v>1642492.9</v>
      </c>
      <c r="P7158" s="83">
        <f t="shared" si="5531"/>
        <v>1642492.9</v>
      </c>
      <c r="Q7158" s="83">
        <f t="shared" si="5532"/>
        <v>7.6586488387782872</v>
      </c>
    </row>
    <row r="7159" spans="1:17" s="8" customFormat="1" x14ac:dyDescent="0.25">
      <c r="A7159" s="33"/>
      <c r="B7159" s="33"/>
      <c r="C7159" s="33"/>
      <c r="D7159" s="58"/>
      <c r="E7159" s="58"/>
      <c r="F7159" s="58"/>
      <c r="G7159" s="58"/>
      <c r="H7159" s="30"/>
      <c r="I7159" s="79"/>
      <c r="J7159" s="79"/>
      <c r="K7159" s="79"/>
      <c r="L7159" s="79"/>
      <c r="M7159" s="79"/>
      <c r="N7159" s="79"/>
      <c r="O7159" s="79"/>
      <c r="P7159" s="79"/>
      <c r="Q7159" s="79"/>
    </row>
    <row r="7160" spans="1:17" s="8" customFormat="1" x14ac:dyDescent="0.25">
      <c r="A7160" s="31" t="s">
        <v>1</v>
      </c>
      <c r="B7160" s="31" t="s">
        <v>1</v>
      </c>
      <c r="C7160" s="31" t="s">
        <v>1</v>
      </c>
      <c r="D7160" s="56" t="s">
        <v>1</v>
      </c>
      <c r="E7160" s="56" t="s">
        <v>1</v>
      </c>
      <c r="F7160" s="56" t="s">
        <v>1</v>
      </c>
      <c r="G7160" s="56" t="s">
        <v>1</v>
      </c>
      <c r="H7160" s="29" t="s">
        <v>1</v>
      </c>
      <c r="I7160" s="80"/>
      <c r="J7160" s="80"/>
      <c r="K7160" s="80"/>
      <c r="L7160" s="80"/>
      <c r="M7160" s="80"/>
      <c r="N7160" s="80"/>
      <c r="O7160" s="80"/>
      <c r="P7160" s="80"/>
      <c r="Q7160" s="80"/>
    </row>
    <row r="7161" spans="1:17" s="8" customFormat="1" x14ac:dyDescent="0.25">
      <c r="A7161" s="31" t="s">
        <v>1</v>
      </c>
      <c r="B7161" s="31" t="s">
        <v>1</v>
      </c>
      <c r="C7161" s="31" t="s">
        <v>1</v>
      </c>
      <c r="D7161" s="56" t="s">
        <v>1</v>
      </c>
      <c r="E7161" s="56" t="s">
        <v>1</v>
      </c>
      <c r="F7161" s="56" t="s">
        <v>1</v>
      </c>
      <c r="G7161" s="56" t="s">
        <v>1</v>
      </c>
      <c r="H7161" s="3" t="s">
        <v>2238</v>
      </c>
      <c r="I7161" s="38">
        <f t="shared" ref="I7161" si="5678">SUM(I7153)</f>
        <v>23002149</v>
      </c>
      <c r="J7161" s="38">
        <f t="shared" ref="J7161:K7161" si="5679">SUM(J7153)</f>
        <v>21446249</v>
      </c>
      <c r="K7161" s="38">
        <f t="shared" si="5679"/>
        <v>0</v>
      </c>
      <c r="L7161" s="38">
        <f t="shared" si="5535"/>
        <v>1642492.9</v>
      </c>
      <c r="M7161" s="38">
        <f t="shared" ref="M7161" si="5680">SUM(M7153)</f>
        <v>0</v>
      </c>
      <c r="N7161" s="38">
        <f t="shared" ref="N7161:O7161" si="5681">SUM(N7153)</f>
        <v>0</v>
      </c>
      <c r="O7161" s="38">
        <f t="shared" si="5681"/>
        <v>1642492.9</v>
      </c>
      <c r="P7161" s="38">
        <f t="shared" si="5531"/>
        <v>1642492.9</v>
      </c>
      <c r="Q7161" s="38">
        <f t="shared" si="5532"/>
        <v>7.6586488387782872</v>
      </c>
    </row>
    <row r="7162" spans="1:17" s="8" customFormat="1" ht="15.75" thickBot="1" x14ac:dyDescent="0.3">
      <c r="A7162" s="31" t="s">
        <v>1</v>
      </c>
      <c r="B7162" s="31" t="s">
        <v>1</v>
      </c>
      <c r="C7162" s="31" t="s">
        <v>1</v>
      </c>
      <c r="D7162" s="56" t="s">
        <v>1</v>
      </c>
      <c r="E7162" s="56" t="s">
        <v>1</v>
      </c>
      <c r="F7162" s="56" t="s">
        <v>1</v>
      </c>
      <c r="G7162" s="56" t="s">
        <v>1</v>
      </c>
      <c r="H7162" s="10" t="s">
        <v>64</v>
      </c>
      <c r="I7162" s="81">
        <f t="shared" ref="I7162" si="5682">I7154</f>
        <v>611</v>
      </c>
      <c r="J7162" s="81">
        <f t="shared" ref="J7162:K7162" si="5683">J7154</f>
        <v>611</v>
      </c>
      <c r="K7162" s="81">
        <f t="shared" si="5683"/>
        <v>0</v>
      </c>
      <c r="L7162" s="81"/>
      <c r="M7162" s="81">
        <f t="shared" ref="M7162" si="5684">M7154</f>
        <v>0</v>
      </c>
      <c r="N7162" s="81">
        <f t="shared" ref="N7162:O7162" si="5685">N7154</f>
        <v>0</v>
      </c>
      <c r="O7162" s="81">
        <f t="shared" si="5685"/>
        <v>0</v>
      </c>
      <c r="P7162" s="81">
        <f t="shared" si="5531"/>
        <v>0</v>
      </c>
      <c r="Q7162" s="81">
        <f t="shared" si="5532"/>
        <v>0</v>
      </c>
    </row>
    <row r="7163" spans="1:17" ht="34.5" thickBot="1" x14ac:dyDescent="0.3">
      <c r="A7163" s="22" t="s">
        <v>4</v>
      </c>
      <c r="B7163" s="22" t="s">
        <v>5</v>
      </c>
      <c r="C7163" s="22" t="s">
        <v>6</v>
      </c>
      <c r="D7163" s="44" t="s">
        <v>2891</v>
      </c>
      <c r="E7163" s="44" t="s">
        <v>2895</v>
      </c>
      <c r="F7163" s="44" t="s">
        <v>7</v>
      </c>
      <c r="G7163" s="44" t="s">
        <v>8</v>
      </c>
      <c r="H7163" s="22" t="s">
        <v>9</v>
      </c>
      <c r="I7163" s="64" t="s">
        <v>2718</v>
      </c>
      <c r="J7163" s="64" t="s">
        <v>2879</v>
      </c>
      <c r="K7163" s="64" t="s">
        <v>2942</v>
      </c>
      <c r="L7163" s="64" t="s">
        <v>2942</v>
      </c>
      <c r="M7163" s="64" t="s">
        <v>2950</v>
      </c>
      <c r="N7163" s="64" t="s">
        <v>2949</v>
      </c>
      <c r="O7163" s="64" t="s">
        <v>2948</v>
      </c>
      <c r="P7163" s="64" t="s">
        <v>2942</v>
      </c>
      <c r="Q7163" s="64" t="s">
        <v>2944</v>
      </c>
    </row>
    <row r="7164" spans="1:17" x14ac:dyDescent="0.25">
      <c r="A7164" s="15" t="s">
        <v>1</v>
      </c>
      <c r="B7164" s="15" t="s">
        <v>1</v>
      </c>
      <c r="C7164" s="15" t="s">
        <v>1</v>
      </c>
      <c r="D7164" s="45" t="s">
        <v>1</v>
      </c>
      <c r="E7164" s="45" t="s">
        <v>1</v>
      </c>
      <c r="F7164" s="46" t="s">
        <v>1</v>
      </c>
      <c r="G7164" s="47" t="s">
        <v>1</v>
      </c>
      <c r="H7164" s="16" t="s">
        <v>1</v>
      </c>
      <c r="I7164" s="65">
        <v>1</v>
      </c>
      <c r="J7164" s="65" t="s">
        <v>2894</v>
      </c>
      <c r="K7164" s="65">
        <v>3</v>
      </c>
      <c r="L7164" s="65" t="s">
        <v>2945</v>
      </c>
      <c r="M7164" s="65">
        <v>5</v>
      </c>
      <c r="N7164" s="65">
        <v>6</v>
      </c>
      <c r="O7164" s="65">
        <v>7</v>
      </c>
      <c r="P7164" s="65" t="s">
        <v>2946</v>
      </c>
      <c r="Q7164" s="65">
        <v>9</v>
      </c>
    </row>
    <row r="7165" spans="1:17" x14ac:dyDescent="0.25">
      <c r="A7165" s="14" t="s">
        <v>2082</v>
      </c>
      <c r="B7165" s="14" t="s">
        <v>69</v>
      </c>
      <c r="C7165" s="12" t="s">
        <v>11</v>
      </c>
      <c r="D7165" s="43" t="s">
        <v>2100</v>
      </c>
      <c r="E7165" s="42" t="s">
        <v>1</v>
      </c>
      <c r="F7165" s="42" t="s">
        <v>1</v>
      </c>
      <c r="G7165" s="42" t="s">
        <v>1</v>
      </c>
      <c r="H7165" s="11" t="s">
        <v>2101</v>
      </c>
      <c r="I7165" s="63"/>
      <c r="J7165" s="63"/>
      <c r="K7165" s="63"/>
      <c r="L7165" s="63"/>
      <c r="M7165" s="63"/>
      <c r="N7165" s="63"/>
      <c r="O7165" s="63"/>
      <c r="P7165" s="63">
        <f t="shared" si="5531"/>
        <v>0</v>
      </c>
      <c r="Q7165" s="63" t="str">
        <f t="shared" si="5532"/>
        <v>-</v>
      </c>
    </row>
    <row r="7166" spans="1:17" ht="22.5" x14ac:dyDescent="0.25">
      <c r="A7166" s="14" t="s">
        <v>1</v>
      </c>
      <c r="B7166" s="14" t="s">
        <v>1</v>
      </c>
      <c r="C7166" s="14" t="s">
        <v>1</v>
      </c>
      <c r="D7166" s="42" t="s">
        <v>1</v>
      </c>
      <c r="E7166" s="42" t="s">
        <v>1</v>
      </c>
      <c r="F7166" s="42" t="s">
        <v>1</v>
      </c>
      <c r="G7166" s="42" t="s">
        <v>1</v>
      </c>
      <c r="H7166" s="17" t="s">
        <v>13</v>
      </c>
      <c r="I7166" s="66">
        <f t="shared" ref="I7166" si="5686">SUM(I7167,I7175,I7177)</f>
        <v>7619818</v>
      </c>
      <c r="J7166" s="66">
        <f t="shared" ref="J7166:K7166" si="5687">SUM(J7167,J7175,J7177)</f>
        <v>7469818</v>
      </c>
      <c r="K7166" s="66">
        <f t="shared" si="5687"/>
        <v>0</v>
      </c>
      <c r="L7166" s="66">
        <f t="shared" si="5535"/>
        <v>481200</v>
      </c>
      <c r="M7166" s="66">
        <f t="shared" ref="M7166" si="5688">SUM(M7167,M7175,M7177)</f>
        <v>0</v>
      </c>
      <c r="N7166" s="66">
        <f t="shared" ref="N7166:O7166" si="5689">SUM(N7167,N7175,N7177)</f>
        <v>0</v>
      </c>
      <c r="O7166" s="66">
        <f t="shared" si="5689"/>
        <v>481200</v>
      </c>
      <c r="P7166" s="66">
        <f t="shared" si="5531"/>
        <v>481200</v>
      </c>
      <c r="Q7166" s="66">
        <f t="shared" si="5532"/>
        <v>6.4419240201033015</v>
      </c>
    </row>
    <row r="7167" spans="1:17" x14ac:dyDescent="0.25">
      <c r="A7167" s="12" t="s">
        <v>2082</v>
      </c>
      <c r="B7167" s="12" t="s">
        <v>69</v>
      </c>
      <c r="C7167" s="12" t="s">
        <v>11</v>
      </c>
      <c r="D7167" s="43" t="s">
        <v>2100</v>
      </c>
      <c r="E7167" s="42" t="s">
        <v>2709</v>
      </c>
      <c r="F7167" s="42" t="s">
        <v>1</v>
      </c>
      <c r="G7167" s="42" t="s">
        <v>1</v>
      </c>
      <c r="H7167" s="11" t="s">
        <v>15</v>
      </c>
      <c r="I7167" s="67">
        <f t="shared" ref="I7167" si="5690">SUM(I7168,I7169)</f>
        <v>5791572</v>
      </c>
      <c r="J7167" s="67">
        <f t="shared" ref="J7167:K7167" si="5691">SUM(J7168,J7169)</f>
        <v>5791572</v>
      </c>
      <c r="K7167" s="67">
        <f t="shared" si="5691"/>
        <v>0</v>
      </c>
      <c r="L7167" s="67">
        <f t="shared" si="5535"/>
        <v>440000</v>
      </c>
      <c r="M7167" s="67">
        <f t="shared" ref="M7167" si="5692">SUM(M7168,M7169)</f>
        <v>0</v>
      </c>
      <c r="N7167" s="67">
        <f t="shared" ref="N7167:O7167" si="5693">SUM(N7168,N7169)</f>
        <v>0</v>
      </c>
      <c r="O7167" s="67">
        <f t="shared" si="5693"/>
        <v>440000</v>
      </c>
      <c r="P7167" s="67">
        <f t="shared" si="5531"/>
        <v>440000</v>
      </c>
      <c r="Q7167" s="67">
        <f t="shared" si="5532"/>
        <v>7.5972464816115552</v>
      </c>
    </row>
    <row r="7168" spans="1:17" x14ac:dyDescent="0.25">
      <c r="A7168" s="12" t="s">
        <v>2082</v>
      </c>
      <c r="B7168" s="12" t="s">
        <v>69</v>
      </c>
      <c r="C7168" s="12" t="s">
        <v>11</v>
      </c>
      <c r="D7168" s="43" t="s">
        <v>2100</v>
      </c>
      <c r="E7168" s="48">
        <v>6111</v>
      </c>
      <c r="F7168" s="43"/>
      <c r="G7168" s="56" t="s">
        <v>2899</v>
      </c>
      <c r="H7168" s="23" t="s">
        <v>16</v>
      </c>
      <c r="I7168" s="68">
        <v>5169408</v>
      </c>
      <c r="J7168" s="68">
        <v>5169408</v>
      </c>
      <c r="K7168" s="68"/>
      <c r="L7168" s="68">
        <f t="shared" si="5535"/>
        <v>400000</v>
      </c>
      <c r="M7168" s="68"/>
      <c r="N7168" s="68"/>
      <c r="O7168" s="68">
        <v>400000</v>
      </c>
      <c r="P7168" s="68">
        <f t="shared" si="5531"/>
        <v>400000</v>
      </c>
      <c r="Q7168" s="68">
        <f t="shared" si="5532"/>
        <v>7.7378299410686875</v>
      </c>
    </row>
    <row r="7169" spans="1:17" x14ac:dyDescent="0.25">
      <c r="A7169" s="14" t="s">
        <v>2082</v>
      </c>
      <c r="B7169" s="14" t="s">
        <v>69</v>
      </c>
      <c r="C7169" s="14" t="s">
        <v>11</v>
      </c>
      <c r="D7169" s="50" t="s">
        <v>2100</v>
      </c>
      <c r="E7169" s="50" t="s">
        <v>2719</v>
      </c>
      <c r="F7169" s="43" t="s">
        <v>1</v>
      </c>
      <c r="G7169" s="49" t="s">
        <v>1</v>
      </c>
      <c r="H7169" s="11" t="s">
        <v>19</v>
      </c>
      <c r="I7169" s="67">
        <f t="shared" ref="I7169:O7169" si="5694">SUM(I7170:I7174)</f>
        <v>622164</v>
      </c>
      <c r="J7169" s="67">
        <f t="shared" si="5694"/>
        <v>622164</v>
      </c>
      <c r="K7169" s="67">
        <f t="shared" si="5694"/>
        <v>0</v>
      </c>
      <c r="L7169" s="67">
        <f t="shared" si="5535"/>
        <v>40000</v>
      </c>
      <c r="M7169" s="67">
        <f t="shared" si="5694"/>
        <v>0</v>
      </c>
      <c r="N7169" s="67">
        <f t="shared" si="5694"/>
        <v>0</v>
      </c>
      <c r="O7169" s="67">
        <f t="shared" si="5694"/>
        <v>40000</v>
      </c>
      <c r="P7169" s="67">
        <f t="shared" si="5531"/>
        <v>40000</v>
      </c>
      <c r="Q7169" s="67">
        <f t="shared" si="5532"/>
        <v>6.4291730154750191</v>
      </c>
    </row>
    <row r="7170" spans="1:17" x14ac:dyDescent="0.25">
      <c r="A7170" s="12" t="s">
        <v>2082</v>
      </c>
      <c r="B7170" s="12" t="s">
        <v>69</v>
      </c>
      <c r="C7170" s="12" t="s">
        <v>11</v>
      </c>
      <c r="D7170" s="43" t="s">
        <v>2100</v>
      </c>
      <c r="E7170" s="48">
        <v>6112</v>
      </c>
      <c r="F7170" s="43" t="s">
        <v>2102</v>
      </c>
      <c r="G7170" s="56" t="s">
        <v>2899</v>
      </c>
      <c r="H7170" s="23" t="s">
        <v>73</v>
      </c>
      <c r="I7170" s="68">
        <v>107300</v>
      </c>
      <c r="J7170" s="68">
        <v>107300</v>
      </c>
      <c r="K7170" s="68"/>
      <c r="L7170" s="68">
        <f t="shared" si="5535"/>
        <v>0</v>
      </c>
      <c r="M7170" s="68"/>
      <c r="N7170" s="68"/>
      <c r="O7170" s="68"/>
      <c r="P7170" s="68">
        <f t="shared" si="5531"/>
        <v>0</v>
      </c>
      <c r="Q7170" s="68">
        <f t="shared" si="5532"/>
        <v>0</v>
      </c>
    </row>
    <row r="7171" spans="1:17" x14ac:dyDescent="0.25">
      <c r="A7171" s="12" t="s">
        <v>2082</v>
      </c>
      <c r="B7171" s="12" t="s">
        <v>69</v>
      </c>
      <c r="C7171" s="12" t="s">
        <v>11</v>
      </c>
      <c r="D7171" s="43" t="s">
        <v>2100</v>
      </c>
      <c r="E7171" s="48">
        <v>6112</v>
      </c>
      <c r="F7171" s="43" t="s">
        <v>2103</v>
      </c>
      <c r="G7171" s="56" t="s">
        <v>2899</v>
      </c>
      <c r="H7171" s="23" t="s">
        <v>22</v>
      </c>
      <c r="I7171" s="68">
        <v>382600</v>
      </c>
      <c r="J7171" s="68">
        <v>382600</v>
      </c>
      <c r="K7171" s="68"/>
      <c r="L7171" s="68">
        <f t="shared" si="5535"/>
        <v>40000</v>
      </c>
      <c r="M7171" s="68"/>
      <c r="N7171" s="68"/>
      <c r="O7171" s="68">
        <v>40000</v>
      </c>
      <c r="P7171" s="68">
        <f t="shared" si="5531"/>
        <v>40000</v>
      </c>
      <c r="Q7171" s="68">
        <f t="shared" si="5532"/>
        <v>10.454783063251437</v>
      </c>
    </row>
    <row r="7172" spans="1:17" x14ac:dyDescent="0.25">
      <c r="A7172" s="12" t="s">
        <v>2082</v>
      </c>
      <c r="B7172" s="12" t="s">
        <v>69</v>
      </c>
      <c r="C7172" s="12" t="s">
        <v>11</v>
      </c>
      <c r="D7172" s="43" t="s">
        <v>2100</v>
      </c>
      <c r="E7172" s="48">
        <v>6112</v>
      </c>
      <c r="F7172" s="43" t="s">
        <v>2104</v>
      </c>
      <c r="G7172" s="56" t="s">
        <v>2899</v>
      </c>
      <c r="H7172" s="23" t="s">
        <v>24</v>
      </c>
      <c r="I7172" s="68">
        <v>95264</v>
      </c>
      <c r="J7172" s="68">
        <v>95264</v>
      </c>
      <c r="K7172" s="68"/>
      <c r="L7172" s="68">
        <f t="shared" si="5535"/>
        <v>0</v>
      </c>
      <c r="M7172" s="68"/>
      <c r="N7172" s="68"/>
      <c r="O7172" s="68"/>
      <c r="P7172" s="68">
        <f t="shared" si="5531"/>
        <v>0</v>
      </c>
      <c r="Q7172" s="68">
        <f t="shared" si="5532"/>
        <v>0</v>
      </c>
    </row>
    <row r="7173" spans="1:17" x14ac:dyDescent="0.25">
      <c r="A7173" s="12" t="s">
        <v>2082</v>
      </c>
      <c r="B7173" s="12" t="s">
        <v>69</v>
      </c>
      <c r="C7173" s="12" t="s">
        <v>11</v>
      </c>
      <c r="D7173" s="43" t="s">
        <v>2100</v>
      </c>
      <c r="E7173" s="48">
        <v>6112</v>
      </c>
      <c r="F7173" s="43" t="s">
        <v>2105</v>
      </c>
      <c r="G7173" s="56" t="s">
        <v>2899</v>
      </c>
      <c r="H7173" s="23" t="s">
        <v>76</v>
      </c>
      <c r="I7173" s="68">
        <v>12000</v>
      </c>
      <c r="J7173" s="68">
        <v>12000</v>
      </c>
      <c r="K7173" s="68"/>
      <c r="L7173" s="68">
        <f t="shared" si="5535"/>
        <v>0</v>
      </c>
      <c r="M7173" s="68"/>
      <c r="N7173" s="68"/>
      <c r="O7173" s="68"/>
      <c r="P7173" s="68">
        <f t="shared" si="5531"/>
        <v>0</v>
      </c>
      <c r="Q7173" s="68">
        <f t="shared" si="5532"/>
        <v>0</v>
      </c>
    </row>
    <row r="7174" spans="1:17" x14ac:dyDescent="0.25">
      <c r="A7174" s="12" t="s">
        <v>2082</v>
      </c>
      <c r="B7174" s="12" t="s">
        <v>69</v>
      </c>
      <c r="C7174" s="12" t="s">
        <v>11</v>
      </c>
      <c r="D7174" s="43" t="s">
        <v>2100</v>
      </c>
      <c r="E7174" s="48">
        <v>6112</v>
      </c>
      <c r="F7174" s="43" t="s">
        <v>2106</v>
      </c>
      <c r="G7174" s="56" t="s">
        <v>2899</v>
      </c>
      <c r="H7174" s="23" t="s">
        <v>26</v>
      </c>
      <c r="I7174" s="68">
        <v>25000</v>
      </c>
      <c r="J7174" s="68">
        <v>25000</v>
      </c>
      <c r="K7174" s="68"/>
      <c r="L7174" s="68">
        <f t="shared" si="5535"/>
        <v>0</v>
      </c>
      <c r="M7174" s="68"/>
      <c r="N7174" s="68"/>
      <c r="O7174" s="68"/>
      <c r="P7174" s="68">
        <f t="shared" si="5531"/>
        <v>0</v>
      </c>
      <c r="Q7174" s="68">
        <f t="shared" si="5532"/>
        <v>0</v>
      </c>
    </row>
    <row r="7175" spans="1:17" x14ac:dyDescent="0.25">
      <c r="A7175" s="12" t="s">
        <v>2082</v>
      </c>
      <c r="B7175" s="12" t="s">
        <v>69</v>
      </c>
      <c r="C7175" s="12" t="s">
        <v>11</v>
      </c>
      <c r="D7175" s="43" t="s">
        <v>2100</v>
      </c>
      <c r="E7175" s="42" t="s">
        <v>2710</v>
      </c>
      <c r="F7175" s="42" t="s">
        <v>1</v>
      </c>
      <c r="G7175" s="42" t="s">
        <v>1</v>
      </c>
      <c r="H7175" s="11" t="s">
        <v>28</v>
      </c>
      <c r="I7175" s="67">
        <f t="shared" ref="I7175:O7175" si="5695">SUM(I7176)</f>
        <v>540788</v>
      </c>
      <c r="J7175" s="67">
        <f t="shared" si="5695"/>
        <v>540788</v>
      </c>
      <c r="K7175" s="67">
        <f t="shared" si="5695"/>
        <v>0</v>
      </c>
      <c r="L7175" s="67">
        <f t="shared" si="5535"/>
        <v>40000</v>
      </c>
      <c r="M7175" s="67">
        <f t="shared" si="5695"/>
        <v>0</v>
      </c>
      <c r="N7175" s="67">
        <f t="shared" si="5695"/>
        <v>0</v>
      </c>
      <c r="O7175" s="67">
        <f t="shared" si="5695"/>
        <v>40000</v>
      </c>
      <c r="P7175" s="67">
        <f t="shared" si="5531"/>
        <v>40000</v>
      </c>
      <c r="Q7175" s="67">
        <f t="shared" si="5532"/>
        <v>7.3966138301885396</v>
      </c>
    </row>
    <row r="7176" spans="1:17" x14ac:dyDescent="0.25">
      <c r="A7176" s="12" t="s">
        <v>2082</v>
      </c>
      <c r="B7176" s="12" t="s">
        <v>69</v>
      </c>
      <c r="C7176" s="12" t="s">
        <v>11</v>
      </c>
      <c r="D7176" s="43" t="s">
        <v>2100</v>
      </c>
      <c r="E7176" s="48">
        <v>6121</v>
      </c>
      <c r="F7176" s="43"/>
      <c r="G7176" s="56" t="s">
        <v>2899</v>
      </c>
      <c r="H7176" s="23" t="s">
        <v>29</v>
      </c>
      <c r="I7176" s="68">
        <v>540788</v>
      </c>
      <c r="J7176" s="68">
        <v>540788</v>
      </c>
      <c r="K7176" s="68"/>
      <c r="L7176" s="68">
        <f t="shared" si="5535"/>
        <v>40000</v>
      </c>
      <c r="M7176" s="68"/>
      <c r="N7176" s="68"/>
      <c r="O7176" s="68">
        <v>40000</v>
      </c>
      <c r="P7176" s="68">
        <f t="shared" si="5531"/>
        <v>40000</v>
      </c>
      <c r="Q7176" s="68">
        <f t="shared" si="5532"/>
        <v>7.3966138301885396</v>
      </c>
    </row>
    <row r="7177" spans="1:17" x14ac:dyDescent="0.25">
      <c r="A7177" s="12" t="s">
        <v>2082</v>
      </c>
      <c r="B7177" s="12" t="s">
        <v>69</v>
      </c>
      <c r="C7177" s="12" t="s">
        <v>11</v>
      </c>
      <c r="D7177" s="43" t="s">
        <v>2100</v>
      </c>
      <c r="E7177" s="42" t="s">
        <v>2711</v>
      </c>
      <c r="F7177" s="42" t="s">
        <v>1</v>
      </c>
      <c r="G7177" s="42" t="s">
        <v>1</v>
      </c>
      <c r="H7177" s="11" t="s">
        <v>32</v>
      </c>
      <c r="I7177" s="67">
        <f t="shared" ref="I7177:O7177" si="5696">SUM(I7178:I7186)</f>
        <v>1287458</v>
      </c>
      <c r="J7177" s="67">
        <f t="shared" si="5696"/>
        <v>1137458</v>
      </c>
      <c r="K7177" s="67">
        <f t="shared" si="5696"/>
        <v>0</v>
      </c>
      <c r="L7177" s="67">
        <f t="shared" si="5535"/>
        <v>1200</v>
      </c>
      <c r="M7177" s="67">
        <f t="shared" si="5696"/>
        <v>0</v>
      </c>
      <c r="N7177" s="67">
        <f t="shared" si="5696"/>
        <v>0</v>
      </c>
      <c r="O7177" s="67">
        <f t="shared" si="5696"/>
        <v>1200</v>
      </c>
      <c r="P7177" s="67">
        <f t="shared" si="5531"/>
        <v>1200</v>
      </c>
      <c r="Q7177" s="67">
        <f t="shared" si="5532"/>
        <v>0.10549840082007422</v>
      </c>
    </row>
    <row r="7178" spans="1:17" x14ac:dyDescent="0.25">
      <c r="A7178" s="12" t="s">
        <v>2082</v>
      </c>
      <c r="B7178" s="12" t="s">
        <v>69</v>
      </c>
      <c r="C7178" s="12" t="s">
        <v>11</v>
      </c>
      <c r="D7178" s="43" t="s">
        <v>2100</v>
      </c>
      <c r="E7178" s="48">
        <v>6131</v>
      </c>
      <c r="F7178" s="43"/>
      <c r="G7178" s="56" t="s">
        <v>2899</v>
      </c>
      <c r="H7178" s="23" t="s">
        <v>33</v>
      </c>
      <c r="I7178" s="68">
        <v>87000</v>
      </c>
      <c r="J7178" s="68">
        <v>27000</v>
      </c>
      <c r="K7178" s="68"/>
      <c r="L7178" s="68">
        <f t="shared" si="5535"/>
        <v>0</v>
      </c>
      <c r="M7178" s="68"/>
      <c r="N7178" s="68"/>
      <c r="O7178" s="68"/>
      <c r="P7178" s="68">
        <f t="shared" si="5531"/>
        <v>0</v>
      </c>
      <c r="Q7178" s="68">
        <f t="shared" si="5532"/>
        <v>0</v>
      </c>
    </row>
    <row r="7179" spans="1:17" x14ac:dyDescent="0.25">
      <c r="A7179" s="12" t="s">
        <v>2082</v>
      </c>
      <c r="B7179" s="12" t="s">
        <v>69</v>
      </c>
      <c r="C7179" s="12" t="s">
        <v>11</v>
      </c>
      <c r="D7179" s="43" t="s">
        <v>2100</v>
      </c>
      <c r="E7179" s="48">
        <v>6132</v>
      </c>
      <c r="F7179" s="43"/>
      <c r="G7179" s="56" t="s">
        <v>2899</v>
      </c>
      <c r="H7179" s="23" t="s">
        <v>227</v>
      </c>
      <c r="I7179" s="68">
        <v>254000</v>
      </c>
      <c r="J7179" s="68">
        <v>254000</v>
      </c>
      <c r="K7179" s="68"/>
      <c r="L7179" s="68">
        <f t="shared" si="5535"/>
        <v>0</v>
      </c>
      <c r="M7179" s="68"/>
      <c r="N7179" s="68"/>
      <c r="O7179" s="68"/>
      <c r="P7179" s="68">
        <f t="shared" si="5531"/>
        <v>0</v>
      </c>
      <c r="Q7179" s="68">
        <f t="shared" si="5532"/>
        <v>0</v>
      </c>
    </row>
    <row r="7180" spans="1:17" x14ac:dyDescent="0.25">
      <c r="A7180" s="12" t="s">
        <v>2082</v>
      </c>
      <c r="B7180" s="12" t="s">
        <v>69</v>
      </c>
      <c r="C7180" s="12" t="s">
        <v>11</v>
      </c>
      <c r="D7180" s="43" t="s">
        <v>2100</v>
      </c>
      <c r="E7180" s="48">
        <v>6133</v>
      </c>
      <c r="F7180" s="43"/>
      <c r="G7180" s="56" t="s">
        <v>2899</v>
      </c>
      <c r="H7180" s="23" t="s">
        <v>229</v>
      </c>
      <c r="I7180" s="68">
        <v>50000</v>
      </c>
      <c r="J7180" s="68">
        <v>50000</v>
      </c>
      <c r="K7180" s="68"/>
      <c r="L7180" s="68">
        <f t="shared" si="5535"/>
        <v>0</v>
      </c>
      <c r="M7180" s="68"/>
      <c r="N7180" s="68"/>
      <c r="O7180" s="68"/>
      <c r="P7180" s="68">
        <f t="shared" si="5531"/>
        <v>0</v>
      </c>
      <c r="Q7180" s="68">
        <f t="shared" si="5532"/>
        <v>0</v>
      </c>
    </row>
    <row r="7181" spans="1:17" x14ac:dyDescent="0.25">
      <c r="A7181" s="12" t="s">
        <v>2082</v>
      </c>
      <c r="B7181" s="12" t="s">
        <v>69</v>
      </c>
      <c r="C7181" s="12" t="s">
        <v>11</v>
      </c>
      <c r="D7181" s="43" t="s">
        <v>2100</v>
      </c>
      <c r="E7181" s="48">
        <v>6134</v>
      </c>
      <c r="F7181" s="43"/>
      <c r="G7181" s="56" t="s">
        <v>2899</v>
      </c>
      <c r="H7181" s="23" t="s">
        <v>169</v>
      </c>
      <c r="I7181" s="68">
        <v>120000</v>
      </c>
      <c r="J7181" s="68">
        <v>90000</v>
      </c>
      <c r="K7181" s="68"/>
      <c r="L7181" s="68">
        <f t="shared" si="5535"/>
        <v>0</v>
      </c>
      <c r="M7181" s="68"/>
      <c r="N7181" s="68"/>
      <c r="O7181" s="68"/>
      <c r="P7181" s="68">
        <f t="shared" ref="P7181:P7243" si="5697">K7181+L7181</f>
        <v>0</v>
      </c>
      <c r="Q7181" s="68">
        <f t="shared" ref="Q7181:Q7243" si="5698">IF(J7181=0,"-",P7181/J7181*100)</f>
        <v>0</v>
      </c>
    </row>
    <row r="7182" spans="1:17" x14ac:dyDescent="0.25">
      <c r="A7182" s="12" t="s">
        <v>2082</v>
      </c>
      <c r="B7182" s="12" t="s">
        <v>69</v>
      </c>
      <c r="C7182" s="12" t="s">
        <v>11</v>
      </c>
      <c r="D7182" s="43" t="s">
        <v>2100</v>
      </c>
      <c r="E7182" s="48">
        <v>6135</v>
      </c>
      <c r="F7182" s="43"/>
      <c r="G7182" s="56" t="s">
        <v>2899</v>
      </c>
      <c r="H7182" s="23" t="s">
        <v>231</v>
      </c>
      <c r="I7182" s="68">
        <v>47000</v>
      </c>
      <c r="J7182" s="68">
        <v>27000</v>
      </c>
      <c r="K7182" s="68"/>
      <c r="L7182" s="68">
        <f t="shared" ref="L7182:L7243" si="5699">SUM(M7182:O7182)</f>
        <v>0</v>
      </c>
      <c r="M7182" s="68"/>
      <c r="N7182" s="68"/>
      <c r="O7182" s="68"/>
      <c r="P7182" s="68">
        <f t="shared" si="5697"/>
        <v>0</v>
      </c>
      <c r="Q7182" s="68">
        <f t="shared" si="5698"/>
        <v>0</v>
      </c>
    </row>
    <row r="7183" spans="1:17" x14ac:dyDescent="0.25">
      <c r="A7183" s="12" t="s">
        <v>2082</v>
      </c>
      <c r="B7183" s="12" t="s">
        <v>69</v>
      </c>
      <c r="C7183" s="12" t="s">
        <v>11</v>
      </c>
      <c r="D7183" s="43" t="s">
        <v>2100</v>
      </c>
      <c r="E7183" s="48">
        <v>6136</v>
      </c>
      <c r="F7183" s="43"/>
      <c r="G7183" s="56" t="s">
        <v>2899</v>
      </c>
      <c r="H7183" s="23" t="s">
        <v>233</v>
      </c>
      <c r="I7183" s="68">
        <v>25000</v>
      </c>
      <c r="J7183" s="68">
        <v>25000</v>
      </c>
      <c r="K7183" s="68"/>
      <c r="L7183" s="68">
        <f t="shared" si="5699"/>
        <v>0</v>
      </c>
      <c r="M7183" s="68"/>
      <c r="N7183" s="68"/>
      <c r="O7183" s="68"/>
      <c r="P7183" s="68">
        <f t="shared" si="5697"/>
        <v>0</v>
      </c>
      <c r="Q7183" s="68">
        <f t="shared" si="5698"/>
        <v>0</v>
      </c>
    </row>
    <row r="7184" spans="1:17" x14ac:dyDescent="0.25">
      <c r="A7184" s="12" t="s">
        <v>2082</v>
      </c>
      <c r="B7184" s="12" t="s">
        <v>69</v>
      </c>
      <c r="C7184" s="12" t="s">
        <v>11</v>
      </c>
      <c r="D7184" s="43" t="s">
        <v>2100</v>
      </c>
      <c r="E7184" s="48">
        <v>6137</v>
      </c>
      <c r="F7184" s="43"/>
      <c r="G7184" s="56" t="s">
        <v>2899</v>
      </c>
      <c r="H7184" s="23" t="s">
        <v>235</v>
      </c>
      <c r="I7184" s="68">
        <v>60000</v>
      </c>
      <c r="J7184" s="68">
        <v>50000</v>
      </c>
      <c r="K7184" s="68"/>
      <c r="L7184" s="68">
        <f t="shared" si="5699"/>
        <v>0</v>
      </c>
      <c r="M7184" s="68"/>
      <c r="N7184" s="68"/>
      <c r="O7184" s="68"/>
      <c r="P7184" s="68">
        <f t="shared" si="5697"/>
        <v>0</v>
      </c>
      <c r="Q7184" s="68">
        <f t="shared" si="5698"/>
        <v>0</v>
      </c>
    </row>
    <row r="7185" spans="1:17" x14ac:dyDescent="0.25">
      <c r="A7185" s="12" t="s">
        <v>2082</v>
      </c>
      <c r="B7185" s="12" t="s">
        <v>69</v>
      </c>
      <c r="C7185" s="12" t="s">
        <v>11</v>
      </c>
      <c r="D7185" s="43" t="s">
        <v>2100</v>
      </c>
      <c r="E7185" s="48">
        <v>6138</v>
      </c>
      <c r="F7185" s="43"/>
      <c r="G7185" s="56" t="s">
        <v>2899</v>
      </c>
      <c r="H7185" s="23" t="s">
        <v>237</v>
      </c>
      <c r="I7185" s="68">
        <v>15000</v>
      </c>
      <c r="J7185" s="68">
        <v>15000</v>
      </c>
      <c r="K7185" s="68"/>
      <c r="L7185" s="68">
        <f t="shared" si="5699"/>
        <v>0</v>
      </c>
      <c r="M7185" s="68"/>
      <c r="N7185" s="68"/>
      <c r="O7185" s="68"/>
      <c r="P7185" s="68">
        <f t="shared" si="5697"/>
        <v>0</v>
      </c>
      <c r="Q7185" s="68">
        <f t="shared" si="5698"/>
        <v>0</v>
      </c>
    </row>
    <row r="7186" spans="1:17" x14ac:dyDescent="0.25">
      <c r="A7186" s="14" t="s">
        <v>2082</v>
      </c>
      <c r="B7186" s="14" t="s">
        <v>69</v>
      </c>
      <c r="C7186" s="14" t="s">
        <v>11</v>
      </c>
      <c r="D7186" s="50" t="s">
        <v>2100</v>
      </c>
      <c r="E7186" s="50" t="s">
        <v>2720</v>
      </c>
      <c r="F7186" s="43" t="s">
        <v>1</v>
      </c>
      <c r="G7186" s="49" t="s">
        <v>1</v>
      </c>
      <c r="H7186" s="11" t="s">
        <v>35</v>
      </c>
      <c r="I7186" s="67">
        <f t="shared" ref="I7186:O7186" si="5700">SUM(I7187:I7189)</f>
        <v>629458</v>
      </c>
      <c r="J7186" s="67">
        <f t="shared" si="5700"/>
        <v>599458</v>
      </c>
      <c r="K7186" s="67">
        <f t="shared" si="5700"/>
        <v>0</v>
      </c>
      <c r="L7186" s="67">
        <f t="shared" si="5699"/>
        <v>1200</v>
      </c>
      <c r="M7186" s="67">
        <f t="shared" si="5700"/>
        <v>0</v>
      </c>
      <c r="N7186" s="67">
        <f t="shared" si="5700"/>
        <v>0</v>
      </c>
      <c r="O7186" s="67">
        <f t="shared" si="5700"/>
        <v>1200</v>
      </c>
      <c r="P7186" s="67">
        <f t="shared" si="5697"/>
        <v>1200</v>
      </c>
      <c r="Q7186" s="67">
        <f t="shared" si="5698"/>
        <v>0.20018083001644821</v>
      </c>
    </row>
    <row r="7187" spans="1:17" x14ac:dyDescent="0.25">
      <c r="A7187" s="12" t="s">
        <v>2082</v>
      </c>
      <c r="B7187" s="12" t="s">
        <v>69</v>
      </c>
      <c r="C7187" s="12" t="s">
        <v>11</v>
      </c>
      <c r="D7187" s="43" t="s">
        <v>2100</v>
      </c>
      <c r="E7187" s="48">
        <v>6139</v>
      </c>
      <c r="F7187" s="43"/>
      <c r="G7187" s="56" t="s">
        <v>2899</v>
      </c>
      <c r="H7187" s="23" t="s">
        <v>35</v>
      </c>
      <c r="I7187" s="68">
        <v>595174</v>
      </c>
      <c r="J7187" s="68">
        <v>565174</v>
      </c>
      <c r="K7187" s="68"/>
      <c r="L7187" s="68">
        <f t="shared" si="5699"/>
        <v>0</v>
      </c>
      <c r="M7187" s="68"/>
      <c r="N7187" s="68"/>
      <c r="O7187" s="68"/>
      <c r="P7187" s="68">
        <f t="shared" si="5697"/>
        <v>0</v>
      </c>
      <c r="Q7187" s="68">
        <f t="shared" si="5698"/>
        <v>0</v>
      </c>
    </row>
    <row r="7188" spans="1:17" x14ac:dyDescent="0.25">
      <c r="A7188" s="12" t="s">
        <v>2082</v>
      </c>
      <c r="B7188" s="12" t="s">
        <v>69</v>
      </c>
      <c r="C7188" s="12" t="s">
        <v>11</v>
      </c>
      <c r="D7188" s="43" t="s">
        <v>2100</v>
      </c>
      <c r="E7188" s="48">
        <v>6139</v>
      </c>
      <c r="F7188" s="43" t="s">
        <v>2107</v>
      </c>
      <c r="G7188" s="56" t="s">
        <v>2899</v>
      </c>
      <c r="H7188" s="23" t="s">
        <v>43</v>
      </c>
      <c r="I7188" s="68">
        <v>14484</v>
      </c>
      <c r="J7188" s="68">
        <v>14484</v>
      </c>
      <c r="K7188" s="68"/>
      <c r="L7188" s="68">
        <f t="shared" si="5699"/>
        <v>1200</v>
      </c>
      <c r="M7188" s="68"/>
      <c r="N7188" s="68"/>
      <c r="O7188" s="68">
        <v>1200</v>
      </c>
      <c r="P7188" s="68">
        <f t="shared" si="5697"/>
        <v>1200</v>
      </c>
      <c r="Q7188" s="68">
        <f t="shared" si="5698"/>
        <v>8.2850041425020713</v>
      </c>
    </row>
    <row r="7189" spans="1:17" ht="22.5" x14ac:dyDescent="0.25">
      <c r="A7189" s="12" t="s">
        <v>2082</v>
      </c>
      <c r="B7189" s="12" t="s">
        <v>69</v>
      </c>
      <c r="C7189" s="12" t="s">
        <v>11</v>
      </c>
      <c r="D7189" s="43" t="s">
        <v>2100</v>
      </c>
      <c r="E7189" s="48">
        <v>6139</v>
      </c>
      <c r="F7189" s="43" t="s">
        <v>2108</v>
      </c>
      <c r="G7189" s="56" t="s">
        <v>2899</v>
      </c>
      <c r="H7189" s="23" t="s">
        <v>49</v>
      </c>
      <c r="I7189" s="68">
        <v>19800</v>
      </c>
      <c r="J7189" s="68">
        <v>19800</v>
      </c>
      <c r="K7189" s="68"/>
      <c r="L7189" s="68">
        <f t="shared" si="5699"/>
        <v>0</v>
      </c>
      <c r="M7189" s="68"/>
      <c r="N7189" s="68"/>
      <c r="O7189" s="68"/>
      <c r="P7189" s="68">
        <f t="shared" si="5697"/>
        <v>0</v>
      </c>
      <c r="Q7189" s="68">
        <f t="shared" si="5698"/>
        <v>0</v>
      </c>
    </row>
    <row r="7190" spans="1:17" ht="22.5" x14ac:dyDescent="0.25">
      <c r="A7190" s="14" t="s">
        <v>1</v>
      </c>
      <c r="B7190" s="14" t="s">
        <v>1</v>
      </c>
      <c r="C7190" s="14" t="s">
        <v>1</v>
      </c>
      <c r="D7190" s="42" t="s">
        <v>1</v>
      </c>
      <c r="E7190" s="42" t="s">
        <v>1</v>
      </c>
      <c r="F7190" s="42" t="s">
        <v>1</v>
      </c>
      <c r="G7190" s="42" t="s">
        <v>1</v>
      </c>
      <c r="H7190" s="17" t="s">
        <v>50</v>
      </c>
      <c r="I7190" s="66">
        <f t="shared" ref="I7190:O7191" si="5701">SUM(I7191)</f>
        <v>100</v>
      </c>
      <c r="J7190" s="66">
        <f t="shared" si="5701"/>
        <v>100</v>
      </c>
      <c r="K7190" s="66">
        <f t="shared" si="5701"/>
        <v>0</v>
      </c>
      <c r="L7190" s="66">
        <f t="shared" si="5699"/>
        <v>0</v>
      </c>
      <c r="M7190" s="66">
        <f t="shared" si="5701"/>
        <v>0</v>
      </c>
      <c r="N7190" s="66">
        <f t="shared" si="5701"/>
        <v>0</v>
      </c>
      <c r="O7190" s="66">
        <f t="shared" si="5701"/>
        <v>0</v>
      </c>
      <c r="P7190" s="66">
        <f t="shared" si="5697"/>
        <v>0</v>
      </c>
      <c r="Q7190" s="66">
        <f t="shared" si="5698"/>
        <v>0</v>
      </c>
    </row>
    <row r="7191" spans="1:17" x14ac:dyDescent="0.25">
      <c r="A7191" s="12" t="s">
        <v>2082</v>
      </c>
      <c r="B7191" s="12" t="s">
        <v>69</v>
      </c>
      <c r="C7191" s="12" t="s">
        <v>11</v>
      </c>
      <c r="D7191" s="43" t="s">
        <v>2100</v>
      </c>
      <c r="E7191" s="42" t="s">
        <v>2712</v>
      </c>
      <c r="F7191" s="42" t="s">
        <v>1</v>
      </c>
      <c r="G7191" s="42" t="s">
        <v>1</v>
      </c>
      <c r="H7191" s="11" t="s">
        <v>52</v>
      </c>
      <c r="I7191" s="67">
        <f t="shared" si="5701"/>
        <v>100</v>
      </c>
      <c r="J7191" s="67">
        <f t="shared" si="5701"/>
        <v>100</v>
      </c>
      <c r="K7191" s="67">
        <f t="shared" si="5701"/>
        <v>0</v>
      </c>
      <c r="L7191" s="67">
        <f t="shared" si="5699"/>
        <v>0</v>
      </c>
      <c r="M7191" s="67">
        <f t="shared" si="5701"/>
        <v>0</v>
      </c>
      <c r="N7191" s="67">
        <f t="shared" si="5701"/>
        <v>0</v>
      </c>
      <c r="O7191" s="67">
        <f t="shared" si="5701"/>
        <v>0</v>
      </c>
      <c r="P7191" s="67">
        <f t="shared" si="5697"/>
        <v>0</v>
      </c>
      <c r="Q7191" s="67">
        <f t="shared" si="5698"/>
        <v>0</v>
      </c>
    </row>
    <row r="7192" spans="1:17" x14ac:dyDescent="0.25">
      <c r="A7192" s="12" t="s">
        <v>2082</v>
      </c>
      <c r="B7192" s="12" t="s">
        <v>69</v>
      </c>
      <c r="C7192" s="12" t="s">
        <v>11</v>
      </c>
      <c r="D7192" s="43" t="s">
        <v>2100</v>
      </c>
      <c r="E7192" s="48">
        <v>6148</v>
      </c>
      <c r="F7192" s="43"/>
      <c r="G7192" s="56" t="s">
        <v>2899</v>
      </c>
      <c r="H7192" s="23" t="s">
        <v>58</v>
      </c>
      <c r="I7192" s="68">
        <v>100</v>
      </c>
      <c r="J7192" s="68">
        <v>100</v>
      </c>
      <c r="K7192" s="68"/>
      <c r="L7192" s="68">
        <f t="shared" si="5699"/>
        <v>0</v>
      </c>
      <c r="M7192" s="68"/>
      <c r="N7192" s="68"/>
      <c r="O7192" s="68"/>
      <c r="P7192" s="68">
        <f t="shared" si="5697"/>
        <v>0</v>
      </c>
      <c r="Q7192" s="68">
        <f t="shared" si="5698"/>
        <v>0</v>
      </c>
    </row>
    <row r="7193" spans="1:17" ht="22.5" x14ac:dyDescent="0.25">
      <c r="A7193" s="14" t="s">
        <v>1</v>
      </c>
      <c r="B7193" s="14" t="s">
        <v>1</v>
      </c>
      <c r="C7193" s="14" t="s">
        <v>1</v>
      </c>
      <c r="D7193" s="42" t="s">
        <v>1</v>
      </c>
      <c r="E7193" s="42" t="s">
        <v>1</v>
      </c>
      <c r="F7193" s="42" t="s">
        <v>1</v>
      </c>
      <c r="G7193" s="42" t="s">
        <v>1</v>
      </c>
      <c r="H7193" s="17" t="s">
        <v>59</v>
      </c>
      <c r="I7193" s="66">
        <f t="shared" ref="I7193:O7193" si="5702">SUM(I7194)</f>
        <v>66000</v>
      </c>
      <c r="J7193" s="66">
        <f t="shared" si="5702"/>
        <v>46000</v>
      </c>
      <c r="K7193" s="66">
        <f t="shared" si="5702"/>
        <v>0</v>
      </c>
      <c r="L7193" s="66">
        <f t="shared" si="5699"/>
        <v>0</v>
      </c>
      <c r="M7193" s="66">
        <f t="shared" si="5702"/>
        <v>0</v>
      </c>
      <c r="N7193" s="66">
        <f t="shared" si="5702"/>
        <v>0</v>
      </c>
      <c r="O7193" s="66">
        <f t="shared" si="5702"/>
        <v>0</v>
      </c>
      <c r="P7193" s="66">
        <f t="shared" si="5697"/>
        <v>0</v>
      </c>
      <c r="Q7193" s="66">
        <f t="shared" si="5698"/>
        <v>0</v>
      </c>
    </row>
    <row r="7194" spans="1:17" x14ac:dyDescent="0.25">
      <c r="A7194" s="12" t="s">
        <v>2082</v>
      </c>
      <c r="B7194" s="12" t="s">
        <v>69</v>
      </c>
      <c r="C7194" s="12" t="s">
        <v>11</v>
      </c>
      <c r="D7194" s="43" t="s">
        <v>2100</v>
      </c>
      <c r="E7194" s="42" t="s">
        <v>2715</v>
      </c>
      <c r="F7194" s="42" t="s">
        <v>1</v>
      </c>
      <c r="G7194" s="42" t="s">
        <v>1</v>
      </c>
      <c r="H7194" s="11" t="s">
        <v>61</v>
      </c>
      <c r="I7194" s="67">
        <f t="shared" ref="I7194" si="5703">SUM(I7195:I7196)</f>
        <v>66000</v>
      </c>
      <c r="J7194" s="67">
        <f t="shared" ref="J7194:K7194" si="5704">SUM(J7195:J7196)</f>
        <v>46000</v>
      </c>
      <c r="K7194" s="67">
        <f t="shared" si="5704"/>
        <v>0</v>
      </c>
      <c r="L7194" s="67">
        <f t="shared" si="5699"/>
        <v>0</v>
      </c>
      <c r="M7194" s="67">
        <f t="shared" ref="M7194" si="5705">SUM(M7195:M7196)</f>
        <v>0</v>
      </c>
      <c r="N7194" s="67">
        <f t="shared" ref="N7194:O7194" si="5706">SUM(N7195:N7196)</f>
        <v>0</v>
      </c>
      <c r="O7194" s="67">
        <f t="shared" si="5706"/>
        <v>0</v>
      </c>
      <c r="P7194" s="67">
        <f t="shared" si="5697"/>
        <v>0</v>
      </c>
      <c r="Q7194" s="67">
        <f t="shared" si="5698"/>
        <v>0</v>
      </c>
    </row>
    <row r="7195" spans="1:17" x14ac:dyDescent="0.25">
      <c r="A7195" s="12" t="s">
        <v>2082</v>
      </c>
      <c r="B7195" s="12" t="s">
        <v>69</v>
      </c>
      <c r="C7195" s="12" t="s">
        <v>11</v>
      </c>
      <c r="D7195" s="43" t="s">
        <v>2100</v>
      </c>
      <c r="E7195" s="48">
        <v>8213</v>
      </c>
      <c r="F7195" s="43"/>
      <c r="G7195" s="56" t="s">
        <v>2899</v>
      </c>
      <c r="H7195" s="23" t="s">
        <v>62</v>
      </c>
      <c r="I7195" s="68">
        <v>40000</v>
      </c>
      <c r="J7195" s="68">
        <v>20000</v>
      </c>
      <c r="K7195" s="68"/>
      <c r="L7195" s="68">
        <f t="shared" si="5699"/>
        <v>0</v>
      </c>
      <c r="M7195" s="68"/>
      <c r="N7195" s="68"/>
      <c r="O7195" s="68"/>
      <c r="P7195" s="68">
        <f t="shared" si="5697"/>
        <v>0</v>
      </c>
      <c r="Q7195" s="68">
        <f t="shared" si="5698"/>
        <v>0</v>
      </c>
    </row>
    <row r="7196" spans="1:17" x14ac:dyDescent="0.25">
      <c r="A7196" s="12" t="s">
        <v>2082</v>
      </c>
      <c r="B7196" s="12" t="s">
        <v>69</v>
      </c>
      <c r="C7196" s="12" t="s">
        <v>11</v>
      </c>
      <c r="D7196" s="43" t="s">
        <v>2100</v>
      </c>
      <c r="E7196" s="48">
        <v>8216</v>
      </c>
      <c r="F7196" s="43"/>
      <c r="G7196" s="56" t="s">
        <v>2899</v>
      </c>
      <c r="H7196" s="23" t="s">
        <v>248</v>
      </c>
      <c r="I7196" s="68">
        <v>26000</v>
      </c>
      <c r="J7196" s="68">
        <v>26000</v>
      </c>
      <c r="K7196" s="68"/>
      <c r="L7196" s="68">
        <f t="shared" si="5699"/>
        <v>0</v>
      </c>
      <c r="M7196" s="68"/>
      <c r="N7196" s="68"/>
      <c r="O7196" s="68"/>
      <c r="P7196" s="68">
        <f t="shared" si="5697"/>
        <v>0</v>
      </c>
      <c r="Q7196" s="68">
        <f t="shared" si="5698"/>
        <v>0</v>
      </c>
    </row>
    <row r="7197" spans="1:17" x14ac:dyDescent="0.25">
      <c r="A7197" s="23" t="s">
        <v>1</v>
      </c>
      <c r="B7197" s="23" t="s">
        <v>1</v>
      </c>
      <c r="C7197" s="23" t="s">
        <v>1</v>
      </c>
      <c r="D7197" s="49" t="s">
        <v>1</v>
      </c>
      <c r="E7197" s="49" t="s">
        <v>1</v>
      </c>
      <c r="F7197" s="49" t="s">
        <v>1</v>
      </c>
      <c r="G7197" s="49" t="s">
        <v>1</v>
      </c>
      <c r="H7197" s="17" t="s">
        <v>2109</v>
      </c>
      <c r="I7197" s="66">
        <f t="shared" ref="I7197:O7197" si="5707">SUM(I7166,I7190,I7193)</f>
        <v>7685918</v>
      </c>
      <c r="J7197" s="66">
        <f t="shared" si="5707"/>
        <v>7515918</v>
      </c>
      <c r="K7197" s="66">
        <f t="shared" si="5707"/>
        <v>0</v>
      </c>
      <c r="L7197" s="66">
        <f t="shared" si="5699"/>
        <v>481200</v>
      </c>
      <c r="M7197" s="66">
        <f t="shared" si="5707"/>
        <v>0</v>
      </c>
      <c r="N7197" s="66">
        <f t="shared" si="5707"/>
        <v>0</v>
      </c>
      <c r="O7197" s="66">
        <f t="shared" si="5707"/>
        <v>481200</v>
      </c>
      <c r="P7197" s="66">
        <f t="shared" si="5697"/>
        <v>481200</v>
      </c>
      <c r="Q7197" s="66">
        <f t="shared" si="5698"/>
        <v>6.4024115217861608</v>
      </c>
    </row>
    <row r="7198" spans="1:17" ht="15.75" thickBot="1" x14ac:dyDescent="0.3">
      <c r="A7198" s="23" t="s">
        <v>1</v>
      </c>
      <c r="B7198" s="23" t="s">
        <v>1</v>
      </c>
      <c r="C7198" s="23" t="s">
        <v>1</v>
      </c>
      <c r="D7198" s="49" t="s">
        <v>1</v>
      </c>
      <c r="E7198" s="49" t="s">
        <v>1</v>
      </c>
      <c r="F7198" s="49" t="s">
        <v>1</v>
      </c>
      <c r="G7198" s="49" t="s">
        <v>1</v>
      </c>
      <c r="H7198" s="11" t="s">
        <v>64</v>
      </c>
      <c r="I7198" s="67">
        <v>253</v>
      </c>
      <c r="J7198" s="67">
        <v>253</v>
      </c>
      <c r="K7198" s="67"/>
      <c r="L7198" s="67"/>
      <c r="M7198" s="67"/>
      <c r="N7198" s="67"/>
      <c r="O7198" s="67"/>
      <c r="P7198" s="67">
        <f t="shared" si="5697"/>
        <v>0</v>
      </c>
      <c r="Q7198" s="67">
        <f t="shared" si="5698"/>
        <v>0</v>
      </c>
    </row>
    <row r="7199" spans="1:17" ht="34.5" thickBot="1" x14ac:dyDescent="0.3">
      <c r="A7199" s="23" t="s">
        <v>1</v>
      </c>
      <c r="B7199" s="23" t="s">
        <v>1</v>
      </c>
      <c r="C7199" s="23" t="s">
        <v>1</v>
      </c>
      <c r="D7199" s="49" t="s">
        <v>1</v>
      </c>
      <c r="E7199" s="49" t="s">
        <v>1</v>
      </c>
      <c r="F7199" s="49" t="s">
        <v>1</v>
      </c>
      <c r="G7199" s="49" t="s">
        <v>1</v>
      </c>
      <c r="H7199" s="22" t="s">
        <v>65</v>
      </c>
      <c r="I7199" s="64" t="s">
        <v>2718</v>
      </c>
      <c r="J7199" s="64" t="s">
        <v>2879</v>
      </c>
      <c r="K7199" s="64" t="s">
        <v>2942</v>
      </c>
      <c r="L7199" s="64" t="s">
        <v>2942</v>
      </c>
      <c r="M7199" s="64" t="s">
        <v>2950</v>
      </c>
      <c r="N7199" s="64" t="s">
        <v>2949</v>
      </c>
      <c r="O7199" s="64" t="s">
        <v>2948</v>
      </c>
      <c r="P7199" s="64" t="s">
        <v>2942</v>
      </c>
      <c r="Q7199" s="64" t="s">
        <v>2944</v>
      </c>
    </row>
    <row r="7200" spans="1:17" x14ac:dyDescent="0.25">
      <c r="A7200" s="24"/>
      <c r="B7200" s="24"/>
      <c r="C7200" s="24"/>
      <c r="D7200" s="51"/>
      <c r="E7200" s="51"/>
      <c r="F7200" s="51"/>
      <c r="G7200" s="51"/>
      <c r="H7200" s="18" t="s">
        <v>1</v>
      </c>
      <c r="I7200" s="65">
        <v>1</v>
      </c>
      <c r="J7200" s="65" t="s">
        <v>2894</v>
      </c>
      <c r="K7200" s="65">
        <v>3</v>
      </c>
      <c r="L7200" s="65" t="s">
        <v>2945</v>
      </c>
      <c r="M7200" s="65">
        <v>5</v>
      </c>
      <c r="N7200" s="65">
        <v>6</v>
      </c>
      <c r="O7200" s="65">
        <v>7</v>
      </c>
      <c r="P7200" s="65" t="s">
        <v>2946</v>
      </c>
      <c r="Q7200" s="65">
        <v>9</v>
      </c>
    </row>
    <row r="7201" spans="1:17" x14ac:dyDescent="0.25">
      <c r="A7201" s="24"/>
      <c r="B7201" s="24"/>
      <c r="C7201" s="24"/>
      <c r="D7201" s="51"/>
      <c r="E7201" s="52"/>
      <c r="F7201" s="52"/>
      <c r="G7201" s="52"/>
      <c r="H7201" s="19" t="s">
        <v>132</v>
      </c>
      <c r="I7201" s="69">
        <f t="shared" ref="I7201" si="5708">SUM(I7197)</f>
        <v>7685918</v>
      </c>
      <c r="J7201" s="69">
        <f t="shared" ref="J7201:K7201" si="5709">SUM(J7197)</f>
        <v>7515918</v>
      </c>
      <c r="K7201" s="69">
        <f t="shared" si="5709"/>
        <v>0</v>
      </c>
      <c r="L7201" s="69">
        <f t="shared" si="5699"/>
        <v>481200</v>
      </c>
      <c r="M7201" s="69">
        <f t="shared" ref="M7201" si="5710">SUM(M7197)</f>
        <v>0</v>
      </c>
      <c r="N7201" s="69">
        <f t="shared" ref="N7201:O7201" si="5711">SUM(N7197)</f>
        <v>0</v>
      </c>
      <c r="O7201" s="69">
        <f t="shared" si="5711"/>
        <v>481200</v>
      </c>
      <c r="P7201" s="69">
        <f t="shared" si="5697"/>
        <v>481200</v>
      </c>
      <c r="Q7201" s="69">
        <f t="shared" si="5698"/>
        <v>6.4024115217861608</v>
      </c>
    </row>
    <row r="7202" spans="1:17" x14ac:dyDescent="0.25">
      <c r="A7202" s="24"/>
      <c r="B7202" s="24"/>
      <c r="C7202" s="24"/>
      <c r="D7202" s="51"/>
      <c r="E7202" s="51"/>
      <c r="F7202" s="51"/>
      <c r="G7202" s="51"/>
      <c r="H7202" s="20" t="s">
        <v>67</v>
      </c>
      <c r="I7202" s="69">
        <f t="shared" ref="I7202" si="5712">SUM(I7201)</f>
        <v>7685918</v>
      </c>
      <c r="J7202" s="69">
        <f t="shared" ref="J7202:K7202" si="5713">SUM(J7201)</f>
        <v>7515918</v>
      </c>
      <c r="K7202" s="69">
        <f t="shared" si="5713"/>
        <v>0</v>
      </c>
      <c r="L7202" s="69">
        <f t="shared" si="5699"/>
        <v>481200</v>
      </c>
      <c r="M7202" s="69">
        <f t="shared" ref="M7202" si="5714">SUM(M7201)</f>
        <v>0</v>
      </c>
      <c r="N7202" s="69">
        <f t="shared" ref="N7202:O7202" si="5715">SUM(N7201)</f>
        <v>0</v>
      </c>
      <c r="O7202" s="69">
        <f t="shared" si="5715"/>
        <v>481200</v>
      </c>
      <c r="P7202" s="69">
        <f t="shared" si="5697"/>
        <v>481200</v>
      </c>
      <c r="Q7202" s="69">
        <f t="shared" si="5698"/>
        <v>6.4024115217861608</v>
      </c>
    </row>
    <row r="7203" spans="1:17" x14ac:dyDescent="0.25">
      <c r="A7203" s="25"/>
      <c r="B7203" s="25"/>
      <c r="C7203" s="25"/>
      <c r="D7203" s="53"/>
      <c r="E7203" s="53"/>
      <c r="F7203" s="53"/>
      <c r="G7203" s="53"/>
    </row>
    <row r="7204" spans="1:17" ht="15.75" thickBot="1" x14ac:dyDescent="0.3">
      <c r="A7204" s="23" t="s">
        <v>1</v>
      </c>
      <c r="B7204" s="23" t="s">
        <v>1</v>
      </c>
      <c r="C7204" s="23" t="s">
        <v>1</v>
      </c>
      <c r="D7204" s="49" t="s">
        <v>1</v>
      </c>
      <c r="E7204" s="49" t="s">
        <v>1</v>
      </c>
      <c r="F7204" s="49" t="s">
        <v>1</v>
      </c>
      <c r="G7204" s="49" t="s">
        <v>1</v>
      </c>
      <c r="H7204" s="26" t="s">
        <v>1</v>
      </c>
      <c r="I7204" s="70"/>
      <c r="J7204" s="70"/>
      <c r="K7204" s="70"/>
      <c r="L7204" s="70"/>
      <c r="M7204" s="70"/>
      <c r="N7204" s="70"/>
      <c r="O7204" s="70"/>
      <c r="P7204" s="70"/>
      <c r="Q7204" s="70"/>
    </row>
    <row r="7205" spans="1:17" ht="34.5" thickBot="1" x14ac:dyDescent="0.3">
      <c r="A7205" s="22" t="s">
        <v>4</v>
      </c>
      <c r="B7205" s="22" t="s">
        <v>5</v>
      </c>
      <c r="C7205" s="22" t="s">
        <v>6</v>
      </c>
      <c r="D7205" s="44" t="s">
        <v>2891</v>
      </c>
      <c r="E7205" s="44" t="s">
        <v>2895</v>
      </c>
      <c r="F7205" s="44" t="s">
        <v>7</v>
      </c>
      <c r="G7205" s="44" t="s">
        <v>8</v>
      </c>
      <c r="H7205" s="22" t="s">
        <v>9</v>
      </c>
      <c r="I7205" s="64" t="s">
        <v>2718</v>
      </c>
      <c r="J7205" s="64" t="s">
        <v>2879</v>
      </c>
      <c r="K7205" s="64" t="s">
        <v>2942</v>
      </c>
      <c r="L7205" s="64" t="s">
        <v>2942</v>
      </c>
      <c r="M7205" s="64" t="s">
        <v>2950</v>
      </c>
      <c r="N7205" s="64" t="s">
        <v>2949</v>
      </c>
      <c r="O7205" s="64" t="s">
        <v>2948</v>
      </c>
      <c r="P7205" s="64" t="s">
        <v>2942</v>
      </c>
      <c r="Q7205" s="64" t="s">
        <v>2944</v>
      </c>
    </row>
    <row r="7206" spans="1:17" x14ac:dyDescent="0.25">
      <c r="A7206" s="15" t="s">
        <v>1</v>
      </c>
      <c r="B7206" s="15" t="s">
        <v>1</v>
      </c>
      <c r="C7206" s="15" t="s">
        <v>1</v>
      </c>
      <c r="D7206" s="45" t="s">
        <v>1</v>
      </c>
      <c r="E7206" s="45" t="s">
        <v>1</v>
      </c>
      <c r="F7206" s="46" t="s">
        <v>1</v>
      </c>
      <c r="G7206" s="47" t="s">
        <v>1</v>
      </c>
      <c r="H7206" s="16" t="s">
        <v>1</v>
      </c>
      <c r="I7206" s="65">
        <v>1</v>
      </c>
      <c r="J7206" s="65" t="s">
        <v>2894</v>
      </c>
      <c r="K7206" s="65">
        <v>3</v>
      </c>
      <c r="L7206" s="65" t="s">
        <v>2945</v>
      </c>
      <c r="M7206" s="65">
        <v>5</v>
      </c>
      <c r="N7206" s="65">
        <v>6</v>
      </c>
      <c r="O7206" s="65">
        <v>7</v>
      </c>
      <c r="P7206" s="65" t="s">
        <v>2946</v>
      </c>
      <c r="Q7206" s="65">
        <v>9</v>
      </c>
    </row>
    <row r="7207" spans="1:17" x14ac:dyDescent="0.25">
      <c r="A7207" s="14" t="s">
        <v>2082</v>
      </c>
      <c r="B7207" s="14" t="s">
        <v>69</v>
      </c>
      <c r="C7207" s="12" t="s">
        <v>698</v>
      </c>
      <c r="D7207" s="43" t="s">
        <v>2110</v>
      </c>
      <c r="E7207" s="42" t="s">
        <v>1</v>
      </c>
      <c r="F7207" s="42" t="s">
        <v>1</v>
      </c>
      <c r="G7207" s="42" t="s">
        <v>1</v>
      </c>
      <c r="H7207" s="11" t="s">
        <v>2111</v>
      </c>
      <c r="I7207" s="63"/>
      <c r="J7207" s="63"/>
      <c r="K7207" s="63"/>
      <c r="L7207" s="63"/>
      <c r="M7207" s="63"/>
      <c r="N7207" s="63"/>
      <c r="O7207" s="63"/>
      <c r="P7207" s="63">
        <f t="shared" si="5697"/>
        <v>0</v>
      </c>
      <c r="Q7207" s="63" t="str">
        <f t="shared" si="5698"/>
        <v>-</v>
      </c>
    </row>
    <row r="7208" spans="1:17" ht="22.5" x14ac:dyDescent="0.25">
      <c r="A7208" s="14" t="s">
        <v>1</v>
      </c>
      <c r="B7208" s="14" t="s">
        <v>1</v>
      </c>
      <c r="C7208" s="14" t="s">
        <v>1</v>
      </c>
      <c r="D7208" s="42" t="s">
        <v>1</v>
      </c>
      <c r="E7208" s="42" t="s">
        <v>1</v>
      </c>
      <c r="F7208" s="42" t="s">
        <v>1</v>
      </c>
      <c r="G7208" s="42" t="s">
        <v>1</v>
      </c>
      <c r="H7208" s="17" t="s">
        <v>13</v>
      </c>
      <c r="I7208" s="66">
        <f t="shared" ref="I7208" si="5716">SUM(I7209,I7217,I7219)</f>
        <v>2242194</v>
      </c>
      <c r="J7208" s="66">
        <f t="shared" ref="J7208:K7208" si="5717">SUM(J7209,J7217,J7219)</f>
        <v>2234194</v>
      </c>
      <c r="K7208" s="66">
        <f t="shared" si="5717"/>
        <v>0</v>
      </c>
      <c r="L7208" s="66">
        <f t="shared" si="5699"/>
        <v>218414.9</v>
      </c>
      <c r="M7208" s="66">
        <f t="shared" ref="M7208" si="5718">SUM(M7209,M7217,M7219)</f>
        <v>0</v>
      </c>
      <c r="N7208" s="66">
        <f t="shared" ref="N7208:O7208" si="5719">SUM(N7209,N7217,N7219)</f>
        <v>0</v>
      </c>
      <c r="O7208" s="66">
        <f t="shared" si="5719"/>
        <v>218414.9</v>
      </c>
      <c r="P7208" s="66">
        <f t="shared" si="5697"/>
        <v>218414.9</v>
      </c>
      <c r="Q7208" s="66">
        <f t="shared" si="5698"/>
        <v>9.7760042323987975</v>
      </c>
    </row>
    <row r="7209" spans="1:17" x14ac:dyDescent="0.25">
      <c r="A7209" s="12" t="s">
        <v>2082</v>
      </c>
      <c r="B7209" s="12" t="s">
        <v>69</v>
      </c>
      <c r="C7209" s="12" t="s">
        <v>698</v>
      </c>
      <c r="D7209" s="43" t="s">
        <v>2110</v>
      </c>
      <c r="E7209" s="42" t="s">
        <v>2709</v>
      </c>
      <c r="F7209" s="42" t="s">
        <v>1</v>
      </c>
      <c r="G7209" s="42" t="s">
        <v>1</v>
      </c>
      <c r="H7209" s="11" t="s">
        <v>15</v>
      </c>
      <c r="I7209" s="67">
        <f t="shared" ref="I7209" si="5720">SUM(I7210,I7211)</f>
        <v>1670020</v>
      </c>
      <c r="J7209" s="67">
        <f t="shared" ref="J7209:K7209" si="5721">SUM(J7210,J7211)</f>
        <v>1670020</v>
      </c>
      <c r="K7209" s="67">
        <f t="shared" si="5721"/>
        <v>0</v>
      </c>
      <c r="L7209" s="67">
        <f t="shared" si="5699"/>
        <v>141404.9</v>
      </c>
      <c r="M7209" s="67">
        <f t="shared" ref="M7209" si="5722">SUM(M7210,M7211)</f>
        <v>0</v>
      </c>
      <c r="N7209" s="67">
        <f t="shared" ref="N7209:O7209" si="5723">SUM(N7210,N7211)</f>
        <v>0</v>
      </c>
      <c r="O7209" s="67">
        <f t="shared" si="5723"/>
        <v>141404.9</v>
      </c>
      <c r="P7209" s="67">
        <f t="shared" si="5697"/>
        <v>141404.9</v>
      </c>
      <c r="Q7209" s="67">
        <f t="shared" si="5698"/>
        <v>8.4672578771511713</v>
      </c>
    </row>
    <row r="7210" spans="1:17" x14ac:dyDescent="0.25">
      <c r="A7210" s="12" t="s">
        <v>2082</v>
      </c>
      <c r="B7210" s="12" t="s">
        <v>69</v>
      </c>
      <c r="C7210" s="12" t="s">
        <v>698</v>
      </c>
      <c r="D7210" s="43" t="s">
        <v>2110</v>
      </c>
      <c r="E7210" s="48">
        <v>6111</v>
      </c>
      <c r="F7210" s="43"/>
      <c r="G7210" s="56" t="s">
        <v>2899</v>
      </c>
      <c r="H7210" s="23" t="s">
        <v>16</v>
      </c>
      <c r="I7210" s="68">
        <v>1513120</v>
      </c>
      <c r="J7210" s="68">
        <v>1513120</v>
      </c>
      <c r="K7210" s="68"/>
      <c r="L7210" s="68">
        <f t="shared" si="5699"/>
        <v>130000</v>
      </c>
      <c r="M7210" s="68"/>
      <c r="N7210" s="68"/>
      <c r="O7210" s="68">
        <v>130000</v>
      </c>
      <c r="P7210" s="68">
        <f t="shared" si="5697"/>
        <v>130000</v>
      </c>
      <c r="Q7210" s="68">
        <f t="shared" si="5698"/>
        <v>8.5915195093581467</v>
      </c>
    </row>
    <row r="7211" spans="1:17" x14ac:dyDescent="0.25">
      <c r="A7211" s="14" t="s">
        <v>2082</v>
      </c>
      <c r="B7211" s="14" t="s">
        <v>69</v>
      </c>
      <c r="C7211" s="14" t="s">
        <v>698</v>
      </c>
      <c r="D7211" s="50" t="s">
        <v>2110</v>
      </c>
      <c r="E7211" s="50" t="s">
        <v>2719</v>
      </c>
      <c r="F7211" s="43" t="s">
        <v>1</v>
      </c>
      <c r="G7211" s="49" t="s">
        <v>1</v>
      </c>
      <c r="H7211" s="11" t="s">
        <v>19</v>
      </c>
      <c r="I7211" s="67">
        <f t="shared" ref="I7211:O7211" si="5724">SUM(I7212:I7216)</f>
        <v>156900</v>
      </c>
      <c r="J7211" s="67">
        <f t="shared" si="5724"/>
        <v>156900</v>
      </c>
      <c r="K7211" s="67">
        <f t="shared" si="5724"/>
        <v>0</v>
      </c>
      <c r="L7211" s="67">
        <f t="shared" si="5699"/>
        <v>11404.9</v>
      </c>
      <c r="M7211" s="67">
        <f t="shared" si="5724"/>
        <v>0</v>
      </c>
      <c r="N7211" s="67">
        <f t="shared" si="5724"/>
        <v>0</v>
      </c>
      <c r="O7211" s="67">
        <f t="shared" si="5724"/>
        <v>11404.9</v>
      </c>
      <c r="P7211" s="67">
        <f t="shared" si="5697"/>
        <v>11404.9</v>
      </c>
      <c r="Q7211" s="67">
        <f t="shared" si="5698"/>
        <v>7.2688973868706181</v>
      </c>
    </row>
    <row r="7212" spans="1:17" x14ac:dyDescent="0.25">
      <c r="A7212" s="12" t="s">
        <v>2082</v>
      </c>
      <c r="B7212" s="12" t="s">
        <v>69</v>
      </c>
      <c r="C7212" s="12" t="s">
        <v>698</v>
      </c>
      <c r="D7212" s="43" t="s">
        <v>2110</v>
      </c>
      <c r="E7212" s="48">
        <v>6112</v>
      </c>
      <c r="F7212" s="43" t="s">
        <v>2112</v>
      </c>
      <c r="G7212" s="56" t="s">
        <v>2899</v>
      </c>
      <c r="H7212" s="23" t="s">
        <v>73</v>
      </c>
      <c r="I7212" s="68">
        <v>32800</v>
      </c>
      <c r="J7212" s="68">
        <v>32800</v>
      </c>
      <c r="K7212" s="68"/>
      <c r="L7212" s="68">
        <f t="shared" si="5699"/>
        <v>2204.9</v>
      </c>
      <c r="M7212" s="68"/>
      <c r="N7212" s="68"/>
      <c r="O7212" s="68">
        <v>2204.9</v>
      </c>
      <c r="P7212" s="68">
        <f t="shared" si="5697"/>
        <v>2204.9</v>
      </c>
      <c r="Q7212" s="68">
        <f t="shared" si="5698"/>
        <v>6.722256097560976</v>
      </c>
    </row>
    <row r="7213" spans="1:17" x14ac:dyDescent="0.25">
      <c r="A7213" s="12" t="s">
        <v>2082</v>
      </c>
      <c r="B7213" s="12" t="s">
        <v>69</v>
      </c>
      <c r="C7213" s="12" t="s">
        <v>698</v>
      </c>
      <c r="D7213" s="43" t="s">
        <v>2110</v>
      </c>
      <c r="E7213" s="48">
        <v>6112</v>
      </c>
      <c r="F7213" s="43" t="s">
        <v>2113</v>
      </c>
      <c r="G7213" s="56" t="s">
        <v>2899</v>
      </c>
      <c r="H7213" s="23" t="s">
        <v>22</v>
      </c>
      <c r="I7213" s="68">
        <v>88000</v>
      </c>
      <c r="J7213" s="68">
        <v>88000</v>
      </c>
      <c r="K7213" s="68"/>
      <c r="L7213" s="68">
        <f t="shared" si="5699"/>
        <v>9200</v>
      </c>
      <c r="M7213" s="68"/>
      <c r="N7213" s="68"/>
      <c r="O7213" s="68">
        <v>9200</v>
      </c>
      <c r="P7213" s="68">
        <f t="shared" si="5697"/>
        <v>9200</v>
      </c>
      <c r="Q7213" s="68">
        <f t="shared" si="5698"/>
        <v>10.454545454545453</v>
      </c>
    </row>
    <row r="7214" spans="1:17" x14ac:dyDescent="0.25">
      <c r="A7214" s="12" t="s">
        <v>2082</v>
      </c>
      <c r="B7214" s="12" t="s">
        <v>69</v>
      </c>
      <c r="C7214" s="12" t="s">
        <v>698</v>
      </c>
      <c r="D7214" s="43" t="s">
        <v>2110</v>
      </c>
      <c r="E7214" s="48">
        <v>6112</v>
      </c>
      <c r="F7214" s="43" t="s">
        <v>2114</v>
      </c>
      <c r="G7214" s="56" t="s">
        <v>2899</v>
      </c>
      <c r="H7214" s="23" t="s">
        <v>24</v>
      </c>
      <c r="I7214" s="68">
        <v>21100</v>
      </c>
      <c r="J7214" s="68">
        <v>21100</v>
      </c>
      <c r="K7214" s="68"/>
      <c r="L7214" s="68">
        <f t="shared" si="5699"/>
        <v>0</v>
      </c>
      <c r="M7214" s="68"/>
      <c r="N7214" s="68"/>
      <c r="O7214" s="68"/>
      <c r="P7214" s="68">
        <f t="shared" si="5697"/>
        <v>0</v>
      </c>
      <c r="Q7214" s="68">
        <f t="shared" si="5698"/>
        <v>0</v>
      </c>
    </row>
    <row r="7215" spans="1:17" x14ac:dyDescent="0.25">
      <c r="A7215" s="12" t="s">
        <v>2082</v>
      </c>
      <c r="B7215" s="12" t="s">
        <v>69</v>
      </c>
      <c r="C7215" s="12" t="s">
        <v>698</v>
      </c>
      <c r="D7215" s="43" t="s">
        <v>2110</v>
      </c>
      <c r="E7215" s="48">
        <v>6112</v>
      </c>
      <c r="F7215" s="43" t="s">
        <v>2115</v>
      </c>
      <c r="G7215" s="56" t="s">
        <v>2899</v>
      </c>
      <c r="H7215" s="23" t="s">
        <v>76</v>
      </c>
      <c r="I7215" s="68">
        <v>0</v>
      </c>
      <c r="J7215" s="68">
        <v>0</v>
      </c>
      <c r="K7215" s="68"/>
      <c r="L7215" s="68">
        <f t="shared" si="5699"/>
        <v>0</v>
      </c>
      <c r="M7215" s="68"/>
      <c r="N7215" s="68"/>
      <c r="O7215" s="68">
        <v>0</v>
      </c>
      <c r="P7215" s="68">
        <f t="shared" si="5697"/>
        <v>0</v>
      </c>
      <c r="Q7215" s="68" t="str">
        <f t="shared" si="5698"/>
        <v>-</v>
      </c>
    </row>
    <row r="7216" spans="1:17" x14ac:dyDescent="0.25">
      <c r="A7216" s="12" t="s">
        <v>2082</v>
      </c>
      <c r="B7216" s="12" t="s">
        <v>69</v>
      </c>
      <c r="C7216" s="12" t="s">
        <v>698</v>
      </c>
      <c r="D7216" s="43" t="s">
        <v>2110</v>
      </c>
      <c r="E7216" s="48">
        <v>6112</v>
      </c>
      <c r="F7216" s="43" t="s">
        <v>2116</v>
      </c>
      <c r="G7216" s="56" t="s">
        <v>2899</v>
      </c>
      <c r="H7216" s="23" t="s">
        <v>26</v>
      </c>
      <c r="I7216" s="68">
        <v>15000</v>
      </c>
      <c r="J7216" s="68">
        <v>15000</v>
      </c>
      <c r="K7216" s="68"/>
      <c r="L7216" s="68">
        <f t="shared" si="5699"/>
        <v>0</v>
      </c>
      <c r="M7216" s="68"/>
      <c r="N7216" s="68"/>
      <c r="O7216" s="68">
        <v>0</v>
      </c>
      <c r="P7216" s="68">
        <f t="shared" si="5697"/>
        <v>0</v>
      </c>
      <c r="Q7216" s="68">
        <f t="shared" si="5698"/>
        <v>0</v>
      </c>
    </row>
    <row r="7217" spans="1:17" x14ac:dyDescent="0.25">
      <c r="A7217" s="12" t="s">
        <v>2082</v>
      </c>
      <c r="B7217" s="12" t="s">
        <v>69</v>
      </c>
      <c r="C7217" s="12" t="s">
        <v>698</v>
      </c>
      <c r="D7217" s="43" t="s">
        <v>2110</v>
      </c>
      <c r="E7217" s="42" t="s">
        <v>2710</v>
      </c>
      <c r="F7217" s="42" t="s">
        <v>1</v>
      </c>
      <c r="G7217" s="42" t="s">
        <v>1</v>
      </c>
      <c r="H7217" s="11" t="s">
        <v>28</v>
      </c>
      <c r="I7217" s="67">
        <f t="shared" ref="I7217:O7217" si="5725">SUM(I7218)</f>
        <v>163000</v>
      </c>
      <c r="J7217" s="67">
        <f t="shared" si="5725"/>
        <v>163000</v>
      </c>
      <c r="K7217" s="67">
        <f t="shared" si="5725"/>
        <v>0</v>
      </c>
      <c r="L7217" s="67">
        <f t="shared" si="5699"/>
        <v>13500</v>
      </c>
      <c r="M7217" s="67">
        <f t="shared" si="5725"/>
        <v>0</v>
      </c>
      <c r="N7217" s="67">
        <f t="shared" si="5725"/>
        <v>0</v>
      </c>
      <c r="O7217" s="67">
        <f t="shared" si="5725"/>
        <v>13500</v>
      </c>
      <c r="P7217" s="67">
        <f t="shared" si="5697"/>
        <v>13500</v>
      </c>
      <c r="Q7217" s="67">
        <f t="shared" si="5698"/>
        <v>8.2822085889570545</v>
      </c>
    </row>
    <row r="7218" spans="1:17" x14ac:dyDescent="0.25">
      <c r="A7218" s="12" t="s">
        <v>2082</v>
      </c>
      <c r="B7218" s="12" t="s">
        <v>69</v>
      </c>
      <c r="C7218" s="12" t="s">
        <v>698</v>
      </c>
      <c r="D7218" s="43" t="s">
        <v>2110</v>
      </c>
      <c r="E7218" s="48">
        <v>6121</v>
      </c>
      <c r="F7218" s="43"/>
      <c r="G7218" s="56" t="s">
        <v>2899</v>
      </c>
      <c r="H7218" s="23" t="s">
        <v>29</v>
      </c>
      <c r="I7218" s="68">
        <v>163000</v>
      </c>
      <c r="J7218" s="68">
        <v>163000</v>
      </c>
      <c r="K7218" s="68"/>
      <c r="L7218" s="68">
        <f t="shared" si="5699"/>
        <v>13500</v>
      </c>
      <c r="M7218" s="68"/>
      <c r="N7218" s="68"/>
      <c r="O7218" s="68">
        <v>13500</v>
      </c>
      <c r="P7218" s="68">
        <f t="shared" si="5697"/>
        <v>13500</v>
      </c>
      <c r="Q7218" s="68">
        <f t="shared" si="5698"/>
        <v>8.2822085889570545</v>
      </c>
    </row>
    <row r="7219" spans="1:17" x14ac:dyDescent="0.25">
      <c r="A7219" s="12" t="s">
        <v>2082</v>
      </c>
      <c r="B7219" s="12" t="s">
        <v>69</v>
      </c>
      <c r="C7219" s="12" t="s">
        <v>698</v>
      </c>
      <c r="D7219" s="43" t="s">
        <v>2110</v>
      </c>
      <c r="E7219" s="42" t="s">
        <v>2711</v>
      </c>
      <c r="F7219" s="42" t="s">
        <v>1</v>
      </c>
      <c r="G7219" s="42" t="s">
        <v>1</v>
      </c>
      <c r="H7219" s="11" t="s">
        <v>32</v>
      </c>
      <c r="I7219" s="67">
        <f t="shared" ref="I7219:O7219" si="5726">SUM(I7220:I7228)</f>
        <v>409174</v>
      </c>
      <c r="J7219" s="67">
        <f t="shared" si="5726"/>
        <v>401174</v>
      </c>
      <c r="K7219" s="67">
        <f t="shared" si="5726"/>
        <v>0</v>
      </c>
      <c r="L7219" s="67">
        <f t="shared" si="5699"/>
        <v>63510</v>
      </c>
      <c r="M7219" s="67">
        <f t="shared" si="5726"/>
        <v>0</v>
      </c>
      <c r="N7219" s="67">
        <f t="shared" si="5726"/>
        <v>0</v>
      </c>
      <c r="O7219" s="67">
        <f t="shared" si="5726"/>
        <v>63510</v>
      </c>
      <c r="P7219" s="67">
        <f t="shared" si="5697"/>
        <v>63510</v>
      </c>
      <c r="Q7219" s="67">
        <f t="shared" si="5698"/>
        <v>15.83103590960531</v>
      </c>
    </row>
    <row r="7220" spans="1:17" x14ac:dyDescent="0.25">
      <c r="A7220" s="12" t="s">
        <v>2082</v>
      </c>
      <c r="B7220" s="12" t="s">
        <v>69</v>
      </c>
      <c r="C7220" s="12" t="s">
        <v>698</v>
      </c>
      <c r="D7220" s="43" t="s">
        <v>2110</v>
      </c>
      <c r="E7220" s="48">
        <v>6131</v>
      </c>
      <c r="F7220" s="43"/>
      <c r="G7220" s="56" t="s">
        <v>2899</v>
      </c>
      <c r="H7220" s="23" t="s">
        <v>33</v>
      </c>
      <c r="I7220" s="68">
        <v>16000</v>
      </c>
      <c r="J7220" s="68">
        <v>15000</v>
      </c>
      <c r="K7220" s="68"/>
      <c r="L7220" s="68">
        <f t="shared" si="5699"/>
        <v>300</v>
      </c>
      <c r="M7220" s="68"/>
      <c r="N7220" s="68"/>
      <c r="O7220" s="68">
        <v>300</v>
      </c>
      <c r="P7220" s="68">
        <f t="shared" si="5697"/>
        <v>300</v>
      </c>
      <c r="Q7220" s="68">
        <f t="shared" si="5698"/>
        <v>2</v>
      </c>
    </row>
    <row r="7221" spans="1:17" x14ac:dyDescent="0.25">
      <c r="A7221" s="12" t="s">
        <v>2082</v>
      </c>
      <c r="B7221" s="12" t="s">
        <v>69</v>
      </c>
      <c r="C7221" s="12" t="s">
        <v>698</v>
      </c>
      <c r="D7221" s="43" t="s">
        <v>2110</v>
      </c>
      <c r="E7221" s="48">
        <v>6132</v>
      </c>
      <c r="F7221" s="43"/>
      <c r="G7221" s="56" t="s">
        <v>2899</v>
      </c>
      <c r="H7221" s="23" t="s">
        <v>227</v>
      </c>
      <c r="I7221" s="68">
        <v>500</v>
      </c>
      <c r="J7221" s="68">
        <v>500</v>
      </c>
      <c r="K7221" s="68"/>
      <c r="L7221" s="68">
        <f t="shared" si="5699"/>
        <v>0</v>
      </c>
      <c r="M7221" s="68"/>
      <c r="N7221" s="68"/>
      <c r="O7221" s="68">
        <v>0</v>
      </c>
      <c r="P7221" s="68">
        <f t="shared" si="5697"/>
        <v>0</v>
      </c>
      <c r="Q7221" s="68">
        <f t="shared" si="5698"/>
        <v>0</v>
      </c>
    </row>
    <row r="7222" spans="1:17" x14ac:dyDescent="0.25">
      <c r="A7222" s="12" t="s">
        <v>2082</v>
      </c>
      <c r="B7222" s="12" t="s">
        <v>69</v>
      </c>
      <c r="C7222" s="12" t="s">
        <v>698</v>
      </c>
      <c r="D7222" s="43" t="s">
        <v>2110</v>
      </c>
      <c r="E7222" s="48">
        <v>6133</v>
      </c>
      <c r="F7222" s="43"/>
      <c r="G7222" s="56" t="s">
        <v>2899</v>
      </c>
      <c r="H7222" s="23" t="s">
        <v>229</v>
      </c>
      <c r="I7222" s="68">
        <v>5500</v>
      </c>
      <c r="J7222" s="68">
        <v>5500</v>
      </c>
      <c r="K7222" s="68"/>
      <c r="L7222" s="68">
        <f t="shared" si="5699"/>
        <v>700</v>
      </c>
      <c r="M7222" s="68"/>
      <c r="N7222" s="68"/>
      <c r="O7222" s="68">
        <v>700</v>
      </c>
      <c r="P7222" s="68">
        <f t="shared" si="5697"/>
        <v>700</v>
      </c>
      <c r="Q7222" s="68">
        <f t="shared" si="5698"/>
        <v>12.727272727272727</v>
      </c>
    </row>
    <row r="7223" spans="1:17" x14ac:dyDescent="0.25">
      <c r="A7223" s="12" t="s">
        <v>2082</v>
      </c>
      <c r="B7223" s="12" t="s">
        <v>69</v>
      </c>
      <c r="C7223" s="12" t="s">
        <v>698</v>
      </c>
      <c r="D7223" s="43" t="s">
        <v>2110</v>
      </c>
      <c r="E7223" s="48">
        <v>6134</v>
      </c>
      <c r="F7223" s="43"/>
      <c r="G7223" s="56" t="s">
        <v>2899</v>
      </c>
      <c r="H7223" s="23" t="s">
        <v>169</v>
      </c>
      <c r="I7223" s="68">
        <v>14000</v>
      </c>
      <c r="J7223" s="68">
        <v>14000</v>
      </c>
      <c r="K7223" s="68"/>
      <c r="L7223" s="68">
        <f t="shared" si="5699"/>
        <v>700</v>
      </c>
      <c r="M7223" s="68"/>
      <c r="N7223" s="68"/>
      <c r="O7223" s="68">
        <v>700</v>
      </c>
      <c r="P7223" s="68">
        <f t="shared" si="5697"/>
        <v>700</v>
      </c>
      <c r="Q7223" s="68">
        <f t="shared" si="5698"/>
        <v>5</v>
      </c>
    </row>
    <row r="7224" spans="1:17" x14ac:dyDescent="0.25">
      <c r="A7224" s="12" t="s">
        <v>2082</v>
      </c>
      <c r="B7224" s="12" t="s">
        <v>69</v>
      </c>
      <c r="C7224" s="12" t="s">
        <v>698</v>
      </c>
      <c r="D7224" s="43" t="s">
        <v>2110</v>
      </c>
      <c r="E7224" s="48">
        <v>6135</v>
      </c>
      <c r="F7224" s="43"/>
      <c r="G7224" s="56" t="s">
        <v>2899</v>
      </c>
      <c r="H7224" s="23" t="s">
        <v>231</v>
      </c>
      <c r="I7224" s="68">
        <v>4000</v>
      </c>
      <c r="J7224" s="68">
        <v>4000</v>
      </c>
      <c r="K7224" s="68"/>
      <c r="L7224" s="68">
        <f t="shared" si="5699"/>
        <v>900</v>
      </c>
      <c r="M7224" s="68"/>
      <c r="N7224" s="68"/>
      <c r="O7224" s="68">
        <v>900</v>
      </c>
      <c r="P7224" s="68">
        <f t="shared" si="5697"/>
        <v>900</v>
      </c>
      <c r="Q7224" s="68">
        <f t="shared" si="5698"/>
        <v>22.5</v>
      </c>
    </row>
    <row r="7225" spans="1:17" x14ac:dyDescent="0.25">
      <c r="A7225" s="12" t="s">
        <v>2082</v>
      </c>
      <c r="B7225" s="12" t="s">
        <v>69</v>
      </c>
      <c r="C7225" s="12" t="s">
        <v>698</v>
      </c>
      <c r="D7225" s="43" t="s">
        <v>2110</v>
      </c>
      <c r="E7225" s="48">
        <v>6136</v>
      </c>
      <c r="F7225" s="43"/>
      <c r="G7225" s="56" t="s">
        <v>2899</v>
      </c>
      <c r="H7225" s="23" t="s">
        <v>233</v>
      </c>
      <c r="I7225" s="68">
        <v>2300</v>
      </c>
      <c r="J7225" s="68">
        <v>2300</v>
      </c>
      <c r="K7225" s="68"/>
      <c r="L7225" s="68">
        <f t="shared" si="5699"/>
        <v>0</v>
      </c>
      <c r="M7225" s="68"/>
      <c r="N7225" s="68"/>
      <c r="O7225" s="68">
        <v>0</v>
      </c>
      <c r="P7225" s="68">
        <f t="shared" si="5697"/>
        <v>0</v>
      </c>
      <c r="Q7225" s="68">
        <f t="shared" si="5698"/>
        <v>0</v>
      </c>
    </row>
    <row r="7226" spans="1:17" x14ac:dyDescent="0.25">
      <c r="A7226" s="12" t="s">
        <v>2082</v>
      </c>
      <c r="B7226" s="12" t="s">
        <v>69</v>
      </c>
      <c r="C7226" s="12" t="s">
        <v>698</v>
      </c>
      <c r="D7226" s="43" t="s">
        <v>2110</v>
      </c>
      <c r="E7226" s="48">
        <v>6137</v>
      </c>
      <c r="F7226" s="43"/>
      <c r="G7226" s="56" t="s">
        <v>2899</v>
      </c>
      <c r="H7226" s="23" t="s">
        <v>235</v>
      </c>
      <c r="I7226" s="68">
        <v>4500</v>
      </c>
      <c r="J7226" s="68">
        <v>4500</v>
      </c>
      <c r="K7226" s="68"/>
      <c r="L7226" s="68">
        <f t="shared" si="5699"/>
        <v>500</v>
      </c>
      <c r="M7226" s="68"/>
      <c r="N7226" s="68"/>
      <c r="O7226" s="68">
        <v>500</v>
      </c>
      <c r="P7226" s="68">
        <f t="shared" si="5697"/>
        <v>500</v>
      </c>
      <c r="Q7226" s="68">
        <f t="shared" si="5698"/>
        <v>11.111111111111111</v>
      </c>
    </row>
    <row r="7227" spans="1:17" x14ac:dyDescent="0.25">
      <c r="A7227" s="12" t="s">
        <v>2082</v>
      </c>
      <c r="B7227" s="12" t="s">
        <v>69</v>
      </c>
      <c r="C7227" s="12" t="s">
        <v>698</v>
      </c>
      <c r="D7227" s="43" t="s">
        <v>2110</v>
      </c>
      <c r="E7227" s="48">
        <v>6138</v>
      </c>
      <c r="F7227" s="43"/>
      <c r="G7227" s="56" t="s">
        <v>2899</v>
      </c>
      <c r="H7227" s="23" t="s">
        <v>237</v>
      </c>
      <c r="I7227" s="68">
        <v>1500</v>
      </c>
      <c r="J7227" s="68">
        <v>1500</v>
      </c>
      <c r="K7227" s="68"/>
      <c r="L7227" s="68">
        <f t="shared" si="5699"/>
        <v>0</v>
      </c>
      <c r="M7227" s="68"/>
      <c r="N7227" s="68"/>
      <c r="O7227" s="68">
        <v>0</v>
      </c>
      <c r="P7227" s="68">
        <f t="shared" si="5697"/>
        <v>0</v>
      </c>
      <c r="Q7227" s="68">
        <f t="shared" si="5698"/>
        <v>0</v>
      </c>
    </row>
    <row r="7228" spans="1:17" x14ac:dyDescent="0.25">
      <c r="A7228" s="14" t="s">
        <v>2082</v>
      </c>
      <c r="B7228" s="14" t="s">
        <v>69</v>
      </c>
      <c r="C7228" s="14" t="s">
        <v>698</v>
      </c>
      <c r="D7228" s="50" t="s">
        <v>2110</v>
      </c>
      <c r="E7228" s="50" t="s">
        <v>2720</v>
      </c>
      <c r="F7228" s="43" t="s">
        <v>1</v>
      </c>
      <c r="G7228" s="49" t="s">
        <v>1</v>
      </c>
      <c r="H7228" s="11" t="s">
        <v>35</v>
      </c>
      <c r="I7228" s="67">
        <f t="shared" ref="I7228:O7228" si="5727">SUM(I7229:I7231)</f>
        <v>360874</v>
      </c>
      <c r="J7228" s="67">
        <f t="shared" si="5727"/>
        <v>353874</v>
      </c>
      <c r="K7228" s="67">
        <f t="shared" si="5727"/>
        <v>0</v>
      </c>
      <c r="L7228" s="67">
        <f t="shared" si="5699"/>
        <v>60410</v>
      </c>
      <c r="M7228" s="67">
        <f t="shared" si="5727"/>
        <v>0</v>
      </c>
      <c r="N7228" s="67">
        <f t="shared" si="5727"/>
        <v>0</v>
      </c>
      <c r="O7228" s="67">
        <f t="shared" si="5727"/>
        <v>60410</v>
      </c>
      <c r="P7228" s="67">
        <f t="shared" si="5697"/>
        <v>60410</v>
      </c>
      <c r="Q7228" s="67">
        <f t="shared" si="5698"/>
        <v>17.071047887101059</v>
      </c>
    </row>
    <row r="7229" spans="1:17" x14ac:dyDescent="0.25">
      <c r="A7229" s="12" t="s">
        <v>2082</v>
      </c>
      <c r="B7229" s="12" t="s">
        <v>69</v>
      </c>
      <c r="C7229" s="12" t="s">
        <v>698</v>
      </c>
      <c r="D7229" s="43" t="s">
        <v>2110</v>
      </c>
      <c r="E7229" s="48">
        <v>6139</v>
      </c>
      <c r="F7229" s="43"/>
      <c r="G7229" s="56" t="s">
        <v>2899</v>
      </c>
      <c r="H7229" s="23" t="s">
        <v>35</v>
      </c>
      <c r="I7229" s="68">
        <v>347774</v>
      </c>
      <c r="J7229" s="68">
        <v>340774</v>
      </c>
      <c r="K7229" s="68"/>
      <c r="L7229" s="68">
        <f t="shared" si="5699"/>
        <v>58500</v>
      </c>
      <c r="M7229" s="68"/>
      <c r="N7229" s="68"/>
      <c r="O7229" s="68">
        <v>58500</v>
      </c>
      <c r="P7229" s="68">
        <f t="shared" si="5697"/>
        <v>58500</v>
      </c>
      <c r="Q7229" s="68">
        <f t="shared" si="5698"/>
        <v>17.166802631656171</v>
      </c>
    </row>
    <row r="7230" spans="1:17" x14ac:dyDescent="0.25">
      <c r="A7230" s="12" t="s">
        <v>2082</v>
      </c>
      <c r="B7230" s="12" t="s">
        <v>69</v>
      </c>
      <c r="C7230" s="12" t="s">
        <v>698</v>
      </c>
      <c r="D7230" s="43" t="s">
        <v>2110</v>
      </c>
      <c r="E7230" s="48">
        <v>6139</v>
      </c>
      <c r="F7230" s="43" t="s">
        <v>2117</v>
      </c>
      <c r="G7230" s="56" t="s">
        <v>2899</v>
      </c>
      <c r="H7230" s="23" t="s">
        <v>43</v>
      </c>
      <c r="I7230" s="68">
        <v>4300</v>
      </c>
      <c r="J7230" s="68">
        <v>4300</v>
      </c>
      <c r="K7230" s="68"/>
      <c r="L7230" s="68">
        <f t="shared" si="5699"/>
        <v>410</v>
      </c>
      <c r="M7230" s="68"/>
      <c r="N7230" s="68"/>
      <c r="O7230" s="68">
        <v>410</v>
      </c>
      <c r="P7230" s="68">
        <f t="shared" si="5697"/>
        <v>410</v>
      </c>
      <c r="Q7230" s="68">
        <f t="shared" si="5698"/>
        <v>9.5348837209302335</v>
      </c>
    </row>
    <row r="7231" spans="1:17" ht="22.5" x14ac:dyDescent="0.25">
      <c r="A7231" s="12" t="s">
        <v>2082</v>
      </c>
      <c r="B7231" s="12" t="s">
        <v>69</v>
      </c>
      <c r="C7231" s="12" t="s">
        <v>698</v>
      </c>
      <c r="D7231" s="43" t="s">
        <v>2110</v>
      </c>
      <c r="E7231" s="48">
        <v>6139</v>
      </c>
      <c r="F7231" s="43" t="s">
        <v>2118</v>
      </c>
      <c r="G7231" s="56" t="s">
        <v>2899</v>
      </c>
      <c r="H7231" s="23" t="s">
        <v>49</v>
      </c>
      <c r="I7231" s="68">
        <v>8800</v>
      </c>
      <c r="J7231" s="68">
        <v>8800</v>
      </c>
      <c r="K7231" s="68"/>
      <c r="L7231" s="68">
        <f t="shared" si="5699"/>
        <v>1500</v>
      </c>
      <c r="M7231" s="68"/>
      <c r="N7231" s="68"/>
      <c r="O7231" s="68">
        <v>1500</v>
      </c>
      <c r="P7231" s="68">
        <f t="shared" si="5697"/>
        <v>1500</v>
      </c>
      <c r="Q7231" s="68">
        <f t="shared" si="5698"/>
        <v>17.045454545454543</v>
      </c>
    </row>
    <row r="7232" spans="1:17" ht="22.5" x14ac:dyDescent="0.25">
      <c r="A7232" s="14" t="s">
        <v>1</v>
      </c>
      <c r="B7232" s="14" t="s">
        <v>1</v>
      </c>
      <c r="C7232" s="14" t="s">
        <v>1</v>
      </c>
      <c r="D7232" s="42" t="s">
        <v>1</v>
      </c>
      <c r="E7232" s="42" t="s">
        <v>1</v>
      </c>
      <c r="F7232" s="42" t="s">
        <v>1</v>
      </c>
      <c r="G7232" s="42" t="s">
        <v>1</v>
      </c>
      <c r="H7232" s="17" t="s">
        <v>50</v>
      </c>
      <c r="I7232" s="66">
        <f t="shared" ref="I7232:O7233" si="5728">SUM(I7233)</f>
        <v>100</v>
      </c>
      <c r="J7232" s="66">
        <f t="shared" si="5728"/>
        <v>100</v>
      </c>
      <c r="K7232" s="66">
        <f t="shared" si="5728"/>
        <v>0</v>
      </c>
      <c r="L7232" s="66">
        <f t="shared" si="5699"/>
        <v>0</v>
      </c>
      <c r="M7232" s="66">
        <f t="shared" si="5728"/>
        <v>0</v>
      </c>
      <c r="N7232" s="66">
        <f t="shared" si="5728"/>
        <v>0</v>
      </c>
      <c r="O7232" s="66">
        <f t="shared" si="5728"/>
        <v>0</v>
      </c>
      <c r="P7232" s="66">
        <f t="shared" si="5697"/>
        <v>0</v>
      </c>
      <c r="Q7232" s="66">
        <f t="shared" si="5698"/>
        <v>0</v>
      </c>
    </row>
    <row r="7233" spans="1:17" x14ac:dyDescent="0.25">
      <c r="A7233" s="12" t="s">
        <v>2082</v>
      </c>
      <c r="B7233" s="12" t="s">
        <v>69</v>
      </c>
      <c r="C7233" s="12" t="s">
        <v>698</v>
      </c>
      <c r="D7233" s="43" t="s">
        <v>2110</v>
      </c>
      <c r="E7233" s="42" t="s">
        <v>2712</v>
      </c>
      <c r="F7233" s="42" t="s">
        <v>1</v>
      </c>
      <c r="G7233" s="42" t="s">
        <v>1</v>
      </c>
      <c r="H7233" s="11" t="s">
        <v>52</v>
      </c>
      <c r="I7233" s="67">
        <f t="shared" si="5728"/>
        <v>100</v>
      </c>
      <c r="J7233" s="67">
        <f t="shared" si="5728"/>
        <v>100</v>
      </c>
      <c r="K7233" s="67">
        <f t="shared" si="5728"/>
        <v>0</v>
      </c>
      <c r="L7233" s="67">
        <f t="shared" si="5699"/>
        <v>0</v>
      </c>
      <c r="M7233" s="67">
        <f t="shared" si="5728"/>
        <v>0</v>
      </c>
      <c r="N7233" s="67">
        <f t="shared" si="5728"/>
        <v>0</v>
      </c>
      <c r="O7233" s="67">
        <f t="shared" si="5728"/>
        <v>0</v>
      </c>
      <c r="P7233" s="67">
        <f t="shared" si="5697"/>
        <v>0</v>
      </c>
      <c r="Q7233" s="67">
        <f t="shared" si="5698"/>
        <v>0</v>
      </c>
    </row>
    <row r="7234" spans="1:17" x14ac:dyDescent="0.25">
      <c r="A7234" s="12" t="s">
        <v>2082</v>
      </c>
      <c r="B7234" s="12" t="s">
        <v>69</v>
      </c>
      <c r="C7234" s="12" t="s">
        <v>698</v>
      </c>
      <c r="D7234" s="43" t="s">
        <v>2110</v>
      </c>
      <c r="E7234" s="48">
        <v>6148</v>
      </c>
      <c r="F7234" s="43"/>
      <c r="G7234" s="56" t="s">
        <v>2899</v>
      </c>
      <c r="H7234" s="23" t="s">
        <v>58</v>
      </c>
      <c r="I7234" s="68">
        <v>100</v>
      </c>
      <c r="J7234" s="68">
        <v>100</v>
      </c>
      <c r="K7234" s="68"/>
      <c r="L7234" s="68">
        <f t="shared" si="5699"/>
        <v>0</v>
      </c>
      <c r="M7234" s="68"/>
      <c r="N7234" s="68"/>
      <c r="O7234" s="68"/>
      <c r="P7234" s="68">
        <f t="shared" si="5697"/>
        <v>0</v>
      </c>
      <c r="Q7234" s="68">
        <f t="shared" si="5698"/>
        <v>0</v>
      </c>
    </row>
    <row r="7235" spans="1:17" ht="22.5" x14ac:dyDescent="0.25">
      <c r="A7235" s="14" t="s">
        <v>1</v>
      </c>
      <c r="B7235" s="14" t="s">
        <v>1</v>
      </c>
      <c r="C7235" s="14" t="s">
        <v>1</v>
      </c>
      <c r="D7235" s="42" t="s">
        <v>1</v>
      </c>
      <c r="E7235" s="42" t="s">
        <v>1</v>
      </c>
      <c r="F7235" s="42" t="s">
        <v>1</v>
      </c>
      <c r="G7235" s="42" t="s">
        <v>1</v>
      </c>
      <c r="H7235" s="17" t="s">
        <v>59</v>
      </c>
      <c r="I7235" s="66">
        <f t="shared" ref="I7235:O7236" si="5729">SUM(I7236)</f>
        <v>10000</v>
      </c>
      <c r="J7235" s="66">
        <f t="shared" si="5729"/>
        <v>10000</v>
      </c>
      <c r="K7235" s="66">
        <f t="shared" si="5729"/>
        <v>0</v>
      </c>
      <c r="L7235" s="66">
        <f t="shared" si="5699"/>
        <v>0</v>
      </c>
      <c r="M7235" s="66">
        <f t="shared" si="5729"/>
        <v>0</v>
      </c>
      <c r="N7235" s="66">
        <f t="shared" si="5729"/>
        <v>0</v>
      </c>
      <c r="O7235" s="66">
        <f t="shared" si="5729"/>
        <v>0</v>
      </c>
      <c r="P7235" s="66">
        <f t="shared" si="5697"/>
        <v>0</v>
      </c>
      <c r="Q7235" s="66">
        <f t="shared" si="5698"/>
        <v>0</v>
      </c>
    </row>
    <row r="7236" spans="1:17" x14ac:dyDescent="0.25">
      <c r="A7236" s="12" t="s">
        <v>2082</v>
      </c>
      <c r="B7236" s="12" t="s">
        <v>69</v>
      </c>
      <c r="C7236" s="12" t="s">
        <v>698</v>
      </c>
      <c r="D7236" s="43" t="s">
        <v>2110</v>
      </c>
      <c r="E7236" s="42" t="s">
        <v>2715</v>
      </c>
      <c r="F7236" s="42" t="s">
        <v>1</v>
      </c>
      <c r="G7236" s="42" t="s">
        <v>1</v>
      </c>
      <c r="H7236" s="11" t="s">
        <v>61</v>
      </c>
      <c r="I7236" s="67">
        <f t="shared" si="5729"/>
        <v>10000</v>
      </c>
      <c r="J7236" s="67">
        <f t="shared" si="5729"/>
        <v>10000</v>
      </c>
      <c r="K7236" s="67">
        <f t="shared" si="5729"/>
        <v>0</v>
      </c>
      <c r="L7236" s="67">
        <f t="shared" si="5699"/>
        <v>0</v>
      </c>
      <c r="M7236" s="67">
        <f t="shared" si="5729"/>
        <v>0</v>
      </c>
      <c r="N7236" s="67">
        <f t="shared" si="5729"/>
        <v>0</v>
      </c>
      <c r="O7236" s="67">
        <f t="shared" si="5729"/>
        <v>0</v>
      </c>
      <c r="P7236" s="67">
        <f t="shared" si="5697"/>
        <v>0</v>
      </c>
      <c r="Q7236" s="67">
        <f t="shared" si="5698"/>
        <v>0</v>
      </c>
    </row>
    <row r="7237" spans="1:17" x14ac:dyDescent="0.25">
      <c r="A7237" s="12" t="s">
        <v>2082</v>
      </c>
      <c r="B7237" s="12" t="s">
        <v>69</v>
      </c>
      <c r="C7237" s="12" t="s">
        <v>698</v>
      </c>
      <c r="D7237" s="43" t="s">
        <v>2110</v>
      </c>
      <c r="E7237" s="48">
        <v>8213</v>
      </c>
      <c r="F7237" s="43"/>
      <c r="G7237" s="56" t="s">
        <v>2899</v>
      </c>
      <c r="H7237" s="23" t="s">
        <v>62</v>
      </c>
      <c r="I7237" s="68">
        <v>10000</v>
      </c>
      <c r="J7237" s="68">
        <v>10000</v>
      </c>
      <c r="K7237" s="68"/>
      <c r="L7237" s="68">
        <f t="shared" si="5699"/>
        <v>0</v>
      </c>
      <c r="M7237" s="68"/>
      <c r="N7237" s="68"/>
      <c r="O7237" s="68">
        <v>0</v>
      </c>
      <c r="P7237" s="68">
        <f t="shared" si="5697"/>
        <v>0</v>
      </c>
      <c r="Q7237" s="68">
        <f t="shared" si="5698"/>
        <v>0</v>
      </c>
    </row>
    <row r="7238" spans="1:17" x14ac:dyDescent="0.25">
      <c r="A7238" s="23" t="s">
        <v>1</v>
      </c>
      <c r="B7238" s="23" t="s">
        <v>1</v>
      </c>
      <c r="C7238" s="23" t="s">
        <v>1</v>
      </c>
      <c r="D7238" s="49" t="s">
        <v>1</v>
      </c>
      <c r="E7238" s="49" t="s">
        <v>1</v>
      </c>
      <c r="F7238" s="49" t="s">
        <v>1</v>
      </c>
      <c r="G7238" s="49" t="s">
        <v>1</v>
      </c>
      <c r="H7238" s="17" t="s">
        <v>2119</v>
      </c>
      <c r="I7238" s="66">
        <f t="shared" ref="I7238:O7238" si="5730">SUM(I7208,I7232,I7235)</f>
        <v>2252294</v>
      </c>
      <c r="J7238" s="66">
        <f t="shared" si="5730"/>
        <v>2244294</v>
      </c>
      <c r="K7238" s="66">
        <f t="shared" si="5730"/>
        <v>0</v>
      </c>
      <c r="L7238" s="66">
        <f t="shared" si="5699"/>
        <v>218414.9</v>
      </c>
      <c r="M7238" s="66">
        <f t="shared" si="5730"/>
        <v>0</v>
      </c>
      <c r="N7238" s="66">
        <f t="shared" si="5730"/>
        <v>0</v>
      </c>
      <c r="O7238" s="66">
        <f t="shared" si="5730"/>
        <v>218414.9</v>
      </c>
      <c r="P7238" s="66">
        <f t="shared" si="5697"/>
        <v>218414.9</v>
      </c>
      <c r="Q7238" s="66">
        <f t="shared" si="5698"/>
        <v>9.7320092643833647</v>
      </c>
    </row>
    <row r="7239" spans="1:17" ht="15.75" thickBot="1" x14ac:dyDescent="0.3">
      <c r="A7239" s="23" t="s">
        <v>1</v>
      </c>
      <c r="B7239" s="23" t="s">
        <v>1</v>
      </c>
      <c r="C7239" s="23" t="s">
        <v>1</v>
      </c>
      <c r="D7239" s="49" t="s">
        <v>1</v>
      </c>
      <c r="E7239" s="49" t="s">
        <v>1</v>
      </c>
      <c r="F7239" s="49" t="s">
        <v>1</v>
      </c>
      <c r="G7239" s="49" t="s">
        <v>1</v>
      </c>
      <c r="H7239" s="11" t="s">
        <v>64</v>
      </c>
      <c r="I7239" s="67">
        <v>55</v>
      </c>
      <c r="J7239" s="67">
        <v>55</v>
      </c>
      <c r="K7239" s="67"/>
      <c r="L7239" s="67"/>
      <c r="M7239" s="67"/>
      <c r="N7239" s="67"/>
      <c r="O7239" s="67"/>
      <c r="P7239" s="67">
        <f t="shared" si="5697"/>
        <v>0</v>
      </c>
      <c r="Q7239" s="67">
        <f t="shared" si="5698"/>
        <v>0</v>
      </c>
    </row>
    <row r="7240" spans="1:17" ht="34.5" thickBot="1" x14ac:dyDescent="0.3">
      <c r="A7240" s="23" t="s">
        <v>1</v>
      </c>
      <c r="B7240" s="23" t="s">
        <v>1</v>
      </c>
      <c r="C7240" s="23" t="s">
        <v>1</v>
      </c>
      <c r="D7240" s="49" t="s">
        <v>1</v>
      </c>
      <c r="E7240" s="49" t="s">
        <v>1</v>
      </c>
      <c r="F7240" s="49" t="s">
        <v>1</v>
      </c>
      <c r="G7240" s="49" t="s">
        <v>1</v>
      </c>
      <c r="H7240" s="22" t="s">
        <v>65</v>
      </c>
      <c r="I7240" s="64" t="s">
        <v>2718</v>
      </c>
      <c r="J7240" s="64" t="s">
        <v>2879</v>
      </c>
      <c r="K7240" s="64" t="s">
        <v>2942</v>
      </c>
      <c r="L7240" s="64" t="s">
        <v>2942</v>
      </c>
      <c r="M7240" s="64" t="s">
        <v>2950</v>
      </c>
      <c r="N7240" s="64" t="s">
        <v>2949</v>
      </c>
      <c r="O7240" s="64" t="s">
        <v>2948</v>
      </c>
      <c r="P7240" s="64" t="s">
        <v>2942</v>
      </c>
      <c r="Q7240" s="64" t="s">
        <v>2944</v>
      </c>
    </row>
    <row r="7241" spans="1:17" x14ac:dyDescent="0.25">
      <c r="A7241" s="24"/>
      <c r="B7241" s="24"/>
      <c r="C7241" s="24"/>
      <c r="D7241" s="51"/>
      <c r="E7241" s="51"/>
      <c r="F7241" s="51"/>
      <c r="G7241" s="51"/>
      <c r="H7241" s="18" t="s">
        <v>1</v>
      </c>
      <c r="I7241" s="65">
        <v>1</v>
      </c>
      <c r="J7241" s="65" t="s">
        <v>2894</v>
      </c>
      <c r="K7241" s="65">
        <v>3</v>
      </c>
      <c r="L7241" s="65" t="s">
        <v>2945</v>
      </c>
      <c r="M7241" s="65">
        <v>5</v>
      </c>
      <c r="N7241" s="65">
        <v>6</v>
      </c>
      <c r="O7241" s="65">
        <v>7</v>
      </c>
      <c r="P7241" s="65" t="s">
        <v>2946</v>
      </c>
      <c r="Q7241" s="65">
        <v>9</v>
      </c>
    </row>
    <row r="7242" spans="1:17" x14ac:dyDescent="0.25">
      <c r="A7242" s="24"/>
      <c r="B7242" s="24"/>
      <c r="C7242" s="24"/>
      <c r="D7242" s="51"/>
      <c r="E7242" s="52"/>
      <c r="F7242" s="52"/>
      <c r="G7242" s="52"/>
      <c r="H7242" s="19" t="s">
        <v>132</v>
      </c>
      <c r="I7242" s="69">
        <f t="shared" ref="I7242" si="5731">SUM(I7238)</f>
        <v>2252294</v>
      </c>
      <c r="J7242" s="69">
        <f t="shared" ref="J7242:K7242" si="5732">SUM(J7238)</f>
        <v>2244294</v>
      </c>
      <c r="K7242" s="69">
        <f t="shared" si="5732"/>
        <v>0</v>
      </c>
      <c r="L7242" s="69">
        <f t="shared" si="5699"/>
        <v>218414.9</v>
      </c>
      <c r="M7242" s="69">
        <f t="shared" ref="M7242" si="5733">SUM(M7238)</f>
        <v>0</v>
      </c>
      <c r="N7242" s="69">
        <f t="shared" ref="N7242:O7242" si="5734">SUM(N7238)</f>
        <v>0</v>
      </c>
      <c r="O7242" s="69">
        <f t="shared" si="5734"/>
        <v>218414.9</v>
      </c>
      <c r="P7242" s="69">
        <f t="shared" si="5697"/>
        <v>218414.9</v>
      </c>
      <c r="Q7242" s="69">
        <f t="shared" si="5698"/>
        <v>9.7320092643833647</v>
      </c>
    </row>
    <row r="7243" spans="1:17" x14ac:dyDescent="0.25">
      <c r="A7243" s="24"/>
      <c r="B7243" s="24"/>
      <c r="C7243" s="24"/>
      <c r="D7243" s="51"/>
      <c r="E7243" s="51"/>
      <c r="F7243" s="51"/>
      <c r="G7243" s="51"/>
      <c r="H7243" s="20" t="s">
        <v>67</v>
      </c>
      <c r="I7243" s="69">
        <f t="shared" ref="I7243" si="5735">SUM(I7242)</f>
        <v>2252294</v>
      </c>
      <c r="J7243" s="69">
        <f t="shared" ref="J7243:K7243" si="5736">SUM(J7242)</f>
        <v>2244294</v>
      </c>
      <c r="K7243" s="69">
        <f t="shared" si="5736"/>
        <v>0</v>
      </c>
      <c r="L7243" s="69">
        <f t="shared" si="5699"/>
        <v>218414.9</v>
      </c>
      <c r="M7243" s="69">
        <f t="shared" ref="M7243" si="5737">SUM(M7242)</f>
        <v>0</v>
      </c>
      <c r="N7243" s="69">
        <f t="shared" ref="N7243:O7243" si="5738">SUM(N7242)</f>
        <v>0</v>
      </c>
      <c r="O7243" s="69">
        <f t="shared" si="5738"/>
        <v>218414.9</v>
      </c>
      <c r="P7243" s="69">
        <f t="shared" si="5697"/>
        <v>218414.9</v>
      </c>
      <c r="Q7243" s="69">
        <f t="shared" si="5698"/>
        <v>9.7320092643833647</v>
      </c>
    </row>
    <row r="7244" spans="1:17" x14ac:dyDescent="0.25">
      <c r="A7244" s="25"/>
      <c r="B7244" s="25"/>
      <c r="C7244" s="25"/>
      <c r="D7244" s="53"/>
      <c r="E7244" s="53"/>
      <c r="F7244" s="53"/>
      <c r="G7244" s="53"/>
    </row>
    <row r="7245" spans="1:17" ht="15.75" thickBot="1" x14ac:dyDescent="0.3">
      <c r="A7245" s="23" t="s">
        <v>1</v>
      </c>
      <c r="B7245" s="23" t="s">
        <v>1</v>
      </c>
      <c r="C7245" s="23" t="s">
        <v>1</v>
      </c>
      <c r="D7245" s="49" t="s">
        <v>1</v>
      </c>
      <c r="E7245" s="49" t="s">
        <v>1</v>
      </c>
      <c r="F7245" s="49" t="s">
        <v>1</v>
      </c>
      <c r="G7245" s="49" t="s">
        <v>1</v>
      </c>
      <c r="H7245" s="26" t="s">
        <v>1</v>
      </c>
      <c r="I7245" s="70"/>
      <c r="J7245" s="70"/>
      <c r="K7245" s="70"/>
      <c r="L7245" s="70"/>
      <c r="M7245" s="70"/>
      <c r="N7245" s="70"/>
      <c r="O7245" s="70"/>
      <c r="P7245" s="70"/>
      <c r="Q7245" s="70"/>
    </row>
    <row r="7246" spans="1:17" ht="34.5" thickBot="1" x14ac:dyDescent="0.3">
      <c r="A7246" s="22" t="s">
        <v>4</v>
      </c>
      <c r="B7246" s="22" t="s">
        <v>5</v>
      </c>
      <c r="C7246" s="22" t="s">
        <v>6</v>
      </c>
      <c r="D7246" s="44" t="s">
        <v>2891</v>
      </c>
      <c r="E7246" s="44" t="s">
        <v>2895</v>
      </c>
      <c r="F7246" s="44" t="s">
        <v>7</v>
      </c>
      <c r="G7246" s="44" t="s">
        <v>8</v>
      </c>
      <c r="H7246" s="22" t="s">
        <v>9</v>
      </c>
      <c r="I7246" s="64" t="s">
        <v>2718</v>
      </c>
      <c r="J7246" s="64" t="s">
        <v>2879</v>
      </c>
      <c r="K7246" s="64" t="s">
        <v>2942</v>
      </c>
      <c r="L7246" s="64" t="s">
        <v>2942</v>
      </c>
      <c r="M7246" s="64" t="s">
        <v>2950</v>
      </c>
      <c r="N7246" s="64" t="s">
        <v>2949</v>
      </c>
      <c r="O7246" s="64" t="s">
        <v>2948</v>
      </c>
      <c r="P7246" s="64" t="s">
        <v>2942</v>
      </c>
      <c r="Q7246" s="64" t="s">
        <v>2944</v>
      </c>
    </row>
    <row r="7247" spans="1:17" x14ac:dyDescent="0.25">
      <c r="A7247" s="15" t="s">
        <v>1</v>
      </c>
      <c r="B7247" s="15" t="s">
        <v>1</v>
      </c>
      <c r="C7247" s="15" t="s">
        <v>1</v>
      </c>
      <c r="D7247" s="45" t="s">
        <v>1</v>
      </c>
      <c r="E7247" s="45" t="s">
        <v>1</v>
      </c>
      <c r="F7247" s="46" t="s">
        <v>1</v>
      </c>
      <c r="G7247" s="47" t="s">
        <v>1</v>
      </c>
      <c r="H7247" s="16" t="s">
        <v>1</v>
      </c>
      <c r="I7247" s="65">
        <v>1</v>
      </c>
      <c r="J7247" s="65" t="s">
        <v>2894</v>
      </c>
      <c r="K7247" s="65">
        <v>3</v>
      </c>
      <c r="L7247" s="65" t="s">
        <v>2945</v>
      </c>
      <c r="M7247" s="65">
        <v>5</v>
      </c>
      <c r="N7247" s="65">
        <v>6</v>
      </c>
      <c r="O7247" s="65">
        <v>7</v>
      </c>
      <c r="P7247" s="65" t="s">
        <v>2946</v>
      </c>
      <c r="Q7247" s="65">
        <v>9</v>
      </c>
    </row>
    <row r="7248" spans="1:17" x14ac:dyDescent="0.25">
      <c r="A7248" s="14" t="s">
        <v>2082</v>
      </c>
      <c r="B7248" s="14" t="s">
        <v>69</v>
      </c>
      <c r="C7248" s="12" t="s">
        <v>709</v>
      </c>
      <c r="D7248" s="43" t="s">
        <v>2120</v>
      </c>
      <c r="E7248" s="42" t="s">
        <v>1</v>
      </c>
      <c r="F7248" s="42" t="s">
        <v>1</v>
      </c>
      <c r="G7248" s="42" t="s">
        <v>1</v>
      </c>
      <c r="H7248" s="11" t="s">
        <v>2121</v>
      </c>
      <c r="I7248" s="63"/>
      <c r="J7248" s="63"/>
      <c r="K7248" s="63"/>
      <c r="L7248" s="63"/>
      <c r="M7248" s="63"/>
      <c r="N7248" s="63"/>
      <c r="O7248" s="63"/>
      <c r="P7248" s="63">
        <f t="shared" ref="P7248:P7311" si="5739">K7248+L7248</f>
        <v>0</v>
      </c>
      <c r="Q7248" s="63" t="str">
        <f t="shared" ref="Q7248:Q7311" si="5740">IF(J7248=0,"-",P7248/J7248*100)</f>
        <v>-</v>
      </c>
    </row>
    <row r="7249" spans="1:17" ht="22.5" x14ac:dyDescent="0.25">
      <c r="A7249" s="14" t="s">
        <v>1</v>
      </c>
      <c r="B7249" s="14" t="s">
        <v>1</v>
      </c>
      <c r="C7249" s="14" t="s">
        <v>1</v>
      </c>
      <c r="D7249" s="42" t="s">
        <v>1</v>
      </c>
      <c r="E7249" s="42" t="s">
        <v>1</v>
      </c>
      <c r="F7249" s="42" t="s">
        <v>1</v>
      </c>
      <c r="G7249" s="42" t="s">
        <v>1</v>
      </c>
      <c r="H7249" s="17" t="s">
        <v>13</v>
      </c>
      <c r="I7249" s="66">
        <f t="shared" ref="I7249" si="5741">SUM(I7250,I7257,I7259)</f>
        <v>1509329</v>
      </c>
      <c r="J7249" s="66">
        <f t="shared" ref="J7249:K7249" si="5742">SUM(J7250,J7257,J7259)</f>
        <v>1459329</v>
      </c>
      <c r="K7249" s="66">
        <f t="shared" si="5742"/>
        <v>0</v>
      </c>
      <c r="L7249" s="66">
        <f t="shared" ref="L7249:L7312" si="5743">SUM(M7249:O7249)</f>
        <v>136200</v>
      </c>
      <c r="M7249" s="66">
        <f t="shared" ref="M7249" si="5744">SUM(M7250,M7257,M7259)</f>
        <v>0</v>
      </c>
      <c r="N7249" s="66">
        <f t="shared" ref="N7249:O7249" si="5745">SUM(N7250,N7257,N7259)</f>
        <v>0</v>
      </c>
      <c r="O7249" s="66">
        <f t="shared" si="5745"/>
        <v>136200</v>
      </c>
      <c r="P7249" s="66">
        <f t="shared" si="5739"/>
        <v>136200</v>
      </c>
      <c r="Q7249" s="66">
        <f t="shared" si="5740"/>
        <v>9.333056493772137</v>
      </c>
    </row>
    <row r="7250" spans="1:17" x14ac:dyDescent="0.25">
      <c r="A7250" s="12" t="s">
        <v>2082</v>
      </c>
      <c r="B7250" s="12" t="s">
        <v>69</v>
      </c>
      <c r="C7250" s="12" t="s">
        <v>709</v>
      </c>
      <c r="D7250" s="43" t="s">
        <v>2120</v>
      </c>
      <c r="E7250" s="42" t="s">
        <v>2709</v>
      </c>
      <c r="F7250" s="42" t="s">
        <v>1</v>
      </c>
      <c r="G7250" s="42" t="s">
        <v>1</v>
      </c>
      <c r="H7250" s="11" t="s">
        <v>15</v>
      </c>
      <c r="I7250" s="67">
        <f t="shared" ref="I7250" si="5746">SUM(I7251,I7252)</f>
        <v>1091847</v>
      </c>
      <c r="J7250" s="67">
        <f t="shared" ref="J7250:K7250" si="5747">SUM(J7251,J7252)</f>
        <v>1091847</v>
      </c>
      <c r="K7250" s="67">
        <f t="shared" si="5747"/>
        <v>0</v>
      </c>
      <c r="L7250" s="67">
        <f t="shared" si="5743"/>
        <v>89000</v>
      </c>
      <c r="M7250" s="67">
        <f t="shared" ref="M7250" si="5748">SUM(M7251,M7252)</f>
        <v>0</v>
      </c>
      <c r="N7250" s="67">
        <f t="shared" ref="N7250:O7250" si="5749">SUM(N7251,N7252)</f>
        <v>0</v>
      </c>
      <c r="O7250" s="67">
        <f t="shared" si="5749"/>
        <v>89000</v>
      </c>
      <c r="P7250" s="67">
        <f t="shared" si="5739"/>
        <v>89000</v>
      </c>
      <c r="Q7250" s="67">
        <f t="shared" si="5740"/>
        <v>8.1513252314655809</v>
      </c>
    </row>
    <row r="7251" spans="1:17" x14ac:dyDescent="0.25">
      <c r="A7251" s="12" t="s">
        <v>2082</v>
      </c>
      <c r="B7251" s="12" t="s">
        <v>69</v>
      </c>
      <c r="C7251" s="12" t="s">
        <v>709</v>
      </c>
      <c r="D7251" s="43" t="s">
        <v>2120</v>
      </c>
      <c r="E7251" s="48">
        <v>6111</v>
      </c>
      <c r="F7251" s="43"/>
      <c r="G7251" s="56" t="s">
        <v>2899</v>
      </c>
      <c r="H7251" s="23" t="s">
        <v>16</v>
      </c>
      <c r="I7251" s="68">
        <v>964761</v>
      </c>
      <c r="J7251" s="68">
        <v>964761</v>
      </c>
      <c r="K7251" s="68"/>
      <c r="L7251" s="68">
        <f t="shared" si="5743"/>
        <v>80000</v>
      </c>
      <c r="M7251" s="68"/>
      <c r="N7251" s="68"/>
      <c r="O7251" s="68">
        <v>80000</v>
      </c>
      <c r="P7251" s="68">
        <f t="shared" si="5739"/>
        <v>80000</v>
      </c>
      <c r="Q7251" s="68">
        <f t="shared" si="5740"/>
        <v>8.2922091585377089</v>
      </c>
    </row>
    <row r="7252" spans="1:17" x14ac:dyDescent="0.25">
      <c r="A7252" s="14" t="s">
        <v>2082</v>
      </c>
      <c r="B7252" s="14" t="s">
        <v>69</v>
      </c>
      <c r="C7252" s="14" t="s">
        <v>709</v>
      </c>
      <c r="D7252" s="50" t="s">
        <v>2120</v>
      </c>
      <c r="E7252" s="50" t="s">
        <v>2719</v>
      </c>
      <c r="F7252" s="43" t="s">
        <v>1</v>
      </c>
      <c r="G7252" s="49" t="s">
        <v>1</v>
      </c>
      <c r="H7252" s="11" t="s">
        <v>19</v>
      </c>
      <c r="I7252" s="67">
        <f t="shared" ref="I7252:O7252" si="5750">SUM(I7253:I7256)</f>
        <v>127086</v>
      </c>
      <c r="J7252" s="67">
        <f t="shared" si="5750"/>
        <v>127086</v>
      </c>
      <c r="K7252" s="67">
        <f t="shared" si="5750"/>
        <v>0</v>
      </c>
      <c r="L7252" s="67">
        <f t="shared" si="5743"/>
        <v>9000</v>
      </c>
      <c r="M7252" s="67">
        <f t="shared" si="5750"/>
        <v>0</v>
      </c>
      <c r="N7252" s="67">
        <f t="shared" si="5750"/>
        <v>0</v>
      </c>
      <c r="O7252" s="67">
        <f t="shared" si="5750"/>
        <v>9000</v>
      </c>
      <c r="P7252" s="67">
        <f t="shared" si="5739"/>
        <v>9000</v>
      </c>
      <c r="Q7252" s="67">
        <f t="shared" si="5740"/>
        <v>7.08181861101931</v>
      </c>
    </row>
    <row r="7253" spans="1:17" x14ac:dyDescent="0.25">
      <c r="A7253" s="12" t="s">
        <v>2082</v>
      </c>
      <c r="B7253" s="12" t="s">
        <v>69</v>
      </c>
      <c r="C7253" s="12" t="s">
        <v>709</v>
      </c>
      <c r="D7253" s="43" t="s">
        <v>2120</v>
      </c>
      <c r="E7253" s="48">
        <v>6112</v>
      </c>
      <c r="F7253" s="43" t="s">
        <v>2122</v>
      </c>
      <c r="G7253" s="56" t="s">
        <v>2899</v>
      </c>
      <c r="H7253" s="23" t="s">
        <v>73</v>
      </c>
      <c r="I7253" s="68">
        <v>19850</v>
      </c>
      <c r="J7253" s="68">
        <v>19850</v>
      </c>
      <c r="K7253" s="68"/>
      <c r="L7253" s="68">
        <f t="shared" si="5743"/>
        <v>0</v>
      </c>
      <c r="M7253" s="68"/>
      <c r="N7253" s="68"/>
      <c r="O7253" s="68">
        <v>0</v>
      </c>
      <c r="P7253" s="68">
        <f t="shared" si="5739"/>
        <v>0</v>
      </c>
      <c r="Q7253" s="68">
        <f t="shared" si="5740"/>
        <v>0</v>
      </c>
    </row>
    <row r="7254" spans="1:17" x14ac:dyDescent="0.25">
      <c r="A7254" s="12" t="s">
        <v>2082</v>
      </c>
      <c r="B7254" s="12" t="s">
        <v>69</v>
      </c>
      <c r="C7254" s="12" t="s">
        <v>709</v>
      </c>
      <c r="D7254" s="43" t="s">
        <v>2120</v>
      </c>
      <c r="E7254" s="48">
        <v>6112</v>
      </c>
      <c r="F7254" s="43" t="s">
        <v>2123</v>
      </c>
      <c r="G7254" s="56" t="s">
        <v>2899</v>
      </c>
      <c r="H7254" s="23" t="s">
        <v>22</v>
      </c>
      <c r="I7254" s="68">
        <v>83000</v>
      </c>
      <c r="J7254" s="68">
        <v>83000</v>
      </c>
      <c r="K7254" s="68"/>
      <c r="L7254" s="68">
        <f t="shared" si="5743"/>
        <v>9000</v>
      </c>
      <c r="M7254" s="68"/>
      <c r="N7254" s="68"/>
      <c r="O7254" s="68">
        <v>9000</v>
      </c>
      <c r="P7254" s="68">
        <f t="shared" si="5739"/>
        <v>9000</v>
      </c>
      <c r="Q7254" s="68">
        <f t="shared" si="5740"/>
        <v>10.843373493975903</v>
      </c>
    </row>
    <row r="7255" spans="1:17" x14ac:dyDescent="0.25">
      <c r="A7255" s="12" t="s">
        <v>2082</v>
      </c>
      <c r="B7255" s="12" t="s">
        <v>69</v>
      </c>
      <c r="C7255" s="12" t="s">
        <v>709</v>
      </c>
      <c r="D7255" s="43" t="s">
        <v>2120</v>
      </c>
      <c r="E7255" s="48">
        <v>6112</v>
      </c>
      <c r="F7255" s="43" t="s">
        <v>2124</v>
      </c>
      <c r="G7255" s="56" t="s">
        <v>2899</v>
      </c>
      <c r="H7255" s="23" t="s">
        <v>24</v>
      </c>
      <c r="I7255" s="68">
        <v>19236</v>
      </c>
      <c r="J7255" s="68">
        <v>19236</v>
      </c>
      <c r="K7255" s="68"/>
      <c r="L7255" s="68">
        <f t="shared" si="5743"/>
        <v>0</v>
      </c>
      <c r="M7255" s="68"/>
      <c r="N7255" s="68"/>
      <c r="O7255" s="68"/>
      <c r="P7255" s="68">
        <f t="shared" si="5739"/>
        <v>0</v>
      </c>
      <c r="Q7255" s="68">
        <f t="shared" si="5740"/>
        <v>0</v>
      </c>
    </row>
    <row r="7256" spans="1:17" x14ac:dyDescent="0.25">
      <c r="A7256" s="12" t="s">
        <v>2082</v>
      </c>
      <c r="B7256" s="12" t="s">
        <v>69</v>
      </c>
      <c r="C7256" s="12" t="s">
        <v>709</v>
      </c>
      <c r="D7256" s="43" t="s">
        <v>2120</v>
      </c>
      <c r="E7256" s="48">
        <v>6112</v>
      </c>
      <c r="F7256" s="43" t="s">
        <v>2125</v>
      </c>
      <c r="G7256" s="56" t="s">
        <v>2899</v>
      </c>
      <c r="H7256" s="23" t="s">
        <v>26</v>
      </c>
      <c r="I7256" s="68">
        <v>5000</v>
      </c>
      <c r="J7256" s="68">
        <v>5000</v>
      </c>
      <c r="K7256" s="68"/>
      <c r="L7256" s="68">
        <f t="shared" si="5743"/>
        <v>0</v>
      </c>
      <c r="M7256" s="68"/>
      <c r="N7256" s="68"/>
      <c r="O7256" s="68">
        <v>0</v>
      </c>
      <c r="P7256" s="68">
        <f t="shared" si="5739"/>
        <v>0</v>
      </c>
      <c r="Q7256" s="68">
        <f t="shared" si="5740"/>
        <v>0</v>
      </c>
    </row>
    <row r="7257" spans="1:17" x14ac:dyDescent="0.25">
      <c r="A7257" s="12" t="s">
        <v>2082</v>
      </c>
      <c r="B7257" s="12" t="s">
        <v>69</v>
      </c>
      <c r="C7257" s="12" t="s">
        <v>709</v>
      </c>
      <c r="D7257" s="43" t="s">
        <v>2120</v>
      </c>
      <c r="E7257" s="42" t="s">
        <v>2710</v>
      </c>
      <c r="F7257" s="42" t="s">
        <v>1</v>
      </c>
      <c r="G7257" s="42" t="s">
        <v>1</v>
      </c>
      <c r="H7257" s="11" t="s">
        <v>28</v>
      </c>
      <c r="I7257" s="67">
        <f t="shared" ref="I7257:O7257" si="5751">SUM(I7258)</f>
        <v>101056</v>
      </c>
      <c r="J7257" s="67">
        <f t="shared" si="5751"/>
        <v>101056</v>
      </c>
      <c r="K7257" s="67">
        <f t="shared" si="5751"/>
        <v>0</v>
      </c>
      <c r="L7257" s="67">
        <f t="shared" si="5743"/>
        <v>8000</v>
      </c>
      <c r="M7257" s="67">
        <f t="shared" si="5751"/>
        <v>0</v>
      </c>
      <c r="N7257" s="67">
        <f t="shared" si="5751"/>
        <v>0</v>
      </c>
      <c r="O7257" s="67">
        <f t="shared" si="5751"/>
        <v>8000</v>
      </c>
      <c r="P7257" s="67">
        <f t="shared" si="5739"/>
        <v>8000</v>
      </c>
      <c r="Q7257" s="67">
        <f t="shared" si="5740"/>
        <v>7.9164027865737809</v>
      </c>
    </row>
    <row r="7258" spans="1:17" x14ac:dyDescent="0.25">
      <c r="A7258" s="12" t="s">
        <v>2082</v>
      </c>
      <c r="B7258" s="12" t="s">
        <v>69</v>
      </c>
      <c r="C7258" s="12" t="s">
        <v>709</v>
      </c>
      <c r="D7258" s="43" t="s">
        <v>2120</v>
      </c>
      <c r="E7258" s="48">
        <v>6121</v>
      </c>
      <c r="F7258" s="43"/>
      <c r="G7258" s="56" t="s">
        <v>2899</v>
      </c>
      <c r="H7258" s="23" t="s">
        <v>29</v>
      </c>
      <c r="I7258" s="68">
        <v>101056</v>
      </c>
      <c r="J7258" s="68">
        <v>101056</v>
      </c>
      <c r="K7258" s="68"/>
      <c r="L7258" s="68">
        <f t="shared" si="5743"/>
        <v>8000</v>
      </c>
      <c r="M7258" s="68"/>
      <c r="N7258" s="68"/>
      <c r="O7258" s="68">
        <v>8000</v>
      </c>
      <c r="P7258" s="68">
        <f t="shared" si="5739"/>
        <v>8000</v>
      </c>
      <c r="Q7258" s="68">
        <f t="shared" si="5740"/>
        <v>7.9164027865737809</v>
      </c>
    </row>
    <row r="7259" spans="1:17" x14ac:dyDescent="0.25">
      <c r="A7259" s="12" t="s">
        <v>2082</v>
      </c>
      <c r="B7259" s="12" t="s">
        <v>69</v>
      </c>
      <c r="C7259" s="12" t="s">
        <v>709</v>
      </c>
      <c r="D7259" s="43" t="s">
        <v>2120</v>
      </c>
      <c r="E7259" s="42" t="s">
        <v>2711</v>
      </c>
      <c r="F7259" s="42" t="s">
        <v>1</v>
      </c>
      <c r="G7259" s="42" t="s">
        <v>1</v>
      </c>
      <c r="H7259" s="11" t="s">
        <v>32</v>
      </c>
      <c r="I7259" s="67">
        <f t="shared" ref="I7259:O7259" si="5752">SUM(I7260:I7268)</f>
        <v>316426</v>
      </c>
      <c r="J7259" s="67">
        <f t="shared" si="5752"/>
        <v>266426</v>
      </c>
      <c r="K7259" s="67">
        <f t="shared" si="5752"/>
        <v>0</v>
      </c>
      <c r="L7259" s="67">
        <f t="shared" si="5743"/>
        <v>39200</v>
      </c>
      <c r="M7259" s="67">
        <f t="shared" si="5752"/>
        <v>0</v>
      </c>
      <c r="N7259" s="67">
        <f t="shared" si="5752"/>
        <v>0</v>
      </c>
      <c r="O7259" s="67">
        <f t="shared" si="5752"/>
        <v>39200</v>
      </c>
      <c r="P7259" s="67">
        <f t="shared" si="5739"/>
        <v>39200</v>
      </c>
      <c r="Q7259" s="67">
        <f t="shared" si="5740"/>
        <v>14.713278734057486</v>
      </c>
    </row>
    <row r="7260" spans="1:17" x14ac:dyDescent="0.25">
      <c r="A7260" s="12" t="s">
        <v>2082</v>
      </c>
      <c r="B7260" s="12" t="s">
        <v>69</v>
      </c>
      <c r="C7260" s="12" t="s">
        <v>709</v>
      </c>
      <c r="D7260" s="43" t="s">
        <v>2120</v>
      </c>
      <c r="E7260" s="48">
        <v>6131</v>
      </c>
      <c r="F7260" s="43"/>
      <c r="G7260" s="56" t="s">
        <v>2899</v>
      </c>
      <c r="H7260" s="23" t="s">
        <v>33</v>
      </c>
      <c r="I7260" s="68">
        <v>17100</v>
      </c>
      <c r="J7260" s="68">
        <v>15100</v>
      </c>
      <c r="K7260" s="68"/>
      <c r="L7260" s="68">
        <f t="shared" si="5743"/>
        <v>1000</v>
      </c>
      <c r="M7260" s="68"/>
      <c r="N7260" s="68"/>
      <c r="O7260" s="68">
        <v>1000</v>
      </c>
      <c r="P7260" s="68">
        <f t="shared" si="5739"/>
        <v>1000</v>
      </c>
      <c r="Q7260" s="68">
        <f t="shared" si="5740"/>
        <v>6.6225165562913908</v>
      </c>
    </row>
    <row r="7261" spans="1:17" x14ac:dyDescent="0.25">
      <c r="A7261" s="12" t="s">
        <v>2082</v>
      </c>
      <c r="B7261" s="12" t="s">
        <v>69</v>
      </c>
      <c r="C7261" s="12" t="s">
        <v>709</v>
      </c>
      <c r="D7261" s="43" t="s">
        <v>2120</v>
      </c>
      <c r="E7261" s="48">
        <v>6132</v>
      </c>
      <c r="F7261" s="43"/>
      <c r="G7261" s="56" t="s">
        <v>2899</v>
      </c>
      <c r="H7261" s="23" t="s">
        <v>227</v>
      </c>
      <c r="I7261" s="68">
        <v>28166</v>
      </c>
      <c r="J7261" s="68">
        <v>28166</v>
      </c>
      <c r="K7261" s="68"/>
      <c r="L7261" s="68">
        <f t="shared" si="5743"/>
        <v>5400</v>
      </c>
      <c r="M7261" s="68"/>
      <c r="N7261" s="68"/>
      <c r="O7261" s="68">
        <v>5400</v>
      </c>
      <c r="P7261" s="68">
        <f t="shared" si="5739"/>
        <v>5400</v>
      </c>
      <c r="Q7261" s="68">
        <f t="shared" si="5740"/>
        <v>19.172051409500817</v>
      </c>
    </row>
    <row r="7262" spans="1:17" x14ac:dyDescent="0.25">
      <c r="A7262" s="12" t="s">
        <v>2082</v>
      </c>
      <c r="B7262" s="12" t="s">
        <v>69</v>
      </c>
      <c r="C7262" s="12" t="s">
        <v>709</v>
      </c>
      <c r="D7262" s="43" t="s">
        <v>2120</v>
      </c>
      <c r="E7262" s="48">
        <v>6133</v>
      </c>
      <c r="F7262" s="43"/>
      <c r="G7262" s="56" t="s">
        <v>2899</v>
      </c>
      <c r="H7262" s="23" t="s">
        <v>229</v>
      </c>
      <c r="I7262" s="68">
        <v>13833</v>
      </c>
      <c r="J7262" s="68">
        <v>13833</v>
      </c>
      <c r="K7262" s="68"/>
      <c r="L7262" s="68">
        <f t="shared" si="5743"/>
        <v>2000</v>
      </c>
      <c r="M7262" s="68"/>
      <c r="N7262" s="68"/>
      <c r="O7262" s="68">
        <v>2000</v>
      </c>
      <c r="P7262" s="68">
        <f t="shared" si="5739"/>
        <v>2000</v>
      </c>
      <c r="Q7262" s="68">
        <f t="shared" si="5740"/>
        <v>14.458179715173861</v>
      </c>
    </row>
    <row r="7263" spans="1:17" x14ac:dyDescent="0.25">
      <c r="A7263" s="12" t="s">
        <v>2082</v>
      </c>
      <c r="B7263" s="12" t="s">
        <v>69</v>
      </c>
      <c r="C7263" s="12" t="s">
        <v>709</v>
      </c>
      <c r="D7263" s="43" t="s">
        <v>2120</v>
      </c>
      <c r="E7263" s="48">
        <v>6134</v>
      </c>
      <c r="F7263" s="43"/>
      <c r="G7263" s="56" t="s">
        <v>2899</v>
      </c>
      <c r="H7263" s="23" t="s">
        <v>169</v>
      </c>
      <c r="I7263" s="68">
        <v>20000</v>
      </c>
      <c r="J7263" s="68">
        <v>18000</v>
      </c>
      <c r="K7263" s="68"/>
      <c r="L7263" s="68">
        <f t="shared" si="5743"/>
        <v>3000</v>
      </c>
      <c r="M7263" s="68"/>
      <c r="N7263" s="68"/>
      <c r="O7263" s="68">
        <v>3000</v>
      </c>
      <c r="P7263" s="68">
        <f t="shared" si="5739"/>
        <v>3000</v>
      </c>
      <c r="Q7263" s="68">
        <f t="shared" si="5740"/>
        <v>16.666666666666664</v>
      </c>
    </row>
    <row r="7264" spans="1:17" x14ac:dyDescent="0.25">
      <c r="A7264" s="12" t="s">
        <v>2082</v>
      </c>
      <c r="B7264" s="12" t="s">
        <v>69</v>
      </c>
      <c r="C7264" s="12" t="s">
        <v>709</v>
      </c>
      <c r="D7264" s="43" t="s">
        <v>2120</v>
      </c>
      <c r="E7264" s="48">
        <v>6135</v>
      </c>
      <c r="F7264" s="43"/>
      <c r="G7264" s="56" t="s">
        <v>2899</v>
      </c>
      <c r="H7264" s="23" t="s">
        <v>231</v>
      </c>
      <c r="I7264" s="68">
        <v>8500</v>
      </c>
      <c r="J7264" s="68">
        <v>5500</v>
      </c>
      <c r="K7264" s="68"/>
      <c r="L7264" s="68">
        <f t="shared" si="5743"/>
        <v>1000</v>
      </c>
      <c r="M7264" s="68"/>
      <c r="N7264" s="68"/>
      <c r="O7264" s="68">
        <v>1000</v>
      </c>
      <c r="P7264" s="68">
        <f t="shared" si="5739"/>
        <v>1000</v>
      </c>
      <c r="Q7264" s="68">
        <f t="shared" si="5740"/>
        <v>18.181818181818183</v>
      </c>
    </row>
    <row r="7265" spans="1:17" x14ac:dyDescent="0.25">
      <c r="A7265" s="12" t="s">
        <v>2082</v>
      </c>
      <c r="B7265" s="12" t="s">
        <v>69</v>
      </c>
      <c r="C7265" s="12" t="s">
        <v>709</v>
      </c>
      <c r="D7265" s="43" t="s">
        <v>2120</v>
      </c>
      <c r="E7265" s="48">
        <v>6136</v>
      </c>
      <c r="F7265" s="43"/>
      <c r="G7265" s="56" t="s">
        <v>2899</v>
      </c>
      <c r="H7265" s="23" t="s">
        <v>233</v>
      </c>
      <c r="I7265" s="68">
        <v>2500</v>
      </c>
      <c r="J7265" s="68">
        <v>2500</v>
      </c>
      <c r="K7265" s="68"/>
      <c r="L7265" s="68">
        <f t="shared" si="5743"/>
        <v>0</v>
      </c>
      <c r="M7265" s="68"/>
      <c r="N7265" s="68"/>
      <c r="O7265" s="68">
        <v>0</v>
      </c>
      <c r="P7265" s="68">
        <f t="shared" si="5739"/>
        <v>0</v>
      </c>
      <c r="Q7265" s="68">
        <f t="shared" si="5740"/>
        <v>0</v>
      </c>
    </row>
    <row r="7266" spans="1:17" x14ac:dyDescent="0.25">
      <c r="A7266" s="12" t="s">
        <v>2082</v>
      </c>
      <c r="B7266" s="12" t="s">
        <v>69</v>
      </c>
      <c r="C7266" s="12" t="s">
        <v>709</v>
      </c>
      <c r="D7266" s="43" t="s">
        <v>2120</v>
      </c>
      <c r="E7266" s="48">
        <v>6137</v>
      </c>
      <c r="F7266" s="43"/>
      <c r="G7266" s="56" t="s">
        <v>2899</v>
      </c>
      <c r="H7266" s="23" t="s">
        <v>235</v>
      </c>
      <c r="I7266" s="68">
        <v>9600</v>
      </c>
      <c r="J7266" s="68">
        <v>6600</v>
      </c>
      <c r="K7266" s="68"/>
      <c r="L7266" s="68">
        <f t="shared" si="5743"/>
        <v>1000</v>
      </c>
      <c r="M7266" s="68"/>
      <c r="N7266" s="68"/>
      <c r="O7266" s="68">
        <v>1000</v>
      </c>
      <c r="P7266" s="68">
        <f t="shared" si="5739"/>
        <v>1000</v>
      </c>
      <c r="Q7266" s="68">
        <f t="shared" si="5740"/>
        <v>15.151515151515152</v>
      </c>
    </row>
    <row r="7267" spans="1:17" x14ac:dyDescent="0.25">
      <c r="A7267" s="12" t="s">
        <v>2082</v>
      </c>
      <c r="B7267" s="12" t="s">
        <v>69</v>
      </c>
      <c r="C7267" s="12" t="s">
        <v>709</v>
      </c>
      <c r="D7267" s="43" t="s">
        <v>2120</v>
      </c>
      <c r="E7267" s="48">
        <v>6138</v>
      </c>
      <c r="F7267" s="43"/>
      <c r="G7267" s="56" t="s">
        <v>2899</v>
      </c>
      <c r="H7267" s="23" t="s">
        <v>237</v>
      </c>
      <c r="I7267" s="68">
        <v>3888</v>
      </c>
      <c r="J7267" s="68">
        <v>3888</v>
      </c>
      <c r="K7267" s="68"/>
      <c r="L7267" s="68">
        <f t="shared" si="5743"/>
        <v>500</v>
      </c>
      <c r="M7267" s="68"/>
      <c r="N7267" s="68"/>
      <c r="O7267" s="68">
        <v>500</v>
      </c>
      <c r="P7267" s="68">
        <f t="shared" si="5739"/>
        <v>500</v>
      </c>
      <c r="Q7267" s="68">
        <f t="shared" si="5740"/>
        <v>12.860082304526749</v>
      </c>
    </row>
    <row r="7268" spans="1:17" x14ac:dyDescent="0.25">
      <c r="A7268" s="14" t="s">
        <v>2082</v>
      </c>
      <c r="B7268" s="14" t="s">
        <v>69</v>
      </c>
      <c r="C7268" s="14" t="s">
        <v>709</v>
      </c>
      <c r="D7268" s="50" t="s">
        <v>2120</v>
      </c>
      <c r="E7268" s="50" t="s">
        <v>2720</v>
      </c>
      <c r="F7268" s="43" t="s">
        <v>1</v>
      </c>
      <c r="G7268" s="49" t="s">
        <v>1</v>
      </c>
      <c r="H7268" s="11" t="s">
        <v>35</v>
      </c>
      <c r="I7268" s="67">
        <f t="shared" ref="I7268:O7268" si="5753">SUM(I7269:I7271)</f>
        <v>212839</v>
      </c>
      <c r="J7268" s="67">
        <f t="shared" si="5753"/>
        <v>172839</v>
      </c>
      <c r="K7268" s="67">
        <f t="shared" si="5753"/>
        <v>0</v>
      </c>
      <c r="L7268" s="67">
        <f t="shared" si="5743"/>
        <v>25300</v>
      </c>
      <c r="M7268" s="67">
        <f t="shared" si="5753"/>
        <v>0</v>
      </c>
      <c r="N7268" s="67">
        <f t="shared" si="5753"/>
        <v>0</v>
      </c>
      <c r="O7268" s="67">
        <f t="shared" si="5753"/>
        <v>25300</v>
      </c>
      <c r="P7268" s="67">
        <f t="shared" si="5739"/>
        <v>25300</v>
      </c>
      <c r="Q7268" s="67">
        <f t="shared" si="5740"/>
        <v>14.637900010992889</v>
      </c>
    </row>
    <row r="7269" spans="1:17" x14ac:dyDescent="0.25">
      <c r="A7269" s="12" t="s">
        <v>2082</v>
      </c>
      <c r="B7269" s="12" t="s">
        <v>69</v>
      </c>
      <c r="C7269" s="12" t="s">
        <v>709</v>
      </c>
      <c r="D7269" s="43" t="s">
        <v>2120</v>
      </c>
      <c r="E7269" s="48">
        <v>6139</v>
      </c>
      <c r="F7269" s="43"/>
      <c r="G7269" s="56" t="s">
        <v>2899</v>
      </c>
      <c r="H7269" s="23" t="s">
        <v>35</v>
      </c>
      <c r="I7269" s="68">
        <v>200000</v>
      </c>
      <c r="J7269" s="68">
        <v>160000</v>
      </c>
      <c r="K7269" s="68"/>
      <c r="L7269" s="68">
        <f t="shared" si="5743"/>
        <v>25000</v>
      </c>
      <c r="M7269" s="68"/>
      <c r="N7269" s="68"/>
      <c r="O7269" s="68">
        <v>25000</v>
      </c>
      <c r="P7269" s="68">
        <f t="shared" si="5739"/>
        <v>25000</v>
      </c>
      <c r="Q7269" s="68">
        <f t="shared" si="5740"/>
        <v>15.625</v>
      </c>
    </row>
    <row r="7270" spans="1:17" x14ac:dyDescent="0.25">
      <c r="A7270" s="12" t="s">
        <v>2082</v>
      </c>
      <c r="B7270" s="12" t="s">
        <v>69</v>
      </c>
      <c r="C7270" s="12" t="s">
        <v>709</v>
      </c>
      <c r="D7270" s="43" t="s">
        <v>2120</v>
      </c>
      <c r="E7270" s="48">
        <v>6139</v>
      </c>
      <c r="F7270" s="43" t="s">
        <v>2126</v>
      </c>
      <c r="G7270" s="56" t="s">
        <v>2899</v>
      </c>
      <c r="H7270" s="23" t="s">
        <v>43</v>
      </c>
      <c r="I7270" s="68">
        <v>2839</v>
      </c>
      <c r="J7270" s="68">
        <v>2839</v>
      </c>
      <c r="K7270" s="68"/>
      <c r="L7270" s="68">
        <f t="shared" si="5743"/>
        <v>300</v>
      </c>
      <c r="M7270" s="68"/>
      <c r="N7270" s="68"/>
      <c r="O7270" s="68">
        <v>300</v>
      </c>
      <c r="P7270" s="68">
        <f t="shared" si="5739"/>
        <v>300</v>
      </c>
      <c r="Q7270" s="68">
        <f t="shared" si="5740"/>
        <v>10.567101091933779</v>
      </c>
    </row>
    <row r="7271" spans="1:17" x14ac:dyDescent="0.25">
      <c r="A7271" s="12" t="s">
        <v>2082</v>
      </c>
      <c r="B7271" s="12" t="s">
        <v>69</v>
      </c>
      <c r="C7271" s="12" t="s">
        <v>709</v>
      </c>
      <c r="D7271" s="43" t="s">
        <v>2120</v>
      </c>
      <c r="E7271" s="48">
        <v>6139</v>
      </c>
      <c r="F7271" s="43" t="s">
        <v>2827</v>
      </c>
      <c r="G7271" s="56" t="s">
        <v>2899</v>
      </c>
      <c r="H7271" s="23" t="s">
        <v>2127</v>
      </c>
      <c r="I7271" s="68">
        <v>10000</v>
      </c>
      <c r="J7271" s="68">
        <v>10000</v>
      </c>
      <c r="K7271" s="68"/>
      <c r="L7271" s="68">
        <f t="shared" si="5743"/>
        <v>0</v>
      </c>
      <c r="M7271" s="68"/>
      <c r="N7271" s="68"/>
      <c r="O7271" s="68">
        <v>0</v>
      </c>
      <c r="P7271" s="68">
        <f t="shared" si="5739"/>
        <v>0</v>
      </c>
      <c r="Q7271" s="68">
        <f t="shared" si="5740"/>
        <v>0</v>
      </c>
    </row>
    <row r="7272" spans="1:17" ht="22.5" x14ac:dyDescent="0.25">
      <c r="A7272" s="14" t="s">
        <v>1</v>
      </c>
      <c r="B7272" s="14" t="s">
        <v>1</v>
      </c>
      <c r="C7272" s="14" t="s">
        <v>1</v>
      </c>
      <c r="D7272" s="42" t="s">
        <v>1</v>
      </c>
      <c r="E7272" s="42" t="s">
        <v>1</v>
      </c>
      <c r="F7272" s="42" t="s">
        <v>1</v>
      </c>
      <c r="G7272" s="42" t="s">
        <v>1</v>
      </c>
      <c r="H7272" s="17" t="s">
        <v>50</v>
      </c>
      <c r="I7272" s="66">
        <f t="shared" ref="I7272:O7273" si="5754">SUM(I7273)</f>
        <v>100</v>
      </c>
      <c r="J7272" s="66">
        <f t="shared" si="5754"/>
        <v>100</v>
      </c>
      <c r="K7272" s="66">
        <f t="shared" si="5754"/>
        <v>0</v>
      </c>
      <c r="L7272" s="66">
        <f t="shared" si="5743"/>
        <v>0</v>
      </c>
      <c r="M7272" s="66">
        <f t="shared" si="5754"/>
        <v>0</v>
      </c>
      <c r="N7272" s="66">
        <f t="shared" si="5754"/>
        <v>0</v>
      </c>
      <c r="O7272" s="66">
        <f t="shared" si="5754"/>
        <v>0</v>
      </c>
      <c r="P7272" s="66">
        <f t="shared" si="5739"/>
        <v>0</v>
      </c>
      <c r="Q7272" s="66">
        <f t="shared" si="5740"/>
        <v>0</v>
      </c>
    </row>
    <row r="7273" spans="1:17" x14ac:dyDescent="0.25">
      <c r="A7273" s="12" t="s">
        <v>2082</v>
      </c>
      <c r="B7273" s="12" t="s">
        <v>69</v>
      </c>
      <c r="C7273" s="12" t="s">
        <v>709</v>
      </c>
      <c r="D7273" s="43" t="s">
        <v>2120</v>
      </c>
      <c r="E7273" s="42" t="s">
        <v>2712</v>
      </c>
      <c r="F7273" s="42" t="s">
        <v>1</v>
      </c>
      <c r="G7273" s="42" t="s">
        <v>1</v>
      </c>
      <c r="H7273" s="11" t="s">
        <v>52</v>
      </c>
      <c r="I7273" s="67">
        <f t="shared" si="5754"/>
        <v>100</v>
      </c>
      <c r="J7273" s="67">
        <f t="shared" si="5754"/>
        <v>100</v>
      </c>
      <c r="K7273" s="67">
        <f t="shared" si="5754"/>
        <v>0</v>
      </c>
      <c r="L7273" s="67">
        <f t="shared" si="5743"/>
        <v>0</v>
      </c>
      <c r="M7273" s="67">
        <f t="shared" si="5754"/>
        <v>0</v>
      </c>
      <c r="N7273" s="67">
        <f t="shared" si="5754"/>
        <v>0</v>
      </c>
      <c r="O7273" s="67">
        <f t="shared" si="5754"/>
        <v>0</v>
      </c>
      <c r="P7273" s="67">
        <f t="shared" si="5739"/>
        <v>0</v>
      </c>
      <c r="Q7273" s="67">
        <f t="shared" si="5740"/>
        <v>0</v>
      </c>
    </row>
    <row r="7274" spans="1:17" x14ac:dyDescent="0.25">
      <c r="A7274" s="12" t="s">
        <v>2082</v>
      </c>
      <c r="B7274" s="12" t="s">
        <v>69</v>
      </c>
      <c r="C7274" s="12" t="s">
        <v>709</v>
      </c>
      <c r="D7274" s="43" t="s">
        <v>2120</v>
      </c>
      <c r="E7274" s="48">
        <v>6148</v>
      </c>
      <c r="F7274" s="43"/>
      <c r="G7274" s="56" t="s">
        <v>2899</v>
      </c>
      <c r="H7274" s="23" t="s">
        <v>58</v>
      </c>
      <c r="I7274" s="68">
        <v>100</v>
      </c>
      <c r="J7274" s="68">
        <v>100</v>
      </c>
      <c r="K7274" s="68"/>
      <c r="L7274" s="68">
        <f t="shared" si="5743"/>
        <v>0</v>
      </c>
      <c r="M7274" s="68"/>
      <c r="N7274" s="68"/>
      <c r="O7274" s="68"/>
      <c r="P7274" s="68">
        <f t="shared" si="5739"/>
        <v>0</v>
      </c>
      <c r="Q7274" s="68">
        <f t="shared" si="5740"/>
        <v>0</v>
      </c>
    </row>
    <row r="7275" spans="1:17" ht="22.5" x14ac:dyDescent="0.25">
      <c r="A7275" s="14" t="s">
        <v>1</v>
      </c>
      <c r="B7275" s="14" t="s">
        <v>1</v>
      </c>
      <c r="C7275" s="14" t="s">
        <v>1</v>
      </c>
      <c r="D7275" s="42" t="s">
        <v>1</v>
      </c>
      <c r="E7275" s="42" t="s">
        <v>1</v>
      </c>
      <c r="F7275" s="42" t="s">
        <v>1</v>
      </c>
      <c r="G7275" s="42" t="s">
        <v>1</v>
      </c>
      <c r="H7275" s="17" t="s">
        <v>59</v>
      </c>
      <c r="I7275" s="66">
        <f t="shared" ref="I7275:O7275" si="5755">SUM(I7276)</f>
        <v>28000</v>
      </c>
      <c r="J7275" s="66">
        <f t="shared" si="5755"/>
        <v>0</v>
      </c>
      <c r="K7275" s="66">
        <f t="shared" si="5755"/>
        <v>0</v>
      </c>
      <c r="L7275" s="66">
        <f t="shared" si="5743"/>
        <v>0</v>
      </c>
      <c r="M7275" s="66">
        <f t="shared" si="5755"/>
        <v>0</v>
      </c>
      <c r="N7275" s="66">
        <f t="shared" si="5755"/>
        <v>0</v>
      </c>
      <c r="O7275" s="66">
        <f t="shared" si="5755"/>
        <v>0</v>
      </c>
      <c r="P7275" s="66">
        <f t="shared" si="5739"/>
        <v>0</v>
      </c>
      <c r="Q7275" s="66" t="str">
        <f t="shared" si="5740"/>
        <v>-</v>
      </c>
    </row>
    <row r="7276" spans="1:17" x14ac:dyDescent="0.25">
      <c r="A7276" s="12" t="s">
        <v>2082</v>
      </c>
      <c r="B7276" s="12" t="s">
        <v>69</v>
      </c>
      <c r="C7276" s="12" t="s">
        <v>709</v>
      </c>
      <c r="D7276" s="43" t="s">
        <v>2120</v>
      </c>
      <c r="E7276" s="42" t="s">
        <v>2715</v>
      </c>
      <c r="F7276" s="42" t="s">
        <v>1</v>
      </c>
      <c r="G7276" s="42" t="s">
        <v>1</v>
      </c>
      <c r="H7276" s="11" t="s">
        <v>61</v>
      </c>
      <c r="I7276" s="67">
        <f t="shared" ref="I7276" si="5756">SUM(I7277:I7278)</f>
        <v>28000</v>
      </c>
      <c r="J7276" s="67">
        <f t="shared" ref="J7276:K7276" si="5757">SUM(J7277:J7278)</f>
        <v>0</v>
      </c>
      <c r="K7276" s="67">
        <f t="shared" si="5757"/>
        <v>0</v>
      </c>
      <c r="L7276" s="67">
        <f t="shared" si="5743"/>
        <v>0</v>
      </c>
      <c r="M7276" s="67">
        <f t="shared" ref="M7276" si="5758">SUM(M7277:M7278)</f>
        <v>0</v>
      </c>
      <c r="N7276" s="67">
        <f t="shared" ref="N7276:O7276" si="5759">SUM(N7277:N7278)</f>
        <v>0</v>
      </c>
      <c r="O7276" s="67">
        <f t="shared" si="5759"/>
        <v>0</v>
      </c>
      <c r="P7276" s="67">
        <f t="shared" si="5739"/>
        <v>0</v>
      </c>
      <c r="Q7276" s="67" t="str">
        <f t="shared" si="5740"/>
        <v>-</v>
      </c>
    </row>
    <row r="7277" spans="1:17" x14ac:dyDescent="0.25">
      <c r="A7277" s="12" t="s">
        <v>2082</v>
      </c>
      <c r="B7277" s="12" t="s">
        <v>69</v>
      </c>
      <c r="C7277" s="12" t="s">
        <v>709</v>
      </c>
      <c r="D7277" s="43" t="s">
        <v>2120</v>
      </c>
      <c r="E7277" s="48">
        <v>8213</v>
      </c>
      <c r="F7277" s="43"/>
      <c r="G7277" s="56" t="s">
        <v>2899</v>
      </c>
      <c r="H7277" s="23" t="s">
        <v>62</v>
      </c>
      <c r="I7277" s="68">
        <v>27000</v>
      </c>
      <c r="J7277" s="68">
        <v>0</v>
      </c>
      <c r="K7277" s="68"/>
      <c r="L7277" s="68">
        <f t="shared" si="5743"/>
        <v>0</v>
      </c>
      <c r="M7277" s="68"/>
      <c r="N7277" s="68"/>
      <c r="O7277" s="68"/>
      <c r="P7277" s="68">
        <f t="shared" si="5739"/>
        <v>0</v>
      </c>
      <c r="Q7277" s="68" t="str">
        <f t="shared" si="5740"/>
        <v>-</v>
      </c>
    </row>
    <row r="7278" spans="1:17" x14ac:dyDescent="0.25">
      <c r="A7278" s="12" t="s">
        <v>2082</v>
      </c>
      <c r="B7278" s="12" t="s">
        <v>69</v>
      </c>
      <c r="C7278" s="12" t="s">
        <v>709</v>
      </c>
      <c r="D7278" s="43" t="s">
        <v>2120</v>
      </c>
      <c r="E7278" s="48">
        <v>8216</v>
      </c>
      <c r="F7278" s="43"/>
      <c r="G7278" s="56" t="s">
        <v>2899</v>
      </c>
      <c r="H7278" s="23" t="s">
        <v>248</v>
      </c>
      <c r="I7278" s="68">
        <v>1000</v>
      </c>
      <c r="J7278" s="68">
        <v>0</v>
      </c>
      <c r="K7278" s="68"/>
      <c r="L7278" s="68">
        <f t="shared" si="5743"/>
        <v>0</v>
      </c>
      <c r="M7278" s="68"/>
      <c r="N7278" s="68"/>
      <c r="O7278" s="68"/>
      <c r="P7278" s="68">
        <f t="shared" si="5739"/>
        <v>0</v>
      </c>
      <c r="Q7278" s="68" t="str">
        <f t="shared" si="5740"/>
        <v>-</v>
      </c>
    </row>
    <row r="7279" spans="1:17" x14ac:dyDescent="0.25">
      <c r="A7279" s="23" t="s">
        <v>1</v>
      </c>
      <c r="B7279" s="23" t="s">
        <v>1</v>
      </c>
      <c r="C7279" s="23" t="s">
        <v>1</v>
      </c>
      <c r="D7279" s="49" t="s">
        <v>1</v>
      </c>
      <c r="E7279" s="49" t="s">
        <v>1</v>
      </c>
      <c r="F7279" s="49" t="s">
        <v>1</v>
      </c>
      <c r="G7279" s="49" t="s">
        <v>1</v>
      </c>
      <c r="H7279" s="17" t="s">
        <v>2128</v>
      </c>
      <c r="I7279" s="66">
        <f t="shared" ref="I7279:O7279" si="5760">SUM(I7249,I7272,I7275)</f>
        <v>1537429</v>
      </c>
      <c r="J7279" s="66">
        <f t="shared" si="5760"/>
        <v>1459429</v>
      </c>
      <c r="K7279" s="66">
        <f t="shared" si="5760"/>
        <v>0</v>
      </c>
      <c r="L7279" s="66">
        <f t="shared" si="5743"/>
        <v>136200</v>
      </c>
      <c r="M7279" s="66">
        <f t="shared" si="5760"/>
        <v>0</v>
      </c>
      <c r="N7279" s="66">
        <f t="shared" si="5760"/>
        <v>0</v>
      </c>
      <c r="O7279" s="66">
        <f t="shared" si="5760"/>
        <v>136200</v>
      </c>
      <c r="P7279" s="66">
        <f t="shared" si="5739"/>
        <v>136200</v>
      </c>
      <c r="Q7279" s="66">
        <f t="shared" si="5740"/>
        <v>9.3324169932213223</v>
      </c>
    </row>
    <row r="7280" spans="1:17" ht="15.75" thickBot="1" x14ac:dyDescent="0.3">
      <c r="A7280" s="23" t="s">
        <v>1</v>
      </c>
      <c r="B7280" s="23" t="s">
        <v>1</v>
      </c>
      <c r="C7280" s="23" t="s">
        <v>1</v>
      </c>
      <c r="D7280" s="49" t="s">
        <v>1</v>
      </c>
      <c r="E7280" s="49" t="s">
        <v>1</v>
      </c>
      <c r="F7280" s="49" t="s">
        <v>1</v>
      </c>
      <c r="G7280" s="49" t="s">
        <v>1</v>
      </c>
      <c r="H7280" s="11" t="s">
        <v>64</v>
      </c>
      <c r="I7280" s="67">
        <v>42</v>
      </c>
      <c r="J7280" s="67">
        <v>42</v>
      </c>
      <c r="K7280" s="67"/>
      <c r="L7280" s="67"/>
      <c r="M7280" s="67"/>
      <c r="N7280" s="67"/>
      <c r="O7280" s="67"/>
      <c r="P7280" s="67">
        <f t="shared" si="5739"/>
        <v>0</v>
      </c>
      <c r="Q7280" s="67">
        <f t="shared" si="5740"/>
        <v>0</v>
      </c>
    </row>
    <row r="7281" spans="1:17" ht="34.5" thickBot="1" x14ac:dyDescent="0.3">
      <c r="A7281" s="23" t="s">
        <v>1</v>
      </c>
      <c r="B7281" s="23" t="s">
        <v>1</v>
      </c>
      <c r="C7281" s="23" t="s">
        <v>1</v>
      </c>
      <c r="D7281" s="49" t="s">
        <v>1</v>
      </c>
      <c r="E7281" s="49" t="s">
        <v>1</v>
      </c>
      <c r="F7281" s="49" t="s">
        <v>1</v>
      </c>
      <c r="G7281" s="49" t="s">
        <v>1</v>
      </c>
      <c r="H7281" s="22" t="s">
        <v>65</v>
      </c>
      <c r="I7281" s="64" t="s">
        <v>2718</v>
      </c>
      <c r="J7281" s="64" t="s">
        <v>2879</v>
      </c>
      <c r="K7281" s="64" t="s">
        <v>2942</v>
      </c>
      <c r="L7281" s="64" t="s">
        <v>2942</v>
      </c>
      <c r="M7281" s="64" t="s">
        <v>2950</v>
      </c>
      <c r="N7281" s="64" t="s">
        <v>2949</v>
      </c>
      <c r="O7281" s="64" t="s">
        <v>2948</v>
      </c>
      <c r="P7281" s="64" t="s">
        <v>2942</v>
      </c>
      <c r="Q7281" s="64" t="s">
        <v>2944</v>
      </c>
    </row>
    <row r="7282" spans="1:17" x14ac:dyDescent="0.25">
      <c r="A7282" s="24"/>
      <c r="B7282" s="24"/>
      <c r="C7282" s="24"/>
      <c r="D7282" s="51"/>
      <c r="E7282" s="51"/>
      <c r="F7282" s="51"/>
      <c r="G7282" s="51"/>
      <c r="H7282" s="18" t="s">
        <v>1</v>
      </c>
      <c r="I7282" s="65">
        <v>1</v>
      </c>
      <c r="J7282" s="65" t="s">
        <v>2894</v>
      </c>
      <c r="K7282" s="65">
        <v>3</v>
      </c>
      <c r="L7282" s="65" t="s">
        <v>2945</v>
      </c>
      <c r="M7282" s="65">
        <v>5</v>
      </c>
      <c r="N7282" s="65">
        <v>6</v>
      </c>
      <c r="O7282" s="65">
        <v>7</v>
      </c>
      <c r="P7282" s="65" t="s">
        <v>2946</v>
      </c>
      <c r="Q7282" s="65">
        <v>9</v>
      </c>
    </row>
    <row r="7283" spans="1:17" x14ac:dyDescent="0.25">
      <c r="A7283" s="24"/>
      <c r="B7283" s="24"/>
      <c r="C7283" s="24"/>
      <c r="D7283" s="51"/>
      <c r="E7283" s="52"/>
      <c r="F7283" s="52"/>
      <c r="G7283" s="52"/>
      <c r="H7283" s="19" t="s">
        <v>132</v>
      </c>
      <c r="I7283" s="69">
        <f t="shared" ref="I7283" si="5761">SUM(I7279)</f>
        <v>1537429</v>
      </c>
      <c r="J7283" s="69">
        <f t="shared" ref="J7283:K7283" si="5762">SUM(J7279)</f>
        <v>1459429</v>
      </c>
      <c r="K7283" s="69">
        <f t="shared" si="5762"/>
        <v>0</v>
      </c>
      <c r="L7283" s="69">
        <f t="shared" si="5743"/>
        <v>136200</v>
      </c>
      <c r="M7283" s="69">
        <f t="shared" ref="M7283" si="5763">SUM(M7279)</f>
        <v>0</v>
      </c>
      <c r="N7283" s="69">
        <f t="shared" ref="N7283:O7283" si="5764">SUM(N7279)</f>
        <v>0</v>
      </c>
      <c r="O7283" s="69">
        <f t="shared" si="5764"/>
        <v>136200</v>
      </c>
      <c r="P7283" s="69">
        <f t="shared" si="5739"/>
        <v>136200</v>
      </c>
      <c r="Q7283" s="69">
        <f t="shared" si="5740"/>
        <v>9.3324169932213223</v>
      </c>
    </row>
    <row r="7284" spans="1:17" x14ac:dyDescent="0.25">
      <c r="A7284" s="24"/>
      <c r="B7284" s="24"/>
      <c r="C7284" s="24"/>
      <c r="D7284" s="51"/>
      <c r="E7284" s="51"/>
      <c r="F7284" s="51"/>
      <c r="G7284" s="51"/>
      <c r="H7284" s="20" t="s">
        <v>67</v>
      </c>
      <c r="I7284" s="69">
        <f t="shared" ref="I7284" si="5765">SUM(I7283)</f>
        <v>1537429</v>
      </c>
      <c r="J7284" s="69">
        <f t="shared" ref="J7284:K7284" si="5766">SUM(J7283)</f>
        <v>1459429</v>
      </c>
      <c r="K7284" s="69">
        <f t="shared" si="5766"/>
        <v>0</v>
      </c>
      <c r="L7284" s="69">
        <f t="shared" si="5743"/>
        <v>136200</v>
      </c>
      <c r="M7284" s="69">
        <f t="shared" ref="M7284" si="5767">SUM(M7283)</f>
        <v>0</v>
      </c>
      <c r="N7284" s="69">
        <f t="shared" ref="N7284:O7284" si="5768">SUM(N7283)</f>
        <v>0</v>
      </c>
      <c r="O7284" s="69">
        <f t="shared" si="5768"/>
        <v>136200</v>
      </c>
      <c r="P7284" s="69">
        <f t="shared" si="5739"/>
        <v>136200</v>
      </c>
      <c r="Q7284" s="69">
        <f t="shared" si="5740"/>
        <v>9.3324169932213223</v>
      </c>
    </row>
    <row r="7285" spans="1:17" x14ac:dyDescent="0.25">
      <c r="A7285" s="25"/>
      <c r="B7285" s="25"/>
      <c r="C7285" s="25"/>
      <c r="D7285" s="53"/>
      <c r="E7285" s="53"/>
      <c r="F7285" s="53"/>
      <c r="G7285" s="53"/>
    </row>
    <row r="7286" spans="1:17" ht="15.75" thickBot="1" x14ac:dyDescent="0.3">
      <c r="A7286" s="23" t="s">
        <v>1</v>
      </c>
      <c r="B7286" s="23" t="s">
        <v>1</v>
      </c>
      <c r="C7286" s="23" t="s">
        <v>1</v>
      </c>
      <c r="D7286" s="49" t="s">
        <v>1</v>
      </c>
      <c r="E7286" s="49" t="s">
        <v>1</v>
      </c>
      <c r="F7286" s="49" t="s">
        <v>1</v>
      </c>
      <c r="G7286" s="49" t="s">
        <v>1</v>
      </c>
      <c r="H7286" s="26" t="s">
        <v>1</v>
      </c>
      <c r="I7286" s="70"/>
      <c r="J7286" s="70"/>
      <c r="K7286" s="70"/>
      <c r="L7286" s="70"/>
      <c r="M7286" s="70"/>
      <c r="N7286" s="70"/>
      <c r="O7286" s="70"/>
      <c r="P7286" s="70"/>
      <c r="Q7286" s="70"/>
    </row>
    <row r="7287" spans="1:17" ht="34.5" thickBot="1" x14ac:dyDescent="0.3">
      <c r="A7287" s="22" t="s">
        <v>4</v>
      </c>
      <c r="B7287" s="22" t="s">
        <v>5</v>
      </c>
      <c r="C7287" s="22" t="s">
        <v>6</v>
      </c>
      <c r="D7287" s="44" t="s">
        <v>2891</v>
      </c>
      <c r="E7287" s="44" t="s">
        <v>2895</v>
      </c>
      <c r="F7287" s="44" t="s">
        <v>7</v>
      </c>
      <c r="G7287" s="44" t="s">
        <v>8</v>
      </c>
      <c r="H7287" s="22" t="s">
        <v>9</v>
      </c>
      <c r="I7287" s="64" t="s">
        <v>2718</v>
      </c>
      <c r="J7287" s="64" t="s">
        <v>2879</v>
      </c>
      <c r="K7287" s="64" t="s">
        <v>2942</v>
      </c>
      <c r="L7287" s="64" t="s">
        <v>2942</v>
      </c>
      <c r="M7287" s="64" t="s">
        <v>2950</v>
      </c>
      <c r="N7287" s="64" t="s">
        <v>2949</v>
      </c>
      <c r="O7287" s="64" t="s">
        <v>2948</v>
      </c>
      <c r="P7287" s="64" t="s">
        <v>2942</v>
      </c>
      <c r="Q7287" s="64" t="s">
        <v>2944</v>
      </c>
    </row>
    <row r="7288" spans="1:17" x14ac:dyDescent="0.25">
      <c r="A7288" s="15" t="s">
        <v>1</v>
      </c>
      <c r="B7288" s="15" t="s">
        <v>1</v>
      </c>
      <c r="C7288" s="15" t="s">
        <v>1</v>
      </c>
      <c r="D7288" s="45" t="s">
        <v>1</v>
      </c>
      <c r="E7288" s="45" t="s">
        <v>1</v>
      </c>
      <c r="F7288" s="46" t="s">
        <v>1</v>
      </c>
      <c r="G7288" s="47" t="s">
        <v>1</v>
      </c>
      <c r="H7288" s="16" t="s">
        <v>1</v>
      </c>
      <c r="I7288" s="65">
        <v>1</v>
      </c>
      <c r="J7288" s="65" t="s">
        <v>2894</v>
      </c>
      <c r="K7288" s="65">
        <v>3</v>
      </c>
      <c r="L7288" s="65" t="s">
        <v>2945</v>
      </c>
      <c r="M7288" s="65">
        <v>5</v>
      </c>
      <c r="N7288" s="65">
        <v>6</v>
      </c>
      <c r="O7288" s="65">
        <v>7</v>
      </c>
      <c r="P7288" s="65" t="s">
        <v>2946</v>
      </c>
      <c r="Q7288" s="65">
        <v>9</v>
      </c>
    </row>
    <row r="7289" spans="1:17" x14ac:dyDescent="0.25">
      <c r="A7289" s="14" t="s">
        <v>2082</v>
      </c>
      <c r="B7289" s="14" t="s">
        <v>69</v>
      </c>
      <c r="C7289" s="12" t="s">
        <v>252</v>
      </c>
      <c r="D7289" s="43" t="s">
        <v>2129</v>
      </c>
      <c r="E7289" s="42" t="s">
        <v>1</v>
      </c>
      <c r="F7289" s="42" t="s">
        <v>1</v>
      </c>
      <c r="G7289" s="42" t="s">
        <v>1</v>
      </c>
      <c r="H7289" s="11" t="s">
        <v>2130</v>
      </c>
      <c r="I7289" s="63"/>
      <c r="J7289" s="63"/>
      <c r="K7289" s="63"/>
      <c r="L7289" s="63"/>
      <c r="M7289" s="63"/>
      <c r="N7289" s="63"/>
      <c r="O7289" s="63"/>
      <c r="P7289" s="63">
        <f t="shared" si="5739"/>
        <v>0</v>
      </c>
      <c r="Q7289" s="63" t="str">
        <f t="shared" si="5740"/>
        <v>-</v>
      </c>
    </row>
    <row r="7290" spans="1:17" ht="22.5" x14ac:dyDescent="0.25">
      <c r="A7290" s="14" t="s">
        <v>1</v>
      </c>
      <c r="B7290" s="14" t="s">
        <v>1</v>
      </c>
      <c r="C7290" s="14" t="s">
        <v>1</v>
      </c>
      <c r="D7290" s="42" t="s">
        <v>1</v>
      </c>
      <c r="E7290" s="42" t="s">
        <v>1</v>
      </c>
      <c r="F7290" s="42" t="s">
        <v>1</v>
      </c>
      <c r="G7290" s="42" t="s">
        <v>1</v>
      </c>
      <c r="H7290" s="17" t="s">
        <v>13</v>
      </c>
      <c r="I7290" s="66">
        <f t="shared" ref="I7290" si="5769">SUM(I7291,I7299,I7301)</f>
        <v>2097006</v>
      </c>
      <c r="J7290" s="66">
        <f t="shared" ref="J7290:K7290" si="5770">SUM(J7291,J7299,J7301)</f>
        <v>1899506</v>
      </c>
      <c r="K7290" s="66">
        <f t="shared" si="5770"/>
        <v>0</v>
      </c>
      <c r="L7290" s="66">
        <f t="shared" si="5743"/>
        <v>172550</v>
      </c>
      <c r="M7290" s="66">
        <f t="shared" ref="M7290" si="5771">SUM(M7291,M7299,M7301)</f>
        <v>0</v>
      </c>
      <c r="N7290" s="66">
        <f t="shared" ref="N7290:O7290" si="5772">SUM(N7291,N7299,N7301)</f>
        <v>0</v>
      </c>
      <c r="O7290" s="66">
        <f t="shared" si="5772"/>
        <v>172550</v>
      </c>
      <c r="P7290" s="66">
        <f t="shared" si="5739"/>
        <v>172550</v>
      </c>
      <c r="Q7290" s="66">
        <f t="shared" si="5740"/>
        <v>9.0839407719691323</v>
      </c>
    </row>
    <row r="7291" spans="1:17" x14ac:dyDescent="0.25">
      <c r="A7291" s="12" t="s">
        <v>2082</v>
      </c>
      <c r="B7291" s="12" t="s">
        <v>69</v>
      </c>
      <c r="C7291" s="12" t="s">
        <v>252</v>
      </c>
      <c r="D7291" s="43" t="s">
        <v>2129</v>
      </c>
      <c r="E7291" s="42" t="s">
        <v>2709</v>
      </c>
      <c r="F7291" s="42" t="s">
        <v>1</v>
      </c>
      <c r="G7291" s="42" t="s">
        <v>1</v>
      </c>
      <c r="H7291" s="11" t="s">
        <v>15</v>
      </c>
      <c r="I7291" s="67">
        <f t="shared" ref="I7291" si="5773">SUM(I7292,I7293)</f>
        <v>1448948</v>
      </c>
      <c r="J7291" s="67">
        <f t="shared" ref="J7291:K7291" si="5774">SUM(J7292,J7293)</f>
        <v>1448948</v>
      </c>
      <c r="K7291" s="67">
        <f t="shared" si="5774"/>
        <v>0</v>
      </c>
      <c r="L7291" s="67">
        <f t="shared" si="5743"/>
        <v>124500</v>
      </c>
      <c r="M7291" s="67">
        <f t="shared" ref="M7291" si="5775">SUM(M7292,M7293)</f>
        <v>0</v>
      </c>
      <c r="N7291" s="67">
        <f t="shared" ref="N7291:O7291" si="5776">SUM(N7292,N7293)</f>
        <v>0</v>
      </c>
      <c r="O7291" s="67">
        <f t="shared" si="5776"/>
        <v>124500</v>
      </c>
      <c r="P7291" s="67">
        <f t="shared" si="5739"/>
        <v>124500</v>
      </c>
      <c r="Q7291" s="67">
        <f t="shared" si="5740"/>
        <v>8.5924408605415792</v>
      </c>
    </row>
    <row r="7292" spans="1:17" x14ac:dyDescent="0.25">
      <c r="A7292" s="12" t="s">
        <v>2082</v>
      </c>
      <c r="B7292" s="12" t="s">
        <v>69</v>
      </c>
      <c r="C7292" s="12" t="s">
        <v>252</v>
      </c>
      <c r="D7292" s="43" t="s">
        <v>2129</v>
      </c>
      <c r="E7292" s="48">
        <v>6111</v>
      </c>
      <c r="F7292" s="43"/>
      <c r="G7292" s="56" t="s">
        <v>2899</v>
      </c>
      <c r="H7292" s="23" t="s">
        <v>16</v>
      </c>
      <c r="I7292" s="68">
        <v>1307356</v>
      </c>
      <c r="J7292" s="68">
        <v>1307356</v>
      </c>
      <c r="K7292" s="68"/>
      <c r="L7292" s="68">
        <f t="shared" si="5743"/>
        <v>110000</v>
      </c>
      <c r="M7292" s="68"/>
      <c r="N7292" s="68"/>
      <c r="O7292" s="68">
        <v>110000</v>
      </c>
      <c r="P7292" s="68">
        <f t="shared" si="5739"/>
        <v>110000</v>
      </c>
      <c r="Q7292" s="68">
        <f t="shared" si="5740"/>
        <v>8.4139285703358535</v>
      </c>
    </row>
    <row r="7293" spans="1:17" x14ac:dyDescent="0.25">
      <c r="A7293" s="14" t="s">
        <v>2082</v>
      </c>
      <c r="B7293" s="14" t="s">
        <v>69</v>
      </c>
      <c r="C7293" s="14" t="s">
        <v>252</v>
      </c>
      <c r="D7293" s="50" t="s">
        <v>2129</v>
      </c>
      <c r="E7293" s="50" t="s">
        <v>2719</v>
      </c>
      <c r="F7293" s="43" t="s">
        <v>1</v>
      </c>
      <c r="G7293" s="49" t="s">
        <v>1</v>
      </c>
      <c r="H7293" s="11" t="s">
        <v>19</v>
      </c>
      <c r="I7293" s="67">
        <f t="shared" ref="I7293:O7293" si="5777">SUM(I7294:I7298)</f>
        <v>141592</v>
      </c>
      <c r="J7293" s="67">
        <f t="shared" si="5777"/>
        <v>141592</v>
      </c>
      <c r="K7293" s="67">
        <f t="shared" si="5777"/>
        <v>0</v>
      </c>
      <c r="L7293" s="67">
        <f t="shared" si="5743"/>
        <v>14500</v>
      </c>
      <c r="M7293" s="67">
        <f t="shared" si="5777"/>
        <v>0</v>
      </c>
      <c r="N7293" s="67">
        <f t="shared" si="5777"/>
        <v>0</v>
      </c>
      <c r="O7293" s="67">
        <f t="shared" si="5777"/>
        <v>14500</v>
      </c>
      <c r="P7293" s="67">
        <f t="shared" si="5739"/>
        <v>14500</v>
      </c>
      <c r="Q7293" s="67">
        <f t="shared" si="5740"/>
        <v>10.240691564495169</v>
      </c>
    </row>
    <row r="7294" spans="1:17" x14ac:dyDescent="0.25">
      <c r="A7294" s="12" t="s">
        <v>2082</v>
      </c>
      <c r="B7294" s="12" t="s">
        <v>69</v>
      </c>
      <c r="C7294" s="12" t="s">
        <v>252</v>
      </c>
      <c r="D7294" s="43" t="s">
        <v>2129</v>
      </c>
      <c r="E7294" s="48">
        <v>6112</v>
      </c>
      <c r="F7294" s="43" t="s">
        <v>2131</v>
      </c>
      <c r="G7294" s="56" t="s">
        <v>2899</v>
      </c>
      <c r="H7294" s="23" t="s">
        <v>73</v>
      </c>
      <c r="I7294" s="68">
        <v>22650</v>
      </c>
      <c r="J7294" s="68">
        <v>22650</v>
      </c>
      <c r="K7294" s="68"/>
      <c r="L7294" s="68">
        <f t="shared" si="5743"/>
        <v>3500</v>
      </c>
      <c r="M7294" s="68"/>
      <c r="N7294" s="68"/>
      <c r="O7294" s="68">
        <v>3500</v>
      </c>
      <c r="P7294" s="68">
        <f t="shared" si="5739"/>
        <v>3500</v>
      </c>
      <c r="Q7294" s="68">
        <f t="shared" si="5740"/>
        <v>15.452538631346579</v>
      </c>
    </row>
    <row r="7295" spans="1:17" x14ac:dyDescent="0.25">
      <c r="A7295" s="12" t="s">
        <v>2082</v>
      </c>
      <c r="B7295" s="12" t="s">
        <v>69</v>
      </c>
      <c r="C7295" s="12" t="s">
        <v>252</v>
      </c>
      <c r="D7295" s="43" t="s">
        <v>2129</v>
      </c>
      <c r="E7295" s="48">
        <v>6112</v>
      </c>
      <c r="F7295" s="43" t="s">
        <v>2132</v>
      </c>
      <c r="G7295" s="56" t="s">
        <v>2899</v>
      </c>
      <c r="H7295" s="23" t="s">
        <v>22</v>
      </c>
      <c r="I7295" s="68">
        <v>89100</v>
      </c>
      <c r="J7295" s="68">
        <v>89100</v>
      </c>
      <c r="K7295" s="68"/>
      <c r="L7295" s="68">
        <f t="shared" si="5743"/>
        <v>11000</v>
      </c>
      <c r="M7295" s="68"/>
      <c r="N7295" s="68"/>
      <c r="O7295" s="68">
        <v>11000</v>
      </c>
      <c r="P7295" s="68">
        <f t="shared" si="5739"/>
        <v>11000</v>
      </c>
      <c r="Q7295" s="68">
        <f t="shared" si="5740"/>
        <v>12.345679012345679</v>
      </c>
    </row>
    <row r="7296" spans="1:17" x14ac:dyDescent="0.25">
      <c r="A7296" s="12" t="s">
        <v>2082</v>
      </c>
      <c r="B7296" s="12" t="s">
        <v>69</v>
      </c>
      <c r="C7296" s="12" t="s">
        <v>252</v>
      </c>
      <c r="D7296" s="43" t="s">
        <v>2129</v>
      </c>
      <c r="E7296" s="48">
        <v>6112</v>
      </c>
      <c r="F7296" s="43" t="s">
        <v>2133</v>
      </c>
      <c r="G7296" s="56" t="s">
        <v>2899</v>
      </c>
      <c r="H7296" s="23" t="s">
        <v>24</v>
      </c>
      <c r="I7296" s="68">
        <v>22442</v>
      </c>
      <c r="J7296" s="68">
        <v>22442</v>
      </c>
      <c r="K7296" s="68"/>
      <c r="L7296" s="68">
        <f t="shared" si="5743"/>
        <v>0</v>
      </c>
      <c r="M7296" s="68"/>
      <c r="N7296" s="68"/>
      <c r="O7296" s="68"/>
      <c r="P7296" s="68">
        <f t="shared" si="5739"/>
        <v>0</v>
      </c>
      <c r="Q7296" s="68">
        <f t="shared" si="5740"/>
        <v>0</v>
      </c>
    </row>
    <row r="7297" spans="1:17" x14ac:dyDescent="0.25">
      <c r="A7297" s="12" t="s">
        <v>2082</v>
      </c>
      <c r="B7297" s="12" t="s">
        <v>69</v>
      </c>
      <c r="C7297" s="12" t="s">
        <v>252</v>
      </c>
      <c r="D7297" s="43" t="s">
        <v>2129</v>
      </c>
      <c r="E7297" s="48">
        <v>6112</v>
      </c>
      <c r="F7297" s="43" t="s">
        <v>2134</v>
      </c>
      <c r="G7297" s="56" t="s">
        <v>2899</v>
      </c>
      <c r="H7297" s="23" t="s">
        <v>76</v>
      </c>
      <c r="I7297" s="68">
        <v>0</v>
      </c>
      <c r="J7297" s="68">
        <v>0</v>
      </c>
      <c r="K7297" s="68"/>
      <c r="L7297" s="68">
        <f t="shared" si="5743"/>
        <v>0</v>
      </c>
      <c r="M7297" s="68"/>
      <c r="N7297" s="68"/>
      <c r="O7297" s="68"/>
      <c r="P7297" s="68">
        <f t="shared" si="5739"/>
        <v>0</v>
      </c>
      <c r="Q7297" s="68" t="str">
        <f t="shared" si="5740"/>
        <v>-</v>
      </c>
    </row>
    <row r="7298" spans="1:17" x14ac:dyDescent="0.25">
      <c r="A7298" s="12" t="s">
        <v>2082</v>
      </c>
      <c r="B7298" s="12" t="s">
        <v>69</v>
      </c>
      <c r="C7298" s="12" t="s">
        <v>252</v>
      </c>
      <c r="D7298" s="43" t="s">
        <v>2129</v>
      </c>
      <c r="E7298" s="48">
        <v>6112</v>
      </c>
      <c r="F7298" s="43" t="s">
        <v>2135</v>
      </c>
      <c r="G7298" s="56" t="s">
        <v>2899</v>
      </c>
      <c r="H7298" s="23" t="s">
        <v>26</v>
      </c>
      <c r="I7298" s="68">
        <v>7400</v>
      </c>
      <c r="J7298" s="68">
        <v>7400</v>
      </c>
      <c r="K7298" s="68"/>
      <c r="L7298" s="68">
        <f t="shared" si="5743"/>
        <v>0</v>
      </c>
      <c r="M7298" s="68"/>
      <c r="N7298" s="68"/>
      <c r="O7298" s="68"/>
      <c r="P7298" s="68">
        <f t="shared" si="5739"/>
        <v>0</v>
      </c>
      <c r="Q7298" s="68">
        <f t="shared" si="5740"/>
        <v>0</v>
      </c>
    </row>
    <row r="7299" spans="1:17" x14ac:dyDescent="0.25">
      <c r="A7299" s="12" t="s">
        <v>2082</v>
      </c>
      <c r="B7299" s="12" t="s">
        <v>69</v>
      </c>
      <c r="C7299" s="12" t="s">
        <v>252</v>
      </c>
      <c r="D7299" s="43" t="s">
        <v>2129</v>
      </c>
      <c r="E7299" s="42" t="s">
        <v>2710</v>
      </c>
      <c r="F7299" s="42" t="s">
        <v>1</v>
      </c>
      <c r="G7299" s="42" t="s">
        <v>1</v>
      </c>
      <c r="H7299" s="11" t="s">
        <v>28</v>
      </c>
      <c r="I7299" s="67">
        <f t="shared" ref="I7299:O7299" si="5778">SUM(I7300)</f>
        <v>136166</v>
      </c>
      <c r="J7299" s="67">
        <f t="shared" si="5778"/>
        <v>136166</v>
      </c>
      <c r="K7299" s="67">
        <f t="shared" si="5778"/>
        <v>0</v>
      </c>
      <c r="L7299" s="67">
        <f t="shared" si="5743"/>
        <v>12000</v>
      </c>
      <c r="M7299" s="67">
        <f t="shared" si="5778"/>
        <v>0</v>
      </c>
      <c r="N7299" s="67">
        <f t="shared" si="5778"/>
        <v>0</v>
      </c>
      <c r="O7299" s="67">
        <f t="shared" si="5778"/>
        <v>12000</v>
      </c>
      <c r="P7299" s="67">
        <f t="shared" si="5739"/>
        <v>12000</v>
      </c>
      <c r="Q7299" s="67">
        <f t="shared" si="5740"/>
        <v>8.812772645153709</v>
      </c>
    </row>
    <row r="7300" spans="1:17" x14ac:dyDescent="0.25">
      <c r="A7300" s="12" t="s">
        <v>2082</v>
      </c>
      <c r="B7300" s="12" t="s">
        <v>69</v>
      </c>
      <c r="C7300" s="12" t="s">
        <v>252</v>
      </c>
      <c r="D7300" s="43" t="s">
        <v>2129</v>
      </c>
      <c r="E7300" s="48">
        <v>6121</v>
      </c>
      <c r="F7300" s="43"/>
      <c r="G7300" s="56" t="s">
        <v>2899</v>
      </c>
      <c r="H7300" s="23" t="s">
        <v>29</v>
      </c>
      <c r="I7300" s="68">
        <v>136166</v>
      </c>
      <c r="J7300" s="68">
        <v>136166</v>
      </c>
      <c r="K7300" s="68"/>
      <c r="L7300" s="68">
        <f t="shared" si="5743"/>
        <v>12000</v>
      </c>
      <c r="M7300" s="68"/>
      <c r="N7300" s="68"/>
      <c r="O7300" s="68">
        <v>12000</v>
      </c>
      <c r="P7300" s="68">
        <f t="shared" si="5739"/>
        <v>12000</v>
      </c>
      <c r="Q7300" s="68">
        <f t="shared" si="5740"/>
        <v>8.812772645153709</v>
      </c>
    </row>
    <row r="7301" spans="1:17" x14ac:dyDescent="0.25">
      <c r="A7301" s="12" t="s">
        <v>2082</v>
      </c>
      <c r="B7301" s="12" t="s">
        <v>69</v>
      </c>
      <c r="C7301" s="12" t="s">
        <v>252</v>
      </c>
      <c r="D7301" s="43" t="s">
        <v>2129</v>
      </c>
      <c r="E7301" s="42" t="s">
        <v>2711</v>
      </c>
      <c r="F7301" s="42" t="s">
        <v>1</v>
      </c>
      <c r="G7301" s="42" t="s">
        <v>1</v>
      </c>
      <c r="H7301" s="11" t="s">
        <v>32</v>
      </c>
      <c r="I7301" s="67">
        <f t="shared" ref="I7301:O7301" si="5779">SUM(I7302:I7310)</f>
        <v>511892</v>
      </c>
      <c r="J7301" s="67">
        <f t="shared" si="5779"/>
        <v>314392</v>
      </c>
      <c r="K7301" s="67">
        <f t="shared" si="5779"/>
        <v>0</v>
      </c>
      <c r="L7301" s="67">
        <f t="shared" si="5743"/>
        <v>36050</v>
      </c>
      <c r="M7301" s="67">
        <f t="shared" si="5779"/>
        <v>0</v>
      </c>
      <c r="N7301" s="67">
        <f t="shared" si="5779"/>
        <v>0</v>
      </c>
      <c r="O7301" s="67">
        <f t="shared" si="5779"/>
        <v>36050</v>
      </c>
      <c r="P7301" s="67">
        <f t="shared" si="5739"/>
        <v>36050</v>
      </c>
      <c r="Q7301" s="67">
        <f t="shared" si="5740"/>
        <v>11.466576757678313</v>
      </c>
    </row>
    <row r="7302" spans="1:17" x14ac:dyDescent="0.25">
      <c r="A7302" s="12" t="s">
        <v>2082</v>
      </c>
      <c r="B7302" s="12" t="s">
        <v>69</v>
      </c>
      <c r="C7302" s="12" t="s">
        <v>252</v>
      </c>
      <c r="D7302" s="43" t="s">
        <v>2129</v>
      </c>
      <c r="E7302" s="48">
        <v>6131</v>
      </c>
      <c r="F7302" s="43"/>
      <c r="G7302" s="56" t="s">
        <v>2899</v>
      </c>
      <c r="H7302" s="23" t="s">
        <v>33</v>
      </c>
      <c r="I7302" s="68">
        <v>57700</v>
      </c>
      <c r="J7302" s="68">
        <v>17700</v>
      </c>
      <c r="K7302" s="68"/>
      <c r="L7302" s="68">
        <f t="shared" si="5743"/>
        <v>0</v>
      </c>
      <c r="M7302" s="68"/>
      <c r="N7302" s="68"/>
      <c r="O7302" s="68"/>
      <c r="P7302" s="68">
        <f t="shared" si="5739"/>
        <v>0</v>
      </c>
      <c r="Q7302" s="68">
        <f t="shared" si="5740"/>
        <v>0</v>
      </c>
    </row>
    <row r="7303" spans="1:17" x14ac:dyDescent="0.25">
      <c r="A7303" s="12" t="s">
        <v>2082</v>
      </c>
      <c r="B7303" s="12" t="s">
        <v>69</v>
      </c>
      <c r="C7303" s="12" t="s">
        <v>252</v>
      </c>
      <c r="D7303" s="43" t="s">
        <v>2129</v>
      </c>
      <c r="E7303" s="48">
        <v>6132</v>
      </c>
      <c r="F7303" s="43"/>
      <c r="G7303" s="56" t="s">
        <v>2899</v>
      </c>
      <c r="H7303" s="23" t="s">
        <v>227</v>
      </c>
      <c r="I7303" s="68">
        <v>34343</v>
      </c>
      <c r="J7303" s="68">
        <v>34343</v>
      </c>
      <c r="K7303" s="68"/>
      <c r="L7303" s="68">
        <f t="shared" si="5743"/>
        <v>5000</v>
      </c>
      <c r="M7303" s="68"/>
      <c r="N7303" s="68"/>
      <c r="O7303" s="68">
        <v>5000</v>
      </c>
      <c r="P7303" s="68">
        <f t="shared" si="5739"/>
        <v>5000</v>
      </c>
      <c r="Q7303" s="68">
        <f t="shared" si="5740"/>
        <v>14.559007658038029</v>
      </c>
    </row>
    <row r="7304" spans="1:17" x14ac:dyDescent="0.25">
      <c r="A7304" s="12" t="s">
        <v>2082</v>
      </c>
      <c r="B7304" s="12" t="s">
        <v>69</v>
      </c>
      <c r="C7304" s="12" t="s">
        <v>252</v>
      </c>
      <c r="D7304" s="43" t="s">
        <v>2129</v>
      </c>
      <c r="E7304" s="48">
        <v>6133</v>
      </c>
      <c r="F7304" s="43"/>
      <c r="G7304" s="56" t="s">
        <v>2899</v>
      </c>
      <c r="H7304" s="23" t="s">
        <v>229</v>
      </c>
      <c r="I7304" s="68">
        <v>11000</v>
      </c>
      <c r="J7304" s="68">
        <v>6000</v>
      </c>
      <c r="K7304" s="68"/>
      <c r="L7304" s="68">
        <f t="shared" si="5743"/>
        <v>1000</v>
      </c>
      <c r="M7304" s="68"/>
      <c r="N7304" s="68"/>
      <c r="O7304" s="68">
        <v>1000</v>
      </c>
      <c r="P7304" s="68">
        <f t="shared" si="5739"/>
        <v>1000</v>
      </c>
      <c r="Q7304" s="68">
        <f t="shared" si="5740"/>
        <v>16.666666666666664</v>
      </c>
    </row>
    <row r="7305" spans="1:17" x14ac:dyDescent="0.25">
      <c r="A7305" s="12" t="s">
        <v>2082</v>
      </c>
      <c r="B7305" s="12" t="s">
        <v>69</v>
      </c>
      <c r="C7305" s="12" t="s">
        <v>252</v>
      </c>
      <c r="D7305" s="43" t="s">
        <v>2129</v>
      </c>
      <c r="E7305" s="48">
        <v>6134</v>
      </c>
      <c r="F7305" s="43"/>
      <c r="G7305" s="56" t="s">
        <v>2899</v>
      </c>
      <c r="H7305" s="23" t="s">
        <v>169</v>
      </c>
      <c r="I7305" s="68">
        <v>33100</v>
      </c>
      <c r="J7305" s="68">
        <v>13100</v>
      </c>
      <c r="K7305" s="68"/>
      <c r="L7305" s="68">
        <f t="shared" si="5743"/>
        <v>1000</v>
      </c>
      <c r="M7305" s="68"/>
      <c r="N7305" s="68"/>
      <c r="O7305" s="68">
        <v>1000</v>
      </c>
      <c r="P7305" s="68">
        <f t="shared" si="5739"/>
        <v>1000</v>
      </c>
      <c r="Q7305" s="68">
        <f t="shared" si="5740"/>
        <v>7.6335877862595423</v>
      </c>
    </row>
    <row r="7306" spans="1:17" x14ac:dyDescent="0.25">
      <c r="A7306" s="12" t="s">
        <v>2082</v>
      </c>
      <c r="B7306" s="12" t="s">
        <v>69</v>
      </c>
      <c r="C7306" s="12" t="s">
        <v>252</v>
      </c>
      <c r="D7306" s="43" t="s">
        <v>2129</v>
      </c>
      <c r="E7306" s="48">
        <v>6135</v>
      </c>
      <c r="F7306" s="43"/>
      <c r="G7306" s="56" t="s">
        <v>2899</v>
      </c>
      <c r="H7306" s="23" t="s">
        <v>231</v>
      </c>
      <c r="I7306" s="68">
        <v>17048</v>
      </c>
      <c r="J7306" s="68">
        <v>7048</v>
      </c>
      <c r="K7306" s="68"/>
      <c r="L7306" s="68">
        <f t="shared" si="5743"/>
        <v>0</v>
      </c>
      <c r="M7306" s="68"/>
      <c r="N7306" s="68"/>
      <c r="O7306" s="68"/>
      <c r="P7306" s="68">
        <f t="shared" si="5739"/>
        <v>0</v>
      </c>
      <c r="Q7306" s="68">
        <f t="shared" si="5740"/>
        <v>0</v>
      </c>
    </row>
    <row r="7307" spans="1:17" x14ac:dyDescent="0.25">
      <c r="A7307" s="12" t="s">
        <v>2082</v>
      </c>
      <c r="B7307" s="12" t="s">
        <v>69</v>
      </c>
      <c r="C7307" s="12" t="s">
        <v>252</v>
      </c>
      <c r="D7307" s="43" t="s">
        <v>2129</v>
      </c>
      <c r="E7307" s="48">
        <v>6136</v>
      </c>
      <c r="F7307" s="43"/>
      <c r="G7307" s="56" t="s">
        <v>2899</v>
      </c>
      <c r="H7307" s="23" t="s">
        <v>233</v>
      </c>
      <c r="I7307" s="68">
        <v>42945</v>
      </c>
      <c r="J7307" s="68">
        <v>42945</v>
      </c>
      <c r="K7307" s="68"/>
      <c r="L7307" s="68">
        <f t="shared" si="5743"/>
        <v>3700</v>
      </c>
      <c r="M7307" s="68"/>
      <c r="N7307" s="68"/>
      <c r="O7307" s="68">
        <v>3700</v>
      </c>
      <c r="P7307" s="68">
        <f t="shared" si="5739"/>
        <v>3700</v>
      </c>
      <c r="Q7307" s="68">
        <f t="shared" si="5740"/>
        <v>8.6156712073582487</v>
      </c>
    </row>
    <row r="7308" spans="1:17" x14ac:dyDescent="0.25">
      <c r="A7308" s="12" t="s">
        <v>2082</v>
      </c>
      <c r="B7308" s="12" t="s">
        <v>69</v>
      </c>
      <c r="C7308" s="12" t="s">
        <v>252</v>
      </c>
      <c r="D7308" s="43" t="s">
        <v>2129</v>
      </c>
      <c r="E7308" s="48">
        <v>6137</v>
      </c>
      <c r="F7308" s="43"/>
      <c r="G7308" s="56" t="s">
        <v>2899</v>
      </c>
      <c r="H7308" s="23" t="s">
        <v>235</v>
      </c>
      <c r="I7308" s="68">
        <v>10300</v>
      </c>
      <c r="J7308" s="68">
        <v>5300</v>
      </c>
      <c r="K7308" s="68"/>
      <c r="L7308" s="68">
        <f t="shared" si="5743"/>
        <v>0</v>
      </c>
      <c r="M7308" s="68"/>
      <c r="N7308" s="68"/>
      <c r="O7308" s="68"/>
      <c r="P7308" s="68">
        <f t="shared" si="5739"/>
        <v>0</v>
      </c>
      <c r="Q7308" s="68">
        <f t="shared" si="5740"/>
        <v>0</v>
      </c>
    </row>
    <row r="7309" spans="1:17" x14ac:dyDescent="0.25">
      <c r="A7309" s="12" t="s">
        <v>2082</v>
      </c>
      <c r="B7309" s="12" t="s">
        <v>69</v>
      </c>
      <c r="C7309" s="12" t="s">
        <v>252</v>
      </c>
      <c r="D7309" s="43" t="s">
        <v>2129</v>
      </c>
      <c r="E7309" s="48">
        <v>6138</v>
      </c>
      <c r="F7309" s="43"/>
      <c r="G7309" s="56" t="s">
        <v>2899</v>
      </c>
      <c r="H7309" s="23" t="s">
        <v>237</v>
      </c>
      <c r="I7309" s="68">
        <v>2900</v>
      </c>
      <c r="J7309" s="68">
        <v>400</v>
      </c>
      <c r="K7309" s="68"/>
      <c r="L7309" s="68">
        <f t="shared" si="5743"/>
        <v>0</v>
      </c>
      <c r="M7309" s="68"/>
      <c r="N7309" s="68"/>
      <c r="O7309" s="68"/>
      <c r="P7309" s="68">
        <f t="shared" si="5739"/>
        <v>0</v>
      </c>
      <c r="Q7309" s="68">
        <f t="shared" si="5740"/>
        <v>0</v>
      </c>
    </row>
    <row r="7310" spans="1:17" x14ac:dyDescent="0.25">
      <c r="A7310" s="14" t="s">
        <v>2082</v>
      </c>
      <c r="B7310" s="14" t="s">
        <v>69</v>
      </c>
      <c r="C7310" s="14" t="s">
        <v>252</v>
      </c>
      <c r="D7310" s="50" t="s">
        <v>2129</v>
      </c>
      <c r="E7310" s="50" t="s">
        <v>2720</v>
      </c>
      <c r="F7310" s="43" t="s">
        <v>1</v>
      </c>
      <c r="G7310" s="49" t="s">
        <v>1</v>
      </c>
      <c r="H7310" s="11" t="s">
        <v>35</v>
      </c>
      <c r="I7310" s="67">
        <f t="shared" ref="I7310:O7310" si="5780">SUM(I7311:I7313)</f>
        <v>302556</v>
      </c>
      <c r="J7310" s="67">
        <f t="shared" si="5780"/>
        <v>187556</v>
      </c>
      <c r="K7310" s="67">
        <f t="shared" si="5780"/>
        <v>0</v>
      </c>
      <c r="L7310" s="67">
        <f t="shared" si="5743"/>
        <v>25350</v>
      </c>
      <c r="M7310" s="67">
        <f t="shared" si="5780"/>
        <v>0</v>
      </c>
      <c r="N7310" s="67">
        <f t="shared" si="5780"/>
        <v>0</v>
      </c>
      <c r="O7310" s="67">
        <f t="shared" si="5780"/>
        <v>25350</v>
      </c>
      <c r="P7310" s="67">
        <f t="shared" si="5739"/>
        <v>25350</v>
      </c>
      <c r="Q7310" s="67">
        <f t="shared" si="5740"/>
        <v>13.515963232314615</v>
      </c>
    </row>
    <row r="7311" spans="1:17" x14ac:dyDescent="0.25">
      <c r="A7311" s="12" t="s">
        <v>2082</v>
      </c>
      <c r="B7311" s="12" t="s">
        <v>69</v>
      </c>
      <c r="C7311" s="12" t="s">
        <v>252</v>
      </c>
      <c r="D7311" s="43" t="s">
        <v>2129</v>
      </c>
      <c r="E7311" s="48">
        <v>6139</v>
      </c>
      <c r="F7311" s="43"/>
      <c r="G7311" s="56" t="s">
        <v>2899</v>
      </c>
      <c r="H7311" s="23" t="s">
        <v>35</v>
      </c>
      <c r="I7311" s="68">
        <v>293823</v>
      </c>
      <c r="J7311" s="68">
        <v>178823</v>
      </c>
      <c r="K7311" s="68"/>
      <c r="L7311" s="68">
        <f t="shared" si="5743"/>
        <v>25000</v>
      </c>
      <c r="M7311" s="68"/>
      <c r="N7311" s="68"/>
      <c r="O7311" s="68">
        <v>25000</v>
      </c>
      <c r="P7311" s="68">
        <f t="shared" si="5739"/>
        <v>25000</v>
      </c>
      <c r="Q7311" s="68">
        <f t="shared" si="5740"/>
        <v>13.980304546954251</v>
      </c>
    </row>
    <row r="7312" spans="1:17" x14ac:dyDescent="0.25">
      <c r="A7312" s="12" t="s">
        <v>2082</v>
      </c>
      <c r="B7312" s="12" t="s">
        <v>69</v>
      </c>
      <c r="C7312" s="12" t="s">
        <v>252</v>
      </c>
      <c r="D7312" s="43" t="s">
        <v>2129</v>
      </c>
      <c r="E7312" s="48">
        <v>6139</v>
      </c>
      <c r="F7312" s="43" t="s">
        <v>2136</v>
      </c>
      <c r="G7312" s="56" t="s">
        <v>2899</v>
      </c>
      <c r="H7312" s="23" t="s">
        <v>43</v>
      </c>
      <c r="I7312" s="68">
        <v>3433</v>
      </c>
      <c r="J7312" s="68">
        <v>3433</v>
      </c>
      <c r="K7312" s="68"/>
      <c r="L7312" s="68">
        <f t="shared" si="5743"/>
        <v>350</v>
      </c>
      <c r="M7312" s="68"/>
      <c r="N7312" s="68"/>
      <c r="O7312" s="68">
        <v>350</v>
      </c>
      <c r="P7312" s="68">
        <f t="shared" ref="P7312:P7375" si="5781">K7312+L7312</f>
        <v>350</v>
      </c>
      <c r="Q7312" s="68">
        <f t="shared" ref="Q7312:Q7375" si="5782">IF(J7312=0,"-",P7312/J7312*100)</f>
        <v>10.195164579085349</v>
      </c>
    </row>
    <row r="7313" spans="1:17" ht="22.5" x14ac:dyDescent="0.25">
      <c r="A7313" s="12" t="s">
        <v>2082</v>
      </c>
      <c r="B7313" s="12" t="s">
        <v>69</v>
      </c>
      <c r="C7313" s="12" t="s">
        <v>252</v>
      </c>
      <c r="D7313" s="43" t="s">
        <v>2129</v>
      </c>
      <c r="E7313" s="48">
        <v>6139</v>
      </c>
      <c r="F7313" s="43" t="s">
        <v>2137</v>
      </c>
      <c r="G7313" s="56" t="s">
        <v>2899</v>
      </c>
      <c r="H7313" s="23" t="s">
        <v>49</v>
      </c>
      <c r="I7313" s="68">
        <v>5300</v>
      </c>
      <c r="J7313" s="68">
        <v>5300</v>
      </c>
      <c r="K7313" s="68"/>
      <c r="L7313" s="68">
        <f t="shared" ref="L7313:L7371" si="5783">SUM(M7313:O7313)</f>
        <v>0</v>
      </c>
      <c r="M7313" s="68"/>
      <c r="N7313" s="68"/>
      <c r="O7313" s="68"/>
      <c r="P7313" s="68">
        <f t="shared" si="5781"/>
        <v>0</v>
      </c>
      <c r="Q7313" s="68">
        <f t="shared" si="5782"/>
        <v>0</v>
      </c>
    </row>
    <row r="7314" spans="1:17" ht="22.5" x14ac:dyDescent="0.25">
      <c r="A7314" s="14" t="s">
        <v>1</v>
      </c>
      <c r="B7314" s="14" t="s">
        <v>1</v>
      </c>
      <c r="C7314" s="14" t="s">
        <v>1</v>
      </c>
      <c r="D7314" s="42" t="s">
        <v>1</v>
      </c>
      <c r="E7314" s="42" t="s">
        <v>1</v>
      </c>
      <c r="F7314" s="42" t="s">
        <v>1</v>
      </c>
      <c r="G7314" s="42" t="s">
        <v>1</v>
      </c>
      <c r="H7314" s="17" t="s">
        <v>50</v>
      </c>
      <c r="I7314" s="66">
        <f t="shared" ref="I7314:O7315" si="5784">SUM(I7315)</f>
        <v>100</v>
      </c>
      <c r="J7314" s="66">
        <f t="shared" si="5784"/>
        <v>100</v>
      </c>
      <c r="K7314" s="66">
        <f t="shared" si="5784"/>
        <v>0</v>
      </c>
      <c r="L7314" s="66">
        <f t="shared" si="5783"/>
        <v>0</v>
      </c>
      <c r="M7314" s="66">
        <f t="shared" si="5784"/>
        <v>0</v>
      </c>
      <c r="N7314" s="66">
        <f t="shared" si="5784"/>
        <v>0</v>
      </c>
      <c r="O7314" s="66">
        <f t="shared" si="5784"/>
        <v>0</v>
      </c>
      <c r="P7314" s="66">
        <f t="shared" si="5781"/>
        <v>0</v>
      </c>
      <c r="Q7314" s="66">
        <f t="shared" si="5782"/>
        <v>0</v>
      </c>
    </row>
    <row r="7315" spans="1:17" x14ac:dyDescent="0.25">
      <c r="A7315" s="12" t="s">
        <v>2082</v>
      </c>
      <c r="B7315" s="12" t="s">
        <v>69</v>
      </c>
      <c r="C7315" s="12" t="s">
        <v>252</v>
      </c>
      <c r="D7315" s="43" t="s">
        <v>2129</v>
      </c>
      <c r="E7315" s="42" t="s">
        <v>2712</v>
      </c>
      <c r="F7315" s="42" t="s">
        <v>1</v>
      </c>
      <c r="G7315" s="42" t="s">
        <v>1</v>
      </c>
      <c r="H7315" s="11" t="s">
        <v>52</v>
      </c>
      <c r="I7315" s="67">
        <f t="shared" si="5784"/>
        <v>100</v>
      </c>
      <c r="J7315" s="67">
        <f t="shared" si="5784"/>
        <v>100</v>
      </c>
      <c r="K7315" s="67">
        <f t="shared" si="5784"/>
        <v>0</v>
      </c>
      <c r="L7315" s="67">
        <f t="shared" si="5783"/>
        <v>0</v>
      </c>
      <c r="M7315" s="67">
        <f t="shared" si="5784"/>
        <v>0</v>
      </c>
      <c r="N7315" s="67">
        <f t="shared" si="5784"/>
        <v>0</v>
      </c>
      <c r="O7315" s="67">
        <f t="shared" si="5784"/>
        <v>0</v>
      </c>
      <c r="P7315" s="67">
        <f t="shared" si="5781"/>
        <v>0</v>
      </c>
      <c r="Q7315" s="67">
        <f t="shared" si="5782"/>
        <v>0</v>
      </c>
    </row>
    <row r="7316" spans="1:17" x14ac:dyDescent="0.25">
      <c r="A7316" s="12" t="s">
        <v>2082</v>
      </c>
      <c r="B7316" s="12" t="s">
        <v>69</v>
      </c>
      <c r="C7316" s="12" t="s">
        <v>252</v>
      </c>
      <c r="D7316" s="43" t="s">
        <v>2129</v>
      </c>
      <c r="E7316" s="48">
        <v>6148</v>
      </c>
      <c r="F7316" s="43"/>
      <c r="G7316" s="56" t="s">
        <v>2899</v>
      </c>
      <c r="H7316" s="23" t="s">
        <v>58</v>
      </c>
      <c r="I7316" s="68">
        <v>100</v>
      </c>
      <c r="J7316" s="68">
        <v>100</v>
      </c>
      <c r="K7316" s="68"/>
      <c r="L7316" s="68">
        <f t="shared" si="5783"/>
        <v>0</v>
      </c>
      <c r="M7316" s="68"/>
      <c r="N7316" s="68"/>
      <c r="O7316" s="68"/>
      <c r="P7316" s="68">
        <f t="shared" si="5781"/>
        <v>0</v>
      </c>
      <c r="Q7316" s="68">
        <f t="shared" si="5782"/>
        <v>0</v>
      </c>
    </row>
    <row r="7317" spans="1:17" ht="22.5" x14ac:dyDescent="0.25">
      <c r="A7317" s="14" t="s">
        <v>1</v>
      </c>
      <c r="B7317" s="14" t="s">
        <v>1</v>
      </c>
      <c r="C7317" s="14" t="s">
        <v>1</v>
      </c>
      <c r="D7317" s="42" t="s">
        <v>1</v>
      </c>
      <c r="E7317" s="42" t="s">
        <v>1</v>
      </c>
      <c r="F7317" s="42" t="s">
        <v>1</v>
      </c>
      <c r="G7317" s="42" t="s">
        <v>1</v>
      </c>
      <c r="H7317" s="17" t="s">
        <v>59</v>
      </c>
      <c r="I7317" s="66">
        <f t="shared" ref="I7317:O7318" si="5785">SUM(I7318)</f>
        <v>40000</v>
      </c>
      <c r="J7317" s="66">
        <f t="shared" si="5785"/>
        <v>0</v>
      </c>
      <c r="K7317" s="66">
        <f t="shared" si="5785"/>
        <v>0</v>
      </c>
      <c r="L7317" s="66">
        <f t="shared" si="5783"/>
        <v>0</v>
      </c>
      <c r="M7317" s="66">
        <f t="shared" si="5785"/>
        <v>0</v>
      </c>
      <c r="N7317" s="66">
        <f t="shared" si="5785"/>
        <v>0</v>
      </c>
      <c r="O7317" s="66">
        <f t="shared" si="5785"/>
        <v>0</v>
      </c>
      <c r="P7317" s="66">
        <f t="shared" si="5781"/>
        <v>0</v>
      </c>
      <c r="Q7317" s="66" t="str">
        <f t="shared" si="5782"/>
        <v>-</v>
      </c>
    </row>
    <row r="7318" spans="1:17" x14ac:dyDescent="0.25">
      <c r="A7318" s="12" t="s">
        <v>2082</v>
      </c>
      <c r="B7318" s="12" t="s">
        <v>69</v>
      </c>
      <c r="C7318" s="12" t="s">
        <v>252</v>
      </c>
      <c r="D7318" s="43" t="s">
        <v>2129</v>
      </c>
      <c r="E7318" s="42" t="s">
        <v>2715</v>
      </c>
      <c r="F7318" s="42" t="s">
        <v>1</v>
      </c>
      <c r="G7318" s="42" t="s">
        <v>1</v>
      </c>
      <c r="H7318" s="11" t="s">
        <v>61</v>
      </c>
      <c r="I7318" s="67">
        <f t="shared" si="5785"/>
        <v>40000</v>
      </c>
      <c r="J7318" s="67">
        <f t="shared" si="5785"/>
        <v>0</v>
      </c>
      <c r="K7318" s="67">
        <f t="shared" si="5785"/>
        <v>0</v>
      </c>
      <c r="L7318" s="67">
        <f t="shared" si="5783"/>
        <v>0</v>
      </c>
      <c r="M7318" s="67">
        <f t="shared" si="5785"/>
        <v>0</v>
      </c>
      <c r="N7318" s="67">
        <f t="shared" si="5785"/>
        <v>0</v>
      </c>
      <c r="O7318" s="67">
        <f t="shared" si="5785"/>
        <v>0</v>
      </c>
      <c r="P7318" s="67">
        <f t="shared" si="5781"/>
        <v>0</v>
      </c>
      <c r="Q7318" s="67" t="str">
        <f t="shared" si="5782"/>
        <v>-</v>
      </c>
    </row>
    <row r="7319" spans="1:17" x14ac:dyDescent="0.25">
      <c r="A7319" s="12" t="s">
        <v>2082</v>
      </c>
      <c r="B7319" s="12" t="s">
        <v>69</v>
      </c>
      <c r="C7319" s="12" t="s">
        <v>252</v>
      </c>
      <c r="D7319" s="43" t="s">
        <v>2129</v>
      </c>
      <c r="E7319" s="48">
        <v>8213</v>
      </c>
      <c r="F7319" s="43"/>
      <c r="G7319" s="56" t="s">
        <v>2899</v>
      </c>
      <c r="H7319" s="23" t="s">
        <v>62</v>
      </c>
      <c r="I7319" s="68">
        <v>40000</v>
      </c>
      <c r="J7319" s="68">
        <v>0</v>
      </c>
      <c r="K7319" s="68"/>
      <c r="L7319" s="68">
        <f t="shared" si="5783"/>
        <v>0</v>
      </c>
      <c r="M7319" s="68"/>
      <c r="N7319" s="68"/>
      <c r="O7319" s="68"/>
      <c r="P7319" s="68">
        <f t="shared" si="5781"/>
        <v>0</v>
      </c>
      <c r="Q7319" s="68" t="str">
        <f t="shared" si="5782"/>
        <v>-</v>
      </c>
    </row>
    <row r="7320" spans="1:17" x14ac:dyDescent="0.25">
      <c r="A7320" s="23" t="s">
        <v>1</v>
      </c>
      <c r="B7320" s="23" t="s">
        <v>1</v>
      </c>
      <c r="C7320" s="23" t="s">
        <v>1</v>
      </c>
      <c r="D7320" s="49" t="s">
        <v>1</v>
      </c>
      <c r="E7320" s="49" t="s">
        <v>1</v>
      </c>
      <c r="F7320" s="49" t="s">
        <v>1</v>
      </c>
      <c r="G7320" s="49" t="s">
        <v>1</v>
      </c>
      <c r="H7320" s="17" t="s">
        <v>2138</v>
      </c>
      <c r="I7320" s="66">
        <f t="shared" ref="I7320:O7320" si="5786">SUM(I7290,I7314,I7317)</f>
        <v>2137106</v>
      </c>
      <c r="J7320" s="66">
        <f t="shared" si="5786"/>
        <v>1899606</v>
      </c>
      <c r="K7320" s="66">
        <f t="shared" si="5786"/>
        <v>0</v>
      </c>
      <c r="L7320" s="66">
        <f t="shared" si="5783"/>
        <v>172550</v>
      </c>
      <c r="M7320" s="66">
        <f t="shared" si="5786"/>
        <v>0</v>
      </c>
      <c r="N7320" s="66">
        <f t="shared" si="5786"/>
        <v>0</v>
      </c>
      <c r="O7320" s="66">
        <f t="shared" si="5786"/>
        <v>172550</v>
      </c>
      <c r="P7320" s="66">
        <f t="shared" si="5781"/>
        <v>172550</v>
      </c>
      <c r="Q7320" s="66">
        <f t="shared" si="5782"/>
        <v>9.083462570659389</v>
      </c>
    </row>
    <row r="7321" spans="1:17" ht="15.75" thickBot="1" x14ac:dyDescent="0.3">
      <c r="A7321" s="23" t="s">
        <v>1</v>
      </c>
      <c r="B7321" s="23" t="s">
        <v>1</v>
      </c>
      <c r="C7321" s="23" t="s">
        <v>1</v>
      </c>
      <c r="D7321" s="49" t="s">
        <v>1</v>
      </c>
      <c r="E7321" s="49" t="s">
        <v>1</v>
      </c>
      <c r="F7321" s="49" t="s">
        <v>1</v>
      </c>
      <c r="G7321" s="49" t="s">
        <v>1</v>
      </c>
      <c r="H7321" s="11" t="s">
        <v>64</v>
      </c>
      <c r="I7321" s="67">
        <v>49</v>
      </c>
      <c r="J7321" s="67">
        <v>49</v>
      </c>
      <c r="K7321" s="67"/>
      <c r="L7321" s="67"/>
      <c r="M7321" s="67"/>
      <c r="N7321" s="67"/>
      <c r="O7321" s="67"/>
      <c r="P7321" s="67">
        <f t="shared" si="5781"/>
        <v>0</v>
      </c>
      <c r="Q7321" s="67">
        <f t="shared" si="5782"/>
        <v>0</v>
      </c>
    </row>
    <row r="7322" spans="1:17" ht="34.5" thickBot="1" x14ac:dyDescent="0.3">
      <c r="A7322" s="23" t="s">
        <v>1</v>
      </c>
      <c r="B7322" s="23" t="s">
        <v>1</v>
      </c>
      <c r="C7322" s="23" t="s">
        <v>1</v>
      </c>
      <c r="D7322" s="49" t="s">
        <v>1</v>
      </c>
      <c r="E7322" s="49" t="s">
        <v>1</v>
      </c>
      <c r="F7322" s="49" t="s">
        <v>1</v>
      </c>
      <c r="G7322" s="49" t="s">
        <v>1</v>
      </c>
      <c r="H7322" s="22" t="s">
        <v>65</v>
      </c>
      <c r="I7322" s="64" t="s">
        <v>2718</v>
      </c>
      <c r="J7322" s="64" t="s">
        <v>2879</v>
      </c>
      <c r="K7322" s="64" t="s">
        <v>2942</v>
      </c>
      <c r="L7322" s="64" t="s">
        <v>2942</v>
      </c>
      <c r="M7322" s="64" t="s">
        <v>2950</v>
      </c>
      <c r="N7322" s="64" t="s">
        <v>2949</v>
      </c>
      <c r="O7322" s="64" t="s">
        <v>2948</v>
      </c>
      <c r="P7322" s="64" t="s">
        <v>2942</v>
      </c>
      <c r="Q7322" s="64" t="s">
        <v>2944</v>
      </c>
    </row>
    <row r="7323" spans="1:17" x14ac:dyDescent="0.25">
      <c r="A7323" s="24"/>
      <c r="B7323" s="24"/>
      <c r="C7323" s="24"/>
      <c r="D7323" s="51"/>
      <c r="E7323" s="51"/>
      <c r="F7323" s="51"/>
      <c r="G7323" s="51"/>
      <c r="H7323" s="18" t="s">
        <v>1</v>
      </c>
      <c r="I7323" s="65">
        <v>1</v>
      </c>
      <c r="J7323" s="65" t="s">
        <v>2894</v>
      </c>
      <c r="K7323" s="65">
        <v>3</v>
      </c>
      <c r="L7323" s="65" t="s">
        <v>2945</v>
      </c>
      <c r="M7323" s="65">
        <v>5</v>
      </c>
      <c r="N7323" s="65">
        <v>6</v>
      </c>
      <c r="O7323" s="65">
        <v>7</v>
      </c>
      <c r="P7323" s="65" t="s">
        <v>2946</v>
      </c>
      <c r="Q7323" s="65">
        <v>9</v>
      </c>
    </row>
    <row r="7324" spans="1:17" x14ac:dyDescent="0.25">
      <c r="A7324" s="24"/>
      <c r="B7324" s="24"/>
      <c r="C7324" s="24"/>
      <c r="D7324" s="51"/>
      <c r="E7324" s="52"/>
      <c r="F7324" s="52"/>
      <c r="G7324" s="52"/>
      <c r="H7324" s="19" t="s">
        <v>132</v>
      </c>
      <c r="I7324" s="69">
        <f t="shared" ref="I7324" si="5787">SUM(I7320)</f>
        <v>2137106</v>
      </c>
      <c r="J7324" s="69">
        <f t="shared" ref="J7324:K7324" si="5788">SUM(J7320)</f>
        <v>1899606</v>
      </c>
      <c r="K7324" s="69">
        <f t="shared" si="5788"/>
        <v>0</v>
      </c>
      <c r="L7324" s="69">
        <f t="shared" si="5783"/>
        <v>172550</v>
      </c>
      <c r="M7324" s="69">
        <f t="shared" ref="M7324" si="5789">SUM(M7320)</f>
        <v>0</v>
      </c>
      <c r="N7324" s="69">
        <f t="shared" ref="N7324:O7324" si="5790">SUM(N7320)</f>
        <v>0</v>
      </c>
      <c r="O7324" s="69">
        <f t="shared" si="5790"/>
        <v>172550</v>
      </c>
      <c r="P7324" s="69">
        <f t="shared" si="5781"/>
        <v>172550</v>
      </c>
      <c r="Q7324" s="69">
        <f t="shared" si="5782"/>
        <v>9.083462570659389</v>
      </c>
    </row>
    <row r="7325" spans="1:17" x14ac:dyDescent="0.25">
      <c r="A7325" s="24"/>
      <c r="B7325" s="24"/>
      <c r="C7325" s="24"/>
      <c r="D7325" s="51"/>
      <c r="E7325" s="51"/>
      <c r="F7325" s="51"/>
      <c r="G7325" s="51"/>
      <c r="H7325" s="20" t="s">
        <v>67</v>
      </c>
      <c r="I7325" s="69">
        <f t="shared" ref="I7325" si="5791">SUM(I7324)</f>
        <v>2137106</v>
      </c>
      <c r="J7325" s="69">
        <f t="shared" ref="J7325:K7325" si="5792">SUM(J7324)</f>
        <v>1899606</v>
      </c>
      <c r="K7325" s="69">
        <f t="shared" si="5792"/>
        <v>0</v>
      </c>
      <c r="L7325" s="69">
        <f t="shared" si="5783"/>
        <v>172550</v>
      </c>
      <c r="M7325" s="69">
        <f t="shared" ref="M7325" si="5793">SUM(M7324)</f>
        <v>0</v>
      </c>
      <c r="N7325" s="69">
        <f t="shared" ref="N7325:O7325" si="5794">SUM(N7324)</f>
        <v>0</v>
      </c>
      <c r="O7325" s="69">
        <f t="shared" si="5794"/>
        <v>172550</v>
      </c>
      <c r="P7325" s="69">
        <f t="shared" si="5781"/>
        <v>172550</v>
      </c>
      <c r="Q7325" s="69">
        <f t="shared" si="5782"/>
        <v>9.083462570659389</v>
      </c>
    </row>
    <row r="7326" spans="1:17" x14ac:dyDescent="0.25">
      <c r="A7326" s="25"/>
      <c r="B7326" s="25"/>
      <c r="C7326" s="25"/>
      <c r="D7326" s="53"/>
      <c r="E7326" s="53"/>
      <c r="F7326" s="53"/>
      <c r="G7326" s="53"/>
    </row>
    <row r="7327" spans="1:17" ht="15.75" thickBot="1" x14ac:dyDescent="0.3">
      <c r="A7327" s="23" t="s">
        <v>1</v>
      </c>
      <c r="B7327" s="23" t="s">
        <v>1</v>
      </c>
      <c r="C7327" s="23" t="s">
        <v>1</v>
      </c>
      <c r="D7327" s="49" t="s">
        <v>1</v>
      </c>
      <c r="E7327" s="49" t="s">
        <v>1</v>
      </c>
      <c r="F7327" s="49" t="s">
        <v>1</v>
      </c>
      <c r="G7327" s="49" t="s">
        <v>1</v>
      </c>
      <c r="H7327" s="26" t="s">
        <v>1</v>
      </c>
      <c r="I7327" s="70"/>
      <c r="J7327" s="70"/>
      <c r="K7327" s="70"/>
      <c r="L7327" s="70"/>
      <c r="M7327" s="70"/>
      <c r="N7327" s="70"/>
      <c r="O7327" s="70"/>
      <c r="P7327" s="70"/>
      <c r="Q7327" s="70"/>
    </row>
    <row r="7328" spans="1:17" ht="34.5" thickBot="1" x14ac:dyDescent="0.3">
      <c r="A7328" s="22" t="s">
        <v>4</v>
      </c>
      <c r="B7328" s="22" t="s">
        <v>5</v>
      </c>
      <c r="C7328" s="22" t="s">
        <v>6</v>
      </c>
      <c r="D7328" s="44" t="s">
        <v>2891</v>
      </c>
      <c r="E7328" s="44" t="s">
        <v>2895</v>
      </c>
      <c r="F7328" s="44" t="s">
        <v>7</v>
      </c>
      <c r="G7328" s="44" t="s">
        <v>8</v>
      </c>
      <c r="H7328" s="22" t="s">
        <v>9</v>
      </c>
      <c r="I7328" s="64" t="s">
        <v>2718</v>
      </c>
      <c r="J7328" s="64" t="s">
        <v>2879</v>
      </c>
      <c r="K7328" s="64" t="s">
        <v>2942</v>
      </c>
      <c r="L7328" s="64" t="s">
        <v>2942</v>
      </c>
      <c r="M7328" s="64" t="s">
        <v>2950</v>
      </c>
      <c r="N7328" s="64" t="s">
        <v>2949</v>
      </c>
      <c r="O7328" s="64" t="s">
        <v>2948</v>
      </c>
      <c r="P7328" s="64" t="s">
        <v>2942</v>
      </c>
      <c r="Q7328" s="64" t="s">
        <v>2944</v>
      </c>
    </row>
    <row r="7329" spans="1:17" x14ac:dyDescent="0.25">
      <c r="A7329" s="15" t="s">
        <v>1</v>
      </c>
      <c r="B7329" s="15" t="s">
        <v>1</v>
      </c>
      <c r="C7329" s="15" t="s">
        <v>1</v>
      </c>
      <c r="D7329" s="45" t="s">
        <v>1</v>
      </c>
      <c r="E7329" s="45" t="s">
        <v>1</v>
      </c>
      <c r="F7329" s="46" t="s">
        <v>1</v>
      </c>
      <c r="G7329" s="47" t="s">
        <v>1</v>
      </c>
      <c r="H7329" s="16" t="s">
        <v>1</v>
      </c>
      <c r="I7329" s="65">
        <v>1</v>
      </c>
      <c r="J7329" s="65" t="s">
        <v>2894</v>
      </c>
      <c r="K7329" s="65">
        <v>3</v>
      </c>
      <c r="L7329" s="65" t="s">
        <v>2945</v>
      </c>
      <c r="M7329" s="65">
        <v>5</v>
      </c>
      <c r="N7329" s="65">
        <v>6</v>
      </c>
      <c r="O7329" s="65">
        <v>7</v>
      </c>
      <c r="P7329" s="65" t="s">
        <v>2946</v>
      </c>
      <c r="Q7329" s="65">
        <v>9</v>
      </c>
    </row>
    <row r="7330" spans="1:17" x14ac:dyDescent="0.25">
      <c r="A7330" s="14" t="s">
        <v>2082</v>
      </c>
      <c r="B7330" s="14" t="s">
        <v>69</v>
      </c>
      <c r="C7330" s="12" t="s">
        <v>730</v>
      </c>
      <c r="D7330" s="43" t="s">
        <v>2139</v>
      </c>
      <c r="E7330" s="42" t="s">
        <v>1</v>
      </c>
      <c r="F7330" s="42" t="s">
        <v>1</v>
      </c>
      <c r="G7330" s="42" t="s">
        <v>1</v>
      </c>
      <c r="H7330" s="11" t="s">
        <v>2140</v>
      </c>
      <c r="I7330" s="63"/>
      <c r="J7330" s="63"/>
      <c r="K7330" s="63"/>
      <c r="L7330" s="63"/>
      <c r="M7330" s="63"/>
      <c r="N7330" s="63"/>
      <c r="O7330" s="63"/>
      <c r="P7330" s="63">
        <f t="shared" si="5781"/>
        <v>0</v>
      </c>
      <c r="Q7330" s="63" t="str">
        <f t="shared" si="5782"/>
        <v>-</v>
      </c>
    </row>
    <row r="7331" spans="1:17" ht="22.5" x14ac:dyDescent="0.25">
      <c r="A7331" s="14" t="s">
        <v>1</v>
      </c>
      <c r="B7331" s="14" t="s">
        <v>1</v>
      </c>
      <c r="C7331" s="14" t="s">
        <v>1</v>
      </c>
      <c r="D7331" s="42" t="s">
        <v>1</v>
      </c>
      <c r="E7331" s="42" t="s">
        <v>1</v>
      </c>
      <c r="F7331" s="42" t="s">
        <v>1</v>
      </c>
      <c r="G7331" s="42" t="s">
        <v>1</v>
      </c>
      <c r="H7331" s="17" t="s">
        <v>13</v>
      </c>
      <c r="I7331" s="66">
        <f t="shared" ref="I7331" si="5795">SUM(I7332,I7339,I7341)</f>
        <v>1228222</v>
      </c>
      <c r="J7331" s="66">
        <f t="shared" ref="J7331:K7331" si="5796">SUM(J7332,J7339,J7341)</f>
        <v>1168222</v>
      </c>
      <c r="K7331" s="66">
        <f t="shared" si="5796"/>
        <v>0</v>
      </c>
      <c r="L7331" s="66">
        <f t="shared" si="5783"/>
        <v>87596</v>
      </c>
      <c r="M7331" s="66">
        <f t="shared" ref="M7331" si="5797">SUM(M7332,M7339,M7341)</f>
        <v>0</v>
      </c>
      <c r="N7331" s="66">
        <f t="shared" ref="N7331:O7331" si="5798">SUM(N7332,N7339,N7341)</f>
        <v>0</v>
      </c>
      <c r="O7331" s="66">
        <f t="shared" si="5798"/>
        <v>87596</v>
      </c>
      <c r="P7331" s="66">
        <f t="shared" si="5781"/>
        <v>87596</v>
      </c>
      <c r="Q7331" s="66">
        <f t="shared" si="5782"/>
        <v>7.4982323565212781</v>
      </c>
    </row>
    <row r="7332" spans="1:17" x14ac:dyDescent="0.25">
      <c r="A7332" s="12" t="s">
        <v>2082</v>
      </c>
      <c r="B7332" s="12" t="s">
        <v>69</v>
      </c>
      <c r="C7332" s="12" t="s">
        <v>730</v>
      </c>
      <c r="D7332" s="43" t="s">
        <v>2139</v>
      </c>
      <c r="E7332" s="42" t="s">
        <v>2709</v>
      </c>
      <c r="F7332" s="42" t="s">
        <v>1</v>
      </c>
      <c r="G7332" s="42" t="s">
        <v>1</v>
      </c>
      <c r="H7332" s="11" t="s">
        <v>15</v>
      </c>
      <c r="I7332" s="67">
        <f t="shared" ref="I7332" si="5799">SUM(I7333,I7334)</f>
        <v>848712</v>
      </c>
      <c r="J7332" s="67">
        <f t="shared" ref="J7332:K7332" si="5800">SUM(J7333,J7334)</f>
        <v>848712</v>
      </c>
      <c r="K7332" s="67">
        <f t="shared" si="5800"/>
        <v>0</v>
      </c>
      <c r="L7332" s="67">
        <f t="shared" si="5783"/>
        <v>61274</v>
      </c>
      <c r="M7332" s="67">
        <f t="shared" ref="M7332" si="5801">SUM(M7333,M7334)</f>
        <v>0</v>
      </c>
      <c r="N7332" s="67">
        <f t="shared" ref="N7332:O7332" si="5802">SUM(N7333,N7334)</f>
        <v>0</v>
      </c>
      <c r="O7332" s="67">
        <f t="shared" si="5802"/>
        <v>61274</v>
      </c>
      <c r="P7332" s="67">
        <f t="shared" si="5781"/>
        <v>61274</v>
      </c>
      <c r="Q7332" s="67">
        <f t="shared" si="5782"/>
        <v>7.2196457691183822</v>
      </c>
    </row>
    <row r="7333" spans="1:17" x14ac:dyDescent="0.25">
      <c r="A7333" s="12" t="s">
        <v>2082</v>
      </c>
      <c r="B7333" s="12" t="s">
        <v>69</v>
      </c>
      <c r="C7333" s="12" t="s">
        <v>730</v>
      </c>
      <c r="D7333" s="43" t="s">
        <v>2139</v>
      </c>
      <c r="E7333" s="48">
        <v>6111</v>
      </c>
      <c r="F7333" s="43"/>
      <c r="G7333" s="56" t="s">
        <v>2899</v>
      </c>
      <c r="H7333" s="23" t="s">
        <v>16</v>
      </c>
      <c r="I7333" s="68">
        <v>762712</v>
      </c>
      <c r="J7333" s="68">
        <v>762712</v>
      </c>
      <c r="K7333" s="68"/>
      <c r="L7333" s="68">
        <f t="shared" si="5783"/>
        <v>55000</v>
      </c>
      <c r="M7333" s="68"/>
      <c r="N7333" s="68"/>
      <c r="O7333" s="68">
        <v>55000</v>
      </c>
      <c r="P7333" s="68">
        <f t="shared" si="5781"/>
        <v>55000</v>
      </c>
      <c r="Q7333" s="68">
        <f t="shared" si="5782"/>
        <v>7.2111098291360314</v>
      </c>
    </row>
    <row r="7334" spans="1:17" x14ac:dyDescent="0.25">
      <c r="A7334" s="14" t="s">
        <v>2082</v>
      </c>
      <c r="B7334" s="14" t="s">
        <v>69</v>
      </c>
      <c r="C7334" s="14" t="s">
        <v>730</v>
      </c>
      <c r="D7334" s="50" t="s">
        <v>2139</v>
      </c>
      <c r="E7334" s="50" t="s">
        <v>2719</v>
      </c>
      <c r="F7334" s="43" t="s">
        <v>1</v>
      </c>
      <c r="G7334" s="49" t="s">
        <v>1</v>
      </c>
      <c r="H7334" s="11" t="s">
        <v>19</v>
      </c>
      <c r="I7334" s="67">
        <f t="shared" ref="I7334:O7334" si="5803">SUM(I7335:I7338)</f>
        <v>86000</v>
      </c>
      <c r="J7334" s="67">
        <f t="shared" si="5803"/>
        <v>86000</v>
      </c>
      <c r="K7334" s="67">
        <f t="shared" si="5803"/>
        <v>0</v>
      </c>
      <c r="L7334" s="67">
        <f t="shared" si="5783"/>
        <v>6274</v>
      </c>
      <c r="M7334" s="67">
        <f t="shared" si="5803"/>
        <v>0</v>
      </c>
      <c r="N7334" s="67">
        <f t="shared" si="5803"/>
        <v>0</v>
      </c>
      <c r="O7334" s="67">
        <f t="shared" si="5803"/>
        <v>6274</v>
      </c>
      <c r="P7334" s="67">
        <f t="shared" si="5781"/>
        <v>6274</v>
      </c>
      <c r="Q7334" s="67">
        <f t="shared" si="5782"/>
        <v>7.2953488372093016</v>
      </c>
    </row>
    <row r="7335" spans="1:17" x14ac:dyDescent="0.25">
      <c r="A7335" s="12" t="s">
        <v>2082</v>
      </c>
      <c r="B7335" s="12" t="s">
        <v>69</v>
      </c>
      <c r="C7335" s="12" t="s">
        <v>730</v>
      </c>
      <c r="D7335" s="43" t="s">
        <v>2139</v>
      </c>
      <c r="E7335" s="48">
        <v>6112</v>
      </c>
      <c r="F7335" s="43" t="s">
        <v>2141</v>
      </c>
      <c r="G7335" s="56" t="s">
        <v>2899</v>
      </c>
      <c r="H7335" s="23" t="s">
        <v>73</v>
      </c>
      <c r="I7335" s="68">
        <v>14000</v>
      </c>
      <c r="J7335" s="68">
        <v>14000</v>
      </c>
      <c r="K7335" s="68"/>
      <c r="L7335" s="68">
        <f t="shared" si="5783"/>
        <v>1484</v>
      </c>
      <c r="M7335" s="68"/>
      <c r="N7335" s="68"/>
      <c r="O7335" s="68">
        <v>1484</v>
      </c>
      <c r="P7335" s="68">
        <f t="shared" si="5781"/>
        <v>1484</v>
      </c>
      <c r="Q7335" s="68">
        <f t="shared" si="5782"/>
        <v>10.6</v>
      </c>
    </row>
    <row r="7336" spans="1:17" x14ac:dyDescent="0.25">
      <c r="A7336" s="12" t="s">
        <v>2082</v>
      </c>
      <c r="B7336" s="12" t="s">
        <v>69</v>
      </c>
      <c r="C7336" s="12" t="s">
        <v>730</v>
      </c>
      <c r="D7336" s="43" t="s">
        <v>2139</v>
      </c>
      <c r="E7336" s="48">
        <v>6112</v>
      </c>
      <c r="F7336" s="43" t="s">
        <v>2142</v>
      </c>
      <c r="G7336" s="56" t="s">
        <v>2899</v>
      </c>
      <c r="H7336" s="23" t="s">
        <v>22</v>
      </c>
      <c r="I7336" s="68">
        <v>53000</v>
      </c>
      <c r="J7336" s="68">
        <v>53000</v>
      </c>
      <c r="K7336" s="68"/>
      <c r="L7336" s="68">
        <f t="shared" si="5783"/>
        <v>4790</v>
      </c>
      <c r="M7336" s="68"/>
      <c r="N7336" s="68"/>
      <c r="O7336" s="68">
        <v>4790</v>
      </c>
      <c r="P7336" s="68">
        <f t="shared" si="5781"/>
        <v>4790</v>
      </c>
      <c r="Q7336" s="68">
        <f t="shared" si="5782"/>
        <v>9.0377358490566042</v>
      </c>
    </row>
    <row r="7337" spans="1:17" x14ac:dyDescent="0.25">
      <c r="A7337" s="12" t="s">
        <v>2082</v>
      </c>
      <c r="B7337" s="12" t="s">
        <v>69</v>
      </c>
      <c r="C7337" s="12" t="s">
        <v>730</v>
      </c>
      <c r="D7337" s="43" t="s">
        <v>2139</v>
      </c>
      <c r="E7337" s="48">
        <v>6112</v>
      </c>
      <c r="F7337" s="43" t="s">
        <v>2143</v>
      </c>
      <c r="G7337" s="56" t="s">
        <v>2899</v>
      </c>
      <c r="H7337" s="23" t="s">
        <v>24</v>
      </c>
      <c r="I7337" s="68">
        <v>11500</v>
      </c>
      <c r="J7337" s="68">
        <v>11500</v>
      </c>
      <c r="K7337" s="68"/>
      <c r="L7337" s="68">
        <f t="shared" si="5783"/>
        <v>0</v>
      </c>
      <c r="M7337" s="68"/>
      <c r="N7337" s="68"/>
      <c r="O7337" s="68"/>
      <c r="P7337" s="68">
        <f t="shared" si="5781"/>
        <v>0</v>
      </c>
      <c r="Q7337" s="68">
        <f t="shared" si="5782"/>
        <v>0</v>
      </c>
    </row>
    <row r="7338" spans="1:17" x14ac:dyDescent="0.25">
      <c r="A7338" s="12" t="s">
        <v>2082</v>
      </c>
      <c r="B7338" s="12" t="s">
        <v>69</v>
      </c>
      <c r="C7338" s="12" t="s">
        <v>730</v>
      </c>
      <c r="D7338" s="43" t="s">
        <v>2139</v>
      </c>
      <c r="E7338" s="48">
        <v>6112</v>
      </c>
      <c r="F7338" s="43" t="s">
        <v>2144</v>
      </c>
      <c r="G7338" s="56" t="s">
        <v>2899</v>
      </c>
      <c r="H7338" s="23" t="s">
        <v>26</v>
      </c>
      <c r="I7338" s="68">
        <v>7500</v>
      </c>
      <c r="J7338" s="68">
        <v>7500</v>
      </c>
      <c r="K7338" s="68"/>
      <c r="L7338" s="68">
        <f t="shared" si="5783"/>
        <v>0</v>
      </c>
      <c r="M7338" s="68"/>
      <c r="N7338" s="68"/>
      <c r="O7338" s="68">
        <v>0</v>
      </c>
      <c r="P7338" s="68">
        <f t="shared" si="5781"/>
        <v>0</v>
      </c>
      <c r="Q7338" s="68">
        <f t="shared" si="5782"/>
        <v>0</v>
      </c>
    </row>
    <row r="7339" spans="1:17" x14ac:dyDescent="0.25">
      <c r="A7339" s="12" t="s">
        <v>2082</v>
      </c>
      <c r="B7339" s="12" t="s">
        <v>69</v>
      </c>
      <c r="C7339" s="12" t="s">
        <v>730</v>
      </c>
      <c r="D7339" s="43" t="s">
        <v>2139</v>
      </c>
      <c r="E7339" s="42" t="s">
        <v>2710</v>
      </c>
      <c r="F7339" s="42" t="s">
        <v>1</v>
      </c>
      <c r="G7339" s="42" t="s">
        <v>1</v>
      </c>
      <c r="H7339" s="11" t="s">
        <v>28</v>
      </c>
      <c r="I7339" s="67">
        <f t="shared" ref="I7339:O7339" si="5804">SUM(I7340)</f>
        <v>80156</v>
      </c>
      <c r="J7339" s="67">
        <f t="shared" si="5804"/>
        <v>80156</v>
      </c>
      <c r="K7339" s="67">
        <f t="shared" si="5804"/>
        <v>0</v>
      </c>
      <c r="L7339" s="67">
        <f t="shared" si="5783"/>
        <v>6000</v>
      </c>
      <c r="M7339" s="67">
        <f t="shared" si="5804"/>
        <v>0</v>
      </c>
      <c r="N7339" s="67">
        <f t="shared" si="5804"/>
        <v>0</v>
      </c>
      <c r="O7339" s="67">
        <f t="shared" si="5804"/>
        <v>6000</v>
      </c>
      <c r="P7339" s="67">
        <f t="shared" si="5781"/>
        <v>6000</v>
      </c>
      <c r="Q7339" s="67">
        <f t="shared" si="5782"/>
        <v>7.4854034632466693</v>
      </c>
    </row>
    <row r="7340" spans="1:17" x14ac:dyDescent="0.25">
      <c r="A7340" s="12" t="s">
        <v>2082</v>
      </c>
      <c r="B7340" s="12" t="s">
        <v>69</v>
      </c>
      <c r="C7340" s="12" t="s">
        <v>730</v>
      </c>
      <c r="D7340" s="43" t="s">
        <v>2139</v>
      </c>
      <c r="E7340" s="48">
        <v>6121</v>
      </c>
      <c r="F7340" s="43"/>
      <c r="G7340" s="56" t="s">
        <v>2899</v>
      </c>
      <c r="H7340" s="23" t="s">
        <v>29</v>
      </c>
      <c r="I7340" s="68">
        <v>80156</v>
      </c>
      <c r="J7340" s="68">
        <v>80156</v>
      </c>
      <c r="K7340" s="68"/>
      <c r="L7340" s="68">
        <f t="shared" si="5783"/>
        <v>6000</v>
      </c>
      <c r="M7340" s="68"/>
      <c r="N7340" s="68"/>
      <c r="O7340" s="68">
        <v>6000</v>
      </c>
      <c r="P7340" s="68">
        <f t="shared" si="5781"/>
        <v>6000</v>
      </c>
      <c r="Q7340" s="68">
        <f t="shared" si="5782"/>
        <v>7.4854034632466693</v>
      </c>
    </row>
    <row r="7341" spans="1:17" x14ac:dyDescent="0.25">
      <c r="A7341" s="12" t="s">
        <v>2082</v>
      </c>
      <c r="B7341" s="12" t="s">
        <v>69</v>
      </c>
      <c r="C7341" s="12" t="s">
        <v>730</v>
      </c>
      <c r="D7341" s="43" t="s">
        <v>2139</v>
      </c>
      <c r="E7341" s="42" t="s">
        <v>2711</v>
      </c>
      <c r="F7341" s="42" t="s">
        <v>1</v>
      </c>
      <c r="G7341" s="42" t="s">
        <v>1</v>
      </c>
      <c r="H7341" s="11" t="s">
        <v>32</v>
      </c>
      <c r="I7341" s="67">
        <f t="shared" ref="I7341:O7341" si="5805">SUM(I7342:I7350)</f>
        <v>299354</v>
      </c>
      <c r="J7341" s="67">
        <f t="shared" si="5805"/>
        <v>239354</v>
      </c>
      <c r="K7341" s="67">
        <f t="shared" si="5805"/>
        <v>0</v>
      </c>
      <c r="L7341" s="67">
        <f t="shared" si="5783"/>
        <v>20322</v>
      </c>
      <c r="M7341" s="67">
        <f t="shared" si="5805"/>
        <v>0</v>
      </c>
      <c r="N7341" s="67">
        <f t="shared" si="5805"/>
        <v>0</v>
      </c>
      <c r="O7341" s="67">
        <f t="shared" si="5805"/>
        <v>20322</v>
      </c>
      <c r="P7341" s="67">
        <f t="shared" si="5781"/>
        <v>20322</v>
      </c>
      <c r="Q7341" s="67">
        <f t="shared" si="5782"/>
        <v>8.4903532006985465</v>
      </c>
    </row>
    <row r="7342" spans="1:17" x14ac:dyDescent="0.25">
      <c r="A7342" s="12" t="s">
        <v>2082</v>
      </c>
      <c r="B7342" s="12" t="s">
        <v>69</v>
      </c>
      <c r="C7342" s="12" t="s">
        <v>730</v>
      </c>
      <c r="D7342" s="43" t="s">
        <v>2139</v>
      </c>
      <c r="E7342" s="48">
        <v>6131</v>
      </c>
      <c r="F7342" s="43"/>
      <c r="G7342" s="56" t="s">
        <v>2899</v>
      </c>
      <c r="H7342" s="23" t="s">
        <v>33</v>
      </c>
      <c r="I7342" s="68">
        <v>23646</v>
      </c>
      <c r="J7342" s="68">
        <v>3646</v>
      </c>
      <c r="K7342" s="68"/>
      <c r="L7342" s="68">
        <f t="shared" si="5783"/>
        <v>300</v>
      </c>
      <c r="M7342" s="68"/>
      <c r="N7342" s="68"/>
      <c r="O7342" s="68">
        <v>300</v>
      </c>
      <c r="P7342" s="68">
        <f t="shared" si="5781"/>
        <v>300</v>
      </c>
      <c r="Q7342" s="68">
        <f t="shared" si="5782"/>
        <v>8.2281952825013711</v>
      </c>
    </row>
    <row r="7343" spans="1:17" x14ac:dyDescent="0.25">
      <c r="A7343" s="12" t="s">
        <v>2082</v>
      </c>
      <c r="B7343" s="12" t="s">
        <v>69</v>
      </c>
      <c r="C7343" s="12" t="s">
        <v>730</v>
      </c>
      <c r="D7343" s="43" t="s">
        <v>2139</v>
      </c>
      <c r="E7343" s="48">
        <v>6132</v>
      </c>
      <c r="F7343" s="43"/>
      <c r="G7343" s="56" t="s">
        <v>2899</v>
      </c>
      <c r="H7343" s="23" t="s">
        <v>227</v>
      </c>
      <c r="I7343" s="68">
        <v>27000</v>
      </c>
      <c r="J7343" s="68">
        <v>27000</v>
      </c>
      <c r="K7343" s="68"/>
      <c r="L7343" s="68">
        <f t="shared" si="5783"/>
        <v>2250</v>
      </c>
      <c r="M7343" s="68"/>
      <c r="N7343" s="68"/>
      <c r="O7343" s="68">
        <v>2250</v>
      </c>
      <c r="P7343" s="68">
        <f t="shared" si="5781"/>
        <v>2250</v>
      </c>
      <c r="Q7343" s="68">
        <f t="shared" si="5782"/>
        <v>8.3333333333333321</v>
      </c>
    </row>
    <row r="7344" spans="1:17" x14ac:dyDescent="0.25">
      <c r="A7344" s="12" t="s">
        <v>2082</v>
      </c>
      <c r="B7344" s="12" t="s">
        <v>69</v>
      </c>
      <c r="C7344" s="12" t="s">
        <v>730</v>
      </c>
      <c r="D7344" s="43" t="s">
        <v>2139</v>
      </c>
      <c r="E7344" s="48">
        <v>6133</v>
      </c>
      <c r="F7344" s="43"/>
      <c r="G7344" s="56" t="s">
        <v>2899</v>
      </c>
      <c r="H7344" s="23" t="s">
        <v>229</v>
      </c>
      <c r="I7344" s="68">
        <v>7700</v>
      </c>
      <c r="J7344" s="68">
        <v>7700</v>
      </c>
      <c r="K7344" s="68"/>
      <c r="L7344" s="68">
        <f t="shared" si="5783"/>
        <v>350</v>
      </c>
      <c r="M7344" s="68"/>
      <c r="N7344" s="68"/>
      <c r="O7344" s="68">
        <v>350</v>
      </c>
      <c r="P7344" s="68">
        <f t="shared" si="5781"/>
        <v>350</v>
      </c>
      <c r="Q7344" s="68">
        <f t="shared" si="5782"/>
        <v>4.5454545454545459</v>
      </c>
    </row>
    <row r="7345" spans="1:17" x14ac:dyDescent="0.25">
      <c r="A7345" s="12" t="s">
        <v>2082</v>
      </c>
      <c r="B7345" s="12" t="s">
        <v>69</v>
      </c>
      <c r="C7345" s="12" t="s">
        <v>730</v>
      </c>
      <c r="D7345" s="43" t="s">
        <v>2139</v>
      </c>
      <c r="E7345" s="48">
        <v>6134</v>
      </c>
      <c r="F7345" s="43"/>
      <c r="G7345" s="56" t="s">
        <v>2899</v>
      </c>
      <c r="H7345" s="23" t="s">
        <v>169</v>
      </c>
      <c r="I7345" s="68">
        <v>8000</v>
      </c>
      <c r="J7345" s="68">
        <v>3000</v>
      </c>
      <c r="K7345" s="68"/>
      <c r="L7345" s="68">
        <f t="shared" si="5783"/>
        <v>485</v>
      </c>
      <c r="M7345" s="68"/>
      <c r="N7345" s="68"/>
      <c r="O7345" s="68">
        <v>485</v>
      </c>
      <c r="P7345" s="68">
        <f t="shared" si="5781"/>
        <v>485</v>
      </c>
      <c r="Q7345" s="68">
        <f t="shared" si="5782"/>
        <v>16.166666666666664</v>
      </c>
    </row>
    <row r="7346" spans="1:17" x14ac:dyDescent="0.25">
      <c r="A7346" s="12" t="s">
        <v>2082</v>
      </c>
      <c r="B7346" s="12" t="s">
        <v>69</v>
      </c>
      <c r="C7346" s="12" t="s">
        <v>730</v>
      </c>
      <c r="D7346" s="43" t="s">
        <v>2139</v>
      </c>
      <c r="E7346" s="48">
        <v>6135</v>
      </c>
      <c r="F7346" s="43"/>
      <c r="G7346" s="56" t="s">
        <v>2899</v>
      </c>
      <c r="H7346" s="23" t="s">
        <v>231</v>
      </c>
      <c r="I7346" s="68">
        <v>2500</v>
      </c>
      <c r="J7346" s="68">
        <v>1000</v>
      </c>
      <c r="K7346" s="68"/>
      <c r="L7346" s="68">
        <f t="shared" si="5783"/>
        <v>100</v>
      </c>
      <c r="M7346" s="68"/>
      <c r="N7346" s="68"/>
      <c r="O7346" s="68">
        <v>100</v>
      </c>
      <c r="P7346" s="68">
        <f t="shared" si="5781"/>
        <v>100</v>
      </c>
      <c r="Q7346" s="68">
        <f t="shared" si="5782"/>
        <v>10</v>
      </c>
    </row>
    <row r="7347" spans="1:17" x14ac:dyDescent="0.25">
      <c r="A7347" s="12" t="s">
        <v>2082</v>
      </c>
      <c r="B7347" s="12" t="s">
        <v>69</v>
      </c>
      <c r="C7347" s="12" t="s">
        <v>730</v>
      </c>
      <c r="D7347" s="43" t="s">
        <v>2139</v>
      </c>
      <c r="E7347" s="48">
        <v>6136</v>
      </c>
      <c r="F7347" s="43"/>
      <c r="G7347" s="56" t="s">
        <v>2899</v>
      </c>
      <c r="H7347" s="23" t="s">
        <v>233</v>
      </c>
      <c r="I7347" s="68">
        <v>39100</v>
      </c>
      <c r="J7347" s="68">
        <v>39100</v>
      </c>
      <c r="K7347" s="68"/>
      <c r="L7347" s="68">
        <f t="shared" si="5783"/>
        <v>3258</v>
      </c>
      <c r="M7347" s="68"/>
      <c r="N7347" s="68"/>
      <c r="O7347" s="68">
        <v>3258</v>
      </c>
      <c r="P7347" s="68">
        <f t="shared" si="5781"/>
        <v>3258</v>
      </c>
      <c r="Q7347" s="68">
        <f t="shared" si="5782"/>
        <v>8.3324808184143233</v>
      </c>
    </row>
    <row r="7348" spans="1:17" x14ac:dyDescent="0.25">
      <c r="A7348" s="12" t="s">
        <v>2082</v>
      </c>
      <c r="B7348" s="12" t="s">
        <v>69</v>
      </c>
      <c r="C7348" s="12" t="s">
        <v>730</v>
      </c>
      <c r="D7348" s="43" t="s">
        <v>2139</v>
      </c>
      <c r="E7348" s="48">
        <v>6137</v>
      </c>
      <c r="F7348" s="43"/>
      <c r="G7348" s="56" t="s">
        <v>2899</v>
      </c>
      <c r="H7348" s="23" t="s">
        <v>235</v>
      </c>
      <c r="I7348" s="68">
        <v>7600</v>
      </c>
      <c r="J7348" s="68">
        <v>6000</v>
      </c>
      <c r="K7348" s="68"/>
      <c r="L7348" s="68">
        <f t="shared" si="5783"/>
        <v>500</v>
      </c>
      <c r="M7348" s="68"/>
      <c r="N7348" s="68"/>
      <c r="O7348" s="68">
        <v>500</v>
      </c>
      <c r="P7348" s="68">
        <f t="shared" si="5781"/>
        <v>500</v>
      </c>
      <c r="Q7348" s="68">
        <f t="shared" si="5782"/>
        <v>8.3333333333333321</v>
      </c>
    </row>
    <row r="7349" spans="1:17" x14ac:dyDescent="0.25">
      <c r="A7349" s="12" t="s">
        <v>2082</v>
      </c>
      <c r="B7349" s="12" t="s">
        <v>69</v>
      </c>
      <c r="C7349" s="12" t="s">
        <v>730</v>
      </c>
      <c r="D7349" s="43" t="s">
        <v>2139</v>
      </c>
      <c r="E7349" s="48">
        <v>6138</v>
      </c>
      <c r="F7349" s="43"/>
      <c r="G7349" s="56" t="s">
        <v>2899</v>
      </c>
      <c r="H7349" s="23" t="s">
        <v>237</v>
      </c>
      <c r="I7349" s="68">
        <v>2488</v>
      </c>
      <c r="J7349" s="68">
        <v>2488</v>
      </c>
      <c r="K7349" s="68"/>
      <c r="L7349" s="68">
        <f t="shared" si="5783"/>
        <v>208</v>
      </c>
      <c r="M7349" s="68"/>
      <c r="N7349" s="68"/>
      <c r="O7349" s="68">
        <v>208</v>
      </c>
      <c r="P7349" s="68">
        <f t="shared" si="5781"/>
        <v>208</v>
      </c>
      <c r="Q7349" s="68">
        <f t="shared" si="5782"/>
        <v>8.360128617363344</v>
      </c>
    </row>
    <row r="7350" spans="1:17" x14ac:dyDescent="0.25">
      <c r="A7350" s="14" t="s">
        <v>2082</v>
      </c>
      <c r="B7350" s="14" t="s">
        <v>69</v>
      </c>
      <c r="C7350" s="14" t="s">
        <v>730</v>
      </c>
      <c r="D7350" s="50" t="s">
        <v>2139</v>
      </c>
      <c r="E7350" s="50" t="s">
        <v>2720</v>
      </c>
      <c r="F7350" s="43" t="s">
        <v>1</v>
      </c>
      <c r="G7350" s="49" t="s">
        <v>1</v>
      </c>
      <c r="H7350" s="11" t="s">
        <v>35</v>
      </c>
      <c r="I7350" s="67">
        <f t="shared" ref="I7350:O7350" si="5806">SUM(I7351:I7353)</f>
        <v>181320</v>
      </c>
      <c r="J7350" s="67">
        <f t="shared" si="5806"/>
        <v>149420</v>
      </c>
      <c r="K7350" s="67">
        <f t="shared" si="5806"/>
        <v>0</v>
      </c>
      <c r="L7350" s="67">
        <f t="shared" si="5783"/>
        <v>12871</v>
      </c>
      <c r="M7350" s="67">
        <f t="shared" si="5806"/>
        <v>0</v>
      </c>
      <c r="N7350" s="67">
        <f t="shared" si="5806"/>
        <v>0</v>
      </c>
      <c r="O7350" s="67">
        <f t="shared" si="5806"/>
        <v>12871</v>
      </c>
      <c r="P7350" s="67">
        <f t="shared" si="5781"/>
        <v>12871</v>
      </c>
      <c r="Q7350" s="67">
        <f t="shared" si="5782"/>
        <v>8.6139740329273184</v>
      </c>
    </row>
    <row r="7351" spans="1:17" x14ac:dyDescent="0.25">
      <c r="A7351" s="12" t="s">
        <v>2082</v>
      </c>
      <c r="B7351" s="12" t="s">
        <v>69</v>
      </c>
      <c r="C7351" s="12" t="s">
        <v>730</v>
      </c>
      <c r="D7351" s="43" t="s">
        <v>2139</v>
      </c>
      <c r="E7351" s="48">
        <v>6139</v>
      </c>
      <c r="F7351" s="43"/>
      <c r="G7351" s="56" t="s">
        <v>2899</v>
      </c>
      <c r="H7351" s="23" t="s">
        <v>35</v>
      </c>
      <c r="I7351" s="68">
        <v>177234</v>
      </c>
      <c r="J7351" s="68">
        <v>145334</v>
      </c>
      <c r="K7351" s="68"/>
      <c r="L7351" s="68">
        <f t="shared" si="5783"/>
        <v>12111</v>
      </c>
      <c r="M7351" s="68"/>
      <c r="N7351" s="68"/>
      <c r="O7351" s="68">
        <v>12111</v>
      </c>
      <c r="P7351" s="68">
        <f t="shared" si="5781"/>
        <v>12111</v>
      </c>
      <c r="Q7351" s="68">
        <f t="shared" si="5782"/>
        <v>8.333218654960298</v>
      </c>
    </row>
    <row r="7352" spans="1:17" x14ac:dyDescent="0.25">
      <c r="A7352" s="12" t="s">
        <v>2082</v>
      </c>
      <c r="B7352" s="12" t="s">
        <v>69</v>
      </c>
      <c r="C7352" s="12" t="s">
        <v>730</v>
      </c>
      <c r="D7352" s="43" t="s">
        <v>2139</v>
      </c>
      <c r="E7352" s="48">
        <v>6139</v>
      </c>
      <c r="F7352" s="43" t="s">
        <v>2145</v>
      </c>
      <c r="G7352" s="56" t="s">
        <v>2899</v>
      </c>
      <c r="H7352" s="23" t="s">
        <v>43</v>
      </c>
      <c r="I7352" s="68">
        <v>1786</v>
      </c>
      <c r="J7352" s="68">
        <v>1786</v>
      </c>
      <c r="K7352" s="68"/>
      <c r="L7352" s="68">
        <f t="shared" si="5783"/>
        <v>185</v>
      </c>
      <c r="M7352" s="68"/>
      <c r="N7352" s="68"/>
      <c r="O7352" s="68">
        <v>185</v>
      </c>
      <c r="P7352" s="68">
        <f t="shared" si="5781"/>
        <v>185</v>
      </c>
      <c r="Q7352" s="68">
        <f t="shared" si="5782"/>
        <v>10.358342665173573</v>
      </c>
    </row>
    <row r="7353" spans="1:17" ht="22.5" x14ac:dyDescent="0.25">
      <c r="A7353" s="12" t="s">
        <v>2082</v>
      </c>
      <c r="B7353" s="12" t="s">
        <v>69</v>
      </c>
      <c r="C7353" s="12" t="s">
        <v>730</v>
      </c>
      <c r="D7353" s="43" t="s">
        <v>2139</v>
      </c>
      <c r="E7353" s="48">
        <v>6139</v>
      </c>
      <c r="F7353" s="43" t="s">
        <v>2146</v>
      </c>
      <c r="G7353" s="56" t="s">
        <v>2899</v>
      </c>
      <c r="H7353" s="23" t="s">
        <v>49</v>
      </c>
      <c r="I7353" s="68">
        <v>2300</v>
      </c>
      <c r="J7353" s="68">
        <v>2300</v>
      </c>
      <c r="K7353" s="68"/>
      <c r="L7353" s="68">
        <f t="shared" si="5783"/>
        <v>575</v>
      </c>
      <c r="M7353" s="68"/>
      <c r="N7353" s="68"/>
      <c r="O7353" s="68">
        <v>575</v>
      </c>
      <c r="P7353" s="68">
        <f t="shared" si="5781"/>
        <v>575</v>
      </c>
      <c r="Q7353" s="68">
        <f t="shared" si="5782"/>
        <v>25</v>
      </c>
    </row>
    <row r="7354" spans="1:17" ht="22.5" x14ac:dyDescent="0.25">
      <c r="A7354" s="14" t="s">
        <v>1</v>
      </c>
      <c r="B7354" s="14" t="s">
        <v>1</v>
      </c>
      <c r="C7354" s="14" t="s">
        <v>1</v>
      </c>
      <c r="D7354" s="42" t="s">
        <v>1</v>
      </c>
      <c r="E7354" s="42" t="s">
        <v>1</v>
      </c>
      <c r="F7354" s="42" t="s">
        <v>1</v>
      </c>
      <c r="G7354" s="42" t="s">
        <v>1</v>
      </c>
      <c r="H7354" s="17" t="s">
        <v>50</v>
      </c>
      <c r="I7354" s="66">
        <f t="shared" ref="I7354:O7355" si="5807">SUM(I7355)</f>
        <v>100</v>
      </c>
      <c r="J7354" s="66">
        <f t="shared" si="5807"/>
        <v>100</v>
      </c>
      <c r="K7354" s="66">
        <f t="shared" si="5807"/>
        <v>0</v>
      </c>
      <c r="L7354" s="66">
        <f t="shared" si="5783"/>
        <v>0</v>
      </c>
      <c r="M7354" s="66">
        <f t="shared" si="5807"/>
        <v>0</v>
      </c>
      <c r="N7354" s="66">
        <f t="shared" si="5807"/>
        <v>0</v>
      </c>
      <c r="O7354" s="66">
        <f t="shared" si="5807"/>
        <v>0</v>
      </c>
      <c r="P7354" s="66">
        <f t="shared" si="5781"/>
        <v>0</v>
      </c>
      <c r="Q7354" s="66">
        <f t="shared" si="5782"/>
        <v>0</v>
      </c>
    </row>
    <row r="7355" spans="1:17" x14ac:dyDescent="0.25">
      <c r="A7355" s="12" t="s">
        <v>2082</v>
      </c>
      <c r="B7355" s="12" t="s">
        <v>69</v>
      </c>
      <c r="C7355" s="12" t="s">
        <v>730</v>
      </c>
      <c r="D7355" s="43" t="s">
        <v>2139</v>
      </c>
      <c r="E7355" s="42" t="s">
        <v>2712</v>
      </c>
      <c r="F7355" s="42" t="s">
        <v>1</v>
      </c>
      <c r="G7355" s="42" t="s">
        <v>1</v>
      </c>
      <c r="H7355" s="11" t="s">
        <v>52</v>
      </c>
      <c r="I7355" s="67">
        <f t="shared" si="5807"/>
        <v>100</v>
      </c>
      <c r="J7355" s="67">
        <f t="shared" si="5807"/>
        <v>100</v>
      </c>
      <c r="K7355" s="67">
        <f t="shared" si="5807"/>
        <v>0</v>
      </c>
      <c r="L7355" s="67">
        <f t="shared" si="5783"/>
        <v>0</v>
      </c>
      <c r="M7355" s="67">
        <f t="shared" si="5807"/>
        <v>0</v>
      </c>
      <c r="N7355" s="67">
        <f t="shared" si="5807"/>
        <v>0</v>
      </c>
      <c r="O7355" s="67">
        <f t="shared" si="5807"/>
        <v>0</v>
      </c>
      <c r="P7355" s="67">
        <f t="shared" si="5781"/>
        <v>0</v>
      </c>
      <c r="Q7355" s="67">
        <f t="shared" si="5782"/>
        <v>0</v>
      </c>
    </row>
    <row r="7356" spans="1:17" x14ac:dyDescent="0.25">
      <c r="A7356" s="12" t="s">
        <v>2082</v>
      </c>
      <c r="B7356" s="12" t="s">
        <v>69</v>
      </c>
      <c r="C7356" s="12" t="s">
        <v>730</v>
      </c>
      <c r="D7356" s="43" t="s">
        <v>2139</v>
      </c>
      <c r="E7356" s="48">
        <v>6148</v>
      </c>
      <c r="F7356" s="43"/>
      <c r="G7356" s="56" t="s">
        <v>2899</v>
      </c>
      <c r="H7356" s="23" t="s">
        <v>58</v>
      </c>
      <c r="I7356" s="68">
        <v>100</v>
      </c>
      <c r="J7356" s="68">
        <v>100</v>
      </c>
      <c r="K7356" s="68"/>
      <c r="L7356" s="68">
        <f t="shared" si="5783"/>
        <v>0</v>
      </c>
      <c r="M7356" s="68"/>
      <c r="N7356" s="68"/>
      <c r="O7356" s="68"/>
      <c r="P7356" s="68">
        <f t="shared" si="5781"/>
        <v>0</v>
      </c>
      <c r="Q7356" s="68">
        <f t="shared" si="5782"/>
        <v>0</v>
      </c>
    </row>
    <row r="7357" spans="1:17" ht="22.5" x14ac:dyDescent="0.25">
      <c r="A7357" s="14" t="s">
        <v>1</v>
      </c>
      <c r="B7357" s="14" t="s">
        <v>1</v>
      </c>
      <c r="C7357" s="14" t="s">
        <v>1</v>
      </c>
      <c r="D7357" s="42" t="s">
        <v>1</v>
      </c>
      <c r="E7357" s="42" t="s">
        <v>1</v>
      </c>
      <c r="F7357" s="42" t="s">
        <v>1</v>
      </c>
      <c r="G7357" s="42" t="s">
        <v>1</v>
      </c>
      <c r="H7357" s="17" t="s">
        <v>59</v>
      </c>
      <c r="I7357" s="66">
        <f t="shared" ref="I7357:O7358" si="5808">SUM(I7358)</f>
        <v>25000</v>
      </c>
      <c r="J7357" s="66">
        <f t="shared" si="5808"/>
        <v>15000</v>
      </c>
      <c r="K7357" s="66">
        <f t="shared" si="5808"/>
        <v>0</v>
      </c>
      <c r="L7357" s="66">
        <f t="shared" si="5783"/>
        <v>7020</v>
      </c>
      <c r="M7357" s="66">
        <f t="shared" si="5808"/>
        <v>0</v>
      </c>
      <c r="N7357" s="66">
        <f t="shared" si="5808"/>
        <v>0</v>
      </c>
      <c r="O7357" s="66">
        <f t="shared" si="5808"/>
        <v>7020</v>
      </c>
      <c r="P7357" s="66">
        <f t="shared" si="5781"/>
        <v>7020</v>
      </c>
      <c r="Q7357" s="66">
        <f t="shared" si="5782"/>
        <v>46.800000000000004</v>
      </c>
    </row>
    <row r="7358" spans="1:17" x14ac:dyDescent="0.25">
      <c r="A7358" s="12" t="s">
        <v>2082</v>
      </c>
      <c r="B7358" s="12" t="s">
        <v>69</v>
      </c>
      <c r="C7358" s="12" t="s">
        <v>730</v>
      </c>
      <c r="D7358" s="43" t="s">
        <v>2139</v>
      </c>
      <c r="E7358" s="42" t="s">
        <v>2715</v>
      </c>
      <c r="F7358" s="42" t="s">
        <v>1</v>
      </c>
      <c r="G7358" s="42" t="s">
        <v>1</v>
      </c>
      <c r="H7358" s="11" t="s">
        <v>61</v>
      </c>
      <c r="I7358" s="67">
        <f t="shared" si="5808"/>
        <v>25000</v>
      </c>
      <c r="J7358" s="67">
        <f t="shared" si="5808"/>
        <v>15000</v>
      </c>
      <c r="K7358" s="67">
        <f t="shared" si="5808"/>
        <v>0</v>
      </c>
      <c r="L7358" s="67">
        <f t="shared" si="5783"/>
        <v>7020</v>
      </c>
      <c r="M7358" s="67">
        <f t="shared" si="5808"/>
        <v>0</v>
      </c>
      <c r="N7358" s="67">
        <f t="shared" si="5808"/>
        <v>0</v>
      </c>
      <c r="O7358" s="67">
        <f t="shared" si="5808"/>
        <v>7020</v>
      </c>
      <c r="P7358" s="67">
        <f t="shared" si="5781"/>
        <v>7020</v>
      </c>
      <c r="Q7358" s="67">
        <f t="shared" si="5782"/>
        <v>46.800000000000004</v>
      </c>
    </row>
    <row r="7359" spans="1:17" x14ac:dyDescent="0.25">
      <c r="A7359" s="12" t="s">
        <v>2082</v>
      </c>
      <c r="B7359" s="12" t="s">
        <v>69</v>
      </c>
      <c r="C7359" s="12" t="s">
        <v>730</v>
      </c>
      <c r="D7359" s="43" t="s">
        <v>2139</v>
      </c>
      <c r="E7359" s="48">
        <v>8213</v>
      </c>
      <c r="F7359" s="43"/>
      <c r="G7359" s="56" t="s">
        <v>2899</v>
      </c>
      <c r="H7359" s="23" t="s">
        <v>62</v>
      </c>
      <c r="I7359" s="68">
        <v>25000</v>
      </c>
      <c r="J7359" s="68">
        <v>15000</v>
      </c>
      <c r="K7359" s="68"/>
      <c r="L7359" s="68">
        <f t="shared" si="5783"/>
        <v>7020</v>
      </c>
      <c r="M7359" s="68"/>
      <c r="N7359" s="68"/>
      <c r="O7359" s="68">
        <v>7020</v>
      </c>
      <c r="P7359" s="68">
        <f t="shared" si="5781"/>
        <v>7020</v>
      </c>
      <c r="Q7359" s="68">
        <f t="shared" si="5782"/>
        <v>46.800000000000004</v>
      </c>
    </row>
    <row r="7360" spans="1:17" x14ac:dyDescent="0.25">
      <c r="A7360" s="23" t="s">
        <v>1</v>
      </c>
      <c r="B7360" s="23" t="s">
        <v>1</v>
      </c>
      <c r="C7360" s="23" t="s">
        <v>1</v>
      </c>
      <c r="D7360" s="49" t="s">
        <v>1</v>
      </c>
      <c r="E7360" s="49" t="s">
        <v>1</v>
      </c>
      <c r="F7360" s="49" t="s">
        <v>1</v>
      </c>
      <c r="G7360" s="49" t="s">
        <v>1</v>
      </c>
      <c r="H7360" s="17" t="s">
        <v>2147</v>
      </c>
      <c r="I7360" s="66">
        <f t="shared" ref="I7360:O7360" si="5809">SUM(I7331,I7354,I7357)</f>
        <v>1253322</v>
      </c>
      <c r="J7360" s="66">
        <f t="shared" si="5809"/>
        <v>1183322</v>
      </c>
      <c r="K7360" s="66">
        <f t="shared" si="5809"/>
        <v>0</v>
      </c>
      <c r="L7360" s="66">
        <f t="shared" si="5783"/>
        <v>94616</v>
      </c>
      <c r="M7360" s="66">
        <f t="shared" si="5809"/>
        <v>0</v>
      </c>
      <c r="N7360" s="66">
        <f t="shared" si="5809"/>
        <v>0</v>
      </c>
      <c r="O7360" s="66">
        <f t="shared" si="5809"/>
        <v>94616</v>
      </c>
      <c r="P7360" s="66">
        <f t="shared" si="5781"/>
        <v>94616</v>
      </c>
      <c r="Q7360" s="66">
        <f t="shared" si="5782"/>
        <v>7.9957948893031645</v>
      </c>
    </row>
    <row r="7361" spans="1:17" ht="15.75" thickBot="1" x14ac:dyDescent="0.3">
      <c r="A7361" s="23" t="s">
        <v>1</v>
      </c>
      <c r="B7361" s="23" t="s">
        <v>1</v>
      </c>
      <c r="C7361" s="23" t="s">
        <v>1</v>
      </c>
      <c r="D7361" s="49" t="s">
        <v>1</v>
      </c>
      <c r="E7361" s="49" t="s">
        <v>1</v>
      </c>
      <c r="F7361" s="49" t="s">
        <v>1</v>
      </c>
      <c r="G7361" s="49" t="s">
        <v>1</v>
      </c>
      <c r="H7361" s="11" t="s">
        <v>64</v>
      </c>
      <c r="I7361" s="67">
        <v>27</v>
      </c>
      <c r="J7361" s="67">
        <v>27</v>
      </c>
      <c r="K7361" s="67"/>
      <c r="L7361" s="67"/>
      <c r="M7361" s="67"/>
      <c r="N7361" s="67"/>
      <c r="O7361" s="67"/>
      <c r="P7361" s="67">
        <f t="shared" si="5781"/>
        <v>0</v>
      </c>
      <c r="Q7361" s="67">
        <f t="shared" si="5782"/>
        <v>0</v>
      </c>
    </row>
    <row r="7362" spans="1:17" ht="34.5" thickBot="1" x14ac:dyDescent="0.3">
      <c r="A7362" s="23" t="s">
        <v>1</v>
      </c>
      <c r="B7362" s="23" t="s">
        <v>1</v>
      </c>
      <c r="C7362" s="23" t="s">
        <v>1</v>
      </c>
      <c r="D7362" s="49" t="s">
        <v>1</v>
      </c>
      <c r="E7362" s="49" t="s">
        <v>1</v>
      </c>
      <c r="F7362" s="49" t="s">
        <v>1</v>
      </c>
      <c r="G7362" s="49" t="s">
        <v>1</v>
      </c>
      <c r="H7362" s="22" t="s">
        <v>65</v>
      </c>
      <c r="I7362" s="64" t="s">
        <v>2718</v>
      </c>
      <c r="J7362" s="64" t="s">
        <v>2879</v>
      </c>
      <c r="K7362" s="64" t="s">
        <v>2942</v>
      </c>
      <c r="L7362" s="64" t="s">
        <v>2942</v>
      </c>
      <c r="M7362" s="64" t="s">
        <v>2950</v>
      </c>
      <c r="N7362" s="64" t="s">
        <v>2949</v>
      </c>
      <c r="O7362" s="64" t="s">
        <v>2948</v>
      </c>
      <c r="P7362" s="64" t="s">
        <v>2942</v>
      </c>
      <c r="Q7362" s="64" t="s">
        <v>2944</v>
      </c>
    </row>
    <row r="7363" spans="1:17" x14ac:dyDescent="0.25">
      <c r="A7363" s="24"/>
      <c r="B7363" s="24"/>
      <c r="C7363" s="24"/>
      <c r="D7363" s="51"/>
      <c r="E7363" s="51"/>
      <c r="F7363" s="51"/>
      <c r="G7363" s="51"/>
      <c r="H7363" s="18" t="s">
        <v>1</v>
      </c>
      <c r="I7363" s="65">
        <v>1</v>
      </c>
      <c r="J7363" s="65" t="s">
        <v>2894</v>
      </c>
      <c r="K7363" s="65">
        <v>3</v>
      </c>
      <c r="L7363" s="65" t="s">
        <v>2945</v>
      </c>
      <c r="M7363" s="65">
        <v>5</v>
      </c>
      <c r="N7363" s="65">
        <v>6</v>
      </c>
      <c r="O7363" s="65">
        <v>7</v>
      </c>
      <c r="P7363" s="65" t="s">
        <v>2946</v>
      </c>
      <c r="Q7363" s="65">
        <v>9</v>
      </c>
    </row>
    <row r="7364" spans="1:17" x14ac:dyDescent="0.25">
      <c r="A7364" s="24"/>
      <c r="B7364" s="24"/>
      <c r="C7364" s="24"/>
      <c r="D7364" s="51"/>
      <c r="E7364" s="52"/>
      <c r="F7364" s="52"/>
      <c r="G7364" s="52"/>
      <c r="H7364" s="19" t="s">
        <v>132</v>
      </c>
      <c r="I7364" s="69">
        <f t="shared" ref="I7364" si="5810">SUM(I7360)</f>
        <v>1253322</v>
      </c>
      <c r="J7364" s="69">
        <f t="shared" ref="J7364:K7364" si="5811">SUM(J7360)</f>
        <v>1183322</v>
      </c>
      <c r="K7364" s="69">
        <f t="shared" si="5811"/>
        <v>0</v>
      </c>
      <c r="L7364" s="69">
        <f t="shared" si="5783"/>
        <v>94616</v>
      </c>
      <c r="M7364" s="69">
        <f t="shared" ref="M7364" si="5812">SUM(M7360)</f>
        <v>0</v>
      </c>
      <c r="N7364" s="69">
        <f t="shared" ref="N7364:O7364" si="5813">SUM(N7360)</f>
        <v>0</v>
      </c>
      <c r="O7364" s="69">
        <f t="shared" si="5813"/>
        <v>94616</v>
      </c>
      <c r="P7364" s="69">
        <f t="shared" si="5781"/>
        <v>94616</v>
      </c>
      <c r="Q7364" s="69">
        <f t="shared" si="5782"/>
        <v>7.9957948893031645</v>
      </c>
    </row>
    <row r="7365" spans="1:17" x14ac:dyDescent="0.25">
      <c r="A7365" s="24"/>
      <c r="B7365" s="24"/>
      <c r="C7365" s="24"/>
      <c r="D7365" s="51"/>
      <c r="E7365" s="51"/>
      <c r="F7365" s="51"/>
      <c r="G7365" s="51"/>
      <c r="H7365" s="20" t="s">
        <v>67</v>
      </c>
      <c r="I7365" s="69">
        <f t="shared" ref="I7365" si="5814">SUM(I7364)</f>
        <v>1253322</v>
      </c>
      <c r="J7365" s="69">
        <f t="shared" ref="J7365:K7365" si="5815">SUM(J7364)</f>
        <v>1183322</v>
      </c>
      <c r="K7365" s="69">
        <f t="shared" si="5815"/>
        <v>0</v>
      </c>
      <c r="L7365" s="69">
        <f t="shared" si="5783"/>
        <v>94616</v>
      </c>
      <c r="M7365" s="69">
        <f t="shared" ref="M7365" si="5816">SUM(M7364)</f>
        <v>0</v>
      </c>
      <c r="N7365" s="69">
        <f t="shared" ref="N7365:O7365" si="5817">SUM(N7364)</f>
        <v>0</v>
      </c>
      <c r="O7365" s="69">
        <f t="shared" si="5817"/>
        <v>94616</v>
      </c>
      <c r="P7365" s="69">
        <f t="shared" si="5781"/>
        <v>94616</v>
      </c>
      <c r="Q7365" s="69">
        <f t="shared" si="5782"/>
        <v>7.9957948893031645</v>
      </c>
    </row>
    <row r="7366" spans="1:17" x14ac:dyDescent="0.25">
      <c r="A7366" s="25"/>
      <c r="B7366" s="25"/>
      <c r="C7366" s="25"/>
      <c r="D7366" s="53"/>
      <c r="E7366" s="53"/>
      <c r="F7366" s="53"/>
      <c r="G7366" s="53"/>
    </row>
    <row r="7367" spans="1:17" ht="15.75" thickBot="1" x14ac:dyDescent="0.3">
      <c r="A7367" s="23" t="s">
        <v>1</v>
      </c>
      <c r="B7367" s="23" t="s">
        <v>1</v>
      </c>
      <c r="C7367" s="23" t="s">
        <v>1</v>
      </c>
      <c r="D7367" s="49" t="s">
        <v>1</v>
      </c>
      <c r="E7367" s="49" t="s">
        <v>1</v>
      </c>
      <c r="F7367" s="49" t="s">
        <v>1</v>
      </c>
      <c r="G7367" s="49" t="s">
        <v>1</v>
      </c>
      <c r="H7367" s="26" t="s">
        <v>1</v>
      </c>
      <c r="I7367" s="70"/>
      <c r="J7367" s="70"/>
      <c r="K7367" s="70"/>
      <c r="L7367" s="70"/>
      <c r="M7367" s="70"/>
      <c r="N7367" s="70"/>
      <c r="O7367" s="70"/>
      <c r="P7367" s="70"/>
      <c r="Q7367" s="70"/>
    </row>
    <row r="7368" spans="1:17" ht="34.5" thickBot="1" x14ac:dyDescent="0.3">
      <c r="A7368" s="22" t="s">
        <v>4</v>
      </c>
      <c r="B7368" s="22" t="s">
        <v>5</v>
      </c>
      <c r="C7368" s="22" t="s">
        <v>6</v>
      </c>
      <c r="D7368" s="44" t="s">
        <v>2891</v>
      </c>
      <c r="E7368" s="44" t="s">
        <v>2895</v>
      </c>
      <c r="F7368" s="44" t="s">
        <v>7</v>
      </c>
      <c r="G7368" s="44" t="s">
        <v>8</v>
      </c>
      <c r="H7368" s="22" t="s">
        <v>9</v>
      </c>
      <c r="I7368" s="64" t="s">
        <v>2718</v>
      </c>
      <c r="J7368" s="64" t="s">
        <v>2879</v>
      </c>
      <c r="K7368" s="64" t="s">
        <v>2942</v>
      </c>
      <c r="L7368" s="64" t="s">
        <v>2942</v>
      </c>
      <c r="M7368" s="64" t="s">
        <v>2950</v>
      </c>
      <c r="N7368" s="64" t="s">
        <v>2949</v>
      </c>
      <c r="O7368" s="64" t="s">
        <v>2948</v>
      </c>
      <c r="P7368" s="64" t="s">
        <v>2942</v>
      </c>
      <c r="Q7368" s="64" t="s">
        <v>2944</v>
      </c>
    </row>
    <row r="7369" spans="1:17" x14ac:dyDescent="0.25">
      <c r="A7369" s="15" t="s">
        <v>1</v>
      </c>
      <c r="B7369" s="15" t="s">
        <v>1</v>
      </c>
      <c r="C7369" s="15" t="s">
        <v>1</v>
      </c>
      <c r="D7369" s="45" t="s">
        <v>1</v>
      </c>
      <c r="E7369" s="45" t="s">
        <v>1</v>
      </c>
      <c r="F7369" s="46" t="s">
        <v>1</v>
      </c>
      <c r="G7369" s="47" t="s">
        <v>1</v>
      </c>
      <c r="H7369" s="16" t="s">
        <v>1</v>
      </c>
      <c r="I7369" s="65">
        <v>1</v>
      </c>
      <c r="J7369" s="65" t="s">
        <v>2894</v>
      </c>
      <c r="K7369" s="65">
        <v>3</v>
      </c>
      <c r="L7369" s="65" t="s">
        <v>2945</v>
      </c>
      <c r="M7369" s="65">
        <v>5</v>
      </c>
      <c r="N7369" s="65">
        <v>6</v>
      </c>
      <c r="O7369" s="65">
        <v>7</v>
      </c>
      <c r="P7369" s="65" t="s">
        <v>2946</v>
      </c>
      <c r="Q7369" s="65">
        <v>9</v>
      </c>
    </row>
    <row r="7370" spans="1:17" x14ac:dyDescent="0.25">
      <c r="A7370" s="14" t="s">
        <v>2082</v>
      </c>
      <c r="B7370" s="14" t="s">
        <v>69</v>
      </c>
      <c r="C7370" s="12" t="s">
        <v>741</v>
      </c>
      <c r="D7370" s="43" t="s">
        <v>2148</v>
      </c>
      <c r="E7370" s="42" t="s">
        <v>1</v>
      </c>
      <c r="F7370" s="42" t="s">
        <v>1</v>
      </c>
      <c r="G7370" s="42" t="s">
        <v>1</v>
      </c>
      <c r="H7370" s="11" t="s">
        <v>2149</v>
      </c>
      <c r="I7370" s="63"/>
      <c r="J7370" s="63"/>
      <c r="K7370" s="63"/>
      <c r="L7370" s="63"/>
      <c r="M7370" s="63"/>
      <c r="N7370" s="63"/>
      <c r="O7370" s="63"/>
      <c r="P7370" s="63">
        <f t="shared" si="5781"/>
        <v>0</v>
      </c>
      <c r="Q7370" s="63" t="str">
        <f t="shared" si="5782"/>
        <v>-</v>
      </c>
    </row>
    <row r="7371" spans="1:17" ht="22.5" x14ac:dyDescent="0.25">
      <c r="A7371" s="14" t="s">
        <v>1</v>
      </c>
      <c r="B7371" s="14" t="s">
        <v>1</v>
      </c>
      <c r="C7371" s="14" t="s">
        <v>1</v>
      </c>
      <c r="D7371" s="42" t="s">
        <v>1</v>
      </c>
      <c r="E7371" s="42" t="s">
        <v>1</v>
      </c>
      <c r="F7371" s="42" t="s">
        <v>1</v>
      </c>
      <c r="G7371" s="42" t="s">
        <v>1</v>
      </c>
      <c r="H7371" s="17" t="s">
        <v>13</v>
      </c>
      <c r="I7371" s="66">
        <f t="shared" ref="I7371" si="5818">SUM(I7372,I7379,I7381)</f>
        <v>1030199</v>
      </c>
      <c r="J7371" s="66">
        <f t="shared" ref="J7371:K7371" si="5819">SUM(J7372,J7379,J7381)</f>
        <v>692199</v>
      </c>
      <c r="K7371" s="66">
        <f t="shared" si="5819"/>
        <v>0</v>
      </c>
      <c r="L7371" s="66">
        <f t="shared" si="5783"/>
        <v>29870</v>
      </c>
      <c r="M7371" s="66">
        <f t="shared" ref="M7371" si="5820">SUM(M7372,M7379,M7381)</f>
        <v>0</v>
      </c>
      <c r="N7371" s="66">
        <f t="shared" ref="N7371:O7371" si="5821">SUM(N7372,N7379,N7381)</f>
        <v>0</v>
      </c>
      <c r="O7371" s="66">
        <f t="shared" si="5821"/>
        <v>29870</v>
      </c>
      <c r="P7371" s="66">
        <f t="shared" si="5781"/>
        <v>29870</v>
      </c>
      <c r="Q7371" s="66">
        <f t="shared" si="5782"/>
        <v>4.3152330471439573</v>
      </c>
    </row>
    <row r="7372" spans="1:17" x14ac:dyDescent="0.25">
      <c r="A7372" s="12" t="s">
        <v>2082</v>
      </c>
      <c r="B7372" s="12" t="s">
        <v>69</v>
      </c>
      <c r="C7372" s="12" t="s">
        <v>741</v>
      </c>
      <c r="D7372" s="43" t="s">
        <v>2148</v>
      </c>
      <c r="E7372" s="42" t="s">
        <v>2709</v>
      </c>
      <c r="F7372" s="42" t="s">
        <v>1</v>
      </c>
      <c r="G7372" s="42" t="s">
        <v>1</v>
      </c>
      <c r="H7372" s="11" t="s">
        <v>15</v>
      </c>
      <c r="I7372" s="67">
        <f t="shared" ref="I7372" si="5822">SUM(I7373,I7374)</f>
        <v>234368</v>
      </c>
      <c r="J7372" s="67">
        <f t="shared" ref="J7372:K7372" si="5823">SUM(J7373,J7374)</f>
        <v>234368</v>
      </c>
      <c r="K7372" s="67">
        <f t="shared" si="5823"/>
        <v>0</v>
      </c>
      <c r="L7372" s="67">
        <f t="shared" ref="L7372:L7435" si="5824">SUM(M7372:O7372)</f>
        <v>16000</v>
      </c>
      <c r="M7372" s="67">
        <f t="shared" ref="M7372" si="5825">SUM(M7373,M7374)</f>
        <v>0</v>
      </c>
      <c r="N7372" s="67">
        <f t="shared" ref="N7372:O7372" si="5826">SUM(N7373,N7374)</f>
        <v>0</v>
      </c>
      <c r="O7372" s="67">
        <f t="shared" si="5826"/>
        <v>16000</v>
      </c>
      <c r="P7372" s="67">
        <f t="shared" si="5781"/>
        <v>16000</v>
      </c>
      <c r="Q7372" s="67">
        <f t="shared" si="5782"/>
        <v>6.8268705625341344</v>
      </c>
    </row>
    <row r="7373" spans="1:17" x14ac:dyDescent="0.25">
      <c r="A7373" s="12" t="s">
        <v>2082</v>
      </c>
      <c r="B7373" s="12" t="s">
        <v>69</v>
      </c>
      <c r="C7373" s="12" t="s">
        <v>741</v>
      </c>
      <c r="D7373" s="43" t="s">
        <v>2148</v>
      </c>
      <c r="E7373" s="48">
        <v>6111</v>
      </c>
      <c r="F7373" s="43"/>
      <c r="G7373" s="56" t="s">
        <v>2899</v>
      </c>
      <c r="H7373" s="23" t="s">
        <v>16</v>
      </c>
      <c r="I7373" s="68">
        <v>209086</v>
      </c>
      <c r="J7373" s="68">
        <v>209086</v>
      </c>
      <c r="K7373" s="68"/>
      <c r="L7373" s="68">
        <f t="shared" si="5824"/>
        <v>15000</v>
      </c>
      <c r="M7373" s="68"/>
      <c r="N7373" s="68"/>
      <c r="O7373" s="68">
        <v>15000</v>
      </c>
      <c r="P7373" s="68">
        <f t="shared" si="5781"/>
        <v>15000</v>
      </c>
      <c r="Q7373" s="68">
        <f t="shared" si="5782"/>
        <v>7.1740814784347116</v>
      </c>
    </row>
    <row r="7374" spans="1:17" x14ac:dyDescent="0.25">
      <c r="A7374" s="14" t="s">
        <v>2082</v>
      </c>
      <c r="B7374" s="14" t="s">
        <v>69</v>
      </c>
      <c r="C7374" s="14" t="s">
        <v>741</v>
      </c>
      <c r="D7374" s="50" t="s">
        <v>2148</v>
      </c>
      <c r="E7374" s="50" t="s">
        <v>2719</v>
      </c>
      <c r="F7374" s="43" t="s">
        <v>1</v>
      </c>
      <c r="G7374" s="49" t="s">
        <v>1</v>
      </c>
      <c r="H7374" s="11" t="s">
        <v>19</v>
      </c>
      <c r="I7374" s="67">
        <f t="shared" ref="I7374:O7374" si="5827">SUM(I7375:I7378)</f>
        <v>25282</v>
      </c>
      <c r="J7374" s="67">
        <f t="shared" si="5827"/>
        <v>25282</v>
      </c>
      <c r="K7374" s="67">
        <f t="shared" si="5827"/>
        <v>0</v>
      </c>
      <c r="L7374" s="67">
        <f t="shared" si="5824"/>
        <v>1000</v>
      </c>
      <c r="M7374" s="67">
        <f t="shared" si="5827"/>
        <v>0</v>
      </c>
      <c r="N7374" s="67">
        <f t="shared" si="5827"/>
        <v>0</v>
      </c>
      <c r="O7374" s="67">
        <f t="shared" si="5827"/>
        <v>1000</v>
      </c>
      <c r="P7374" s="67">
        <f t="shared" si="5781"/>
        <v>1000</v>
      </c>
      <c r="Q7374" s="67">
        <f t="shared" si="5782"/>
        <v>3.9553832766395063</v>
      </c>
    </row>
    <row r="7375" spans="1:17" x14ac:dyDescent="0.25">
      <c r="A7375" s="12" t="s">
        <v>2082</v>
      </c>
      <c r="B7375" s="12" t="s">
        <v>69</v>
      </c>
      <c r="C7375" s="12" t="s">
        <v>741</v>
      </c>
      <c r="D7375" s="43" t="s">
        <v>2148</v>
      </c>
      <c r="E7375" s="48">
        <v>6112</v>
      </c>
      <c r="F7375" s="43" t="s">
        <v>2150</v>
      </c>
      <c r="G7375" s="56" t="s">
        <v>2899</v>
      </c>
      <c r="H7375" s="23" t="s">
        <v>73</v>
      </c>
      <c r="I7375" s="68">
        <v>4660</v>
      </c>
      <c r="J7375" s="68">
        <v>4660</v>
      </c>
      <c r="K7375" s="68"/>
      <c r="L7375" s="68">
        <f t="shared" si="5824"/>
        <v>0</v>
      </c>
      <c r="M7375" s="68"/>
      <c r="N7375" s="68"/>
      <c r="O7375" s="68">
        <v>0</v>
      </c>
      <c r="P7375" s="68">
        <f t="shared" si="5781"/>
        <v>0</v>
      </c>
      <c r="Q7375" s="68">
        <f t="shared" si="5782"/>
        <v>0</v>
      </c>
    </row>
    <row r="7376" spans="1:17" x14ac:dyDescent="0.25">
      <c r="A7376" s="12" t="s">
        <v>2082</v>
      </c>
      <c r="B7376" s="12" t="s">
        <v>69</v>
      </c>
      <c r="C7376" s="12" t="s">
        <v>741</v>
      </c>
      <c r="D7376" s="43" t="s">
        <v>2148</v>
      </c>
      <c r="E7376" s="48">
        <v>6112</v>
      </c>
      <c r="F7376" s="43" t="s">
        <v>2151</v>
      </c>
      <c r="G7376" s="56" t="s">
        <v>2899</v>
      </c>
      <c r="H7376" s="23" t="s">
        <v>22</v>
      </c>
      <c r="I7376" s="68">
        <v>14700</v>
      </c>
      <c r="J7376" s="68">
        <v>14700</v>
      </c>
      <c r="K7376" s="68"/>
      <c r="L7376" s="68">
        <f t="shared" si="5824"/>
        <v>1000</v>
      </c>
      <c r="M7376" s="68"/>
      <c r="N7376" s="68"/>
      <c r="O7376" s="68">
        <v>1000</v>
      </c>
      <c r="P7376" s="68">
        <f t="shared" ref="P7376:P7439" si="5828">K7376+L7376</f>
        <v>1000</v>
      </c>
      <c r="Q7376" s="68">
        <f t="shared" ref="Q7376:Q7439" si="5829">IF(J7376=0,"-",P7376/J7376*100)</f>
        <v>6.8027210884353746</v>
      </c>
    </row>
    <row r="7377" spans="1:17" x14ac:dyDescent="0.25">
      <c r="A7377" s="12" t="s">
        <v>2082</v>
      </c>
      <c r="B7377" s="12" t="s">
        <v>69</v>
      </c>
      <c r="C7377" s="12" t="s">
        <v>741</v>
      </c>
      <c r="D7377" s="43" t="s">
        <v>2148</v>
      </c>
      <c r="E7377" s="48">
        <v>6112</v>
      </c>
      <c r="F7377" s="43" t="s">
        <v>2152</v>
      </c>
      <c r="G7377" s="56" t="s">
        <v>2899</v>
      </c>
      <c r="H7377" s="23" t="s">
        <v>24</v>
      </c>
      <c r="I7377" s="68">
        <v>4122</v>
      </c>
      <c r="J7377" s="68">
        <v>4122</v>
      </c>
      <c r="K7377" s="68"/>
      <c r="L7377" s="68">
        <f t="shared" si="5824"/>
        <v>0</v>
      </c>
      <c r="M7377" s="68"/>
      <c r="N7377" s="68"/>
      <c r="O7377" s="68"/>
      <c r="P7377" s="68">
        <f t="shared" si="5828"/>
        <v>0</v>
      </c>
      <c r="Q7377" s="68">
        <f t="shared" si="5829"/>
        <v>0</v>
      </c>
    </row>
    <row r="7378" spans="1:17" x14ac:dyDescent="0.25">
      <c r="A7378" s="12" t="s">
        <v>2082</v>
      </c>
      <c r="B7378" s="12" t="s">
        <v>69</v>
      </c>
      <c r="C7378" s="12" t="s">
        <v>741</v>
      </c>
      <c r="D7378" s="43" t="s">
        <v>2148</v>
      </c>
      <c r="E7378" s="48">
        <v>6112</v>
      </c>
      <c r="F7378" s="43" t="s">
        <v>2153</v>
      </c>
      <c r="G7378" s="56" t="s">
        <v>2899</v>
      </c>
      <c r="H7378" s="23" t="s">
        <v>26</v>
      </c>
      <c r="I7378" s="68">
        <v>1800</v>
      </c>
      <c r="J7378" s="68">
        <v>1800</v>
      </c>
      <c r="K7378" s="68"/>
      <c r="L7378" s="68">
        <f t="shared" si="5824"/>
        <v>0</v>
      </c>
      <c r="M7378" s="68"/>
      <c r="N7378" s="68"/>
      <c r="O7378" s="68"/>
      <c r="P7378" s="68">
        <f t="shared" si="5828"/>
        <v>0</v>
      </c>
      <c r="Q7378" s="68">
        <f t="shared" si="5829"/>
        <v>0</v>
      </c>
    </row>
    <row r="7379" spans="1:17" x14ac:dyDescent="0.25">
      <c r="A7379" s="12" t="s">
        <v>2082</v>
      </c>
      <c r="B7379" s="12" t="s">
        <v>69</v>
      </c>
      <c r="C7379" s="12" t="s">
        <v>741</v>
      </c>
      <c r="D7379" s="43" t="s">
        <v>2148</v>
      </c>
      <c r="E7379" s="42" t="s">
        <v>2710</v>
      </c>
      <c r="F7379" s="42" t="s">
        <v>1</v>
      </c>
      <c r="G7379" s="42" t="s">
        <v>1</v>
      </c>
      <c r="H7379" s="11" t="s">
        <v>28</v>
      </c>
      <c r="I7379" s="67">
        <f t="shared" ref="I7379:O7379" si="5830">SUM(I7380)</f>
        <v>22083</v>
      </c>
      <c r="J7379" s="67">
        <f t="shared" si="5830"/>
        <v>22083</v>
      </c>
      <c r="K7379" s="67">
        <f t="shared" si="5830"/>
        <v>0</v>
      </c>
      <c r="L7379" s="67">
        <f t="shared" si="5824"/>
        <v>2000</v>
      </c>
      <c r="M7379" s="67">
        <f t="shared" si="5830"/>
        <v>0</v>
      </c>
      <c r="N7379" s="67">
        <f t="shared" si="5830"/>
        <v>0</v>
      </c>
      <c r="O7379" s="67">
        <f t="shared" si="5830"/>
        <v>2000</v>
      </c>
      <c r="P7379" s="67">
        <f t="shared" si="5828"/>
        <v>2000</v>
      </c>
      <c r="Q7379" s="67">
        <f t="shared" si="5829"/>
        <v>9.0567404791015722</v>
      </c>
    </row>
    <row r="7380" spans="1:17" x14ac:dyDescent="0.25">
      <c r="A7380" s="12" t="s">
        <v>2082</v>
      </c>
      <c r="B7380" s="12" t="s">
        <v>69</v>
      </c>
      <c r="C7380" s="12" t="s">
        <v>741</v>
      </c>
      <c r="D7380" s="43" t="s">
        <v>2148</v>
      </c>
      <c r="E7380" s="48">
        <v>6121</v>
      </c>
      <c r="F7380" s="43"/>
      <c r="G7380" s="56" t="s">
        <v>2899</v>
      </c>
      <c r="H7380" s="23" t="s">
        <v>29</v>
      </c>
      <c r="I7380" s="68">
        <v>22083</v>
      </c>
      <c r="J7380" s="68">
        <v>22083</v>
      </c>
      <c r="K7380" s="68"/>
      <c r="L7380" s="68">
        <f t="shared" si="5824"/>
        <v>2000</v>
      </c>
      <c r="M7380" s="68"/>
      <c r="N7380" s="68"/>
      <c r="O7380" s="68">
        <v>2000</v>
      </c>
      <c r="P7380" s="68">
        <f t="shared" si="5828"/>
        <v>2000</v>
      </c>
      <c r="Q7380" s="68">
        <f t="shared" si="5829"/>
        <v>9.0567404791015722</v>
      </c>
    </row>
    <row r="7381" spans="1:17" x14ac:dyDescent="0.25">
      <c r="A7381" s="12" t="s">
        <v>2082</v>
      </c>
      <c r="B7381" s="12" t="s">
        <v>69</v>
      </c>
      <c r="C7381" s="12" t="s">
        <v>741</v>
      </c>
      <c r="D7381" s="43" t="s">
        <v>2148</v>
      </c>
      <c r="E7381" s="42" t="s">
        <v>2711</v>
      </c>
      <c r="F7381" s="42" t="s">
        <v>1</v>
      </c>
      <c r="G7381" s="42" t="s">
        <v>1</v>
      </c>
      <c r="H7381" s="11" t="s">
        <v>32</v>
      </c>
      <c r="I7381" s="67">
        <f t="shared" ref="I7381:O7381" si="5831">SUM(I7382:I7390)</f>
        <v>773748</v>
      </c>
      <c r="J7381" s="67">
        <f t="shared" si="5831"/>
        <v>435748</v>
      </c>
      <c r="K7381" s="67">
        <f t="shared" si="5831"/>
        <v>0</v>
      </c>
      <c r="L7381" s="67">
        <f t="shared" si="5824"/>
        <v>11870</v>
      </c>
      <c r="M7381" s="67">
        <f t="shared" si="5831"/>
        <v>0</v>
      </c>
      <c r="N7381" s="67">
        <f t="shared" si="5831"/>
        <v>0</v>
      </c>
      <c r="O7381" s="67">
        <f t="shared" si="5831"/>
        <v>11870</v>
      </c>
      <c r="P7381" s="67">
        <f t="shared" si="5828"/>
        <v>11870</v>
      </c>
      <c r="Q7381" s="67">
        <f t="shared" si="5829"/>
        <v>2.724051516013843</v>
      </c>
    </row>
    <row r="7382" spans="1:17" x14ac:dyDescent="0.25">
      <c r="A7382" s="12" t="s">
        <v>2082</v>
      </c>
      <c r="B7382" s="12" t="s">
        <v>69</v>
      </c>
      <c r="C7382" s="12" t="s">
        <v>741</v>
      </c>
      <c r="D7382" s="43" t="s">
        <v>2148</v>
      </c>
      <c r="E7382" s="48">
        <v>6131</v>
      </c>
      <c r="F7382" s="43"/>
      <c r="G7382" s="56" t="s">
        <v>2899</v>
      </c>
      <c r="H7382" s="23" t="s">
        <v>33</v>
      </c>
      <c r="I7382" s="68">
        <v>4100</v>
      </c>
      <c r="J7382" s="68">
        <v>4100</v>
      </c>
      <c r="K7382" s="68"/>
      <c r="L7382" s="68">
        <f t="shared" si="5824"/>
        <v>0</v>
      </c>
      <c r="M7382" s="68"/>
      <c r="N7382" s="68"/>
      <c r="O7382" s="68">
        <v>0</v>
      </c>
      <c r="P7382" s="68">
        <f t="shared" si="5828"/>
        <v>0</v>
      </c>
      <c r="Q7382" s="68">
        <f t="shared" si="5829"/>
        <v>0</v>
      </c>
    </row>
    <row r="7383" spans="1:17" x14ac:dyDescent="0.25">
      <c r="A7383" s="12" t="s">
        <v>2082</v>
      </c>
      <c r="B7383" s="12" t="s">
        <v>69</v>
      </c>
      <c r="C7383" s="12" t="s">
        <v>741</v>
      </c>
      <c r="D7383" s="43" t="s">
        <v>2148</v>
      </c>
      <c r="E7383" s="48">
        <v>6132</v>
      </c>
      <c r="F7383" s="43"/>
      <c r="G7383" s="56" t="s">
        <v>2899</v>
      </c>
      <c r="H7383" s="23" t="s">
        <v>227</v>
      </c>
      <c r="I7383" s="68">
        <v>5800</v>
      </c>
      <c r="J7383" s="68">
        <v>5800</v>
      </c>
      <c r="K7383" s="68"/>
      <c r="L7383" s="68">
        <f t="shared" si="5824"/>
        <v>1000</v>
      </c>
      <c r="M7383" s="68"/>
      <c r="N7383" s="68"/>
      <c r="O7383" s="68">
        <v>1000</v>
      </c>
      <c r="P7383" s="68">
        <f t="shared" si="5828"/>
        <v>1000</v>
      </c>
      <c r="Q7383" s="68">
        <f t="shared" si="5829"/>
        <v>17.241379310344829</v>
      </c>
    </row>
    <row r="7384" spans="1:17" x14ac:dyDescent="0.25">
      <c r="A7384" s="12" t="s">
        <v>2082</v>
      </c>
      <c r="B7384" s="12" t="s">
        <v>69</v>
      </c>
      <c r="C7384" s="12" t="s">
        <v>741</v>
      </c>
      <c r="D7384" s="43" t="s">
        <v>2148</v>
      </c>
      <c r="E7384" s="48">
        <v>6133</v>
      </c>
      <c r="F7384" s="43"/>
      <c r="G7384" s="56" t="s">
        <v>2899</v>
      </c>
      <c r="H7384" s="23" t="s">
        <v>229</v>
      </c>
      <c r="I7384" s="68">
        <v>8000</v>
      </c>
      <c r="J7384" s="68">
        <v>8000</v>
      </c>
      <c r="K7384" s="68"/>
      <c r="L7384" s="68">
        <f t="shared" si="5824"/>
        <v>1000</v>
      </c>
      <c r="M7384" s="68"/>
      <c r="N7384" s="68"/>
      <c r="O7384" s="68">
        <v>1000</v>
      </c>
      <c r="P7384" s="68">
        <f t="shared" si="5828"/>
        <v>1000</v>
      </c>
      <c r="Q7384" s="68">
        <f t="shared" si="5829"/>
        <v>12.5</v>
      </c>
    </row>
    <row r="7385" spans="1:17" x14ac:dyDescent="0.25">
      <c r="A7385" s="12" t="s">
        <v>2082</v>
      </c>
      <c r="B7385" s="12" t="s">
        <v>69</v>
      </c>
      <c r="C7385" s="12" t="s">
        <v>741</v>
      </c>
      <c r="D7385" s="43" t="s">
        <v>2148</v>
      </c>
      <c r="E7385" s="48">
        <v>6134</v>
      </c>
      <c r="F7385" s="43"/>
      <c r="G7385" s="56" t="s">
        <v>2899</v>
      </c>
      <c r="H7385" s="23" t="s">
        <v>169</v>
      </c>
      <c r="I7385" s="68">
        <v>15000</v>
      </c>
      <c r="J7385" s="68">
        <v>2000</v>
      </c>
      <c r="K7385" s="68"/>
      <c r="L7385" s="68">
        <f t="shared" si="5824"/>
        <v>1000</v>
      </c>
      <c r="M7385" s="68"/>
      <c r="N7385" s="68"/>
      <c r="O7385" s="68">
        <v>1000</v>
      </c>
      <c r="P7385" s="68">
        <f t="shared" si="5828"/>
        <v>1000</v>
      </c>
      <c r="Q7385" s="68">
        <f t="shared" si="5829"/>
        <v>50</v>
      </c>
    </row>
    <row r="7386" spans="1:17" x14ac:dyDescent="0.25">
      <c r="A7386" s="12" t="s">
        <v>2082</v>
      </c>
      <c r="B7386" s="12" t="s">
        <v>69</v>
      </c>
      <c r="C7386" s="12" t="s">
        <v>741</v>
      </c>
      <c r="D7386" s="43" t="s">
        <v>2148</v>
      </c>
      <c r="E7386" s="48">
        <v>6135</v>
      </c>
      <c r="F7386" s="43"/>
      <c r="G7386" s="56" t="s">
        <v>2899</v>
      </c>
      <c r="H7386" s="23" t="s">
        <v>231</v>
      </c>
      <c r="I7386" s="68">
        <v>21500</v>
      </c>
      <c r="J7386" s="68">
        <v>9500</v>
      </c>
      <c r="K7386" s="68"/>
      <c r="L7386" s="68">
        <f t="shared" si="5824"/>
        <v>1000</v>
      </c>
      <c r="M7386" s="68"/>
      <c r="N7386" s="68"/>
      <c r="O7386" s="68">
        <v>1000</v>
      </c>
      <c r="P7386" s="68">
        <f t="shared" si="5828"/>
        <v>1000</v>
      </c>
      <c r="Q7386" s="68">
        <f t="shared" si="5829"/>
        <v>10.526315789473683</v>
      </c>
    </row>
    <row r="7387" spans="1:17" x14ac:dyDescent="0.25">
      <c r="A7387" s="12" t="s">
        <v>2082</v>
      </c>
      <c r="B7387" s="12" t="s">
        <v>69</v>
      </c>
      <c r="C7387" s="12" t="s">
        <v>741</v>
      </c>
      <c r="D7387" s="43" t="s">
        <v>2148</v>
      </c>
      <c r="E7387" s="48">
        <v>6136</v>
      </c>
      <c r="F7387" s="43"/>
      <c r="G7387" s="56" t="s">
        <v>2899</v>
      </c>
      <c r="H7387" s="23" t="s">
        <v>233</v>
      </c>
      <c r="I7387" s="68">
        <v>52600</v>
      </c>
      <c r="J7387" s="68">
        <v>14000</v>
      </c>
      <c r="K7387" s="68"/>
      <c r="L7387" s="68">
        <f t="shared" si="5824"/>
        <v>2000</v>
      </c>
      <c r="M7387" s="68"/>
      <c r="N7387" s="68"/>
      <c r="O7387" s="68">
        <v>2000</v>
      </c>
      <c r="P7387" s="68">
        <f t="shared" si="5828"/>
        <v>2000</v>
      </c>
      <c r="Q7387" s="68">
        <f t="shared" si="5829"/>
        <v>14.285714285714285</v>
      </c>
    </row>
    <row r="7388" spans="1:17" x14ac:dyDescent="0.25">
      <c r="A7388" s="12" t="s">
        <v>2082</v>
      </c>
      <c r="B7388" s="12" t="s">
        <v>69</v>
      </c>
      <c r="C7388" s="12" t="s">
        <v>741</v>
      </c>
      <c r="D7388" s="43" t="s">
        <v>2148</v>
      </c>
      <c r="E7388" s="48">
        <v>6137</v>
      </c>
      <c r="F7388" s="43"/>
      <c r="G7388" s="56" t="s">
        <v>2899</v>
      </c>
      <c r="H7388" s="23" t="s">
        <v>235</v>
      </c>
      <c r="I7388" s="68">
        <v>3300</v>
      </c>
      <c r="J7388" s="68">
        <v>3300</v>
      </c>
      <c r="K7388" s="68"/>
      <c r="L7388" s="68">
        <f t="shared" si="5824"/>
        <v>500</v>
      </c>
      <c r="M7388" s="68"/>
      <c r="N7388" s="68"/>
      <c r="O7388" s="68">
        <v>500</v>
      </c>
      <c r="P7388" s="68">
        <f t="shared" si="5828"/>
        <v>500</v>
      </c>
      <c r="Q7388" s="68">
        <f t="shared" si="5829"/>
        <v>15.151515151515152</v>
      </c>
    </row>
    <row r="7389" spans="1:17" x14ac:dyDescent="0.25">
      <c r="A7389" s="12" t="s">
        <v>2082</v>
      </c>
      <c r="B7389" s="12" t="s">
        <v>69</v>
      </c>
      <c r="C7389" s="12" t="s">
        <v>741</v>
      </c>
      <c r="D7389" s="43" t="s">
        <v>2148</v>
      </c>
      <c r="E7389" s="48">
        <v>6138</v>
      </c>
      <c r="F7389" s="43"/>
      <c r="G7389" s="56" t="s">
        <v>2899</v>
      </c>
      <c r="H7389" s="23" t="s">
        <v>237</v>
      </c>
      <c r="I7389" s="68">
        <v>2100</v>
      </c>
      <c r="J7389" s="68">
        <v>2100</v>
      </c>
      <c r="K7389" s="68"/>
      <c r="L7389" s="68">
        <f t="shared" si="5824"/>
        <v>200</v>
      </c>
      <c r="M7389" s="68"/>
      <c r="N7389" s="68"/>
      <c r="O7389" s="68">
        <v>200</v>
      </c>
      <c r="P7389" s="68">
        <f t="shared" si="5828"/>
        <v>200</v>
      </c>
      <c r="Q7389" s="68">
        <f t="shared" si="5829"/>
        <v>9.5238095238095237</v>
      </c>
    </row>
    <row r="7390" spans="1:17" x14ac:dyDescent="0.25">
      <c r="A7390" s="14" t="s">
        <v>2082</v>
      </c>
      <c r="B7390" s="14" t="s">
        <v>69</v>
      </c>
      <c r="C7390" s="14" t="s">
        <v>741</v>
      </c>
      <c r="D7390" s="50" t="s">
        <v>2148</v>
      </c>
      <c r="E7390" s="50" t="s">
        <v>2720</v>
      </c>
      <c r="F7390" s="43" t="s">
        <v>1</v>
      </c>
      <c r="G7390" s="49" t="s">
        <v>1</v>
      </c>
      <c r="H7390" s="11" t="s">
        <v>35</v>
      </c>
      <c r="I7390" s="67">
        <f t="shared" ref="I7390:O7390" si="5832">SUM(I7391:I7393)</f>
        <v>661348</v>
      </c>
      <c r="J7390" s="67">
        <f t="shared" si="5832"/>
        <v>386948</v>
      </c>
      <c r="K7390" s="67">
        <f t="shared" si="5832"/>
        <v>0</v>
      </c>
      <c r="L7390" s="67">
        <f t="shared" si="5824"/>
        <v>5170</v>
      </c>
      <c r="M7390" s="67">
        <f t="shared" si="5832"/>
        <v>0</v>
      </c>
      <c r="N7390" s="67">
        <f t="shared" si="5832"/>
        <v>0</v>
      </c>
      <c r="O7390" s="67">
        <f t="shared" si="5832"/>
        <v>5170</v>
      </c>
      <c r="P7390" s="67">
        <f t="shared" si="5828"/>
        <v>5170</v>
      </c>
      <c r="Q7390" s="67">
        <f t="shared" si="5829"/>
        <v>1.3360968398854627</v>
      </c>
    </row>
    <row r="7391" spans="1:17" x14ac:dyDescent="0.25">
      <c r="A7391" s="12" t="s">
        <v>2082</v>
      </c>
      <c r="B7391" s="12" t="s">
        <v>69</v>
      </c>
      <c r="C7391" s="12" t="s">
        <v>741</v>
      </c>
      <c r="D7391" s="43" t="s">
        <v>2148</v>
      </c>
      <c r="E7391" s="48">
        <v>6139</v>
      </c>
      <c r="F7391" s="43"/>
      <c r="G7391" s="56" t="s">
        <v>2899</v>
      </c>
      <c r="H7391" s="23" t="s">
        <v>35</v>
      </c>
      <c r="I7391" s="68">
        <v>659648</v>
      </c>
      <c r="J7391" s="68">
        <v>385248</v>
      </c>
      <c r="K7391" s="68"/>
      <c r="L7391" s="68">
        <f t="shared" si="5824"/>
        <v>5000</v>
      </c>
      <c r="M7391" s="68"/>
      <c r="N7391" s="68"/>
      <c r="O7391" s="68">
        <v>5000</v>
      </c>
      <c r="P7391" s="68">
        <f t="shared" si="5828"/>
        <v>5000</v>
      </c>
      <c r="Q7391" s="68">
        <f t="shared" si="5829"/>
        <v>1.297865271201927</v>
      </c>
    </row>
    <row r="7392" spans="1:17" x14ac:dyDescent="0.25">
      <c r="A7392" s="12" t="s">
        <v>2082</v>
      </c>
      <c r="B7392" s="12" t="s">
        <v>69</v>
      </c>
      <c r="C7392" s="12" t="s">
        <v>741</v>
      </c>
      <c r="D7392" s="43" t="s">
        <v>2148</v>
      </c>
      <c r="E7392" s="48">
        <v>6139</v>
      </c>
      <c r="F7392" s="43" t="s">
        <v>2154</v>
      </c>
      <c r="G7392" s="56" t="s">
        <v>2899</v>
      </c>
      <c r="H7392" s="23" t="s">
        <v>43</v>
      </c>
      <c r="I7392" s="68">
        <v>700</v>
      </c>
      <c r="J7392" s="68">
        <v>700</v>
      </c>
      <c r="K7392" s="68"/>
      <c r="L7392" s="68">
        <f t="shared" si="5824"/>
        <v>70</v>
      </c>
      <c r="M7392" s="68"/>
      <c r="N7392" s="68"/>
      <c r="O7392" s="68">
        <v>70</v>
      </c>
      <c r="P7392" s="68">
        <f t="shared" si="5828"/>
        <v>70</v>
      </c>
      <c r="Q7392" s="68">
        <f t="shared" si="5829"/>
        <v>10</v>
      </c>
    </row>
    <row r="7393" spans="1:17" ht="22.5" x14ac:dyDescent="0.25">
      <c r="A7393" s="12" t="s">
        <v>2082</v>
      </c>
      <c r="B7393" s="12" t="s">
        <v>69</v>
      </c>
      <c r="C7393" s="12" t="s">
        <v>741</v>
      </c>
      <c r="D7393" s="43" t="s">
        <v>2148</v>
      </c>
      <c r="E7393" s="48">
        <v>6139</v>
      </c>
      <c r="F7393" s="43" t="s">
        <v>2155</v>
      </c>
      <c r="G7393" s="56" t="s">
        <v>2899</v>
      </c>
      <c r="H7393" s="23" t="s">
        <v>49</v>
      </c>
      <c r="I7393" s="68">
        <v>1000</v>
      </c>
      <c r="J7393" s="68">
        <v>1000</v>
      </c>
      <c r="K7393" s="68"/>
      <c r="L7393" s="68">
        <f t="shared" si="5824"/>
        <v>100</v>
      </c>
      <c r="M7393" s="68"/>
      <c r="N7393" s="68"/>
      <c r="O7393" s="68">
        <v>100</v>
      </c>
      <c r="P7393" s="68">
        <f t="shared" si="5828"/>
        <v>100</v>
      </c>
      <c r="Q7393" s="68">
        <f t="shared" si="5829"/>
        <v>10</v>
      </c>
    </row>
    <row r="7394" spans="1:17" ht="22.5" x14ac:dyDescent="0.25">
      <c r="A7394" s="14" t="s">
        <v>1</v>
      </c>
      <c r="B7394" s="14" t="s">
        <v>1</v>
      </c>
      <c r="C7394" s="14" t="s">
        <v>1</v>
      </c>
      <c r="D7394" s="42" t="s">
        <v>1</v>
      </c>
      <c r="E7394" s="42" t="s">
        <v>1</v>
      </c>
      <c r="F7394" s="42" t="s">
        <v>1</v>
      </c>
      <c r="G7394" s="42" t="s">
        <v>1</v>
      </c>
      <c r="H7394" s="17" t="s">
        <v>50</v>
      </c>
      <c r="I7394" s="66">
        <f t="shared" ref="I7394:O7395" si="5833">SUM(I7395)</f>
        <v>100</v>
      </c>
      <c r="J7394" s="66">
        <f t="shared" si="5833"/>
        <v>100</v>
      </c>
      <c r="K7394" s="66">
        <f t="shared" si="5833"/>
        <v>0</v>
      </c>
      <c r="L7394" s="66">
        <f t="shared" si="5824"/>
        <v>0</v>
      </c>
      <c r="M7394" s="66">
        <f t="shared" si="5833"/>
        <v>0</v>
      </c>
      <c r="N7394" s="66">
        <f t="shared" si="5833"/>
        <v>0</v>
      </c>
      <c r="O7394" s="66">
        <f t="shared" si="5833"/>
        <v>0</v>
      </c>
      <c r="P7394" s="66">
        <f t="shared" si="5828"/>
        <v>0</v>
      </c>
      <c r="Q7394" s="66">
        <f t="shared" si="5829"/>
        <v>0</v>
      </c>
    </row>
    <row r="7395" spans="1:17" x14ac:dyDescent="0.25">
      <c r="A7395" s="12" t="s">
        <v>2082</v>
      </c>
      <c r="B7395" s="12" t="s">
        <v>69</v>
      </c>
      <c r="C7395" s="12" t="s">
        <v>741</v>
      </c>
      <c r="D7395" s="43" t="s">
        <v>2148</v>
      </c>
      <c r="E7395" s="42" t="s">
        <v>2712</v>
      </c>
      <c r="F7395" s="42" t="s">
        <v>1</v>
      </c>
      <c r="G7395" s="42" t="s">
        <v>1</v>
      </c>
      <c r="H7395" s="11" t="s">
        <v>52</v>
      </c>
      <c r="I7395" s="67">
        <f t="shared" si="5833"/>
        <v>100</v>
      </c>
      <c r="J7395" s="67">
        <f t="shared" si="5833"/>
        <v>100</v>
      </c>
      <c r="K7395" s="67">
        <f t="shared" si="5833"/>
        <v>0</v>
      </c>
      <c r="L7395" s="67">
        <f t="shared" si="5824"/>
        <v>0</v>
      </c>
      <c r="M7395" s="67">
        <f t="shared" si="5833"/>
        <v>0</v>
      </c>
      <c r="N7395" s="67">
        <f t="shared" si="5833"/>
        <v>0</v>
      </c>
      <c r="O7395" s="67">
        <f t="shared" si="5833"/>
        <v>0</v>
      </c>
      <c r="P7395" s="67">
        <f t="shared" si="5828"/>
        <v>0</v>
      </c>
      <c r="Q7395" s="67">
        <f t="shared" si="5829"/>
        <v>0</v>
      </c>
    </row>
    <row r="7396" spans="1:17" x14ac:dyDescent="0.25">
      <c r="A7396" s="12" t="s">
        <v>2082</v>
      </c>
      <c r="B7396" s="12" t="s">
        <v>69</v>
      </c>
      <c r="C7396" s="12" t="s">
        <v>741</v>
      </c>
      <c r="D7396" s="43" t="s">
        <v>2148</v>
      </c>
      <c r="E7396" s="48">
        <v>6148</v>
      </c>
      <c r="F7396" s="43"/>
      <c r="G7396" s="56" t="s">
        <v>2899</v>
      </c>
      <c r="H7396" s="23" t="s">
        <v>58</v>
      </c>
      <c r="I7396" s="68">
        <v>100</v>
      </c>
      <c r="J7396" s="68">
        <v>100</v>
      </c>
      <c r="K7396" s="68"/>
      <c r="L7396" s="68">
        <f t="shared" si="5824"/>
        <v>0</v>
      </c>
      <c r="M7396" s="68"/>
      <c r="N7396" s="68"/>
      <c r="O7396" s="68"/>
      <c r="P7396" s="68">
        <f t="shared" si="5828"/>
        <v>0</v>
      </c>
      <c r="Q7396" s="68">
        <f t="shared" si="5829"/>
        <v>0</v>
      </c>
    </row>
    <row r="7397" spans="1:17" ht="22.5" x14ac:dyDescent="0.25">
      <c r="A7397" s="14" t="s">
        <v>1</v>
      </c>
      <c r="B7397" s="14" t="s">
        <v>1</v>
      </c>
      <c r="C7397" s="14" t="s">
        <v>1</v>
      </c>
      <c r="D7397" s="42" t="s">
        <v>1</v>
      </c>
      <c r="E7397" s="42" t="s">
        <v>1</v>
      </c>
      <c r="F7397" s="42" t="s">
        <v>1</v>
      </c>
      <c r="G7397" s="42" t="s">
        <v>1</v>
      </c>
      <c r="H7397" s="17" t="s">
        <v>59</v>
      </c>
      <c r="I7397" s="66">
        <f t="shared" ref="I7397:O7398" si="5834">SUM(I7398)</f>
        <v>5000</v>
      </c>
      <c r="J7397" s="66">
        <f t="shared" si="5834"/>
        <v>5000</v>
      </c>
      <c r="K7397" s="66">
        <f t="shared" si="5834"/>
        <v>0</v>
      </c>
      <c r="L7397" s="66">
        <f t="shared" si="5824"/>
        <v>0</v>
      </c>
      <c r="M7397" s="66">
        <f t="shared" si="5834"/>
        <v>0</v>
      </c>
      <c r="N7397" s="66">
        <f t="shared" si="5834"/>
        <v>0</v>
      </c>
      <c r="O7397" s="66">
        <f t="shared" si="5834"/>
        <v>0</v>
      </c>
      <c r="P7397" s="66">
        <f t="shared" si="5828"/>
        <v>0</v>
      </c>
      <c r="Q7397" s="66">
        <f t="shared" si="5829"/>
        <v>0</v>
      </c>
    </row>
    <row r="7398" spans="1:17" x14ac:dyDescent="0.25">
      <c r="A7398" s="12" t="s">
        <v>2082</v>
      </c>
      <c r="B7398" s="12" t="s">
        <v>69</v>
      </c>
      <c r="C7398" s="12" t="s">
        <v>741</v>
      </c>
      <c r="D7398" s="43" t="s">
        <v>2148</v>
      </c>
      <c r="E7398" s="42" t="s">
        <v>2715</v>
      </c>
      <c r="F7398" s="42" t="s">
        <v>1</v>
      </c>
      <c r="G7398" s="42" t="s">
        <v>1</v>
      </c>
      <c r="H7398" s="11" t="s">
        <v>61</v>
      </c>
      <c r="I7398" s="67">
        <f t="shared" si="5834"/>
        <v>5000</v>
      </c>
      <c r="J7398" s="67">
        <f t="shared" si="5834"/>
        <v>5000</v>
      </c>
      <c r="K7398" s="67">
        <f t="shared" si="5834"/>
        <v>0</v>
      </c>
      <c r="L7398" s="67">
        <f t="shared" si="5824"/>
        <v>0</v>
      </c>
      <c r="M7398" s="67">
        <f t="shared" si="5834"/>
        <v>0</v>
      </c>
      <c r="N7398" s="67">
        <f t="shared" si="5834"/>
        <v>0</v>
      </c>
      <c r="O7398" s="67">
        <f t="shared" si="5834"/>
        <v>0</v>
      </c>
      <c r="P7398" s="67">
        <f t="shared" si="5828"/>
        <v>0</v>
      </c>
      <c r="Q7398" s="67">
        <f t="shared" si="5829"/>
        <v>0</v>
      </c>
    </row>
    <row r="7399" spans="1:17" x14ac:dyDescent="0.25">
      <c r="A7399" s="12" t="s">
        <v>2082</v>
      </c>
      <c r="B7399" s="12" t="s">
        <v>69</v>
      </c>
      <c r="C7399" s="12" t="s">
        <v>741</v>
      </c>
      <c r="D7399" s="43" t="s">
        <v>2148</v>
      </c>
      <c r="E7399" s="48">
        <v>8213</v>
      </c>
      <c r="F7399" s="43"/>
      <c r="G7399" s="56" t="s">
        <v>2899</v>
      </c>
      <c r="H7399" s="23" t="s">
        <v>62</v>
      </c>
      <c r="I7399" s="68">
        <v>5000</v>
      </c>
      <c r="J7399" s="68">
        <v>5000</v>
      </c>
      <c r="K7399" s="68"/>
      <c r="L7399" s="68">
        <f t="shared" si="5824"/>
        <v>0</v>
      </c>
      <c r="M7399" s="68"/>
      <c r="N7399" s="68"/>
      <c r="O7399" s="68"/>
      <c r="P7399" s="68">
        <f t="shared" si="5828"/>
        <v>0</v>
      </c>
      <c r="Q7399" s="68">
        <f t="shared" si="5829"/>
        <v>0</v>
      </c>
    </row>
    <row r="7400" spans="1:17" x14ac:dyDescent="0.25">
      <c r="A7400" s="23" t="s">
        <v>1</v>
      </c>
      <c r="B7400" s="23" t="s">
        <v>1</v>
      </c>
      <c r="C7400" s="23" t="s">
        <v>1</v>
      </c>
      <c r="D7400" s="49" t="s">
        <v>1</v>
      </c>
      <c r="E7400" s="49" t="s">
        <v>1</v>
      </c>
      <c r="F7400" s="49" t="s">
        <v>1</v>
      </c>
      <c r="G7400" s="49" t="s">
        <v>1</v>
      </c>
      <c r="H7400" s="17" t="s">
        <v>2156</v>
      </c>
      <c r="I7400" s="66">
        <f t="shared" ref="I7400:O7400" si="5835">SUM(I7371,I7394,I7397)</f>
        <v>1035299</v>
      </c>
      <c r="J7400" s="66">
        <f t="shared" si="5835"/>
        <v>697299</v>
      </c>
      <c r="K7400" s="66">
        <f t="shared" si="5835"/>
        <v>0</v>
      </c>
      <c r="L7400" s="66">
        <f t="shared" si="5824"/>
        <v>29870</v>
      </c>
      <c r="M7400" s="66">
        <f t="shared" si="5835"/>
        <v>0</v>
      </c>
      <c r="N7400" s="66">
        <f t="shared" si="5835"/>
        <v>0</v>
      </c>
      <c r="O7400" s="66">
        <f t="shared" si="5835"/>
        <v>29870</v>
      </c>
      <c r="P7400" s="66">
        <f t="shared" si="5828"/>
        <v>29870</v>
      </c>
      <c r="Q7400" s="66">
        <f t="shared" si="5829"/>
        <v>4.2836717104140405</v>
      </c>
    </row>
    <row r="7401" spans="1:17" ht="15.75" thickBot="1" x14ac:dyDescent="0.3">
      <c r="A7401" s="23" t="s">
        <v>1</v>
      </c>
      <c r="B7401" s="23" t="s">
        <v>1</v>
      </c>
      <c r="C7401" s="23" t="s">
        <v>1</v>
      </c>
      <c r="D7401" s="49" t="s">
        <v>1</v>
      </c>
      <c r="E7401" s="49" t="s">
        <v>1</v>
      </c>
      <c r="F7401" s="49" t="s">
        <v>1</v>
      </c>
      <c r="G7401" s="49" t="s">
        <v>1</v>
      </c>
      <c r="H7401" s="11" t="s">
        <v>64</v>
      </c>
      <c r="I7401" s="67">
        <v>9</v>
      </c>
      <c r="J7401" s="67">
        <v>9</v>
      </c>
      <c r="K7401" s="67"/>
      <c r="L7401" s="67"/>
      <c r="M7401" s="67"/>
      <c r="N7401" s="67"/>
      <c r="O7401" s="67"/>
      <c r="P7401" s="67">
        <f t="shared" si="5828"/>
        <v>0</v>
      </c>
      <c r="Q7401" s="67">
        <f t="shared" si="5829"/>
        <v>0</v>
      </c>
    </row>
    <row r="7402" spans="1:17" ht="34.5" thickBot="1" x14ac:dyDescent="0.3">
      <c r="A7402" s="23" t="s">
        <v>1</v>
      </c>
      <c r="B7402" s="23" t="s">
        <v>1</v>
      </c>
      <c r="C7402" s="23" t="s">
        <v>1</v>
      </c>
      <c r="D7402" s="49" t="s">
        <v>1</v>
      </c>
      <c r="E7402" s="49" t="s">
        <v>1</v>
      </c>
      <c r="F7402" s="49" t="s">
        <v>1</v>
      </c>
      <c r="G7402" s="49" t="s">
        <v>1</v>
      </c>
      <c r="H7402" s="22" t="s">
        <v>65</v>
      </c>
      <c r="I7402" s="64" t="s">
        <v>2718</v>
      </c>
      <c r="J7402" s="64" t="s">
        <v>2879</v>
      </c>
      <c r="K7402" s="64" t="s">
        <v>2942</v>
      </c>
      <c r="L7402" s="64" t="s">
        <v>2942</v>
      </c>
      <c r="M7402" s="64" t="s">
        <v>2950</v>
      </c>
      <c r="N7402" s="64" t="s">
        <v>2949</v>
      </c>
      <c r="O7402" s="64" t="s">
        <v>2948</v>
      </c>
      <c r="P7402" s="64" t="s">
        <v>2942</v>
      </c>
      <c r="Q7402" s="64" t="s">
        <v>2944</v>
      </c>
    </row>
    <row r="7403" spans="1:17" x14ac:dyDescent="0.25">
      <c r="A7403" s="24"/>
      <c r="B7403" s="24"/>
      <c r="C7403" s="24"/>
      <c r="D7403" s="51"/>
      <c r="E7403" s="51"/>
      <c r="F7403" s="51"/>
      <c r="G7403" s="51"/>
      <c r="H7403" s="18" t="s">
        <v>1</v>
      </c>
      <c r="I7403" s="65">
        <v>1</v>
      </c>
      <c r="J7403" s="65" t="s">
        <v>2894</v>
      </c>
      <c r="K7403" s="65">
        <v>3</v>
      </c>
      <c r="L7403" s="65" t="s">
        <v>2945</v>
      </c>
      <c r="M7403" s="65">
        <v>5</v>
      </c>
      <c r="N7403" s="65">
        <v>6</v>
      </c>
      <c r="O7403" s="65">
        <v>7</v>
      </c>
      <c r="P7403" s="65" t="s">
        <v>2946</v>
      </c>
      <c r="Q7403" s="65">
        <v>9</v>
      </c>
    </row>
    <row r="7404" spans="1:17" x14ac:dyDescent="0.25">
      <c r="A7404" s="24"/>
      <c r="B7404" s="24"/>
      <c r="C7404" s="24"/>
      <c r="D7404" s="51"/>
      <c r="E7404" s="52"/>
      <c r="F7404" s="52"/>
      <c r="G7404" s="52"/>
      <c r="H7404" s="19" t="s">
        <v>132</v>
      </c>
      <c r="I7404" s="69">
        <f t="shared" ref="I7404" si="5836">SUM(I7400)</f>
        <v>1035299</v>
      </c>
      <c r="J7404" s="69">
        <f t="shared" ref="J7404:K7404" si="5837">SUM(J7400)</f>
        <v>697299</v>
      </c>
      <c r="K7404" s="69">
        <f t="shared" si="5837"/>
        <v>0</v>
      </c>
      <c r="L7404" s="69">
        <f t="shared" si="5824"/>
        <v>29870</v>
      </c>
      <c r="M7404" s="69">
        <f t="shared" ref="M7404" si="5838">SUM(M7400)</f>
        <v>0</v>
      </c>
      <c r="N7404" s="69">
        <f t="shared" ref="N7404:O7404" si="5839">SUM(N7400)</f>
        <v>0</v>
      </c>
      <c r="O7404" s="69">
        <f t="shared" si="5839"/>
        <v>29870</v>
      </c>
      <c r="P7404" s="69">
        <f t="shared" si="5828"/>
        <v>29870</v>
      </c>
      <c r="Q7404" s="69">
        <f t="shared" si="5829"/>
        <v>4.2836717104140405</v>
      </c>
    </row>
    <row r="7405" spans="1:17" x14ac:dyDescent="0.25">
      <c r="A7405" s="24"/>
      <c r="B7405" s="24"/>
      <c r="C7405" s="24"/>
      <c r="D7405" s="51"/>
      <c r="E7405" s="51"/>
      <c r="F7405" s="51"/>
      <c r="G7405" s="51"/>
      <c r="H7405" s="20" t="s">
        <v>67</v>
      </c>
      <c r="I7405" s="69">
        <f t="shared" ref="I7405" si="5840">SUM(I7404)</f>
        <v>1035299</v>
      </c>
      <c r="J7405" s="69">
        <f t="shared" ref="J7405:K7405" si="5841">SUM(J7404)</f>
        <v>697299</v>
      </c>
      <c r="K7405" s="69">
        <f t="shared" si="5841"/>
        <v>0</v>
      </c>
      <c r="L7405" s="69">
        <f t="shared" si="5824"/>
        <v>29870</v>
      </c>
      <c r="M7405" s="69">
        <f t="shared" ref="M7405" si="5842">SUM(M7404)</f>
        <v>0</v>
      </c>
      <c r="N7405" s="69">
        <f t="shared" ref="N7405:O7405" si="5843">SUM(N7404)</f>
        <v>0</v>
      </c>
      <c r="O7405" s="69">
        <f t="shared" si="5843"/>
        <v>29870</v>
      </c>
      <c r="P7405" s="69">
        <f t="shared" si="5828"/>
        <v>29870</v>
      </c>
      <c r="Q7405" s="69">
        <f t="shared" si="5829"/>
        <v>4.2836717104140405</v>
      </c>
    </row>
    <row r="7406" spans="1:17" x14ac:dyDescent="0.25">
      <c r="A7406" s="25"/>
      <c r="B7406" s="25"/>
      <c r="C7406" s="25"/>
      <c r="D7406" s="53"/>
      <c r="E7406" s="53"/>
      <c r="F7406" s="53"/>
      <c r="G7406" s="53"/>
    </row>
    <row r="7407" spans="1:17" ht="15.75" thickBot="1" x14ac:dyDescent="0.3">
      <c r="A7407" s="23" t="s">
        <v>1</v>
      </c>
      <c r="B7407" s="23" t="s">
        <v>1</v>
      </c>
      <c r="C7407" s="23" t="s">
        <v>1</v>
      </c>
      <c r="D7407" s="49" t="s">
        <v>1</v>
      </c>
      <c r="E7407" s="49" t="s">
        <v>1</v>
      </c>
      <c r="F7407" s="49" t="s">
        <v>1</v>
      </c>
      <c r="G7407" s="49" t="s">
        <v>1</v>
      </c>
      <c r="H7407" s="26" t="s">
        <v>1</v>
      </c>
      <c r="I7407" s="70"/>
      <c r="J7407" s="70"/>
      <c r="K7407" s="70"/>
      <c r="L7407" s="70"/>
      <c r="M7407" s="70"/>
      <c r="N7407" s="70"/>
      <c r="O7407" s="70"/>
      <c r="P7407" s="70"/>
      <c r="Q7407" s="70"/>
    </row>
    <row r="7408" spans="1:17" ht="34.5" thickBot="1" x14ac:dyDescent="0.3">
      <c r="A7408" s="22" t="s">
        <v>4</v>
      </c>
      <c r="B7408" s="22" t="s">
        <v>5</v>
      </c>
      <c r="C7408" s="22" t="s">
        <v>6</v>
      </c>
      <c r="D7408" s="44" t="s">
        <v>2891</v>
      </c>
      <c r="E7408" s="44" t="s">
        <v>2895</v>
      </c>
      <c r="F7408" s="44" t="s">
        <v>7</v>
      </c>
      <c r="G7408" s="44" t="s">
        <v>8</v>
      </c>
      <c r="H7408" s="22" t="s">
        <v>9</v>
      </c>
      <c r="I7408" s="64" t="s">
        <v>2718</v>
      </c>
      <c r="J7408" s="64" t="s">
        <v>2879</v>
      </c>
      <c r="K7408" s="64" t="s">
        <v>2942</v>
      </c>
      <c r="L7408" s="64" t="s">
        <v>2942</v>
      </c>
      <c r="M7408" s="64" t="s">
        <v>2950</v>
      </c>
      <c r="N7408" s="64" t="s">
        <v>2949</v>
      </c>
      <c r="O7408" s="64" t="s">
        <v>2948</v>
      </c>
      <c r="P7408" s="64" t="s">
        <v>2942</v>
      </c>
      <c r="Q7408" s="64" t="s">
        <v>2944</v>
      </c>
    </row>
    <row r="7409" spans="1:17" x14ac:dyDescent="0.25">
      <c r="A7409" s="15" t="s">
        <v>1</v>
      </c>
      <c r="B7409" s="15" t="s">
        <v>1</v>
      </c>
      <c r="C7409" s="15" t="s">
        <v>1</v>
      </c>
      <c r="D7409" s="45" t="s">
        <v>1</v>
      </c>
      <c r="E7409" s="45" t="s">
        <v>1</v>
      </c>
      <c r="F7409" s="46" t="s">
        <v>1</v>
      </c>
      <c r="G7409" s="47" t="s">
        <v>1</v>
      </c>
      <c r="H7409" s="16" t="s">
        <v>1</v>
      </c>
      <c r="I7409" s="65">
        <v>1</v>
      </c>
      <c r="J7409" s="65" t="s">
        <v>2894</v>
      </c>
      <c r="K7409" s="65">
        <v>3</v>
      </c>
      <c r="L7409" s="65" t="s">
        <v>2945</v>
      </c>
      <c r="M7409" s="65">
        <v>5</v>
      </c>
      <c r="N7409" s="65">
        <v>6</v>
      </c>
      <c r="O7409" s="65">
        <v>7</v>
      </c>
      <c r="P7409" s="65" t="s">
        <v>2946</v>
      </c>
      <c r="Q7409" s="65">
        <v>9</v>
      </c>
    </row>
    <row r="7410" spans="1:17" x14ac:dyDescent="0.25">
      <c r="A7410" s="14" t="s">
        <v>2082</v>
      </c>
      <c r="B7410" s="14" t="s">
        <v>69</v>
      </c>
      <c r="C7410" s="12" t="s">
        <v>751</v>
      </c>
      <c r="D7410" s="43" t="s">
        <v>2157</v>
      </c>
      <c r="E7410" s="42" t="s">
        <v>1</v>
      </c>
      <c r="F7410" s="42" t="s">
        <v>1</v>
      </c>
      <c r="G7410" s="42" t="s">
        <v>1</v>
      </c>
      <c r="H7410" s="11" t="s">
        <v>2158</v>
      </c>
      <c r="I7410" s="63"/>
      <c r="J7410" s="63"/>
      <c r="K7410" s="63"/>
      <c r="L7410" s="63"/>
      <c r="M7410" s="63"/>
      <c r="N7410" s="63"/>
      <c r="O7410" s="63"/>
      <c r="P7410" s="63">
        <f t="shared" si="5828"/>
        <v>0</v>
      </c>
      <c r="Q7410" s="63" t="str">
        <f t="shared" si="5829"/>
        <v>-</v>
      </c>
    </row>
    <row r="7411" spans="1:17" ht="22.5" x14ac:dyDescent="0.25">
      <c r="A7411" s="14" t="s">
        <v>1</v>
      </c>
      <c r="B7411" s="14" t="s">
        <v>1</v>
      </c>
      <c r="C7411" s="14" t="s">
        <v>1</v>
      </c>
      <c r="D7411" s="42" t="s">
        <v>1</v>
      </c>
      <c r="E7411" s="42" t="s">
        <v>1</v>
      </c>
      <c r="F7411" s="42" t="s">
        <v>1</v>
      </c>
      <c r="G7411" s="42" t="s">
        <v>1</v>
      </c>
      <c r="H7411" s="17" t="s">
        <v>13</v>
      </c>
      <c r="I7411" s="66">
        <f t="shared" ref="I7411" si="5844">SUM(I7412,I7419,I7421)</f>
        <v>812031</v>
      </c>
      <c r="J7411" s="66">
        <f t="shared" ref="J7411:K7411" si="5845">SUM(J7412,J7419,J7421)</f>
        <v>773031</v>
      </c>
      <c r="K7411" s="66">
        <f t="shared" si="5845"/>
        <v>0</v>
      </c>
      <c r="L7411" s="66">
        <f t="shared" si="5824"/>
        <v>50180</v>
      </c>
      <c r="M7411" s="66">
        <f t="shared" ref="M7411" si="5846">SUM(M7412,M7419,M7421)</f>
        <v>0</v>
      </c>
      <c r="N7411" s="66">
        <f t="shared" ref="N7411:O7411" si="5847">SUM(N7412,N7419,N7421)</f>
        <v>0</v>
      </c>
      <c r="O7411" s="66">
        <f t="shared" si="5847"/>
        <v>50180</v>
      </c>
      <c r="P7411" s="66">
        <f t="shared" si="5828"/>
        <v>50180</v>
      </c>
      <c r="Q7411" s="66">
        <f t="shared" si="5829"/>
        <v>6.4913308780631045</v>
      </c>
    </row>
    <row r="7412" spans="1:17" x14ac:dyDescent="0.25">
      <c r="A7412" s="12" t="s">
        <v>2082</v>
      </c>
      <c r="B7412" s="12" t="s">
        <v>69</v>
      </c>
      <c r="C7412" s="12" t="s">
        <v>751</v>
      </c>
      <c r="D7412" s="43" t="s">
        <v>2157</v>
      </c>
      <c r="E7412" s="42" t="s">
        <v>2709</v>
      </c>
      <c r="F7412" s="42" t="s">
        <v>1</v>
      </c>
      <c r="G7412" s="42" t="s">
        <v>1</v>
      </c>
      <c r="H7412" s="11" t="s">
        <v>15</v>
      </c>
      <c r="I7412" s="67">
        <f t="shared" ref="I7412" si="5848">SUM(I7413,I7414)</f>
        <v>576200</v>
      </c>
      <c r="J7412" s="67">
        <f t="shared" ref="J7412:K7412" si="5849">SUM(J7413,J7414)</f>
        <v>576200</v>
      </c>
      <c r="K7412" s="67">
        <f t="shared" si="5849"/>
        <v>0</v>
      </c>
      <c r="L7412" s="67">
        <f t="shared" si="5824"/>
        <v>42300</v>
      </c>
      <c r="M7412" s="67">
        <f t="shared" ref="M7412" si="5850">SUM(M7413,M7414)</f>
        <v>0</v>
      </c>
      <c r="N7412" s="67">
        <f t="shared" ref="N7412:O7412" si="5851">SUM(N7413,N7414)</f>
        <v>0</v>
      </c>
      <c r="O7412" s="67">
        <f t="shared" si="5851"/>
        <v>42300</v>
      </c>
      <c r="P7412" s="67">
        <f t="shared" si="5828"/>
        <v>42300</v>
      </c>
      <c r="Q7412" s="67">
        <f t="shared" si="5829"/>
        <v>7.3412009718847617</v>
      </c>
    </row>
    <row r="7413" spans="1:17" x14ac:dyDescent="0.25">
      <c r="A7413" s="12" t="s">
        <v>2082</v>
      </c>
      <c r="B7413" s="12" t="s">
        <v>69</v>
      </c>
      <c r="C7413" s="12" t="s">
        <v>751</v>
      </c>
      <c r="D7413" s="43" t="s">
        <v>2157</v>
      </c>
      <c r="E7413" s="48">
        <v>6111</v>
      </c>
      <c r="F7413" s="43"/>
      <c r="G7413" s="56" t="s">
        <v>2899</v>
      </c>
      <c r="H7413" s="23" t="s">
        <v>16</v>
      </c>
      <c r="I7413" s="68">
        <v>503400</v>
      </c>
      <c r="J7413" s="68">
        <v>503400</v>
      </c>
      <c r="K7413" s="68"/>
      <c r="L7413" s="68">
        <f t="shared" si="5824"/>
        <v>35000</v>
      </c>
      <c r="M7413" s="68"/>
      <c r="N7413" s="68"/>
      <c r="O7413" s="68">
        <v>35000</v>
      </c>
      <c r="P7413" s="68">
        <f t="shared" si="5828"/>
        <v>35000</v>
      </c>
      <c r="Q7413" s="68">
        <f t="shared" si="5829"/>
        <v>6.9527214938418753</v>
      </c>
    </row>
    <row r="7414" spans="1:17" x14ac:dyDescent="0.25">
      <c r="A7414" s="14" t="s">
        <v>2082</v>
      </c>
      <c r="B7414" s="14" t="s">
        <v>69</v>
      </c>
      <c r="C7414" s="14" t="s">
        <v>751</v>
      </c>
      <c r="D7414" s="50" t="s">
        <v>2157</v>
      </c>
      <c r="E7414" s="50" t="s">
        <v>2719</v>
      </c>
      <c r="F7414" s="43" t="s">
        <v>1</v>
      </c>
      <c r="G7414" s="49" t="s">
        <v>1</v>
      </c>
      <c r="H7414" s="11" t="s">
        <v>19</v>
      </c>
      <c r="I7414" s="67">
        <f t="shared" ref="I7414:O7414" si="5852">SUM(I7415:I7418)</f>
        <v>72800</v>
      </c>
      <c r="J7414" s="67">
        <f t="shared" si="5852"/>
        <v>72800</v>
      </c>
      <c r="K7414" s="67">
        <f t="shared" si="5852"/>
        <v>0</v>
      </c>
      <c r="L7414" s="67">
        <f t="shared" si="5824"/>
        <v>7300</v>
      </c>
      <c r="M7414" s="67">
        <f t="shared" si="5852"/>
        <v>0</v>
      </c>
      <c r="N7414" s="67">
        <f t="shared" si="5852"/>
        <v>0</v>
      </c>
      <c r="O7414" s="67">
        <f t="shared" si="5852"/>
        <v>7300</v>
      </c>
      <c r="P7414" s="67">
        <f t="shared" si="5828"/>
        <v>7300</v>
      </c>
      <c r="Q7414" s="67">
        <f t="shared" si="5829"/>
        <v>10.027472527472527</v>
      </c>
    </row>
    <row r="7415" spans="1:17" x14ac:dyDescent="0.25">
      <c r="A7415" s="12" t="s">
        <v>2082</v>
      </c>
      <c r="B7415" s="12" t="s">
        <v>69</v>
      </c>
      <c r="C7415" s="12" t="s">
        <v>751</v>
      </c>
      <c r="D7415" s="43" t="s">
        <v>2157</v>
      </c>
      <c r="E7415" s="48">
        <v>6112</v>
      </c>
      <c r="F7415" s="43" t="s">
        <v>2159</v>
      </c>
      <c r="G7415" s="56" t="s">
        <v>2899</v>
      </c>
      <c r="H7415" s="23" t="s">
        <v>73</v>
      </c>
      <c r="I7415" s="68">
        <v>12500</v>
      </c>
      <c r="J7415" s="68">
        <v>12500</v>
      </c>
      <c r="K7415" s="68"/>
      <c r="L7415" s="68">
        <f t="shared" si="5824"/>
        <v>0</v>
      </c>
      <c r="M7415" s="68"/>
      <c r="N7415" s="68"/>
      <c r="O7415" s="68">
        <v>0</v>
      </c>
      <c r="P7415" s="68">
        <f t="shared" si="5828"/>
        <v>0</v>
      </c>
      <c r="Q7415" s="68">
        <f t="shared" si="5829"/>
        <v>0</v>
      </c>
    </row>
    <row r="7416" spans="1:17" x14ac:dyDescent="0.25">
      <c r="A7416" s="12" t="s">
        <v>2082</v>
      </c>
      <c r="B7416" s="12" t="s">
        <v>69</v>
      </c>
      <c r="C7416" s="12" t="s">
        <v>751</v>
      </c>
      <c r="D7416" s="43" t="s">
        <v>2157</v>
      </c>
      <c r="E7416" s="48">
        <v>6112</v>
      </c>
      <c r="F7416" s="43" t="s">
        <v>2160</v>
      </c>
      <c r="G7416" s="56" t="s">
        <v>2899</v>
      </c>
      <c r="H7416" s="23" t="s">
        <v>22</v>
      </c>
      <c r="I7416" s="68">
        <v>46800</v>
      </c>
      <c r="J7416" s="68">
        <v>46800</v>
      </c>
      <c r="K7416" s="68"/>
      <c r="L7416" s="68">
        <f t="shared" si="5824"/>
        <v>4000</v>
      </c>
      <c r="M7416" s="68"/>
      <c r="N7416" s="68"/>
      <c r="O7416" s="68">
        <v>4000</v>
      </c>
      <c r="P7416" s="68">
        <f t="shared" si="5828"/>
        <v>4000</v>
      </c>
      <c r="Q7416" s="68">
        <f t="shared" si="5829"/>
        <v>8.5470085470085468</v>
      </c>
    </row>
    <row r="7417" spans="1:17" x14ac:dyDescent="0.25">
      <c r="A7417" s="12" t="s">
        <v>2082</v>
      </c>
      <c r="B7417" s="12" t="s">
        <v>69</v>
      </c>
      <c r="C7417" s="12" t="s">
        <v>751</v>
      </c>
      <c r="D7417" s="43" t="s">
        <v>2157</v>
      </c>
      <c r="E7417" s="48">
        <v>6112</v>
      </c>
      <c r="F7417" s="43" t="s">
        <v>2161</v>
      </c>
      <c r="G7417" s="56" t="s">
        <v>2899</v>
      </c>
      <c r="H7417" s="23" t="s">
        <v>24</v>
      </c>
      <c r="I7417" s="68">
        <v>10200</v>
      </c>
      <c r="J7417" s="68">
        <v>10200</v>
      </c>
      <c r="K7417" s="68"/>
      <c r="L7417" s="68">
        <f t="shared" si="5824"/>
        <v>0</v>
      </c>
      <c r="M7417" s="68"/>
      <c r="N7417" s="68"/>
      <c r="O7417" s="68"/>
      <c r="P7417" s="68">
        <f t="shared" si="5828"/>
        <v>0</v>
      </c>
      <c r="Q7417" s="68">
        <f t="shared" si="5829"/>
        <v>0</v>
      </c>
    </row>
    <row r="7418" spans="1:17" x14ac:dyDescent="0.25">
      <c r="A7418" s="12" t="s">
        <v>2082</v>
      </c>
      <c r="B7418" s="12" t="s">
        <v>69</v>
      </c>
      <c r="C7418" s="12" t="s">
        <v>751</v>
      </c>
      <c r="D7418" s="43" t="s">
        <v>2157</v>
      </c>
      <c r="E7418" s="48">
        <v>6112</v>
      </c>
      <c r="F7418" s="43" t="s">
        <v>2162</v>
      </c>
      <c r="G7418" s="56" t="s">
        <v>2899</v>
      </c>
      <c r="H7418" s="23" t="s">
        <v>26</v>
      </c>
      <c r="I7418" s="68">
        <v>3300</v>
      </c>
      <c r="J7418" s="68">
        <v>3300</v>
      </c>
      <c r="K7418" s="68"/>
      <c r="L7418" s="68">
        <f t="shared" si="5824"/>
        <v>3300</v>
      </c>
      <c r="M7418" s="68"/>
      <c r="N7418" s="68"/>
      <c r="O7418" s="68">
        <v>3300</v>
      </c>
      <c r="P7418" s="68">
        <f t="shared" si="5828"/>
        <v>3300</v>
      </c>
      <c r="Q7418" s="68">
        <f t="shared" si="5829"/>
        <v>100</v>
      </c>
    </row>
    <row r="7419" spans="1:17" x14ac:dyDescent="0.25">
      <c r="A7419" s="12" t="s">
        <v>2082</v>
      </c>
      <c r="B7419" s="12" t="s">
        <v>69</v>
      </c>
      <c r="C7419" s="12" t="s">
        <v>751</v>
      </c>
      <c r="D7419" s="43" t="s">
        <v>2157</v>
      </c>
      <c r="E7419" s="42" t="s">
        <v>2710</v>
      </c>
      <c r="F7419" s="42" t="s">
        <v>1</v>
      </c>
      <c r="G7419" s="42" t="s">
        <v>1</v>
      </c>
      <c r="H7419" s="11" t="s">
        <v>28</v>
      </c>
      <c r="I7419" s="67">
        <f t="shared" ref="I7419:O7419" si="5853">SUM(I7420)</f>
        <v>51350</v>
      </c>
      <c r="J7419" s="67">
        <f t="shared" si="5853"/>
        <v>51350</v>
      </c>
      <c r="K7419" s="67">
        <f t="shared" si="5853"/>
        <v>0</v>
      </c>
      <c r="L7419" s="67">
        <f t="shared" si="5824"/>
        <v>4000</v>
      </c>
      <c r="M7419" s="67">
        <f t="shared" si="5853"/>
        <v>0</v>
      </c>
      <c r="N7419" s="67">
        <f t="shared" si="5853"/>
        <v>0</v>
      </c>
      <c r="O7419" s="67">
        <f t="shared" si="5853"/>
        <v>4000</v>
      </c>
      <c r="P7419" s="67">
        <f t="shared" si="5828"/>
        <v>4000</v>
      </c>
      <c r="Q7419" s="67">
        <f t="shared" si="5829"/>
        <v>7.7896786757546259</v>
      </c>
    </row>
    <row r="7420" spans="1:17" x14ac:dyDescent="0.25">
      <c r="A7420" s="12" t="s">
        <v>2082</v>
      </c>
      <c r="B7420" s="12" t="s">
        <v>69</v>
      </c>
      <c r="C7420" s="12" t="s">
        <v>751</v>
      </c>
      <c r="D7420" s="43" t="s">
        <v>2157</v>
      </c>
      <c r="E7420" s="48">
        <v>6121</v>
      </c>
      <c r="F7420" s="43"/>
      <c r="G7420" s="56" t="s">
        <v>2899</v>
      </c>
      <c r="H7420" s="23" t="s">
        <v>29</v>
      </c>
      <c r="I7420" s="68">
        <v>51350</v>
      </c>
      <c r="J7420" s="68">
        <v>51350</v>
      </c>
      <c r="K7420" s="68"/>
      <c r="L7420" s="68">
        <f t="shared" si="5824"/>
        <v>4000</v>
      </c>
      <c r="M7420" s="68"/>
      <c r="N7420" s="68"/>
      <c r="O7420" s="68">
        <v>4000</v>
      </c>
      <c r="P7420" s="68">
        <f t="shared" si="5828"/>
        <v>4000</v>
      </c>
      <c r="Q7420" s="68">
        <f t="shared" si="5829"/>
        <v>7.7896786757546259</v>
      </c>
    </row>
    <row r="7421" spans="1:17" x14ac:dyDescent="0.25">
      <c r="A7421" s="12" t="s">
        <v>2082</v>
      </c>
      <c r="B7421" s="12" t="s">
        <v>69</v>
      </c>
      <c r="C7421" s="12" t="s">
        <v>751</v>
      </c>
      <c r="D7421" s="43" t="s">
        <v>2157</v>
      </c>
      <c r="E7421" s="42" t="s">
        <v>2711</v>
      </c>
      <c r="F7421" s="42" t="s">
        <v>1</v>
      </c>
      <c r="G7421" s="42" t="s">
        <v>1</v>
      </c>
      <c r="H7421" s="11" t="s">
        <v>32</v>
      </c>
      <c r="I7421" s="67">
        <f t="shared" ref="I7421:O7421" si="5854">SUM(I7422:I7430)</f>
        <v>184481</v>
      </c>
      <c r="J7421" s="67">
        <f t="shared" si="5854"/>
        <v>145481</v>
      </c>
      <c r="K7421" s="67">
        <f t="shared" si="5854"/>
        <v>0</v>
      </c>
      <c r="L7421" s="67">
        <f t="shared" si="5824"/>
        <v>3880</v>
      </c>
      <c r="M7421" s="67">
        <f t="shared" si="5854"/>
        <v>0</v>
      </c>
      <c r="N7421" s="67">
        <f t="shared" si="5854"/>
        <v>0</v>
      </c>
      <c r="O7421" s="67">
        <f t="shared" si="5854"/>
        <v>3880</v>
      </c>
      <c r="P7421" s="67">
        <f t="shared" si="5828"/>
        <v>3880</v>
      </c>
      <c r="Q7421" s="67">
        <f t="shared" si="5829"/>
        <v>2.6670149366583953</v>
      </c>
    </row>
    <row r="7422" spans="1:17" x14ac:dyDescent="0.25">
      <c r="A7422" s="12" t="s">
        <v>2082</v>
      </c>
      <c r="B7422" s="12" t="s">
        <v>69</v>
      </c>
      <c r="C7422" s="12" t="s">
        <v>751</v>
      </c>
      <c r="D7422" s="43" t="s">
        <v>2157</v>
      </c>
      <c r="E7422" s="48">
        <v>6131</v>
      </c>
      <c r="F7422" s="43"/>
      <c r="G7422" s="56" t="s">
        <v>2899</v>
      </c>
      <c r="H7422" s="23" t="s">
        <v>33</v>
      </c>
      <c r="I7422" s="68">
        <v>4000</v>
      </c>
      <c r="J7422" s="68">
        <v>2000</v>
      </c>
      <c r="K7422" s="68"/>
      <c r="L7422" s="68">
        <f t="shared" si="5824"/>
        <v>500</v>
      </c>
      <c r="M7422" s="68"/>
      <c r="N7422" s="68"/>
      <c r="O7422" s="68">
        <v>500</v>
      </c>
      <c r="P7422" s="68">
        <f t="shared" si="5828"/>
        <v>500</v>
      </c>
      <c r="Q7422" s="68">
        <f t="shared" si="5829"/>
        <v>25</v>
      </c>
    </row>
    <row r="7423" spans="1:17" x14ac:dyDescent="0.25">
      <c r="A7423" s="12" t="s">
        <v>2082</v>
      </c>
      <c r="B7423" s="12" t="s">
        <v>69</v>
      </c>
      <c r="C7423" s="12" t="s">
        <v>751</v>
      </c>
      <c r="D7423" s="43" t="s">
        <v>2157</v>
      </c>
      <c r="E7423" s="48">
        <v>6132</v>
      </c>
      <c r="F7423" s="43"/>
      <c r="G7423" s="56" t="s">
        <v>2899</v>
      </c>
      <c r="H7423" s="23" t="s">
        <v>227</v>
      </c>
      <c r="I7423" s="68">
        <v>25600</v>
      </c>
      <c r="J7423" s="68">
        <v>25600</v>
      </c>
      <c r="K7423" s="68"/>
      <c r="L7423" s="68">
        <f t="shared" si="5824"/>
        <v>1000</v>
      </c>
      <c r="M7423" s="68"/>
      <c r="N7423" s="68"/>
      <c r="O7423" s="68">
        <v>1000</v>
      </c>
      <c r="P7423" s="68">
        <f t="shared" si="5828"/>
        <v>1000</v>
      </c>
      <c r="Q7423" s="68">
        <f t="shared" si="5829"/>
        <v>3.90625</v>
      </c>
    </row>
    <row r="7424" spans="1:17" x14ac:dyDescent="0.25">
      <c r="A7424" s="12" t="s">
        <v>2082</v>
      </c>
      <c r="B7424" s="12" t="s">
        <v>69</v>
      </c>
      <c r="C7424" s="12" t="s">
        <v>751</v>
      </c>
      <c r="D7424" s="43" t="s">
        <v>2157</v>
      </c>
      <c r="E7424" s="48">
        <v>6133</v>
      </c>
      <c r="F7424" s="43"/>
      <c r="G7424" s="56" t="s">
        <v>2899</v>
      </c>
      <c r="H7424" s="23" t="s">
        <v>229</v>
      </c>
      <c r="I7424" s="68">
        <v>21000</v>
      </c>
      <c r="J7424" s="68">
        <v>21000</v>
      </c>
      <c r="K7424" s="68"/>
      <c r="L7424" s="68">
        <f t="shared" si="5824"/>
        <v>0</v>
      </c>
      <c r="M7424" s="68"/>
      <c r="N7424" s="68"/>
      <c r="O7424" s="68">
        <v>0</v>
      </c>
      <c r="P7424" s="68">
        <f t="shared" si="5828"/>
        <v>0</v>
      </c>
      <c r="Q7424" s="68">
        <f t="shared" si="5829"/>
        <v>0</v>
      </c>
    </row>
    <row r="7425" spans="1:17" x14ac:dyDescent="0.25">
      <c r="A7425" s="12" t="s">
        <v>2082</v>
      </c>
      <c r="B7425" s="12" t="s">
        <v>69</v>
      </c>
      <c r="C7425" s="12" t="s">
        <v>751</v>
      </c>
      <c r="D7425" s="43" t="s">
        <v>2157</v>
      </c>
      <c r="E7425" s="48">
        <v>6134</v>
      </c>
      <c r="F7425" s="43"/>
      <c r="G7425" s="56" t="s">
        <v>2899</v>
      </c>
      <c r="H7425" s="23" t="s">
        <v>169</v>
      </c>
      <c r="I7425" s="68">
        <v>9000</v>
      </c>
      <c r="J7425" s="68">
        <v>9000</v>
      </c>
      <c r="K7425" s="68"/>
      <c r="L7425" s="68">
        <f t="shared" si="5824"/>
        <v>500</v>
      </c>
      <c r="M7425" s="68"/>
      <c r="N7425" s="68"/>
      <c r="O7425" s="68">
        <v>500</v>
      </c>
      <c r="P7425" s="68">
        <f t="shared" si="5828"/>
        <v>500</v>
      </c>
      <c r="Q7425" s="68">
        <f t="shared" si="5829"/>
        <v>5.5555555555555554</v>
      </c>
    </row>
    <row r="7426" spans="1:17" x14ac:dyDescent="0.25">
      <c r="A7426" s="12" t="s">
        <v>2082</v>
      </c>
      <c r="B7426" s="12" t="s">
        <v>69</v>
      </c>
      <c r="C7426" s="12" t="s">
        <v>751</v>
      </c>
      <c r="D7426" s="43" t="s">
        <v>2157</v>
      </c>
      <c r="E7426" s="48">
        <v>6135</v>
      </c>
      <c r="F7426" s="43"/>
      <c r="G7426" s="56" t="s">
        <v>2899</v>
      </c>
      <c r="H7426" s="23" t="s">
        <v>231</v>
      </c>
      <c r="I7426" s="68">
        <v>1500</v>
      </c>
      <c r="J7426" s="68">
        <v>1500</v>
      </c>
      <c r="K7426" s="68"/>
      <c r="L7426" s="68">
        <f t="shared" si="5824"/>
        <v>0</v>
      </c>
      <c r="M7426" s="68"/>
      <c r="N7426" s="68"/>
      <c r="O7426" s="68">
        <v>0</v>
      </c>
      <c r="P7426" s="68">
        <f t="shared" si="5828"/>
        <v>0</v>
      </c>
      <c r="Q7426" s="68">
        <f t="shared" si="5829"/>
        <v>0</v>
      </c>
    </row>
    <row r="7427" spans="1:17" x14ac:dyDescent="0.25">
      <c r="A7427" s="12" t="s">
        <v>2082</v>
      </c>
      <c r="B7427" s="12" t="s">
        <v>69</v>
      </c>
      <c r="C7427" s="12" t="s">
        <v>751</v>
      </c>
      <c r="D7427" s="43" t="s">
        <v>2157</v>
      </c>
      <c r="E7427" s="48">
        <v>6136</v>
      </c>
      <c r="F7427" s="43"/>
      <c r="G7427" s="56" t="s">
        <v>2899</v>
      </c>
      <c r="H7427" s="23" t="s">
        <v>233</v>
      </c>
      <c r="I7427" s="68">
        <v>18000</v>
      </c>
      <c r="J7427" s="68">
        <v>18000</v>
      </c>
      <c r="K7427" s="68"/>
      <c r="L7427" s="68">
        <f t="shared" si="5824"/>
        <v>1480</v>
      </c>
      <c r="M7427" s="68"/>
      <c r="N7427" s="68"/>
      <c r="O7427" s="68">
        <v>1480</v>
      </c>
      <c r="P7427" s="68">
        <f t="shared" si="5828"/>
        <v>1480</v>
      </c>
      <c r="Q7427" s="68">
        <f t="shared" si="5829"/>
        <v>8.2222222222222232</v>
      </c>
    </row>
    <row r="7428" spans="1:17" x14ac:dyDescent="0.25">
      <c r="A7428" s="12" t="s">
        <v>2082</v>
      </c>
      <c r="B7428" s="12" t="s">
        <v>69</v>
      </c>
      <c r="C7428" s="12" t="s">
        <v>751</v>
      </c>
      <c r="D7428" s="43" t="s">
        <v>2157</v>
      </c>
      <c r="E7428" s="48">
        <v>6137</v>
      </c>
      <c r="F7428" s="43"/>
      <c r="G7428" s="56" t="s">
        <v>2899</v>
      </c>
      <c r="H7428" s="23" t="s">
        <v>235</v>
      </c>
      <c r="I7428" s="68">
        <v>30000</v>
      </c>
      <c r="J7428" s="68">
        <v>20000</v>
      </c>
      <c r="K7428" s="68"/>
      <c r="L7428" s="68">
        <f t="shared" si="5824"/>
        <v>0</v>
      </c>
      <c r="M7428" s="68"/>
      <c r="N7428" s="68"/>
      <c r="O7428" s="68">
        <v>0</v>
      </c>
      <c r="P7428" s="68">
        <f t="shared" si="5828"/>
        <v>0</v>
      </c>
      <c r="Q7428" s="68">
        <f t="shared" si="5829"/>
        <v>0</v>
      </c>
    </row>
    <row r="7429" spans="1:17" x14ac:dyDescent="0.25">
      <c r="A7429" s="12" t="s">
        <v>2082</v>
      </c>
      <c r="B7429" s="12" t="s">
        <v>69</v>
      </c>
      <c r="C7429" s="12" t="s">
        <v>751</v>
      </c>
      <c r="D7429" s="43" t="s">
        <v>2157</v>
      </c>
      <c r="E7429" s="48">
        <v>6138</v>
      </c>
      <c r="F7429" s="43"/>
      <c r="G7429" s="56" t="s">
        <v>2899</v>
      </c>
      <c r="H7429" s="23" t="s">
        <v>237</v>
      </c>
      <c r="I7429" s="68">
        <v>3700</v>
      </c>
      <c r="J7429" s="68">
        <v>1700</v>
      </c>
      <c r="K7429" s="68"/>
      <c r="L7429" s="68">
        <f t="shared" si="5824"/>
        <v>250</v>
      </c>
      <c r="M7429" s="68"/>
      <c r="N7429" s="68"/>
      <c r="O7429" s="68">
        <v>250</v>
      </c>
      <c r="P7429" s="68">
        <f t="shared" si="5828"/>
        <v>250</v>
      </c>
      <c r="Q7429" s="68">
        <f t="shared" si="5829"/>
        <v>14.705882352941178</v>
      </c>
    </row>
    <row r="7430" spans="1:17" x14ac:dyDescent="0.25">
      <c r="A7430" s="14" t="s">
        <v>2082</v>
      </c>
      <c r="B7430" s="14" t="s">
        <v>69</v>
      </c>
      <c r="C7430" s="14" t="s">
        <v>751</v>
      </c>
      <c r="D7430" s="50" t="s">
        <v>2157</v>
      </c>
      <c r="E7430" s="50" t="s">
        <v>2720</v>
      </c>
      <c r="F7430" s="43" t="s">
        <v>1</v>
      </c>
      <c r="G7430" s="49" t="s">
        <v>1</v>
      </c>
      <c r="H7430" s="11" t="s">
        <v>35</v>
      </c>
      <c r="I7430" s="67">
        <f t="shared" ref="I7430:O7430" si="5855">SUM(I7431:I7433)</f>
        <v>71681</v>
      </c>
      <c r="J7430" s="67">
        <f t="shared" si="5855"/>
        <v>46681</v>
      </c>
      <c r="K7430" s="67">
        <f t="shared" si="5855"/>
        <v>0</v>
      </c>
      <c r="L7430" s="67">
        <f t="shared" si="5824"/>
        <v>150</v>
      </c>
      <c r="M7430" s="67">
        <f t="shared" si="5855"/>
        <v>0</v>
      </c>
      <c r="N7430" s="67">
        <f t="shared" si="5855"/>
        <v>0</v>
      </c>
      <c r="O7430" s="67">
        <f t="shared" si="5855"/>
        <v>150</v>
      </c>
      <c r="P7430" s="67">
        <f t="shared" si="5828"/>
        <v>150</v>
      </c>
      <c r="Q7430" s="67">
        <f t="shared" si="5829"/>
        <v>0.32132987725198692</v>
      </c>
    </row>
    <row r="7431" spans="1:17" x14ac:dyDescent="0.25">
      <c r="A7431" s="12" t="s">
        <v>2082</v>
      </c>
      <c r="B7431" s="12" t="s">
        <v>69</v>
      </c>
      <c r="C7431" s="12" t="s">
        <v>751</v>
      </c>
      <c r="D7431" s="43" t="s">
        <v>2157</v>
      </c>
      <c r="E7431" s="48">
        <v>6139</v>
      </c>
      <c r="F7431" s="43"/>
      <c r="G7431" s="56" t="s">
        <v>2899</v>
      </c>
      <c r="H7431" s="23" t="s">
        <v>35</v>
      </c>
      <c r="I7431" s="68">
        <v>67600</v>
      </c>
      <c r="J7431" s="68">
        <v>42600</v>
      </c>
      <c r="K7431" s="68"/>
      <c r="L7431" s="68">
        <f t="shared" si="5824"/>
        <v>0</v>
      </c>
      <c r="M7431" s="68"/>
      <c r="N7431" s="68"/>
      <c r="O7431" s="68">
        <v>0</v>
      </c>
      <c r="P7431" s="68">
        <f t="shared" si="5828"/>
        <v>0</v>
      </c>
      <c r="Q7431" s="68">
        <f t="shared" si="5829"/>
        <v>0</v>
      </c>
    </row>
    <row r="7432" spans="1:17" x14ac:dyDescent="0.25">
      <c r="A7432" s="12" t="s">
        <v>2082</v>
      </c>
      <c r="B7432" s="12" t="s">
        <v>69</v>
      </c>
      <c r="C7432" s="12" t="s">
        <v>751</v>
      </c>
      <c r="D7432" s="43" t="s">
        <v>2157</v>
      </c>
      <c r="E7432" s="48">
        <v>6139</v>
      </c>
      <c r="F7432" s="43" t="s">
        <v>2163</v>
      </c>
      <c r="G7432" s="56" t="s">
        <v>2899</v>
      </c>
      <c r="H7432" s="23" t="s">
        <v>43</v>
      </c>
      <c r="I7432" s="68">
        <v>1381</v>
      </c>
      <c r="J7432" s="68">
        <v>1381</v>
      </c>
      <c r="K7432" s="68"/>
      <c r="L7432" s="68">
        <f t="shared" si="5824"/>
        <v>150</v>
      </c>
      <c r="M7432" s="68"/>
      <c r="N7432" s="68"/>
      <c r="O7432" s="68">
        <v>150</v>
      </c>
      <c r="P7432" s="68">
        <f t="shared" si="5828"/>
        <v>150</v>
      </c>
      <c r="Q7432" s="68">
        <f t="shared" si="5829"/>
        <v>10.861694424330196</v>
      </c>
    </row>
    <row r="7433" spans="1:17" ht="22.5" x14ac:dyDescent="0.25">
      <c r="A7433" s="12" t="s">
        <v>2082</v>
      </c>
      <c r="B7433" s="12" t="s">
        <v>69</v>
      </c>
      <c r="C7433" s="12" t="s">
        <v>751</v>
      </c>
      <c r="D7433" s="43" t="s">
        <v>2157</v>
      </c>
      <c r="E7433" s="48">
        <v>6139</v>
      </c>
      <c r="F7433" s="43" t="s">
        <v>2164</v>
      </c>
      <c r="G7433" s="56" t="s">
        <v>2899</v>
      </c>
      <c r="H7433" s="23" t="s">
        <v>49</v>
      </c>
      <c r="I7433" s="68">
        <v>2700</v>
      </c>
      <c r="J7433" s="68">
        <v>2700</v>
      </c>
      <c r="K7433" s="68"/>
      <c r="L7433" s="68">
        <f t="shared" si="5824"/>
        <v>0</v>
      </c>
      <c r="M7433" s="68"/>
      <c r="N7433" s="68"/>
      <c r="O7433" s="68">
        <v>0</v>
      </c>
      <c r="P7433" s="68">
        <f t="shared" si="5828"/>
        <v>0</v>
      </c>
      <c r="Q7433" s="68">
        <f t="shared" si="5829"/>
        <v>0</v>
      </c>
    </row>
    <row r="7434" spans="1:17" ht="22.5" x14ac:dyDescent="0.25">
      <c r="A7434" s="14" t="s">
        <v>1</v>
      </c>
      <c r="B7434" s="14" t="s">
        <v>1</v>
      </c>
      <c r="C7434" s="14" t="s">
        <v>1</v>
      </c>
      <c r="D7434" s="42" t="s">
        <v>1</v>
      </c>
      <c r="E7434" s="42" t="s">
        <v>1</v>
      </c>
      <c r="F7434" s="42" t="s">
        <v>1</v>
      </c>
      <c r="G7434" s="42" t="s">
        <v>1</v>
      </c>
      <c r="H7434" s="17" t="s">
        <v>50</v>
      </c>
      <c r="I7434" s="66">
        <f t="shared" ref="I7434:O7434" si="5856">SUM(I7435)</f>
        <v>40100</v>
      </c>
      <c r="J7434" s="66">
        <f t="shared" si="5856"/>
        <v>10100</v>
      </c>
      <c r="K7434" s="66">
        <f t="shared" si="5856"/>
        <v>0</v>
      </c>
      <c r="L7434" s="66">
        <f t="shared" si="5824"/>
        <v>2021</v>
      </c>
      <c r="M7434" s="66">
        <f t="shared" si="5856"/>
        <v>0</v>
      </c>
      <c r="N7434" s="66">
        <f t="shared" si="5856"/>
        <v>0</v>
      </c>
      <c r="O7434" s="66">
        <f t="shared" si="5856"/>
        <v>2021</v>
      </c>
      <c r="P7434" s="66">
        <f t="shared" si="5828"/>
        <v>2021</v>
      </c>
      <c r="Q7434" s="66">
        <f t="shared" si="5829"/>
        <v>20.009900990099013</v>
      </c>
    </row>
    <row r="7435" spans="1:17" x14ac:dyDescent="0.25">
      <c r="A7435" s="12" t="s">
        <v>2082</v>
      </c>
      <c r="B7435" s="12" t="s">
        <v>69</v>
      </c>
      <c r="C7435" s="12" t="s">
        <v>751</v>
      </c>
      <c r="D7435" s="43" t="s">
        <v>2157</v>
      </c>
      <c r="E7435" s="42" t="s">
        <v>2712</v>
      </c>
      <c r="F7435" s="42" t="s">
        <v>1</v>
      </c>
      <c r="G7435" s="42" t="s">
        <v>1</v>
      </c>
      <c r="H7435" s="11" t="s">
        <v>52</v>
      </c>
      <c r="I7435" s="67">
        <f t="shared" ref="I7435" si="5857">SUM(I7436,I7438,I7440)</f>
        <v>40100</v>
      </c>
      <c r="J7435" s="67">
        <f t="shared" ref="J7435:K7435" si="5858">SUM(J7436,J7438,J7440)</f>
        <v>10100</v>
      </c>
      <c r="K7435" s="67">
        <f t="shared" si="5858"/>
        <v>0</v>
      </c>
      <c r="L7435" s="67">
        <f t="shared" si="5824"/>
        <v>2021</v>
      </c>
      <c r="M7435" s="67">
        <f t="shared" ref="M7435" si="5859">SUM(M7436,M7438,M7440)</f>
        <v>0</v>
      </c>
      <c r="N7435" s="67">
        <f t="shared" ref="N7435:O7435" si="5860">SUM(N7436,N7438,N7440)</f>
        <v>0</v>
      </c>
      <c r="O7435" s="67">
        <f t="shared" si="5860"/>
        <v>2021</v>
      </c>
      <c r="P7435" s="67">
        <f t="shared" si="5828"/>
        <v>2021</v>
      </c>
      <c r="Q7435" s="67">
        <f t="shared" si="5829"/>
        <v>20.009900990099013</v>
      </c>
    </row>
    <row r="7436" spans="1:17" x14ac:dyDescent="0.25">
      <c r="A7436" s="14" t="s">
        <v>2082</v>
      </c>
      <c r="B7436" s="14" t="s">
        <v>69</v>
      </c>
      <c r="C7436" s="14" t="s">
        <v>751</v>
      </c>
      <c r="D7436" s="50" t="s">
        <v>2157</v>
      </c>
      <c r="E7436" s="50" t="s">
        <v>2744</v>
      </c>
      <c r="F7436" s="43" t="s">
        <v>1</v>
      </c>
      <c r="G7436" s="49" t="s">
        <v>1</v>
      </c>
      <c r="H7436" s="11" t="s">
        <v>91</v>
      </c>
      <c r="I7436" s="67">
        <f t="shared" ref="I7436:O7436" si="5861">SUM(I7437)</f>
        <v>39000</v>
      </c>
      <c r="J7436" s="67">
        <f t="shared" si="5861"/>
        <v>9000</v>
      </c>
      <c r="K7436" s="67">
        <f t="shared" si="5861"/>
        <v>0</v>
      </c>
      <c r="L7436" s="67">
        <f t="shared" ref="L7436:L7499" si="5862">SUM(M7436:O7436)</f>
        <v>2021</v>
      </c>
      <c r="M7436" s="67">
        <f t="shared" si="5861"/>
        <v>0</v>
      </c>
      <c r="N7436" s="67">
        <f t="shared" si="5861"/>
        <v>0</v>
      </c>
      <c r="O7436" s="67">
        <f t="shared" si="5861"/>
        <v>2021</v>
      </c>
      <c r="P7436" s="67">
        <f t="shared" si="5828"/>
        <v>2021</v>
      </c>
      <c r="Q7436" s="67">
        <f t="shared" si="5829"/>
        <v>22.455555555555556</v>
      </c>
    </row>
    <row r="7437" spans="1:17" x14ac:dyDescent="0.25">
      <c r="A7437" s="12" t="s">
        <v>2082</v>
      </c>
      <c r="B7437" s="12" t="s">
        <v>69</v>
      </c>
      <c r="C7437" s="12" t="s">
        <v>751</v>
      </c>
      <c r="D7437" s="43" t="s">
        <v>2157</v>
      </c>
      <c r="E7437" s="48">
        <v>6142</v>
      </c>
      <c r="F7437" s="43" t="s">
        <v>2165</v>
      </c>
      <c r="G7437" s="56" t="s">
        <v>2899</v>
      </c>
      <c r="H7437" s="23" t="s">
        <v>2166</v>
      </c>
      <c r="I7437" s="68">
        <v>39000</v>
      </c>
      <c r="J7437" s="68">
        <v>9000</v>
      </c>
      <c r="K7437" s="68"/>
      <c r="L7437" s="68">
        <f t="shared" si="5862"/>
        <v>2021</v>
      </c>
      <c r="M7437" s="68"/>
      <c r="N7437" s="68"/>
      <c r="O7437" s="68">
        <v>2021</v>
      </c>
      <c r="P7437" s="68">
        <f t="shared" si="5828"/>
        <v>2021</v>
      </c>
      <c r="Q7437" s="68">
        <f t="shared" si="5829"/>
        <v>22.455555555555556</v>
      </c>
    </row>
    <row r="7438" spans="1:17" x14ac:dyDescent="0.25">
      <c r="A7438" s="14" t="s">
        <v>2082</v>
      </c>
      <c r="B7438" s="14" t="s">
        <v>69</v>
      </c>
      <c r="C7438" s="14" t="s">
        <v>751</v>
      </c>
      <c r="D7438" s="50" t="s">
        <v>2157</v>
      </c>
      <c r="E7438" s="50" t="s">
        <v>2721</v>
      </c>
      <c r="F7438" s="43" t="s">
        <v>1</v>
      </c>
      <c r="G7438" s="49" t="s">
        <v>1</v>
      </c>
      <c r="H7438" s="11" t="s">
        <v>53</v>
      </c>
      <c r="I7438" s="67">
        <f t="shared" ref="I7438:O7438" si="5863">SUM(I7439)</f>
        <v>1000</v>
      </c>
      <c r="J7438" s="67">
        <f t="shared" si="5863"/>
        <v>1000</v>
      </c>
      <c r="K7438" s="67">
        <f t="shared" si="5863"/>
        <v>0</v>
      </c>
      <c r="L7438" s="67">
        <f t="shared" si="5862"/>
        <v>0</v>
      </c>
      <c r="M7438" s="67">
        <f t="shared" si="5863"/>
        <v>0</v>
      </c>
      <c r="N7438" s="67">
        <f t="shared" si="5863"/>
        <v>0</v>
      </c>
      <c r="O7438" s="67">
        <f t="shared" si="5863"/>
        <v>0</v>
      </c>
      <c r="P7438" s="67">
        <f t="shared" si="5828"/>
        <v>0</v>
      </c>
      <c r="Q7438" s="67">
        <f t="shared" si="5829"/>
        <v>0</v>
      </c>
    </row>
    <row r="7439" spans="1:17" x14ac:dyDescent="0.25">
      <c r="A7439" s="12" t="s">
        <v>2082</v>
      </c>
      <c r="B7439" s="12" t="s">
        <v>69</v>
      </c>
      <c r="C7439" s="12" t="s">
        <v>751</v>
      </c>
      <c r="D7439" s="43" t="s">
        <v>2157</v>
      </c>
      <c r="E7439" s="48">
        <v>6143</v>
      </c>
      <c r="F7439" s="43" t="s">
        <v>2167</v>
      </c>
      <c r="G7439" s="56" t="s">
        <v>2899</v>
      </c>
      <c r="H7439" s="23" t="s">
        <v>2168</v>
      </c>
      <c r="I7439" s="68">
        <v>1000</v>
      </c>
      <c r="J7439" s="68">
        <v>1000</v>
      </c>
      <c r="K7439" s="68"/>
      <c r="L7439" s="68">
        <f t="shared" si="5862"/>
        <v>0</v>
      </c>
      <c r="M7439" s="68"/>
      <c r="N7439" s="68"/>
      <c r="O7439" s="68">
        <v>0</v>
      </c>
      <c r="P7439" s="68">
        <f t="shared" si="5828"/>
        <v>0</v>
      </c>
      <c r="Q7439" s="68">
        <f t="shared" si="5829"/>
        <v>0</v>
      </c>
    </row>
    <row r="7440" spans="1:17" x14ac:dyDescent="0.25">
      <c r="A7440" s="12" t="s">
        <v>2082</v>
      </c>
      <c r="B7440" s="12" t="s">
        <v>69</v>
      </c>
      <c r="C7440" s="12" t="s">
        <v>751</v>
      </c>
      <c r="D7440" s="43" t="s">
        <v>2157</v>
      </c>
      <c r="E7440" s="48">
        <v>6148</v>
      </c>
      <c r="F7440" s="43"/>
      <c r="G7440" s="56" t="s">
        <v>2899</v>
      </c>
      <c r="H7440" s="23" t="s">
        <v>58</v>
      </c>
      <c r="I7440" s="68">
        <v>100</v>
      </c>
      <c r="J7440" s="68">
        <v>100</v>
      </c>
      <c r="K7440" s="68"/>
      <c r="L7440" s="68">
        <f t="shared" si="5862"/>
        <v>0</v>
      </c>
      <c r="M7440" s="68"/>
      <c r="N7440" s="68"/>
      <c r="O7440" s="68"/>
      <c r="P7440" s="68">
        <f t="shared" ref="P7440:P7502" si="5864">K7440+L7440</f>
        <v>0</v>
      </c>
      <c r="Q7440" s="68">
        <f t="shared" ref="Q7440:Q7502" si="5865">IF(J7440=0,"-",P7440/J7440*100)</f>
        <v>0</v>
      </c>
    </row>
    <row r="7441" spans="1:17" ht="22.5" x14ac:dyDescent="0.25">
      <c r="A7441" s="14" t="s">
        <v>1</v>
      </c>
      <c r="B7441" s="14" t="s">
        <v>1</v>
      </c>
      <c r="C7441" s="14" t="s">
        <v>1</v>
      </c>
      <c r="D7441" s="42" t="s">
        <v>1</v>
      </c>
      <c r="E7441" s="42" t="s">
        <v>1</v>
      </c>
      <c r="F7441" s="42" t="s">
        <v>1</v>
      </c>
      <c r="G7441" s="42" t="s">
        <v>1</v>
      </c>
      <c r="H7441" s="17" t="s">
        <v>92</v>
      </c>
      <c r="I7441" s="66">
        <f t="shared" ref="I7441:O7443" si="5866">SUM(I7442)</f>
        <v>19000</v>
      </c>
      <c r="J7441" s="66">
        <f t="shared" si="5866"/>
        <v>3000</v>
      </c>
      <c r="K7441" s="66">
        <f t="shared" si="5866"/>
        <v>0</v>
      </c>
      <c r="L7441" s="66">
        <f t="shared" si="5862"/>
        <v>1000</v>
      </c>
      <c r="M7441" s="66">
        <f t="shared" si="5866"/>
        <v>0</v>
      </c>
      <c r="N7441" s="66">
        <f t="shared" si="5866"/>
        <v>0</v>
      </c>
      <c r="O7441" s="66">
        <f t="shared" si="5866"/>
        <v>1000</v>
      </c>
      <c r="P7441" s="66">
        <f t="shared" si="5864"/>
        <v>1000</v>
      </c>
      <c r="Q7441" s="66">
        <f t="shared" si="5865"/>
        <v>33.333333333333329</v>
      </c>
    </row>
    <row r="7442" spans="1:17" x14ac:dyDescent="0.25">
      <c r="A7442" s="12" t="s">
        <v>2082</v>
      </c>
      <c r="B7442" s="12" t="s">
        <v>69</v>
      </c>
      <c r="C7442" s="12" t="s">
        <v>751</v>
      </c>
      <c r="D7442" s="43" t="s">
        <v>2157</v>
      </c>
      <c r="E7442" s="42" t="s">
        <v>2713</v>
      </c>
      <c r="F7442" s="42" t="s">
        <v>1</v>
      </c>
      <c r="G7442" s="42" t="s">
        <v>1</v>
      </c>
      <c r="H7442" s="11" t="s">
        <v>94</v>
      </c>
      <c r="I7442" s="67">
        <f t="shared" si="5866"/>
        <v>19000</v>
      </c>
      <c r="J7442" s="67">
        <f t="shared" si="5866"/>
        <v>3000</v>
      </c>
      <c r="K7442" s="67">
        <f t="shared" si="5866"/>
        <v>0</v>
      </c>
      <c r="L7442" s="67">
        <f t="shared" si="5862"/>
        <v>1000</v>
      </c>
      <c r="M7442" s="67">
        <f t="shared" si="5866"/>
        <v>0</v>
      </c>
      <c r="N7442" s="67">
        <f t="shared" si="5866"/>
        <v>0</v>
      </c>
      <c r="O7442" s="67">
        <f t="shared" si="5866"/>
        <v>1000</v>
      </c>
      <c r="P7442" s="67">
        <f t="shared" si="5864"/>
        <v>1000</v>
      </c>
      <c r="Q7442" s="67">
        <f t="shared" si="5865"/>
        <v>33.333333333333329</v>
      </c>
    </row>
    <row r="7443" spans="1:17" x14ac:dyDescent="0.25">
      <c r="A7443" s="14" t="s">
        <v>2082</v>
      </c>
      <c r="B7443" s="14" t="s">
        <v>69</v>
      </c>
      <c r="C7443" s="14" t="s">
        <v>751</v>
      </c>
      <c r="D7443" s="50" t="s">
        <v>2157</v>
      </c>
      <c r="E7443" s="50" t="s">
        <v>2752</v>
      </c>
      <c r="F7443" s="43" t="s">
        <v>1</v>
      </c>
      <c r="G7443" s="49" t="s">
        <v>1</v>
      </c>
      <c r="H7443" s="11" t="s">
        <v>309</v>
      </c>
      <c r="I7443" s="67">
        <f t="shared" si="5866"/>
        <v>19000</v>
      </c>
      <c r="J7443" s="67">
        <f t="shared" si="5866"/>
        <v>3000</v>
      </c>
      <c r="K7443" s="67">
        <f t="shared" si="5866"/>
        <v>0</v>
      </c>
      <c r="L7443" s="67">
        <f t="shared" si="5862"/>
        <v>1000</v>
      </c>
      <c r="M7443" s="67">
        <f t="shared" si="5866"/>
        <v>0</v>
      </c>
      <c r="N7443" s="67">
        <f t="shared" si="5866"/>
        <v>0</v>
      </c>
      <c r="O7443" s="67">
        <f t="shared" si="5866"/>
        <v>1000</v>
      </c>
      <c r="P7443" s="67">
        <f t="shared" si="5864"/>
        <v>1000</v>
      </c>
      <c r="Q7443" s="67">
        <f t="shared" si="5865"/>
        <v>33.333333333333329</v>
      </c>
    </row>
    <row r="7444" spans="1:17" x14ac:dyDescent="0.25">
      <c r="A7444" s="12" t="s">
        <v>2082</v>
      </c>
      <c r="B7444" s="12" t="s">
        <v>69</v>
      </c>
      <c r="C7444" s="12" t="s">
        <v>751</v>
      </c>
      <c r="D7444" s="43" t="s">
        <v>2157</v>
      </c>
      <c r="E7444" s="48">
        <v>6152</v>
      </c>
      <c r="F7444" s="43" t="s">
        <v>2169</v>
      </c>
      <c r="G7444" s="56" t="s">
        <v>2899</v>
      </c>
      <c r="H7444" s="23" t="s">
        <v>2170</v>
      </c>
      <c r="I7444" s="68">
        <v>19000</v>
      </c>
      <c r="J7444" s="68">
        <v>3000</v>
      </c>
      <c r="K7444" s="68"/>
      <c r="L7444" s="68">
        <f t="shared" si="5862"/>
        <v>1000</v>
      </c>
      <c r="M7444" s="68"/>
      <c r="N7444" s="68"/>
      <c r="O7444" s="68">
        <v>1000</v>
      </c>
      <c r="P7444" s="68">
        <f t="shared" si="5864"/>
        <v>1000</v>
      </c>
      <c r="Q7444" s="68">
        <f t="shared" si="5865"/>
        <v>33.333333333333329</v>
      </c>
    </row>
    <row r="7445" spans="1:17" ht="22.5" x14ac:dyDescent="0.25">
      <c r="A7445" s="14" t="s">
        <v>1</v>
      </c>
      <c r="B7445" s="14" t="s">
        <v>1</v>
      </c>
      <c r="C7445" s="14" t="s">
        <v>1</v>
      </c>
      <c r="D7445" s="42" t="s">
        <v>1</v>
      </c>
      <c r="E7445" s="42" t="s">
        <v>1</v>
      </c>
      <c r="F7445" s="42" t="s">
        <v>1</v>
      </c>
      <c r="G7445" s="42" t="s">
        <v>1</v>
      </c>
      <c r="H7445" s="17" t="s">
        <v>59</v>
      </c>
      <c r="I7445" s="66">
        <f t="shared" ref="I7445:O7446" si="5867">SUM(I7446)</f>
        <v>25000</v>
      </c>
      <c r="J7445" s="66">
        <f t="shared" si="5867"/>
        <v>20000</v>
      </c>
      <c r="K7445" s="66">
        <f t="shared" si="5867"/>
        <v>0</v>
      </c>
      <c r="L7445" s="66">
        <f t="shared" si="5862"/>
        <v>3000</v>
      </c>
      <c r="M7445" s="66">
        <f t="shared" si="5867"/>
        <v>0</v>
      </c>
      <c r="N7445" s="66">
        <f t="shared" si="5867"/>
        <v>0</v>
      </c>
      <c r="O7445" s="66">
        <f t="shared" si="5867"/>
        <v>3000</v>
      </c>
      <c r="P7445" s="66">
        <f t="shared" si="5864"/>
        <v>3000</v>
      </c>
      <c r="Q7445" s="66">
        <f t="shared" si="5865"/>
        <v>15</v>
      </c>
    </row>
    <row r="7446" spans="1:17" x14ac:dyDescent="0.25">
      <c r="A7446" s="12" t="s">
        <v>2082</v>
      </c>
      <c r="B7446" s="12" t="s">
        <v>69</v>
      </c>
      <c r="C7446" s="12" t="s">
        <v>751</v>
      </c>
      <c r="D7446" s="43" t="s">
        <v>2157</v>
      </c>
      <c r="E7446" s="42" t="s">
        <v>2715</v>
      </c>
      <c r="F7446" s="42" t="s">
        <v>1</v>
      </c>
      <c r="G7446" s="42" t="s">
        <v>1</v>
      </c>
      <c r="H7446" s="11" t="s">
        <v>61</v>
      </c>
      <c r="I7446" s="67">
        <f t="shared" si="5867"/>
        <v>25000</v>
      </c>
      <c r="J7446" s="67">
        <f t="shared" si="5867"/>
        <v>20000</v>
      </c>
      <c r="K7446" s="67">
        <f t="shared" si="5867"/>
        <v>0</v>
      </c>
      <c r="L7446" s="67">
        <f t="shared" si="5862"/>
        <v>3000</v>
      </c>
      <c r="M7446" s="67">
        <f t="shared" si="5867"/>
        <v>0</v>
      </c>
      <c r="N7446" s="67">
        <f t="shared" si="5867"/>
        <v>0</v>
      </c>
      <c r="O7446" s="67">
        <f t="shared" si="5867"/>
        <v>3000</v>
      </c>
      <c r="P7446" s="67">
        <f t="shared" si="5864"/>
        <v>3000</v>
      </c>
      <c r="Q7446" s="67">
        <f t="shared" si="5865"/>
        <v>15</v>
      </c>
    </row>
    <row r="7447" spans="1:17" x14ac:dyDescent="0.25">
      <c r="A7447" s="12" t="s">
        <v>2082</v>
      </c>
      <c r="B7447" s="12" t="s">
        <v>69</v>
      </c>
      <c r="C7447" s="12" t="s">
        <v>751</v>
      </c>
      <c r="D7447" s="43" t="s">
        <v>2157</v>
      </c>
      <c r="E7447" s="48">
        <v>8213</v>
      </c>
      <c r="F7447" s="43"/>
      <c r="G7447" s="56" t="s">
        <v>2899</v>
      </c>
      <c r="H7447" s="23" t="s">
        <v>62</v>
      </c>
      <c r="I7447" s="68">
        <v>25000</v>
      </c>
      <c r="J7447" s="68">
        <v>20000</v>
      </c>
      <c r="K7447" s="68"/>
      <c r="L7447" s="68">
        <f t="shared" si="5862"/>
        <v>3000</v>
      </c>
      <c r="M7447" s="68"/>
      <c r="N7447" s="68"/>
      <c r="O7447" s="68">
        <v>3000</v>
      </c>
      <c r="P7447" s="68">
        <f t="shared" si="5864"/>
        <v>3000</v>
      </c>
      <c r="Q7447" s="68">
        <f t="shared" si="5865"/>
        <v>15</v>
      </c>
    </row>
    <row r="7448" spans="1:17" x14ac:dyDescent="0.25">
      <c r="A7448" s="23" t="s">
        <v>1</v>
      </c>
      <c r="B7448" s="23" t="s">
        <v>1</v>
      </c>
      <c r="C7448" s="23" t="s">
        <v>1</v>
      </c>
      <c r="D7448" s="49" t="s">
        <v>1</v>
      </c>
      <c r="E7448" s="49" t="s">
        <v>1</v>
      </c>
      <c r="F7448" s="49" t="s">
        <v>1</v>
      </c>
      <c r="G7448" s="49" t="s">
        <v>1</v>
      </c>
      <c r="H7448" s="17" t="s">
        <v>2171</v>
      </c>
      <c r="I7448" s="66">
        <f t="shared" ref="I7448:O7448" si="5868">SUM(I7411,I7434,I7441,I7445)</f>
        <v>896131</v>
      </c>
      <c r="J7448" s="66">
        <f t="shared" si="5868"/>
        <v>806131</v>
      </c>
      <c r="K7448" s="66">
        <f t="shared" si="5868"/>
        <v>0</v>
      </c>
      <c r="L7448" s="66">
        <f t="shared" si="5862"/>
        <v>56201</v>
      </c>
      <c r="M7448" s="66">
        <f t="shared" si="5868"/>
        <v>0</v>
      </c>
      <c r="N7448" s="66">
        <f t="shared" si="5868"/>
        <v>0</v>
      </c>
      <c r="O7448" s="66">
        <f t="shared" si="5868"/>
        <v>56201</v>
      </c>
      <c r="P7448" s="66">
        <f t="shared" si="5864"/>
        <v>56201</v>
      </c>
      <c r="Q7448" s="66">
        <f t="shared" si="5865"/>
        <v>6.9716956673295041</v>
      </c>
    </row>
    <row r="7449" spans="1:17" ht="15.75" thickBot="1" x14ac:dyDescent="0.3">
      <c r="A7449" s="23" t="s">
        <v>1</v>
      </c>
      <c r="B7449" s="23" t="s">
        <v>1</v>
      </c>
      <c r="C7449" s="23" t="s">
        <v>1</v>
      </c>
      <c r="D7449" s="49" t="s">
        <v>1</v>
      </c>
      <c r="E7449" s="49" t="s">
        <v>1</v>
      </c>
      <c r="F7449" s="49" t="s">
        <v>1</v>
      </c>
      <c r="G7449" s="49" t="s">
        <v>1</v>
      </c>
      <c r="H7449" s="11" t="s">
        <v>64</v>
      </c>
      <c r="I7449" s="67">
        <v>22</v>
      </c>
      <c r="J7449" s="67">
        <v>22</v>
      </c>
      <c r="K7449" s="67"/>
      <c r="L7449" s="67"/>
      <c r="M7449" s="67"/>
      <c r="N7449" s="67"/>
      <c r="O7449" s="67"/>
      <c r="P7449" s="67">
        <f t="shared" si="5864"/>
        <v>0</v>
      </c>
      <c r="Q7449" s="67">
        <f t="shared" si="5865"/>
        <v>0</v>
      </c>
    </row>
    <row r="7450" spans="1:17" ht="34.5" thickBot="1" x14ac:dyDescent="0.3">
      <c r="A7450" s="23" t="s">
        <v>1</v>
      </c>
      <c r="B7450" s="23" t="s">
        <v>1</v>
      </c>
      <c r="C7450" s="23" t="s">
        <v>1</v>
      </c>
      <c r="D7450" s="49" t="s">
        <v>1</v>
      </c>
      <c r="E7450" s="49" t="s">
        <v>1</v>
      </c>
      <c r="F7450" s="49" t="s">
        <v>1</v>
      </c>
      <c r="G7450" s="49" t="s">
        <v>1</v>
      </c>
      <c r="H7450" s="22" t="s">
        <v>65</v>
      </c>
      <c r="I7450" s="64" t="s">
        <v>2718</v>
      </c>
      <c r="J7450" s="64" t="s">
        <v>2879</v>
      </c>
      <c r="K7450" s="64" t="s">
        <v>2942</v>
      </c>
      <c r="L7450" s="64" t="s">
        <v>2942</v>
      </c>
      <c r="M7450" s="64" t="s">
        <v>2950</v>
      </c>
      <c r="N7450" s="64" t="s">
        <v>2949</v>
      </c>
      <c r="O7450" s="64" t="s">
        <v>2948</v>
      </c>
      <c r="P7450" s="64" t="s">
        <v>2942</v>
      </c>
      <c r="Q7450" s="64" t="s">
        <v>2944</v>
      </c>
    </row>
    <row r="7451" spans="1:17" x14ac:dyDescent="0.25">
      <c r="A7451" s="24"/>
      <c r="B7451" s="24"/>
      <c r="C7451" s="24"/>
      <c r="D7451" s="51"/>
      <c r="E7451" s="51"/>
      <c r="F7451" s="51"/>
      <c r="G7451" s="51"/>
      <c r="H7451" s="18" t="s">
        <v>1</v>
      </c>
      <c r="I7451" s="65">
        <v>1</v>
      </c>
      <c r="J7451" s="65" t="s">
        <v>2894</v>
      </c>
      <c r="K7451" s="65">
        <v>3</v>
      </c>
      <c r="L7451" s="65" t="s">
        <v>2945</v>
      </c>
      <c r="M7451" s="65">
        <v>5</v>
      </c>
      <c r="N7451" s="65">
        <v>6</v>
      </c>
      <c r="O7451" s="65">
        <v>7</v>
      </c>
      <c r="P7451" s="65" t="s">
        <v>2946</v>
      </c>
      <c r="Q7451" s="65">
        <v>9</v>
      </c>
    </row>
    <row r="7452" spans="1:17" x14ac:dyDescent="0.25">
      <c r="A7452" s="24"/>
      <c r="B7452" s="24"/>
      <c r="C7452" s="24"/>
      <c r="D7452" s="51"/>
      <c r="E7452" s="52"/>
      <c r="F7452" s="52"/>
      <c r="G7452" s="52"/>
      <c r="H7452" s="19" t="s">
        <v>132</v>
      </c>
      <c r="I7452" s="69">
        <f t="shared" ref="I7452" si="5869">SUM(I7448)</f>
        <v>896131</v>
      </c>
      <c r="J7452" s="69">
        <f t="shared" ref="J7452:K7452" si="5870">SUM(J7448)</f>
        <v>806131</v>
      </c>
      <c r="K7452" s="69">
        <f t="shared" si="5870"/>
        <v>0</v>
      </c>
      <c r="L7452" s="69">
        <f t="shared" si="5862"/>
        <v>56201</v>
      </c>
      <c r="M7452" s="69">
        <f t="shared" ref="M7452" si="5871">SUM(M7448)</f>
        <v>0</v>
      </c>
      <c r="N7452" s="69">
        <f t="shared" ref="N7452:O7452" si="5872">SUM(N7448)</f>
        <v>0</v>
      </c>
      <c r="O7452" s="69">
        <f t="shared" si="5872"/>
        <v>56201</v>
      </c>
      <c r="P7452" s="69">
        <f t="shared" si="5864"/>
        <v>56201</v>
      </c>
      <c r="Q7452" s="69">
        <f t="shared" si="5865"/>
        <v>6.9716956673295041</v>
      </c>
    </row>
    <row r="7453" spans="1:17" x14ac:dyDescent="0.25">
      <c r="A7453" s="24"/>
      <c r="B7453" s="24"/>
      <c r="C7453" s="24"/>
      <c r="D7453" s="51"/>
      <c r="E7453" s="51"/>
      <c r="F7453" s="51"/>
      <c r="G7453" s="51"/>
      <c r="H7453" s="20" t="s">
        <v>67</v>
      </c>
      <c r="I7453" s="69">
        <f t="shared" ref="I7453" si="5873">SUM(I7452)</f>
        <v>896131</v>
      </c>
      <c r="J7453" s="69">
        <f t="shared" ref="J7453:K7453" si="5874">SUM(J7452)</f>
        <v>806131</v>
      </c>
      <c r="K7453" s="69">
        <f t="shared" si="5874"/>
        <v>0</v>
      </c>
      <c r="L7453" s="69">
        <f t="shared" si="5862"/>
        <v>56201</v>
      </c>
      <c r="M7453" s="69">
        <f t="shared" ref="M7453" si="5875">SUM(M7452)</f>
        <v>0</v>
      </c>
      <c r="N7453" s="69">
        <f t="shared" ref="N7453:O7453" si="5876">SUM(N7452)</f>
        <v>0</v>
      </c>
      <c r="O7453" s="69">
        <f t="shared" si="5876"/>
        <v>56201</v>
      </c>
      <c r="P7453" s="69">
        <f t="shared" si="5864"/>
        <v>56201</v>
      </c>
      <c r="Q7453" s="69">
        <f t="shared" si="5865"/>
        <v>6.9716956673295041</v>
      </c>
    </row>
    <row r="7454" spans="1:17" x14ac:dyDescent="0.25">
      <c r="A7454" s="25"/>
      <c r="B7454" s="25"/>
      <c r="C7454" s="25"/>
      <c r="D7454" s="53"/>
      <c r="E7454" s="53"/>
      <c r="F7454" s="53"/>
      <c r="G7454" s="53"/>
    </row>
    <row r="7455" spans="1:17" ht="15.75" thickBot="1" x14ac:dyDescent="0.3">
      <c r="A7455" s="23" t="s">
        <v>1</v>
      </c>
      <c r="B7455" s="23" t="s">
        <v>1</v>
      </c>
      <c r="C7455" s="23" t="s">
        <v>1</v>
      </c>
      <c r="D7455" s="49" t="s">
        <v>1</v>
      </c>
      <c r="E7455" s="49" t="s">
        <v>1</v>
      </c>
      <c r="F7455" s="49" t="s">
        <v>1</v>
      </c>
      <c r="G7455" s="49" t="s">
        <v>1</v>
      </c>
      <c r="H7455" s="26" t="s">
        <v>1</v>
      </c>
      <c r="I7455" s="70"/>
      <c r="J7455" s="70"/>
      <c r="K7455" s="70"/>
      <c r="L7455" s="70"/>
      <c r="M7455" s="70"/>
      <c r="N7455" s="70"/>
      <c r="O7455" s="70"/>
      <c r="P7455" s="70"/>
      <c r="Q7455" s="70"/>
    </row>
    <row r="7456" spans="1:17" ht="34.5" thickBot="1" x14ac:dyDescent="0.3">
      <c r="A7456" s="22" t="s">
        <v>4</v>
      </c>
      <c r="B7456" s="22" t="s">
        <v>5</v>
      </c>
      <c r="C7456" s="22" t="s">
        <v>6</v>
      </c>
      <c r="D7456" s="44" t="s">
        <v>2891</v>
      </c>
      <c r="E7456" s="44" t="s">
        <v>2895</v>
      </c>
      <c r="F7456" s="44" t="s">
        <v>7</v>
      </c>
      <c r="G7456" s="44" t="s">
        <v>8</v>
      </c>
      <c r="H7456" s="22" t="s">
        <v>9</v>
      </c>
      <c r="I7456" s="64" t="s">
        <v>2718</v>
      </c>
      <c r="J7456" s="64" t="s">
        <v>2879</v>
      </c>
      <c r="K7456" s="64" t="s">
        <v>2942</v>
      </c>
      <c r="L7456" s="64" t="s">
        <v>2942</v>
      </c>
      <c r="M7456" s="64" t="s">
        <v>2950</v>
      </c>
      <c r="N7456" s="64" t="s">
        <v>2949</v>
      </c>
      <c r="O7456" s="64" t="s">
        <v>2948</v>
      </c>
      <c r="P7456" s="64" t="s">
        <v>2942</v>
      </c>
      <c r="Q7456" s="64" t="s">
        <v>2944</v>
      </c>
    </row>
    <row r="7457" spans="1:17" x14ac:dyDescent="0.25">
      <c r="A7457" s="15" t="s">
        <v>1</v>
      </c>
      <c r="B7457" s="15" t="s">
        <v>1</v>
      </c>
      <c r="C7457" s="15" t="s">
        <v>1</v>
      </c>
      <c r="D7457" s="45" t="s">
        <v>1</v>
      </c>
      <c r="E7457" s="45" t="s">
        <v>1</v>
      </c>
      <c r="F7457" s="46" t="s">
        <v>1</v>
      </c>
      <c r="G7457" s="47" t="s">
        <v>1</v>
      </c>
      <c r="H7457" s="16" t="s">
        <v>1</v>
      </c>
      <c r="I7457" s="65">
        <v>1</v>
      </c>
      <c r="J7457" s="65" t="s">
        <v>2894</v>
      </c>
      <c r="K7457" s="65">
        <v>3</v>
      </c>
      <c r="L7457" s="65" t="s">
        <v>2945</v>
      </c>
      <c r="M7457" s="65">
        <v>5</v>
      </c>
      <c r="N7457" s="65">
        <v>6</v>
      </c>
      <c r="O7457" s="65">
        <v>7</v>
      </c>
      <c r="P7457" s="65" t="s">
        <v>2946</v>
      </c>
      <c r="Q7457" s="65">
        <v>9</v>
      </c>
    </row>
    <row r="7458" spans="1:17" ht="22.5" x14ac:dyDescent="0.25">
      <c r="A7458" s="14" t="s">
        <v>2082</v>
      </c>
      <c r="B7458" s="14" t="s">
        <v>69</v>
      </c>
      <c r="C7458" s="12" t="s">
        <v>762</v>
      </c>
      <c r="D7458" s="43">
        <v>22020008</v>
      </c>
      <c r="E7458" s="42" t="s">
        <v>1</v>
      </c>
      <c r="F7458" s="42" t="s">
        <v>1</v>
      </c>
      <c r="G7458" s="42" t="s">
        <v>1</v>
      </c>
      <c r="H7458" s="11" t="s">
        <v>2173</v>
      </c>
      <c r="I7458" s="63"/>
      <c r="J7458" s="63"/>
      <c r="K7458" s="63"/>
      <c r="L7458" s="63"/>
      <c r="M7458" s="63"/>
      <c r="N7458" s="63"/>
      <c r="O7458" s="63"/>
      <c r="P7458" s="63">
        <f t="shared" si="5864"/>
        <v>0</v>
      </c>
      <c r="Q7458" s="63" t="str">
        <f t="shared" si="5865"/>
        <v>-</v>
      </c>
    </row>
    <row r="7459" spans="1:17" ht="22.5" x14ac:dyDescent="0.25">
      <c r="A7459" s="14" t="s">
        <v>1</v>
      </c>
      <c r="B7459" s="14" t="s">
        <v>1</v>
      </c>
      <c r="C7459" s="14" t="s">
        <v>1</v>
      </c>
      <c r="D7459" s="42" t="s">
        <v>1</v>
      </c>
      <c r="E7459" s="42" t="s">
        <v>1</v>
      </c>
      <c r="F7459" s="42" t="s">
        <v>1</v>
      </c>
      <c r="G7459" s="42" t="s">
        <v>1</v>
      </c>
      <c r="H7459" s="17" t="s">
        <v>13</v>
      </c>
      <c r="I7459" s="66">
        <f t="shared" ref="I7459" si="5877">SUM(I7460,I7468,I7470)</f>
        <v>859306</v>
      </c>
      <c r="J7459" s="66">
        <f t="shared" ref="J7459:K7459" si="5878">SUM(J7460,J7468,J7470)</f>
        <v>843956</v>
      </c>
      <c r="K7459" s="66">
        <f t="shared" si="5878"/>
        <v>0</v>
      </c>
      <c r="L7459" s="66">
        <f t="shared" si="5862"/>
        <v>72700</v>
      </c>
      <c r="M7459" s="66">
        <f t="shared" ref="M7459" si="5879">SUM(M7460,M7468,M7470)</f>
        <v>0</v>
      </c>
      <c r="N7459" s="66">
        <f t="shared" ref="N7459:O7459" si="5880">SUM(N7460,N7468,N7470)</f>
        <v>0</v>
      </c>
      <c r="O7459" s="66">
        <f t="shared" si="5880"/>
        <v>72700</v>
      </c>
      <c r="P7459" s="66">
        <f t="shared" si="5864"/>
        <v>72700</v>
      </c>
      <c r="Q7459" s="66">
        <f t="shared" si="5865"/>
        <v>8.6141931569892272</v>
      </c>
    </row>
    <row r="7460" spans="1:17" x14ac:dyDescent="0.25">
      <c r="A7460" s="12" t="s">
        <v>2082</v>
      </c>
      <c r="B7460" s="12" t="s">
        <v>69</v>
      </c>
      <c r="C7460" s="12" t="s">
        <v>762</v>
      </c>
      <c r="D7460" s="43" t="s">
        <v>2172</v>
      </c>
      <c r="E7460" s="42" t="s">
        <v>2709</v>
      </c>
      <c r="F7460" s="42" t="s">
        <v>1</v>
      </c>
      <c r="G7460" s="42" t="s">
        <v>1</v>
      </c>
      <c r="H7460" s="11" t="s">
        <v>15</v>
      </c>
      <c r="I7460" s="67">
        <f t="shared" ref="I7460" si="5881">SUM(I7461,I7462)</f>
        <v>706796</v>
      </c>
      <c r="J7460" s="67">
        <f t="shared" ref="J7460:K7460" si="5882">SUM(J7461,J7462)</f>
        <v>706796</v>
      </c>
      <c r="K7460" s="67">
        <f t="shared" si="5882"/>
        <v>0</v>
      </c>
      <c r="L7460" s="67">
        <f t="shared" si="5862"/>
        <v>62200</v>
      </c>
      <c r="M7460" s="67">
        <f t="shared" ref="M7460" si="5883">SUM(M7461,M7462)</f>
        <v>0</v>
      </c>
      <c r="N7460" s="67">
        <f t="shared" ref="N7460:O7460" si="5884">SUM(N7461,N7462)</f>
        <v>0</v>
      </c>
      <c r="O7460" s="67">
        <f t="shared" si="5884"/>
        <v>62200</v>
      </c>
      <c r="P7460" s="67">
        <f t="shared" si="5864"/>
        <v>62200</v>
      </c>
      <c r="Q7460" s="67">
        <f t="shared" si="5865"/>
        <v>8.8002761758696995</v>
      </c>
    </row>
    <row r="7461" spans="1:17" x14ac:dyDescent="0.25">
      <c r="A7461" s="12" t="s">
        <v>2082</v>
      </c>
      <c r="B7461" s="12" t="s">
        <v>69</v>
      </c>
      <c r="C7461" s="12" t="s">
        <v>762</v>
      </c>
      <c r="D7461" s="43" t="s">
        <v>2172</v>
      </c>
      <c r="E7461" s="48">
        <v>6111</v>
      </c>
      <c r="F7461" s="43"/>
      <c r="G7461" s="56" t="s">
        <v>2899</v>
      </c>
      <c r="H7461" s="23" t="s">
        <v>16</v>
      </c>
      <c r="I7461" s="68">
        <v>613900</v>
      </c>
      <c r="J7461" s="68">
        <v>613900</v>
      </c>
      <c r="K7461" s="68"/>
      <c r="L7461" s="68">
        <f t="shared" si="5862"/>
        <v>40000</v>
      </c>
      <c r="M7461" s="68"/>
      <c r="N7461" s="68"/>
      <c r="O7461" s="68">
        <v>40000</v>
      </c>
      <c r="P7461" s="68">
        <f t="shared" si="5864"/>
        <v>40000</v>
      </c>
      <c r="Q7461" s="68">
        <f t="shared" si="5865"/>
        <v>6.5157191725036645</v>
      </c>
    </row>
    <row r="7462" spans="1:17" x14ac:dyDescent="0.25">
      <c r="A7462" s="14" t="s">
        <v>2082</v>
      </c>
      <c r="B7462" s="14" t="s">
        <v>69</v>
      </c>
      <c r="C7462" s="14" t="s">
        <v>762</v>
      </c>
      <c r="D7462" s="50" t="s">
        <v>2172</v>
      </c>
      <c r="E7462" s="50" t="s">
        <v>2719</v>
      </c>
      <c r="F7462" s="43" t="s">
        <v>1</v>
      </c>
      <c r="G7462" s="49" t="s">
        <v>1</v>
      </c>
      <c r="H7462" s="11" t="s">
        <v>19</v>
      </c>
      <c r="I7462" s="67">
        <f t="shared" ref="I7462:O7462" si="5885">SUM(I7463:I7467)</f>
        <v>92896</v>
      </c>
      <c r="J7462" s="67">
        <f t="shared" si="5885"/>
        <v>92896</v>
      </c>
      <c r="K7462" s="67">
        <f t="shared" si="5885"/>
        <v>0</v>
      </c>
      <c r="L7462" s="67">
        <f t="shared" si="5862"/>
        <v>22200</v>
      </c>
      <c r="M7462" s="67">
        <f t="shared" si="5885"/>
        <v>0</v>
      </c>
      <c r="N7462" s="67">
        <f t="shared" si="5885"/>
        <v>0</v>
      </c>
      <c r="O7462" s="67">
        <f t="shared" si="5885"/>
        <v>22200</v>
      </c>
      <c r="P7462" s="67">
        <f t="shared" si="5864"/>
        <v>22200</v>
      </c>
      <c r="Q7462" s="67">
        <f t="shared" si="5865"/>
        <v>23.897692042714432</v>
      </c>
    </row>
    <row r="7463" spans="1:17" x14ac:dyDescent="0.25">
      <c r="A7463" s="12" t="s">
        <v>2082</v>
      </c>
      <c r="B7463" s="12" t="s">
        <v>69</v>
      </c>
      <c r="C7463" s="12" t="s">
        <v>762</v>
      </c>
      <c r="D7463" s="43" t="s">
        <v>2172</v>
      </c>
      <c r="E7463" s="48">
        <v>6112</v>
      </c>
      <c r="F7463" s="43" t="s">
        <v>2174</v>
      </c>
      <c r="G7463" s="56" t="s">
        <v>2899</v>
      </c>
      <c r="H7463" s="23" t="s">
        <v>73</v>
      </c>
      <c r="I7463" s="68">
        <v>13346</v>
      </c>
      <c r="J7463" s="68">
        <v>13346</v>
      </c>
      <c r="K7463" s="68"/>
      <c r="L7463" s="68">
        <f t="shared" si="5862"/>
        <v>0</v>
      </c>
      <c r="M7463" s="68"/>
      <c r="N7463" s="68"/>
      <c r="O7463" s="68">
        <v>0</v>
      </c>
      <c r="P7463" s="68">
        <f t="shared" si="5864"/>
        <v>0</v>
      </c>
      <c r="Q7463" s="68">
        <f t="shared" si="5865"/>
        <v>0</v>
      </c>
    </row>
    <row r="7464" spans="1:17" x14ac:dyDescent="0.25">
      <c r="A7464" s="12" t="s">
        <v>2082</v>
      </c>
      <c r="B7464" s="12" t="s">
        <v>69</v>
      </c>
      <c r="C7464" s="12" t="s">
        <v>762</v>
      </c>
      <c r="D7464" s="43" t="s">
        <v>2172</v>
      </c>
      <c r="E7464" s="48">
        <v>6112</v>
      </c>
      <c r="F7464" s="43" t="s">
        <v>2175</v>
      </c>
      <c r="G7464" s="56" t="s">
        <v>2899</v>
      </c>
      <c r="H7464" s="23" t="s">
        <v>22</v>
      </c>
      <c r="I7464" s="68">
        <v>46300</v>
      </c>
      <c r="J7464" s="68">
        <v>46300</v>
      </c>
      <c r="K7464" s="68"/>
      <c r="L7464" s="68">
        <f t="shared" si="5862"/>
        <v>3000</v>
      </c>
      <c r="M7464" s="68"/>
      <c r="N7464" s="68"/>
      <c r="O7464" s="68">
        <v>3000</v>
      </c>
      <c r="P7464" s="68">
        <f t="shared" si="5864"/>
        <v>3000</v>
      </c>
      <c r="Q7464" s="68">
        <f t="shared" si="5865"/>
        <v>6.4794816414686833</v>
      </c>
    </row>
    <row r="7465" spans="1:17" x14ac:dyDescent="0.25">
      <c r="A7465" s="12" t="s">
        <v>2082</v>
      </c>
      <c r="B7465" s="12" t="s">
        <v>69</v>
      </c>
      <c r="C7465" s="12" t="s">
        <v>762</v>
      </c>
      <c r="D7465" s="43" t="s">
        <v>2172</v>
      </c>
      <c r="E7465" s="48">
        <v>6112</v>
      </c>
      <c r="F7465" s="43" t="s">
        <v>2176</v>
      </c>
      <c r="G7465" s="56" t="s">
        <v>2899</v>
      </c>
      <c r="H7465" s="23" t="s">
        <v>24</v>
      </c>
      <c r="I7465" s="68">
        <v>12350</v>
      </c>
      <c r="J7465" s="68">
        <v>12350</v>
      </c>
      <c r="K7465" s="68"/>
      <c r="L7465" s="68">
        <f t="shared" si="5862"/>
        <v>0</v>
      </c>
      <c r="M7465" s="68"/>
      <c r="N7465" s="68"/>
      <c r="O7465" s="68"/>
      <c r="P7465" s="68">
        <f t="shared" si="5864"/>
        <v>0</v>
      </c>
      <c r="Q7465" s="68">
        <f t="shared" si="5865"/>
        <v>0</v>
      </c>
    </row>
    <row r="7466" spans="1:17" x14ac:dyDescent="0.25">
      <c r="A7466" s="12" t="s">
        <v>2082</v>
      </c>
      <c r="B7466" s="12" t="s">
        <v>69</v>
      </c>
      <c r="C7466" s="12" t="s">
        <v>762</v>
      </c>
      <c r="D7466" s="43" t="s">
        <v>2172</v>
      </c>
      <c r="E7466" s="48">
        <v>6112</v>
      </c>
      <c r="F7466" s="43" t="s">
        <v>2177</v>
      </c>
      <c r="G7466" s="56" t="s">
        <v>2899</v>
      </c>
      <c r="H7466" s="23" t="s">
        <v>76</v>
      </c>
      <c r="I7466" s="68">
        <v>15200</v>
      </c>
      <c r="J7466" s="68">
        <v>15200</v>
      </c>
      <c r="K7466" s="68"/>
      <c r="L7466" s="68">
        <f t="shared" si="5862"/>
        <v>15000</v>
      </c>
      <c r="M7466" s="68"/>
      <c r="N7466" s="68"/>
      <c r="O7466" s="68">
        <v>15000</v>
      </c>
      <c r="P7466" s="68">
        <f t="shared" si="5864"/>
        <v>15000</v>
      </c>
      <c r="Q7466" s="68">
        <f t="shared" si="5865"/>
        <v>98.68421052631578</v>
      </c>
    </row>
    <row r="7467" spans="1:17" x14ac:dyDescent="0.25">
      <c r="A7467" s="12" t="s">
        <v>2082</v>
      </c>
      <c r="B7467" s="12" t="s">
        <v>69</v>
      </c>
      <c r="C7467" s="12" t="s">
        <v>762</v>
      </c>
      <c r="D7467" s="43" t="s">
        <v>2172</v>
      </c>
      <c r="E7467" s="48">
        <v>6112</v>
      </c>
      <c r="F7467" s="43" t="s">
        <v>2178</v>
      </c>
      <c r="G7467" s="56" t="s">
        <v>2899</v>
      </c>
      <c r="H7467" s="23" t="s">
        <v>26</v>
      </c>
      <c r="I7467" s="68">
        <v>5700</v>
      </c>
      <c r="J7467" s="68">
        <v>5700</v>
      </c>
      <c r="K7467" s="68"/>
      <c r="L7467" s="68">
        <f t="shared" si="5862"/>
        <v>4200</v>
      </c>
      <c r="M7467" s="68"/>
      <c r="N7467" s="68"/>
      <c r="O7467" s="68">
        <v>4200</v>
      </c>
      <c r="P7467" s="68">
        <f t="shared" si="5864"/>
        <v>4200</v>
      </c>
      <c r="Q7467" s="68">
        <f t="shared" si="5865"/>
        <v>73.68421052631578</v>
      </c>
    </row>
    <row r="7468" spans="1:17" x14ac:dyDescent="0.25">
      <c r="A7468" s="12" t="s">
        <v>2082</v>
      </c>
      <c r="B7468" s="12" t="s">
        <v>69</v>
      </c>
      <c r="C7468" s="12" t="s">
        <v>762</v>
      </c>
      <c r="D7468" s="43" t="s">
        <v>2172</v>
      </c>
      <c r="E7468" s="42" t="s">
        <v>2710</v>
      </c>
      <c r="F7468" s="42" t="s">
        <v>1</v>
      </c>
      <c r="G7468" s="42" t="s">
        <v>1</v>
      </c>
      <c r="H7468" s="11" t="s">
        <v>28</v>
      </c>
      <c r="I7468" s="67">
        <f t="shared" ref="I7468:O7468" si="5886">SUM(I7469)</f>
        <v>63610</v>
      </c>
      <c r="J7468" s="67">
        <f t="shared" si="5886"/>
        <v>63610</v>
      </c>
      <c r="K7468" s="67">
        <f t="shared" si="5886"/>
        <v>0</v>
      </c>
      <c r="L7468" s="67">
        <f t="shared" si="5862"/>
        <v>4000</v>
      </c>
      <c r="M7468" s="67">
        <f t="shared" si="5886"/>
        <v>0</v>
      </c>
      <c r="N7468" s="67">
        <f t="shared" si="5886"/>
        <v>0</v>
      </c>
      <c r="O7468" s="67">
        <f t="shared" si="5886"/>
        <v>4000</v>
      </c>
      <c r="P7468" s="67">
        <f t="shared" si="5864"/>
        <v>4000</v>
      </c>
      <c r="Q7468" s="67">
        <f t="shared" si="5865"/>
        <v>6.2883194466278898</v>
      </c>
    </row>
    <row r="7469" spans="1:17" x14ac:dyDescent="0.25">
      <c r="A7469" s="12" t="s">
        <v>2082</v>
      </c>
      <c r="B7469" s="12" t="s">
        <v>69</v>
      </c>
      <c r="C7469" s="12" t="s">
        <v>762</v>
      </c>
      <c r="D7469" s="43" t="s">
        <v>2172</v>
      </c>
      <c r="E7469" s="48">
        <v>6121</v>
      </c>
      <c r="F7469" s="43"/>
      <c r="G7469" s="56" t="s">
        <v>2899</v>
      </c>
      <c r="H7469" s="23" t="s">
        <v>29</v>
      </c>
      <c r="I7469" s="68">
        <v>63610</v>
      </c>
      <c r="J7469" s="68">
        <v>63610</v>
      </c>
      <c r="K7469" s="68"/>
      <c r="L7469" s="68">
        <f t="shared" si="5862"/>
        <v>4000</v>
      </c>
      <c r="M7469" s="68"/>
      <c r="N7469" s="68"/>
      <c r="O7469" s="68">
        <v>4000</v>
      </c>
      <c r="P7469" s="68">
        <f t="shared" si="5864"/>
        <v>4000</v>
      </c>
      <c r="Q7469" s="68">
        <f t="shared" si="5865"/>
        <v>6.2883194466278898</v>
      </c>
    </row>
    <row r="7470" spans="1:17" x14ac:dyDescent="0.25">
      <c r="A7470" s="12" t="s">
        <v>2082</v>
      </c>
      <c r="B7470" s="12" t="s">
        <v>69</v>
      </c>
      <c r="C7470" s="12" t="s">
        <v>762</v>
      </c>
      <c r="D7470" s="43" t="s">
        <v>2172</v>
      </c>
      <c r="E7470" s="42" t="s">
        <v>2711</v>
      </c>
      <c r="F7470" s="42" t="s">
        <v>1</v>
      </c>
      <c r="G7470" s="42" t="s">
        <v>1</v>
      </c>
      <c r="H7470" s="11" t="s">
        <v>32</v>
      </c>
      <c r="I7470" s="67">
        <f t="shared" ref="I7470:O7470" si="5887">SUM(I7471:I7479)</f>
        <v>88900</v>
      </c>
      <c r="J7470" s="67">
        <f t="shared" si="5887"/>
        <v>73550</v>
      </c>
      <c r="K7470" s="67">
        <f t="shared" si="5887"/>
        <v>0</v>
      </c>
      <c r="L7470" s="67">
        <f t="shared" si="5862"/>
        <v>6500</v>
      </c>
      <c r="M7470" s="67">
        <f t="shared" si="5887"/>
        <v>0</v>
      </c>
      <c r="N7470" s="67">
        <f t="shared" si="5887"/>
        <v>0</v>
      </c>
      <c r="O7470" s="67">
        <f t="shared" si="5887"/>
        <v>6500</v>
      </c>
      <c r="P7470" s="67">
        <f t="shared" si="5864"/>
        <v>6500</v>
      </c>
      <c r="Q7470" s="67">
        <f t="shared" si="5865"/>
        <v>8.8375254928619995</v>
      </c>
    </row>
    <row r="7471" spans="1:17" x14ac:dyDescent="0.25">
      <c r="A7471" s="12" t="s">
        <v>2082</v>
      </c>
      <c r="B7471" s="12" t="s">
        <v>69</v>
      </c>
      <c r="C7471" s="12" t="s">
        <v>762</v>
      </c>
      <c r="D7471" s="43" t="s">
        <v>2172</v>
      </c>
      <c r="E7471" s="48">
        <v>6131</v>
      </c>
      <c r="F7471" s="43"/>
      <c r="G7471" s="56" t="s">
        <v>2899</v>
      </c>
      <c r="H7471" s="23" t="s">
        <v>33</v>
      </c>
      <c r="I7471" s="68">
        <v>3000</v>
      </c>
      <c r="J7471" s="68">
        <v>1500</v>
      </c>
      <c r="K7471" s="68"/>
      <c r="L7471" s="68">
        <f t="shared" si="5862"/>
        <v>0</v>
      </c>
      <c r="M7471" s="68"/>
      <c r="N7471" s="68"/>
      <c r="O7471" s="68">
        <v>0</v>
      </c>
      <c r="P7471" s="68">
        <f t="shared" si="5864"/>
        <v>0</v>
      </c>
      <c r="Q7471" s="68">
        <f t="shared" si="5865"/>
        <v>0</v>
      </c>
    </row>
    <row r="7472" spans="1:17" x14ac:dyDescent="0.25">
      <c r="A7472" s="12" t="s">
        <v>2082</v>
      </c>
      <c r="B7472" s="12" t="s">
        <v>69</v>
      </c>
      <c r="C7472" s="12" t="s">
        <v>762</v>
      </c>
      <c r="D7472" s="43" t="s">
        <v>2172</v>
      </c>
      <c r="E7472" s="48">
        <v>6132</v>
      </c>
      <c r="F7472" s="43"/>
      <c r="G7472" s="56" t="s">
        <v>2899</v>
      </c>
      <c r="H7472" s="23" t="s">
        <v>227</v>
      </c>
      <c r="I7472" s="68">
        <v>9000</v>
      </c>
      <c r="J7472" s="68">
        <v>9000</v>
      </c>
      <c r="K7472" s="68"/>
      <c r="L7472" s="68">
        <f t="shared" si="5862"/>
        <v>1200</v>
      </c>
      <c r="M7472" s="68"/>
      <c r="N7472" s="68"/>
      <c r="O7472" s="68">
        <v>1200</v>
      </c>
      <c r="P7472" s="68">
        <f t="shared" si="5864"/>
        <v>1200</v>
      </c>
      <c r="Q7472" s="68">
        <f t="shared" si="5865"/>
        <v>13.333333333333334</v>
      </c>
    </row>
    <row r="7473" spans="1:17" x14ac:dyDescent="0.25">
      <c r="A7473" s="12" t="s">
        <v>2082</v>
      </c>
      <c r="B7473" s="12" t="s">
        <v>69</v>
      </c>
      <c r="C7473" s="12" t="s">
        <v>762</v>
      </c>
      <c r="D7473" s="43" t="s">
        <v>2172</v>
      </c>
      <c r="E7473" s="48">
        <v>6133</v>
      </c>
      <c r="F7473" s="43"/>
      <c r="G7473" s="56" t="s">
        <v>2899</v>
      </c>
      <c r="H7473" s="23" t="s">
        <v>229</v>
      </c>
      <c r="I7473" s="68">
        <v>14000</v>
      </c>
      <c r="J7473" s="68">
        <v>14000</v>
      </c>
      <c r="K7473" s="68"/>
      <c r="L7473" s="68">
        <f t="shared" si="5862"/>
        <v>1200</v>
      </c>
      <c r="M7473" s="68"/>
      <c r="N7473" s="68"/>
      <c r="O7473" s="68">
        <v>1200</v>
      </c>
      <c r="P7473" s="68">
        <f t="shared" si="5864"/>
        <v>1200</v>
      </c>
      <c r="Q7473" s="68">
        <f t="shared" si="5865"/>
        <v>8.5714285714285712</v>
      </c>
    </row>
    <row r="7474" spans="1:17" x14ac:dyDescent="0.25">
      <c r="A7474" s="12" t="s">
        <v>2082</v>
      </c>
      <c r="B7474" s="12" t="s">
        <v>69</v>
      </c>
      <c r="C7474" s="12" t="s">
        <v>762</v>
      </c>
      <c r="D7474" s="43" t="s">
        <v>2172</v>
      </c>
      <c r="E7474" s="48">
        <v>6134</v>
      </c>
      <c r="F7474" s="43"/>
      <c r="G7474" s="56" t="s">
        <v>2899</v>
      </c>
      <c r="H7474" s="23" t="s">
        <v>169</v>
      </c>
      <c r="I7474" s="68">
        <v>5000</v>
      </c>
      <c r="J7474" s="68">
        <v>4000</v>
      </c>
      <c r="K7474" s="68"/>
      <c r="L7474" s="68">
        <f t="shared" si="5862"/>
        <v>0</v>
      </c>
      <c r="M7474" s="68"/>
      <c r="N7474" s="68"/>
      <c r="O7474" s="68">
        <v>0</v>
      </c>
      <c r="P7474" s="68">
        <f t="shared" si="5864"/>
        <v>0</v>
      </c>
      <c r="Q7474" s="68">
        <f t="shared" si="5865"/>
        <v>0</v>
      </c>
    </row>
    <row r="7475" spans="1:17" x14ac:dyDescent="0.25">
      <c r="A7475" s="12" t="s">
        <v>2082</v>
      </c>
      <c r="B7475" s="12" t="s">
        <v>69</v>
      </c>
      <c r="C7475" s="12" t="s">
        <v>762</v>
      </c>
      <c r="D7475" s="43" t="s">
        <v>2172</v>
      </c>
      <c r="E7475" s="48">
        <v>6135</v>
      </c>
      <c r="F7475" s="43"/>
      <c r="G7475" s="56" t="s">
        <v>2899</v>
      </c>
      <c r="H7475" s="23" t="s">
        <v>231</v>
      </c>
      <c r="I7475" s="68">
        <v>1000</v>
      </c>
      <c r="J7475" s="68">
        <v>1000</v>
      </c>
      <c r="K7475" s="68"/>
      <c r="L7475" s="68">
        <f t="shared" si="5862"/>
        <v>130</v>
      </c>
      <c r="M7475" s="68"/>
      <c r="N7475" s="68"/>
      <c r="O7475" s="68">
        <v>130</v>
      </c>
      <c r="P7475" s="68">
        <f t="shared" si="5864"/>
        <v>130</v>
      </c>
      <c r="Q7475" s="68">
        <f t="shared" si="5865"/>
        <v>13</v>
      </c>
    </row>
    <row r="7476" spans="1:17" x14ac:dyDescent="0.25">
      <c r="A7476" s="12" t="s">
        <v>2082</v>
      </c>
      <c r="B7476" s="12" t="s">
        <v>69</v>
      </c>
      <c r="C7476" s="12" t="s">
        <v>762</v>
      </c>
      <c r="D7476" s="43" t="s">
        <v>2172</v>
      </c>
      <c r="E7476" s="48">
        <v>6136</v>
      </c>
      <c r="F7476" s="43"/>
      <c r="G7476" s="56" t="s">
        <v>2899</v>
      </c>
      <c r="H7476" s="23" t="s">
        <v>233</v>
      </c>
      <c r="I7476" s="68">
        <v>8000</v>
      </c>
      <c r="J7476" s="68">
        <v>8000</v>
      </c>
      <c r="K7476" s="68"/>
      <c r="L7476" s="68">
        <f t="shared" si="5862"/>
        <v>670</v>
      </c>
      <c r="M7476" s="68"/>
      <c r="N7476" s="68"/>
      <c r="O7476" s="68">
        <v>670</v>
      </c>
      <c r="P7476" s="68">
        <f t="shared" si="5864"/>
        <v>670</v>
      </c>
      <c r="Q7476" s="68">
        <f t="shared" si="5865"/>
        <v>8.375</v>
      </c>
    </row>
    <row r="7477" spans="1:17" x14ac:dyDescent="0.25">
      <c r="A7477" s="12" t="s">
        <v>2082</v>
      </c>
      <c r="B7477" s="12" t="s">
        <v>69</v>
      </c>
      <c r="C7477" s="12" t="s">
        <v>762</v>
      </c>
      <c r="D7477" s="43" t="s">
        <v>2172</v>
      </c>
      <c r="E7477" s="48">
        <v>6137</v>
      </c>
      <c r="F7477" s="43"/>
      <c r="G7477" s="56" t="s">
        <v>2899</v>
      </c>
      <c r="H7477" s="23" t="s">
        <v>235</v>
      </c>
      <c r="I7477" s="68">
        <v>1500</v>
      </c>
      <c r="J7477" s="68">
        <v>1500</v>
      </c>
      <c r="K7477" s="68"/>
      <c r="L7477" s="68">
        <f t="shared" si="5862"/>
        <v>375</v>
      </c>
      <c r="M7477" s="68"/>
      <c r="N7477" s="68"/>
      <c r="O7477" s="68">
        <v>375</v>
      </c>
      <c r="P7477" s="68">
        <f t="shared" si="5864"/>
        <v>375</v>
      </c>
      <c r="Q7477" s="68">
        <f t="shared" si="5865"/>
        <v>25</v>
      </c>
    </row>
    <row r="7478" spans="1:17" x14ac:dyDescent="0.25">
      <c r="A7478" s="12" t="s">
        <v>2082</v>
      </c>
      <c r="B7478" s="12" t="s">
        <v>69</v>
      </c>
      <c r="C7478" s="12" t="s">
        <v>762</v>
      </c>
      <c r="D7478" s="43" t="s">
        <v>2172</v>
      </c>
      <c r="E7478" s="48">
        <v>6138</v>
      </c>
      <c r="F7478" s="43"/>
      <c r="G7478" s="56" t="s">
        <v>2899</v>
      </c>
      <c r="H7478" s="23" t="s">
        <v>237</v>
      </c>
      <c r="I7478" s="68">
        <v>3000</v>
      </c>
      <c r="J7478" s="68">
        <v>3000</v>
      </c>
      <c r="K7478" s="68"/>
      <c r="L7478" s="68">
        <f t="shared" si="5862"/>
        <v>0</v>
      </c>
      <c r="M7478" s="68"/>
      <c r="N7478" s="68"/>
      <c r="O7478" s="68">
        <v>0</v>
      </c>
      <c r="P7478" s="68">
        <f t="shared" si="5864"/>
        <v>0</v>
      </c>
      <c r="Q7478" s="68">
        <f t="shared" si="5865"/>
        <v>0</v>
      </c>
    </row>
    <row r="7479" spans="1:17" x14ac:dyDescent="0.25">
      <c r="A7479" s="14" t="s">
        <v>2082</v>
      </c>
      <c r="B7479" s="14" t="s">
        <v>69</v>
      </c>
      <c r="C7479" s="14" t="s">
        <v>762</v>
      </c>
      <c r="D7479" s="50" t="s">
        <v>2172</v>
      </c>
      <c r="E7479" s="50" t="s">
        <v>2720</v>
      </c>
      <c r="F7479" s="43" t="s">
        <v>1</v>
      </c>
      <c r="G7479" s="49" t="s">
        <v>1</v>
      </c>
      <c r="H7479" s="11" t="s">
        <v>35</v>
      </c>
      <c r="I7479" s="67">
        <f t="shared" ref="I7479:O7479" si="5888">SUM(I7480:I7482)</f>
        <v>44400</v>
      </c>
      <c r="J7479" s="67">
        <f t="shared" si="5888"/>
        <v>31550</v>
      </c>
      <c r="K7479" s="67">
        <f t="shared" si="5888"/>
        <v>0</v>
      </c>
      <c r="L7479" s="67">
        <f t="shared" si="5862"/>
        <v>2925</v>
      </c>
      <c r="M7479" s="67">
        <f t="shared" si="5888"/>
        <v>0</v>
      </c>
      <c r="N7479" s="67">
        <f t="shared" si="5888"/>
        <v>0</v>
      </c>
      <c r="O7479" s="67">
        <f t="shared" si="5888"/>
        <v>2925</v>
      </c>
      <c r="P7479" s="67">
        <f t="shared" si="5864"/>
        <v>2925</v>
      </c>
      <c r="Q7479" s="67">
        <f t="shared" si="5865"/>
        <v>9.2709984152139455</v>
      </c>
    </row>
    <row r="7480" spans="1:17" x14ac:dyDescent="0.25">
      <c r="A7480" s="12" t="s">
        <v>2082</v>
      </c>
      <c r="B7480" s="12" t="s">
        <v>69</v>
      </c>
      <c r="C7480" s="12" t="s">
        <v>762</v>
      </c>
      <c r="D7480" s="43" t="s">
        <v>2172</v>
      </c>
      <c r="E7480" s="48">
        <v>6139</v>
      </c>
      <c r="F7480" s="43"/>
      <c r="G7480" s="56" t="s">
        <v>2899</v>
      </c>
      <c r="H7480" s="23" t="s">
        <v>35</v>
      </c>
      <c r="I7480" s="68">
        <v>39850</v>
      </c>
      <c r="J7480" s="68">
        <v>27000</v>
      </c>
      <c r="K7480" s="68"/>
      <c r="L7480" s="68">
        <f t="shared" si="5862"/>
        <v>2250</v>
      </c>
      <c r="M7480" s="68"/>
      <c r="N7480" s="68"/>
      <c r="O7480" s="68">
        <v>2250</v>
      </c>
      <c r="P7480" s="68">
        <f t="shared" si="5864"/>
        <v>2250</v>
      </c>
      <c r="Q7480" s="68">
        <f t="shared" si="5865"/>
        <v>8.3333333333333321</v>
      </c>
    </row>
    <row r="7481" spans="1:17" x14ac:dyDescent="0.25">
      <c r="A7481" s="12" t="s">
        <v>2082</v>
      </c>
      <c r="B7481" s="12" t="s">
        <v>69</v>
      </c>
      <c r="C7481" s="12" t="s">
        <v>762</v>
      </c>
      <c r="D7481" s="43" t="s">
        <v>2172</v>
      </c>
      <c r="E7481" s="48">
        <v>6139</v>
      </c>
      <c r="F7481" s="43" t="s">
        <v>2179</v>
      </c>
      <c r="G7481" s="56" t="s">
        <v>2899</v>
      </c>
      <c r="H7481" s="23" t="s">
        <v>43</v>
      </c>
      <c r="I7481" s="68">
        <v>1750</v>
      </c>
      <c r="J7481" s="68">
        <v>1750</v>
      </c>
      <c r="K7481" s="68"/>
      <c r="L7481" s="68">
        <f t="shared" si="5862"/>
        <v>200</v>
      </c>
      <c r="M7481" s="68"/>
      <c r="N7481" s="68"/>
      <c r="O7481" s="68">
        <v>200</v>
      </c>
      <c r="P7481" s="68">
        <f t="shared" si="5864"/>
        <v>200</v>
      </c>
      <c r="Q7481" s="68">
        <f t="shared" si="5865"/>
        <v>11.428571428571429</v>
      </c>
    </row>
    <row r="7482" spans="1:17" ht="22.5" x14ac:dyDescent="0.25">
      <c r="A7482" s="12" t="s">
        <v>2082</v>
      </c>
      <c r="B7482" s="12" t="s">
        <v>69</v>
      </c>
      <c r="C7482" s="12" t="s">
        <v>762</v>
      </c>
      <c r="D7482" s="43" t="s">
        <v>2172</v>
      </c>
      <c r="E7482" s="48">
        <v>6139</v>
      </c>
      <c r="F7482" s="43" t="s">
        <v>2180</v>
      </c>
      <c r="G7482" s="56" t="s">
        <v>2899</v>
      </c>
      <c r="H7482" s="23" t="s">
        <v>49</v>
      </c>
      <c r="I7482" s="68">
        <v>2800</v>
      </c>
      <c r="J7482" s="68">
        <v>2800</v>
      </c>
      <c r="K7482" s="68"/>
      <c r="L7482" s="68">
        <f t="shared" si="5862"/>
        <v>475</v>
      </c>
      <c r="M7482" s="68"/>
      <c r="N7482" s="68"/>
      <c r="O7482" s="68">
        <v>475</v>
      </c>
      <c r="P7482" s="68">
        <f t="shared" si="5864"/>
        <v>475</v>
      </c>
      <c r="Q7482" s="68">
        <f t="shared" si="5865"/>
        <v>16.964285714285715</v>
      </c>
    </row>
    <row r="7483" spans="1:17" ht="22.5" x14ac:dyDescent="0.25">
      <c r="A7483" s="14" t="s">
        <v>1</v>
      </c>
      <c r="B7483" s="14" t="s">
        <v>1</v>
      </c>
      <c r="C7483" s="14" t="s">
        <v>1</v>
      </c>
      <c r="D7483" s="42" t="s">
        <v>1</v>
      </c>
      <c r="E7483" s="42" t="s">
        <v>1</v>
      </c>
      <c r="F7483" s="42" t="s">
        <v>1</v>
      </c>
      <c r="G7483" s="42" t="s">
        <v>1</v>
      </c>
      <c r="H7483" s="17" t="s">
        <v>50</v>
      </c>
      <c r="I7483" s="66">
        <f t="shared" ref="I7483:O7483" si="5889">SUM(I7484)</f>
        <v>1100</v>
      </c>
      <c r="J7483" s="66">
        <f t="shared" si="5889"/>
        <v>1100</v>
      </c>
      <c r="K7483" s="66">
        <f t="shared" si="5889"/>
        <v>0</v>
      </c>
      <c r="L7483" s="66">
        <f t="shared" si="5862"/>
        <v>0</v>
      </c>
      <c r="M7483" s="66">
        <f t="shared" si="5889"/>
        <v>0</v>
      </c>
      <c r="N7483" s="66">
        <f t="shared" si="5889"/>
        <v>0</v>
      </c>
      <c r="O7483" s="66">
        <f t="shared" si="5889"/>
        <v>0</v>
      </c>
      <c r="P7483" s="66">
        <f t="shared" si="5864"/>
        <v>0</v>
      </c>
      <c r="Q7483" s="66">
        <f t="shared" si="5865"/>
        <v>0</v>
      </c>
    </row>
    <row r="7484" spans="1:17" x14ac:dyDescent="0.25">
      <c r="A7484" s="12" t="s">
        <v>2082</v>
      </c>
      <c r="B7484" s="12" t="s">
        <v>69</v>
      </c>
      <c r="C7484" s="12" t="s">
        <v>762</v>
      </c>
      <c r="D7484" s="43" t="s">
        <v>2172</v>
      </c>
      <c r="E7484" s="42" t="s">
        <v>2712</v>
      </c>
      <c r="F7484" s="42" t="s">
        <v>1</v>
      </c>
      <c r="G7484" s="42" t="s">
        <v>1</v>
      </c>
      <c r="H7484" s="11" t="s">
        <v>52</v>
      </c>
      <c r="I7484" s="67">
        <f t="shared" ref="I7484" si="5890">SUM(I7485,I7487)</f>
        <v>1100</v>
      </c>
      <c r="J7484" s="67">
        <f t="shared" ref="J7484:K7484" si="5891">SUM(J7485,J7487)</f>
        <v>1100</v>
      </c>
      <c r="K7484" s="67">
        <f t="shared" si="5891"/>
        <v>0</v>
      </c>
      <c r="L7484" s="67">
        <f t="shared" si="5862"/>
        <v>0</v>
      </c>
      <c r="M7484" s="67">
        <f t="shared" ref="M7484" si="5892">SUM(M7485,M7487)</f>
        <v>0</v>
      </c>
      <c r="N7484" s="67">
        <f t="shared" ref="N7484:O7484" si="5893">SUM(N7485,N7487)</f>
        <v>0</v>
      </c>
      <c r="O7484" s="67">
        <f t="shared" si="5893"/>
        <v>0</v>
      </c>
      <c r="P7484" s="67">
        <f t="shared" si="5864"/>
        <v>0</v>
      </c>
      <c r="Q7484" s="67">
        <f t="shared" si="5865"/>
        <v>0</v>
      </c>
    </row>
    <row r="7485" spans="1:17" x14ac:dyDescent="0.25">
      <c r="A7485" s="14" t="s">
        <v>2082</v>
      </c>
      <c r="B7485" s="14" t="s">
        <v>69</v>
      </c>
      <c r="C7485" s="14" t="s">
        <v>762</v>
      </c>
      <c r="D7485" s="50" t="s">
        <v>2172</v>
      </c>
      <c r="E7485" s="50" t="s">
        <v>2721</v>
      </c>
      <c r="F7485" s="43" t="s">
        <v>1</v>
      </c>
      <c r="G7485" s="49" t="s">
        <v>1</v>
      </c>
      <c r="H7485" s="11" t="s">
        <v>53</v>
      </c>
      <c r="I7485" s="67">
        <f t="shared" ref="I7485:O7485" si="5894">SUM(I7486)</f>
        <v>1000</v>
      </c>
      <c r="J7485" s="67">
        <f t="shared" si="5894"/>
        <v>1000</v>
      </c>
      <c r="K7485" s="67">
        <f t="shared" si="5894"/>
        <v>0</v>
      </c>
      <c r="L7485" s="67">
        <f t="shared" si="5862"/>
        <v>0</v>
      </c>
      <c r="M7485" s="67">
        <f t="shared" si="5894"/>
        <v>0</v>
      </c>
      <c r="N7485" s="67">
        <f t="shared" si="5894"/>
        <v>0</v>
      </c>
      <c r="O7485" s="67">
        <f t="shared" si="5894"/>
        <v>0</v>
      </c>
      <c r="P7485" s="67">
        <f t="shared" si="5864"/>
        <v>0</v>
      </c>
      <c r="Q7485" s="67">
        <f t="shared" si="5865"/>
        <v>0</v>
      </c>
    </row>
    <row r="7486" spans="1:17" x14ac:dyDescent="0.25">
      <c r="A7486" s="12" t="s">
        <v>2082</v>
      </c>
      <c r="B7486" s="12" t="s">
        <v>69</v>
      </c>
      <c r="C7486" s="12" t="s">
        <v>762</v>
      </c>
      <c r="D7486" s="43" t="s">
        <v>2172</v>
      </c>
      <c r="E7486" s="48">
        <v>6143</v>
      </c>
      <c r="F7486" s="43" t="s">
        <v>2828</v>
      </c>
      <c r="G7486" s="56" t="s">
        <v>2899</v>
      </c>
      <c r="H7486" s="23" t="s">
        <v>2181</v>
      </c>
      <c r="I7486" s="68">
        <v>1000</v>
      </c>
      <c r="J7486" s="68">
        <v>1000</v>
      </c>
      <c r="K7486" s="68"/>
      <c r="L7486" s="68">
        <f t="shared" si="5862"/>
        <v>0</v>
      </c>
      <c r="M7486" s="68"/>
      <c r="N7486" s="68"/>
      <c r="O7486" s="68"/>
      <c r="P7486" s="68">
        <f t="shared" si="5864"/>
        <v>0</v>
      </c>
      <c r="Q7486" s="68">
        <f t="shared" si="5865"/>
        <v>0</v>
      </c>
    </row>
    <row r="7487" spans="1:17" x14ac:dyDescent="0.25">
      <c r="A7487" s="14" t="s">
        <v>2082</v>
      </c>
      <c r="B7487" s="14" t="s">
        <v>69</v>
      </c>
      <c r="C7487" s="14" t="s">
        <v>762</v>
      </c>
      <c r="D7487" s="50" t="s">
        <v>2172</v>
      </c>
      <c r="E7487" s="50" t="s">
        <v>2739</v>
      </c>
      <c r="F7487" s="43" t="s">
        <v>1</v>
      </c>
      <c r="G7487" s="49" t="s">
        <v>1</v>
      </c>
      <c r="H7487" s="11" t="s">
        <v>58</v>
      </c>
      <c r="I7487" s="67">
        <f t="shared" ref="I7487:O7487" si="5895">SUM(I7488)</f>
        <v>100</v>
      </c>
      <c r="J7487" s="67">
        <f t="shared" si="5895"/>
        <v>100</v>
      </c>
      <c r="K7487" s="67">
        <f t="shared" si="5895"/>
        <v>0</v>
      </c>
      <c r="L7487" s="67">
        <f t="shared" si="5862"/>
        <v>0</v>
      </c>
      <c r="M7487" s="67">
        <f t="shared" si="5895"/>
        <v>0</v>
      </c>
      <c r="N7487" s="67">
        <f t="shared" si="5895"/>
        <v>0</v>
      </c>
      <c r="O7487" s="67">
        <f t="shared" si="5895"/>
        <v>0</v>
      </c>
      <c r="P7487" s="67">
        <f t="shared" si="5864"/>
        <v>0</v>
      </c>
      <c r="Q7487" s="67">
        <f t="shared" si="5865"/>
        <v>0</v>
      </c>
    </row>
    <row r="7488" spans="1:17" x14ac:dyDescent="0.25">
      <c r="A7488" s="12" t="s">
        <v>2082</v>
      </c>
      <c r="B7488" s="12" t="s">
        <v>69</v>
      </c>
      <c r="C7488" s="12" t="s">
        <v>762</v>
      </c>
      <c r="D7488" s="43" t="s">
        <v>2172</v>
      </c>
      <c r="E7488" s="48">
        <v>6148</v>
      </c>
      <c r="F7488" s="43" t="s">
        <v>2182</v>
      </c>
      <c r="G7488" s="56" t="s">
        <v>2899</v>
      </c>
      <c r="H7488" s="23" t="s">
        <v>207</v>
      </c>
      <c r="I7488" s="68">
        <v>100</v>
      </c>
      <c r="J7488" s="68">
        <v>100</v>
      </c>
      <c r="K7488" s="68"/>
      <c r="L7488" s="68">
        <f t="shared" si="5862"/>
        <v>0</v>
      </c>
      <c r="M7488" s="68"/>
      <c r="N7488" s="68"/>
      <c r="O7488" s="68"/>
      <c r="P7488" s="68">
        <f t="shared" si="5864"/>
        <v>0</v>
      </c>
      <c r="Q7488" s="68">
        <f t="shared" si="5865"/>
        <v>0</v>
      </c>
    </row>
    <row r="7489" spans="1:17" ht="22.5" x14ac:dyDescent="0.25">
      <c r="A7489" s="14" t="s">
        <v>1</v>
      </c>
      <c r="B7489" s="14" t="s">
        <v>1</v>
      </c>
      <c r="C7489" s="14" t="s">
        <v>1</v>
      </c>
      <c r="D7489" s="42" t="s">
        <v>1</v>
      </c>
      <c r="E7489" s="42" t="s">
        <v>1</v>
      </c>
      <c r="F7489" s="42" t="s">
        <v>1</v>
      </c>
      <c r="G7489" s="42" t="s">
        <v>1</v>
      </c>
      <c r="H7489" s="17" t="s">
        <v>92</v>
      </c>
      <c r="I7489" s="66">
        <f t="shared" ref="I7489:O7489" si="5896">SUM(I7490)</f>
        <v>383150</v>
      </c>
      <c r="J7489" s="66">
        <f t="shared" si="5896"/>
        <v>83150</v>
      </c>
      <c r="K7489" s="66">
        <f t="shared" si="5896"/>
        <v>0</v>
      </c>
      <c r="L7489" s="66">
        <f t="shared" si="5862"/>
        <v>7000</v>
      </c>
      <c r="M7489" s="66">
        <f t="shared" si="5896"/>
        <v>0</v>
      </c>
      <c r="N7489" s="66">
        <f t="shared" si="5896"/>
        <v>0</v>
      </c>
      <c r="O7489" s="66">
        <f t="shared" si="5896"/>
        <v>7000</v>
      </c>
      <c r="P7489" s="66">
        <f t="shared" si="5864"/>
        <v>7000</v>
      </c>
      <c r="Q7489" s="66">
        <f t="shared" si="5865"/>
        <v>8.418520745640409</v>
      </c>
    </row>
    <row r="7490" spans="1:17" x14ac:dyDescent="0.25">
      <c r="A7490" s="12" t="s">
        <v>2082</v>
      </c>
      <c r="B7490" s="12" t="s">
        <v>69</v>
      </c>
      <c r="C7490" s="12" t="s">
        <v>762</v>
      </c>
      <c r="D7490" s="43" t="s">
        <v>2172</v>
      </c>
      <c r="E7490" s="42" t="s">
        <v>2713</v>
      </c>
      <c r="F7490" s="42" t="s">
        <v>1</v>
      </c>
      <c r="G7490" s="42" t="s">
        <v>1</v>
      </c>
      <c r="H7490" s="11" t="s">
        <v>94</v>
      </c>
      <c r="I7490" s="67">
        <f t="shared" ref="I7490" si="5897">SUM(I7491,I7494)</f>
        <v>383150</v>
      </c>
      <c r="J7490" s="67">
        <f t="shared" ref="J7490:K7490" si="5898">SUM(J7491,J7494)</f>
        <v>83150</v>
      </c>
      <c r="K7490" s="67">
        <f t="shared" si="5898"/>
        <v>0</v>
      </c>
      <c r="L7490" s="67">
        <f t="shared" si="5862"/>
        <v>7000</v>
      </c>
      <c r="M7490" s="67">
        <f t="shared" ref="M7490" si="5899">SUM(M7491,M7494)</f>
        <v>0</v>
      </c>
      <c r="N7490" s="67">
        <f t="shared" ref="N7490:O7490" si="5900">SUM(N7491,N7494)</f>
        <v>0</v>
      </c>
      <c r="O7490" s="67">
        <f t="shared" si="5900"/>
        <v>7000</v>
      </c>
      <c r="P7490" s="67">
        <f t="shared" si="5864"/>
        <v>7000</v>
      </c>
      <c r="Q7490" s="67">
        <f t="shared" si="5865"/>
        <v>8.418520745640409</v>
      </c>
    </row>
    <row r="7491" spans="1:17" x14ac:dyDescent="0.25">
      <c r="A7491" s="14" t="s">
        <v>2082</v>
      </c>
      <c r="B7491" s="14" t="s">
        <v>69</v>
      </c>
      <c r="C7491" s="14" t="s">
        <v>762</v>
      </c>
      <c r="D7491" s="50" t="s">
        <v>2172</v>
      </c>
      <c r="E7491" s="50" t="s">
        <v>2752</v>
      </c>
      <c r="F7491" s="43" t="s">
        <v>1</v>
      </c>
      <c r="G7491" s="49" t="s">
        <v>1</v>
      </c>
      <c r="H7491" s="11" t="s">
        <v>309</v>
      </c>
      <c r="I7491" s="67">
        <f t="shared" ref="I7491" si="5901">SUM(I7492:I7493)</f>
        <v>13150</v>
      </c>
      <c r="J7491" s="67">
        <f t="shared" ref="J7491:K7491" si="5902">SUM(J7492:J7493)</f>
        <v>13150</v>
      </c>
      <c r="K7491" s="67">
        <f t="shared" si="5902"/>
        <v>0</v>
      </c>
      <c r="L7491" s="67">
        <f t="shared" si="5862"/>
        <v>0</v>
      </c>
      <c r="M7491" s="67">
        <f t="shared" ref="M7491" si="5903">SUM(M7492:M7493)</f>
        <v>0</v>
      </c>
      <c r="N7491" s="67">
        <f t="shared" ref="N7491:O7491" si="5904">SUM(N7492:N7493)</f>
        <v>0</v>
      </c>
      <c r="O7491" s="67">
        <f t="shared" si="5904"/>
        <v>0</v>
      </c>
      <c r="P7491" s="67">
        <f t="shared" si="5864"/>
        <v>0</v>
      </c>
      <c r="Q7491" s="67">
        <f t="shared" si="5865"/>
        <v>0</v>
      </c>
    </row>
    <row r="7492" spans="1:17" x14ac:dyDescent="0.25">
      <c r="A7492" s="12" t="s">
        <v>2082</v>
      </c>
      <c r="B7492" s="12" t="s">
        <v>69</v>
      </c>
      <c r="C7492" s="12" t="s">
        <v>762</v>
      </c>
      <c r="D7492" s="43" t="s">
        <v>2172</v>
      </c>
      <c r="E7492" s="48">
        <v>6152</v>
      </c>
      <c r="F7492" s="43" t="s">
        <v>2183</v>
      </c>
      <c r="G7492" s="56" t="s">
        <v>2899</v>
      </c>
      <c r="H7492" s="23" t="s">
        <v>2184</v>
      </c>
      <c r="I7492" s="68">
        <v>6500</v>
      </c>
      <c r="J7492" s="68">
        <v>6500</v>
      </c>
      <c r="K7492" s="68"/>
      <c r="L7492" s="68">
        <f t="shared" si="5862"/>
        <v>0</v>
      </c>
      <c r="M7492" s="68"/>
      <c r="N7492" s="68"/>
      <c r="O7492" s="68"/>
      <c r="P7492" s="68">
        <f t="shared" si="5864"/>
        <v>0</v>
      </c>
      <c r="Q7492" s="68">
        <f t="shared" si="5865"/>
        <v>0</v>
      </c>
    </row>
    <row r="7493" spans="1:17" x14ac:dyDescent="0.25">
      <c r="A7493" s="12" t="s">
        <v>2082</v>
      </c>
      <c r="B7493" s="12" t="s">
        <v>69</v>
      </c>
      <c r="C7493" s="12" t="s">
        <v>762</v>
      </c>
      <c r="D7493" s="43" t="s">
        <v>2172</v>
      </c>
      <c r="E7493" s="48">
        <v>6152</v>
      </c>
      <c r="F7493" s="43" t="s">
        <v>2185</v>
      </c>
      <c r="G7493" s="56" t="s">
        <v>2899</v>
      </c>
      <c r="H7493" s="23" t="s">
        <v>2186</v>
      </c>
      <c r="I7493" s="68">
        <v>6650</v>
      </c>
      <c r="J7493" s="68">
        <v>6650</v>
      </c>
      <c r="K7493" s="68"/>
      <c r="L7493" s="68">
        <f t="shared" si="5862"/>
        <v>0</v>
      </c>
      <c r="M7493" s="68"/>
      <c r="N7493" s="68"/>
      <c r="O7493" s="68"/>
      <c r="P7493" s="68">
        <f t="shared" si="5864"/>
        <v>0</v>
      </c>
      <c r="Q7493" s="68">
        <f t="shared" si="5865"/>
        <v>0</v>
      </c>
    </row>
    <row r="7494" spans="1:17" x14ac:dyDescent="0.25">
      <c r="A7494" s="14" t="s">
        <v>2082</v>
      </c>
      <c r="B7494" s="14" t="s">
        <v>69</v>
      </c>
      <c r="C7494" s="14" t="s">
        <v>762</v>
      </c>
      <c r="D7494" s="50" t="s">
        <v>2172</v>
      </c>
      <c r="E7494" s="50" t="s">
        <v>2742</v>
      </c>
      <c r="F7494" s="43" t="s">
        <v>1</v>
      </c>
      <c r="G7494" s="49" t="s">
        <v>1</v>
      </c>
      <c r="H7494" s="11" t="s">
        <v>95</v>
      </c>
      <c r="I7494" s="67">
        <f t="shared" ref="I7494:O7494" si="5905">SUM(I7495:I7496)</f>
        <v>370000</v>
      </c>
      <c r="J7494" s="67">
        <f t="shared" si="5905"/>
        <v>70000</v>
      </c>
      <c r="K7494" s="67">
        <f t="shared" si="5905"/>
        <v>0</v>
      </c>
      <c r="L7494" s="67">
        <f t="shared" si="5862"/>
        <v>7000</v>
      </c>
      <c r="M7494" s="67">
        <f t="shared" si="5905"/>
        <v>0</v>
      </c>
      <c r="N7494" s="67">
        <f t="shared" si="5905"/>
        <v>0</v>
      </c>
      <c r="O7494" s="67">
        <f t="shared" si="5905"/>
        <v>7000</v>
      </c>
      <c r="P7494" s="67">
        <f t="shared" si="5864"/>
        <v>7000</v>
      </c>
      <c r="Q7494" s="67">
        <f t="shared" si="5865"/>
        <v>10</v>
      </c>
    </row>
    <row r="7495" spans="1:17" x14ac:dyDescent="0.25">
      <c r="A7495" s="12" t="s">
        <v>2082</v>
      </c>
      <c r="B7495" s="12" t="s">
        <v>69</v>
      </c>
      <c r="C7495" s="12" t="s">
        <v>762</v>
      </c>
      <c r="D7495" s="43" t="s">
        <v>2172</v>
      </c>
      <c r="E7495" s="48">
        <v>6153</v>
      </c>
      <c r="F7495" s="43" t="s">
        <v>2187</v>
      </c>
      <c r="G7495" s="56" t="s">
        <v>2899</v>
      </c>
      <c r="H7495" s="23" t="s">
        <v>2188</v>
      </c>
      <c r="I7495" s="68">
        <v>70000</v>
      </c>
      <c r="J7495" s="68">
        <v>70000</v>
      </c>
      <c r="K7495" s="68"/>
      <c r="L7495" s="68">
        <f t="shared" si="5862"/>
        <v>7000</v>
      </c>
      <c r="M7495" s="68"/>
      <c r="N7495" s="68"/>
      <c r="O7495" s="68">
        <v>7000</v>
      </c>
      <c r="P7495" s="68">
        <f t="shared" si="5864"/>
        <v>7000</v>
      </c>
      <c r="Q7495" s="68">
        <f t="shared" si="5865"/>
        <v>10</v>
      </c>
    </row>
    <row r="7496" spans="1:17" ht="22.5" x14ac:dyDescent="0.25">
      <c r="A7496" s="12" t="s">
        <v>2082</v>
      </c>
      <c r="B7496" s="12" t="s">
        <v>69</v>
      </c>
      <c r="C7496" s="12" t="s">
        <v>762</v>
      </c>
      <c r="D7496" s="43" t="s">
        <v>2172</v>
      </c>
      <c r="E7496" s="48">
        <v>6153</v>
      </c>
      <c r="F7496" s="43" t="s">
        <v>2829</v>
      </c>
      <c r="G7496" s="56" t="s">
        <v>2899</v>
      </c>
      <c r="H7496" s="23" t="s">
        <v>2830</v>
      </c>
      <c r="I7496" s="68">
        <v>300000</v>
      </c>
      <c r="J7496" s="68">
        <v>0</v>
      </c>
      <c r="K7496" s="68"/>
      <c r="L7496" s="68">
        <f t="shared" si="5862"/>
        <v>0</v>
      </c>
      <c r="M7496" s="68"/>
      <c r="N7496" s="68"/>
      <c r="O7496" s="68"/>
      <c r="P7496" s="68">
        <f t="shared" si="5864"/>
        <v>0</v>
      </c>
      <c r="Q7496" s="68" t="str">
        <f t="shared" si="5865"/>
        <v>-</v>
      </c>
    </row>
    <row r="7497" spans="1:17" ht="22.5" x14ac:dyDescent="0.25">
      <c r="A7497" s="14" t="s">
        <v>1</v>
      </c>
      <c r="B7497" s="14" t="s">
        <v>1</v>
      </c>
      <c r="C7497" s="14" t="s">
        <v>1</v>
      </c>
      <c r="D7497" s="42" t="s">
        <v>1</v>
      </c>
      <c r="E7497" s="42" t="s">
        <v>1</v>
      </c>
      <c r="F7497" s="42" t="s">
        <v>1</v>
      </c>
      <c r="G7497" s="42" t="s">
        <v>1</v>
      </c>
      <c r="H7497" s="17" t="s">
        <v>59</v>
      </c>
      <c r="I7497" s="66">
        <f t="shared" ref="I7497:O7497" si="5906">SUM(I7498)</f>
        <v>11050</v>
      </c>
      <c r="J7497" s="66">
        <f t="shared" si="5906"/>
        <v>4000</v>
      </c>
      <c r="K7497" s="66">
        <f t="shared" si="5906"/>
        <v>0</v>
      </c>
      <c r="L7497" s="66">
        <f t="shared" si="5862"/>
        <v>1100</v>
      </c>
      <c r="M7497" s="66">
        <f t="shared" si="5906"/>
        <v>0</v>
      </c>
      <c r="N7497" s="66">
        <f t="shared" si="5906"/>
        <v>0</v>
      </c>
      <c r="O7497" s="66">
        <f t="shared" si="5906"/>
        <v>1100</v>
      </c>
      <c r="P7497" s="66">
        <f t="shared" si="5864"/>
        <v>1100</v>
      </c>
      <c r="Q7497" s="66">
        <f t="shared" si="5865"/>
        <v>27.500000000000004</v>
      </c>
    </row>
    <row r="7498" spans="1:17" x14ac:dyDescent="0.25">
      <c r="A7498" s="12" t="s">
        <v>2082</v>
      </c>
      <c r="B7498" s="12" t="s">
        <v>69</v>
      </c>
      <c r="C7498" s="12" t="s">
        <v>762</v>
      </c>
      <c r="D7498" s="43" t="s">
        <v>2172</v>
      </c>
      <c r="E7498" s="42" t="s">
        <v>2715</v>
      </c>
      <c r="F7498" s="42" t="s">
        <v>1</v>
      </c>
      <c r="G7498" s="42" t="s">
        <v>1</v>
      </c>
      <c r="H7498" s="11" t="s">
        <v>61</v>
      </c>
      <c r="I7498" s="67">
        <f t="shared" ref="I7498" si="5907">SUM(I7499:I7500)</f>
        <v>11050</v>
      </c>
      <c r="J7498" s="67">
        <f t="shared" ref="J7498:K7498" si="5908">SUM(J7499:J7500)</f>
        <v>4000</v>
      </c>
      <c r="K7498" s="67">
        <f t="shared" si="5908"/>
        <v>0</v>
      </c>
      <c r="L7498" s="67">
        <f t="shared" si="5862"/>
        <v>1100</v>
      </c>
      <c r="M7498" s="67">
        <f t="shared" ref="M7498" si="5909">SUM(M7499:M7500)</f>
        <v>0</v>
      </c>
      <c r="N7498" s="67">
        <f t="shared" ref="N7498:O7498" si="5910">SUM(N7499:N7500)</f>
        <v>0</v>
      </c>
      <c r="O7498" s="67">
        <f t="shared" si="5910"/>
        <v>1100</v>
      </c>
      <c r="P7498" s="67">
        <f t="shared" si="5864"/>
        <v>1100</v>
      </c>
      <c r="Q7498" s="67">
        <f t="shared" si="5865"/>
        <v>27.500000000000004</v>
      </c>
    </row>
    <row r="7499" spans="1:17" x14ac:dyDescent="0.25">
      <c r="A7499" s="12" t="s">
        <v>2082</v>
      </c>
      <c r="B7499" s="12" t="s">
        <v>69</v>
      </c>
      <c r="C7499" s="12" t="s">
        <v>762</v>
      </c>
      <c r="D7499" s="43" t="s">
        <v>2172</v>
      </c>
      <c r="E7499" s="48">
        <v>8213</v>
      </c>
      <c r="F7499" s="43"/>
      <c r="G7499" s="56" t="s">
        <v>2899</v>
      </c>
      <c r="H7499" s="23" t="s">
        <v>62</v>
      </c>
      <c r="I7499" s="68">
        <v>5000</v>
      </c>
      <c r="J7499" s="68">
        <v>2000</v>
      </c>
      <c r="K7499" s="68"/>
      <c r="L7499" s="68">
        <f t="shared" si="5862"/>
        <v>1100</v>
      </c>
      <c r="M7499" s="68"/>
      <c r="N7499" s="68"/>
      <c r="O7499" s="68">
        <v>1100</v>
      </c>
      <c r="P7499" s="68">
        <f t="shared" si="5864"/>
        <v>1100</v>
      </c>
      <c r="Q7499" s="68">
        <f t="shared" si="5865"/>
        <v>55.000000000000007</v>
      </c>
    </row>
    <row r="7500" spans="1:17" x14ac:dyDescent="0.25">
      <c r="A7500" s="12" t="s">
        <v>2082</v>
      </c>
      <c r="B7500" s="12" t="s">
        <v>69</v>
      </c>
      <c r="C7500" s="12" t="s">
        <v>762</v>
      </c>
      <c r="D7500" s="43" t="s">
        <v>2172</v>
      </c>
      <c r="E7500" s="48">
        <v>8215</v>
      </c>
      <c r="F7500" s="43"/>
      <c r="G7500" s="56" t="s">
        <v>2899</v>
      </c>
      <c r="H7500" s="23" t="s">
        <v>183</v>
      </c>
      <c r="I7500" s="68">
        <v>6050</v>
      </c>
      <c r="J7500" s="68">
        <v>2000</v>
      </c>
      <c r="K7500" s="68"/>
      <c r="L7500" s="68">
        <f t="shared" ref="L7500:L7563" si="5911">SUM(M7500:O7500)</f>
        <v>0</v>
      </c>
      <c r="M7500" s="68"/>
      <c r="N7500" s="68"/>
      <c r="O7500" s="68"/>
      <c r="P7500" s="68">
        <f t="shared" si="5864"/>
        <v>0</v>
      </c>
      <c r="Q7500" s="68">
        <f t="shared" si="5865"/>
        <v>0</v>
      </c>
    </row>
    <row r="7501" spans="1:17" ht="22.5" x14ac:dyDescent="0.25">
      <c r="A7501" s="23" t="s">
        <v>1</v>
      </c>
      <c r="B7501" s="23" t="s">
        <v>1</v>
      </c>
      <c r="C7501" s="23" t="s">
        <v>1</v>
      </c>
      <c r="D7501" s="49" t="s">
        <v>1</v>
      </c>
      <c r="E7501" s="49" t="s">
        <v>1</v>
      </c>
      <c r="F7501" s="49" t="s">
        <v>1</v>
      </c>
      <c r="G7501" s="49" t="s">
        <v>1</v>
      </c>
      <c r="H7501" s="17" t="s">
        <v>2189</v>
      </c>
      <c r="I7501" s="66">
        <f t="shared" ref="I7501:O7501" si="5912">SUM(I7459,I7483,I7489,I7497)</f>
        <v>1254606</v>
      </c>
      <c r="J7501" s="66">
        <f t="shared" si="5912"/>
        <v>932206</v>
      </c>
      <c r="K7501" s="66">
        <f t="shared" si="5912"/>
        <v>0</v>
      </c>
      <c r="L7501" s="66">
        <f t="shared" si="5911"/>
        <v>80800</v>
      </c>
      <c r="M7501" s="66">
        <f t="shared" si="5912"/>
        <v>0</v>
      </c>
      <c r="N7501" s="66">
        <f t="shared" si="5912"/>
        <v>0</v>
      </c>
      <c r="O7501" s="66">
        <f t="shared" si="5912"/>
        <v>80800</v>
      </c>
      <c r="P7501" s="66">
        <f t="shared" si="5864"/>
        <v>80800</v>
      </c>
      <c r="Q7501" s="66">
        <f t="shared" si="5865"/>
        <v>8.6676120943225001</v>
      </c>
    </row>
    <row r="7502" spans="1:17" ht="15.75" thickBot="1" x14ac:dyDescent="0.3">
      <c r="A7502" s="23" t="s">
        <v>1</v>
      </c>
      <c r="B7502" s="23" t="s">
        <v>1</v>
      </c>
      <c r="C7502" s="23" t="s">
        <v>1</v>
      </c>
      <c r="D7502" s="49" t="s">
        <v>1</v>
      </c>
      <c r="E7502" s="49" t="s">
        <v>1</v>
      </c>
      <c r="F7502" s="49" t="s">
        <v>1</v>
      </c>
      <c r="G7502" s="49" t="s">
        <v>1</v>
      </c>
      <c r="H7502" s="11" t="s">
        <v>64</v>
      </c>
      <c r="I7502" s="67">
        <v>23</v>
      </c>
      <c r="J7502" s="67">
        <v>23</v>
      </c>
      <c r="K7502" s="67"/>
      <c r="L7502" s="67"/>
      <c r="M7502" s="67"/>
      <c r="N7502" s="67"/>
      <c r="O7502" s="67"/>
      <c r="P7502" s="67">
        <f t="shared" si="5864"/>
        <v>0</v>
      </c>
      <c r="Q7502" s="67">
        <f t="shared" si="5865"/>
        <v>0</v>
      </c>
    </row>
    <row r="7503" spans="1:17" ht="34.5" thickBot="1" x14ac:dyDescent="0.3">
      <c r="A7503" s="23" t="s">
        <v>1</v>
      </c>
      <c r="B7503" s="23" t="s">
        <v>1</v>
      </c>
      <c r="C7503" s="23" t="s">
        <v>1</v>
      </c>
      <c r="D7503" s="49" t="s">
        <v>1</v>
      </c>
      <c r="E7503" s="49" t="s">
        <v>1</v>
      </c>
      <c r="F7503" s="49" t="s">
        <v>1</v>
      </c>
      <c r="G7503" s="49" t="s">
        <v>1</v>
      </c>
      <c r="H7503" s="22" t="s">
        <v>65</v>
      </c>
      <c r="I7503" s="64" t="s">
        <v>2718</v>
      </c>
      <c r="J7503" s="64" t="s">
        <v>2879</v>
      </c>
      <c r="K7503" s="64" t="s">
        <v>2942</v>
      </c>
      <c r="L7503" s="64" t="s">
        <v>2942</v>
      </c>
      <c r="M7503" s="64" t="s">
        <v>2950</v>
      </c>
      <c r="N7503" s="64" t="s">
        <v>2949</v>
      </c>
      <c r="O7503" s="64" t="s">
        <v>2948</v>
      </c>
      <c r="P7503" s="64" t="s">
        <v>2942</v>
      </c>
      <c r="Q7503" s="64" t="s">
        <v>2944</v>
      </c>
    </row>
    <row r="7504" spans="1:17" x14ac:dyDescent="0.25">
      <c r="A7504" s="24"/>
      <c r="B7504" s="24"/>
      <c r="C7504" s="24"/>
      <c r="D7504" s="51"/>
      <c r="E7504" s="51"/>
      <c r="F7504" s="51"/>
      <c r="G7504" s="51"/>
      <c r="H7504" s="18" t="s">
        <v>1</v>
      </c>
      <c r="I7504" s="65">
        <v>1</v>
      </c>
      <c r="J7504" s="65" t="s">
        <v>2894</v>
      </c>
      <c r="K7504" s="65">
        <v>3</v>
      </c>
      <c r="L7504" s="65" t="s">
        <v>2945</v>
      </c>
      <c r="M7504" s="65">
        <v>5</v>
      </c>
      <c r="N7504" s="65">
        <v>6</v>
      </c>
      <c r="O7504" s="65">
        <v>7</v>
      </c>
      <c r="P7504" s="65" t="s">
        <v>2946</v>
      </c>
      <c r="Q7504" s="65">
        <v>9</v>
      </c>
    </row>
    <row r="7505" spans="1:17" x14ac:dyDescent="0.25">
      <c r="A7505" s="24"/>
      <c r="B7505" s="24"/>
      <c r="C7505" s="24"/>
      <c r="D7505" s="51"/>
      <c r="E7505" s="52"/>
      <c r="F7505" s="52"/>
      <c r="G7505" s="52"/>
      <c r="H7505" s="19" t="s">
        <v>132</v>
      </c>
      <c r="I7505" s="69">
        <f t="shared" ref="I7505" si="5913">SUM(I7501)</f>
        <v>1254606</v>
      </c>
      <c r="J7505" s="69">
        <f t="shared" ref="J7505:K7505" si="5914">SUM(J7501)</f>
        <v>932206</v>
      </c>
      <c r="K7505" s="69">
        <f t="shared" si="5914"/>
        <v>0</v>
      </c>
      <c r="L7505" s="69">
        <f t="shared" si="5911"/>
        <v>80800</v>
      </c>
      <c r="M7505" s="69">
        <f t="shared" ref="M7505" si="5915">SUM(M7501)</f>
        <v>0</v>
      </c>
      <c r="N7505" s="69">
        <f t="shared" ref="N7505:O7505" si="5916">SUM(N7501)</f>
        <v>0</v>
      </c>
      <c r="O7505" s="69">
        <f t="shared" si="5916"/>
        <v>80800</v>
      </c>
      <c r="P7505" s="69">
        <f t="shared" ref="P7505:P7568" si="5917">K7505+L7505</f>
        <v>80800</v>
      </c>
      <c r="Q7505" s="69">
        <f t="shared" ref="Q7505:Q7568" si="5918">IF(J7505=0,"-",P7505/J7505*100)</f>
        <v>8.6676120943225001</v>
      </c>
    </row>
    <row r="7506" spans="1:17" x14ac:dyDescent="0.25">
      <c r="A7506" s="24"/>
      <c r="B7506" s="24"/>
      <c r="C7506" s="24"/>
      <c r="D7506" s="51"/>
      <c r="E7506" s="51"/>
      <c r="F7506" s="51"/>
      <c r="G7506" s="51"/>
      <c r="H7506" s="20" t="s">
        <v>67</v>
      </c>
      <c r="I7506" s="69">
        <f t="shared" ref="I7506" si="5919">SUM(I7505)</f>
        <v>1254606</v>
      </c>
      <c r="J7506" s="69">
        <f t="shared" ref="J7506:K7506" si="5920">SUM(J7505)</f>
        <v>932206</v>
      </c>
      <c r="K7506" s="69">
        <f t="shared" si="5920"/>
        <v>0</v>
      </c>
      <c r="L7506" s="69">
        <f t="shared" si="5911"/>
        <v>80800</v>
      </c>
      <c r="M7506" s="69">
        <f t="shared" ref="M7506" si="5921">SUM(M7505)</f>
        <v>0</v>
      </c>
      <c r="N7506" s="69">
        <f t="shared" ref="N7506:O7506" si="5922">SUM(N7505)</f>
        <v>0</v>
      </c>
      <c r="O7506" s="69">
        <f t="shared" si="5922"/>
        <v>80800</v>
      </c>
      <c r="P7506" s="69">
        <f t="shared" si="5917"/>
        <v>80800</v>
      </c>
      <c r="Q7506" s="69">
        <f t="shared" si="5918"/>
        <v>8.6676120943225001</v>
      </c>
    </row>
    <row r="7507" spans="1:17" x14ac:dyDescent="0.25">
      <c r="A7507" s="25"/>
      <c r="B7507" s="25"/>
      <c r="C7507" s="25"/>
      <c r="D7507" s="53"/>
      <c r="E7507" s="53"/>
      <c r="F7507" s="53"/>
      <c r="G7507" s="53"/>
    </row>
    <row r="7508" spans="1:17" ht="15.75" thickBot="1" x14ac:dyDescent="0.3">
      <c r="A7508" s="23" t="s">
        <v>1</v>
      </c>
      <c r="B7508" s="23" t="s">
        <v>1</v>
      </c>
      <c r="C7508" s="23" t="s">
        <v>1</v>
      </c>
      <c r="D7508" s="49" t="s">
        <v>1</v>
      </c>
      <c r="E7508" s="49" t="s">
        <v>1</v>
      </c>
      <c r="F7508" s="49" t="s">
        <v>1</v>
      </c>
      <c r="G7508" s="49" t="s">
        <v>1</v>
      </c>
      <c r="H7508" s="26" t="s">
        <v>1</v>
      </c>
      <c r="I7508" s="70"/>
      <c r="J7508" s="70"/>
      <c r="K7508" s="70"/>
      <c r="L7508" s="70"/>
      <c r="M7508" s="70"/>
      <c r="N7508" s="70"/>
      <c r="O7508" s="70"/>
      <c r="P7508" s="70"/>
      <c r="Q7508" s="70"/>
    </row>
    <row r="7509" spans="1:17" ht="34.5" thickBot="1" x14ac:dyDescent="0.3">
      <c r="A7509" s="22" t="s">
        <v>4</v>
      </c>
      <c r="B7509" s="22" t="s">
        <v>5</v>
      </c>
      <c r="C7509" s="22" t="s">
        <v>6</v>
      </c>
      <c r="D7509" s="44" t="s">
        <v>2891</v>
      </c>
      <c r="E7509" s="44" t="s">
        <v>2895</v>
      </c>
      <c r="F7509" s="44" t="s">
        <v>7</v>
      </c>
      <c r="G7509" s="44" t="s">
        <v>8</v>
      </c>
      <c r="H7509" s="22" t="s">
        <v>9</v>
      </c>
      <c r="I7509" s="64" t="s">
        <v>2718</v>
      </c>
      <c r="J7509" s="64" t="s">
        <v>2879</v>
      </c>
      <c r="K7509" s="64" t="s">
        <v>2942</v>
      </c>
      <c r="L7509" s="64" t="s">
        <v>2942</v>
      </c>
      <c r="M7509" s="64" t="s">
        <v>2950</v>
      </c>
      <c r="N7509" s="64" t="s">
        <v>2949</v>
      </c>
      <c r="O7509" s="64" t="s">
        <v>2948</v>
      </c>
      <c r="P7509" s="64" t="s">
        <v>2942</v>
      </c>
      <c r="Q7509" s="64" t="s">
        <v>2944</v>
      </c>
    </row>
    <row r="7510" spans="1:17" x14ac:dyDescent="0.25">
      <c r="A7510" s="15" t="s">
        <v>1</v>
      </c>
      <c r="B7510" s="15" t="s">
        <v>1</v>
      </c>
      <c r="C7510" s="15" t="s">
        <v>1</v>
      </c>
      <c r="D7510" s="45" t="s">
        <v>1</v>
      </c>
      <c r="E7510" s="45" t="s">
        <v>1</v>
      </c>
      <c r="F7510" s="46" t="s">
        <v>1</v>
      </c>
      <c r="G7510" s="47" t="s">
        <v>1</v>
      </c>
      <c r="H7510" s="16" t="s">
        <v>1</v>
      </c>
      <c r="I7510" s="65">
        <v>1</v>
      </c>
      <c r="J7510" s="65" t="s">
        <v>2894</v>
      </c>
      <c r="K7510" s="65">
        <v>3</v>
      </c>
      <c r="L7510" s="65" t="s">
        <v>2945</v>
      </c>
      <c r="M7510" s="65">
        <v>5</v>
      </c>
      <c r="N7510" s="65">
        <v>6</v>
      </c>
      <c r="O7510" s="65">
        <v>7</v>
      </c>
      <c r="P7510" s="65" t="s">
        <v>2946</v>
      </c>
      <c r="Q7510" s="65">
        <v>9</v>
      </c>
    </row>
    <row r="7511" spans="1:17" x14ac:dyDescent="0.25">
      <c r="A7511" s="14" t="s">
        <v>2082</v>
      </c>
      <c r="B7511" s="14" t="s">
        <v>69</v>
      </c>
      <c r="C7511" s="12" t="s">
        <v>773</v>
      </c>
      <c r="D7511" s="43" t="s">
        <v>2190</v>
      </c>
      <c r="E7511" s="42" t="s">
        <v>1</v>
      </c>
      <c r="F7511" s="42" t="s">
        <v>1</v>
      </c>
      <c r="G7511" s="42" t="s">
        <v>1</v>
      </c>
      <c r="H7511" s="11" t="s">
        <v>2191</v>
      </c>
      <c r="I7511" s="63"/>
      <c r="J7511" s="63"/>
      <c r="K7511" s="63"/>
      <c r="L7511" s="63"/>
      <c r="M7511" s="63"/>
      <c r="N7511" s="63"/>
      <c r="O7511" s="63"/>
      <c r="P7511" s="63">
        <f t="shared" si="5917"/>
        <v>0</v>
      </c>
      <c r="Q7511" s="63" t="str">
        <f t="shared" si="5918"/>
        <v>-</v>
      </c>
    </row>
    <row r="7512" spans="1:17" ht="22.5" x14ac:dyDescent="0.25">
      <c r="A7512" s="14" t="s">
        <v>1</v>
      </c>
      <c r="B7512" s="14" t="s">
        <v>1</v>
      </c>
      <c r="C7512" s="14" t="s">
        <v>1</v>
      </c>
      <c r="D7512" s="42" t="s">
        <v>1</v>
      </c>
      <c r="E7512" s="42" t="s">
        <v>1</v>
      </c>
      <c r="F7512" s="42" t="s">
        <v>1</v>
      </c>
      <c r="G7512" s="42" t="s">
        <v>1</v>
      </c>
      <c r="H7512" s="17" t="s">
        <v>13</v>
      </c>
      <c r="I7512" s="66">
        <f t="shared" ref="I7512" si="5923">SUM(I7513,I7520,I7522)</f>
        <v>960841</v>
      </c>
      <c r="J7512" s="66">
        <f t="shared" ref="J7512:K7512" si="5924">SUM(J7513,J7520,J7522)</f>
        <v>960841</v>
      </c>
      <c r="K7512" s="66">
        <f t="shared" si="5924"/>
        <v>0</v>
      </c>
      <c r="L7512" s="66">
        <f t="shared" si="5911"/>
        <v>81613</v>
      </c>
      <c r="M7512" s="66">
        <f t="shared" ref="M7512" si="5925">SUM(M7513,M7520,M7522)</f>
        <v>0</v>
      </c>
      <c r="N7512" s="66">
        <f t="shared" ref="N7512:O7512" si="5926">SUM(N7513,N7520,N7522)</f>
        <v>0</v>
      </c>
      <c r="O7512" s="66">
        <f t="shared" si="5926"/>
        <v>81613</v>
      </c>
      <c r="P7512" s="66">
        <f t="shared" si="5917"/>
        <v>81613</v>
      </c>
      <c r="Q7512" s="66">
        <f t="shared" si="5918"/>
        <v>8.4939131448387393</v>
      </c>
    </row>
    <row r="7513" spans="1:17" x14ac:dyDescent="0.25">
      <c r="A7513" s="12" t="s">
        <v>2082</v>
      </c>
      <c r="B7513" s="12" t="s">
        <v>69</v>
      </c>
      <c r="C7513" s="12" t="s">
        <v>773</v>
      </c>
      <c r="D7513" s="43" t="s">
        <v>2190</v>
      </c>
      <c r="E7513" s="42" t="s">
        <v>2709</v>
      </c>
      <c r="F7513" s="42" t="s">
        <v>1</v>
      </c>
      <c r="G7513" s="42" t="s">
        <v>1</v>
      </c>
      <c r="H7513" s="11" t="s">
        <v>15</v>
      </c>
      <c r="I7513" s="67">
        <f t="shared" ref="I7513" si="5927">SUM(I7514,I7515)</f>
        <v>677500</v>
      </c>
      <c r="J7513" s="67">
        <f t="shared" ref="J7513:K7513" si="5928">SUM(J7514,J7515)</f>
        <v>677500</v>
      </c>
      <c r="K7513" s="67">
        <f t="shared" si="5928"/>
        <v>0</v>
      </c>
      <c r="L7513" s="67">
        <f t="shared" si="5911"/>
        <v>60500</v>
      </c>
      <c r="M7513" s="67">
        <f t="shared" ref="M7513" si="5929">SUM(M7514,M7515)</f>
        <v>0</v>
      </c>
      <c r="N7513" s="67">
        <f t="shared" ref="N7513:O7513" si="5930">SUM(N7514,N7515)</f>
        <v>0</v>
      </c>
      <c r="O7513" s="67">
        <f t="shared" si="5930"/>
        <v>60500</v>
      </c>
      <c r="P7513" s="67">
        <f t="shared" si="5917"/>
        <v>60500</v>
      </c>
      <c r="Q7513" s="67">
        <f t="shared" si="5918"/>
        <v>8.9298892988929879</v>
      </c>
    </row>
    <row r="7514" spans="1:17" x14ac:dyDescent="0.25">
      <c r="A7514" s="12" t="s">
        <v>2082</v>
      </c>
      <c r="B7514" s="12" t="s">
        <v>69</v>
      </c>
      <c r="C7514" s="12" t="s">
        <v>773</v>
      </c>
      <c r="D7514" s="43" t="s">
        <v>2190</v>
      </c>
      <c r="E7514" s="48">
        <v>6111</v>
      </c>
      <c r="F7514" s="43"/>
      <c r="G7514" s="56" t="s">
        <v>2899</v>
      </c>
      <c r="H7514" s="23" t="s">
        <v>16</v>
      </c>
      <c r="I7514" s="68">
        <v>598000</v>
      </c>
      <c r="J7514" s="68">
        <v>598000</v>
      </c>
      <c r="K7514" s="68"/>
      <c r="L7514" s="68">
        <f t="shared" si="5911"/>
        <v>50000</v>
      </c>
      <c r="M7514" s="68"/>
      <c r="N7514" s="68"/>
      <c r="O7514" s="68">
        <v>50000</v>
      </c>
      <c r="P7514" s="68">
        <f t="shared" si="5917"/>
        <v>50000</v>
      </c>
      <c r="Q7514" s="68">
        <f t="shared" si="5918"/>
        <v>8.3612040133779271</v>
      </c>
    </row>
    <row r="7515" spans="1:17" x14ac:dyDescent="0.25">
      <c r="A7515" s="14" t="s">
        <v>2082</v>
      </c>
      <c r="B7515" s="14" t="s">
        <v>69</v>
      </c>
      <c r="C7515" s="14" t="s">
        <v>773</v>
      </c>
      <c r="D7515" s="50" t="s">
        <v>2190</v>
      </c>
      <c r="E7515" s="50" t="s">
        <v>2719</v>
      </c>
      <c r="F7515" s="43" t="s">
        <v>1</v>
      </c>
      <c r="G7515" s="49" t="s">
        <v>1</v>
      </c>
      <c r="H7515" s="11" t="s">
        <v>19</v>
      </c>
      <c r="I7515" s="67">
        <f t="shared" ref="I7515:O7515" si="5931">SUM(I7516:I7519)</f>
        <v>79500</v>
      </c>
      <c r="J7515" s="67">
        <f t="shared" si="5931"/>
        <v>79500</v>
      </c>
      <c r="K7515" s="67">
        <f t="shared" si="5931"/>
        <v>0</v>
      </c>
      <c r="L7515" s="67">
        <f t="shared" si="5911"/>
        <v>10500</v>
      </c>
      <c r="M7515" s="67">
        <f t="shared" si="5931"/>
        <v>0</v>
      </c>
      <c r="N7515" s="67">
        <f t="shared" si="5931"/>
        <v>0</v>
      </c>
      <c r="O7515" s="67">
        <f t="shared" si="5931"/>
        <v>10500</v>
      </c>
      <c r="P7515" s="67">
        <f t="shared" si="5917"/>
        <v>10500</v>
      </c>
      <c r="Q7515" s="67">
        <f t="shared" si="5918"/>
        <v>13.20754716981132</v>
      </c>
    </row>
    <row r="7516" spans="1:17" x14ac:dyDescent="0.25">
      <c r="A7516" s="12" t="s">
        <v>2082</v>
      </c>
      <c r="B7516" s="12" t="s">
        <v>69</v>
      </c>
      <c r="C7516" s="12" t="s">
        <v>773</v>
      </c>
      <c r="D7516" s="43" t="s">
        <v>2190</v>
      </c>
      <c r="E7516" s="48">
        <v>6112</v>
      </c>
      <c r="F7516" s="43" t="s">
        <v>2192</v>
      </c>
      <c r="G7516" s="56" t="s">
        <v>2899</v>
      </c>
      <c r="H7516" s="23" t="s">
        <v>73</v>
      </c>
      <c r="I7516" s="68">
        <v>15500</v>
      </c>
      <c r="J7516" s="68">
        <v>15500</v>
      </c>
      <c r="K7516" s="68"/>
      <c r="L7516" s="68">
        <f t="shared" si="5911"/>
        <v>1000</v>
      </c>
      <c r="M7516" s="68"/>
      <c r="N7516" s="68"/>
      <c r="O7516" s="68">
        <v>1000</v>
      </c>
      <c r="P7516" s="68">
        <f t="shared" si="5917"/>
        <v>1000</v>
      </c>
      <c r="Q7516" s="68">
        <f t="shared" si="5918"/>
        <v>6.4516129032258061</v>
      </c>
    </row>
    <row r="7517" spans="1:17" x14ac:dyDescent="0.25">
      <c r="A7517" s="12" t="s">
        <v>2082</v>
      </c>
      <c r="B7517" s="12" t="s">
        <v>69</v>
      </c>
      <c r="C7517" s="12" t="s">
        <v>773</v>
      </c>
      <c r="D7517" s="43" t="s">
        <v>2190</v>
      </c>
      <c r="E7517" s="48">
        <v>6112</v>
      </c>
      <c r="F7517" s="43" t="s">
        <v>2193</v>
      </c>
      <c r="G7517" s="56" t="s">
        <v>2899</v>
      </c>
      <c r="H7517" s="23" t="s">
        <v>22</v>
      </c>
      <c r="I7517" s="68">
        <v>48000</v>
      </c>
      <c r="J7517" s="68">
        <v>48000</v>
      </c>
      <c r="K7517" s="68"/>
      <c r="L7517" s="68">
        <f t="shared" si="5911"/>
        <v>4500</v>
      </c>
      <c r="M7517" s="68"/>
      <c r="N7517" s="68"/>
      <c r="O7517" s="68">
        <v>4500</v>
      </c>
      <c r="P7517" s="68">
        <f t="shared" si="5917"/>
        <v>4500</v>
      </c>
      <c r="Q7517" s="68">
        <f t="shared" si="5918"/>
        <v>9.375</v>
      </c>
    </row>
    <row r="7518" spans="1:17" x14ac:dyDescent="0.25">
      <c r="A7518" s="12" t="s">
        <v>2082</v>
      </c>
      <c r="B7518" s="12" t="s">
        <v>69</v>
      </c>
      <c r="C7518" s="12" t="s">
        <v>773</v>
      </c>
      <c r="D7518" s="43" t="s">
        <v>2190</v>
      </c>
      <c r="E7518" s="48">
        <v>6112</v>
      </c>
      <c r="F7518" s="43" t="s">
        <v>2194</v>
      </c>
      <c r="G7518" s="56" t="s">
        <v>2899</v>
      </c>
      <c r="H7518" s="23" t="s">
        <v>24</v>
      </c>
      <c r="I7518" s="68">
        <v>11000</v>
      </c>
      <c r="J7518" s="68">
        <v>11000</v>
      </c>
      <c r="K7518" s="68"/>
      <c r="L7518" s="68">
        <f t="shared" si="5911"/>
        <v>0</v>
      </c>
      <c r="M7518" s="68"/>
      <c r="N7518" s="68"/>
      <c r="O7518" s="68"/>
      <c r="P7518" s="68">
        <f t="shared" si="5917"/>
        <v>0</v>
      </c>
      <c r="Q7518" s="68">
        <f t="shared" si="5918"/>
        <v>0</v>
      </c>
    </row>
    <row r="7519" spans="1:17" x14ac:dyDescent="0.25">
      <c r="A7519" s="12" t="s">
        <v>2082</v>
      </c>
      <c r="B7519" s="12" t="s">
        <v>69</v>
      </c>
      <c r="C7519" s="12" t="s">
        <v>773</v>
      </c>
      <c r="D7519" s="43" t="s">
        <v>2190</v>
      </c>
      <c r="E7519" s="48">
        <v>6112</v>
      </c>
      <c r="F7519" s="43" t="s">
        <v>2195</v>
      </c>
      <c r="G7519" s="56" t="s">
        <v>2899</v>
      </c>
      <c r="H7519" s="23" t="s">
        <v>26</v>
      </c>
      <c r="I7519" s="68">
        <v>5000</v>
      </c>
      <c r="J7519" s="68">
        <v>5000</v>
      </c>
      <c r="K7519" s="68"/>
      <c r="L7519" s="68">
        <f t="shared" si="5911"/>
        <v>5000</v>
      </c>
      <c r="M7519" s="68"/>
      <c r="N7519" s="68"/>
      <c r="O7519" s="68">
        <v>5000</v>
      </c>
      <c r="P7519" s="68">
        <f t="shared" si="5917"/>
        <v>5000</v>
      </c>
      <c r="Q7519" s="68">
        <f t="shared" si="5918"/>
        <v>100</v>
      </c>
    </row>
    <row r="7520" spans="1:17" x14ac:dyDescent="0.25">
      <c r="A7520" s="12" t="s">
        <v>2082</v>
      </c>
      <c r="B7520" s="12" t="s">
        <v>69</v>
      </c>
      <c r="C7520" s="12" t="s">
        <v>773</v>
      </c>
      <c r="D7520" s="43" t="s">
        <v>2190</v>
      </c>
      <c r="E7520" s="42" t="s">
        <v>2710</v>
      </c>
      <c r="F7520" s="42" t="s">
        <v>1</v>
      </c>
      <c r="G7520" s="42" t="s">
        <v>1</v>
      </c>
      <c r="H7520" s="11" t="s">
        <v>28</v>
      </c>
      <c r="I7520" s="67">
        <f t="shared" ref="I7520:O7520" si="5932">SUM(I7521)</f>
        <v>61100</v>
      </c>
      <c r="J7520" s="67">
        <f t="shared" si="5932"/>
        <v>61100</v>
      </c>
      <c r="K7520" s="67">
        <f t="shared" si="5932"/>
        <v>0</v>
      </c>
      <c r="L7520" s="67">
        <f t="shared" si="5911"/>
        <v>4000</v>
      </c>
      <c r="M7520" s="67">
        <f t="shared" si="5932"/>
        <v>0</v>
      </c>
      <c r="N7520" s="67">
        <f t="shared" si="5932"/>
        <v>0</v>
      </c>
      <c r="O7520" s="67">
        <f t="shared" si="5932"/>
        <v>4000</v>
      </c>
      <c r="P7520" s="67">
        <f t="shared" si="5917"/>
        <v>4000</v>
      </c>
      <c r="Q7520" s="67">
        <f t="shared" si="5918"/>
        <v>6.5466448445171856</v>
      </c>
    </row>
    <row r="7521" spans="1:17" x14ac:dyDescent="0.25">
      <c r="A7521" s="12" t="s">
        <v>2082</v>
      </c>
      <c r="B7521" s="12" t="s">
        <v>69</v>
      </c>
      <c r="C7521" s="12" t="s">
        <v>773</v>
      </c>
      <c r="D7521" s="43" t="s">
        <v>2190</v>
      </c>
      <c r="E7521" s="48">
        <v>6121</v>
      </c>
      <c r="F7521" s="43"/>
      <c r="G7521" s="56" t="s">
        <v>2899</v>
      </c>
      <c r="H7521" s="23" t="s">
        <v>29</v>
      </c>
      <c r="I7521" s="68">
        <v>61100</v>
      </c>
      <c r="J7521" s="68">
        <v>61100</v>
      </c>
      <c r="K7521" s="68"/>
      <c r="L7521" s="68">
        <f t="shared" si="5911"/>
        <v>4000</v>
      </c>
      <c r="M7521" s="68"/>
      <c r="N7521" s="68"/>
      <c r="O7521" s="68">
        <v>4000</v>
      </c>
      <c r="P7521" s="68">
        <f t="shared" si="5917"/>
        <v>4000</v>
      </c>
      <c r="Q7521" s="68">
        <f t="shared" si="5918"/>
        <v>6.5466448445171856</v>
      </c>
    </row>
    <row r="7522" spans="1:17" x14ac:dyDescent="0.25">
      <c r="A7522" s="12" t="s">
        <v>2082</v>
      </c>
      <c r="B7522" s="12" t="s">
        <v>69</v>
      </c>
      <c r="C7522" s="12" t="s">
        <v>773</v>
      </c>
      <c r="D7522" s="43" t="s">
        <v>2190</v>
      </c>
      <c r="E7522" s="42" t="s">
        <v>2711</v>
      </c>
      <c r="F7522" s="42" t="s">
        <v>1</v>
      </c>
      <c r="G7522" s="42" t="s">
        <v>1</v>
      </c>
      <c r="H7522" s="11" t="s">
        <v>32</v>
      </c>
      <c r="I7522" s="67">
        <f t="shared" ref="I7522:O7522" si="5933">SUM(I7523:I7531)</f>
        <v>222241</v>
      </c>
      <c r="J7522" s="67">
        <f t="shared" si="5933"/>
        <v>222241</v>
      </c>
      <c r="K7522" s="67">
        <f t="shared" si="5933"/>
        <v>0</v>
      </c>
      <c r="L7522" s="67">
        <f t="shared" si="5911"/>
        <v>17113</v>
      </c>
      <c r="M7522" s="67">
        <f t="shared" si="5933"/>
        <v>0</v>
      </c>
      <c r="N7522" s="67">
        <f t="shared" si="5933"/>
        <v>0</v>
      </c>
      <c r="O7522" s="67">
        <f t="shared" si="5933"/>
        <v>17113</v>
      </c>
      <c r="P7522" s="67">
        <f t="shared" si="5917"/>
        <v>17113</v>
      </c>
      <c r="Q7522" s="67">
        <f t="shared" si="5918"/>
        <v>7.7001993331563492</v>
      </c>
    </row>
    <row r="7523" spans="1:17" x14ac:dyDescent="0.25">
      <c r="A7523" s="12" t="s">
        <v>2082</v>
      </c>
      <c r="B7523" s="12" t="s">
        <v>69</v>
      </c>
      <c r="C7523" s="12" t="s">
        <v>773</v>
      </c>
      <c r="D7523" s="43" t="s">
        <v>2190</v>
      </c>
      <c r="E7523" s="48">
        <v>6131</v>
      </c>
      <c r="F7523" s="43"/>
      <c r="G7523" s="56" t="s">
        <v>2899</v>
      </c>
      <c r="H7523" s="23" t="s">
        <v>33</v>
      </c>
      <c r="I7523" s="68">
        <v>10000</v>
      </c>
      <c r="J7523" s="68">
        <v>10000</v>
      </c>
      <c r="K7523" s="68"/>
      <c r="L7523" s="68">
        <f t="shared" si="5911"/>
        <v>0</v>
      </c>
      <c r="M7523" s="68"/>
      <c r="N7523" s="68"/>
      <c r="O7523" s="68"/>
      <c r="P7523" s="68">
        <f t="shared" si="5917"/>
        <v>0</v>
      </c>
      <c r="Q7523" s="68">
        <f t="shared" si="5918"/>
        <v>0</v>
      </c>
    </row>
    <row r="7524" spans="1:17" x14ac:dyDescent="0.25">
      <c r="A7524" s="12" t="s">
        <v>2082</v>
      </c>
      <c r="B7524" s="12" t="s">
        <v>69</v>
      </c>
      <c r="C7524" s="12" t="s">
        <v>773</v>
      </c>
      <c r="D7524" s="43" t="s">
        <v>2190</v>
      </c>
      <c r="E7524" s="48">
        <v>6132</v>
      </c>
      <c r="F7524" s="43"/>
      <c r="G7524" s="56" t="s">
        <v>2899</v>
      </c>
      <c r="H7524" s="23" t="s">
        <v>227</v>
      </c>
      <c r="I7524" s="68">
        <v>13000</v>
      </c>
      <c r="J7524" s="68">
        <v>13000</v>
      </c>
      <c r="K7524" s="68"/>
      <c r="L7524" s="68">
        <f t="shared" si="5911"/>
        <v>2000</v>
      </c>
      <c r="M7524" s="68"/>
      <c r="N7524" s="68"/>
      <c r="O7524" s="68">
        <v>2000</v>
      </c>
      <c r="P7524" s="68">
        <f t="shared" si="5917"/>
        <v>2000</v>
      </c>
      <c r="Q7524" s="68">
        <f t="shared" si="5918"/>
        <v>15.384615384615385</v>
      </c>
    </row>
    <row r="7525" spans="1:17" x14ac:dyDescent="0.25">
      <c r="A7525" s="12" t="s">
        <v>2082</v>
      </c>
      <c r="B7525" s="12" t="s">
        <v>69</v>
      </c>
      <c r="C7525" s="12" t="s">
        <v>773</v>
      </c>
      <c r="D7525" s="43" t="s">
        <v>2190</v>
      </c>
      <c r="E7525" s="48">
        <v>6133</v>
      </c>
      <c r="F7525" s="43"/>
      <c r="G7525" s="56" t="s">
        <v>2899</v>
      </c>
      <c r="H7525" s="23" t="s">
        <v>229</v>
      </c>
      <c r="I7525" s="68">
        <v>12000</v>
      </c>
      <c r="J7525" s="68">
        <v>12000</v>
      </c>
      <c r="K7525" s="68"/>
      <c r="L7525" s="68">
        <f t="shared" si="5911"/>
        <v>1500</v>
      </c>
      <c r="M7525" s="68"/>
      <c r="N7525" s="68"/>
      <c r="O7525" s="68">
        <v>1500</v>
      </c>
      <c r="P7525" s="68">
        <f t="shared" si="5917"/>
        <v>1500</v>
      </c>
      <c r="Q7525" s="68">
        <f t="shared" si="5918"/>
        <v>12.5</v>
      </c>
    </row>
    <row r="7526" spans="1:17" x14ac:dyDescent="0.25">
      <c r="A7526" s="12" t="s">
        <v>2082</v>
      </c>
      <c r="B7526" s="12" t="s">
        <v>69</v>
      </c>
      <c r="C7526" s="12" t="s">
        <v>773</v>
      </c>
      <c r="D7526" s="43" t="s">
        <v>2190</v>
      </c>
      <c r="E7526" s="48">
        <v>6134</v>
      </c>
      <c r="F7526" s="43"/>
      <c r="G7526" s="56" t="s">
        <v>2899</v>
      </c>
      <c r="H7526" s="23" t="s">
        <v>169</v>
      </c>
      <c r="I7526" s="68">
        <v>15000</v>
      </c>
      <c r="J7526" s="68">
        <v>15000</v>
      </c>
      <c r="K7526" s="68"/>
      <c r="L7526" s="68">
        <f t="shared" si="5911"/>
        <v>1000</v>
      </c>
      <c r="M7526" s="68"/>
      <c r="N7526" s="68"/>
      <c r="O7526" s="68">
        <v>1000</v>
      </c>
      <c r="P7526" s="68">
        <f t="shared" si="5917"/>
        <v>1000</v>
      </c>
      <c r="Q7526" s="68">
        <f t="shared" si="5918"/>
        <v>6.666666666666667</v>
      </c>
    </row>
    <row r="7527" spans="1:17" x14ac:dyDescent="0.25">
      <c r="A7527" s="12" t="s">
        <v>2082</v>
      </c>
      <c r="B7527" s="12" t="s">
        <v>69</v>
      </c>
      <c r="C7527" s="12" t="s">
        <v>773</v>
      </c>
      <c r="D7527" s="43" t="s">
        <v>2190</v>
      </c>
      <c r="E7527" s="48">
        <v>6135</v>
      </c>
      <c r="F7527" s="43"/>
      <c r="G7527" s="56" t="s">
        <v>2899</v>
      </c>
      <c r="H7527" s="23" t="s">
        <v>231</v>
      </c>
      <c r="I7527" s="68">
        <v>2000</v>
      </c>
      <c r="J7527" s="68">
        <v>2000</v>
      </c>
      <c r="K7527" s="68"/>
      <c r="L7527" s="68">
        <f t="shared" si="5911"/>
        <v>400</v>
      </c>
      <c r="M7527" s="68"/>
      <c r="N7527" s="68"/>
      <c r="O7527" s="68">
        <v>400</v>
      </c>
      <c r="P7527" s="68">
        <f t="shared" si="5917"/>
        <v>400</v>
      </c>
      <c r="Q7527" s="68">
        <f t="shared" si="5918"/>
        <v>20</v>
      </c>
    </row>
    <row r="7528" spans="1:17" x14ac:dyDescent="0.25">
      <c r="A7528" s="12" t="s">
        <v>2082</v>
      </c>
      <c r="B7528" s="12" t="s">
        <v>69</v>
      </c>
      <c r="C7528" s="12" t="s">
        <v>773</v>
      </c>
      <c r="D7528" s="43" t="s">
        <v>2190</v>
      </c>
      <c r="E7528" s="48">
        <v>6136</v>
      </c>
      <c r="F7528" s="43"/>
      <c r="G7528" s="56" t="s">
        <v>2899</v>
      </c>
      <c r="H7528" s="23" t="s">
        <v>233</v>
      </c>
      <c r="I7528" s="68">
        <v>32241</v>
      </c>
      <c r="J7528" s="68">
        <v>32241</v>
      </c>
      <c r="K7528" s="68"/>
      <c r="L7528" s="68">
        <f t="shared" si="5911"/>
        <v>1000</v>
      </c>
      <c r="M7528" s="68"/>
      <c r="N7528" s="68"/>
      <c r="O7528" s="68">
        <v>1000</v>
      </c>
      <c r="P7528" s="68">
        <f t="shared" si="5917"/>
        <v>1000</v>
      </c>
      <c r="Q7528" s="68">
        <f t="shared" si="5918"/>
        <v>3.1016407679662539</v>
      </c>
    </row>
    <row r="7529" spans="1:17" x14ac:dyDescent="0.25">
      <c r="A7529" s="12" t="s">
        <v>2082</v>
      </c>
      <c r="B7529" s="12" t="s">
        <v>69</v>
      </c>
      <c r="C7529" s="12" t="s">
        <v>773</v>
      </c>
      <c r="D7529" s="43" t="s">
        <v>2190</v>
      </c>
      <c r="E7529" s="48">
        <v>6137</v>
      </c>
      <c r="F7529" s="43"/>
      <c r="G7529" s="56" t="s">
        <v>2899</v>
      </c>
      <c r="H7529" s="23" t="s">
        <v>235</v>
      </c>
      <c r="I7529" s="68">
        <v>80000</v>
      </c>
      <c r="J7529" s="68">
        <v>80000</v>
      </c>
      <c r="K7529" s="68"/>
      <c r="L7529" s="68">
        <f t="shared" si="5911"/>
        <v>5000</v>
      </c>
      <c r="M7529" s="68"/>
      <c r="N7529" s="68"/>
      <c r="O7529" s="68">
        <v>5000</v>
      </c>
      <c r="P7529" s="68">
        <f t="shared" si="5917"/>
        <v>5000</v>
      </c>
      <c r="Q7529" s="68">
        <f t="shared" si="5918"/>
        <v>6.25</v>
      </c>
    </row>
    <row r="7530" spans="1:17" x14ac:dyDescent="0.25">
      <c r="A7530" s="12" t="s">
        <v>2082</v>
      </c>
      <c r="B7530" s="12" t="s">
        <v>69</v>
      </c>
      <c r="C7530" s="12" t="s">
        <v>773</v>
      </c>
      <c r="D7530" s="43" t="s">
        <v>2190</v>
      </c>
      <c r="E7530" s="48">
        <v>6138</v>
      </c>
      <c r="F7530" s="43"/>
      <c r="G7530" s="56" t="s">
        <v>2899</v>
      </c>
      <c r="H7530" s="23" t="s">
        <v>237</v>
      </c>
      <c r="I7530" s="68">
        <v>5000</v>
      </c>
      <c r="J7530" s="68">
        <v>5000</v>
      </c>
      <c r="K7530" s="68"/>
      <c r="L7530" s="68">
        <f t="shared" si="5911"/>
        <v>1000</v>
      </c>
      <c r="M7530" s="68"/>
      <c r="N7530" s="68"/>
      <c r="O7530" s="68">
        <v>1000</v>
      </c>
      <c r="P7530" s="68">
        <f t="shared" si="5917"/>
        <v>1000</v>
      </c>
      <c r="Q7530" s="68">
        <f t="shared" si="5918"/>
        <v>20</v>
      </c>
    </row>
    <row r="7531" spans="1:17" x14ac:dyDescent="0.25">
      <c r="A7531" s="14" t="s">
        <v>2082</v>
      </c>
      <c r="B7531" s="14" t="s">
        <v>69</v>
      </c>
      <c r="C7531" s="14" t="s">
        <v>773</v>
      </c>
      <c r="D7531" s="50" t="s">
        <v>2190</v>
      </c>
      <c r="E7531" s="50" t="s">
        <v>2720</v>
      </c>
      <c r="F7531" s="43" t="s">
        <v>1</v>
      </c>
      <c r="G7531" s="49" t="s">
        <v>1</v>
      </c>
      <c r="H7531" s="11" t="s">
        <v>35</v>
      </c>
      <c r="I7531" s="67">
        <f t="shared" ref="I7531:O7531" si="5934">SUM(I7532:I7534)</f>
        <v>53000</v>
      </c>
      <c r="J7531" s="67">
        <f t="shared" si="5934"/>
        <v>53000</v>
      </c>
      <c r="K7531" s="67">
        <f t="shared" si="5934"/>
        <v>0</v>
      </c>
      <c r="L7531" s="67">
        <f t="shared" si="5911"/>
        <v>5213</v>
      </c>
      <c r="M7531" s="67">
        <f t="shared" si="5934"/>
        <v>0</v>
      </c>
      <c r="N7531" s="67">
        <f t="shared" si="5934"/>
        <v>0</v>
      </c>
      <c r="O7531" s="67">
        <f t="shared" si="5934"/>
        <v>5213</v>
      </c>
      <c r="P7531" s="67">
        <f t="shared" si="5917"/>
        <v>5213</v>
      </c>
      <c r="Q7531" s="67">
        <f t="shared" si="5918"/>
        <v>9.8358490566037737</v>
      </c>
    </row>
    <row r="7532" spans="1:17" x14ac:dyDescent="0.25">
      <c r="A7532" s="12" t="s">
        <v>2082</v>
      </c>
      <c r="B7532" s="12" t="s">
        <v>69</v>
      </c>
      <c r="C7532" s="12" t="s">
        <v>773</v>
      </c>
      <c r="D7532" s="43" t="s">
        <v>2190</v>
      </c>
      <c r="E7532" s="48">
        <v>6139</v>
      </c>
      <c r="F7532" s="43"/>
      <c r="G7532" s="56" t="s">
        <v>2899</v>
      </c>
      <c r="H7532" s="23" t="s">
        <v>35</v>
      </c>
      <c r="I7532" s="68">
        <v>50000</v>
      </c>
      <c r="J7532" s="68">
        <v>50000</v>
      </c>
      <c r="K7532" s="68"/>
      <c r="L7532" s="68">
        <f t="shared" si="5911"/>
        <v>5000</v>
      </c>
      <c r="M7532" s="68"/>
      <c r="N7532" s="68"/>
      <c r="O7532" s="68">
        <v>5000</v>
      </c>
      <c r="P7532" s="68">
        <f t="shared" si="5917"/>
        <v>5000</v>
      </c>
      <c r="Q7532" s="68">
        <f t="shared" si="5918"/>
        <v>10</v>
      </c>
    </row>
    <row r="7533" spans="1:17" x14ac:dyDescent="0.25">
      <c r="A7533" s="12" t="s">
        <v>2082</v>
      </c>
      <c r="B7533" s="12" t="s">
        <v>69</v>
      </c>
      <c r="C7533" s="12" t="s">
        <v>773</v>
      </c>
      <c r="D7533" s="43" t="s">
        <v>2190</v>
      </c>
      <c r="E7533" s="48">
        <v>6139</v>
      </c>
      <c r="F7533" s="43" t="s">
        <v>2196</v>
      </c>
      <c r="G7533" s="56" t="s">
        <v>2899</v>
      </c>
      <c r="H7533" s="23" t="s">
        <v>43</v>
      </c>
      <c r="I7533" s="68">
        <v>2000</v>
      </c>
      <c r="J7533" s="68">
        <v>2000</v>
      </c>
      <c r="K7533" s="68"/>
      <c r="L7533" s="68">
        <f t="shared" si="5911"/>
        <v>213</v>
      </c>
      <c r="M7533" s="68"/>
      <c r="N7533" s="68"/>
      <c r="O7533" s="68">
        <v>213</v>
      </c>
      <c r="P7533" s="68">
        <f t="shared" si="5917"/>
        <v>213</v>
      </c>
      <c r="Q7533" s="68">
        <f t="shared" si="5918"/>
        <v>10.65</v>
      </c>
    </row>
    <row r="7534" spans="1:17" ht="22.5" x14ac:dyDescent="0.25">
      <c r="A7534" s="12" t="s">
        <v>2082</v>
      </c>
      <c r="B7534" s="12" t="s">
        <v>69</v>
      </c>
      <c r="C7534" s="12" t="s">
        <v>773</v>
      </c>
      <c r="D7534" s="43" t="s">
        <v>2190</v>
      </c>
      <c r="E7534" s="48">
        <v>6139</v>
      </c>
      <c r="F7534" s="43" t="s">
        <v>2197</v>
      </c>
      <c r="G7534" s="56" t="s">
        <v>2899</v>
      </c>
      <c r="H7534" s="23" t="s">
        <v>49</v>
      </c>
      <c r="I7534" s="68">
        <v>1000</v>
      </c>
      <c r="J7534" s="68">
        <v>1000</v>
      </c>
      <c r="K7534" s="68"/>
      <c r="L7534" s="68">
        <f t="shared" si="5911"/>
        <v>0</v>
      </c>
      <c r="M7534" s="68"/>
      <c r="N7534" s="68"/>
      <c r="O7534" s="68"/>
      <c r="P7534" s="68">
        <f t="shared" si="5917"/>
        <v>0</v>
      </c>
      <c r="Q7534" s="68">
        <f t="shared" si="5918"/>
        <v>0</v>
      </c>
    </row>
    <row r="7535" spans="1:17" ht="22.5" x14ac:dyDescent="0.25">
      <c r="A7535" s="14" t="s">
        <v>1</v>
      </c>
      <c r="B7535" s="14" t="s">
        <v>1</v>
      </c>
      <c r="C7535" s="14" t="s">
        <v>1</v>
      </c>
      <c r="D7535" s="42" t="s">
        <v>1</v>
      </c>
      <c r="E7535" s="42" t="s">
        <v>1</v>
      </c>
      <c r="F7535" s="42" t="s">
        <v>1</v>
      </c>
      <c r="G7535" s="42" t="s">
        <v>1</v>
      </c>
      <c r="H7535" s="17" t="s">
        <v>50</v>
      </c>
      <c r="I7535" s="66">
        <f t="shared" ref="I7535:O7536" si="5935">SUM(I7536)</f>
        <v>100</v>
      </c>
      <c r="J7535" s="66">
        <f t="shared" si="5935"/>
        <v>100</v>
      </c>
      <c r="K7535" s="66">
        <f t="shared" si="5935"/>
        <v>0</v>
      </c>
      <c r="L7535" s="66">
        <f t="shared" si="5911"/>
        <v>0</v>
      </c>
      <c r="M7535" s="66">
        <f t="shared" si="5935"/>
        <v>0</v>
      </c>
      <c r="N7535" s="66">
        <f t="shared" si="5935"/>
        <v>0</v>
      </c>
      <c r="O7535" s="66">
        <f t="shared" si="5935"/>
        <v>0</v>
      </c>
      <c r="P7535" s="66">
        <f t="shared" si="5917"/>
        <v>0</v>
      </c>
      <c r="Q7535" s="66">
        <f t="shared" si="5918"/>
        <v>0</v>
      </c>
    </row>
    <row r="7536" spans="1:17" x14ac:dyDescent="0.25">
      <c r="A7536" s="12" t="s">
        <v>2082</v>
      </c>
      <c r="B7536" s="12" t="s">
        <v>69</v>
      </c>
      <c r="C7536" s="12" t="s">
        <v>773</v>
      </c>
      <c r="D7536" s="43" t="s">
        <v>2190</v>
      </c>
      <c r="E7536" s="42" t="s">
        <v>2712</v>
      </c>
      <c r="F7536" s="42" t="s">
        <v>1</v>
      </c>
      <c r="G7536" s="42" t="s">
        <v>1</v>
      </c>
      <c r="H7536" s="11" t="s">
        <v>52</v>
      </c>
      <c r="I7536" s="67">
        <f t="shared" si="5935"/>
        <v>100</v>
      </c>
      <c r="J7536" s="67">
        <f t="shared" si="5935"/>
        <v>100</v>
      </c>
      <c r="K7536" s="67">
        <f t="shared" si="5935"/>
        <v>0</v>
      </c>
      <c r="L7536" s="67">
        <f t="shared" si="5911"/>
        <v>0</v>
      </c>
      <c r="M7536" s="67">
        <f t="shared" si="5935"/>
        <v>0</v>
      </c>
      <c r="N7536" s="67">
        <f t="shared" si="5935"/>
        <v>0</v>
      </c>
      <c r="O7536" s="67">
        <f t="shared" si="5935"/>
        <v>0</v>
      </c>
      <c r="P7536" s="67">
        <f t="shared" si="5917"/>
        <v>0</v>
      </c>
      <c r="Q7536" s="67">
        <f t="shared" si="5918"/>
        <v>0</v>
      </c>
    </row>
    <row r="7537" spans="1:17" x14ac:dyDescent="0.25">
      <c r="A7537" s="12" t="s">
        <v>2082</v>
      </c>
      <c r="B7537" s="12" t="s">
        <v>69</v>
      </c>
      <c r="C7537" s="12" t="s">
        <v>773</v>
      </c>
      <c r="D7537" s="43" t="s">
        <v>2190</v>
      </c>
      <c r="E7537" s="48">
        <v>6148</v>
      </c>
      <c r="F7537" s="43"/>
      <c r="G7537" s="56" t="s">
        <v>2899</v>
      </c>
      <c r="H7537" s="23" t="s">
        <v>58</v>
      </c>
      <c r="I7537" s="68">
        <v>100</v>
      </c>
      <c r="J7537" s="68">
        <v>100</v>
      </c>
      <c r="K7537" s="68"/>
      <c r="L7537" s="68">
        <f t="shared" si="5911"/>
        <v>0</v>
      </c>
      <c r="M7537" s="68"/>
      <c r="N7537" s="68"/>
      <c r="O7537" s="68"/>
      <c r="P7537" s="68">
        <f t="shared" si="5917"/>
        <v>0</v>
      </c>
      <c r="Q7537" s="68">
        <f t="shared" si="5918"/>
        <v>0</v>
      </c>
    </row>
    <row r="7538" spans="1:17" ht="22.5" x14ac:dyDescent="0.25">
      <c r="A7538" s="14" t="s">
        <v>1</v>
      </c>
      <c r="B7538" s="14" t="s">
        <v>1</v>
      </c>
      <c r="C7538" s="14" t="s">
        <v>1</v>
      </c>
      <c r="D7538" s="42" t="s">
        <v>1</v>
      </c>
      <c r="E7538" s="42" t="s">
        <v>1</v>
      </c>
      <c r="F7538" s="42" t="s">
        <v>1</v>
      </c>
      <c r="G7538" s="42" t="s">
        <v>1</v>
      </c>
      <c r="H7538" s="17" t="s">
        <v>59</v>
      </c>
      <c r="I7538" s="66">
        <f t="shared" ref="I7538:O7539" si="5936">SUM(I7539)</f>
        <v>50000</v>
      </c>
      <c r="J7538" s="66">
        <f t="shared" si="5936"/>
        <v>50000</v>
      </c>
      <c r="K7538" s="66">
        <f t="shared" si="5936"/>
        <v>0</v>
      </c>
      <c r="L7538" s="66">
        <f t="shared" si="5911"/>
        <v>0</v>
      </c>
      <c r="M7538" s="66">
        <f t="shared" si="5936"/>
        <v>0</v>
      </c>
      <c r="N7538" s="66">
        <f t="shared" si="5936"/>
        <v>0</v>
      </c>
      <c r="O7538" s="66">
        <f t="shared" si="5936"/>
        <v>0</v>
      </c>
      <c r="P7538" s="66">
        <f t="shared" si="5917"/>
        <v>0</v>
      </c>
      <c r="Q7538" s="66">
        <f t="shared" si="5918"/>
        <v>0</v>
      </c>
    </row>
    <row r="7539" spans="1:17" x14ac:dyDescent="0.25">
      <c r="A7539" s="12" t="s">
        <v>2082</v>
      </c>
      <c r="B7539" s="12" t="s">
        <v>69</v>
      </c>
      <c r="C7539" s="12" t="s">
        <v>773</v>
      </c>
      <c r="D7539" s="43" t="s">
        <v>2190</v>
      </c>
      <c r="E7539" s="42" t="s">
        <v>2715</v>
      </c>
      <c r="F7539" s="42" t="s">
        <v>1</v>
      </c>
      <c r="G7539" s="42" t="s">
        <v>1</v>
      </c>
      <c r="H7539" s="11" t="s">
        <v>61</v>
      </c>
      <c r="I7539" s="67">
        <f t="shared" si="5936"/>
        <v>50000</v>
      </c>
      <c r="J7539" s="67">
        <f t="shared" si="5936"/>
        <v>50000</v>
      </c>
      <c r="K7539" s="67">
        <f t="shared" si="5936"/>
        <v>0</v>
      </c>
      <c r="L7539" s="67">
        <f t="shared" si="5911"/>
        <v>0</v>
      </c>
      <c r="M7539" s="67">
        <f t="shared" si="5936"/>
        <v>0</v>
      </c>
      <c r="N7539" s="67">
        <f t="shared" si="5936"/>
        <v>0</v>
      </c>
      <c r="O7539" s="67">
        <f t="shared" si="5936"/>
        <v>0</v>
      </c>
      <c r="P7539" s="67">
        <f t="shared" si="5917"/>
        <v>0</v>
      </c>
      <c r="Q7539" s="67">
        <f t="shared" si="5918"/>
        <v>0</v>
      </c>
    </row>
    <row r="7540" spans="1:17" x14ac:dyDescent="0.25">
      <c r="A7540" s="12" t="s">
        <v>2082</v>
      </c>
      <c r="B7540" s="12" t="s">
        <v>69</v>
      </c>
      <c r="C7540" s="12" t="s">
        <v>773</v>
      </c>
      <c r="D7540" s="43" t="s">
        <v>2190</v>
      </c>
      <c r="E7540" s="48">
        <v>8213</v>
      </c>
      <c r="F7540" s="43"/>
      <c r="G7540" s="56" t="s">
        <v>2899</v>
      </c>
      <c r="H7540" s="23" t="s">
        <v>62</v>
      </c>
      <c r="I7540" s="68">
        <v>50000</v>
      </c>
      <c r="J7540" s="68">
        <v>50000</v>
      </c>
      <c r="K7540" s="68"/>
      <c r="L7540" s="68">
        <f t="shared" si="5911"/>
        <v>0</v>
      </c>
      <c r="M7540" s="68"/>
      <c r="N7540" s="68"/>
      <c r="O7540" s="68"/>
      <c r="P7540" s="68">
        <f t="shared" si="5917"/>
        <v>0</v>
      </c>
      <c r="Q7540" s="68">
        <f t="shared" si="5918"/>
        <v>0</v>
      </c>
    </row>
    <row r="7541" spans="1:17" x14ac:dyDescent="0.25">
      <c r="A7541" s="23" t="s">
        <v>1</v>
      </c>
      <c r="B7541" s="23" t="s">
        <v>1</v>
      </c>
      <c r="C7541" s="23" t="s">
        <v>1</v>
      </c>
      <c r="D7541" s="49" t="s">
        <v>1</v>
      </c>
      <c r="E7541" s="49" t="s">
        <v>1</v>
      </c>
      <c r="F7541" s="49" t="s">
        <v>1</v>
      </c>
      <c r="G7541" s="49" t="s">
        <v>1</v>
      </c>
      <c r="H7541" s="17" t="s">
        <v>2198</v>
      </c>
      <c r="I7541" s="66">
        <f t="shared" ref="I7541:O7541" si="5937">SUM(I7512,I7535,I7538)</f>
        <v>1010941</v>
      </c>
      <c r="J7541" s="66">
        <f t="shared" si="5937"/>
        <v>1010941</v>
      </c>
      <c r="K7541" s="66">
        <f t="shared" si="5937"/>
        <v>0</v>
      </c>
      <c r="L7541" s="66">
        <f t="shared" si="5911"/>
        <v>81613</v>
      </c>
      <c r="M7541" s="66">
        <f t="shared" si="5937"/>
        <v>0</v>
      </c>
      <c r="N7541" s="66">
        <f t="shared" si="5937"/>
        <v>0</v>
      </c>
      <c r="O7541" s="66">
        <f t="shared" si="5937"/>
        <v>81613</v>
      </c>
      <c r="P7541" s="66">
        <f t="shared" si="5917"/>
        <v>81613</v>
      </c>
      <c r="Q7541" s="66">
        <f t="shared" si="5918"/>
        <v>8.0729735958873956</v>
      </c>
    </row>
    <row r="7542" spans="1:17" ht="15.75" thickBot="1" x14ac:dyDescent="0.3">
      <c r="A7542" s="23" t="s">
        <v>1</v>
      </c>
      <c r="B7542" s="23" t="s">
        <v>1</v>
      </c>
      <c r="C7542" s="23" t="s">
        <v>1</v>
      </c>
      <c r="D7542" s="49" t="s">
        <v>1</v>
      </c>
      <c r="E7542" s="49" t="s">
        <v>1</v>
      </c>
      <c r="F7542" s="49" t="s">
        <v>1</v>
      </c>
      <c r="G7542" s="49" t="s">
        <v>1</v>
      </c>
      <c r="H7542" s="11" t="s">
        <v>64</v>
      </c>
      <c r="I7542" s="67">
        <v>26</v>
      </c>
      <c r="J7542" s="67">
        <v>26</v>
      </c>
      <c r="K7542" s="67"/>
      <c r="L7542" s="67"/>
      <c r="M7542" s="67"/>
      <c r="N7542" s="67"/>
      <c r="O7542" s="67"/>
      <c r="P7542" s="67">
        <f t="shared" si="5917"/>
        <v>0</v>
      </c>
      <c r="Q7542" s="67">
        <f t="shared" si="5918"/>
        <v>0</v>
      </c>
    </row>
    <row r="7543" spans="1:17" ht="34.5" thickBot="1" x14ac:dyDescent="0.3">
      <c r="A7543" s="23" t="s">
        <v>1</v>
      </c>
      <c r="B7543" s="23" t="s">
        <v>1</v>
      </c>
      <c r="C7543" s="23" t="s">
        <v>1</v>
      </c>
      <c r="D7543" s="49" t="s">
        <v>1</v>
      </c>
      <c r="E7543" s="49" t="s">
        <v>1</v>
      </c>
      <c r="F7543" s="49" t="s">
        <v>1</v>
      </c>
      <c r="G7543" s="49" t="s">
        <v>1</v>
      </c>
      <c r="H7543" s="22" t="s">
        <v>65</v>
      </c>
      <c r="I7543" s="64" t="s">
        <v>2718</v>
      </c>
      <c r="J7543" s="64" t="s">
        <v>2879</v>
      </c>
      <c r="K7543" s="64" t="s">
        <v>2942</v>
      </c>
      <c r="L7543" s="64" t="s">
        <v>2942</v>
      </c>
      <c r="M7543" s="64" t="s">
        <v>2950</v>
      </c>
      <c r="N7543" s="64" t="s">
        <v>2949</v>
      </c>
      <c r="O7543" s="64" t="s">
        <v>2948</v>
      </c>
      <c r="P7543" s="64" t="s">
        <v>2942</v>
      </c>
      <c r="Q7543" s="64" t="s">
        <v>2944</v>
      </c>
    </row>
    <row r="7544" spans="1:17" x14ac:dyDescent="0.25">
      <c r="A7544" s="24"/>
      <c r="B7544" s="24"/>
      <c r="C7544" s="24"/>
      <c r="D7544" s="51"/>
      <c r="E7544" s="51"/>
      <c r="F7544" s="51"/>
      <c r="G7544" s="51"/>
      <c r="H7544" s="18" t="s">
        <v>1</v>
      </c>
      <c r="I7544" s="65">
        <v>1</v>
      </c>
      <c r="J7544" s="65" t="s">
        <v>2894</v>
      </c>
      <c r="K7544" s="65">
        <v>3</v>
      </c>
      <c r="L7544" s="65" t="s">
        <v>2945</v>
      </c>
      <c r="M7544" s="65">
        <v>5</v>
      </c>
      <c r="N7544" s="65">
        <v>6</v>
      </c>
      <c r="O7544" s="65">
        <v>7</v>
      </c>
      <c r="P7544" s="65" t="s">
        <v>2946</v>
      </c>
      <c r="Q7544" s="65">
        <v>9</v>
      </c>
    </row>
    <row r="7545" spans="1:17" x14ac:dyDescent="0.25">
      <c r="A7545" s="24"/>
      <c r="B7545" s="24"/>
      <c r="C7545" s="24"/>
      <c r="D7545" s="51"/>
      <c r="E7545" s="52"/>
      <c r="F7545" s="52"/>
      <c r="G7545" s="52"/>
      <c r="H7545" s="19" t="s">
        <v>132</v>
      </c>
      <c r="I7545" s="69">
        <f t="shared" ref="I7545" si="5938">SUM(I7541)</f>
        <v>1010941</v>
      </c>
      <c r="J7545" s="69">
        <f t="shared" ref="J7545:K7545" si="5939">SUM(J7541)</f>
        <v>1010941</v>
      </c>
      <c r="K7545" s="69">
        <f t="shared" si="5939"/>
        <v>0</v>
      </c>
      <c r="L7545" s="69">
        <f t="shared" si="5911"/>
        <v>81613</v>
      </c>
      <c r="M7545" s="69">
        <f t="shared" ref="M7545" si="5940">SUM(M7541)</f>
        <v>0</v>
      </c>
      <c r="N7545" s="69">
        <f t="shared" ref="N7545:O7545" si="5941">SUM(N7541)</f>
        <v>0</v>
      </c>
      <c r="O7545" s="69">
        <f t="shared" si="5941"/>
        <v>81613</v>
      </c>
      <c r="P7545" s="69">
        <f t="shared" si="5917"/>
        <v>81613</v>
      </c>
      <c r="Q7545" s="69">
        <f t="shared" si="5918"/>
        <v>8.0729735958873956</v>
      </c>
    </row>
    <row r="7546" spans="1:17" x14ac:dyDescent="0.25">
      <c r="A7546" s="24"/>
      <c r="B7546" s="24"/>
      <c r="C7546" s="24"/>
      <c r="D7546" s="51"/>
      <c r="E7546" s="51"/>
      <c r="F7546" s="51"/>
      <c r="G7546" s="51"/>
      <c r="H7546" s="20" t="s">
        <v>67</v>
      </c>
      <c r="I7546" s="69">
        <f t="shared" ref="I7546" si="5942">SUM(I7545)</f>
        <v>1010941</v>
      </c>
      <c r="J7546" s="69">
        <f t="shared" ref="J7546:K7546" si="5943">SUM(J7545)</f>
        <v>1010941</v>
      </c>
      <c r="K7546" s="69">
        <f t="shared" si="5943"/>
        <v>0</v>
      </c>
      <c r="L7546" s="69">
        <f t="shared" si="5911"/>
        <v>81613</v>
      </c>
      <c r="M7546" s="69">
        <f t="shared" ref="M7546" si="5944">SUM(M7545)</f>
        <v>0</v>
      </c>
      <c r="N7546" s="69">
        <f t="shared" ref="N7546:O7546" si="5945">SUM(N7545)</f>
        <v>0</v>
      </c>
      <c r="O7546" s="69">
        <f t="shared" si="5945"/>
        <v>81613</v>
      </c>
      <c r="P7546" s="69">
        <f t="shared" si="5917"/>
        <v>81613</v>
      </c>
      <c r="Q7546" s="69">
        <f t="shared" si="5918"/>
        <v>8.0729735958873956</v>
      </c>
    </row>
    <row r="7547" spans="1:17" x14ac:dyDescent="0.25">
      <c r="A7547" s="25"/>
      <c r="B7547" s="25"/>
      <c r="C7547" s="25"/>
      <c r="D7547" s="53"/>
      <c r="E7547" s="53"/>
      <c r="F7547" s="53"/>
      <c r="G7547" s="53"/>
    </row>
    <row r="7548" spans="1:17" ht="15.75" thickBot="1" x14ac:dyDescent="0.3">
      <c r="A7548" s="23" t="s">
        <v>1</v>
      </c>
      <c r="B7548" s="23" t="s">
        <v>1</v>
      </c>
      <c r="C7548" s="23" t="s">
        <v>1</v>
      </c>
      <c r="D7548" s="49" t="s">
        <v>1</v>
      </c>
      <c r="E7548" s="49" t="s">
        <v>1</v>
      </c>
      <c r="F7548" s="49" t="s">
        <v>1</v>
      </c>
      <c r="G7548" s="49" t="s">
        <v>1</v>
      </c>
      <c r="H7548" s="26" t="s">
        <v>1</v>
      </c>
      <c r="I7548" s="70"/>
      <c r="J7548" s="70"/>
      <c r="K7548" s="70"/>
      <c r="L7548" s="70"/>
      <c r="M7548" s="70"/>
      <c r="N7548" s="70"/>
      <c r="O7548" s="70"/>
      <c r="P7548" s="70"/>
      <c r="Q7548" s="70"/>
    </row>
    <row r="7549" spans="1:17" ht="34.5" thickBot="1" x14ac:dyDescent="0.3">
      <c r="A7549" s="22" t="s">
        <v>4</v>
      </c>
      <c r="B7549" s="22" t="s">
        <v>5</v>
      </c>
      <c r="C7549" s="22" t="s">
        <v>6</v>
      </c>
      <c r="D7549" s="44" t="s">
        <v>2891</v>
      </c>
      <c r="E7549" s="44" t="s">
        <v>2895</v>
      </c>
      <c r="F7549" s="44" t="s">
        <v>7</v>
      </c>
      <c r="G7549" s="44" t="s">
        <v>8</v>
      </c>
      <c r="H7549" s="22" t="s">
        <v>9</v>
      </c>
      <c r="I7549" s="64" t="s">
        <v>2718</v>
      </c>
      <c r="J7549" s="64" t="s">
        <v>2879</v>
      </c>
      <c r="K7549" s="64" t="s">
        <v>2942</v>
      </c>
      <c r="L7549" s="64" t="s">
        <v>2942</v>
      </c>
      <c r="M7549" s="64" t="s">
        <v>2950</v>
      </c>
      <c r="N7549" s="64" t="s">
        <v>2949</v>
      </c>
      <c r="O7549" s="64" t="s">
        <v>2948</v>
      </c>
      <c r="P7549" s="64" t="s">
        <v>2942</v>
      </c>
      <c r="Q7549" s="64" t="s">
        <v>2944</v>
      </c>
    </row>
    <row r="7550" spans="1:17" x14ac:dyDescent="0.25">
      <c r="A7550" s="15" t="s">
        <v>1</v>
      </c>
      <c r="B7550" s="15" t="s">
        <v>1</v>
      </c>
      <c r="C7550" s="15" t="s">
        <v>1</v>
      </c>
      <c r="D7550" s="45" t="s">
        <v>1</v>
      </c>
      <c r="E7550" s="45" t="s">
        <v>1</v>
      </c>
      <c r="F7550" s="46" t="s">
        <v>1</v>
      </c>
      <c r="G7550" s="47" t="s">
        <v>1</v>
      </c>
      <c r="H7550" s="16" t="s">
        <v>1</v>
      </c>
      <c r="I7550" s="65">
        <v>1</v>
      </c>
      <c r="J7550" s="65" t="s">
        <v>2894</v>
      </c>
      <c r="K7550" s="65">
        <v>3</v>
      </c>
      <c r="L7550" s="65" t="s">
        <v>2945</v>
      </c>
      <c r="M7550" s="65">
        <v>5</v>
      </c>
      <c r="N7550" s="65">
        <v>6</v>
      </c>
      <c r="O7550" s="65">
        <v>7</v>
      </c>
      <c r="P7550" s="65" t="s">
        <v>2946</v>
      </c>
      <c r="Q7550" s="65">
        <v>9</v>
      </c>
    </row>
    <row r="7551" spans="1:17" x14ac:dyDescent="0.25">
      <c r="A7551" s="14" t="s">
        <v>2082</v>
      </c>
      <c r="B7551" s="14" t="s">
        <v>69</v>
      </c>
      <c r="C7551" s="12" t="s">
        <v>783</v>
      </c>
      <c r="D7551" s="43" t="s">
        <v>2199</v>
      </c>
      <c r="E7551" s="42" t="s">
        <v>1</v>
      </c>
      <c r="F7551" s="42" t="s">
        <v>1</v>
      </c>
      <c r="G7551" s="42" t="s">
        <v>1</v>
      </c>
      <c r="H7551" s="11" t="s">
        <v>2200</v>
      </c>
      <c r="I7551" s="63"/>
      <c r="J7551" s="63"/>
      <c r="K7551" s="63"/>
      <c r="L7551" s="63"/>
      <c r="M7551" s="63"/>
      <c r="N7551" s="63"/>
      <c r="O7551" s="63"/>
      <c r="P7551" s="63">
        <f t="shared" si="5917"/>
        <v>0</v>
      </c>
      <c r="Q7551" s="63" t="str">
        <f t="shared" si="5918"/>
        <v>-</v>
      </c>
    </row>
    <row r="7552" spans="1:17" ht="22.5" x14ac:dyDescent="0.25">
      <c r="A7552" s="14" t="s">
        <v>1</v>
      </c>
      <c r="B7552" s="14" t="s">
        <v>1</v>
      </c>
      <c r="C7552" s="14" t="s">
        <v>1</v>
      </c>
      <c r="D7552" s="42" t="s">
        <v>1</v>
      </c>
      <c r="E7552" s="42" t="s">
        <v>1</v>
      </c>
      <c r="F7552" s="42" t="s">
        <v>1</v>
      </c>
      <c r="G7552" s="42" t="s">
        <v>1</v>
      </c>
      <c r="H7552" s="17" t="s">
        <v>13</v>
      </c>
      <c r="I7552" s="66">
        <f t="shared" ref="I7552" si="5946">SUM(I7553,I7560,I7562)</f>
        <v>205279</v>
      </c>
      <c r="J7552" s="66">
        <f t="shared" ref="J7552:K7552" si="5947">SUM(J7553,J7560,J7562)</f>
        <v>179279</v>
      </c>
      <c r="K7552" s="66">
        <f t="shared" si="5947"/>
        <v>0</v>
      </c>
      <c r="L7552" s="66">
        <f t="shared" si="5911"/>
        <v>0</v>
      </c>
      <c r="M7552" s="66">
        <f t="shared" ref="M7552" si="5948">SUM(M7553,M7560,M7562)</f>
        <v>0</v>
      </c>
      <c r="N7552" s="66">
        <f t="shared" ref="N7552:O7552" si="5949">SUM(N7553,N7560,N7562)</f>
        <v>0</v>
      </c>
      <c r="O7552" s="66">
        <f t="shared" si="5949"/>
        <v>0</v>
      </c>
      <c r="P7552" s="66">
        <f t="shared" si="5917"/>
        <v>0</v>
      </c>
      <c r="Q7552" s="66">
        <f t="shared" si="5918"/>
        <v>0</v>
      </c>
    </row>
    <row r="7553" spans="1:17" x14ac:dyDescent="0.25">
      <c r="A7553" s="12" t="s">
        <v>2082</v>
      </c>
      <c r="B7553" s="12" t="s">
        <v>69</v>
      </c>
      <c r="C7553" s="12" t="s">
        <v>783</v>
      </c>
      <c r="D7553" s="43" t="s">
        <v>2199</v>
      </c>
      <c r="E7553" s="42" t="s">
        <v>2709</v>
      </c>
      <c r="F7553" s="42" t="s">
        <v>1</v>
      </c>
      <c r="G7553" s="42" t="s">
        <v>1</v>
      </c>
      <c r="H7553" s="11" t="s">
        <v>15</v>
      </c>
      <c r="I7553" s="67">
        <f t="shared" ref="I7553" si="5950">SUM(I7554,I7555)</f>
        <v>96210</v>
      </c>
      <c r="J7553" s="67">
        <f t="shared" ref="J7553:K7553" si="5951">SUM(J7554,J7555)</f>
        <v>96210</v>
      </c>
      <c r="K7553" s="67">
        <f t="shared" si="5951"/>
        <v>0</v>
      </c>
      <c r="L7553" s="67">
        <f t="shared" si="5911"/>
        <v>0</v>
      </c>
      <c r="M7553" s="67">
        <f t="shared" ref="M7553" si="5952">SUM(M7554,M7555)</f>
        <v>0</v>
      </c>
      <c r="N7553" s="67">
        <f t="shared" ref="N7553:O7553" si="5953">SUM(N7554,N7555)</f>
        <v>0</v>
      </c>
      <c r="O7553" s="67">
        <f t="shared" si="5953"/>
        <v>0</v>
      </c>
      <c r="P7553" s="67">
        <f t="shared" si="5917"/>
        <v>0</v>
      </c>
      <c r="Q7553" s="67">
        <f t="shared" si="5918"/>
        <v>0</v>
      </c>
    </row>
    <row r="7554" spans="1:17" x14ac:dyDescent="0.25">
      <c r="A7554" s="12" t="s">
        <v>2082</v>
      </c>
      <c r="B7554" s="12" t="s">
        <v>69</v>
      </c>
      <c r="C7554" s="12" t="s">
        <v>783</v>
      </c>
      <c r="D7554" s="43" t="s">
        <v>2199</v>
      </c>
      <c r="E7554" s="48">
        <v>6111</v>
      </c>
      <c r="F7554" s="43"/>
      <c r="G7554" s="56" t="s">
        <v>2899</v>
      </c>
      <c r="H7554" s="23" t="s">
        <v>16</v>
      </c>
      <c r="I7554" s="68">
        <v>84610</v>
      </c>
      <c r="J7554" s="68">
        <v>84610</v>
      </c>
      <c r="K7554" s="68"/>
      <c r="L7554" s="68">
        <f t="shared" si="5911"/>
        <v>0</v>
      </c>
      <c r="M7554" s="68"/>
      <c r="N7554" s="68"/>
      <c r="O7554" s="68"/>
      <c r="P7554" s="68">
        <f t="shared" si="5917"/>
        <v>0</v>
      </c>
      <c r="Q7554" s="68">
        <f t="shared" si="5918"/>
        <v>0</v>
      </c>
    </row>
    <row r="7555" spans="1:17" x14ac:dyDescent="0.25">
      <c r="A7555" s="14" t="s">
        <v>2082</v>
      </c>
      <c r="B7555" s="14" t="s">
        <v>69</v>
      </c>
      <c r="C7555" s="14" t="s">
        <v>783</v>
      </c>
      <c r="D7555" s="50" t="s">
        <v>2199</v>
      </c>
      <c r="E7555" s="50" t="s">
        <v>2719</v>
      </c>
      <c r="F7555" s="43" t="s">
        <v>1</v>
      </c>
      <c r="G7555" s="49" t="s">
        <v>1</v>
      </c>
      <c r="H7555" s="11" t="s">
        <v>19</v>
      </c>
      <c r="I7555" s="67">
        <f t="shared" ref="I7555:O7555" si="5954">SUM(I7556:I7559)</f>
        <v>11600</v>
      </c>
      <c r="J7555" s="67">
        <f t="shared" si="5954"/>
        <v>11600</v>
      </c>
      <c r="K7555" s="67">
        <f t="shared" si="5954"/>
        <v>0</v>
      </c>
      <c r="L7555" s="67">
        <f t="shared" si="5911"/>
        <v>0</v>
      </c>
      <c r="M7555" s="67">
        <f t="shared" si="5954"/>
        <v>0</v>
      </c>
      <c r="N7555" s="67">
        <f t="shared" si="5954"/>
        <v>0</v>
      </c>
      <c r="O7555" s="67">
        <f t="shared" si="5954"/>
        <v>0</v>
      </c>
      <c r="P7555" s="67">
        <f t="shared" si="5917"/>
        <v>0</v>
      </c>
      <c r="Q7555" s="67">
        <f t="shared" si="5918"/>
        <v>0</v>
      </c>
    </row>
    <row r="7556" spans="1:17" x14ac:dyDescent="0.25">
      <c r="A7556" s="12" t="s">
        <v>2082</v>
      </c>
      <c r="B7556" s="12" t="s">
        <v>69</v>
      </c>
      <c r="C7556" s="12" t="s">
        <v>783</v>
      </c>
      <c r="D7556" s="43" t="s">
        <v>2199</v>
      </c>
      <c r="E7556" s="48">
        <v>6112</v>
      </c>
      <c r="F7556" s="43" t="s">
        <v>2201</v>
      </c>
      <c r="G7556" s="56" t="s">
        <v>2899</v>
      </c>
      <c r="H7556" s="23" t="s">
        <v>73</v>
      </c>
      <c r="I7556" s="68">
        <v>2000</v>
      </c>
      <c r="J7556" s="68">
        <v>2000</v>
      </c>
      <c r="K7556" s="68"/>
      <c r="L7556" s="68">
        <f t="shared" si="5911"/>
        <v>0</v>
      </c>
      <c r="M7556" s="68"/>
      <c r="N7556" s="68"/>
      <c r="O7556" s="68"/>
      <c r="P7556" s="68">
        <f t="shared" si="5917"/>
        <v>0</v>
      </c>
      <c r="Q7556" s="68">
        <f t="shared" si="5918"/>
        <v>0</v>
      </c>
    </row>
    <row r="7557" spans="1:17" x14ac:dyDescent="0.25">
      <c r="A7557" s="12" t="s">
        <v>2082</v>
      </c>
      <c r="B7557" s="12" t="s">
        <v>69</v>
      </c>
      <c r="C7557" s="12" t="s">
        <v>783</v>
      </c>
      <c r="D7557" s="43" t="s">
        <v>2199</v>
      </c>
      <c r="E7557" s="48">
        <v>6112</v>
      </c>
      <c r="F7557" s="43" t="s">
        <v>2202</v>
      </c>
      <c r="G7557" s="56" t="s">
        <v>2899</v>
      </c>
      <c r="H7557" s="23" t="s">
        <v>22</v>
      </c>
      <c r="I7557" s="68">
        <v>6000</v>
      </c>
      <c r="J7557" s="68">
        <v>6000</v>
      </c>
      <c r="K7557" s="68"/>
      <c r="L7557" s="68">
        <f t="shared" si="5911"/>
        <v>0</v>
      </c>
      <c r="M7557" s="68"/>
      <c r="N7557" s="68"/>
      <c r="O7557" s="68"/>
      <c r="P7557" s="68">
        <f t="shared" si="5917"/>
        <v>0</v>
      </c>
      <c r="Q7557" s="68">
        <f t="shared" si="5918"/>
        <v>0</v>
      </c>
    </row>
    <row r="7558" spans="1:17" x14ac:dyDescent="0.25">
      <c r="A7558" s="12" t="s">
        <v>2082</v>
      </c>
      <c r="B7558" s="12" t="s">
        <v>69</v>
      </c>
      <c r="C7558" s="12" t="s">
        <v>783</v>
      </c>
      <c r="D7558" s="43" t="s">
        <v>2199</v>
      </c>
      <c r="E7558" s="48">
        <v>6112</v>
      </c>
      <c r="F7558" s="43" t="s">
        <v>2203</v>
      </c>
      <c r="G7558" s="56" t="s">
        <v>2899</v>
      </c>
      <c r="H7558" s="23" t="s">
        <v>24</v>
      </c>
      <c r="I7558" s="68">
        <v>1800</v>
      </c>
      <c r="J7558" s="68">
        <v>1800</v>
      </c>
      <c r="K7558" s="68"/>
      <c r="L7558" s="68">
        <f t="shared" si="5911"/>
        <v>0</v>
      </c>
      <c r="M7558" s="68"/>
      <c r="N7558" s="68"/>
      <c r="O7558" s="68"/>
      <c r="P7558" s="68">
        <f t="shared" si="5917"/>
        <v>0</v>
      </c>
      <c r="Q7558" s="68">
        <f t="shared" si="5918"/>
        <v>0</v>
      </c>
    </row>
    <row r="7559" spans="1:17" x14ac:dyDescent="0.25">
      <c r="A7559" s="12" t="s">
        <v>2082</v>
      </c>
      <c r="B7559" s="12" t="s">
        <v>69</v>
      </c>
      <c r="C7559" s="12" t="s">
        <v>783</v>
      </c>
      <c r="D7559" s="43" t="s">
        <v>2199</v>
      </c>
      <c r="E7559" s="48">
        <v>6112</v>
      </c>
      <c r="F7559" s="43" t="s">
        <v>2204</v>
      </c>
      <c r="G7559" s="56" t="s">
        <v>2899</v>
      </c>
      <c r="H7559" s="23" t="s">
        <v>26</v>
      </c>
      <c r="I7559" s="68">
        <v>1800</v>
      </c>
      <c r="J7559" s="68">
        <v>1800</v>
      </c>
      <c r="K7559" s="68"/>
      <c r="L7559" s="68">
        <f t="shared" si="5911"/>
        <v>0</v>
      </c>
      <c r="M7559" s="68"/>
      <c r="N7559" s="68"/>
      <c r="O7559" s="68"/>
      <c r="P7559" s="68">
        <f t="shared" si="5917"/>
        <v>0</v>
      </c>
      <c r="Q7559" s="68">
        <f t="shared" si="5918"/>
        <v>0</v>
      </c>
    </row>
    <row r="7560" spans="1:17" x14ac:dyDescent="0.25">
      <c r="A7560" s="12" t="s">
        <v>2082</v>
      </c>
      <c r="B7560" s="12" t="s">
        <v>69</v>
      </c>
      <c r="C7560" s="12" t="s">
        <v>783</v>
      </c>
      <c r="D7560" s="43" t="s">
        <v>2199</v>
      </c>
      <c r="E7560" s="42" t="s">
        <v>2710</v>
      </c>
      <c r="F7560" s="42" t="s">
        <v>1</v>
      </c>
      <c r="G7560" s="42" t="s">
        <v>1</v>
      </c>
      <c r="H7560" s="11" t="s">
        <v>28</v>
      </c>
      <c r="I7560" s="67">
        <f t="shared" ref="I7560:O7560" si="5955">SUM(I7561)</f>
        <v>9969</v>
      </c>
      <c r="J7560" s="67">
        <f t="shared" si="5955"/>
        <v>9969</v>
      </c>
      <c r="K7560" s="67">
        <f t="shared" si="5955"/>
        <v>0</v>
      </c>
      <c r="L7560" s="67">
        <f t="shared" si="5911"/>
        <v>0</v>
      </c>
      <c r="M7560" s="67">
        <f t="shared" si="5955"/>
        <v>0</v>
      </c>
      <c r="N7560" s="67">
        <f t="shared" si="5955"/>
        <v>0</v>
      </c>
      <c r="O7560" s="67">
        <f t="shared" si="5955"/>
        <v>0</v>
      </c>
      <c r="P7560" s="67">
        <f t="shared" si="5917"/>
        <v>0</v>
      </c>
      <c r="Q7560" s="67">
        <f t="shared" si="5918"/>
        <v>0</v>
      </c>
    </row>
    <row r="7561" spans="1:17" x14ac:dyDescent="0.25">
      <c r="A7561" s="12" t="s">
        <v>2082</v>
      </c>
      <c r="B7561" s="12" t="s">
        <v>69</v>
      </c>
      <c r="C7561" s="12" t="s">
        <v>783</v>
      </c>
      <c r="D7561" s="43" t="s">
        <v>2199</v>
      </c>
      <c r="E7561" s="48">
        <v>6121</v>
      </c>
      <c r="F7561" s="43"/>
      <c r="G7561" s="56" t="s">
        <v>2899</v>
      </c>
      <c r="H7561" s="23" t="s">
        <v>29</v>
      </c>
      <c r="I7561" s="68">
        <v>9969</v>
      </c>
      <c r="J7561" s="68">
        <v>9969</v>
      </c>
      <c r="K7561" s="68"/>
      <c r="L7561" s="68">
        <f t="shared" si="5911"/>
        <v>0</v>
      </c>
      <c r="M7561" s="68"/>
      <c r="N7561" s="68"/>
      <c r="O7561" s="68"/>
      <c r="P7561" s="68">
        <f t="shared" si="5917"/>
        <v>0</v>
      </c>
      <c r="Q7561" s="68">
        <f t="shared" si="5918"/>
        <v>0</v>
      </c>
    </row>
    <row r="7562" spans="1:17" x14ac:dyDescent="0.25">
      <c r="A7562" s="12" t="s">
        <v>2082</v>
      </c>
      <c r="B7562" s="12" t="s">
        <v>69</v>
      </c>
      <c r="C7562" s="12" t="s">
        <v>783</v>
      </c>
      <c r="D7562" s="43" t="s">
        <v>2199</v>
      </c>
      <c r="E7562" s="42" t="s">
        <v>2711</v>
      </c>
      <c r="F7562" s="42" t="s">
        <v>1</v>
      </c>
      <c r="G7562" s="42" t="s">
        <v>1</v>
      </c>
      <c r="H7562" s="11" t="s">
        <v>32</v>
      </c>
      <c r="I7562" s="67">
        <f t="shared" ref="I7562:O7562" si="5956">SUM(I7563:I7571)</f>
        <v>99100</v>
      </c>
      <c r="J7562" s="67">
        <f t="shared" si="5956"/>
        <v>73100</v>
      </c>
      <c r="K7562" s="67">
        <f t="shared" si="5956"/>
        <v>0</v>
      </c>
      <c r="L7562" s="67">
        <f t="shared" si="5911"/>
        <v>0</v>
      </c>
      <c r="M7562" s="67">
        <f t="shared" si="5956"/>
        <v>0</v>
      </c>
      <c r="N7562" s="67">
        <f t="shared" si="5956"/>
        <v>0</v>
      </c>
      <c r="O7562" s="67">
        <f t="shared" si="5956"/>
        <v>0</v>
      </c>
      <c r="P7562" s="67">
        <f t="shared" si="5917"/>
        <v>0</v>
      </c>
      <c r="Q7562" s="67">
        <f t="shared" si="5918"/>
        <v>0</v>
      </c>
    </row>
    <row r="7563" spans="1:17" x14ac:dyDescent="0.25">
      <c r="A7563" s="12" t="s">
        <v>2082</v>
      </c>
      <c r="B7563" s="12" t="s">
        <v>69</v>
      </c>
      <c r="C7563" s="12" t="s">
        <v>783</v>
      </c>
      <c r="D7563" s="43" t="s">
        <v>2199</v>
      </c>
      <c r="E7563" s="48">
        <v>6131</v>
      </c>
      <c r="F7563" s="43"/>
      <c r="G7563" s="56" t="s">
        <v>2899</v>
      </c>
      <c r="H7563" s="23" t="s">
        <v>33</v>
      </c>
      <c r="I7563" s="68">
        <v>1000</v>
      </c>
      <c r="J7563" s="68">
        <v>0</v>
      </c>
      <c r="K7563" s="68"/>
      <c r="L7563" s="68">
        <f t="shared" si="5911"/>
        <v>0</v>
      </c>
      <c r="M7563" s="68"/>
      <c r="N7563" s="68"/>
      <c r="O7563" s="68"/>
      <c r="P7563" s="68">
        <f t="shared" si="5917"/>
        <v>0</v>
      </c>
      <c r="Q7563" s="68" t="str">
        <f t="shared" si="5918"/>
        <v>-</v>
      </c>
    </row>
    <row r="7564" spans="1:17" x14ac:dyDescent="0.25">
      <c r="A7564" s="12" t="s">
        <v>2082</v>
      </c>
      <c r="B7564" s="12" t="s">
        <v>69</v>
      </c>
      <c r="C7564" s="12" t="s">
        <v>783</v>
      </c>
      <c r="D7564" s="43" t="s">
        <v>2199</v>
      </c>
      <c r="E7564" s="48">
        <v>6132</v>
      </c>
      <c r="F7564" s="43"/>
      <c r="G7564" s="56" t="s">
        <v>2899</v>
      </c>
      <c r="H7564" s="23" t="s">
        <v>227</v>
      </c>
      <c r="I7564" s="68">
        <v>15000</v>
      </c>
      <c r="J7564" s="68">
        <v>15000</v>
      </c>
      <c r="K7564" s="68"/>
      <c r="L7564" s="68">
        <f t="shared" ref="L7564:L7625" si="5957">SUM(M7564:O7564)</f>
        <v>0</v>
      </c>
      <c r="M7564" s="68"/>
      <c r="N7564" s="68"/>
      <c r="O7564" s="68"/>
      <c r="P7564" s="68">
        <f t="shared" si="5917"/>
        <v>0</v>
      </c>
      <c r="Q7564" s="68">
        <f t="shared" si="5918"/>
        <v>0</v>
      </c>
    </row>
    <row r="7565" spans="1:17" x14ac:dyDescent="0.25">
      <c r="A7565" s="12" t="s">
        <v>2082</v>
      </c>
      <c r="B7565" s="12" t="s">
        <v>69</v>
      </c>
      <c r="C7565" s="12" t="s">
        <v>783</v>
      </c>
      <c r="D7565" s="43" t="s">
        <v>2199</v>
      </c>
      <c r="E7565" s="48">
        <v>6133</v>
      </c>
      <c r="F7565" s="43"/>
      <c r="G7565" s="56" t="s">
        <v>2899</v>
      </c>
      <c r="H7565" s="23" t="s">
        <v>229</v>
      </c>
      <c r="I7565" s="68">
        <v>12000</v>
      </c>
      <c r="J7565" s="68">
        <v>12000</v>
      </c>
      <c r="K7565" s="68"/>
      <c r="L7565" s="68">
        <f t="shared" si="5957"/>
        <v>0</v>
      </c>
      <c r="M7565" s="68"/>
      <c r="N7565" s="68"/>
      <c r="O7565" s="68"/>
      <c r="P7565" s="68">
        <f t="shared" si="5917"/>
        <v>0</v>
      </c>
      <c r="Q7565" s="68">
        <f t="shared" si="5918"/>
        <v>0</v>
      </c>
    </row>
    <row r="7566" spans="1:17" x14ac:dyDescent="0.25">
      <c r="A7566" s="12" t="s">
        <v>2082</v>
      </c>
      <c r="B7566" s="12" t="s">
        <v>69</v>
      </c>
      <c r="C7566" s="12" t="s">
        <v>783</v>
      </c>
      <c r="D7566" s="43" t="s">
        <v>2199</v>
      </c>
      <c r="E7566" s="48">
        <v>6134</v>
      </c>
      <c r="F7566" s="43"/>
      <c r="G7566" s="56" t="s">
        <v>2899</v>
      </c>
      <c r="H7566" s="23" t="s">
        <v>169</v>
      </c>
      <c r="I7566" s="68">
        <v>2000</v>
      </c>
      <c r="J7566" s="68">
        <v>2000</v>
      </c>
      <c r="K7566" s="68"/>
      <c r="L7566" s="68">
        <f t="shared" si="5957"/>
        <v>0</v>
      </c>
      <c r="M7566" s="68"/>
      <c r="N7566" s="68"/>
      <c r="O7566" s="68"/>
      <c r="P7566" s="68">
        <f t="shared" si="5917"/>
        <v>0</v>
      </c>
      <c r="Q7566" s="68">
        <f t="shared" si="5918"/>
        <v>0</v>
      </c>
    </row>
    <row r="7567" spans="1:17" x14ac:dyDescent="0.25">
      <c r="A7567" s="12" t="s">
        <v>2082</v>
      </c>
      <c r="B7567" s="12" t="s">
        <v>69</v>
      </c>
      <c r="C7567" s="12" t="s">
        <v>783</v>
      </c>
      <c r="D7567" s="43" t="s">
        <v>2199</v>
      </c>
      <c r="E7567" s="48">
        <v>6135</v>
      </c>
      <c r="F7567" s="43"/>
      <c r="G7567" s="56" t="s">
        <v>2899</v>
      </c>
      <c r="H7567" s="23" t="s">
        <v>231</v>
      </c>
      <c r="I7567" s="68">
        <v>500</v>
      </c>
      <c r="J7567" s="68">
        <v>500</v>
      </c>
      <c r="K7567" s="68"/>
      <c r="L7567" s="68">
        <f t="shared" si="5957"/>
        <v>0</v>
      </c>
      <c r="M7567" s="68"/>
      <c r="N7567" s="68"/>
      <c r="O7567" s="68"/>
      <c r="P7567" s="68">
        <f t="shared" si="5917"/>
        <v>0</v>
      </c>
      <c r="Q7567" s="68">
        <f t="shared" si="5918"/>
        <v>0</v>
      </c>
    </row>
    <row r="7568" spans="1:17" x14ac:dyDescent="0.25">
      <c r="A7568" s="12" t="s">
        <v>2082</v>
      </c>
      <c r="B7568" s="12" t="s">
        <v>69</v>
      </c>
      <c r="C7568" s="12" t="s">
        <v>783</v>
      </c>
      <c r="D7568" s="43" t="s">
        <v>2199</v>
      </c>
      <c r="E7568" s="48">
        <v>6136</v>
      </c>
      <c r="F7568" s="43"/>
      <c r="G7568" s="56" t="s">
        <v>2899</v>
      </c>
      <c r="H7568" s="23" t="s">
        <v>233</v>
      </c>
      <c r="I7568" s="68">
        <v>2000</v>
      </c>
      <c r="J7568" s="68">
        <v>2000</v>
      </c>
      <c r="K7568" s="68"/>
      <c r="L7568" s="68">
        <f t="shared" si="5957"/>
        <v>0</v>
      </c>
      <c r="M7568" s="68"/>
      <c r="N7568" s="68"/>
      <c r="O7568" s="68"/>
      <c r="P7568" s="68">
        <f t="shared" si="5917"/>
        <v>0</v>
      </c>
      <c r="Q7568" s="68">
        <f t="shared" si="5918"/>
        <v>0</v>
      </c>
    </row>
    <row r="7569" spans="1:17" x14ac:dyDescent="0.25">
      <c r="A7569" s="12" t="s">
        <v>2082</v>
      </c>
      <c r="B7569" s="12" t="s">
        <v>69</v>
      </c>
      <c r="C7569" s="12" t="s">
        <v>783</v>
      </c>
      <c r="D7569" s="43" t="s">
        <v>2199</v>
      </c>
      <c r="E7569" s="48">
        <v>6137</v>
      </c>
      <c r="F7569" s="43"/>
      <c r="G7569" s="56" t="s">
        <v>2899</v>
      </c>
      <c r="H7569" s="23" t="s">
        <v>235</v>
      </c>
      <c r="I7569" s="68">
        <v>4000</v>
      </c>
      <c r="J7569" s="68">
        <v>4000</v>
      </c>
      <c r="K7569" s="68"/>
      <c r="L7569" s="68">
        <f t="shared" si="5957"/>
        <v>0</v>
      </c>
      <c r="M7569" s="68"/>
      <c r="N7569" s="68"/>
      <c r="O7569" s="68"/>
      <c r="P7569" s="68">
        <f t="shared" ref="P7569:P7626" si="5958">K7569+L7569</f>
        <v>0</v>
      </c>
      <c r="Q7569" s="68">
        <f t="shared" ref="Q7569:Q7626" si="5959">IF(J7569=0,"-",P7569/J7569*100)</f>
        <v>0</v>
      </c>
    </row>
    <row r="7570" spans="1:17" x14ac:dyDescent="0.25">
      <c r="A7570" s="12" t="s">
        <v>2082</v>
      </c>
      <c r="B7570" s="12" t="s">
        <v>69</v>
      </c>
      <c r="C7570" s="12" t="s">
        <v>783</v>
      </c>
      <c r="D7570" s="43" t="s">
        <v>2199</v>
      </c>
      <c r="E7570" s="48">
        <v>6138</v>
      </c>
      <c r="F7570" s="43"/>
      <c r="G7570" s="56" t="s">
        <v>2899</v>
      </c>
      <c r="H7570" s="23" t="s">
        <v>237</v>
      </c>
      <c r="I7570" s="68">
        <v>2000</v>
      </c>
      <c r="J7570" s="68">
        <v>2000</v>
      </c>
      <c r="K7570" s="68"/>
      <c r="L7570" s="68">
        <f t="shared" si="5957"/>
        <v>0</v>
      </c>
      <c r="M7570" s="68"/>
      <c r="N7570" s="68"/>
      <c r="O7570" s="68"/>
      <c r="P7570" s="68">
        <f t="shared" si="5958"/>
        <v>0</v>
      </c>
      <c r="Q7570" s="68">
        <f t="shared" si="5959"/>
        <v>0</v>
      </c>
    </row>
    <row r="7571" spans="1:17" x14ac:dyDescent="0.25">
      <c r="A7571" s="14" t="s">
        <v>2082</v>
      </c>
      <c r="B7571" s="14" t="s">
        <v>69</v>
      </c>
      <c r="C7571" s="14" t="s">
        <v>783</v>
      </c>
      <c r="D7571" s="50" t="s">
        <v>2199</v>
      </c>
      <c r="E7571" s="50" t="s">
        <v>2720</v>
      </c>
      <c r="F7571" s="43" t="s">
        <v>1</v>
      </c>
      <c r="G7571" s="49" t="s">
        <v>1</v>
      </c>
      <c r="H7571" s="11" t="s">
        <v>35</v>
      </c>
      <c r="I7571" s="67">
        <f t="shared" ref="I7571:O7571" si="5960">SUM(I7572:I7574)</f>
        <v>60600</v>
      </c>
      <c r="J7571" s="67">
        <f t="shared" si="5960"/>
        <v>35600</v>
      </c>
      <c r="K7571" s="67">
        <f t="shared" si="5960"/>
        <v>0</v>
      </c>
      <c r="L7571" s="67">
        <f t="shared" si="5957"/>
        <v>0</v>
      </c>
      <c r="M7571" s="67">
        <f t="shared" si="5960"/>
        <v>0</v>
      </c>
      <c r="N7571" s="67">
        <f t="shared" si="5960"/>
        <v>0</v>
      </c>
      <c r="O7571" s="67">
        <f t="shared" si="5960"/>
        <v>0</v>
      </c>
      <c r="P7571" s="67">
        <f t="shared" si="5958"/>
        <v>0</v>
      </c>
      <c r="Q7571" s="67">
        <f t="shared" si="5959"/>
        <v>0</v>
      </c>
    </row>
    <row r="7572" spans="1:17" x14ac:dyDescent="0.25">
      <c r="A7572" s="12" t="s">
        <v>2082</v>
      </c>
      <c r="B7572" s="12" t="s">
        <v>69</v>
      </c>
      <c r="C7572" s="12" t="s">
        <v>783</v>
      </c>
      <c r="D7572" s="43" t="s">
        <v>2199</v>
      </c>
      <c r="E7572" s="48">
        <v>6139</v>
      </c>
      <c r="F7572" s="43"/>
      <c r="G7572" s="56" t="s">
        <v>2899</v>
      </c>
      <c r="H7572" s="23" t="s">
        <v>35</v>
      </c>
      <c r="I7572" s="68">
        <v>60000</v>
      </c>
      <c r="J7572" s="68">
        <v>35000</v>
      </c>
      <c r="K7572" s="68"/>
      <c r="L7572" s="68">
        <f t="shared" si="5957"/>
        <v>0</v>
      </c>
      <c r="M7572" s="68"/>
      <c r="N7572" s="68"/>
      <c r="O7572" s="68"/>
      <c r="P7572" s="68">
        <f t="shared" si="5958"/>
        <v>0</v>
      </c>
      <c r="Q7572" s="68">
        <f t="shared" si="5959"/>
        <v>0</v>
      </c>
    </row>
    <row r="7573" spans="1:17" x14ac:dyDescent="0.25">
      <c r="A7573" s="12" t="s">
        <v>2082</v>
      </c>
      <c r="B7573" s="12" t="s">
        <v>69</v>
      </c>
      <c r="C7573" s="12" t="s">
        <v>783</v>
      </c>
      <c r="D7573" s="43" t="s">
        <v>2199</v>
      </c>
      <c r="E7573" s="48">
        <v>6139</v>
      </c>
      <c r="F7573" s="43" t="s">
        <v>2205</v>
      </c>
      <c r="G7573" s="56" t="s">
        <v>2899</v>
      </c>
      <c r="H7573" s="23" t="s">
        <v>43</v>
      </c>
      <c r="I7573" s="68">
        <v>300</v>
      </c>
      <c r="J7573" s="68">
        <v>300</v>
      </c>
      <c r="K7573" s="68"/>
      <c r="L7573" s="68">
        <f t="shared" si="5957"/>
        <v>0</v>
      </c>
      <c r="M7573" s="68"/>
      <c r="N7573" s="68"/>
      <c r="O7573" s="68"/>
      <c r="P7573" s="68">
        <f t="shared" si="5958"/>
        <v>0</v>
      </c>
      <c r="Q7573" s="68">
        <f t="shared" si="5959"/>
        <v>0</v>
      </c>
    </row>
    <row r="7574" spans="1:17" ht="22.5" x14ac:dyDescent="0.25">
      <c r="A7574" s="12" t="s">
        <v>2082</v>
      </c>
      <c r="B7574" s="12" t="s">
        <v>69</v>
      </c>
      <c r="C7574" s="12" t="s">
        <v>783</v>
      </c>
      <c r="D7574" s="43" t="s">
        <v>2199</v>
      </c>
      <c r="E7574" s="48">
        <v>6139</v>
      </c>
      <c r="F7574" s="43" t="s">
        <v>2206</v>
      </c>
      <c r="G7574" s="56" t="s">
        <v>2899</v>
      </c>
      <c r="H7574" s="23" t="s">
        <v>49</v>
      </c>
      <c r="I7574" s="68">
        <v>300</v>
      </c>
      <c r="J7574" s="68">
        <v>300</v>
      </c>
      <c r="K7574" s="68"/>
      <c r="L7574" s="68">
        <f t="shared" si="5957"/>
        <v>0</v>
      </c>
      <c r="M7574" s="68"/>
      <c r="N7574" s="68"/>
      <c r="O7574" s="68"/>
      <c r="P7574" s="68">
        <f t="shared" si="5958"/>
        <v>0</v>
      </c>
      <c r="Q7574" s="68">
        <f t="shared" si="5959"/>
        <v>0</v>
      </c>
    </row>
    <row r="7575" spans="1:17" ht="22.5" x14ac:dyDescent="0.25">
      <c r="A7575" s="14" t="s">
        <v>1</v>
      </c>
      <c r="B7575" s="14" t="s">
        <v>1</v>
      </c>
      <c r="C7575" s="14" t="s">
        <v>1</v>
      </c>
      <c r="D7575" s="42" t="s">
        <v>1</v>
      </c>
      <c r="E7575" s="42" t="s">
        <v>1</v>
      </c>
      <c r="F7575" s="42" t="s">
        <v>1</v>
      </c>
      <c r="G7575" s="42" t="s">
        <v>1</v>
      </c>
      <c r="H7575" s="17" t="s">
        <v>50</v>
      </c>
      <c r="I7575" s="66">
        <f t="shared" ref="I7575:O7576" si="5961">SUM(I7576)</f>
        <v>50</v>
      </c>
      <c r="J7575" s="66">
        <f t="shared" si="5961"/>
        <v>50</v>
      </c>
      <c r="K7575" s="66">
        <f t="shared" si="5961"/>
        <v>0</v>
      </c>
      <c r="L7575" s="66">
        <f t="shared" si="5957"/>
        <v>0</v>
      </c>
      <c r="M7575" s="66">
        <f t="shared" si="5961"/>
        <v>0</v>
      </c>
      <c r="N7575" s="66">
        <f t="shared" si="5961"/>
        <v>0</v>
      </c>
      <c r="O7575" s="66">
        <f t="shared" si="5961"/>
        <v>0</v>
      </c>
      <c r="P7575" s="66">
        <f t="shared" si="5958"/>
        <v>0</v>
      </c>
      <c r="Q7575" s="66">
        <f t="shared" si="5959"/>
        <v>0</v>
      </c>
    </row>
    <row r="7576" spans="1:17" x14ac:dyDescent="0.25">
      <c r="A7576" s="12" t="s">
        <v>2082</v>
      </c>
      <c r="B7576" s="12" t="s">
        <v>69</v>
      </c>
      <c r="C7576" s="12" t="s">
        <v>783</v>
      </c>
      <c r="D7576" s="43" t="s">
        <v>2199</v>
      </c>
      <c r="E7576" s="42" t="s">
        <v>2712</v>
      </c>
      <c r="F7576" s="42" t="s">
        <v>1</v>
      </c>
      <c r="G7576" s="42" t="s">
        <v>1</v>
      </c>
      <c r="H7576" s="11" t="s">
        <v>52</v>
      </c>
      <c r="I7576" s="67">
        <f t="shared" si="5961"/>
        <v>50</v>
      </c>
      <c r="J7576" s="67">
        <f t="shared" si="5961"/>
        <v>50</v>
      </c>
      <c r="K7576" s="67">
        <f t="shared" si="5961"/>
        <v>0</v>
      </c>
      <c r="L7576" s="67">
        <f t="shared" si="5957"/>
        <v>0</v>
      </c>
      <c r="M7576" s="67">
        <f t="shared" si="5961"/>
        <v>0</v>
      </c>
      <c r="N7576" s="67">
        <f t="shared" si="5961"/>
        <v>0</v>
      </c>
      <c r="O7576" s="67">
        <f t="shared" si="5961"/>
        <v>0</v>
      </c>
      <c r="P7576" s="67">
        <f t="shared" si="5958"/>
        <v>0</v>
      </c>
      <c r="Q7576" s="67">
        <f t="shared" si="5959"/>
        <v>0</v>
      </c>
    </row>
    <row r="7577" spans="1:17" x14ac:dyDescent="0.25">
      <c r="A7577" s="12" t="s">
        <v>2082</v>
      </c>
      <c r="B7577" s="12" t="s">
        <v>69</v>
      </c>
      <c r="C7577" s="12" t="s">
        <v>783</v>
      </c>
      <c r="D7577" s="43" t="s">
        <v>2199</v>
      </c>
      <c r="E7577" s="48">
        <v>6148</v>
      </c>
      <c r="F7577" s="43"/>
      <c r="G7577" s="56" t="s">
        <v>2899</v>
      </c>
      <c r="H7577" s="23" t="s">
        <v>58</v>
      </c>
      <c r="I7577" s="68">
        <v>50</v>
      </c>
      <c r="J7577" s="68">
        <v>50</v>
      </c>
      <c r="K7577" s="68"/>
      <c r="L7577" s="68">
        <f t="shared" si="5957"/>
        <v>0</v>
      </c>
      <c r="M7577" s="68"/>
      <c r="N7577" s="68"/>
      <c r="O7577" s="68"/>
      <c r="P7577" s="68">
        <f t="shared" si="5958"/>
        <v>0</v>
      </c>
      <c r="Q7577" s="68">
        <f t="shared" si="5959"/>
        <v>0</v>
      </c>
    </row>
    <row r="7578" spans="1:17" ht="22.5" x14ac:dyDescent="0.25">
      <c r="A7578" s="14" t="s">
        <v>1</v>
      </c>
      <c r="B7578" s="14" t="s">
        <v>1</v>
      </c>
      <c r="C7578" s="14" t="s">
        <v>1</v>
      </c>
      <c r="D7578" s="42" t="s">
        <v>1</v>
      </c>
      <c r="E7578" s="42" t="s">
        <v>1</v>
      </c>
      <c r="F7578" s="42" t="s">
        <v>1</v>
      </c>
      <c r="G7578" s="42" t="s">
        <v>1</v>
      </c>
      <c r="H7578" s="17" t="s">
        <v>59</v>
      </c>
      <c r="I7578" s="66">
        <f t="shared" ref="I7578:O7578" si="5962">SUM(I7579)</f>
        <v>9880</v>
      </c>
      <c r="J7578" s="66">
        <f t="shared" si="5962"/>
        <v>9880</v>
      </c>
      <c r="K7578" s="66">
        <f t="shared" si="5962"/>
        <v>0</v>
      </c>
      <c r="L7578" s="66">
        <f t="shared" si="5957"/>
        <v>0</v>
      </c>
      <c r="M7578" s="66">
        <f t="shared" si="5962"/>
        <v>0</v>
      </c>
      <c r="N7578" s="66">
        <f t="shared" si="5962"/>
        <v>0</v>
      </c>
      <c r="O7578" s="66">
        <f t="shared" si="5962"/>
        <v>0</v>
      </c>
      <c r="P7578" s="66">
        <f t="shared" si="5958"/>
        <v>0</v>
      </c>
      <c r="Q7578" s="66">
        <f t="shared" si="5959"/>
        <v>0</v>
      </c>
    </row>
    <row r="7579" spans="1:17" x14ac:dyDescent="0.25">
      <c r="A7579" s="12" t="s">
        <v>2082</v>
      </c>
      <c r="B7579" s="12" t="s">
        <v>69</v>
      </c>
      <c r="C7579" s="12" t="s">
        <v>783</v>
      </c>
      <c r="D7579" s="43" t="s">
        <v>2199</v>
      </c>
      <c r="E7579" s="42" t="s">
        <v>2715</v>
      </c>
      <c r="F7579" s="42" t="s">
        <v>1</v>
      </c>
      <c r="G7579" s="42" t="s">
        <v>1</v>
      </c>
      <c r="H7579" s="11" t="s">
        <v>61</v>
      </c>
      <c r="I7579" s="67">
        <f t="shared" ref="I7579" si="5963">SUM(I7580:I7581)</f>
        <v>9880</v>
      </c>
      <c r="J7579" s="67">
        <f t="shared" ref="J7579:K7579" si="5964">SUM(J7580:J7581)</f>
        <v>9880</v>
      </c>
      <c r="K7579" s="67">
        <f t="shared" si="5964"/>
        <v>0</v>
      </c>
      <c r="L7579" s="67">
        <f t="shared" si="5957"/>
        <v>0</v>
      </c>
      <c r="M7579" s="67">
        <f t="shared" ref="M7579" si="5965">SUM(M7580:M7581)</f>
        <v>0</v>
      </c>
      <c r="N7579" s="67">
        <f t="shared" ref="N7579:O7579" si="5966">SUM(N7580:N7581)</f>
        <v>0</v>
      </c>
      <c r="O7579" s="67">
        <f t="shared" si="5966"/>
        <v>0</v>
      </c>
      <c r="P7579" s="67">
        <f t="shared" si="5958"/>
        <v>0</v>
      </c>
      <c r="Q7579" s="67">
        <f t="shared" si="5959"/>
        <v>0</v>
      </c>
    </row>
    <row r="7580" spans="1:17" x14ac:dyDescent="0.25">
      <c r="A7580" s="12" t="s">
        <v>2082</v>
      </c>
      <c r="B7580" s="12" t="s">
        <v>69</v>
      </c>
      <c r="C7580" s="12" t="s">
        <v>783</v>
      </c>
      <c r="D7580" s="43" t="s">
        <v>2199</v>
      </c>
      <c r="E7580" s="48">
        <v>8213</v>
      </c>
      <c r="F7580" s="43"/>
      <c r="G7580" s="56" t="s">
        <v>2899</v>
      </c>
      <c r="H7580" s="23" t="s">
        <v>62</v>
      </c>
      <c r="I7580" s="68">
        <v>5000</v>
      </c>
      <c r="J7580" s="68">
        <v>5000</v>
      </c>
      <c r="K7580" s="68"/>
      <c r="L7580" s="68">
        <f t="shared" si="5957"/>
        <v>0</v>
      </c>
      <c r="M7580" s="68"/>
      <c r="N7580" s="68"/>
      <c r="O7580" s="68"/>
      <c r="P7580" s="68">
        <f t="shared" si="5958"/>
        <v>0</v>
      </c>
      <c r="Q7580" s="68">
        <f t="shared" si="5959"/>
        <v>0</v>
      </c>
    </row>
    <row r="7581" spans="1:17" x14ac:dyDescent="0.25">
      <c r="A7581" s="12" t="s">
        <v>2082</v>
      </c>
      <c r="B7581" s="12" t="s">
        <v>69</v>
      </c>
      <c r="C7581" s="12" t="s">
        <v>783</v>
      </c>
      <c r="D7581" s="43" t="s">
        <v>2199</v>
      </c>
      <c r="E7581" s="48">
        <v>8216</v>
      </c>
      <c r="F7581" s="43"/>
      <c r="G7581" s="56" t="s">
        <v>2899</v>
      </c>
      <c r="H7581" s="23" t="s">
        <v>248</v>
      </c>
      <c r="I7581" s="68">
        <v>4880</v>
      </c>
      <c r="J7581" s="68">
        <v>4880</v>
      </c>
      <c r="K7581" s="68"/>
      <c r="L7581" s="68">
        <f t="shared" si="5957"/>
        <v>0</v>
      </c>
      <c r="M7581" s="68"/>
      <c r="N7581" s="68"/>
      <c r="O7581" s="68"/>
      <c r="P7581" s="68">
        <f t="shared" si="5958"/>
        <v>0</v>
      </c>
      <c r="Q7581" s="68">
        <f t="shared" si="5959"/>
        <v>0</v>
      </c>
    </row>
    <row r="7582" spans="1:17" x14ac:dyDescent="0.25">
      <c r="A7582" s="23" t="s">
        <v>1</v>
      </c>
      <c r="B7582" s="23" t="s">
        <v>1</v>
      </c>
      <c r="C7582" s="23" t="s">
        <v>1</v>
      </c>
      <c r="D7582" s="49" t="s">
        <v>1</v>
      </c>
      <c r="E7582" s="49" t="s">
        <v>1</v>
      </c>
      <c r="F7582" s="49" t="s">
        <v>1</v>
      </c>
      <c r="G7582" s="49" t="s">
        <v>1</v>
      </c>
      <c r="H7582" s="17" t="s">
        <v>2207</v>
      </c>
      <c r="I7582" s="66">
        <f t="shared" ref="I7582:O7582" si="5967">SUM(I7552,I7575,I7578)</f>
        <v>215209</v>
      </c>
      <c r="J7582" s="66">
        <f t="shared" si="5967"/>
        <v>189209</v>
      </c>
      <c r="K7582" s="66">
        <f t="shared" si="5967"/>
        <v>0</v>
      </c>
      <c r="L7582" s="66">
        <f t="shared" si="5957"/>
        <v>0</v>
      </c>
      <c r="M7582" s="66">
        <f t="shared" si="5967"/>
        <v>0</v>
      </c>
      <c r="N7582" s="66">
        <f t="shared" si="5967"/>
        <v>0</v>
      </c>
      <c r="O7582" s="66">
        <f t="shared" si="5967"/>
        <v>0</v>
      </c>
      <c r="P7582" s="66">
        <f t="shared" si="5958"/>
        <v>0</v>
      </c>
      <c r="Q7582" s="66">
        <f t="shared" si="5959"/>
        <v>0</v>
      </c>
    </row>
    <row r="7583" spans="1:17" ht="15.75" thickBot="1" x14ac:dyDescent="0.3">
      <c r="A7583" s="23" t="s">
        <v>1</v>
      </c>
      <c r="B7583" s="23" t="s">
        <v>1</v>
      </c>
      <c r="C7583" s="23" t="s">
        <v>1</v>
      </c>
      <c r="D7583" s="49" t="s">
        <v>1</v>
      </c>
      <c r="E7583" s="49" t="s">
        <v>1</v>
      </c>
      <c r="F7583" s="49" t="s">
        <v>1</v>
      </c>
      <c r="G7583" s="49" t="s">
        <v>1</v>
      </c>
      <c r="H7583" s="11" t="s">
        <v>64</v>
      </c>
      <c r="I7583" s="67">
        <v>4</v>
      </c>
      <c r="J7583" s="67">
        <v>4</v>
      </c>
      <c r="K7583" s="67"/>
      <c r="L7583" s="67"/>
      <c r="M7583" s="67"/>
      <c r="N7583" s="67"/>
      <c r="O7583" s="67"/>
      <c r="P7583" s="67">
        <f t="shared" si="5958"/>
        <v>0</v>
      </c>
      <c r="Q7583" s="67">
        <f t="shared" si="5959"/>
        <v>0</v>
      </c>
    </row>
    <row r="7584" spans="1:17" ht="34.5" thickBot="1" x14ac:dyDescent="0.3">
      <c r="A7584" s="23" t="s">
        <v>1</v>
      </c>
      <c r="B7584" s="23" t="s">
        <v>1</v>
      </c>
      <c r="C7584" s="23" t="s">
        <v>1</v>
      </c>
      <c r="D7584" s="49" t="s">
        <v>1</v>
      </c>
      <c r="E7584" s="49" t="s">
        <v>1</v>
      </c>
      <c r="F7584" s="49" t="s">
        <v>1</v>
      </c>
      <c r="G7584" s="49" t="s">
        <v>1</v>
      </c>
      <c r="H7584" s="22" t="s">
        <v>65</v>
      </c>
      <c r="I7584" s="64" t="s">
        <v>2718</v>
      </c>
      <c r="J7584" s="64" t="s">
        <v>2879</v>
      </c>
      <c r="K7584" s="64" t="s">
        <v>2942</v>
      </c>
      <c r="L7584" s="64" t="s">
        <v>2942</v>
      </c>
      <c r="M7584" s="64" t="s">
        <v>2950</v>
      </c>
      <c r="N7584" s="64" t="s">
        <v>2949</v>
      </c>
      <c r="O7584" s="64" t="s">
        <v>2948</v>
      </c>
      <c r="P7584" s="64" t="s">
        <v>2942</v>
      </c>
      <c r="Q7584" s="64" t="s">
        <v>2944</v>
      </c>
    </row>
    <row r="7585" spans="1:17" x14ac:dyDescent="0.25">
      <c r="A7585" s="24"/>
      <c r="B7585" s="24"/>
      <c r="C7585" s="24"/>
      <c r="D7585" s="51"/>
      <c r="E7585" s="51"/>
      <c r="F7585" s="51"/>
      <c r="G7585" s="51"/>
      <c r="H7585" s="18" t="s">
        <v>1</v>
      </c>
      <c r="I7585" s="65">
        <v>1</v>
      </c>
      <c r="J7585" s="65" t="s">
        <v>2894</v>
      </c>
      <c r="K7585" s="65">
        <v>3</v>
      </c>
      <c r="L7585" s="65" t="s">
        <v>2945</v>
      </c>
      <c r="M7585" s="65">
        <v>5</v>
      </c>
      <c r="N7585" s="65">
        <v>6</v>
      </c>
      <c r="O7585" s="65">
        <v>7</v>
      </c>
      <c r="P7585" s="65" t="s">
        <v>2946</v>
      </c>
      <c r="Q7585" s="65">
        <v>9</v>
      </c>
    </row>
    <row r="7586" spans="1:17" x14ac:dyDescent="0.25">
      <c r="A7586" s="24"/>
      <c r="B7586" s="24"/>
      <c r="C7586" s="24"/>
      <c r="D7586" s="51"/>
      <c r="E7586" s="52"/>
      <c r="F7586" s="52"/>
      <c r="G7586" s="52"/>
      <c r="H7586" s="19" t="s">
        <v>132</v>
      </c>
      <c r="I7586" s="69">
        <f t="shared" ref="I7586" si="5968">SUM(I7582)</f>
        <v>215209</v>
      </c>
      <c r="J7586" s="69">
        <f t="shared" ref="J7586:K7586" si="5969">SUM(J7582)</f>
        <v>189209</v>
      </c>
      <c r="K7586" s="69">
        <f t="shared" si="5969"/>
        <v>0</v>
      </c>
      <c r="L7586" s="69">
        <f t="shared" si="5957"/>
        <v>0</v>
      </c>
      <c r="M7586" s="69">
        <f t="shared" ref="M7586" si="5970">SUM(M7582)</f>
        <v>0</v>
      </c>
      <c r="N7586" s="69">
        <f t="shared" ref="N7586:O7586" si="5971">SUM(N7582)</f>
        <v>0</v>
      </c>
      <c r="O7586" s="69">
        <f t="shared" si="5971"/>
        <v>0</v>
      </c>
      <c r="P7586" s="69">
        <f t="shared" si="5958"/>
        <v>0</v>
      </c>
      <c r="Q7586" s="69">
        <f t="shared" si="5959"/>
        <v>0</v>
      </c>
    </row>
    <row r="7587" spans="1:17" x14ac:dyDescent="0.25">
      <c r="A7587" s="24"/>
      <c r="B7587" s="24"/>
      <c r="C7587" s="24"/>
      <c r="D7587" s="51"/>
      <c r="E7587" s="51"/>
      <c r="F7587" s="51"/>
      <c r="G7587" s="51"/>
      <c r="H7587" s="20" t="s">
        <v>67</v>
      </c>
      <c r="I7587" s="69">
        <f t="shared" ref="I7587" si="5972">SUM(I7586)</f>
        <v>215209</v>
      </c>
      <c r="J7587" s="69">
        <f t="shared" ref="J7587:K7587" si="5973">SUM(J7586)</f>
        <v>189209</v>
      </c>
      <c r="K7587" s="69">
        <f t="shared" si="5973"/>
        <v>0</v>
      </c>
      <c r="L7587" s="69">
        <f t="shared" si="5957"/>
        <v>0</v>
      </c>
      <c r="M7587" s="69">
        <f t="shared" ref="M7587" si="5974">SUM(M7586)</f>
        <v>0</v>
      </c>
      <c r="N7587" s="69">
        <f t="shared" ref="N7587:O7587" si="5975">SUM(N7586)</f>
        <v>0</v>
      </c>
      <c r="O7587" s="69">
        <f t="shared" si="5975"/>
        <v>0</v>
      </c>
      <c r="P7587" s="69">
        <f t="shared" si="5958"/>
        <v>0</v>
      </c>
      <c r="Q7587" s="69">
        <f t="shared" si="5959"/>
        <v>0</v>
      </c>
    </row>
    <row r="7588" spans="1:17" x14ac:dyDescent="0.25">
      <c r="A7588" s="25"/>
      <c r="B7588" s="25"/>
      <c r="C7588" s="25"/>
      <c r="D7588" s="53"/>
      <c r="E7588" s="53"/>
      <c r="F7588" s="53"/>
      <c r="G7588" s="53"/>
    </row>
    <row r="7589" spans="1:17" ht="15.75" thickBot="1" x14ac:dyDescent="0.3">
      <c r="A7589" s="23" t="s">
        <v>1</v>
      </c>
      <c r="B7589" s="23" t="s">
        <v>1</v>
      </c>
      <c r="C7589" s="23" t="s">
        <v>1</v>
      </c>
      <c r="D7589" s="49" t="s">
        <v>1</v>
      </c>
      <c r="E7589" s="49" t="s">
        <v>1</v>
      </c>
      <c r="F7589" s="49" t="s">
        <v>1</v>
      </c>
      <c r="G7589" s="49" t="s">
        <v>1</v>
      </c>
      <c r="H7589" s="26" t="s">
        <v>1</v>
      </c>
      <c r="I7589" s="70"/>
      <c r="J7589" s="70"/>
      <c r="K7589" s="70"/>
      <c r="L7589" s="70"/>
      <c r="M7589" s="70"/>
      <c r="N7589" s="70"/>
      <c r="O7589" s="70"/>
      <c r="P7589" s="70"/>
      <c r="Q7589" s="70"/>
    </row>
    <row r="7590" spans="1:17" ht="34.5" thickBot="1" x14ac:dyDescent="0.3">
      <c r="A7590" s="22" t="s">
        <v>4</v>
      </c>
      <c r="B7590" s="22" t="s">
        <v>5</v>
      </c>
      <c r="C7590" s="22" t="s">
        <v>6</v>
      </c>
      <c r="D7590" s="44" t="s">
        <v>2891</v>
      </c>
      <c r="E7590" s="44" t="s">
        <v>2895</v>
      </c>
      <c r="F7590" s="44" t="s">
        <v>7</v>
      </c>
      <c r="G7590" s="44" t="s">
        <v>8</v>
      </c>
      <c r="H7590" s="22" t="s">
        <v>9</v>
      </c>
      <c r="I7590" s="64" t="s">
        <v>2718</v>
      </c>
      <c r="J7590" s="64" t="s">
        <v>2879</v>
      </c>
      <c r="K7590" s="64" t="s">
        <v>2942</v>
      </c>
      <c r="L7590" s="64" t="s">
        <v>2942</v>
      </c>
      <c r="M7590" s="64" t="s">
        <v>2950</v>
      </c>
      <c r="N7590" s="64" t="s">
        <v>2949</v>
      </c>
      <c r="O7590" s="64" t="s">
        <v>2948</v>
      </c>
      <c r="P7590" s="64" t="s">
        <v>2942</v>
      </c>
      <c r="Q7590" s="64" t="s">
        <v>2944</v>
      </c>
    </row>
    <row r="7591" spans="1:17" x14ac:dyDescent="0.25">
      <c r="A7591" s="15" t="s">
        <v>1</v>
      </c>
      <c r="B7591" s="15" t="s">
        <v>1</v>
      </c>
      <c r="C7591" s="15" t="s">
        <v>1</v>
      </c>
      <c r="D7591" s="45" t="s">
        <v>1</v>
      </c>
      <c r="E7591" s="45" t="s">
        <v>1</v>
      </c>
      <c r="F7591" s="46" t="s">
        <v>1</v>
      </c>
      <c r="G7591" s="47" t="s">
        <v>1</v>
      </c>
      <c r="H7591" s="16" t="s">
        <v>1</v>
      </c>
      <c r="I7591" s="65">
        <v>1</v>
      </c>
      <c r="J7591" s="65" t="s">
        <v>2894</v>
      </c>
      <c r="K7591" s="65">
        <v>3</v>
      </c>
      <c r="L7591" s="65" t="s">
        <v>2945</v>
      </c>
      <c r="M7591" s="65">
        <v>5</v>
      </c>
      <c r="N7591" s="65">
        <v>6</v>
      </c>
      <c r="O7591" s="65">
        <v>7</v>
      </c>
      <c r="P7591" s="65" t="s">
        <v>2946</v>
      </c>
      <c r="Q7591" s="65">
        <v>9</v>
      </c>
    </row>
    <row r="7592" spans="1:17" x14ac:dyDescent="0.25">
      <c r="A7592" s="14" t="s">
        <v>2082</v>
      </c>
      <c r="B7592" s="14" t="s">
        <v>69</v>
      </c>
      <c r="C7592" s="12" t="s">
        <v>793</v>
      </c>
      <c r="D7592" s="43" t="s">
        <v>2208</v>
      </c>
      <c r="E7592" s="42" t="s">
        <v>1</v>
      </c>
      <c r="F7592" s="42" t="s">
        <v>1</v>
      </c>
      <c r="G7592" s="42" t="s">
        <v>1</v>
      </c>
      <c r="H7592" s="11" t="s">
        <v>2209</v>
      </c>
      <c r="I7592" s="63"/>
      <c r="J7592" s="63"/>
      <c r="K7592" s="63"/>
      <c r="L7592" s="63"/>
      <c r="M7592" s="63"/>
      <c r="N7592" s="63"/>
      <c r="O7592" s="63"/>
      <c r="P7592" s="63">
        <f t="shared" si="5958"/>
        <v>0</v>
      </c>
      <c r="Q7592" s="63" t="str">
        <f t="shared" si="5959"/>
        <v>-</v>
      </c>
    </row>
    <row r="7593" spans="1:17" ht="22.5" x14ac:dyDescent="0.25">
      <c r="A7593" s="14" t="s">
        <v>1</v>
      </c>
      <c r="B7593" s="14" t="s">
        <v>1</v>
      </c>
      <c r="C7593" s="14" t="s">
        <v>1</v>
      </c>
      <c r="D7593" s="42" t="s">
        <v>1</v>
      </c>
      <c r="E7593" s="42" t="s">
        <v>1</v>
      </c>
      <c r="F7593" s="42" t="s">
        <v>1</v>
      </c>
      <c r="G7593" s="42" t="s">
        <v>1</v>
      </c>
      <c r="H7593" s="17" t="s">
        <v>13</v>
      </c>
      <c r="I7593" s="66">
        <f t="shared" ref="I7593" si="5976">SUM(I7594,I7602,I7604)</f>
        <v>1793199</v>
      </c>
      <c r="J7593" s="66">
        <f t="shared" ref="J7593:K7593" si="5977">SUM(J7594,J7602,J7604)</f>
        <v>1793199</v>
      </c>
      <c r="K7593" s="66">
        <f t="shared" si="5977"/>
        <v>0</v>
      </c>
      <c r="L7593" s="66">
        <f t="shared" si="5957"/>
        <v>141300</v>
      </c>
      <c r="M7593" s="66">
        <f t="shared" ref="M7593" si="5978">SUM(M7594,M7602,M7604)</f>
        <v>0</v>
      </c>
      <c r="N7593" s="66">
        <f t="shared" ref="N7593:O7593" si="5979">SUM(N7594,N7602,N7604)</f>
        <v>0</v>
      </c>
      <c r="O7593" s="66">
        <f t="shared" si="5979"/>
        <v>141300</v>
      </c>
      <c r="P7593" s="66">
        <f t="shared" si="5958"/>
        <v>141300</v>
      </c>
      <c r="Q7593" s="66">
        <f t="shared" si="5959"/>
        <v>7.8797724067434789</v>
      </c>
    </row>
    <row r="7594" spans="1:17" x14ac:dyDescent="0.25">
      <c r="A7594" s="12" t="s">
        <v>2082</v>
      </c>
      <c r="B7594" s="12" t="s">
        <v>69</v>
      </c>
      <c r="C7594" s="12" t="s">
        <v>793</v>
      </c>
      <c r="D7594" s="43" t="s">
        <v>2208</v>
      </c>
      <c r="E7594" s="42" t="s">
        <v>2709</v>
      </c>
      <c r="F7594" s="42" t="s">
        <v>1</v>
      </c>
      <c r="G7594" s="42" t="s">
        <v>1</v>
      </c>
      <c r="H7594" s="11" t="s">
        <v>15</v>
      </c>
      <c r="I7594" s="67">
        <f t="shared" ref="I7594" si="5980">SUM(I7595,I7596)</f>
        <v>1448180</v>
      </c>
      <c r="J7594" s="67">
        <f t="shared" ref="J7594:K7594" si="5981">SUM(J7595,J7596)</f>
        <v>1448180</v>
      </c>
      <c r="K7594" s="67">
        <f t="shared" si="5981"/>
        <v>0</v>
      </c>
      <c r="L7594" s="67">
        <f t="shared" si="5957"/>
        <v>104000</v>
      </c>
      <c r="M7594" s="67">
        <f t="shared" ref="M7594" si="5982">SUM(M7595,M7596)</f>
        <v>0</v>
      </c>
      <c r="N7594" s="67">
        <f t="shared" ref="N7594:O7594" si="5983">SUM(N7595,N7596)</f>
        <v>0</v>
      </c>
      <c r="O7594" s="67">
        <f t="shared" si="5983"/>
        <v>104000</v>
      </c>
      <c r="P7594" s="67">
        <f t="shared" si="5958"/>
        <v>104000</v>
      </c>
      <c r="Q7594" s="67">
        <f t="shared" si="5959"/>
        <v>7.1814277230730985</v>
      </c>
    </row>
    <row r="7595" spans="1:17" x14ac:dyDescent="0.25">
      <c r="A7595" s="12" t="s">
        <v>2082</v>
      </c>
      <c r="B7595" s="12" t="s">
        <v>69</v>
      </c>
      <c r="C7595" s="12" t="s">
        <v>793</v>
      </c>
      <c r="D7595" s="43" t="s">
        <v>2208</v>
      </c>
      <c r="E7595" s="48">
        <v>6111</v>
      </c>
      <c r="F7595" s="43"/>
      <c r="G7595" s="56" t="s">
        <v>2899</v>
      </c>
      <c r="H7595" s="23" t="s">
        <v>16</v>
      </c>
      <c r="I7595" s="68">
        <v>1277482</v>
      </c>
      <c r="J7595" s="68">
        <v>1277482</v>
      </c>
      <c r="K7595" s="68"/>
      <c r="L7595" s="68">
        <f t="shared" si="5957"/>
        <v>95000</v>
      </c>
      <c r="M7595" s="68"/>
      <c r="N7595" s="68"/>
      <c r="O7595" s="68">
        <v>95000</v>
      </c>
      <c r="P7595" s="68">
        <f t="shared" si="5958"/>
        <v>95000</v>
      </c>
      <c r="Q7595" s="68">
        <f t="shared" si="5959"/>
        <v>7.436503997707991</v>
      </c>
    </row>
    <row r="7596" spans="1:17" x14ac:dyDescent="0.25">
      <c r="A7596" s="14" t="s">
        <v>2082</v>
      </c>
      <c r="B7596" s="14" t="s">
        <v>69</v>
      </c>
      <c r="C7596" s="14" t="s">
        <v>793</v>
      </c>
      <c r="D7596" s="50" t="s">
        <v>2208</v>
      </c>
      <c r="E7596" s="50" t="s">
        <v>2719</v>
      </c>
      <c r="F7596" s="43" t="s">
        <v>1</v>
      </c>
      <c r="G7596" s="49" t="s">
        <v>1</v>
      </c>
      <c r="H7596" s="11" t="s">
        <v>19</v>
      </c>
      <c r="I7596" s="67">
        <f t="shared" ref="I7596:O7596" si="5984">SUM(I7597:I7601)</f>
        <v>170698</v>
      </c>
      <c r="J7596" s="67">
        <f t="shared" si="5984"/>
        <v>170698</v>
      </c>
      <c r="K7596" s="67">
        <f t="shared" si="5984"/>
        <v>0</v>
      </c>
      <c r="L7596" s="67">
        <f t="shared" si="5957"/>
        <v>9000</v>
      </c>
      <c r="M7596" s="67">
        <f t="shared" si="5984"/>
        <v>0</v>
      </c>
      <c r="N7596" s="67">
        <f t="shared" si="5984"/>
        <v>0</v>
      </c>
      <c r="O7596" s="67">
        <f t="shared" si="5984"/>
        <v>9000</v>
      </c>
      <c r="P7596" s="67">
        <f t="shared" si="5958"/>
        <v>9000</v>
      </c>
      <c r="Q7596" s="67">
        <f t="shared" si="5959"/>
        <v>5.2724695075513477</v>
      </c>
    </row>
    <row r="7597" spans="1:17" x14ac:dyDescent="0.25">
      <c r="A7597" s="12" t="s">
        <v>2082</v>
      </c>
      <c r="B7597" s="12" t="s">
        <v>69</v>
      </c>
      <c r="C7597" s="12" t="s">
        <v>793</v>
      </c>
      <c r="D7597" s="43" t="s">
        <v>2208</v>
      </c>
      <c r="E7597" s="48">
        <v>6112</v>
      </c>
      <c r="F7597" s="43" t="s">
        <v>2210</v>
      </c>
      <c r="G7597" s="56" t="s">
        <v>2899</v>
      </c>
      <c r="H7597" s="23" t="s">
        <v>73</v>
      </c>
      <c r="I7597" s="68">
        <v>34000</v>
      </c>
      <c r="J7597" s="68">
        <v>34000</v>
      </c>
      <c r="K7597" s="68"/>
      <c r="L7597" s="68">
        <f t="shared" si="5957"/>
        <v>0</v>
      </c>
      <c r="M7597" s="68"/>
      <c r="N7597" s="68"/>
      <c r="O7597" s="68">
        <v>0</v>
      </c>
      <c r="P7597" s="68">
        <f t="shared" si="5958"/>
        <v>0</v>
      </c>
      <c r="Q7597" s="68">
        <f t="shared" si="5959"/>
        <v>0</v>
      </c>
    </row>
    <row r="7598" spans="1:17" x14ac:dyDescent="0.25">
      <c r="A7598" s="12" t="s">
        <v>2082</v>
      </c>
      <c r="B7598" s="12" t="s">
        <v>69</v>
      </c>
      <c r="C7598" s="12" t="s">
        <v>793</v>
      </c>
      <c r="D7598" s="43" t="s">
        <v>2208</v>
      </c>
      <c r="E7598" s="48">
        <v>6112</v>
      </c>
      <c r="F7598" s="43" t="s">
        <v>2211</v>
      </c>
      <c r="G7598" s="56" t="s">
        <v>2899</v>
      </c>
      <c r="H7598" s="23" t="s">
        <v>22</v>
      </c>
      <c r="I7598" s="68">
        <v>96200</v>
      </c>
      <c r="J7598" s="68">
        <v>96200</v>
      </c>
      <c r="K7598" s="68"/>
      <c r="L7598" s="68">
        <f t="shared" si="5957"/>
        <v>9000</v>
      </c>
      <c r="M7598" s="68"/>
      <c r="N7598" s="68"/>
      <c r="O7598" s="68">
        <v>9000</v>
      </c>
      <c r="P7598" s="68">
        <f t="shared" si="5958"/>
        <v>9000</v>
      </c>
      <c r="Q7598" s="68">
        <f t="shared" si="5959"/>
        <v>9.3555093555093567</v>
      </c>
    </row>
    <row r="7599" spans="1:17" x14ac:dyDescent="0.25">
      <c r="A7599" s="12" t="s">
        <v>2082</v>
      </c>
      <c r="B7599" s="12" t="s">
        <v>69</v>
      </c>
      <c r="C7599" s="12" t="s">
        <v>793</v>
      </c>
      <c r="D7599" s="43" t="s">
        <v>2208</v>
      </c>
      <c r="E7599" s="48">
        <v>6112</v>
      </c>
      <c r="F7599" s="43" t="s">
        <v>2212</v>
      </c>
      <c r="G7599" s="56" t="s">
        <v>2899</v>
      </c>
      <c r="H7599" s="23" t="s">
        <v>24</v>
      </c>
      <c r="I7599" s="68">
        <v>25648</v>
      </c>
      <c r="J7599" s="68">
        <v>25648</v>
      </c>
      <c r="K7599" s="68"/>
      <c r="L7599" s="68">
        <f t="shared" si="5957"/>
        <v>0</v>
      </c>
      <c r="M7599" s="68"/>
      <c r="N7599" s="68"/>
      <c r="O7599" s="68"/>
      <c r="P7599" s="68">
        <f t="shared" si="5958"/>
        <v>0</v>
      </c>
      <c r="Q7599" s="68">
        <f t="shared" si="5959"/>
        <v>0</v>
      </c>
    </row>
    <row r="7600" spans="1:17" x14ac:dyDescent="0.25">
      <c r="A7600" s="12" t="s">
        <v>2082</v>
      </c>
      <c r="B7600" s="12" t="s">
        <v>69</v>
      </c>
      <c r="C7600" s="12" t="s">
        <v>793</v>
      </c>
      <c r="D7600" s="43" t="s">
        <v>2208</v>
      </c>
      <c r="E7600" s="48">
        <v>6112</v>
      </c>
      <c r="F7600" s="43" t="s">
        <v>2213</v>
      </c>
      <c r="G7600" s="56" t="s">
        <v>2899</v>
      </c>
      <c r="H7600" s="23" t="s">
        <v>76</v>
      </c>
      <c r="I7600" s="68">
        <v>9850</v>
      </c>
      <c r="J7600" s="68">
        <v>9850</v>
      </c>
      <c r="K7600" s="68"/>
      <c r="L7600" s="68">
        <f t="shared" si="5957"/>
        <v>0</v>
      </c>
      <c r="M7600" s="68"/>
      <c r="N7600" s="68"/>
      <c r="O7600" s="68"/>
      <c r="P7600" s="68">
        <f t="shared" si="5958"/>
        <v>0</v>
      </c>
      <c r="Q7600" s="68">
        <f t="shared" si="5959"/>
        <v>0</v>
      </c>
    </row>
    <row r="7601" spans="1:17" x14ac:dyDescent="0.25">
      <c r="A7601" s="12" t="s">
        <v>2082</v>
      </c>
      <c r="B7601" s="12" t="s">
        <v>69</v>
      </c>
      <c r="C7601" s="12" t="s">
        <v>793</v>
      </c>
      <c r="D7601" s="43" t="s">
        <v>2208</v>
      </c>
      <c r="E7601" s="48">
        <v>6112</v>
      </c>
      <c r="F7601" s="43" t="s">
        <v>2214</v>
      </c>
      <c r="G7601" s="56" t="s">
        <v>2899</v>
      </c>
      <c r="H7601" s="23" t="s">
        <v>26</v>
      </c>
      <c r="I7601" s="68">
        <v>5000</v>
      </c>
      <c r="J7601" s="68">
        <v>5000</v>
      </c>
      <c r="K7601" s="68"/>
      <c r="L7601" s="68">
        <f t="shared" si="5957"/>
        <v>0</v>
      </c>
      <c r="M7601" s="68"/>
      <c r="N7601" s="68"/>
      <c r="O7601" s="68"/>
      <c r="P7601" s="68">
        <f t="shared" si="5958"/>
        <v>0</v>
      </c>
      <c r="Q7601" s="68">
        <f t="shared" si="5959"/>
        <v>0</v>
      </c>
    </row>
    <row r="7602" spans="1:17" x14ac:dyDescent="0.25">
      <c r="A7602" s="12" t="s">
        <v>2082</v>
      </c>
      <c r="B7602" s="12" t="s">
        <v>69</v>
      </c>
      <c r="C7602" s="12" t="s">
        <v>793</v>
      </c>
      <c r="D7602" s="43" t="s">
        <v>2208</v>
      </c>
      <c r="E7602" s="42" t="s">
        <v>2710</v>
      </c>
      <c r="F7602" s="42" t="s">
        <v>1</v>
      </c>
      <c r="G7602" s="42" t="s">
        <v>1</v>
      </c>
      <c r="H7602" s="11" t="s">
        <v>28</v>
      </c>
      <c r="I7602" s="67">
        <f t="shared" ref="I7602:O7602" si="5985">SUM(I7603)</f>
        <v>132668</v>
      </c>
      <c r="J7602" s="67">
        <f t="shared" si="5985"/>
        <v>132668</v>
      </c>
      <c r="K7602" s="67">
        <f t="shared" si="5985"/>
        <v>0</v>
      </c>
      <c r="L7602" s="67">
        <f t="shared" si="5957"/>
        <v>10000</v>
      </c>
      <c r="M7602" s="67">
        <f t="shared" si="5985"/>
        <v>0</v>
      </c>
      <c r="N7602" s="67">
        <f t="shared" si="5985"/>
        <v>0</v>
      </c>
      <c r="O7602" s="67">
        <f t="shared" si="5985"/>
        <v>10000</v>
      </c>
      <c r="P7602" s="67">
        <f t="shared" si="5958"/>
        <v>10000</v>
      </c>
      <c r="Q7602" s="67">
        <f t="shared" si="5959"/>
        <v>7.5376126873096752</v>
      </c>
    </row>
    <row r="7603" spans="1:17" x14ac:dyDescent="0.25">
      <c r="A7603" s="12" t="s">
        <v>2082</v>
      </c>
      <c r="B7603" s="12" t="s">
        <v>69</v>
      </c>
      <c r="C7603" s="12" t="s">
        <v>793</v>
      </c>
      <c r="D7603" s="43" t="s">
        <v>2208</v>
      </c>
      <c r="E7603" s="48">
        <v>6121</v>
      </c>
      <c r="F7603" s="43"/>
      <c r="G7603" s="56" t="s">
        <v>2899</v>
      </c>
      <c r="H7603" s="23" t="s">
        <v>29</v>
      </c>
      <c r="I7603" s="68">
        <v>132668</v>
      </c>
      <c r="J7603" s="68">
        <v>132668</v>
      </c>
      <c r="K7603" s="68"/>
      <c r="L7603" s="68">
        <f t="shared" si="5957"/>
        <v>10000</v>
      </c>
      <c r="M7603" s="68"/>
      <c r="N7603" s="68"/>
      <c r="O7603" s="68">
        <v>10000</v>
      </c>
      <c r="P7603" s="68">
        <f t="shared" si="5958"/>
        <v>10000</v>
      </c>
      <c r="Q7603" s="68">
        <f t="shared" si="5959"/>
        <v>7.5376126873096752</v>
      </c>
    </row>
    <row r="7604" spans="1:17" x14ac:dyDescent="0.25">
      <c r="A7604" s="12" t="s">
        <v>2082</v>
      </c>
      <c r="B7604" s="12" t="s">
        <v>69</v>
      </c>
      <c r="C7604" s="12" t="s">
        <v>793</v>
      </c>
      <c r="D7604" s="43" t="s">
        <v>2208</v>
      </c>
      <c r="E7604" s="42" t="s">
        <v>2711</v>
      </c>
      <c r="F7604" s="42" t="s">
        <v>1</v>
      </c>
      <c r="G7604" s="42" t="s">
        <v>1</v>
      </c>
      <c r="H7604" s="11" t="s">
        <v>32</v>
      </c>
      <c r="I7604" s="67">
        <f t="shared" ref="I7604:O7604" si="5986">SUM(I7605:I7613)</f>
        <v>212351</v>
      </c>
      <c r="J7604" s="67">
        <f t="shared" si="5986"/>
        <v>212351</v>
      </c>
      <c r="K7604" s="67">
        <f t="shared" si="5986"/>
        <v>0</v>
      </c>
      <c r="L7604" s="67">
        <f t="shared" si="5957"/>
        <v>27300</v>
      </c>
      <c r="M7604" s="67">
        <f t="shared" si="5986"/>
        <v>0</v>
      </c>
      <c r="N7604" s="67">
        <f t="shared" si="5986"/>
        <v>0</v>
      </c>
      <c r="O7604" s="67">
        <f t="shared" si="5986"/>
        <v>27300</v>
      </c>
      <c r="P7604" s="67">
        <f t="shared" si="5958"/>
        <v>27300</v>
      </c>
      <c r="Q7604" s="67">
        <f t="shared" si="5959"/>
        <v>12.856073199561106</v>
      </c>
    </row>
    <row r="7605" spans="1:17" x14ac:dyDescent="0.25">
      <c r="A7605" s="12" t="s">
        <v>2082</v>
      </c>
      <c r="B7605" s="12" t="s">
        <v>69</v>
      </c>
      <c r="C7605" s="12" t="s">
        <v>793</v>
      </c>
      <c r="D7605" s="43" t="s">
        <v>2208</v>
      </c>
      <c r="E7605" s="48">
        <v>6131</v>
      </c>
      <c r="F7605" s="43"/>
      <c r="G7605" s="56" t="s">
        <v>2899</v>
      </c>
      <c r="H7605" s="23" t="s">
        <v>33</v>
      </c>
      <c r="I7605" s="68">
        <v>3000</v>
      </c>
      <c r="J7605" s="68">
        <v>3000</v>
      </c>
      <c r="K7605" s="68"/>
      <c r="L7605" s="68">
        <f t="shared" si="5957"/>
        <v>700</v>
      </c>
      <c r="M7605" s="68"/>
      <c r="N7605" s="68"/>
      <c r="O7605" s="68">
        <v>700</v>
      </c>
      <c r="P7605" s="68">
        <f t="shared" si="5958"/>
        <v>700</v>
      </c>
      <c r="Q7605" s="68">
        <f t="shared" si="5959"/>
        <v>23.333333333333332</v>
      </c>
    </row>
    <row r="7606" spans="1:17" x14ac:dyDescent="0.25">
      <c r="A7606" s="12" t="s">
        <v>2082</v>
      </c>
      <c r="B7606" s="12" t="s">
        <v>69</v>
      </c>
      <c r="C7606" s="12" t="s">
        <v>793</v>
      </c>
      <c r="D7606" s="43" t="s">
        <v>2208</v>
      </c>
      <c r="E7606" s="48">
        <v>6132</v>
      </c>
      <c r="F7606" s="43"/>
      <c r="G7606" s="56" t="s">
        <v>2899</v>
      </c>
      <c r="H7606" s="23" t="s">
        <v>227</v>
      </c>
      <c r="I7606" s="68">
        <v>50000</v>
      </c>
      <c r="J7606" s="68">
        <v>50000</v>
      </c>
      <c r="K7606" s="68"/>
      <c r="L7606" s="68">
        <f t="shared" si="5957"/>
        <v>6000</v>
      </c>
      <c r="M7606" s="68"/>
      <c r="N7606" s="68"/>
      <c r="O7606" s="68">
        <v>6000</v>
      </c>
      <c r="P7606" s="68">
        <f t="shared" si="5958"/>
        <v>6000</v>
      </c>
      <c r="Q7606" s="68">
        <f t="shared" si="5959"/>
        <v>12</v>
      </c>
    </row>
    <row r="7607" spans="1:17" x14ac:dyDescent="0.25">
      <c r="A7607" s="12" t="s">
        <v>2082</v>
      </c>
      <c r="B7607" s="12" t="s">
        <v>69</v>
      </c>
      <c r="C7607" s="12" t="s">
        <v>793</v>
      </c>
      <c r="D7607" s="43" t="s">
        <v>2208</v>
      </c>
      <c r="E7607" s="48">
        <v>6133</v>
      </c>
      <c r="F7607" s="43"/>
      <c r="G7607" s="56" t="s">
        <v>2899</v>
      </c>
      <c r="H7607" s="23" t="s">
        <v>229</v>
      </c>
      <c r="I7607" s="68">
        <v>35401</v>
      </c>
      <c r="J7607" s="68">
        <v>35401</v>
      </c>
      <c r="K7607" s="68"/>
      <c r="L7607" s="68">
        <f t="shared" si="5957"/>
        <v>4000</v>
      </c>
      <c r="M7607" s="68"/>
      <c r="N7607" s="68"/>
      <c r="O7607" s="68">
        <v>4000</v>
      </c>
      <c r="P7607" s="68">
        <f t="shared" si="5958"/>
        <v>4000</v>
      </c>
      <c r="Q7607" s="68">
        <f t="shared" si="5959"/>
        <v>11.299115844185192</v>
      </c>
    </row>
    <row r="7608" spans="1:17" x14ac:dyDescent="0.25">
      <c r="A7608" s="12" t="s">
        <v>2082</v>
      </c>
      <c r="B7608" s="12" t="s">
        <v>69</v>
      </c>
      <c r="C7608" s="12" t="s">
        <v>793</v>
      </c>
      <c r="D7608" s="43" t="s">
        <v>2208</v>
      </c>
      <c r="E7608" s="48">
        <v>6134</v>
      </c>
      <c r="F7608" s="43"/>
      <c r="G7608" s="56" t="s">
        <v>2899</v>
      </c>
      <c r="H7608" s="23" t="s">
        <v>169</v>
      </c>
      <c r="I7608" s="68">
        <v>12900</v>
      </c>
      <c r="J7608" s="68">
        <v>12900</v>
      </c>
      <c r="K7608" s="68"/>
      <c r="L7608" s="68">
        <f t="shared" si="5957"/>
        <v>2000</v>
      </c>
      <c r="M7608" s="68"/>
      <c r="N7608" s="68"/>
      <c r="O7608" s="68">
        <v>2000</v>
      </c>
      <c r="P7608" s="68">
        <f t="shared" si="5958"/>
        <v>2000</v>
      </c>
      <c r="Q7608" s="68">
        <f t="shared" si="5959"/>
        <v>15.503875968992247</v>
      </c>
    </row>
    <row r="7609" spans="1:17" x14ac:dyDescent="0.25">
      <c r="A7609" s="12" t="s">
        <v>2082</v>
      </c>
      <c r="B7609" s="12" t="s">
        <v>69</v>
      </c>
      <c r="C7609" s="12" t="s">
        <v>793</v>
      </c>
      <c r="D7609" s="43" t="s">
        <v>2208</v>
      </c>
      <c r="E7609" s="48">
        <v>6135</v>
      </c>
      <c r="F7609" s="43"/>
      <c r="G7609" s="56" t="s">
        <v>2899</v>
      </c>
      <c r="H7609" s="23" t="s">
        <v>231</v>
      </c>
      <c r="I7609" s="68">
        <v>2000</v>
      </c>
      <c r="J7609" s="68">
        <v>2000</v>
      </c>
      <c r="K7609" s="68"/>
      <c r="L7609" s="68">
        <f t="shared" si="5957"/>
        <v>300</v>
      </c>
      <c r="M7609" s="68"/>
      <c r="N7609" s="68"/>
      <c r="O7609" s="68">
        <v>300</v>
      </c>
      <c r="P7609" s="68">
        <f t="shared" si="5958"/>
        <v>300</v>
      </c>
      <c r="Q7609" s="68">
        <f t="shared" si="5959"/>
        <v>15</v>
      </c>
    </row>
    <row r="7610" spans="1:17" x14ac:dyDescent="0.25">
      <c r="A7610" s="12" t="s">
        <v>2082</v>
      </c>
      <c r="B7610" s="12" t="s">
        <v>69</v>
      </c>
      <c r="C7610" s="12" t="s">
        <v>793</v>
      </c>
      <c r="D7610" s="43" t="s">
        <v>2208</v>
      </c>
      <c r="E7610" s="48">
        <v>6136</v>
      </c>
      <c r="F7610" s="43"/>
      <c r="G7610" s="56" t="s">
        <v>2899</v>
      </c>
      <c r="H7610" s="23" t="s">
        <v>233</v>
      </c>
      <c r="I7610" s="68">
        <v>36450</v>
      </c>
      <c r="J7610" s="68">
        <v>36450</v>
      </c>
      <c r="K7610" s="68"/>
      <c r="L7610" s="68">
        <f t="shared" si="5957"/>
        <v>5000</v>
      </c>
      <c r="M7610" s="68"/>
      <c r="N7610" s="68"/>
      <c r="O7610" s="68">
        <v>5000</v>
      </c>
      <c r="P7610" s="68">
        <f t="shared" si="5958"/>
        <v>5000</v>
      </c>
      <c r="Q7610" s="68">
        <f t="shared" si="5959"/>
        <v>13.717421124828533</v>
      </c>
    </row>
    <row r="7611" spans="1:17" x14ac:dyDescent="0.25">
      <c r="A7611" s="12" t="s">
        <v>2082</v>
      </c>
      <c r="B7611" s="12" t="s">
        <v>69</v>
      </c>
      <c r="C7611" s="12" t="s">
        <v>793</v>
      </c>
      <c r="D7611" s="43" t="s">
        <v>2208</v>
      </c>
      <c r="E7611" s="48">
        <v>6137</v>
      </c>
      <c r="F7611" s="43"/>
      <c r="G7611" s="56" t="s">
        <v>2899</v>
      </c>
      <c r="H7611" s="23" t="s">
        <v>235</v>
      </c>
      <c r="I7611" s="68">
        <v>14500</v>
      </c>
      <c r="J7611" s="68">
        <v>14500</v>
      </c>
      <c r="K7611" s="68"/>
      <c r="L7611" s="68">
        <f t="shared" si="5957"/>
        <v>2000</v>
      </c>
      <c r="M7611" s="68"/>
      <c r="N7611" s="68"/>
      <c r="O7611" s="68">
        <v>2000</v>
      </c>
      <c r="P7611" s="68">
        <f t="shared" si="5958"/>
        <v>2000</v>
      </c>
      <c r="Q7611" s="68">
        <f t="shared" si="5959"/>
        <v>13.793103448275861</v>
      </c>
    </row>
    <row r="7612" spans="1:17" x14ac:dyDescent="0.25">
      <c r="A7612" s="12" t="s">
        <v>2082</v>
      </c>
      <c r="B7612" s="12" t="s">
        <v>69</v>
      </c>
      <c r="C7612" s="12" t="s">
        <v>793</v>
      </c>
      <c r="D7612" s="43" t="s">
        <v>2208</v>
      </c>
      <c r="E7612" s="48">
        <v>6138</v>
      </c>
      <c r="F7612" s="43"/>
      <c r="G7612" s="56" t="s">
        <v>2899</v>
      </c>
      <c r="H7612" s="23" t="s">
        <v>237</v>
      </c>
      <c r="I7612" s="68">
        <v>3700</v>
      </c>
      <c r="J7612" s="68">
        <v>3700</v>
      </c>
      <c r="K7612" s="68"/>
      <c r="L7612" s="68">
        <f t="shared" si="5957"/>
        <v>500</v>
      </c>
      <c r="M7612" s="68"/>
      <c r="N7612" s="68"/>
      <c r="O7612" s="68">
        <v>500</v>
      </c>
      <c r="P7612" s="68">
        <f t="shared" si="5958"/>
        <v>500</v>
      </c>
      <c r="Q7612" s="68">
        <f t="shared" si="5959"/>
        <v>13.513513513513514</v>
      </c>
    </row>
    <row r="7613" spans="1:17" x14ac:dyDescent="0.25">
      <c r="A7613" s="14" t="s">
        <v>2082</v>
      </c>
      <c r="B7613" s="14" t="s">
        <v>69</v>
      </c>
      <c r="C7613" s="14" t="s">
        <v>793</v>
      </c>
      <c r="D7613" s="50" t="s">
        <v>2208</v>
      </c>
      <c r="E7613" s="50" t="s">
        <v>2720</v>
      </c>
      <c r="F7613" s="43" t="s">
        <v>1</v>
      </c>
      <c r="G7613" s="49" t="s">
        <v>1</v>
      </c>
      <c r="H7613" s="11" t="s">
        <v>35</v>
      </c>
      <c r="I7613" s="67">
        <f t="shared" ref="I7613:O7613" si="5987">SUM(I7614:I7616)</f>
        <v>54400</v>
      </c>
      <c r="J7613" s="67">
        <f t="shared" si="5987"/>
        <v>54400</v>
      </c>
      <c r="K7613" s="67">
        <f t="shared" si="5987"/>
        <v>0</v>
      </c>
      <c r="L7613" s="67">
        <f t="shared" si="5957"/>
        <v>6800</v>
      </c>
      <c r="M7613" s="67">
        <f t="shared" si="5987"/>
        <v>0</v>
      </c>
      <c r="N7613" s="67">
        <f t="shared" si="5987"/>
        <v>0</v>
      </c>
      <c r="O7613" s="67">
        <f t="shared" si="5987"/>
        <v>6800</v>
      </c>
      <c r="P7613" s="67">
        <f t="shared" si="5958"/>
        <v>6800</v>
      </c>
      <c r="Q7613" s="67">
        <f t="shared" si="5959"/>
        <v>12.5</v>
      </c>
    </row>
    <row r="7614" spans="1:17" x14ac:dyDescent="0.25">
      <c r="A7614" s="12" t="s">
        <v>2082</v>
      </c>
      <c r="B7614" s="12" t="s">
        <v>69</v>
      </c>
      <c r="C7614" s="12" t="s">
        <v>793</v>
      </c>
      <c r="D7614" s="43" t="s">
        <v>2208</v>
      </c>
      <c r="E7614" s="48">
        <v>6139</v>
      </c>
      <c r="F7614" s="43"/>
      <c r="G7614" s="56" t="s">
        <v>2899</v>
      </c>
      <c r="H7614" s="23" t="s">
        <v>35</v>
      </c>
      <c r="I7614" s="68">
        <v>46500</v>
      </c>
      <c r="J7614" s="68">
        <v>46500</v>
      </c>
      <c r="K7614" s="68"/>
      <c r="L7614" s="68">
        <f t="shared" si="5957"/>
        <v>6000</v>
      </c>
      <c r="M7614" s="68"/>
      <c r="N7614" s="68"/>
      <c r="O7614" s="68">
        <v>6000</v>
      </c>
      <c r="P7614" s="68">
        <f t="shared" si="5958"/>
        <v>6000</v>
      </c>
      <c r="Q7614" s="68">
        <f t="shared" si="5959"/>
        <v>12.903225806451612</v>
      </c>
    </row>
    <row r="7615" spans="1:17" x14ac:dyDescent="0.25">
      <c r="A7615" s="12" t="s">
        <v>2082</v>
      </c>
      <c r="B7615" s="12" t="s">
        <v>69</v>
      </c>
      <c r="C7615" s="12" t="s">
        <v>793</v>
      </c>
      <c r="D7615" s="43" t="s">
        <v>2208</v>
      </c>
      <c r="E7615" s="48">
        <v>6139</v>
      </c>
      <c r="F7615" s="43" t="s">
        <v>2215</v>
      </c>
      <c r="G7615" s="56" t="s">
        <v>2899</v>
      </c>
      <c r="H7615" s="23" t="s">
        <v>43</v>
      </c>
      <c r="I7615" s="68">
        <v>3400</v>
      </c>
      <c r="J7615" s="68">
        <v>3400</v>
      </c>
      <c r="K7615" s="68"/>
      <c r="L7615" s="68">
        <f t="shared" si="5957"/>
        <v>500</v>
      </c>
      <c r="M7615" s="68"/>
      <c r="N7615" s="68"/>
      <c r="O7615" s="68">
        <v>500</v>
      </c>
      <c r="P7615" s="68">
        <f t="shared" si="5958"/>
        <v>500</v>
      </c>
      <c r="Q7615" s="68">
        <f t="shared" si="5959"/>
        <v>14.705882352941178</v>
      </c>
    </row>
    <row r="7616" spans="1:17" ht="22.5" x14ac:dyDescent="0.25">
      <c r="A7616" s="12" t="s">
        <v>2082</v>
      </c>
      <c r="B7616" s="12" t="s">
        <v>69</v>
      </c>
      <c r="C7616" s="12" t="s">
        <v>793</v>
      </c>
      <c r="D7616" s="43" t="s">
        <v>2208</v>
      </c>
      <c r="E7616" s="48">
        <v>6139</v>
      </c>
      <c r="F7616" s="43" t="s">
        <v>2216</v>
      </c>
      <c r="G7616" s="56" t="s">
        <v>2899</v>
      </c>
      <c r="H7616" s="23" t="s">
        <v>49</v>
      </c>
      <c r="I7616" s="68">
        <v>4500</v>
      </c>
      <c r="J7616" s="68">
        <v>4500</v>
      </c>
      <c r="K7616" s="68"/>
      <c r="L7616" s="68">
        <f t="shared" si="5957"/>
        <v>300</v>
      </c>
      <c r="M7616" s="68"/>
      <c r="N7616" s="68"/>
      <c r="O7616" s="68">
        <v>300</v>
      </c>
      <c r="P7616" s="68">
        <f t="shared" si="5958"/>
        <v>300</v>
      </c>
      <c r="Q7616" s="68">
        <f t="shared" si="5959"/>
        <v>6.666666666666667</v>
      </c>
    </row>
    <row r="7617" spans="1:17" ht="22.5" x14ac:dyDescent="0.25">
      <c r="A7617" s="14" t="s">
        <v>1</v>
      </c>
      <c r="B7617" s="14" t="s">
        <v>1</v>
      </c>
      <c r="C7617" s="14" t="s">
        <v>1</v>
      </c>
      <c r="D7617" s="42" t="s">
        <v>1</v>
      </c>
      <c r="E7617" s="42" t="s">
        <v>1</v>
      </c>
      <c r="F7617" s="42" t="s">
        <v>1</v>
      </c>
      <c r="G7617" s="42" t="s">
        <v>1</v>
      </c>
      <c r="H7617" s="17" t="s">
        <v>50</v>
      </c>
      <c r="I7617" s="66">
        <f t="shared" ref="I7617:O7619" si="5988">SUM(I7618)</f>
        <v>100</v>
      </c>
      <c r="J7617" s="66">
        <f t="shared" si="5988"/>
        <v>100</v>
      </c>
      <c r="K7617" s="66">
        <f t="shared" si="5988"/>
        <v>0</v>
      </c>
      <c r="L7617" s="66">
        <f t="shared" si="5957"/>
        <v>0</v>
      </c>
      <c r="M7617" s="66">
        <f t="shared" si="5988"/>
        <v>0</v>
      </c>
      <c r="N7617" s="66">
        <f t="shared" si="5988"/>
        <v>0</v>
      </c>
      <c r="O7617" s="66">
        <f t="shared" si="5988"/>
        <v>0</v>
      </c>
      <c r="P7617" s="66">
        <f t="shared" si="5958"/>
        <v>0</v>
      </c>
      <c r="Q7617" s="66">
        <f t="shared" si="5959"/>
        <v>0</v>
      </c>
    </row>
    <row r="7618" spans="1:17" x14ac:dyDescent="0.25">
      <c r="A7618" s="12" t="s">
        <v>2082</v>
      </c>
      <c r="B7618" s="12" t="s">
        <v>69</v>
      </c>
      <c r="C7618" s="12" t="s">
        <v>793</v>
      </c>
      <c r="D7618" s="43" t="s">
        <v>2208</v>
      </c>
      <c r="E7618" s="42" t="s">
        <v>2712</v>
      </c>
      <c r="F7618" s="42" t="s">
        <v>1</v>
      </c>
      <c r="G7618" s="42" t="s">
        <v>1</v>
      </c>
      <c r="H7618" s="11" t="s">
        <v>52</v>
      </c>
      <c r="I7618" s="67">
        <f t="shared" si="5988"/>
        <v>100</v>
      </c>
      <c r="J7618" s="67">
        <f t="shared" si="5988"/>
        <v>100</v>
      </c>
      <c r="K7618" s="67">
        <f t="shared" si="5988"/>
        <v>0</v>
      </c>
      <c r="L7618" s="67">
        <f t="shared" si="5957"/>
        <v>0</v>
      </c>
      <c r="M7618" s="67">
        <f t="shared" si="5988"/>
        <v>0</v>
      </c>
      <c r="N7618" s="67">
        <f t="shared" si="5988"/>
        <v>0</v>
      </c>
      <c r="O7618" s="67">
        <f t="shared" si="5988"/>
        <v>0</v>
      </c>
      <c r="P7618" s="67">
        <f t="shared" si="5958"/>
        <v>0</v>
      </c>
      <c r="Q7618" s="67">
        <f t="shared" si="5959"/>
        <v>0</v>
      </c>
    </row>
    <row r="7619" spans="1:17" x14ac:dyDescent="0.25">
      <c r="A7619" s="14" t="s">
        <v>2082</v>
      </c>
      <c r="B7619" s="14" t="s">
        <v>69</v>
      </c>
      <c r="C7619" s="14" t="s">
        <v>793</v>
      </c>
      <c r="D7619" s="50" t="s">
        <v>2208</v>
      </c>
      <c r="E7619" s="50" t="s">
        <v>2739</v>
      </c>
      <c r="F7619" s="43" t="s">
        <v>1</v>
      </c>
      <c r="G7619" s="49" t="s">
        <v>1</v>
      </c>
      <c r="H7619" s="11" t="s">
        <v>58</v>
      </c>
      <c r="I7619" s="67">
        <f t="shared" si="5988"/>
        <v>100</v>
      </c>
      <c r="J7619" s="67">
        <f t="shared" si="5988"/>
        <v>100</v>
      </c>
      <c r="K7619" s="67">
        <f t="shared" si="5988"/>
        <v>0</v>
      </c>
      <c r="L7619" s="67">
        <f t="shared" si="5957"/>
        <v>0</v>
      </c>
      <c r="M7619" s="67">
        <f t="shared" si="5988"/>
        <v>0</v>
      </c>
      <c r="N7619" s="67">
        <f t="shared" si="5988"/>
        <v>0</v>
      </c>
      <c r="O7619" s="67">
        <f t="shared" si="5988"/>
        <v>0</v>
      </c>
      <c r="P7619" s="67">
        <f t="shared" si="5958"/>
        <v>0</v>
      </c>
      <c r="Q7619" s="67">
        <f t="shared" si="5959"/>
        <v>0</v>
      </c>
    </row>
    <row r="7620" spans="1:17" x14ac:dyDescent="0.25">
      <c r="A7620" s="12" t="s">
        <v>2082</v>
      </c>
      <c r="B7620" s="12" t="s">
        <v>69</v>
      </c>
      <c r="C7620" s="12" t="s">
        <v>793</v>
      </c>
      <c r="D7620" s="43" t="s">
        <v>2208</v>
      </c>
      <c r="E7620" s="48">
        <v>6148</v>
      </c>
      <c r="F7620" s="43" t="s">
        <v>2217</v>
      </c>
      <c r="G7620" s="56" t="s">
        <v>2899</v>
      </c>
      <c r="H7620" s="23" t="s">
        <v>207</v>
      </c>
      <c r="I7620" s="68">
        <v>100</v>
      </c>
      <c r="J7620" s="68">
        <v>100</v>
      </c>
      <c r="K7620" s="68"/>
      <c r="L7620" s="68">
        <f t="shared" si="5957"/>
        <v>0</v>
      </c>
      <c r="M7620" s="68"/>
      <c r="N7620" s="68"/>
      <c r="O7620" s="68"/>
      <c r="P7620" s="68">
        <f t="shared" si="5958"/>
        <v>0</v>
      </c>
      <c r="Q7620" s="68">
        <f t="shared" si="5959"/>
        <v>0</v>
      </c>
    </row>
    <row r="7621" spans="1:17" ht="22.5" x14ac:dyDescent="0.25">
      <c r="A7621" s="14" t="s">
        <v>1</v>
      </c>
      <c r="B7621" s="14" t="s">
        <v>1</v>
      </c>
      <c r="C7621" s="14" t="s">
        <v>1</v>
      </c>
      <c r="D7621" s="42" t="s">
        <v>1</v>
      </c>
      <c r="E7621" s="42" t="s">
        <v>1</v>
      </c>
      <c r="F7621" s="42" t="s">
        <v>1</v>
      </c>
      <c r="G7621" s="42" t="s">
        <v>1</v>
      </c>
      <c r="H7621" s="17" t="s">
        <v>59</v>
      </c>
      <c r="I7621" s="66">
        <f t="shared" ref="I7621:O7621" si="5989">SUM(I7622)</f>
        <v>66400</v>
      </c>
      <c r="J7621" s="66">
        <f t="shared" si="5989"/>
        <v>66400</v>
      </c>
      <c r="K7621" s="66">
        <f t="shared" si="5989"/>
        <v>0</v>
      </c>
      <c r="L7621" s="66">
        <f t="shared" si="5957"/>
        <v>15000</v>
      </c>
      <c r="M7621" s="66">
        <f t="shared" si="5989"/>
        <v>0</v>
      </c>
      <c r="N7621" s="66">
        <f t="shared" si="5989"/>
        <v>0</v>
      </c>
      <c r="O7621" s="66">
        <f t="shared" si="5989"/>
        <v>15000</v>
      </c>
      <c r="P7621" s="66">
        <f t="shared" si="5958"/>
        <v>15000</v>
      </c>
      <c r="Q7621" s="66">
        <f t="shared" si="5959"/>
        <v>22.590361445783135</v>
      </c>
    </row>
    <row r="7622" spans="1:17" x14ac:dyDescent="0.25">
      <c r="A7622" s="12" t="s">
        <v>2082</v>
      </c>
      <c r="B7622" s="12" t="s">
        <v>69</v>
      </c>
      <c r="C7622" s="12" t="s">
        <v>793</v>
      </c>
      <c r="D7622" s="43" t="s">
        <v>2208</v>
      </c>
      <c r="E7622" s="42" t="s">
        <v>2715</v>
      </c>
      <c r="F7622" s="42" t="s">
        <v>1</v>
      </c>
      <c r="G7622" s="42" t="s">
        <v>1</v>
      </c>
      <c r="H7622" s="11" t="s">
        <v>61</v>
      </c>
      <c r="I7622" s="67">
        <f t="shared" ref="I7622" si="5990">SUM(I7623:I7624)</f>
        <v>66400</v>
      </c>
      <c r="J7622" s="67">
        <f t="shared" ref="J7622:K7622" si="5991">SUM(J7623:J7624)</f>
        <v>66400</v>
      </c>
      <c r="K7622" s="67">
        <f t="shared" si="5991"/>
        <v>0</v>
      </c>
      <c r="L7622" s="67">
        <f t="shared" si="5957"/>
        <v>15000</v>
      </c>
      <c r="M7622" s="67">
        <f t="shared" ref="M7622" si="5992">SUM(M7623:M7624)</f>
        <v>0</v>
      </c>
      <c r="N7622" s="67">
        <f t="shared" ref="N7622:O7622" si="5993">SUM(N7623:N7624)</f>
        <v>0</v>
      </c>
      <c r="O7622" s="67">
        <f t="shared" si="5993"/>
        <v>15000</v>
      </c>
      <c r="P7622" s="67">
        <f t="shared" si="5958"/>
        <v>15000</v>
      </c>
      <c r="Q7622" s="67">
        <f t="shared" si="5959"/>
        <v>22.590361445783135</v>
      </c>
    </row>
    <row r="7623" spans="1:17" x14ac:dyDescent="0.25">
      <c r="A7623" s="12" t="s">
        <v>2082</v>
      </c>
      <c r="B7623" s="12" t="s">
        <v>69</v>
      </c>
      <c r="C7623" s="12" t="s">
        <v>793</v>
      </c>
      <c r="D7623" s="43" t="s">
        <v>2208</v>
      </c>
      <c r="E7623" s="48">
        <v>8213</v>
      </c>
      <c r="F7623" s="43"/>
      <c r="G7623" s="56" t="s">
        <v>2899</v>
      </c>
      <c r="H7623" s="23" t="s">
        <v>62</v>
      </c>
      <c r="I7623" s="68">
        <v>66300</v>
      </c>
      <c r="J7623" s="68">
        <v>66300</v>
      </c>
      <c r="K7623" s="68"/>
      <c r="L7623" s="68">
        <f t="shared" si="5957"/>
        <v>15000</v>
      </c>
      <c r="M7623" s="68"/>
      <c r="N7623" s="68"/>
      <c r="O7623" s="68">
        <v>15000</v>
      </c>
      <c r="P7623" s="68">
        <f t="shared" si="5958"/>
        <v>15000</v>
      </c>
      <c r="Q7623" s="68">
        <f t="shared" si="5959"/>
        <v>22.624434389140273</v>
      </c>
    </row>
    <row r="7624" spans="1:17" x14ac:dyDescent="0.25">
      <c r="A7624" s="12" t="s">
        <v>2082</v>
      </c>
      <c r="B7624" s="12" t="s">
        <v>69</v>
      </c>
      <c r="C7624" s="12" t="s">
        <v>793</v>
      </c>
      <c r="D7624" s="43" t="s">
        <v>2208</v>
      </c>
      <c r="E7624" s="48">
        <v>8216</v>
      </c>
      <c r="F7624" s="43"/>
      <c r="G7624" s="56" t="s">
        <v>2899</v>
      </c>
      <c r="H7624" s="23" t="s">
        <v>248</v>
      </c>
      <c r="I7624" s="68">
        <v>100</v>
      </c>
      <c r="J7624" s="68">
        <v>100</v>
      </c>
      <c r="K7624" s="68"/>
      <c r="L7624" s="68">
        <f t="shared" si="5957"/>
        <v>0</v>
      </c>
      <c r="M7624" s="68"/>
      <c r="N7624" s="68"/>
      <c r="O7624" s="68"/>
      <c r="P7624" s="68">
        <f t="shared" si="5958"/>
        <v>0</v>
      </c>
      <c r="Q7624" s="68">
        <f t="shared" si="5959"/>
        <v>0</v>
      </c>
    </row>
    <row r="7625" spans="1:17" x14ac:dyDescent="0.25">
      <c r="A7625" s="23" t="s">
        <v>1</v>
      </c>
      <c r="B7625" s="23" t="s">
        <v>1</v>
      </c>
      <c r="C7625" s="23" t="s">
        <v>1</v>
      </c>
      <c r="D7625" s="49" t="s">
        <v>1</v>
      </c>
      <c r="E7625" s="49" t="s">
        <v>1</v>
      </c>
      <c r="F7625" s="49" t="s">
        <v>1</v>
      </c>
      <c r="G7625" s="49" t="s">
        <v>1</v>
      </c>
      <c r="H7625" s="17" t="s">
        <v>2218</v>
      </c>
      <c r="I7625" s="66">
        <f t="shared" ref="I7625:O7625" si="5994">SUM(I7593,I7617,I7621)</f>
        <v>1859699</v>
      </c>
      <c r="J7625" s="66">
        <f t="shared" si="5994"/>
        <v>1859699</v>
      </c>
      <c r="K7625" s="66">
        <f t="shared" si="5994"/>
        <v>0</v>
      </c>
      <c r="L7625" s="66">
        <f t="shared" si="5957"/>
        <v>156300</v>
      </c>
      <c r="M7625" s="66">
        <f t="shared" si="5994"/>
        <v>0</v>
      </c>
      <c r="N7625" s="66">
        <f t="shared" si="5994"/>
        <v>0</v>
      </c>
      <c r="O7625" s="66">
        <f t="shared" si="5994"/>
        <v>156300</v>
      </c>
      <c r="P7625" s="66">
        <f t="shared" si="5958"/>
        <v>156300</v>
      </c>
      <c r="Q7625" s="66">
        <f t="shared" si="5959"/>
        <v>8.4045859034177042</v>
      </c>
    </row>
    <row r="7626" spans="1:17" ht="15.75" thickBot="1" x14ac:dyDescent="0.3">
      <c r="A7626" s="23" t="s">
        <v>1</v>
      </c>
      <c r="B7626" s="23" t="s">
        <v>1</v>
      </c>
      <c r="C7626" s="23" t="s">
        <v>1</v>
      </c>
      <c r="D7626" s="49" t="s">
        <v>1</v>
      </c>
      <c r="E7626" s="49" t="s">
        <v>1</v>
      </c>
      <c r="F7626" s="49" t="s">
        <v>1</v>
      </c>
      <c r="G7626" s="49" t="s">
        <v>1</v>
      </c>
      <c r="H7626" s="11" t="s">
        <v>64</v>
      </c>
      <c r="I7626" s="67">
        <v>60</v>
      </c>
      <c r="J7626" s="67">
        <v>60</v>
      </c>
      <c r="K7626" s="67"/>
      <c r="L7626" s="67"/>
      <c r="M7626" s="67"/>
      <c r="N7626" s="67"/>
      <c r="O7626" s="67"/>
      <c r="P7626" s="67">
        <f t="shared" si="5958"/>
        <v>0</v>
      </c>
      <c r="Q7626" s="67">
        <f t="shared" si="5959"/>
        <v>0</v>
      </c>
    </row>
    <row r="7627" spans="1:17" ht="34.5" thickBot="1" x14ac:dyDescent="0.3">
      <c r="A7627" s="23" t="s">
        <v>1</v>
      </c>
      <c r="B7627" s="23" t="s">
        <v>1</v>
      </c>
      <c r="C7627" s="23" t="s">
        <v>1</v>
      </c>
      <c r="D7627" s="49" t="s">
        <v>1</v>
      </c>
      <c r="E7627" s="49" t="s">
        <v>1</v>
      </c>
      <c r="F7627" s="49" t="s">
        <v>1</v>
      </c>
      <c r="G7627" s="49" t="s">
        <v>1</v>
      </c>
      <c r="H7627" s="22" t="s">
        <v>65</v>
      </c>
      <c r="I7627" s="64" t="s">
        <v>2718</v>
      </c>
      <c r="J7627" s="64" t="s">
        <v>2879</v>
      </c>
      <c r="K7627" s="64" t="s">
        <v>2942</v>
      </c>
      <c r="L7627" s="64" t="s">
        <v>2942</v>
      </c>
      <c r="M7627" s="64" t="s">
        <v>2950</v>
      </c>
      <c r="N7627" s="64" t="s">
        <v>2949</v>
      </c>
      <c r="O7627" s="64" t="s">
        <v>2948</v>
      </c>
      <c r="P7627" s="64" t="s">
        <v>2942</v>
      </c>
      <c r="Q7627" s="64" t="s">
        <v>2944</v>
      </c>
    </row>
    <row r="7628" spans="1:17" x14ac:dyDescent="0.25">
      <c r="A7628" s="24"/>
      <c r="B7628" s="24"/>
      <c r="C7628" s="24"/>
      <c r="D7628" s="51"/>
      <c r="E7628" s="51"/>
      <c r="F7628" s="51"/>
      <c r="G7628" s="51"/>
      <c r="H7628" s="18" t="s">
        <v>1</v>
      </c>
      <c r="I7628" s="65">
        <v>1</v>
      </c>
      <c r="J7628" s="65" t="s">
        <v>2894</v>
      </c>
      <c r="K7628" s="65">
        <v>3</v>
      </c>
      <c r="L7628" s="65" t="s">
        <v>2945</v>
      </c>
      <c r="M7628" s="65">
        <v>5</v>
      </c>
      <c r="N7628" s="65">
        <v>6</v>
      </c>
      <c r="O7628" s="65">
        <v>7</v>
      </c>
      <c r="P7628" s="65" t="s">
        <v>2946</v>
      </c>
      <c r="Q7628" s="65">
        <v>9</v>
      </c>
    </row>
    <row r="7629" spans="1:17" x14ac:dyDescent="0.25">
      <c r="A7629" s="24"/>
      <c r="B7629" s="24"/>
      <c r="C7629" s="24"/>
      <c r="D7629" s="51"/>
      <c r="E7629" s="52"/>
      <c r="F7629" s="52"/>
      <c r="G7629" s="52"/>
      <c r="H7629" s="19" t="s">
        <v>132</v>
      </c>
      <c r="I7629" s="69">
        <f t="shared" ref="I7629" si="5995">SUM(I7625)</f>
        <v>1859699</v>
      </c>
      <c r="J7629" s="69">
        <f t="shared" ref="J7629:K7629" si="5996">SUM(J7625)</f>
        <v>1859699</v>
      </c>
      <c r="K7629" s="69">
        <f t="shared" si="5996"/>
        <v>0</v>
      </c>
      <c r="L7629" s="69">
        <f t="shared" ref="L7629:L7691" si="5997">SUM(M7629:O7629)</f>
        <v>156300</v>
      </c>
      <c r="M7629" s="69">
        <f t="shared" ref="M7629" si="5998">SUM(M7625)</f>
        <v>0</v>
      </c>
      <c r="N7629" s="69">
        <f t="shared" ref="N7629:O7629" si="5999">SUM(N7625)</f>
        <v>0</v>
      </c>
      <c r="O7629" s="69">
        <f t="shared" si="5999"/>
        <v>156300</v>
      </c>
      <c r="P7629" s="69">
        <f t="shared" ref="P7629:P7692" si="6000">K7629+L7629</f>
        <v>156300</v>
      </c>
      <c r="Q7629" s="69">
        <f t="shared" ref="Q7629:Q7692" si="6001">IF(J7629=0,"-",P7629/J7629*100)</f>
        <v>8.4045859034177042</v>
      </c>
    </row>
    <row r="7630" spans="1:17" x14ac:dyDescent="0.25">
      <c r="A7630" s="24"/>
      <c r="B7630" s="24"/>
      <c r="C7630" s="24"/>
      <c r="D7630" s="51"/>
      <c r="E7630" s="51"/>
      <c r="F7630" s="51"/>
      <c r="G7630" s="51"/>
      <c r="H7630" s="20" t="s">
        <v>67</v>
      </c>
      <c r="I7630" s="69">
        <f t="shared" ref="I7630" si="6002">SUM(I7629)</f>
        <v>1859699</v>
      </c>
      <c r="J7630" s="69">
        <f t="shared" ref="J7630:K7630" si="6003">SUM(J7629)</f>
        <v>1859699</v>
      </c>
      <c r="K7630" s="69">
        <f t="shared" si="6003"/>
        <v>0</v>
      </c>
      <c r="L7630" s="69">
        <f t="shared" si="5997"/>
        <v>156300</v>
      </c>
      <c r="M7630" s="69">
        <f t="shared" ref="M7630" si="6004">SUM(M7629)</f>
        <v>0</v>
      </c>
      <c r="N7630" s="69">
        <f t="shared" ref="N7630:O7630" si="6005">SUM(N7629)</f>
        <v>0</v>
      </c>
      <c r="O7630" s="69">
        <f t="shared" si="6005"/>
        <v>156300</v>
      </c>
      <c r="P7630" s="69">
        <f t="shared" si="6000"/>
        <v>156300</v>
      </c>
      <c r="Q7630" s="69">
        <f t="shared" si="6001"/>
        <v>8.4045859034177042</v>
      </c>
    </row>
    <row r="7631" spans="1:17" x14ac:dyDescent="0.25">
      <c r="A7631" s="25"/>
      <c r="B7631" s="25"/>
      <c r="C7631" s="25"/>
      <c r="D7631" s="53"/>
      <c r="E7631" s="53"/>
      <c r="F7631" s="53"/>
      <c r="G7631" s="53"/>
    </row>
    <row r="7632" spans="1:17" ht="15.75" thickBot="1" x14ac:dyDescent="0.3">
      <c r="A7632" s="23" t="s">
        <v>1</v>
      </c>
      <c r="B7632" s="23" t="s">
        <v>1</v>
      </c>
      <c r="C7632" s="23" t="s">
        <v>1</v>
      </c>
      <c r="D7632" s="49" t="s">
        <v>1</v>
      </c>
      <c r="E7632" s="49" t="s">
        <v>1</v>
      </c>
      <c r="F7632" s="49" t="s">
        <v>1</v>
      </c>
      <c r="G7632" s="49" t="s">
        <v>1</v>
      </c>
      <c r="H7632" s="26" t="s">
        <v>1</v>
      </c>
      <c r="I7632" s="70"/>
      <c r="J7632" s="70"/>
      <c r="K7632" s="70"/>
      <c r="L7632" s="70"/>
      <c r="M7632" s="70"/>
      <c r="N7632" s="70"/>
      <c r="O7632" s="70"/>
      <c r="P7632" s="70"/>
      <c r="Q7632" s="70"/>
    </row>
    <row r="7633" spans="1:17" ht="34.5" thickBot="1" x14ac:dyDescent="0.3">
      <c r="A7633" s="22" t="s">
        <v>4</v>
      </c>
      <c r="B7633" s="22" t="s">
        <v>5</v>
      </c>
      <c r="C7633" s="22" t="s">
        <v>6</v>
      </c>
      <c r="D7633" s="44" t="s">
        <v>2891</v>
      </c>
      <c r="E7633" s="44" t="s">
        <v>2895</v>
      </c>
      <c r="F7633" s="44" t="s">
        <v>7</v>
      </c>
      <c r="G7633" s="44" t="s">
        <v>8</v>
      </c>
      <c r="H7633" s="22" t="s">
        <v>9</v>
      </c>
      <c r="I7633" s="64" t="s">
        <v>2718</v>
      </c>
      <c r="J7633" s="64" t="s">
        <v>2879</v>
      </c>
      <c r="K7633" s="64" t="s">
        <v>2942</v>
      </c>
      <c r="L7633" s="64" t="s">
        <v>2942</v>
      </c>
      <c r="M7633" s="64" t="s">
        <v>2950</v>
      </c>
      <c r="N7633" s="64" t="s">
        <v>2949</v>
      </c>
      <c r="O7633" s="64" t="s">
        <v>2948</v>
      </c>
      <c r="P7633" s="64" t="s">
        <v>2942</v>
      </c>
      <c r="Q7633" s="64" t="s">
        <v>2944</v>
      </c>
    </row>
    <row r="7634" spans="1:17" x14ac:dyDescent="0.25">
      <c r="A7634" s="15" t="s">
        <v>1</v>
      </c>
      <c r="B7634" s="15" t="s">
        <v>1</v>
      </c>
      <c r="C7634" s="15" t="s">
        <v>1</v>
      </c>
      <c r="D7634" s="45" t="s">
        <v>1</v>
      </c>
      <c r="E7634" s="45" t="s">
        <v>1</v>
      </c>
      <c r="F7634" s="46" t="s">
        <v>1</v>
      </c>
      <c r="G7634" s="47" t="s">
        <v>1</v>
      </c>
      <c r="H7634" s="16" t="s">
        <v>1</v>
      </c>
      <c r="I7634" s="65">
        <v>1</v>
      </c>
      <c r="J7634" s="65" t="s">
        <v>2894</v>
      </c>
      <c r="K7634" s="65">
        <v>3</v>
      </c>
      <c r="L7634" s="65" t="s">
        <v>2945</v>
      </c>
      <c r="M7634" s="65">
        <v>5</v>
      </c>
      <c r="N7634" s="65">
        <v>6</v>
      </c>
      <c r="O7634" s="65">
        <v>7</v>
      </c>
      <c r="P7634" s="65" t="s">
        <v>2946</v>
      </c>
      <c r="Q7634" s="65">
        <v>9</v>
      </c>
    </row>
    <row r="7635" spans="1:17" x14ac:dyDescent="0.25">
      <c r="A7635" s="14" t="s">
        <v>2082</v>
      </c>
      <c r="B7635" s="14" t="s">
        <v>69</v>
      </c>
      <c r="C7635" s="12" t="s">
        <v>826</v>
      </c>
      <c r="D7635" s="43" t="s">
        <v>2219</v>
      </c>
      <c r="E7635" s="42" t="s">
        <v>1</v>
      </c>
      <c r="F7635" s="42" t="s">
        <v>1</v>
      </c>
      <c r="G7635" s="42" t="s">
        <v>1</v>
      </c>
      <c r="H7635" s="11" t="s">
        <v>2220</v>
      </c>
      <c r="I7635" s="63"/>
      <c r="J7635" s="63"/>
      <c r="K7635" s="63"/>
      <c r="L7635" s="63"/>
      <c r="M7635" s="63"/>
      <c r="N7635" s="63"/>
      <c r="O7635" s="63"/>
      <c r="P7635" s="63">
        <f t="shared" si="6000"/>
        <v>0</v>
      </c>
      <c r="Q7635" s="63" t="str">
        <f t="shared" si="6001"/>
        <v>-</v>
      </c>
    </row>
    <row r="7636" spans="1:17" ht="22.5" x14ac:dyDescent="0.25">
      <c r="A7636" s="14" t="s">
        <v>1</v>
      </c>
      <c r="B7636" s="14" t="s">
        <v>1</v>
      </c>
      <c r="C7636" s="14" t="s">
        <v>1</v>
      </c>
      <c r="D7636" s="42" t="s">
        <v>1</v>
      </c>
      <c r="E7636" s="42" t="s">
        <v>1</v>
      </c>
      <c r="F7636" s="42" t="s">
        <v>1</v>
      </c>
      <c r="G7636" s="42" t="s">
        <v>1</v>
      </c>
      <c r="H7636" s="17" t="s">
        <v>13</v>
      </c>
      <c r="I7636" s="66">
        <f t="shared" ref="I7636" si="6006">SUM(I7637,I7644,I7646)</f>
        <v>309174</v>
      </c>
      <c r="J7636" s="66">
        <f t="shared" ref="J7636:K7636" si="6007">SUM(J7637,J7644,J7646)</f>
        <v>271174</v>
      </c>
      <c r="K7636" s="66">
        <f t="shared" si="6007"/>
        <v>0</v>
      </c>
      <c r="L7636" s="66">
        <f t="shared" si="5997"/>
        <v>21245</v>
      </c>
      <c r="M7636" s="66">
        <f t="shared" ref="M7636" si="6008">SUM(M7637,M7644,M7646)</f>
        <v>0</v>
      </c>
      <c r="N7636" s="66">
        <f t="shared" ref="N7636:O7636" si="6009">SUM(N7637,N7644,N7646)</f>
        <v>0</v>
      </c>
      <c r="O7636" s="66">
        <f t="shared" si="6009"/>
        <v>21245</v>
      </c>
      <c r="P7636" s="66">
        <f t="shared" si="6000"/>
        <v>21245</v>
      </c>
      <c r="Q7636" s="66">
        <f t="shared" si="6001"/>
        <v>7.8344531555385108</v>
      </c>
    </row>
    <row r="7637" spans="1:17" x14ac:dyDescent="0.25">
      <c r="A7637" s="12" t="s">
        <v>2082</v>
      </c>
      <c r="B7637" s="12" t="s">
        <v>69</v>
      </c>
      <c r="C7637" s="12" t="s">
        <v>826</v>
      </c>
      <c r="D7637" s="43" t="s">
        <v>2219</v>
      </c>
      <c r="E7637" s="42" t="s">
        <v>2709</v>
      </c>
      <c r="F7637" s="42" t="s">
        <v>1</v>
      </c>
      <c r="G7637" s="42" t="s">
        <v>1</v>
      </c>
      <c r="H7637" s="11" t="s">
        <v>15</v>
      </c>
      <c r="I7637" s="67">
        <f t="shared" ref="I7637" si="6010">SUM(I7638,I7639)</f>
        <v>137574</v>
      </c>
      <c r="J7637" s="67">
        <f t="shared" ref="J7637:K7637" si="6011">SUM(J7638,J7639)</f>
        <v>137574</v>
      </c>
      <c r="K7637" s="67">
        <f t="shared" si="6011"/>
        <v>0</v>
      </c>
      <c r="L7637" s="67">
        <f t="shared" si="5997"/>
        <v>13150</v>
      </c>
      <c r="M7637" s="67">
        <f t="shared" ref="M7637" si="6012">SUM(M7638,M7639)</f>
        <v>0</v>
      </c>
      <c r="N7637" s="67">
        <f t="shared" ref="N7637:O7637" si="6013">SUM(N7638,N7639)</f>
        <v>0</v>
      </c>
      <c r="O7637" s="67">
        <f t="shared" si="6013"/>
        <v>13150</v>
      </c>
      <c r="P7637" s="67">
        <f t="shared" si="6000"/>
        <v>13150</v>
      </c>
      <c r="Q7637" s="67">
        <f t="shared" si="6001"/>
        <v>9.5584921569482599</v>
      </c>
    </row>
    <row r="7638" spans="1:17" x14ac:dyDescent="0.25">
      <c r="A7638" s="12" t="s">
        <v>2082</v>
      </c>
      <c r="B7638" s="12" t="s">
        <v>69</v>
      </c>
      <c r="C7638" s="12" t="s">
        <v>826</v>
      </c>
      <c r="D7638" s="43" t="s">
        <v>2219</v>
      </c>
      <c r="E7638" s="48">
        <v>6111</v>
      </c>
      <c r="F7638" s="43"/>
      <c r="G7638" s="56" t="s">
        <v>2899</v>
      </c>
      <c r="H7638" s="23" t="s">
        <v>16</v>
      </c>
      <c r="I7638" s="68">
        <v>120874</v>
      </c>
      <c r="J7638" s="68">
        <v>120874</v>
      </c>
      <c r="K7638" s="68"/>
      <c r="L7638" s="68">
        <f t="shared" si="5997"/>
        <v>12500</v>
      </c>
      <c r="M7638" s="68"/>
      <c r="N7638" s="68"/>
      <c r="O7638" s="68">
        <v>12500</v>
      </c>
      <c r="P7638" s="68">
        <f t="shared" si="6000"/>
        <v>12500</v>
      </c>
      <c r="Q7638" s="68">
        <f t="shared" si="6001"/>
        <v>10.341347187980872</v>
      </c>
    </row>
    <row r="7639" spans="1:17" x14ac:dyDescent="0.25">
      <c r="A7639" s="14" t="s">
        <v>2082</v>
      </c>
      <c r="B7639" s="14" t="s">
        <v>69</v>
      </c>
      <c r="C7639" s="14" t="s">
        <v>826</v>
      </c>
      <c r="D7639" s="50" t="s">
        <v>2219</v>
      </c>
      <c r="E7639" s="50" t="s">
        <v>2719</v>
      </c>
      <c r="F7639" s="43" t="s">
        <v>1</v>
      </c>
      <c r="G7639" s="49" t="s">
        <v>1</v>
      </c>
      <c r="H7639" s="11" t="s">
        <v>19</v>
      </c>
      <c r="I7639" s="67">
        <f t="shared" ref="I7639:O7639" si="6014">SUM(I7640:I7643)</f>
        <v>16700</v>
      </c>
      <c r="J7639" s="67">
        <f t="shared" si="6014"/>
        <v>16700</v>
      </c>
      <c r="K7639" s="67">
        <f t="shared" si="6014"/>
        <v>0</v>
      </c>
      <c r="L7639" s="67">
        <f t="shared" si="5997"/>
        <v>650</v>
      </c>
      <c r="M7639" s="67">
        <f t="shared" si="6014"/>
        <v>0</v>
      </c>
      <c r="N7639" s="67">
        <f t="shared" si="6014"/>
        <v>0</v>
      </c>
      <c r="O7639" s="67">
        <f t="shared" si="6014"/>
        <v>650</v>
      </c>
      <c r="P7639" s="67">
        <f t="shared" si="6000"/>
        <v>650</v>
      </c>
      <c r="Q7639" s="67">
        <f t="shared" si="6001"/>
        <v>3.8922155688622757</v>
      </c>
    </row>
    <row r="7640" spans="1:17" x14ac:dyDescent="0.25">
      <c r="A7640" s="12" t="s">
        <v>2082</v>
      </c>
      <c r="B7640" s="12" t="s">
        <v>69</v>
      </c>
      <c r="C7640" s="12" t="s">
        <v>826</v>
      </c>
      <c r="D7640" s="43" t="s">
        <v>2219</v>
      </c>
      <c r="E7640" s="48">
        <v>6112</v>
      </c>
      <c r="F7640" s="43" t="s">
        <v>2221</v>
      </c>
      <c r="G7640" s="56" t="s">
        <v>2899</v>
      </c>
      <c r="H7640" s="23" t="s">
        <v>73</v>
      </c>
      <c r="I7640" s="68">
        <v>2000</v>
      </c>
      <c r="J7640" s="68">
        <v>2000</v>
      </c>
      <c r="K7640" s="68"/>
      <c r="L7640" s="68">
        <f t="shared" si="5997"/>
        <v>0</v>
      </c>
      <c r="M7640" s="68"/>
      <c r="N7640" s="68"/>
      <c r="O7640" s="68"/>
      <c r="P7640" s="68">
        <f t="shared" si="6000"/>
        <v>0</v>
      </c>
      <c r="Q7640" s="68">
        <f t="shared" si="6001"/>
        <v>0</v>
      </c>
    </row>
    <row r="7641" spans="1:17" x14ac:dyDescent="0.25">
      <c r="A7641" s="12" t="s">
        <v>2082</v>
      </c>
      <c r="B7641" s="12" t="s">
        <v>69</v>
      </c>
      <c r="C7641" s="12" t="s">
        <v>826</v>
      </c>
      <c r="D7641" s="43" t="s">
        <v>2219</v>
      </c>
      <c r="E7641" s="48">
        <v>6112</v>
      </c>
      <c r="F7641" s="43" t="s">
        <v>2222</v>
      </c>
      <c r="G7641" s="56" t="s">
        <v>2899</v>
      </c>
      <c r="H7641" s="23" t="s">
        <v>22</v>
      </c>
      <c r="I7641" s="68">
        <v>10500</v>
      </c>
      <c r="J7641" s="68">
        <v>10500</v>
      </c>
      <c r="K7641" s="68"/>
      <c r="L7641" s="68">
        <f t="shared" si="5997"/>
        <v>650</v>
      </c>
      <c r="M7641" s="68"/>
      <c r="N7641" s="68"/>
      <c r="O7641" s="68">
        <v>650</v>
      </c>
      <c r="P7641" s="68">
        <f t="shared" si="6000"/>
        <v>650</v>
      </c>
      <c r="Q7641" s="68">
        <f t="shared" si="6001"/>
        <v>6.1904761904761907</v>
      </c>
    </row>
    <row r="7642" spans="1:17" x14ac:dyDescent="0.25">
      <c r="A7642" s="12" t="s">
        <v>2082</v>
      </c>
      <c r="B7642" s="12" t="s">
        <v>69</v>
      </c>
      <c r="C7642" s="12" t="s">
        <v>826</v>
      </c>
      <c r="D7642" s="43" t="s">
        <v>2219</v>
      </c>
      <c r="E7642" s="48">
        <v>6112</v>
      </c>
      <c r="F7642" s="43" t="s">
        <v>2223</v>
      </c>
      <c r="G7642" s="56" t="s">
        <v>2899</v>
      </c>
      <c r="H7642" s="23" t="s">
        <v>24</v>
      </c>
      <c r="I7642" s="68">
        <v>2400</v>
      </c>
      <c r="J7642" s="68">
        <v>2400</v>
      </c>
      <c r="K7642" s="68"/>
      <c r="L7642" s="68">
        <f t="shared" si="5997"/>
        <v>0</v>
      </c>
      <c r="M7642" s="68"/>
      <c r="N7642" s="68"/>
      <c r="O7642" s="68"/>
      <c r="P7642" s="68">
        <f t="shared" si="6000"/>
        <v>0</v>
      </c>
      <c r="Q7642" s="68">
        <f t="shared" si="6001"/>
        <v>0</v>
      </c>
    </row>
    <row r="7643" spans="1:17" x14ac:dyDescent="0.25">
      <c r="A7643" s="12" t="s">
        <v>2082</v>
      </c>
      <c r="B7643" s="12" t="s">
        <v>69</v>
      </c>
      <c r="C7643" s="12" t="s">
        <v>826</v>
      </c>
      <c r="D7643" s="43" t="s">
        <v>2219</v>
      </c>
      <c r="E7643" s="48">
        <v>6112</v>
      </c>
      <c r="F7643" s="43" t="s">
        <v>2224</v>
      </c>
      <c r="G7643" s="56" t="s">
        <v>2899</v>
      </c>
      <c r="H7643" s="23" t="s">
        <v>26</v>
      </c>
      <c r="I7643" s="68">
        <v>1800</v>
      </c>
      <c r="J7643" s="68">
        <v>1800</v>
      </c>
      <c r="K7643" s="68"/>
      <c r="L7643" s="68">
        <f t="shared" si="5997"/>
        <v>0</v>
      </c>
      <c r="M7643" s="68"/>
      <c r="N7643" s="68"/>
      <c r="O7643" s="68"/>
      <c r="P7643" s="68">
        <f t="shared" si="6000"/>
        <v>0</v>
      </c>
      <c r="Q7643" s="68">
        <f t="shared" si="6001"/>
        <v>0</v>
      </c>
    </row>
    <row r="7644" spans="1:17" x14ac:dyDescent="0.25">
      <c r="A7644" s="12" t="s">
        <v>2082</v>
      </c>
      <c r="B7644" s="12" t="s">
        <v>69</v>
      </c>
      <c r="C7644" s="12" t="s">
        <v>826</v>
      </c>
      <c r="D7644" s="43" t="s">
        <v>2219</v>
      </c>
      <c r="E7644" s="42" t="s">
        <v>2710</v>
      </c>
      <c r="F7644" s="42" t="s">
        <v>1</v>
      </c>
      <c r="G7644" s="42" t="s">
        <v>1</v>
      </c>
      <c r="H7644" s="11" t="s">
        <v>28</v>
      </c>
      <c r="I7644" s="67">
        <f t="shared" ref="I7644:O7644" si="6015">SUM(I7645)</f>
        <v>12940</v>
      </c>
      <c r="J7644" s="67">
        <f t="shared" si="6015"/>
        <v>12940</v>
      </c>
      <c r="K7644" s="67">
        <f t="shared" si="6015"/>
        <v>0</v>
      </c>
      <c r="L7644" s="67">
        <f t="shared" si="5997"/>
        <v>1200</v>
      </c>
      <c r="M7644" s="67">
        <f t="shared" si="6015"/>
        <v>0</v>
      </c>
      <c r="N7644" s="67">
        <f t="shared" si="6015"/>
        <v>0</v>
      </c>
      <c r="O7644" s="67">
        <f t="shared" si="6015"/>
        <v>1200</v>
      </c>
      <c r="P7644" s="67">
        <f t="shared" si="6000"/>
        <v>1200</v>
      </c>
      <c r="Q7644" s="67">
        <f t="shared" si="6001"/>
        <v>9.2735703245749619</v>
      </c>
    </row>
    <row r="7645" spans="1:17" x14ac:dyDescent="0.25">
      <c r="A7645" s="12" t="s">
        <v>2082</v>
      </c>
      <c r="B7645" s="12" t="s">
        <v>69</v>
      </c>
      <c r="C7645" s="12" t="s">
        <v>826</v>
      </c>
      <c r="D7645" s="43" t="s">
        <v>2219</v>
      </c>
      <c r="E7645" s="48">
        <v>6121</v>
      </c>
      <c r="F7645" s="43"/>
      <c r="G7645" s="56" t="s">
        <v>2899</v>
      </c>
      <c r="H7645" s="23" t="s">
        <v>29</v>
      </c>
      <c r="I7645" s="68">
        <v>12940</v>
      </c>
      <c r="J7645" s="68">
        <v>12940</v>
      </c>
      <c r="K7645" s="68"/>
      <c r="L7645" s="68">
        <f t="shared" si="5997"/>
        <v>1200</v>
      </c>
      <c r="M7645" s="68"/>
      <c r="N7645" s="68"/>
      <c r="O7645" s="68">
        <v>1200</v>
      </c>
      <c r="P7645" s="68">
        <f t="shared" si="6000"/>
        <v>1200</v>
      </c>
      <c r="Q7645" s="68">
        <f t="shared" si="6001"/>
        <v>9.2735703245749619</v>
      </c>
    </row>
    <row r="7646" spans="1:17" x14ac:dyDescent="0.25">
      <c r="A7646" s="12" t="s">
        <v>2082</v>
      </c>
      <c r="B7646" s="12" t="s">
        <v>69</v>
      </c>
      <c r="C7646" s="12" t="s">
        <v>826</v>
      </c>
      <c r="D7646" s="43" t="s">
        <v>2219</v>
      </c>
      <c r="E7646" s="42" t="s">
        <v>2711</v>
      </c>
      <c r="F7646" s="42" t="s">
        <v>1</v>
      </c>
      <c r="G7646" s="42" t="s">
        <v>1</v>
      </c>
      <c r="H7646" s="11" t="s">
        <v>32</v>
      </c>
      <c r="I7646" s="67">
        <f t="shared" ref="I7646:O7646" si="6016">SUM(I7647:I7655)</f>
        <v>158660</v>
      </c>
      <c r="J7646" s="67">
        <f t="shared" si="6016"/>
        <v>120660</v>
      </c>
      <c r="K7646" s="67">
        <f t="shared" si="6016"/>
        <v>0</v>
      </c>
      <c r="L7646" s="67">
        <f t="shared" si="5997"/>
        <v>6895</v>
      </c>
      <c r="M7646" s="67">
        <f t="shared" si="6016"/>
        <v>0</v>
      </c>
      <c r="N7646" s="67">
        <f t="shared" si="6016"/>
        <v>0</v>
      </c>
      <c r="O7646" s="67">
        <f t="shared" si="6016"/>
        <v>6895</v>
      </c>
      <c r="P7646" s="67">
        <f t="shared" si="6000"/>
        <v>6895</v>
      </c>
      <c r="Q7646" s="67">
        <f t="shared" si="6001"/>
        <v>5.7144041107243488</v>
      </c>
    </row>
    <row r="7647" spans="1:17" x14ac:dyDescent="0.25">
      <c r="A7647" s="12" t="s">
        <v>2082</v>
      </c>
      <c r="B7647" s="12" t="s">
        <v>69</v>
      </c>
      <c r="C7647" s="12" t="s">
        <v>826</v>
      </c>
      <c r="D7647" s="43" t="s">
        <v>2219</v>
      </c>
      <c r="E7647" s="48">
        <v>6131</v>
      </c>
      <c r="F7647" s="43"/>
      <c r="G7647" s="56" t="s">
        <v>2899</v>
      </c>
      <c r="H7647" s="23" t="s">
        <v>33</v>
      </c>
      <c r="I7647" s="68">
        <v>5500</v>
      </c>
      <c r="J7647" s="68">
        <v>5500</v>
      </c>
      <c r="K7647" s="68"/>
      <c r="L7647" s="68">
        <f t="shared" si="5997"/>
        <v>1375</v>
      </c>
      <c r="M7647" s="68"/>
      <c r="N7647" s="68"/>
      <c r="O7647" s="68">
        <v>1375</v>
      </c>
      <c r="P7647" s="68">
        <f t="shared" si="6000"/>
        <v>1375</v>
      </c>
      <c r="Q7647" s="68">
        <f t="shared" si="6001"/>
        <v>25</v>
      </c>
    </row>
    <row r="7648" spans="1:17" x14ac:dyDescent="0.25">
      <c r="A7648" s="12" t="s">
        <v>2082</v>
      </c>
      <c r="B7648" s="12" t="s">
        <v>69</v>
      </c>
      <c r="C7648" s="12" t="s">
        <v>826</v>
      </c>
      <c r="D7648" s="43" t="s">
        <v>2219</v>
      </c>
      <c r="E7648" s="48">
        <v>6132</v>
      </c>
      <c r="F7648" s="43"/>
      <c r="G7648" s="56" t="s">
        <v>2899</v>
      </c>
      <c r="H7648" s="23" t="s">
        <v>227</v>
      </c>
      <c r="I7648" s="68">
        <v>11000</v>
      </c>
      <c r="J7648" s="68">
        <v>11000</v>
      </c>
      <c r="K7648" s="68"/>
      <c r="L7648" s="68">
        <f t="shared" si="5997"/>
        <v>2000</v>
      </c>
      <c r="M7648" s="68"/>
      <c r="N7648" s="68"/>
      <c r="O7648" s="68">
        <v>2000</v>
      </c>
      <c r="P7648" s="68">
        <f t="shared" si="6000"/>
        <v>2000</v>
      </c>
      <c r="Q7648" s="68">
        <f t="shared" si="6001"/>
        <v>18.181818181818183</v>
      </c>
    </row>
    <row r="7649" spans="1:17" x14ac:dyDescent="0.25">
      <c r="A7649" s="12" t="s">
        <v>2082</v>
      </c>
      <c r="B7649" s="12" t="s">
        <v>69</v>
      </c>
      <c r="C7649" s="12" t="s">
        <v>826</v>
      </c>
      <c r="D7649" s="43" t="s">
        <v>2219</v>
      </c>
      <c r="E7649" s="48">
        <v>6133</v>
      </c>
      <c r="F7649" s="43"/>
      <c r="G7649" s="56" t="s">
        <v>2899</v>
      </c>
      <c r="H7649" s="23" t="s">
        <v>229</v>
      </c>
      <c r="I7649" s="68">
        <v>6000</v>
      </c>
      <c r="J7649" s="68">
        <v>6000</v>
      </c>
      <c r="K7649" s="68"/>
      <c r="L7649" s="68">
        <f t="shared" si="5997"/>
        <v>200</v>
      </c>
      <c r="M7649" s="68"/>
      <c r="N7649" s="68"/>
      <c r="O7649" s="68">
        <v>200</v>
      </c>
      <c r="P7649" s="68">
        <f t="shared" si="6000"/>
        <v>200</v>
      </c>
      <c r="Q7649" s="68">
        <f t="shared" si="6001"/>
        <v>3.3333333333333335</v>
      </c>
    </row>
    <row r="7650" spans="1:17" x14ac:dyDescent="0.25">
      <c r="A7650" s="12" t="s">
        <v>2082</v>
      </c>
      <c r="B7650" s="12" t="s">
        <v>69</v>
      </c>
      <c r="C7650" s="12" t="s">
        <v>826</v>
      </c>
      <c r="D7650" s="43" t="s">
        <v>2219</v>
      </c>
      <c r="E7650" s="48">
        <v>6134</v>
      </c>
      <c r="F7650" s="43"/>
      <c r="G7650" s="56" t="s">
        <v>2899</v>
      </c>
      <c r="H7650" s="23" t="s">
        <v>169</v>
      </c>
      <c r="I7650" s="68">
        <v>8000</v>
      </c>
      <c r="J7650" s="68">
        <v>8000</v>
      </c>
      <c r="K7650" s="68"/>
      <c r="L7650" s="68">
        <f t="shared" si="5997"/>
        <v>0</v>
      </c>
      <c r="M7650" s="68"/>
      <c r="N7650" s="68"/>
      <c r="O7650" s="68"/>
      <c r="P7650" s="68">
        <f t="shared" si="6000"/>
        <v>0</v>
      </c>
      <c r="Q7650" s="68">
        <f t="shared" si="6001"/>
        <v>0</v>
      </c>
    </row>
    <row r="7651" spans="1:17" x14ac:dyDescent="0.25">
      <c r="A7651" s="12" t="s">
        <v>2082</v>
      </c>
      <c r="B7651" s="12" t="s">
        <v>69</v>
      </c>
      <c r="C7651" s="12" t="s">
        <v>826</v>
      </c>
      <c r="D7651" s="43" t="s">
        <v>2219</v>
      </c>
      <c r="E7651" s="48">
        <v>6135</v>
      </c>
      <c r="F7651" s="43"/>
      <c r="G7651" s="56" t="s">
        <v>2899</v>
      </c>
      <c r="H7651" s="23" t="s">
        <v>231</v>
      </c>
      <c r="I7651" s="68">
        <v>500</v>
      </c>
      <c r="J7651" s="68">
        <v>500</v>
      </c>
      <c r="K7651" s="68"/>
      <c r="L7651" s="68">
        <f t="shared" si="5997"/>
        <v>0</v>
      </c>
      <c r="M7651" s="68"/>
      <c r="N7651" s="68"/>
      <c r="O7651" s="68"/>
      <c r="P7651" s="68">
        <f t="shared" si="6000"/>
        <v>0</v>
      </c>
      <c r="Q7651" s="68">
        <f t="shared" si="6001"/>
        <v>0</v>
      </c>
    </row>
    <row r="7652" spans="1:17" x14ac:dyDescent="0.25">
      <c r="A7652" s="12" t="s">
        <v>2082</v>
      </c>
      <c r="B7652" s="12" t="s">
        <v>69</v>
      </c>
      <c r="C7652" s="12" t="s">
        <v>826</v>
      </c>
      <c r="D7652" s="43" t="s">
        <v>2219</v>
      </c>
      <c r="E7652" s="48">
        <v>6136</v>
      </c>
      <c r="F7652" s="43"/>
      <c r="G7652" s="56" t="s">
        <v>2899</v>
      </c>
      <c r="H7652" s="23" t="s">
        <v>233</v>
      </c>
      <c r="I7652" s="68">
        <v>8000</v>
      </c>
      <c r="J7652" s="68">
        <v>8000</v>
      </c>
      <c r="K7652" s="68"/>
      <c r="L7652" s="68">
        <f t="shared" si="5997"/>
        <v>400</v>
      </c>
      <c r="M7652" s="68"/>
      <c r="N7652" s="68"/>
      <c r="O7652" s="68">
        <v>400</v>
      </c>
      <c r="P7652" s="68">
        <f t="shared" si="6000"/>
        <v>400</v>
      </c>
      <c r="Q7652" s="68">
        <f t="shared" si="6001"/>
        <v>5</v>
      </c>
    </row>
    <row r="7653" spans="1:17" x14ac:dyDescent="0.25">
      <c r="A7653" s="12" t="s">
        <v>2082</v>
      </c>
      <c r="B7653" s="12" t="s">
        <v>69</v>
      </c>
      <c r="C7653" s="12" t="s">
        <v>826</v>
      </c>
      <c r="D7653" s="43" t="s">
        <v>2219</v>
      </c>
      <c r="E7653" s="48">
        <v>6137</v>
      </c>
      <c r="F7653" s="43"/>
      <c r="G7653" s="56" t="s">
        <v>2899</v>
      </c>
      <c r="H7653" s="23" t="s">
        <v>235</v>
      </c>
      <c r="I7653" s="68">
        <v>10000</v>
      </c>
      <c r="J7653" s="68">
        <v>10000</v>
      </c>
      <c r="K7653" s="68"/>
      <c r="L7653" s="68">
        <f t="shared" si="5997"/>
        <v>850</v>
      </c>
      <c r="M7653" s="68"/>
      <c r="N7653" s="68"/>
      <c r="O7653" s="68">
        <v>850</v>
      </c>
      <c r="P7653" s="68">
        <f t="shared" si="6000"/>
        <v>850</v>
      </c>
      <c r="Q7653" s="68">
        <f t="shared" si="6001"/>
        <v>8.5</v>
      </c>
    </row>
    <row r="7654" spans="1:17" x14ac:dyDescent="0.25">
      <c r="A7654" s="12" t="s">
        <v>2082</v>
      </c>
      <c r="B7654" s="12" t="s">
        <v>69</v>
      </c>
      <c r="C7654" s="12" t="s">
        <v>826</v>
      </c>
      <c r="D7654" s="43" t="s">
        <v>2219</v>
      </c>
      <c r="E7654" s="48">
        <v>6138</v>
      </c>
      <c r="F7654" s="43"/>
      <c r="G7654" s="56" t="s">
        <v>2899</v>
      </c>
      <c r="H7654" s="23" t="s">
        <v>237</v>
      </c>
      <c r="I7654" s="68">
        <v>660</v>
      </c>
      <c r="J7654" s="68">
        <v>660</v>
      </c>
      <c r="K7654" s="68"/>
      <c r="L7654" s="68">
        <f t="shared" si="5997"/>
        <v>0</v>
      </c>
      <c r="M7654" s="68"/>
      <c r="N7654" s="68"/>
      <c r="O7654" s="68"/>
      <c r="P7654" s="68">
        <f t="shared" si="6000"/>
        <v>0</v>
      </c>
      <c r="Q7654" s="68">
        <f t="shared" si="6001"/>
        <v>0</v>
      </c>
    </row>
    <row r="7655" spans="1:17" x14ac:dyDescent="0.25">
      <c r="A7655" s="14" t="s">
        <v>2082</v>
      </c>
      <c r="B7655" s="14" t="s">
        <v>69</v>
      </c>
      <c r="C7655" s="14" t="s">
        <v>826</v>
      </c>
      <c r="D7655" s="50" t="s">
        <v>2219</v>
      </c>
      <c r="E7655" s="50" t="s">
        <v>2720</v>
      </c>
      <c r="F7655" s="43" t="s">
        <v>1</v>
      </c>
      <c r="G7655" s="49" t="s">
        <v>1</v>
      </c>
      <c r="H7655" s="11" t="s">
        <v>35</v>
      </c>
      <c r="I7655" s="67">
        <f t="shared" ref="I7655:O7655" si="6017">SUM(I7656:I7658)</f>
        <v>109000</v>
      </c>
      <c r="J7655" s="67">
        <f t="shared" si="6017"/>
        <v>71000</v>
      </c>
      <c r="K7655" s="67">
        <f t="shared" si="6017"/>
        <v>0</v>
      </c>
      <c r="L7655" s="67">
        <f t="shared" si="5997"/>
        <v>2070</v>
      </c>
      <c r="M7655" s="67">
        <f t="shared" si="6017"/>
        <v>0</v>
      </c>
      <c r="N7655" s="67">
        <f t="shared" si="6017"/>
        <v>0</v>
      </c>
      <c r="O7655" s="67">
        <f t="shared" si="6017"/>
        <v>2070</v>
      </c>
      <c r="P7655" s="67">
        <f t="shared" si="6000"/>
        <v>2070</v>
      </c>
      <c r="Q7655" s="67">
        <f t="shared" si="6001"/>
        <v>2.9154929577464785</v>
      </c>
    </row>
    <row r="7656" spans="1:17" x14ac:dyDescent="0.25">
      <c r="A7656" s="12" t="s">
        <v>2082</v>
      </c>
      <c r="B7656" s="12" t="s">
        <v>69</v>
      </c>
      <c r="C7656" s="12" t="s">
        <v>826</v>
      </c>
      <c r="D7656" s="43" t="s">
        <v>2219</v>
      </c>
      <c r="E7656" s="48">
        <v>6139</v>
      </c>
      <c r="F7656" s="43"/>
      <c r="G7656" s="56" t="s">
        <v>2899</v>
      </c>
      <c r="H7656" s="23" t="s">
        <v>35</v>
      </c>
      <c r="I7656" s="68">
        <v>107900</v>
      </c>
      <c r="J7656" s="68">
        <v>69900</v>
      </c>
      <c r="K7656" s="68"/>
      <c r="L7656" s="68">
        <f t="shared" si="5997"/>
        <v>2000</v>
      </c>
      <c r="M7656" s="68"/>
      <c r="N7656" s="68"/>
      <c r="O7656" s="68">
        <v>2000</v>
      </c>
      <c r="P7656" s="68">
        <f t="shared" si="6000"/>
        <v>2000</v>
      </c>
      <c r="Q7656" s="68">
        <f t="shared" si="6001"/>
        <v>2.8612303290414878</v>
      </c>
    </row>
    <row r="7657" spans="1:17" x14ac:dyDescent="0.25">
      <c r="A7657" s="12" t="s">
        <v>2082</v>
      </c>
      <c r="B7657" s="12" t="s">
        <v>69</v>
      </c>
      <c r="C7657" s="12" t="s">
        <v>826</v>
      </c>
      <c r="D7657" s="43" t="s">
        <v>2219</v>
      </c>
      <c r="E7657" s="48">
        <v>6139</v>
      </c>
      <c r="F7657" s="43" t="s">
        <v>2225</v>
      </c>
      <c r="G7657" s="56" t="s">
        <v>2899</v>
      </c>
      <c r="H7657" s="23" t="s">
        <v>43</v>
      </c>
      <c r="I7657" s="68">
        <v>500</v>
      </c>
      <c r="J7657" s="68">
        <v>500</v>
      </c>
      <c r="K7657" s="68"/>
      <c r="L7657" s="68">
        <f t="shared" si="5997"/>
        <v>50</v>
      </c>
      <c r="M7657" s="68"/>
      <c r="N7657" s="68"/>
      <c r="O7657" s="68">
        <v>50</v>
      </c>
      <c r="P7657" s="68">
        <f t="shared" si="6000"/>
        <v>50</v>
      </c>
      <c r="Q7657" s="68">
        <f t="shared" si="6001"/>
        <v>10</v>
      </c>
    </row>
    <row r="7658" spans="1:17" ht="22.5" x14ac:dyDescent="0.25">
      <c r="A7658" s="12" t="s">
        <v>2082</v>
      </c>
      <c r="B7658" s="12" t="s">
        <v>69</v>
      </c>
      <c r="C7658" s="12" t="s">
        <v>826</v>
      </c>
      <c r="D7658" s="43" t="s">
        <v>2219</v>
      </c>
      <c r="E7658" s="48">
        <v>6139</v>
      </c>
      <c r="F7658" s="43" t="s">
        <v>2226</v>
      </c>
      <c r="G7658" s="56" t="s">
        <v>2899</v>
      </c>
      <c r="H7658" s="23" t="s">
        <v>49</v>
      </c>
      <c r="I7658" s="68">
        <v>600</v>
      </c>
      <c r="J7658" s="68">
        <v>600</v>
      </c>
      <c r="K7658" s="68"/>
      <c r="L7658" s="68">
        <f t="shared" si="5997"/>
        <v>20</v>
      </c>
      <c r="M7658" s="68"/>
      <c r="N7658" s="68"/>
      <c r="O7658" s="68">
        <v>20</v>
      </c>
      <c r="P7658" s="68">
        <f t="shared" si="6000"/>
        <v>20</v>
      </c>
      <c r="Q7658" s="68">
        <f t="shared" si="6001"/>
        <v>3.3333333333333335</v>
      </c>
    </row>
    <row r="7659" spans="1:17" ht="22.5" x14ac:dyDescent="0.25">
      <c r="A7659" s="14" t="s">
        <v>1</v>
      </c>
      <c r="B7659" s="14" t="s">
        <v>1</v>
      </c>
      <c r="C7659" s="14" t="s">
        <v>1</v>
      </c>
      <c r="D7659" s="42" t="s">
        <v>1</v>
      </c>
      <c r="E7659" s="42" t="s">
        <v>1</v>
      </c>
      <c r="F7659" s="42" t="s">
        <v>1</v>
      </c>
      <c r="G7659" s="42" t="s">
        <v>1</v>
      </c>
      <c r="H7659" s="17" t="s">
        <v>50</v>
      </c>
      <c r="I7659" s="66">
        <f t="shared" ref="I7659:O7660" si="6018">SUM(I7660)</f>
        <v>100</v>
      </c>
      <c r="J7659" s="66">
        <f t="shared" si="6018"/>
        <v>100</v>
      </c>
      <c r="K7659" s="66">
        <f t="shared" si="6018"/>
        <v>0</v>
      </c>
      <c r="L7659" s="66">
        <f t="shared" si="5997"/>
        <v>0</v>
      </c>
      <c r="M7659" s="66">
        <f t="shared" si="6018"/>
        <v>0</v>
      </c>
      <c r="N7659" s="66">
        <f t="shared" si="6018"/>
        <v>0</v>
      </c>
      <c r="O7659" s="66">
        <f t="shared" si="6018"/>
        <v>0</v>
      </c>
      <c r="P7659" s="66">
        <f t="shared" si="6000"/>
        <v>0</v>
      </c>
      <c r="Q7659" s="66">
        <f t="shared" si="6001"/>
        <v>0</v>
      </c>
    </row>
    <row r="7660" spans="1:17" x14ac:dyDescent="0.25">
      <c r="A7660" s="12" t="s">
        <v>2082</v>
      </c>
      <c r="B7660" s="12" t="s">
        <v>69</v>
      </c>
      <c r="C7660" s="12" t="s">
        <v>826</v>
      </c>
      <c r="D7660" s="43" t="s">
        <v>2219</v>
      </c>
      <c r="E7660" s="42" t="s">
        <v>2712</v>
      </c>
      <c r="F7660" s="42" t="s">
        <v>1</v>
      </c>
      <c r="G7660" s="42" t="s">
        <v>1</v>
      </c>
      <c r="H7660" s="11" t="s">
        <v>52</v>
      </c>
      <c r="I7660" s="67">
        <f t="shared" si="6018"/>
        <v>100</v>
      </c>
      <c r="J7660" s="67">
        <f t="shared" si="6018"/>
        <v>100</v>
      </c>
      <c r="K7660" s="67">
        <f t="shared" si="6018"/>
        <v>0</v>
      </c>
      <c r="L7660" s="67">
        <f t="shared" si="5997"/>
        <v>0</v>
      </c>
      <c r="M7660" s="67">
        <f t="shared" si="6018"/>
        <v>0</v>
      </c>
      <c r="N7660" s="67">
        <f t="shared" si="6018"/>
        <v>0</v>
      </c>
      <c r="O7660" s="67">
        <f t="shared" si="6018"/>
        <v>0</v>
      </c>
      <c r="P7660" s="67">
        <f t="shared" si="6000"/>
        <v>0</v>
      </c>
      <c r="Q7660" s="67">
        <f t="shared" si="6001"/>
        <v>0</v>
      </c>
    </row>
    <row r="7661" spans="1:17" x14ac:dyDescent="0.25">
      <c r="A7661" s="12" t="s">
        <v>2082</v>
      </c>
      <c r="B7661" s="12" t="s">
        <v>69</v>
      </c>
      <c r="C7661" s="12" t="s">
        <v>826</v>
      </c>
      <c r="D7661" s="43" t="s">
        <v>2219</v>
      </c>
      <c r="E7661" s="48">
        <v>6148</v>
      </c>
      <c r="F7661" s="43"/>
      <c r="G7661" s="56" t="s">
        <v>2899</v>
      </c>
      <c r="H7661" s="23" t="s">
        <v>58</v>
      </c>
      <c r="I7661" s="68">
        <v>100</v>
      </c>
      <c r="J7661" s="68">
        <v>100</v>
      </c>
      <c r="K7661" s="68"/>
      <c r="L7661" s="68">
        <f t="shared" si="5997"/>
        <v>0</v>
      </c>
      <c r="M7661" s="68"/>
      <c r="N7661" s="68"/>
      <c r="O7661" s="68"/>
      <c r="P7661" s="68">
        <f t="shared" si="6000"/>
        <v>0</v>
      </c>
      <c r="Q7661" s="68">
        <f t="shared" si="6001"/>
        <v>0</v>
      </c>
    </row>
    <row r="7662" spans="1:17" ht="22.5" x14ac:dyDescent="0.25">
      <c r="A7662" s="14" t="s">
        <v>1</v>
      </c>
      <c r="B7662" s="14" t="s">
        <v>1</v>
      </c>
      <c r="C7662" s="14" t="s">
        <v>1</v>
      </c>
      <c r="D7662" s="42" t="s">
        <v>1</v>
      </c>
      <c r="E7662" s="42" t="s">
        <v>1</v>
      </c>
      <c r="F7662" s="42" t="s">
        <v>1</v>
      </c>
      <c r="G7662" s="42" t="s">
        <v>1</v>
      </c>
      <c r="H7662" s="17" t="s">
        <v>59</v>
      </c>
      <c r="I7662" s="66">
        <f t="shared" ref="I7662:O7662" si="6019">SUM(I7663)</f>
        <v>62000</v>
      </c>
      <c r="J7662" s="66">
        <f t="shared" si="6019"/>
        <v>30000</v>
      </c>
      <c r="K7662" s="66">
        <f t="shared" si="6019"/>
        <v>0</v>
      </c>
      <c r="L7662" s="66">
        <f t="shared" si="5997"/>
        <v>0</v>
      </c>
      <c r="M7662" s="66">
        <f t="shared" si="6019"/>
        <v>0</v>
      </c>
      <c r="N7662" s="66">
        <f t="shared" si="6019"/>
        <v>0</v>
      </c>
      <c r="O7662" s="66">
        <f t="shared" si="6019"/>
        <v>0</v>
      </c>
      <c r="P7662" s="66">
        <f t="shared" si="6000"/>
        <v>0</v>
      </c>
      <c r="Q7662" s="66">
        <f t="shared" si="6001"/>
        <v>0</v>
      </c>
    </row>
    <row r="7663" spans="1:17" x14ac:dyDescent="0.25">
      <c r="A7663" s="12" t="s">
        <v>2082</v>
      </c>
      <c r="B7663" s="12" t="s">
        <v>69</v>
      </c>
      <c r="C7663" s="12" t="s">
        <v>826</v>
      </c>
      <c r="D7663" s="43" t="s">
        <v>2219</v>
      </c>
      <c r="E7663" s="42" t="s">
        <v>2715</v>
      </c>
      <c r="F7663" s="42" t="s">
        <v>1</v>
      </c>
      <c r="G7663" s="42" t="s">
        <v>1</v>
      </c>
      <c r="H7663" s="11" t="s">
        <v>61</v>
      </c>
      <c r="I7663" s="67">
        <f t="shared" ref="I7663" si="6020">SUM(I7664:I7665)</f>
        <v>62000</v>
      </c>
      <c r="J7663" s="67">
        <f t="shared" ref="J7663:K7663" si="6021">SUM(J7664:J7665)</f>
        <v>30000</v>
      </c>
      <c r="K7663" s="67">
        <f t="shared" si="6021"/>
        <v>0</v>
      </c>
      <c r="L7663" s="67">
        <f t="shared" si="5997"/>
        <v>0</v>
      </c>
      <c r="M7663" s="67">
        <f t="shared" ref="M7663" si="6022">SUM(M7664:M7665)</f>
        <v>0</v>
      </c>
      <c r="N7663" s="67">
        <f t="shared" ref="N7663:O7663" si="6023">SUM(N7664:N7665)</f>
        <v>0</v>
      </c>
      <c r="O7663" s="67">
        <f t="shared" si="6023"/>
        <v>0</v>
      </c>
      <c r="P7663" s="67">
        <f t="shared" si="6000"/>
        <v>0</v>
      </c>
      <c r="Q7663" s="67">
        <f t="shared" si="6001"/>
        <v>0</v>
      </c>
    </row>
    <row r="7664" spans="1:17" x14ac:dyDescent="0.25">
      <c r="A7664" s="12" t="s">
        <v>2082</v>
      </c>
      <c r="B7664" s="12" t="s">
        <v>69</v>
      </c>
      <c r="C7664" s="12" t="s">
        <v>826</v>
      </c>
      <c r="D7664" s="43" t="s">
        <v>2219</v>
      </c>
      <c r="E7664" s="48">
        <v>8213</v>
      </c>
      <c r="F7664" s="43"/>
      <c r="G7664" s="56" t="s">
        <v>2899</v>
      </c>
      <c r="H7664" s="23" t="s">
        <v>62</v>
      </c>
      <c r="I7664" s="68">
        <v>27000</v>
      </c>
      <c r="J7664" s="68">
        <v>10000</v>
      </c>
      <c r="K7664" s="68"/>
      <c r="L7664" s="68">
        <f t="shared" si="5997"/>
        <v>0</v>
      </c>
      <c r="M7664" s="68"/>
      <c r="N7664" s="68"/>
      <c r="O7664" s="68"/>
      <c r="P7664" s="68">
        <f t="shared" si="6000"/>
        <v>0</v>
      </c>
      <c r="Q7664" s="68">
        <f t="shared" si="6001"/>
        <v>0</v>
      </c>
    </row>
    <row r="7665" spans="1:17" x14ac:dyDescent="0.25">
      <c r="A7665" s="12" t="s">
        <v>2082</v>
      </c>
      <c r="B7665" s="12" t="s">
        <v>69</v>
      </c>
      <c r="C7665" s="12" t="s">
        <v>826</v>
      </c>
      <c r="D7665" s="43" t="s">
        <v>2219</v>
      </c>
      <c r="E7665" s="48">
        <v>8216</v>
      </c>
      <c r="F7665" s="43"/>
      <c r="G7665" s="56" t="s">
        <v>2899</v>
      </c>
      <c r="H7665" s="23" t="s">
        <v>248</v>
      </c>
      <c r="I7665" s="68">
        <v>35000</v>
      </c>
      <c r="J7665" s="68">
        <v>20000</v>
      </c>
      <c r="K7665" s="68"/>
      <c r="L7665" s="68">
        <f t="shared" si="5997"/>
        <v>0</v>
      </c>
      <c r="M7665" s="68"/>
      <c r="N7665" s="68"/>
      <c r="O7665" s="68"/>
      <c r="P7665" s="68">
        <f t="shared" si="6000"/>
        <v>0</v>
      </c>
      <c r="Q7665" s="68">
        <f t="shared" si="6001"/>
        <v>0</v>
      </c>
    </row>
    <row r="7666" spans="1:17" x14ac:dyDescent="0.25">
      <c r="A7666" s="23" t="s">
        <v>1</v>
      </c>
      <c r="B7666" s="23" t="s">
        <v>1</v>
      </c>
      <c r="C7666" s="23" t="s">
        <v>1</v>
      </c>
      <c r="D7666" s="49" t="s">
        <v>1</v>
      </c>
      <c r="E7666" s="49" t="s">
        <v>1</v>
      </c>
      <c r="F7666" s="49" t="s">
        <v>1</v>
      </c>
      <c r="G7666" s="49" t="s">
        <v>1</v>
      </c>
      <c r="H7666" s="17" t="s">
        <v>2227</v>
      </c>
      <c r="I7666" s="66">
        <f t="shared" ref="I7666:O7666" si="6024">SUM(I7636,I7659,I7662)</f>
        <v>371274</v>
      </c>
      <c r="J7666" s="66">
        <f t="shared" si="6024"/>
        <v>301274</v>
      </c>
      <c r="K7666" s="66">
        <f t="shared" si="6024"/>
        <v>0</v>
      </c>
      <c r="L7666" s="66">
        <f t="shared" si="5997"/>
        <v>21245</v>
      </c>
      <c r="M7666" s="66">
        <f t="shared" si="6024"/>
        <v>0</v>
      </c>
      <c r="N7666" s="66">
        <f t="shared" si="6024"/>
        <v>0</v>
      </c>
      <c r="O7666" s="66">
        <f t="shared" si="6024"/>
        <v>21245</v>
      </c>
      <c r="P7666" s="66">
        <f t="shared" si="6000"/>
        <v>21245</v>
      </c>
      <c r="Q7666" s="66">
        <f t="shared" si="6001"/>
        <v>7.0517203608675167</v>
      </c>
    </row>
    <row r="7667" spans="1:17" ht="15.75" thickBot="1" x14ac:dyDescent="0.3">
      <c r="A7667" s="23" t="s">
        <v>1</v>
      </c>
      <c r="B7667" s="23" t="s">
        <v>1</v>
      </c>
      <c r="C7667" s="23" t="s">
        <v>1</v>
      </c>
      <c r="D7667" s="49" t="s">
        <v>1</v>
      </c>
      <c r="E7667" s="49" t="s">
        <v>1</v>
      </c>
      <c r="F7667" s="49" t="s">
        <v>1</v>
      </c>
      <c r="G7667" s="49" t="s">
        <v>1</v>
      </c>
      <c r="H7667" s="11" t="s">
        <v>64</v>
      </c>
      <c r="I7667" s="67">
        <v>5</v>
      </c>
      <c r="J7667" s="67">
        <v>5</v>
      </c>
      <c r="K7667" s="67"/>
      <c r="L7667" s="67"/>
      <c r="M7667" s="67"/>
      <c r="N7667" s="67"/>
      <c r="O7667" s="67"/>
      <c r="P7667" s="67">
        <f t="shared" si="6000"/>
        <v>0</v>
      </c>
      <c r="Q7667" s="67">
        <f t="shared" si="6001"/>
        <v>0</v>
      </c>
    </row>
    <row r="7668" spans="1:17" ht="34.5" thickBot="1" x14ac:dyDescent="0.3">
      <c r="A7668" s="23" t="s">
        <v>1</v>
      </c>
      <c r="B7668" s="23" t="s">
        <v>1</v>
      </c>
      <c r="C7668" s="23" t="s">
        <v>1</v>
      </c>
      <c r="D7668" s="49" t="s">
        <v>1</v>
      </c>
      <c r="E7668" s="49" t="s">
        <v>1</v>
      </c>
      <c r="F7668" s="49" t="s">
        <v>1</v>
      </c>
      <c r="G7668" s="49" t="s">
        <v>1</v>
      </c>
      <c r="H7668" s="22" t="s">
        <v>65</v>
      </c>
      <c r="I7668" s="64" t="s">
        <v>2718</v>
      </c>
      <c r="J7668" s="64" t="s">
        <v>2879</v>
      </c>
      <c r="K7668" s="64" t="s">
        <v>2942</v>
      </c>
      <c r="L7668" s="64" t="s">
        <v>2942</v>
      </c>
      <c r="M7668" s="64" t="s">
        <v>2950</v>
      </c>
      <c r="N7668" s="64" t="s">
        <v>2949</v>
      </c>
      <c r="O7668" s="64" t="s">
        <v>2948</v>
      </c>
      <c r="P7668" s="64" t="s">
        <v>2942</v>
      </c>
      <c r="Q7668" s="64" t="s">
        <v>2944</v>
      </c>
    </row>
    <row r="7669" spans="1:17" x14ac:dyDescent="0.25">
      <c r="A7669" s="24"/>
      <c r="B7669" s="24"/>
      <c r="C7669" s="24"/>
      <c r="D7669" s="51"/>
      <c r="E7669" s="51"/>
      <c r="F7669" s="51"/>
      <c r="G7669" s="51"/>
      <c r="H7669" s="18" t="s">
        <v>1</v>
      </c>
      <c r="I7669" s="65">
        <v>1</v>
      </c>
      <c r="J7669" s="65" t="s">
        <v>2894</v>
      </c>
      <c r="K7669" s="65">
        <v>3</v>
      </c>
      <c r="L7669" s="65" t="s">
        <v>2945</v>
      </c>
      <c r="M7669" s="65">
        <v>5</v>
      </c>
      <c r="N7669" s="65">
        <v>6</v>
      </c>
      <c r="O7669" s="65">
        <v>7</v>
      </c>
      <c r="P7669" s="65" t="s">
        <v>2946</v>
      </c>
      <c r="Q7669" s="65">
        <v>9</v>
      </c>
    </row>
    <row r="7670" spans="1:17" x14ac:dyDescent="0.25">
      <c r="A7670" s="24"/>
      <c r="B7670" s="24"/>
      <c r="C7670" s="24"/>
      <c r="D7670" s="51"/>
      <c r="E7670" s="52"/>
      <c r="F7670" s="52"/>
      <c r="G7670" s="52"/>
      <c r="H7670" s="19" t="s">
        <v>132</v>
      </c>
      <c r="I7670" s="69">
        <f t="shared" ref="I7670" si="6025">SUM(I7666)</f>
        <v>371274</v>
      </c>
      <c r="J7670" s="69">
        <f t="shared" ref="J7670:K7670" si="6026">SUM(J7666)</f>
        <v>301274</v>
      </c>
      <c r="K7670" s="69">
        <f t="shared" si="6026"/>
        <v>0</v>
      </c>
      <c r="L7670" s="69">
        <f t="shared" si="5997"/>
        <v>21245</v>
      </c>
      <c r="M7670" s="69">
        <f t="shared" ref="M7670" si="6027">SUM(M7666)</f>
        <v>0</v>
      </c>
      <c r="N7670" s="69">
        <f t="shared" ref="N7670:O7670" si="6028">SUM(N7666)</f>
        <v>0</v>
      </c>
      <c r="O7670" s="69">
        <f t="shared" si="6028"/>
        <v>21245</v>
      </c>
      <c r="P7670" s="69">
        <f t="shared" si="6000"/>
        <v>21245</v>
      </c>
      <c r="Q7670" s="69">
        <f t="shared" si="6001"/>
        <v>7.0517203608675167</v>
      </c>
    </row>
    <row r="7671" spans="1:17" x14ac:dyDescent="0.25">
      <c r="A7671" s="24"/>
      <c r="B7671" s="24"/>
      <c r="C7671" s="24"/>
      <c r="D7671" s="51"/>
      <c r="E7671" s="51"/>
      <c r="F7671" s="51"/>
      <c r="G7671" s="51"/>
      <c r="H7671" s="20" t="s">
        <v>67</v>
      </c>
      <c r="I7671" s="69">
        <f t="shared" ref="I7671" si="6029">SUM(I7670)</f>
        <v>371274</v>
      </c>
      <c r="J7671" s="69">
        <f t="shared" ref="J7671:K7671" si="6030">SUM(J7670)</f>
        <v>301274</v>
      </c>
      <c r="K7671" s="69">
        <f t="shared" si="6030"/>
        <v>0</v>
      </c>
      <c r="L7671" s="69">
        <f t="shared" si="5997"/>
        <v>21245</v>
      </c>
      <c r="M7671" s="69">
        <f t="shared" ref="M7671" si="6031">SUM(M7670)</f>
        <v>0</v>
      </c>
      <c r="N7671" s="69">
        <f t="shared" ref="N7671:O7671" si="6032">SUM(N7670)</f>
        <v>0</v>
      </c>
      <c r="O7671" s="69">
        <f t="shared" si="6032"/>
        <v>21245</v>
      </c>
      <c r="P7671" s="69">
        <f t="shared" si="6000"/>
        <v>21245</v>
      </c>
      <c r="Q7671" s="69">
        <f t="shared" si="6001"/>
        <v>7.0517203608675167</v>
      </c>
    </row>
    <row r="7672" spans="1:17" x14ac:dyDescent="0.25">
      <c r="A7672" s="25"/>
      <c r="B7672" s="25"/>
      <c r="C7672" s="25"/>
      <c r="D7672" s="53"/>
      <c r="E7672" s="53"/>
      <c r="F7672" s="53"/>
      <c r="G7672" s="53"/>
    </row>
    <row r="7673" spans="1:17" ht="15.75" thickBot="1" x14ac:dyDescent="0.3">
      <c r="A7673" s="23" t="s">
        <v>1</v>
      </c>
      <c r="B7673" s="23" t="s">
        <v>1</v>
      </c>
      <c r="C7673" s="23" t="s">
        <v>1</v>
      </c>
      <c r="D7673" s="49" t="s">
        <v>1</v>
      </c>
      <c r="E7673" s="49" t="s">
        <v>1</v>
      </c>
      <c r="F7673" s="49" t="s">
        <v>1</v>
      </c>
      <c r="G7673" s="49" t="s">
        <v>1</v>
      </c>
      <c r="H7673" s="26" t="s">
        <v>1</v>
      </c>
      <c r="I7673" s="70"/>
      <c r="J7673" s="70"/>
      <c r="K7673" s="70"/>
      <c r="L7673" s="70"/>
      <c r="M7673" s="70"/>
      <c r="N7673" s="70"/>
      <c r="O7673" s="70"/>
      <c r="P7673" s="70"/>
      <c r="Q7673" s="70"/>
    </row>
    <row r="7674" spans="1:17" ht="34.5" thickBot="1" x14ac:dyDescent="0.3">
      <c r="A7674" s="22" t="s">
        <v>4</v>
      </c>
      <c r="B7674" s="22" t="s">
        <v>5</v>
      </c>
      <c r="C7674" s="22" t="s">
        <v>6</v>
      </c>
      <c r="D7674" s="44" t="s">
        <v>2891</v>
      </c>
      <c r="E7674" s="44" t="s">
        <v>2895</v>
      </c>
      <c r="F7674" s="44" t="s">
        <v>7</v>
      </c>
      <c r="G7674" s="44" t="s">
        <v>8</v>
      </c>
      <c r="H7674" s="22" t="s">
        <v>9</v>
      </c>
      <c r="I7674" s="64" t="s">
        <v>2718</v>
      </c>
      <c r="J7674" s="64" t="s">
        <v>2879</v>
      </c>
      <c r="K7674" s="64" t="s">
        <v>2942</v>
      </c>
      <c r="L7674" s="64" t="s">
        <v>2942</v>
      </c>
      <c r="M7674" s="64" t="s">
        <v>2950</v>
      </c>
      <c r="N7674" s="64" t="s">
        <v>2949</v>
      </c>
      <c r="O7674" s="64" t="s">
        <v>2948</v>
      </c>
      <c r="P7674" s="64" t="s">
        <v>2942</v>
      </c>
      <c r="Q7674" s="64" t="s">
        <v>2944</v>
      </c>
    </row>
    <row r="7675" spans="1:17" x14ac:dyDescent="0.25">
      <c r="A7675" s="15" t="s">
        <v>1</v>
      </c>
      <c r="B7675" s="15" t="s">
        <v>1</v>
      </c>
      <c r="C7675" s="15" t="s">
        <v>1</v>
      </c>
      <c r="D7675" s="45" t="s">
        <v>1</v>
      </c>
      <c r="E7675" s="45" t="s">
        <v>1</v>
      </c>
      <c r="F7675" s="46" t="s">
        <v>1</v>
      </c>
      <c r="G7675" s="47" t="s">
        <v>1</v>
      </c>
      <c r="H7675" s="16" t="s">
        <v>1</v>
      </c>
      <c r="I7675" s="65">
        <v>1</v>
      </c>
      <c r="J7675" s="65" t="s">
        <v>2894</v>
      </c>
      <c r="K7675" s="65">
        <v>3</v>
      </c>
      <c r="L7675" s="65" t="s">
        <v>2945</v>
      </c>
      <c r="M7675" s="65">
        <v>5</v>
      </c>
      <c r="N7675" s="65">
        <v>6</v>
      </c>
      <c r="O7675" s="65">
        <v>7</v>
      </c>
      <c r="P7675" s="65" t="s">
        <v>2946</v>
      </c>
      <c r="Q7675" s="65">
        <v>9</v>
      </c>
    </row>
    <row r="7676" spans="1:17" x14ac:dyDescent="0.25">
      <c r="A7676" s="14" t="s">
        <v>2082</v>
      </c>
      <c r="B7676" s="14" t="s">
        <v>69</v>
      </c>
      <c r="C7676" s="12" t="s">
        <v>837</v>
      </c>
      <c r="D7676" s="43" t="s">
        <v>2228</v>
      </c>
      <c r="E7676" s="42" t="s">
        <v>1</v>
      </c>
      <c r="F7676" s="42" t="s">
        <v>1</v>
      </c>
      <c r="G7676" s="42" t="s">
        <v>1</v>
      </c>
      <c r="H7676" s="11" t="s">
        <v>2229</v>
      </c>
      <c r="I7676" s="63"/>
      <c r="J7676" s="63"/>
      <c r="K7676" s="63"/>
      <c r="L7676" s="63"/>
      <c r="M7676" s="63"/>
      <c r="N7676" s="63"/>
      <c r="O7676" s="63"/>
      <c r="P7676" s="63">
        <f t="shared" si="6000"/>
        <v>0</v>
      </c>
      <c r="Q7676" s="63" t="str">
        <f t="shared" si="6001"/>
        <v>-</v>
      </c>
    </row>
    <row r="7677" spans="1:17" ht="22.5" x14ac:dyDescent="0.25">
      <c r="A7677" s="14" t="s">
        <v>1</v>
      </c>
      <c r="B7677" s="14" t="s">
        <v>1</v>
      </c>
      <c r="C7677" s="14" t="s">
        <v>1</v>
      </c>
      <c r="D7677" s="42" t="s">
        <v>1</v>
      </c>
      <c r="E7677" s="42" t="s">
        <v>1</v>
      </c>
      <c r="F7677" s="42" t="s">
        <v>1</v>
      </c>
      <c r="G7677" s="42" t="s">
        <v>1</v>
      </c>
      <c r="H7677" s="17" t="s">
        <v>13</v>
      </c>
      <c r="I7677" s="66">
        <f t="shared" ref="I7677" si="6033">SUM(I7678,I7686,I7688)</f>
        <v>1427721</v>
      </c>
      <c r="J7677" s="66">
        <f t="shared" ref="J7677:K7677" si="6034">SUM(J7678,J7686,J7688)</f>
        <v>1316721</v>
      </c>
      <c r="K7677" s="66">
        <f t="shared" si="6034"/>
        <v>0</v>
      </c>
      <c r="L7677" s="66">
        <f t="shared" si="5997"/>
        <v>113483</v>
      </c>
      <c r="M7677" s="66">
        <f t="shared" ref="M7677" si="6035">SUM(M7678,M7686,M7688)</f>
        <v>0</v>
      </c>
      <c r="N7677" s="66">
        <f t="shared" ref="N7677:O7677" si="6036">SUM(N7678,N7686,N7688)</f>
        <v>0</v>
      </c>
      <c r="O7677" s="66">
        <f t="shared" si="6036"/>
        <v>113483</v>
      </c>
      <c r="P7677" s="66">
        <f t="shared" si="6000"/>
        <v>113483</v>
      </c>
      <c r="Q7677" s="66">
        <f t="shared" si="6001"/>
        <v>8.6186063714332803</v>
      </c>
    </row>
    <row r="7678" spans="1:17" x14ac:dyDescent="0.25">
      <c r="A7678" s="12" t="s">
        <v>2082</v>
      </c>
      <c r="B7678" s="12" t="s">
        <v>69</v>
      </c>
      <c r="C7678" s="12" t="s">
        <v>837</v>
      </c>
      <c r="D7678" s="43" t="s">
        <v>2228</v>
      </c>
      <c r="E7678" s="42" t="s">
        <v>2709</v>
      </c>
      <c r="F7678" s="42" t="s">
        <v>1</v>
      </c>
      <c r="G7678" s="42" t="s">
        <v>1</v>
      </c>
      <c r="H7678" s="11" t="s">
        <v>15</v>
      </c>
      <c r="I7678" s="67">
        <f t="shared" ref="I7678" si="6037">SUM(I7679,I7680)</f>
        <v>661238</v>
      </c>
      <c r="J7678" s="67">
        <f t="shared" ref="J7678:K7678" si="6038">SUM(J7679,J7680)</f>
        <v>661238</v>
      </c>
      <c r="K7678" s="67">
        <f t="shared" si="6038"/>
        <v>0</v>
      </c>
      <c r="L7678" s="67">
        <f t="shared" si="5997"/>
        <v>55000</v>
      </c>
      <c r="M7678" s="67">
        <f t="shared" ref="M7678" si="6039">SUM(M7679,M7680)</f>
        <v>0</v>
      </c>
      <c r="N7678" s="67">
        <f t="shared" ref="N7678:O7678" si="6040">SUM(N7679,N7680)</f>
        <v>0</v>
      </c>
      <c r="O7678" s="67">
        <f t="shared" si="6040"/>
        <v>55000</v>
      </c>
      <c r="P7678" s="67">
        <f t="shared" si="6000"/>
        <v>55000</v>
      </c>
      <c r="Q7678" s="67">
        <f t="shared" si="6001"/>
        <v>8.3177312858607646</v>
      </c>
    </row>
    <row r="7679" spans="1:17" x14ac:dyDescent="0.25">
      <c r="A7679" s="12" t="s">
        <v>2082</v>
      </c>
      <c r="B7679" s="12" t="s">
        <v>69</v>
      </c>
      <c r="C7679" s="12" t="s">
        <v>837</v>
      </c>
      <c r="D7679" s="43" t="s">
        <v>2228</v>
      </c>
      <c r="E7679" s="48">
        <v>6111</v>
      </c>
      <c r="F7679" s="43"/>
      <c r="G7679" s="56" t="s">
        <v>2899</v>
      </c>
      <c r="H7679" s="23" t="s">
        <v>16</v>
      </c>
      <c r="I7679" s="68">
        <v>561700</v>
      </c>
      <c r="J7679" s="68">
        <v>561700</v>
      </c>
      <c r="K7679" s="68"/>
      <c r="L7679" s="68">
        <f t="shared" si="5997"/>
        <v>46000</v>
      </c>
      <c r="M7679" s="68"/>
      <c r="N7679" s="68"/>
      <c r="O7679" s="68">
        <v>46000</v>
      </c>
      <c r="P7679" s="68">
        <f t="shared" si="6000"/>
        <v>46000</v>
      </c>
      <c r="Q7679" s="68">
        <f t="shared" si="6001"/>
        <v>8.1894249599430307</v>
      </c>
    </row>
    <row r="7680" spans="1:17" x14ac:dyDescent="0.25">
      <c r="A7680" s="14" t="s">
        <v>2082</v>
      </c>
      <c r="B7680" s="14" t="s">
        <v>69</v>
      </c>
      <c r="C7680" s="14" t="s">
        <v>837</v>
      </c>
      <c r="D7680" s="50" t="s">
        <v>2228</v>
      </c>
      <c r="E7680" s="50" t="s">
        <v>2719</v>
      </c>
      <c r="F7680" s="43" t="s">
        <v>1</v>
      </c>
      <c r="G7680" s="49" t="s">
        <v>1</v>
      </c>
      <c r="H7680" s="11" t="s">
        <v>19</v>
      </c>
      <c r="I7680" s="67">
        <f t="shared" ref="I7680:O7680" si="6041">SUM(I7681:I7685)</f>
        <v>99538</v>
      </c>
      <c r="J7680" s="67">
        <f t="shared" si="6041"/>
        <v>99538</v>
      </c>
      <c r="K7680" s="67">
        <f t="shared" si="6041"/>
        <v>0</v>
      </c>
      <c r="L7680" s="67">
        <f t="shared" si="5997"/>
        <v>9000</v>
      </c>
      <c r="M7680" s="67">
        <f t="shared" si="6041"/>
        <v>0</v>
      </c>
      <c r="N7680" s="67">
        <f t="shared" si="6041"/>
        <v>0</v>
      </c>
      <c r="O7680" s="67">
        <f t="shared" si="6041"/>
        <v>9000</v>
      </c>
      <c r="P7680" s="67">
        <f t="shared" si="6000"/>
        <v>9000</v>
      </c>
      <c r="Q7680" s="67">
        <f t="shared" si="6001"/>
        <v>9.0417729912194336</v>
      </c>
    </row>
    <row r="7681" spans="1:17" x14ac:dyDescent="0.25">
      <c r="A7681" s="12" t="s">
        <v>2082</v>
      </c>
      <c r="B7681" s="12" t="s">
        <v>69</v>
      </c>
      <c r="C7681" s="12" t="s">
        <v>837</v>
      </c>
      <c r="D7681" s="43" t="s">
        <v>2228</v>
      </c>
      <c r="E7681" s="48">
        <v>6112</v>
      </c>
      <c r="F7681" s="43" t="s">
        <v>2230</v>
      </c>
      <c r="G7681" s="56" t="s">
        <v>2899</v>
      </c>
      <c r="H7681" s="23" t="s">
        <v>73</v>
      </c>
      <c r="I7681" s="68">
        <v>15158</v>
      </c>
      <c r="J7681" s="68">
        <v>15158</v>
      </c>
      <c r="K7681" s="68"/>
      <c r="L7681" s="68">
        <f t="shared" si="5997"/>
        <v>1000</v>
      </c>
      <c r="M7681" s="68"/>
      <c r="N7681" s="68"/>
      <c r="O7681" s="68">
        <v>1000</v>
      </c>
      <c r="P7681" s="68">
        <f t="shared" si="6000"/>
        <v>1000</v>
      </c>
      <c r="Q7681" s="68">
        <f t="shared" si="6001"/>
        <v>6.5971764084971625</v>
      </c>
    </row>
    <row r="7682" spans="1:17" x14ac:dyDescent="0.25">
      <c r="A7682" s="12" t="s">
        <v>2082</v>
      </c>
      <c r="B7682" s="12" t="s">
        <v>69</v>
      </c>
      <c r="C7682" s="12" t="s">
        <v>837</v>
      </c>
      <c r="D7682" s="43" t="s">
        <v>2228</v>
      </c>
      <c r="E7682" s="48">
        <v>6112</v>
      </c>
      <c r="F7682" s="43" t="s">
        <v>2231</v>
      </c>
      <c r="G7682" s="56" t="s">
        <v>2899</v>
      </c>
      <c r="H7682" s="23" t="s">
        <v>22</v>
      </c>
      <c r="I7682" s="68">
        <v>57200</v>
      </c>
      <c r="J7682" s="68">
        <v>57200</v>
      </c>
      <c r="K7682" s="68"/>
      <c r="L7682" s="68">
        <f t="shared" si="5997"/>
        <v>5000</v>
      </c>
      <c r="M7682" s="68"/>
      <c r="N7682" s="68"/>
      <c r="O7682" s="68">
        <v>5000</v>
      </c>
      <c r="P7682" s="68">
        <f t="shared" si="6000"/>
        <v>5000</v>
      </c>
      <c r="Q7682" s="68">
        <f t="shared" si="6001"/>
        <v>8.7412587412587417</v>
      </c>
    </row>
    <row r="7683" spans="1:17" x14ac:dyDescent="0.25">
      <c r="A7683" s="12" t="s">
        <v>2082</v>
      </c>
      <c r="B7683" s="12" t="s">
        <v>69</v>
      </c>
      <c r="C7683" s="12" t="s">
        <v>837</v>
      </c>
      <c r="D7683" s="43" t="s">
        <v>2228</v>
      </c>
      <c r="E7683" s="48">
        <v>6112</v>
      </c>
      <c r="F7683" s="43" t="s">
        <v>2232</v>
      </c>
      <c r="G7683" s="56" t="s">
        <v>2899</v>
      </c>
      <c r="H7683" s="23" t="s">
        <v>24</v>
      </c>
      <c r="I7683" s="68">
        <v>12480</v>
      </c>
      <c r="J7683" s="68">
        <v>12480</v>
      </c>
      <c r="K7683" s="68"/>
      <c r="L7683" s="68">
        <f t="shared" si="5997"/>
        <v>0</v>
      </c>
      <c r="M7683" s="68"/>
      <c r="N7683" s="68"/>
      <c r="O7683" s="68"/>
      <c r="P7683" s="68">
        <f t="shared" si="6000"/>
        <v>0</v>
      </c>
      <c r="Q7683" s="68">
        <f t="shared" si="6001"/>
        <v>0</v>
      </c>
    </row>
    <row r="7684" spans="1:17" x14ac:dyDescent="0.25">
      <c r="A7684" s="12" t="s">
        <v>2082</v>
      </c>
      <c r="B7684" s="12" t="s">
        <v>69</v>
      </c>
      <c r="C7684" s="12" t="s">
        <v>837</v>
      </c>
      <c r="D7684" s="43" t="s">
        <v>2228</v>
      </c>
      <c r="E7684" s="48">
        <v>6112</v>
      </c>
      <c r="F7684" s="43" t="s">
        <v>2233</v>
      </c>
      <c r="G7684" s="56" t="s">
        <v>2899</v>
      </c>
      <c r="H7684" s="23" t="s">
        <v>76</v>
      </c>
      <c r="I7684" s="68">
        <v>6000</v>
      </c>
      <c r="J7684" s="68">
        <v>6000</v>
      </c>
      <c r="K7684" s="68"/>
      <c r="L7684" s="68">
        <f t="shared" si="5997"/>
        <v>0</v>
      </c>
      <c r="M7684" s="68"/>
      <c r="N7684" s="68"/>
      <c r="O7684" s="68"/>
      <c r="P7684" s="68">
        <f t="shared" si="6000"/>
        <v>0</v>
      </c>
      <c r="Q7684" s="68">
        <f t="shared" si="6001"/>
        <v>0</v>
      </c>
    </row>
    <row r="7685" spans="1:17" x14ac:dyDescent="0.25">
      <c r="A7685" s="12" t="s">
        <v>2082</v>
      </c>
      <c r="B7685" s="12" t="s">
        <v>69</v>
      </c>
      <c r="C7685" s="12" t="s">
        <v>837</v>
      </c>
      <c r="D7685" s="43" t="s">
        <v>2228</v>
      </c>
      <c r="E7685" s="48">
        <v>6112</v>
      </c>
      <c r="F7685" s="43" t="s">
        <v>2234</v>
      </c>
      <c r="G7685" s="56" t="s">
        <v>2899</v>
      </c>
      <c r="H7685" s="23" t="s">
        <v>26</v>
      </c>
      <c r="I7685" s="68">
        <v>8700</v>
      </c>
      <c r="J7685" s="68">
        <v>8700</v>
      </c>
      <c r="K7685" s="68"/>
      <c r="L7685" s="68">
        <f t="shared" si="5997"/>
        <v>3000</v>
      </c>
      <c r="M7685" s="68"/>
      <c r="N7685" s="68"/>
      <c r="O7685" s="68">
        <v>3000</v>
      </c>
      <c r="P7685" s="68">
        <f t="shared" si="6000"/>
        <v>3000</v>
      </c>
      <c r="Q7685" s="68">
        <f t="shared" si="6001"/>
        <v>34.482758620689658</v>
      </c>
    </row>
    <row r="7686" spans="1:17" x14ac:dyDescent="0.25">
      <c r="A7686" s="12" t="s">
        <v>2082</v>
      </c>
      <c r="B7686" s="12" t="s">
        <v>69</v>
      </c>
      <c r="C7686" s="12" t="s">
        <v>837</v>
      </c>
      <c r="D7686" s="43" t="s">
        <v>2228</v>
      </c>
      <c r="E7686" s="42" t="s">
        <v>2710</v>
      </c>
      <c r="F7686" s="42" t="s">
        <v>1</v>
      </c>
      <c r="G7686" s="42" t="s">
        <v>1</v>
      </c>
      <c r="H7686" s="11" t="s">
        <v>28</v>
      </c>
      <c r="I7686" s="67">
        <f t="shared" ref="I7686:O7686" si="6042">SUM(I7687)</f>
        <v>56080</v>
      </c>
      <c r="J7686" s="67">
        <f t="shared" si="6042"/>
        <v>56080</v>
      </c>
      <c r="K7686" s="67">
        <f t="shared" si="6042"/>
        <v>0</v>
      </c>
      <c r="L7686" s="67">
        <f t="shared" si="5997"/>
        <v>4500</v>
      </c>
      <c r="M7686" s="67">
        <f t="shared" si="6042"/>
        <v>0</v>
      </c>
      <c r="N7686" s="67">
        <f t="shared" si="6042"/>
        <v>0</v>
      </c>
      <c r="O7686" s="67">
        <f t="shared" si="6042"/>
        <v>4500</v>
      </c>
      <c r="P7686" s="67">
        <f t="shared" si="6000"/>
        <v>4500</v>
      </c>
      <c r="Q7686" s="67">
        <f t="shared" si="6001"/>
        <v>8.0242510699001421</v>
      </c>
    </row>
    <row r="7687" spans="1:17" x14ac:dyDescent="0.25">
      <c r="A7687" s="12" t="s">
        <v>2082</v>
      </c>
      <c r="B7687" s="12" t="s">
        <v>69</v>
      </c>
      <c r="C7687" s="12" t="s">
        <v>837</v>
      </c>
      <c r="D7687" s="43" t="s">
        <v>2228</v>
      </c>
      <c r="E7687" s="48">
        <v>6121</v>
      </c>
      <c r="F7687" s="43"/>
      <c r="G7687" s="56" t="s">
        <v>2899</v>
      </c>
      <c r="H7687" s="23" t="s">
        <v>29</v>
      </c>
      <c r="I7687" s="68">
        <v>56080</v>
      </c>
      <c r="J7687" s="68">
        <v>56080</v>
      </c>
      <c r="K7687" s="68"/>
      <c r="L7687" s="68">
        <f t="shared" si="5997"/>
        <v>4500</v>
      </c>
      <c r="M7687" s="68"/>
      <c r="N7687" s="68"/>
      <c r="O7687" s="68">
        <v>4500</v>
      </c>
      <c r="P7687" s="68">
        <f t="shared" si="6000"/>
        <v>4500</v>
      </c>
      <c r="Q7687" s="68">
        <f t="shared" si="6001"/>
        <v>8.0242510699001421</v>
      </c>
    </row>
    <row r="7688" spans="1:17" x14ac:dyDescent="0.25">
      <c r="A7688" s="12" t="s">
        <v>2082</v>
      </c>
      <c r="B7688" s="12" t="s">
        <v>69</v>
      </c>
      <c r="C7688" s="12" t="s">
        <v>837</v>
      </c>
      <c r="D7688" s="43" t="s">
        <v>2228</v>
      </c>
      <c r="E7688" s="42" t="s">
        <v>2711</v>
      </c>
      <c r="F7688" s="42" t="s">
        <v>1</v>
      </c>
      <c r="G7688" s="42" t="s">
        <v>1</v>
      </c>
      <c r="H7688" s="11" t="s">
        <v>32</v>
      </c>
      <c r="I7688" s="67">
        <f t="shared" ref="I7688:O7688" si="6043">SUM(I7689:I7697)</f>
        <v>710403</v>
      </c>
      <c r="J7688" s="67">
        <f t="shared" si="6043"/>
        <v>599403</v>
      </c>
      <c r="K7688" s="67">
        <f t="shared" si="6043"/>
        <v>0</v>
      </c>
      <c r="L7688" s="67">
        <f t="shared" si="5997"/>
        <v>53983</v>
      </c>
      <c r="M7688" s="67">
        <f t="shared" si="6043"/>
        <v>0</v>
      </c>
      <c r="N7688" s="67">
        <f t="shared" si="6043"/>
        <v>0</v>
      </c>
      <c r="O7688" s="67">
        <f t="shared" si="6043"/>
        <v>53983</v>
      </c>
      <c r="P7688" s="67">
        <f t="shared" si="6000"/>
        <v>53983</v>
      </c>
      <c r="Q7688" s="67">
        <f t="shared" si="6001"/>
        <v>9.006127763791639</v>
      </c>
    </row>
    <row r="7689" spans="1:17" x14ac:dyDescent="0.25">
      <c r="A7689" s="12" t="s">
        <v>2082</v>
      </c>
      <c r="B7689" s="12" t="s">
        <v>69</v>
      </c>
      <c r="C7689" s="12" t="s">
        <v>837</v>
      </c>
      <c r="D7689" s="43" t="s">
        <v>2228</v>
      </c>
      <c r="E7689" s="48">
        <v>6131</v>
      </c>
      <c r="F7689" s="43"/>
      <c r="G7689" s="56" t="s">
        <v>2899</v>
      </c>
      <c r="H7689" s="23" t="s">
        <v>33</v>
      </c>
      <c r="I7689" s="68">
        <v>8000</v>
      </c>
      <c r="J7689" s="68">
        <v>2000</v>
      </c>
      <c r="K7689" s="68"/>
      <c r="L7689" s="68">
        <f t="shared" si="5997"/>
        <v>500</v>
      </c>
      <c r="M7689" s="68"/>
      <c r="N7689" s="68"/>
      <c r="O7689" s="68">
        <v>500</v>
      </c>
      <c r="P7689" s="68">
        <f t="shared" si="6000"/>
        <v>500</v>
      </c>
      <c r="Q7689" s="68">
        <f t="shared" si="6001"/>
        <v>25</v>
      </c>
    </row>
    <row r="7690" spans="1:17" x14ac:dyDescent="0.25">
      <c r="A7690" s="12" t="s">
        <v>2082</v>
      </c>
      <c r="B7690" s="12" t="s">
        <v>69</v>
      </c>
      <c r="C7690" s="12" t="s">
        <v>837</v>
      </c>
      <c r="D7690" s="43" t="s">
        <v>2228</v>
      </c>
      <c r="E7690" s="48">
        <v>6132</v>
      </c>
      <c r="F7690" s="43"/>
      <c r="G7690" s="56" t="s">
        <v>2899</v>
      </c>
      <c r="H7690" s="23" t="s">
        <v>227</v>
      </c>
      <c r="I7690" s="68">
        <v>82000</v>
      </c>
      <c r="J7690" s="68">
        <v>82000</v>
      </c>
      <c r="K7690" s="68"/>
      <c r="L7690" s="68">
        <f t="shared" si="5997"/>
        <v>11000</v>
      </c>
      <c r="M7690" s="68"/>
      <c r="N7690" s="68"/>
      <c r="O7690" s="68">
        <v>11000</v>
      </c>
      <c r="P7690" s="68">
        <f t="shared" si="6000"/>
        <v>11000</v>
      </c>
      <c r="Q7690" s="68">
        <f t="shared" si="6001"/>
        <v>13.414634146341465</v>
      </c>
    </row>
    <row r="7691" spans="1:17" x14ac:dyDescent="0.25">
      <c r="A7691" s="12" t="s">
        <v>2082</v>
      </c>
      <c r="B7691" s="12" t="s">
        <v>69</v>
      </c>
      <c r="C7691" s="12" t="s">
        <v>837</v>
      </c>
      <c r="D7691" s="43" t="s">
        <v>2228</v>
      </c>
      <c r="E7691" s="48">
        <v>6133</v>
      </c>
      <c r="F7691" s="43"/>
      <c r="G7691" s="56" t="s">
        <v>2899</v>
      </c>
      <c r="H7691" s="23" t="s">
        <v>229</v>
      </c>
      <c r="I7691" s="68">
        <v>25000</v>
      </c>
      <c r="J7691" s="68">
        <v>20000</v>
      </c>
      <c r="K7691" s="68"/>
      <c r="L7691" s="68">
        <f t="shared" si="5997"/>
        <v>3000</v>
      </c>
      <c r="M7691" s="68"/>
      <c r="N7691" s="68"/>
      <c r="O7691" s="68">
        <v>3000</v>
      </c>
      <c r="P7691" s="68">
        <f t="shared" si="6000"/>
        <v>3000</v>
      </c>
      <c r="Q7691" s="68">
        <f t="shared" si="6001"/>
        <v>15</v>
      </c>
    </row>
    <row r="7692" spans="1:17" x14ac:dyDescent="0.25">
      <c r="A7692" s="12" t="s">
        <v>2082</v>
      </c>
      <c r="B7692" s="12" t="s">
        <v>69</v>
      </c>
      <c r="C7692" s="12" t="s">
        <v>837</v>
      </c>
      <c r="D7692" s="43" t="s">
        <v>2228</v>
      </c>
      <c r="E7692" s="48">
        <v>6134</v>
      </c>
      <c r="F7692" s="43"/>
      <c r="G7692" s="56" t="s">
        <v>2899</v>
      </c>
      <c r="H7692" s="23" t="s">
        <v>169</v>
      </c>
      <c r="I7692" s="68">
        <v>15000</v>
      </c>
      <c r="J7692" s="68">
        <v>2000</v>
      </c>
      <c r="K7692" s="68"/>
      <c r="L7692" s="68">
        <f t="shared" ref="L7692:L7755" si="6044">SUM(M7692:O7692)</f>
        <v>0</v>
      </c>
      <c r="M7692" s="68"/>
      <c r="N7692" s="68"/>
      <c r="O7692" s="68">
        <v>0</v>
      </c>
      <c r="P7692" s="68">
        <f t="shared" si="6000"/>
        <v>0</v>
      </c>
      <c r="Q7692" s="68">
        <f t="shared" si="6001"/>
        <v>0</v>
      </c>
    </row>
    <row r="7693" spans="1:17" x14ac:dyDescent="0.25">
      <c r="A7693" s="12" t="s">
        <v>2082</v>
      </c>
      <c r="B7693" s="12" t="s">
        <v>69</v>
      </c>
      <c r="C7693" s="12" t="s">
        <v>837</v>
      </c>
      <c r="D7693" s="43" t="s">
        <v>2228</v>
      </c>
      <c r="E7693" s="48">
        <v>6135</v>
      </c>
      <c r="F7693" s="43"/>
      <c r="G7693" s="56" t="s">
        <v>2899</v>
      </c>
      <c r="H7693" s="23" t="s">
        <v>231</v>
      </c>
      <c r="I7693" s="68">
        <v>5000</v>
      </c>
      <c r="J7693" s="68">
        <v>3000</v>
      </c>
      <c r="K7693" s="68"/>
      <c r="L7693" s="68">
        <f t="shared" si="6044"/>
        <v>0</v>
      </c>
      <c r="M7693" s="68"/>
      <c r="N7693" s="68"/>
      <c r="O7693" s="68">
        <v>0</v>
      </c>
      <c r="P7693" s="68">
        <f t="shared" ref="P7693:P7756" si="6045">K7693+L7693</f>
        <v>0</v>
      </c>
      <c r="Q7693" s="68">
        <f t="shared" ref="Q7693:Q7756" si="6046">IF(J7693=0,"-",P7693/J7693*100)</f>
        <v>0</v>
      </c>
    </row>
    <row r="7694" spans="1:17" x14ac:dyDescent="0.25">
      <c r="A7694" s="12" t="s">
        <v>2082</v>
      </c>
      <c r="B7694" s="12" t="s">
        <v>69</v>
      </c>
      <c r="C7694" s="12" t="s">
        <v>837</v>
      </c>
      <c r="D7694" s="43" t="s">
        <v>2228</v>
      </c>
      <c r="E7694" s="48">
        <v>6136</v>
      </c>
      <c r="F7694" s="43"/>
      <c r="G7694" s="56" t="s">
        <v>2899</v>
      </c>
      <c r="H7694" s="23" t="s">
        <v>233</v>
      </c>
      <c r="I7694" s="68">
        <v>38000</v>
      </c>
      <c r="J7694" s="68">
        <v>28000</v>
      </c>
      <c r="K7694" s="68"/>
      <c r="L7694" s="68">
        <f t="shared" si="6044"/>
        <v>0</v>
      </c>
      <c r="M7694" s="68"/>
      <c r="N7694" s="68"/>
      <c r="O7694" s="68"/>
      <c r="P7694" s="68">
        <f t="shared" si="6045"/>
        <v>0</v>
      </c>
      <c r="Q7694" s="68">
        <f t="shared" si="6046"/>
        <v>0</v>
      </c>
    </row>
    <row r="7695" spans="1:17" x14ac:dyDescent="0.25">
      <c r="A7695" s="12" t="s">
        <v>2082</v>
      </c>
      <c r="B7695" s="12" t="s">
        <v>69</v>
      </c>
      <c r="C7695" s="12" t="s">
        <v>837</v>
      </c>
      <c r="D7695" s="43" t="s">
        <v>2228</v>
      </c>
      <c r="E7695" s="48">
        <v>6137</v>
      </c>
      <c r="F7695" s="43"/>
      <c r="G7695" s="56" t="s">
        <v>2899</v>
      </c>
      <c r="H7695" s="23" t="s">
        <v>235</v>
      </c>
      <c r="I7695" s="68">
        <v>26000</v>
      </c>
      <c r="J7695" s="68">
        <v>6000</v>
      </c>
      <c r="K7695" s="68"/>
      <c r="L7695" s="68">
        <f t="shared" si="6044"/>
        <v>2000</v>
      </c>
      <c r="M7695" s="68"/>
      <c r="N7695" s="68"/>
      <c r="O7695" s="68">
        <v>2000</v>
      </c>
      <c r="P7695" s="68">
        <f t="shared" si="6045"/>
        <v>2000</v>
      </c>
      <c r="Q7695" s="68">
        <f t="shared" si="6046"/>
        <v>33.333333333333329</v>
      </c>
    </row>
    <row r="7696" spans="1:17" x14ac:dyDescent="0.25">
      <c r="A7696" s="12" t="s">
        <v>2082</v>
      </c>
      <c r="B7696" s="12" t="s">
        <v>69</v>
      </c>
      <c r="C7696" s="12" t="s">
        <v>837</v>
      </c>
      <c r="D7696" s="43" t="s">
        <v>2228</v>
      </c>
      <c r="E7696" s="48">
        <v>6138</v>
      </c>
      <c r="F7696" s="43"/>
      <c r="G7696" s="56" t="s">
        <v>2899</v>
      </c>
      <c r="H7696" s="23" t="s">
        <v>237</v>
      </c>
      <c r="I7696" s="68">
        <v>3000</v>
      </c>
      <c r="J7696" s="68">
        <v>3000</v>
      </c>
      <c r="K7696" s="68"/>
      <c r="L7696" s="68">
        <f t="shared" si="6044"/>
        <v>0</v>
      </c>
      <c r="M7696" s="68"/>
      <c r="N7696" s="68"/>
      <c r="O7696" s="68">
        <v>0</v>
      </c>
      <c r="P7696" s="68">
        <f t="shared" si="6045"/>
        <v>0</v>
      </c>
      <c r="Q7696" s="68">
        <f t="shared" si="6046"/>
        <v>0</v>
      </c>
    </row>
    <row r="7697" spans="1:17" x14ac:dyDescent="0.25">
      <c r="A7697" s="14" t="s">
        <v>2082</v>
      </c>
      <c r="B7697" s="14" t="s">
        <v>69</v>
      </c>
      <c r="C7697" s="14" t="s">
        <v>837</v>
      </c>
      <c r="D7697" s="50" t="s">
        <v>2228</v>
      </c>
      <c r="E7697" s="50" t="s">
        <v>2720</v>
      </c>
      <c r="F7697" s="43" t="s">
        <v>1</v>
      </c>
      <c r="G7697" s="49" t="s">
        <v>1</v>
      </c>
      <c r="H7697" s="11" t="s">
        <v>35</v>
      </c>
      <c r="I7697" s="67">
        <f t="shared" ref="I7697:O7697" si="6047">SUM(I7698:I7700)</f>
        <v>508403</v>
      </c>
      <c r="J7697" s="67">
        <f t="shared" si="6047"/>
        <v>453403</v>
      </c>
      <c r="K7697" s="67">
        <f t="shared" si="6047"/>
        <v>0</v>
      </c>
      <c r="L7697" s="67">
        <f t="shared" si="6044"/>
        <v>37483</v>
      </c>
      <c r="M7697" s="67">
        <f t="shared" si="6047"/>
        <v>0</v>
      </c>
      <c r="N7697" s="67">
        <f t="shared" si="6047"/>
        <v>0</v>
      </c>
      <c r="O7697" s="67">
        <f t="shared" si="6047"/>
        <v>37483</v>
      </c>
      <c r="P7697" s="67">
        <f t="shared" si="6045"/>
        <v>37483</v>
      </c>
      <c r="Q7697" s="67">
        <f t="shared" si="6046"/>
        <v>8.2670383742498394</v>
      </c>
    </row>
    <row r="7698" spans="1:17" x14ac:dyDescent="0.25">
      <c r="A7698" s="12" t="s">
        <v>2082</v>
      </c>
      <c r="B7698" s="12" t="s">
        <v>69</v>
      </c>
      <c r="C7698" s="12" t="s">
        <v>837</v>
      </c>
      <c r="D7698" s="43" t="s">
        <v>2228</v>
      </c>
      <c r="E7698" s="48">
        <v>6139</v>
      </c>
      <c r="F7698" s="43"/>
      <c r="G7698" s="56" t="s">
        <v>2899</v>
      </c>
      <c r="H7698" s="23" t="s">
        <v>35</v>
      </c>
      <c r="I7698" s="68">
        <v>503000</v>
      </c>
      <c r="J7698" s="68">
        <v>448000</v>
      </c>
      <c r="K7698" s="68"/>
      <c r="L7698" s="68">
        <f t="shared" si="6044"/>
        <v>37000</v>
      </c>
      <c r="M7698" s="68"/>
      <c r="N7698" s="68"/>
      <c r="O7698" s="68">
        <v>37000</v>
      </c>
      <c r="P7698" s="68">
        <f t="shared" si="6045"/>
        <v>37000</v>
      </c>
      <c r="Q7698" s="68">
        <f t="shared" si="6046"/>
        <v>8.2589285714285712</v>
      </c>
    </row>
    <row r="7699" spans="1:17" x14ac:dyDescent="0.25">
      <c r="A7699" s="12" t="s">
        <v>2082</v>
      </c>
      <c r="B7699" s="12" t="s">
        <v>69</v>
      </c>
      <c r="C7699" s="12" t="s">
        <v>837</v>
      </c>
      <c r="D7699" s="43" t="s">
        <v>2228</v>
      </c>
      <c r="E7699" s="48">
        <v>6139</v>
      </c>
      <c r="F7699" s="43" t="s">
        <v>2235</v>
      </c>
      <c r="G7699" s="56" t="s">
        <v>2899</v>
      </c>
      <c r="H7699" s="23" t="s">
        <v>43</v>
      </c>
      <c r="I7699" s="68">
        <v>1403</v>
      </c>
      <c r="J7699" s="68">
        <v>1403</v>
      </c>
      <c r="K7699" s="68"/>
      <c r="L7699" s="68">
        <f t="shared" si="6044"/>
        <v>150</v>
      </c>
      <c r="M7699" s="68"/>
      <c r="N7699" s="68"/>
      <c r="O7699" s="68">
        <v>150</v>
      </c>
      <c r="P7699" s="68">
        <f t="shared" si="6045"/>
        <v>150</v>
      </c>
      <c r="Q7699" s="68">
        <f t="shared" si="6046"/>
        <v>10.691375623663578</v>
      </c>
    </row>
    <row r="7700" spans="1:17" ht="22.5" x14ac:dyDescent="0.25">
      <c r="A7700" s="12" t="s">
        <v>2082</v>
      </c>
      <c r="B7700" s="12" t="s">
        <v>69</v>
      </c>
      <c r="C7700" s="12" t="s">
        <v>837</v>
      </c>
      <c r="D7700" s="43" t="s">
        <v>2228</v>
      </c>
      <c r="E7700" s="48">
        <v>6139</v>
      </c>
      <c r="F7700" s="43" t="s">
        <v>2236</v>
      </c>
      <c r="G7700" s="56" t="s">
        <v>2899</v>
      </c>
      <c r="H7700" s="23" t="s">
        <v>49</v>
      </c>
      <c r="I7700" s="68">
        <v>4000</v>
      </c>
      <c r="J7700" s="68">
        <v>4000</v>
      </c>
      <c r="K7700" s="68"/>
      <c r="L7700" s="68">
        <f t="shared" si="6044"/>
        <v>333</v>
      </c>
      <c r="M7700" s="68"/>
      <c r="N7700" s="68"/>
      <c r="O7700" s="68">
        <v>333</v>
      </c>
      <c r="P7700" s="68">
        <f t="shared" si="6045"/>
        <v>333</v>
      </c>
      <c r="Q7700" s="68">
        <f t="shared" si="6046"/>
        <v>8.3250000000000011</v>
      </c>
    </row>
    <row r="7701" spans="1:17" ht="22.5" x14ac:dyDescent="0.25">
      <c r="A7701" s="14" t="s">
        <v>1</v>
      </c>
      <c r="B7701" s="14" t="s">
        <v>1</v>
      </c>
      <c r="C7701" s="14" t="s">
        <v>1</v>
      </c>
      <c r="D7701" s="42" t="s">
        <v>1</v>
      </c>
      <c r="E7701" s="42" t="s">
        <v>1</v>
      </c>
      <c r="F7701" s="42" t="s">
        <v>1</v>
      </c>
      <c r="G7701" s="42" t="s">
        <v>1</v>
      </c>
      <c r="H7701" s="17" t="s">
        <v>50</v>
      </c>
      <c r="I7701" s="66">
        <f t="shared" ref="I7701:O7702" si="6048">SUM(I7702)</f>
        <v>100</v>
      </c>
      <c r="J7701" s="66">
        <f t="shared" si="6048"/>
        <v>100</v>
      </c>
      <c r="K7701" s="66">
        <f t="shared" si="6048"/>
        <v>0</v>
      </c>
      <c r="L7701" s="66">
        <f t="shared" si="6044"/>
        <v>0</v>
      </c>
      <c r="M7701" s="66">
        <f t="shared" si="6048"/>
        <v>0</v>
      </c>
      <c r="N7701" s="66">
        <f t="shared" si="6048"/>
        <v>0</v>
      </c>
      <c r="O7701" s="66">
        <f t="shared" si="6048"/>
        <v>0</v>
      </c>
      <c r="P7701" s="66">
        <f t="shared" si="6045"/>
        <v>0</v>
      </c>
      <c r="Q7701" s="66">
        <f t="shared" si="6046"/>
        <v>0</v>
      </c>
    </row>
    <row r="7702" spans="1:17" x14ac:dyDescent="0.25">
      <c r="A7702" s="12" t="s">
        <v>2082</v>
      </c>
      <c r="B7702" s="12" t="s">
        <v>69</v>
      </c>
      <c r="C7702" s="12" t="s">
        <v>837</v>
      </c>
      <c r="D7702" s="43" t="s">
        <v>2228</v>
      </c>
      <c r="E7702" s="42" t="s">
        <v>2712</v>
      </c>
      <c r="F7702" s="42" t="s">
        <v>1</v>
      </c>
      <c r="G7702" s="42" t="s">
        <v>1</v>
      </c>
      <c r="H7702" s="11" t="s">
        <v>52</v>
      </c>
      <c r="I7702" s="67">
        <f t="shared" si="6048"/>
        <v>100</v>
      </c>
      <c r="J7702" s="67">
        <f t="shared" si="6048"/>
        <v>100</v>
      </c>
      <c r="K7702" s="67">
        <f t="shared" si="6048"/>
        <v>0</v>
      </c>
      <c r="L7702" s="67">
        <f t="shared" si="6044"/>
        <v>0</v>
      </c>
      <c r="M7702" s="67">
        <f t="shared" si="6048"/>
        <v>0</v>
      </c>
      <c r="N7702" s="67">
        <f t="shared" si="6048"/>
        <v>0</v>
      </c>
      <c r="O7702" s="67">
        <f t="shared" si="6048"/>
        <v>0</v>
      </c>
      <c r="P7702" s="67">
        <f t="shared" si="6045"/>
        <v>0</v>
      </c>
      <c r="Q7702" s="67">
        <f t="shared" si="6046"/>
        <v>0</v>
      </c>
    </row>
    <row r="7703" spans="1:17" x14ac:dyDescent="0.25">
      <c r="A7703" s="12" t="s">
        <v>2082</v>
      </c>
      <c r="B7703" s="12" t="s">
        <v>69</v>
      </c>
      <c r="C7703" s="12" t="s">
        <v>837</v>
      </c>
      <c r="D7703" s="43" t="s">
        <v>2228</v>
      </c>
      <c r="E7703" s="48">
        <v>6148</v>
      </c>
      <c r="F7703" s="43"/>
      <c r="G7703" s="56" t="s">
        <v>2899</v>
      </c>
      <c r="H7703" s="23" t="s">
        <v>58</v>
      </c>
      <c r="I7703" s="68">
        <v>100</v>
      </c>
      <c r="J7703" s="68">
        <v>100</v>
      </c>
      <c r="K7703" s="68"/>
      <c r="L7703" s="68">
        <f t="shared" si="6044"/>
        <v>0</v>
      </c>
      <c r="M7703" s="68"/>
      <c r="N7703" s="68"/>
      <c r="O7703" s="68"/>
      <c r="P7703" s="68">
        <f t="shared" si="6045"/>
        <v>0</v>
      </c>
      <c r="Q7703" s="68">
        <f t="shared" si="6046"/>
        <v>0</v>
      </c>
    </row>
    <row r="7704" spans="1:17" ht="22.5" x14ac:dyDescent="0.25">
      <c r="A7704" s="14" t="s">
        <v>1</v>
      </c>
      <c r="B7704" s="14" t="s">
        <v>1</v>
      </c>
      <c r="C7704" s="14" t="s">
        <v>1</v>
      </c>
      <c r="D7704" s="42" t="s">
        <v>1</v>
      </c>
      <c r="E7704" s="42" t="s">
        <v>1</v>
      </c>
      <c r="F7704" s="42" t="s">
        <v>1</v>
      </c>
      <c r="G7704" s="42" t="s">
        <v>1</v>
      </c>
      <c r="H7704" s="17" t="s">
        <v>59</v>
      </c>
      <c r="I7704" s="66">
        <f t="shared" ref="I7704:O7704" si="6049">SUM(I7705)</f>
        <v>65100</v>
      </c>
      <c r="J7704" s="66">
        <f t="shared" si="6049"/>
        <v>30100</v>
      </c>
      <c r="K7704" s="66">
        <f t="shared" si="6049"/>
        <v>0</v>
      </c>
      <c r="L7704" s="66">
        <f t="shared" si="6044"/>
        <v>0</v>
      </c>
      <c r="M7704" s="66">
        <f t="shared" si="6049"/>
        <v>0</v>
      </c>
      <c r="N7704" s="66">
        <f t="shared" si="6049"/>
        <v>0</v>
      </c>
      <c r="O7704" s="66">
        <f t="shared" si="6049"/>
        <v>0</v>
      </c>
      <c r="P7704" s="66">
        <f t="shared" si="6045"/>
        <v>0</v>
      </c>
      <c r="Q7704" s="66">
        <f t="shared" si="6046"/>
        <v>0</v>
      </c>
    </row>
    <row r="7705" spans="1:17" x14ac:dyDescent="0.25">
      <c r="A7705" s="12" t="s">
        <v>2082</v>
      </c>
      <c r="B7705" s="12" t="s">
        <v>69</v>
      </c>
      <c r="C7705" s="12" t="s">
        <v>837</v>
      </c>
      <c r="D7705" s="43" t="s">
        <v>2228</v>
      </c>
      <c r="E7705" s="42" t="s">
        <v>2715</v>
      </c>
      <c r="F7705" s="42" t="s">
        <v>1</v>
      </c>
      <c r="G7705" s="42" t="s">
        <v>1</v>
      </c>
      <c r="H7705" s="11" t="s">
        <v>61</v>
      </c>
      <c r="I7705" s="67">
        <f t="shared" ref="I7705" si="6050">SUM(I7706:I7707)</f>
        <v>65100</v>
      </c>
      <c r="J7705" s="67">
        <f t="shared" ref="J7705:K7705" si="6051">SUM(J7706:J7707)</f>
        <v>30100</v>
      </c>
      <c r="K7705" s="67">
        <f t="shared" si="6051"/>
        <v>0</v>
      </c>
      <c r="L7705" s="67">
        <f t="shared" si="6044"/>
        <v>0</v>
      </c>
      <c r="M7705" s="67">
        <f t="shared" ref="M7705" si="6052">SUM(M7706:M7707)</f>
        <v>0</v>
      </c>
      <c r="N7705" s="67">
        <f t="shared" ref="N7705:O7705" si="6053">SUM(N7706:N7707)</f>
        <v>0</v>
      </c>
      <c r="O7705" s="67">
        <f t="shared" si="6053"/>
        <v>0</v>
      </c>
      <c r="P7705" s="67">
        <f t="shared" si="6045"/>
        <v>0</v>
      </c>
      <c r="Q7705" s="67">
        <f t="shared" si="6046"/>
        <v>0</v>
      </c>
    </row>
    <row r="7706" spans="1:17" x14ac:dyDescent="0.25">
      <c r="A7706" s="12" t="s">
        <v>2082</v>
      </c>
      <c r="B7706" s="12" t="s">
        <v>69</v>
      </c>
      <c r="C7706" s="12" t="s">
        <v>837</v>
      </c>
      <c r="D7706" s="43" t="s">
        <v>2228</v>
      </c>
      <c r="E7706" s="48">
        <v>8213</v>
      </c>
      <c r="F7706" s="43"/>
      <c r="G7706" s="56" t="s">
        <v>2899</v>
      </c>
      <c r="H7706" s="23" t="s">
        <v>62</v>
      </c>
      <c r="I7706" s="68">
        <v>65000</v>
      </c>
      <c r="J7706" s="68">
        <v>30000</v>
      </c>
      <c r="K7706" s="68"/>
      <c r="L7706" s="68">
        <f t="shared" si="6044"/>
        <v>0</v>
      </c>
      <c r="M7706" s="68"/>
      <c r="N7706" s="68"/>
      <c r="O7706" s="68"/>
      <c r="P7706" s="68">
        <f t="shared" si="6045"/>
        <v>0</v>
      </c>
      <c r="Q7706" s="68">
        <f t="shared" si="6046"/>
        <v>0</v>
      </c>
    </row>
    <row r="7707" spans="1:17" x14ac:dyDescent="0.25">
      <c r="A7707" s="12" t="s">
        <v>2082</v>
      </c>
      <c r="B7707" s="12" t="s">
        <v>69</v>
      </c>
      <c r="C7707" s="12" t="s">
        <v>837</v>
      </c>
      <c r="D7707" s="43" t="s">
        <v>2228</v>
      </c>
      <c r="E7707" s="48">
        <v>8216</v>
      </c>
      <c r="F7707" s="43"/>
      <c r="G7707" s="56" t="s">
        <v>2899</v>
      </c>
      <c r="H7707" s="23" t="s">
        <v>248</v>
      </c>
      <c r="I7707" s="68">
        <v>100</v>
      </c>
      <c r="J7707" s="68">
        <v>100</v>
      </c>
      <c r="K7707" s="68"/>
      <c r="L7707" s="68">
        <f t="shared" si="6044"/>
        <v>0</v>
      </c>
      <c r="M7707" s="68"/>
      <c r="N7707" s="68"/>
      <c r="O7707" s="68"/>
      <c r="P7707" s="68">
        <f t="shared" si="6045"/>
        <v>0</v>
      </c>
      <c r="Q7707" s="68">
        <f t="shared" si="6046"/>
        <v>0</v>
      </c>
    </row>
    <row r="7708" spans="1:17" x14ac:dyDescent="0.25">
      <c r="A7708" s="23" t="s">
        <v>1</v>
      </c>
      <c r="B7708" s="23" t="s">
        <v>1</v>
      </c>
      <c r="C7708" s="23" t="s">
        <v>1</v>
      </c>
      <c r="D7708" s="49" t="s">
        <v>1</v>
      </c>
      <c r="E7708" s="49" t="s">
        <v>1</v>
      </c>
      <c r="F7708" s="49" t="s">
        <v>1</v>
      </c>
      <c r="G7708" s="49" t="s">
        <v>1</v>
      </c>
      <c r="H7708" s="17" t="s">
        <v>2237</v>
      </c>
      <c r="I7708" s="66">
        <f t="shared" ref="I7708:O7708" si="6054">SUM(I7677,I7701,I7704)</f>
        <v>1492921</v>
      </c>
      <c r="J7708" s="66">
        <f t="shared" si="6054"/>
        <v>1346921</v>
      </c>
      <c r="K7708" s="66">
        <f t="shared" si="6054"/>
        <v>0</v>
      </c>
      <c r="L7708" s="66">
        <f t="shared" si="6044"/>
        <v>113483</v>
      </c>
      <c r="M7708" s="66">
        <f t="shared" si="6054"/>
        <v>0</v>
      </c>
      <c r="N7708" s="66">
        <f t="shared" si="6054"/>
        <v>0</v>
      </c>
      <c r="O7708" s="66">
        <f t="shared" si="6054"/>
        <v>113483</v>
      </c>
      <c r="P7708" s="66">
        <f t="shared" si="6045"/>
        <v>113483</v>
      </c>
      <c r="Q7708" s="66">
        <f t="shared" si="6046"/>
        <v>8.4253642195793219</v>
      </c>
    </row>
    <row r="7709" spans="1:17" ht="15.75" thickBot="1" x14ac:dyDescent="0.3">
      <c r="A7709" s="23" t="s">
        <v>1</v>
      </c>
      <c r="B7709" s="23" t="s">
        <v>1</v>
      </c>
      <c r="C7709" s="23" t="s">
        <v>1</v>
      </c>
      <c r="D7709" s="49" t="s">
        <v>1</v>
      </c>
      <c r="E7709" s="49" t="s">
        <v>1</v>
      </c>
      <c r="F7709" s="49" t="s">
        <v>1</v>
      </c>
      <c r="G7709" s="49" t="s">
        <v>1</v>
      </c>
      <c r="H7709" s="11" t="s">
        <v>64</v>
      </c>
      <c r="I7709" s="67">
        <v>36</v>
      </c>
      <c r="J7709" s="67">
        <v>36</v>
      </c>
      <c r="K7709" s="67"/>
      <c r="L7709" s="67"/>
      <c r="M7709" s="67"/>
      <c r="N7709" s="67"/>
      <c r="O7709" s="67"/>
      <c r="P7709" s="67">
        <f t="shared" si="6045"/>
        <v>0</v>
      </c>
      <c r="Q7709" s="67">
        <f t="shared" si="6046"/>
        <v>0</v>
      </c>
    </row>
    <row r="7710" spans="1:17" ht="34.5" thickBot="1" x14ac:dyDescent="0.3">
      <c r="A7710" s="23" t="s">
        <v>1</v>
      </c>
      <c r="B7710" s="23" t="s">
        <v>1</v>
      </c>
      <c r="C7710" s="23" t="s">
        <v>1</v>
      </c>
      <c r="D7710" s="49" t="s">
        <v>1</v>
      </c>
      <c r="E7710" s="49" t="s">
        <v>1</v>
      </c>
      <c r="F7710" s="49" t="s">
        <v>1</v>
      </c>
      <c r="G7710" s="49" t="s">
        <v>1</v>
      </c>
      <c r="H7710" s="22" t="s">
        <v>65</v>
      </c>
      <c r="I7710" s="64" t="s">
        <v>2718</v>
      </c>
      <c r="J7710" s="64" t="s">
        <v>2879</v>
      </c>
      <c r="K7710" s="64" t="s">
        <v>2942</v>
      </c>
      <c r="L7710" s="64" t="s">
        <v>2942</v>
      </c>
      <c r="M7710" s="64" t="s">
        <v>2950</v>
      </c>
      <c r="N7710" s="64" t="s">
        <v>2949</v>
      </c>
      <c r="O7710" s="64" t="s">
        <v>2948</v>
      </c>
      <c r="P7710" s="64" t="s">
        <v>2942</v>
      </c>
      <c r="Q7710" s="64" t="s">
        <v>2944</v>
      </c>
    </row>
    <row r="7711" spans="1:17" x14ac:dyDescent="0.25">
      <c r="A7711" s="24"/>
      <c r="B7711" s="24"/>
      <c r="C7711" s="24"/>
      <c r="D7711" s="51"/>
      <c r="E7711" s="51"/>
      <c r="F7711" s="51"/>
      <c r="G7711" s="51"/>
      <c r="H7711" s="18" t="s">
        <v>1</v>
      </c>
      <c r="I7711" s="65">
        <v>1</v>
      </c>
      <c r="J7711" s="65" t="s">
        <v>2894</v>
      </c>
      <c r="K7711" s="65">
        <v>3</v>
      </c>
      <c r="L7711" s="65" t="s">
        <v>2945</v>
      </c>
      <c r="M7711" s="65">
        <v>5</v>
      </c>
      <c r="N7711" s="65">
        <v>6</v>
      </c>
      <c r="O7711" s="65">
        <v>7</v>
      </c>
      <c r="P7711" s="65" t="s">
        <v>2946</v>
      </c>
      <c r="Q7711" s="65">
        <v>9</v>
      </c>
    </row>
    <row r="7712" spans="1:17" x14ac:dyDescent="0.25">
      <c r="A7712" s="24"/>
      <c r="B7712" s="24"/>
      <c r="C7712" s="24"/>
      <c r="D7712" s="51"/>
      <c r="E7712" s="52"/>
      <c r="F7712" s="52"/>
      <c r="G7712" s="52"/>
      <c r="H7712" s="19" t="s">
        <v>132</v>
      </c>
      <c r="I7712" s="69">
        <f t="shared" ref="I7712" si="6055">SUM(I7708)</f>
        <v>1492921</v>
      </c>
      <c r="J7712" s="69">
        <f t="shared" ref="J7712:K7712" si="6056">SUM(J7708)</f>
        <v>1346921</v>
      </c>
      <c r="K7712" s="69">
        <f t="shared" si="6056"/>
        <v>0</v>
      </c>
      <c r="L7712" s="69">
        <f t="shared" si="6044"/>
        <v>113483</v>
      </c>
      <c r="M7712" s="69">
        <f t="shared" ref="M7712" si="6057">SUM(M7708)</f>
        <v>0</v>
      </c>
      <c r="N7712" s="69">
        <f t="shared" ref="N7712:O7712" si="6058">SUM(N7708)</f>
        <v>0</v>
      </c>
      <c r="O7712" s="69">
        <f t="shared" si="6058"/>
        <v>113483</v>
      </c>
      <c r="P7712" s="69">
        <f t="shared" si="6045"/>
        <v>113483</v>
      </c>
      <c r="Q7712" s="69">
        <f t="shared" si="6046"/>
        <v>8.4253642195793219</v>
      </c>
    </row>
    <row r="7713" spans="1:17" x14ac:dyDescent="0.25">
      <c r="A7713" s="24"/>
      <c r="B7713" s="24"/>
      <c r="C7713" s="24"/>
      <c r="D7713" s="51"/>
      <c r="E7713" s="51"/>
      <c r="F7713" s="51"/>
      <c r="G7713" s="51"/>
      <c r="H7713" s="20" t="s">
        <v>67</v>
      </c>
      <c r="I7713" s="69">
        <f t="shared" ref="I7713" si="6059">SUM(I7712)</f>
        <v>1492921</v>
      </c>
      <c r="J7713" s="69">
        <f t="shared" ref="J7713:K7713" si="6060">SUM(J7712)</f>
        <v>1346921</v>
      </c>
      <c r="K7713" s="69">
        <f t="shared" si="6060"/>
        <v>0</v>
      </c>
      <c r="L7713" s="69">
        <f t="shared" si="6044"/>
        <v>113483</v>
      </c>
      <c r="M7713" s="69">
        <f t="shared" ref="M7713" si="6061">SUM(M7712)</f>
        <v>0</v>
      </c>
      <c r="N7713" s="69">
        <f t="shared" ref="N7713:O7713" si="6062">SUM(N7712)</f>
        <v>0</v>
      </c>
      <c r="O7713" s="69">
        <f t="shared" si="6062"/>
        <v>113483</v>
      </c>
      <c r="P7713" s="69">
        <f t="shared" si="6045"/>
        <v>113483</v>
      </c>
      <c r="Q7713" s="69">
        <f t="shared" si="6046"/>
        <v>8.4253642195793219</v>
      </c>
    </row>
    <row r="7714" spans="1:17" x14ac:dyDescent="0.25">
      <c r="A7714" s="25"/>
      <c r="B7714" s="25"/>
      <c r="C7714" s="25"/>
      <c r="D7714" s="53"/>
      <c r="E7714" s="53"/>
      <c r="F7714" s="53"/>
      <c r="G7714" s="53"/>
    </row>
    <row r="7715" spans="1:17" x14ac:dyDescent="0.25">
      <c r="A7715" s="23" t="s">
        <v>1</v>
      </c>
      <c r="B7715" s="23" t="s">
        <v>1</v>
      </c>
      <c r="C7715" s="23" t="s">
        <v>1</v>
      </c>
      <c r="D7715" s="49" t="s">
        <v>1</v>
      </c>
      <c r="E7715" s="49" t="s">
        <v>1</v>
      </c>
      <c r="F7715" s="49" t="s">
        <v>1</v>
      </c>
      <c r="G7715" s="49" t="s">
        <v>1</v>
      </c>
      <c r="H7715" s="26" t="s">
        <v>1</v>
      </c>
      <c r="I7715" s="70"/>
      <c r="J7715" s="70"/>
      <c r="K7715" s="70"/>
      <c r="L7715" s="70"/>
      <c r="M7715" s="70"/>
      <c r="N7715" s="70"/>
      <c r="O7715" s="70"/>
      <c r="P7715" s="70"/>
      <c r="Q7715" s="70"/>
    </row>
    <row r="7716" spans="1:17" x14ac:dyDescent="0.25">
      <c r="A7716" s="23" t="s">
        <v>1</v>
      </c>
      <c r="B7716" s="23" t="s">
        <v>1</v>
      </c>
      <c r="C7716" s="23" t="s">
        <v>1</v>
      </c>
      <c r="D7716" s="49" t="s">
        <v>1</v>
      </c>
      <c r="E7716" s="49" t="s">
        <v>1</v>
      </c>
      <c r="F7716" s="49" t="s">
        <v>1</v>
      </c>
      <c r="G7716" s="49" t="s">
        <v>1</v>
      </c>
      <c r="H7716" s="17" t="s">
        <v>2238</v>
      </c>
      <c r="I7716" s="66">
        <f t="shared" ref="I7716" si="6063">SUM(I7708,I7666,I7625,I7582,I7541,I7501,I7448,I7400,I7360,I7320,I7279,I7238,I7197)</f>
        <v>23002149</v>
      </c>
      <c r="J7716" s="66">
        <f t="shared" ref="J7716:K7716" si="6064">SUM(J7708,J7666,J7625,J7582,J7541,J7501,J7448,J7400,J7360,J7320,J7279,J7238,J7197)</f>
        <v>21446249</v>
      </c>
      <c r="K7716" s="66">
        <f t="shared" si="6064"/>
        <v>0</v>
      </c>
      <c r="L7716" s="66">
        <f t="shared" si="6044"/>
        <v>1642492.9</v>
      </c>
      <c r="M7716" s="66">
        <f t="shared" ref="M7716:O7716" si="6065">SUM(M7708,M7666,M7625,M7582,M7541,M7501,M7448,M7400,M7360,M7320,M7279,M7238,M7197)</f>
        <v>0</v>
      </c>
      <c r="N7716" s="66">
        <f t="shared" si="6065"/>
        <v>0</v>
      </c>
      <c r="O7716" s="66">
        <f t="shared" si="6065"/>
        <v>1642492.9</v>
      </c>
      <c r="P7716" s="66">
        <f t="shared" si="6045"/>
        <v>1642492.9</v>
      </c>
      <c r="Q7716" s="66">
        <f t="shared" si="6046"/>
        <v>7.6586488387782872</v>
      </c>
    </row>
    <row r="7717" spans="1:17" x14ac:dyDescent="0.25">
      <c r="A7717" s="23" t="s">
        <v>1</v>
      </c>
      <c r="B7717" s="23" t="s">
        <v>1</v>
      </c>
      <c r="C7717" s="23" t="s">
        <v>1</v>
      </c>
      <c r="D7717" s="49" t="s">
        <v>1</v>
      </c>
      <c r="E7717" s="49" t="s">
        <v>1</v>
      </c>
      <c r="F7717" s="49" t="s">
        <v>1</v>
      </c>
      <c r="G7717" s="49" t="s">
        <v>1</v>
      </c>
      <c r="H7717" s="11" t="s">
        <v>64</v>
      </c>
      <c r="I7717" s="67">
        <f t="shared" ref="I7717" si="6066">I7709+I7667+I7626+I7583+I7542+I7502+I7449+I7401+I7361+I7321+I7280+I7239+I7198</f>
        <v>611</v>
      </c>
      <c r="J7717" s="67">
        <f t="shared" ref="J7717" si="6067">J7709+J7667+J7626+J7583+J7542+J7502+J7449+J7401+J7361+J7321+J7280+J7239+J7198</f>
        <v>611</v>
      </c>
      <c r="K7717" s="67"/>
      <c r="L7717" s="67"/>
      <c r="M7717" s="67"/>
      <c r="N7717" s="67"/>
      <c r="O7717" s="67"/>
      <c r="P7717" s="67"/>
      <c r="Q7717" s="67"/>
    </row>
    <row r="7718" spans="1:17" x14ac:dyDescent="0.25">
      <c r="A7718" s="23" t="s">
        <v>1</v>
      </c>
      <c r="B7718" s="23" t="s">
        <v>1</v>
      </c>
      <c r="C7718" s="23" t="s">
        <v>1</v>
      </c>
      <c r="D7718" s="49" t="s">
        <v>1</v>
      </c>
      <c r="E7718" s="49" t="s">
        <v>1</v>
      </c>
      <c r="F7718" s="49" t="s">
        <v>1</v>
      </c>
      <c r="G7718" s="49" t="s">
        <v>1</v>
      </c>
      <c r="H7718" s="13" t="s">
        <v>1</v>
      </c>
      <c r="I7718" s="71"/>
      <c r="J7718" s="71"/>
      <c r="K7718" s="71"/>
      <c r="L7718" s="71"/>
      <c r="M7718" s="71"/>
      <c r="N7718" s="71"/>
      <c r="O7718" s="71"/>
      <c r="P7718" s="71"/>
      <c r="Q7718" s="71"/>
    </row>
    <row r="7719" spans="1:17" x14ac:dyDescent="0.25">
      <c r="A7719" s="23" t="s">
        <v>1</v>
      </c>
      <c r="B7719" s="23" t="s">
        <v>1</v>
      </c>
      <c r="C7719" s="23" t="s">
        <v>1</v>
      </c>
      <c r="D7719" s="49" t="s">
        <v>1</v>
      </c>
      <c r="E7719" s="49" t="s">
        <v>1</v>
      </c>
      <c r="F7719" s="49" t="s">
        <v>1</v>
      </c>
      <c r="G7719" s="49" t="s">
        <v>1</v>
      </c>
      <c r="H7719" s="17" t="s">
        <v>2239</v>
      </c>
      <c r="I7719" s="72">
        <f t="shared" ref="I7719" si="6068">SUM(I7716,I7111)</f>
        <v>37114625</v>
      </c>
      <c r="J7719" s="72">
        <f t="shared" ref="J7719:K7719" si="6069">SUM(J7716,J7111)</f>
        <v>34358725</v>
      </c>
      <c r="K7719" s="72">
        <f t="shared" si="6069"/>
        <v>0</v>
      </c>
      <c r="L7719" s="72">
        <f t="shared" si="6044"/>
        <v>4253332.9000000004</v>
      </c>
      <c r="M7719" s="72">
        <f t="shared" ref="M7719:O7719" si="6070">SUM(M7716,M7111)</f>
        <v>0</v>
      </c>
      <c r="N7719" s="72">
        <f t="shared" si="6070"/>
        <v>0</v>
      </c>
      <c r="O7719" s="72">
        <f t="shared" si="6070"/>
        <v>4253332.9000000004</v>
      </c>
      <c r="P7719" s="72">
        <f t="shared" si="6045"/>
        <v>4253332.9000000004</v>
      </c>
      <c r="Q7719" s="72">
        <f t="shared" si="6046"/>
        <v>12.379193057949619</v>
      </c>
    </row>
    <row r="7720" spans="1:17" x14ac:dyDescent="0.25">
      <c r="A7720" s="23" t="s">
        <v>1</v>
      </c>
      <c r="B7720" s="23" t="s">
        <v>1</v>
      </c>
      <c r="C7720" s="23" t="s">
        <v>1</v>
      </c>
      <c r="D7720" s="49" t="s">
        <v>1</v>
      </c>
      <c r="E7720" s="49" t="s">
        <v>1</v>
      </c>
      <c r="F7720" s="49" t="s">
        <v>1</v>
      </c>
      <c r="G7720" s="49" t="s">
        <v>1</v>
      </c>
      <c r="H7720" s="11" t="s">
        <v>99</v>
      </c>
      <c r="I7720" s="67">
        <f t="shared" ref="I7720" si="6071">I7717+I7112</f>
        <v>626</v>
      </c>
      <c r="J7720" s="67">
        <f t="shared" ref="J7720" si="6072">J7717+J7112</f>
        <v>626</v>
      </c>
      <c r="K7720" s="67"/>
      <c r="L7720" s="67"/>
      <c r="M7720" s="67"/>
      <c r="N7720" s="67"/>
      <c r="O7720" s="67"/>
      <c r="P7720" s="67"/>
      <c r="Q7720" s="67"/>
    </row>
    <row r="7721" spans="1:17" ht="22.5" x14ac:dyDescent="0.25">
      <c r="A7721" s="14" t="s">
        <v>2240</v>
      </c>
      <c r="B7721" s="11" t="s">
        <v>1</v>
      </c>
      <c r="C7721" s="11" t="s">
        <v>1</v>
      </c>
      <c r="D7721" s="42" t="s">
        <v>1</v>
      </c>
      <c r="E7721" s="42" t="s">
        <v>1</v>
      </c>
      <c r="F7721" s="42" t="s">
        <v>1</v>
      </c>
      <c r="G7721" s="42" t="s">
        <v>1</v>
      </c>
      <c r="H7721" s="11" t="s">
        <v>2241</v>
      </c>
      <c r="I7721" s="63"/>
      <c r="J7721" s="63"/>
      <c r="K7721" s="63"/>
      <c r="L7721" s="63"/>
      <c r="M7721" s="63"/>
      <c r="N7721" s="63"/>
      <c r="O7721" s="63"/>
      <c r="P7721" s="63"/>
      <c r="Q7721" s="63"/>
    </row>
    <row r="7722" spans="1:17" ht="15.75" thickBot="1" x14ac:dyDescent="0.3">
      <c r="A7722" s="14" t="s">
        <v>2240</v>
      </c>
      <c r="B7722" s="14" t="s">
        <v>3</v>
      </c>
      <c r="C7722" s="12" t="s">
        <v>1</v>
      </c>
      <c r="D7722" s="43" t="s">
        <v>1</v>
      </c>
      <c r="E7722" s="42" t="s">
        <v>1</v>
      </c>
      <c r="F7722" s="42" t="s">
        <v>1</v>
      </c>
      <c r="G7722" s="42" t="s">
        <v>1</v>
      </c>
      <c r="H7722" s="11" t="s">
        <v>1</v>
      </c>
      <c r="I7722" s="63"/>
      <c r="J7722" s="63"/>
      <c r="K7722" s="63"/>
      <c r="L7722" s="63"/>
      <c r="M7722" s="63"/>
      <c r="N7722" s="63"/>
      <c r="O7722" s="63"/>
      <c r="P7722" s="63"/>
      <c r="Q7722" s="63"/>
    </row>
    <row r="7723" spans="1:17" ht="34.5" thickBot="1" x14ac:dyDescent="0.3">
      <c r="A7723" s="22" t="s">
        <v>4</v>
      </c>
      <c r="B7723" s="22" t="s">
        <v>5</v>
      </c>
      <c r="C7723" s="22" t="s">
        <v>6</v>
      </c>
      <c r="D7723" s="44" t="s">
        <v>2891</v>
      </c>
      <c r="E7723" s="44" t="s">
        <v>2895</v>
      </c>
      <c r="F7723" s="44" t="s">
        <v>7</v>
      </c>
      <c r="G7723" s="44" t="s">
        <v>8</v>
      </c>
      <c r="H7723" s="22" t="s">
        <v>9</v>
      </c>
      <c r="I7723" s="64" t="s">
        <v>2718</v>
      </c>
      <c r="J7723" s="64" t="s">
        <v>2879</v>
      </c>
      <c r="K7723" s="64" t="s">
        <v>2942</v>
      </c>
      <c r="L7723" s="64" t="s">
        <v>2942</v>
      </c>
      <c r="M7723" s="64" t="s">
        <v>2950</v>
      </c>
      <c r="N7723" s="64" t="s">
        <v>2949</v>
      </c>
      <c r="O7723" s="64" t="s">
        <v>2948</v>
      </c>
      <c r="P7723" s="64" t="s">
        <v>2942</v>
      </c>
      <c r="Q7723" s="64" t="s">
        <v>2944</v>
      </c>
    </row>
    <row r="7724" spans="1:17" x14ac:dyDescent="0.25">
      <c r="A7724" s="15" t="s">
        <v>1</v>
      </c>
      <c r="B7724" s="15" t="s">
        <v>1</v>
      </c>
      <c r="C7724" s="15" t="s">
        <v>1</v>
      </c>
      <c r="D7724" s="45" t="s">
        <v>1</v>
      </c>
      <c r="E7724" s="45" t="s">
        <v>1</v>
      </c>
      <c r="F7724" s="46" t="s">
        <v>1</v>
      </c>
      <c r="G7724" s="47" t="s">
        <v>1</v>
      </c>
      <c r="H7724" s="16" t="s">
        <v>1</v>
      </c>
      <c r="I7724" s="65">
        <v>1</v>
      </c>
      <c r="J7724" s="65" t="s">
        <v>2894</v>
      </c>
      <c r="K7724" s="65">
        <v>3</v>
      </c>
      <c r="L7724" s="65" t="s">
        <v>2945</v>
      </c>
      <c r="M7724" s="65">
        <v>5</v>
      </c>
      <c r="N7724" s="65">
        <v>6</v>
      </c>
      <c r="O7724" s="65">
        <v>7</v>
      </c>
      <c r="P7724" s="65" t="s">
        <v>2946</v>
      </c>
      <c r="Q7724" s="65">
        <v>9</v>
      </c>
    </row>
    <row r="7725" spans="1:17" ht="22.5" x14ac:dyDescent="0.25">
      <c r="A7725" s="14" t="s">
        <v>2240</v>
      </c>
      <c r="B7725" s="14" t="s">
        <v>3</v>
      </c>
      <c r="C7725" s="12" t="s">
        <v>11</v>
      </c>
      <c r="D7725" s="43" t="s">
        <v>2242</v>
      </c>
      <c r="E7725" s="42" t="s">
        <v>1</v>
      </c>
      <c r="F7725" s="42" t="s">
        <v>1</v>
      </c>
      <c r="G7725" s="42" t="s">
        <v>1</v>
      </c>
      <c r="H7725" s="11" t="s">
        <v>2241</v>
      </c>
      <c r="I7725" s="63"/>
      <c r="J7725" s="63"/>
      <c r="K7725" s="63"/>
      <c r="L7725" s="63"/>
      <c r="M7725" s="63"/>
      <c r="N7725" s="63"/>
      <c r="O7725" s="63"/>
      <c r="P7725" s="63">
        <f t="shared" si="6045"/>
        <v>0</v>
      </c>
      <c r="Q7725" s="63" t="str">
        <f t="shared" si="6046"/>
        <v>-</v>
      </c>
    </row>
    <row r="7726" spans="1:17" ht="22.5" x14ac:dyDescent="0.25">
      <c r="A7726" s="14" t="s">
        <v>1</v>
      </c>
      <c r="B7726" s="14" t="s">
        <v>1</v>
      </c>
      <c r="C7726" s="14" t="s">
        <v>1</v>
      </c>
      <c r="D7726" s="42" t="s">
        <v>1</v>
      </c>
      <c r="E7726" s="42" t="s">
        <v>1</v>
      </c>
      <c r="F7726" s="42" t="s">
        <v>1</v>
      </c>
      <c r="G7726" s="42" t="s">
        <v>1</v>
      </c>
      <c r="H7726" s="17" t="s">
        <v>13</v>
      </c>
      <c r="I7726" s="66">
        <f t="shared" ref="I7726" si="6073">SUM(I7727,I7735,I7737)</f>
        <v>1227843</v>
      </c>
      <c r="J7726" s="66">
        <f t="shared" ref="J7726:K7726" si="6074">SUM(J7727,J7735,J7737)</f>
        <v>1227843</v>
      </c>
      <c r="K7726" s="66">
        <f t="shared" si="6074"/>
        <v>0</v>
      </c>
      <c r="L7726" s="66">
        <f t="shared" si="6044"/>
        <v>111121</v>
      </c>
      <c r="M7726" s="66">
        <f t="shared" ref="M7726" si="6075">SUM(M7727,M7735,M7737)</f>
        <v>0</v>
      </c>
      <c r="N7726" s="66">
        <f t="shared" ref="N7726:O7726" si="6076">SUM(N7727,N7735,N7737)</f>
        <v>0</v>
      </c>
      <c r="O7726" s="66">
        <f t="shared" si="6076"/>
        <v>111121</v>
      </c>
      <c r="P7726" s="66">
        <f t="shared" si="6045"/>
        <v>111121</v>
      </c>
      <c r="Q7726" s="66">
        <f t="shared" si="6046"/>
        <v>9.0500984246357241</v>
      </c>
    </row>
    <row r="7727" spans="1:17" x14ac:dyDescent="0.25">
      <c r="A7727" s="12" t="s">
        <v>2240</v>
      </c>
      <c r="B7727" s="12" t="s">
        <v>3</v>
      </c>
      <c r="C7727" s="12" t="s">
        <v>11</v>
      </c>
      <c r="D7727" s="43" t="s">
        <v>2242</v>
      </c>
      <c r="E7727" s="42" t="s">
        <v>2709</v>
      </c>
      <c r="F7727" s="42" t="s">
        <v>1</v>
      </c>
      <c r="G7727" s="42" t="s">
        <v>1</v>
      </c>
      <c r="H7727" s="11" t="s">
        <v>15</v>
      </c>
      <c r="I7727" s="67">
        <f t="shared" ref="I7727" si="6077">SUM(I7728,I7729)</f>
        <v>989643</v>
      </c>
      <c r="J7727" s="67">
        <f t="shared" ref="J7727:K7727" si="6078">SUM(J7728,J7729)</f>
        <v>989643</v>
      </c>
      <c r="K7727" s="67">
        <f t="shared" si="6078"/>
        <v>0</v>
      </c>
      <c r="L7727" s="67">
        <f t="shared" si="6044"/>
        <v>88916</v>
      </c>
      <c r="M7727" s="67">
        <f t="shared" ref="M7727" si="6079">SUM(M7728,M7729)</f>
        <v>0</v>
      </c>
      <c r="N7727" s="67">
        <f t="shared" ref="N7727:O7727" si="6080">SUM(N7728,N7729)</f>
        <v>0</v>
      </c>
      <c r="O7727" s="67">
        <f t="shared" si="6080"/>
        <v>88916</v>
      </c>
      <c r="P7727" s="67">
        <f t="shared" si="6045"/>
        <v>88916</v>
      </c>
      <c r="Q7727" s="67">
        <f t="shared" si="6046"/>
        <v>8.9846540621213915</v>
      </c>
    </row>
    <row r="7728" spans="1:17" x14ac:dyDescent="0.25">
      <c r="A7728" s="12" t="s">
        <v>2240</v>
      </c>
      <c r="B7728" s="12" t="s">
        <v>3</v>
      </c>
      <c r="C7728" s="12" t="s">
        <v>11</v>
      </c>
      <c r="D7728" s="43" t="s">
        <v>2242</v>
      </c>
      <c r="E7728" s="48">
        <v>6111</v>
      </c>
      <c r="F7728" s="43"/>
      <c r="G7728" s="56" t="s">
        <v>2907</v>
      </c>
      <c r="H7728" s="23" t="s">
        <v>16</v>
      </c>
      <c r="I7728" s="68">
        <v>840443</v>
      </c>
      <c r="J7728" s="68">
        <v>840443</v>
      </c>
      <c r="K7728" s="68"/>
      <c r="L7728" s="68">
        <f t="shared" si="6044"/>
        <v>69000</v>
      </c>
      <c r="M7728" s="68"/>
      <c r="N7728" s="68"/>
      <c r="O7728" s="68">
        <v>69000</v>
      </c>
      <c r="P7728" s="68">
        <f t="shared" si="6045"/>
        <v>69000</v>
      </c>
      <c r="Q7728" s="68">
        <f t="shared" si="6046"/>
        <v>8.2099559399031232</v>
      </c>
    </row>
    <row r="7729" spans="1:17" x14ac:dyDescent="0.25">
      <c r="A7729" s="14" t="s">
        <v>2240</v>
      </c>
      <c r="B7729" s="14" t="s">
        <v>3</v>
      </c>
      <c r="C7729" s="14" t="s">
        <v>11</v>
      </c>
      <c r="D7729" s="50" t="s">
        <v>2242</v>
      </c>
      <c r="E7729" s="50" t="s">
        <v>2719</v>
      </c>
      <c r="F7729" s="43" t="s">
        <v>1</v>
      </c>
      <c r="G7729" s="49" t="s">
        <v>1</v>
      </c>
      <c r="H7729" s="11" t="s">
        <v>19</v>
      </c>
      <c r="I7729" s="67">
        <f t="shared" ref="I7729:O7729" si="6081">SUM(I7730:I7734)</f>
        <v>149200</v>
      </c>
      <c r="J7729" s="67">
        <f t="shared" si="6081"/>
        <v>149200</v>
      </c>
      <c r="K7729" s="67">
        <f t="shared" si="6081"/>
        <v>0</v>
      </c>
      <c r="L7729" s="67">
        <f t="shared" si="6044"/>
        <v>19916</v>
      </c>
      <c r="M7729" s="67">
        <f t="shared" si="6081"/>
        <v>0</v>
      </c>
      <c r="N7729" s="67">
        <f t="shared" si="6081"/>
        <v>0</v>
      </c>
      <c r="O7729" s="67">
        <f t="shared" si="6081"/>
        <v>19916</v>
      </c>
      <c r="P7729" s="67">
        <f t="shared" si="6045"/>
        <v>19916</v>
      </c>
      <c r="Q7729" s="67">
        <f t="shared" si="6046"/>
        <v>13.348525469168901</v>
      </c>
    </row>
    <row r="7730" spans="1:17" x14ac:dyDescent="0.25">
      <c r="A7730" s="12" t="s">
        <v>2240</v>
      </c>
      <c r="B7730" s="12" t="s">
        <v>3</v>
      </c>
      <c r="C7730" s="12" t="s">
        <v>11</v>
      </c>
      <c r="D7730" s="43" t="s">
        <v>2242</v>
      </c>
      <c r="E7730" s="48">
        <v>6112</v>
      </c>
      <c r="F7730" s="43" t="s">
        <v>2243</v>
      </c>
      <c r="G7730" s="56" t="s">
        <v>2907</v>
      </c>
      <c r="H7730" s="23" t="s">
        <v>73</v>
      </c>
      <c r="I7730" s="68">
        <v>20000</v>
      </c>
      <c r="J7730" s="68">
        <v>20000</v>
      </c>
      <c r="K7730" s="68"/>
      <c r="L7730" s="68">
        <f t="shared" si="6044"/>
        <v>1666</v>
      </c>
      <c r="M7730" s="68"/>
      <c r="N7730" s="68"/>
      <c r="O7730" s="68">
        <v>1666</v>
      </c>
      <c r="P7730" s="68">
        <f t="shared" si="6045"/>
        <v>1666</v>
      </c>
      <c r="Q7730" s="68">
        <f t="shared" si="6046"/>
        <v>8.33</v>
      </c>
    </row>
    <row r="7731" spans="1:17" x14ac:dyDescent="0.25">
      <c r="A7731" s="12" t="s">
        <v>2240</v>
      </c>
      <c r="B7731" s="12" t="s">
        <v>3</v>
      </c>
      <c r="C7731" s="12" t="s">
        <v>11</v>
      </c>
      <c r="D7731" s="43" t="s">
        <v>2242</v>
      </c>
      <c r="E7731" s="48">
        <v>6112</v>
      </c>
      <c r="F7731" s="43" t="s">
        <v>2244</v>
      </c>
      <c r="G7731" s="56" t="s">
        <v>2907</v>
      </c>
      <c r="H7731" s="23" t="s">
        <v>22</v>
      </c>
      <c r="I7731" s="68">
        <v>75000</v>
      </c>
      <c r="J7731" s="68">
        <v>75000</v>
      </c>
      <c r="K7731" s="68"/>
      <c r="L7731" s="68">
        <f t="shared" si="6044"/>
        <v>6250</v>
      </c>
      <c r="M7731" s="68"/>
      <c r="N7731" s="68"/>
      <c r="O7731" s="68">
        <v>6250</v>
      </c>
      <c r="P7731" s="68">
        <f t="shared" si="6045"/>
        <v>6250</v>
      </c>
      <c r="Q7731" s="68">
        <f t="shared" si="6046"/>
        <v>8.3333333333333321</v>
      </c>
    </row>
    <row r="7732" spans="1:17" x14ac:dyDescent="0.25">
      <c r="A7732" s="12" t="s">
        <v>2240</v>
      </c>
      <c r="B7732" s="12" t="s">
        <v>3</v>
      </c>
      <c r="C7732" s="12" t="s">
        <v>11</v>
      </c>
      <c r="D7732" s="43" t="s">
        <v>2242</v>
      </c>
      <c r="E7732" s="48">
        <v>6112</v>
      </c>
      <c r="F7732" s="43" t="s">
        <v>2245</v>
      </c>
      <c r="G7732" s="56" t="s">
        <v>2907</v>
      </c>
      <c r="H7732" s="23" t="s">
        <v>24</v>
      </c>
      <c r="I7732" s="68">
        <v>15200</v>
      </c>
      <c r="J7732" s="68">
        <v>15200</v>
      </c>
      <c r="K7732" s="68"/>
      <c r="L7732" s="68">
        <f t="shared" si="6044"/>
        <v>0</v>
      </c>
      <c r="M7732" s="68"/>
      <c r="N7732" s="68"/>
      <c r="O7732" s="68"/>
      <c r="P7732" s="68">
        <f t="shared" si="6045"/>
        <v>0</v>
      </c>
      <c r="Q7732" s="68">
        <f t="shared" si="6046"/>
        <v>0</v>
      </c>
    </row>
    <row r="7733" spans="1:17" x14ac:dyDescent="0.25">
      <c r="A7733" s="12" t="s">
        <v>2240</v>
      </c>
      <c r="B7733" s="12" t="s">
        <v>3</v>
      </c>
      <c r="C7733" s="12" t="s">
        <v>11</v>
      </c>
      <c r="D7733" s="43" t="s">
        <v>2242</v>
      </c>
      <c r="E7733" s="48">
        <v>6112</v>
      </c>
      <c r="F7733" s="43" t="s">
        <v>2246</v>
      </c>
      <c r="G7733" s="56" t="s">
        <v>2907</v>
      </c>
      <c r="H7733" s="23" t="s">
        <v>76</v>
      </c>
      <c r="I7733" s="68">
        <v>24000</v>
      </c>
      <c r="J7733" s="68">
        <v>24000</v>
      </c>
      <c r="K7733" s="68"/>
      <c r="L7733" s="68">
        <f t="shared" si="6044"/>
        <v>8000</v>
      </c>
      <c r="M7733" s="68"/>
      <c r="N7733" s="68"/>
      <c r="O7733" s="68">
        <v>8000</v>
      </c>
      <c r="P7733" s="68">
        <f t="shared" si="6045"/>
        <v>8000</v>
      </c>
      <c r="Q7733" s="68">
        <f t="shared" si="6046"/>
        <v>33.333333333333329</v>
      </c>
    </row>
    <row r="7734" spans="1:17" x14ac:dyDescent="0.25">
      <c r="A7734" s="12" t="s">
        <v>2240</v>
      </c>
      <c r="B7734" s="12" t="s">
        <v>3</v>
      </c>
      <c r="C7734" s="12" t="s">
        <v>11</v>
      </c>
      <c r="D7734" s="43" t="s">
        <v>2242</v>
      </c>
      <c r="E7734" s="48">
        <v>6112</v>
      </c>
      <c r="F7734" s="43" t="s">
        <v>2247</v>
      </c>
      <c r="G7734" s="56" t="s">
        <v>2907</v>
      </c>
      <c r="H7734" s="23" t="s">
        <v>26</v>
      </c>
      <c r="I7734" s="68">
        <v>15000</v>
      </c>
      <c r="J7734" s="68">
        <v>15000</v>
      </c>
      <c r="K7734" s="68"/>
      <c r="L7734" s="68">
        <f t="shared" si="6044"/>
        <v>4000</v>
      </c>
      <c r="M7734" s="68"/>
      <c r="N7734" s="68"/>
      <c r="O7734" s="68">
        <v>4000</v>
      </c>
      <c r="P7734" s="68">
        <f t="shared" si="6045"/>
        <v>4000</v>
      </c>
      <c r="Q7734" s="68">
        <f t="shared" si="6046"/>
        <v>26.666666666666668</v>
      </c>
    </row>
    <row r="7735" spans="1:17" x14ac:dyDescent="0.25">
      <c r="A7735" s="12" t="s">
        <v>2240</v>
      </c>
      <c r="B7735" s="12" t="s">
        <v>3</v>
      </c>
      <c r="C7735" s="12" t="s">
        <v>11</v>
      </c>
      <c r="D7735" s="43" t="s">
        <v>2242</v>
      </c>
      <c r="E7735" s="42" t="s">
        <v>2710</v>
      </c>
      <c r="F7735" s="42" t="s">
        <v>1</v>
      </c>
      <c r="G7735" s="42" t="s">
        <v>1</v>
      </c>
      <c r="H7735" s="11" t="s">
        <v>28</v>
      </c>
      <c r="I7735" s="67">
        <f t="shared" ref="I7735:O7735" si="6082">SUM(I7736)</f>
        <v>88250</v>
      </c>
      <c r="J7735" s="67">
        <f t="shared" si="6082"/>
        <v>88250</v>
      </c>
      <c r="K7735" s="67">
        <f t="shared" si="6082"/>
        <v>0</v>
      </c>
      <c r="L7735" s="67">
        <f t="shared" si="6044"/>
        <v>7000</v>
      </c>
      <c r="M7735" s="67">
        <f t="shared" si="6082"/>
        <v>0</v>
      </c>
      <c r="N7735" s="67">
        <f t="shared" si="6082"/>
        <v>0</v>
      </c>
      <c r="O7735" s="67">
        <f t="shared" si="6082"/>
        <v>7000</v>
      </c>
      <c r="P7735" s="67">
        <f t="shared" si="6045"/>
        <v>7000</v>
      </c>
      <c r="Q7735" s="67">
        <f t="shared" si="6046"/>
        <v>7.9320113314447589</v>
      </c>
    </row>
    <row r="7736" spans="1:17" x14ac:dyDescent="0.25">
      <c r="A7736" s="12" t="s">
        <v>2240</v>
      </c>
      <c r="B7736" s="12" t="s">
        <v>3</v>
      </c>
      <c r="C7736" s="12" t="s">
        <v>11</v>
      </c>
      <c r="D7736" s="43" t="s">
        <v>2242</v>
      </c>
      <c r="E7736" s="48">
        <v>6121</v>
      </c>
      <c r="F7736" s="43"/>
      <c r="G7736" s="56" t="s">
        <v>2907</v>
      </c>
      <c r="H7736" s="23" t="s">
        <v>29</v>
      </c>
      <c r="I7736" s="68">
        <v>88250</v>
      </c>
      <c r="J7736" s="68">
        <v>88250</v>
      </c>
      <c r="K7736" s="68"/>
      <c r="L7736" s="68">
        <f t="shared" si="6044"/>
        <v>7000</v>
      </c>
      <c r="M7736" s="68"/>
      <c r="N7736" s="68"/>
      <c r="O7736" s="68">
        <v>7000</v>
      </c>
      <c r="P7736" s="68">
        <f t="shared" si="6045"/>
        <v>7000</v>
      </c>
      <c r="Q7736" s="68">
        <f t="shared" si="6046"/>
        <v>7.9320113314447589</v>
      </c>
    </row>
    <row r="7737" spans="1:17" x14ac:dyDescent="0.25">
      <c r="A7737" s="12" t="s">
        <v>2240</v>
      </c>
      <c r="B7737" s="12" t="s">
        <v>3</v>
      </c>
      <c r="C7737" s="12" t="s">
        <v>11</v>
      </c>
      <c r="D7737" s="43" t="s">
        <v>2242</v>
      </c>
      <c r="E7737" s="42" t="s">
        <v>2711</v>
      </c>
      <c r="F7737" s="42" t="s">
        <v>1</v>
      </c>
      <c r="G7737" s="42" t="s">
        <v>1</v>
      </c>
      <c r="H7737" s="11" t="s">
        <v>32</v>
      </c>
      <c r="I7737" s="67">
        <f t="shared" ref="I7737:O7737" si="6083">SUM(I7738:I7739)</f>
        <v>149950</v>
      </c>
      <c r="J7737" s="67">
        <f t="shared" si="6083"/>
        <v>149950</v>
      </c>
      <c r="K7737" s="67">
        <f t="shared" si="6083"/>
        <v>0</v>
      </c>
      <c r="L7737" s="67">
        <f t="shared" si="6044"/>
        <v>15205</v>
      </c>
      <c r="M7737" s="67">
        <f t="shared" si="6083"/>
        <v>0</v>
      </c>
      <c r="N7737" s="67">
        <f t="shared" si="6083"/>
        <v>0</v>
      </c>
      <c r="O7737" s="67">
        <f t="shared" si="6083"/>
        <v>15205</v>
      </c>
      <c r="P7737" s="67">
        <f t="shared" si="6045"/>
        <v>15205</v>
      </c>
      <c r="Q7737" s="67">
        <f t="shared" si="6046"/>
        <v>10.140046682227409</v>
      </c>
    </row>
    <row r="7738" spans="1:17" x14ac:dyDescent="0.25">
      <c r="A7738" s="12" t="s">
        <v>2240</v>
      </c>
      <c r="B7738" s="12" t="s">
        <v>3</v>
      </c>
      <c r="C7738" s="12" t="s">
        <v>11</v>
      </c>
      <c r="D7738" s="43" t="s">
        <v>2242</v>
      </c>
      <c r="E7738" s="48">
        <v>6131</v>
      </c>
      <c r="F7738" s="43"/>
      <c r="G7738" s="56" t="s">
        <v>2907</v>
      </c>
      <c r="H7738" s="23" t="s">
        <v>33</v>
      </c>
      <c r="I7738" s="68">
        <v>10000</v>
      </c>
      <c r="J7738" s="68">
        <v>10000</v>
      </c>
      <c r="K7738" s="68"/>
      <c r="L7738" s="68">
        <f t="shared" si="6044"/>
        <v>2400</v>
      </c>
      <c r="M7738" s="68"/>
      <c r="N7738" s="68"/>
      <c r="O7738" s="68">
        <v>2400</v>
      </c>
      <c r="P7738" s="68">
        <f t="shared" si="6045"/>
        <v>2400</v>
      </c>
      <c r="Q7738" s="68">
        <f t="shared" si="6046"/>
        <v>24</v>
      </c>
    </row>
    <row r="7739" spans="1:17" x14ac:dyDescent="0.25">
      <c r="A7739" s="14" t="s">
        <v>2240</v>
      </c>
      <c r="B7739" s="14" t="s">
        <v>3</v>
      </c>
      <c r="C7739" s="14" t="s">
        <v>11</v>
      </c>
      <c r="D7739" s="50" t="s">
        <v>2242</v>
      </c>
      <c r="E7739" s="50" t="s">
        <v>2720</v>
      </c>
      <c r="F7739" s="43" t="s">
        <v>1</v>
      </c>
      <c r="G7739" s="49" t="s">
        <v>1</v>
      </c>
      <c r="H7739" s="11" t="s">
        <v>35</v>
      </c>
      <c r="I7739" s="67">
        <f t="shared" ref="I7739:O7739" si="6084">SUM(I7740:I7743)</f>
        <v>139950</v>
      </c>
      <c r="J7739" s="67">
        <f t="shared" si="6084"/>
        <v>139950</v>
      </c>
      <c r="K7739" s="67">
        <f t="shared" si="6084"/>
        <v>0</v>
      </c>
      <c r="L7739" s="67">
        <f t="shared" si="6044"/>
        <v>12805</v>
      </c>
      <c r="M7739" s="67">
        <f t="shared" si="6084"/>
        <v>0</v>
      </c>
      <c r="N7739" s="67">
        <f t="shared" si="6084"/>
        <v>0</v>
      </c>
      <c r="O7739" s="67">
        <f t="shared" si="6084"/>
        <v>12805</v>
      </c>
      <c r="P7739" s="67">
        <f t="shared" si="6045"/>
        <v>12805</v>
      </c>
      <c r="Q7739" s="67">
        <f t="shared" si="6046"/>
        <v>9.1496963201143267</v>
      </c>
    </row>
    <row r="7740" spans="1:17" x14ac:dyDescent="0.25">
      <c r="A7740" s="12" t="s">
        <v>2240</v>
      </c>
      <c r="B7740" s="12" t="s">
        <v>3</v>
      </c>
      <c r="C7740" s="12" t="s">
        <v>11</v>
      </c>
      <c r="D7740" s="43" t="s">
        <v>2242</v>
      </c>
      <c r="E7740" s="48">
        <v>6139</v>
      </c>
      <c r="F7740" s="43"/>
      <c r="G7740" s="56" t="s">
        <v>2907</v>
      </c>
      <c r="H7740" s="23" t="s">
        <v>35</v>
      </c>
      <c r="I7740" s="68">
        <v>130000</v>
      </c>
      <c r="J7740" s="68">
        <v>130000</v>
      </c>
      <c r="K7740" s="68"/>
      <c r="L7740" s="68">
        <f t="shared" si="6044"/>
        <v>10800</v>
      </c>
      <c r="M7740" s="68"/>
      <c r="N7740" s="68"/>
      <c r="O7740" s="68">
        <v>10800</v>
      </c>
      <c r="P7740" s="68">
        <f t="shared" si="6045"/>
        <v>10800</v>
      </c>
      <c r="Q7740" s="68">
        <f t="shared" si="6046"/>
        <v>8.3076923076923084</v>
      </c>
    </row>
    <row r="7741" spans="1:17" x14ac:dyDescent="0.25">
      <c r="A7741" s="12" t="s">
        <v>2240</v>
      </c>
      <c r="B7741" s="12" t="s">
        <v>3</v>
      </c>
      <c r="C7741" s="12" t="s">
        <v>11</v>
      </c>
      <c r="D7741" s="43" t="s">
        <v>2242</v>
      </c>
      <c r="E7741" s="48">
        <v>6139</v>
      </c>
      <c r="F7741" s="43" t="s">
        <v>2248</v>
      </c>
      <c r="G7741" s="56" t="s">
        <v>2907</v>
      </c>
      <c r="H7741" s="23" t="s">
        <v>43</v>
      </c>
      <c r="I7741" s="68">
        <v>2750</v>
      </c>
      <c r="J7741" s="68">
        <v>2750</v>
      </c>
      <c r="K7741" s="68"/>
      <c r="L7741" s="68">
        <f t="shared" si="6044"/>
        <v>230</v>
      </c>
      <c r="M7741" s="68"/>
      <c r="N7741" s="68"/>
      <c r="O7741" s="68">
        <v>230</v>
      </c>
      <c r="P7741" s="68">
        <f t="shared" si="6045"/>
        <v>230</v>
      </c>
      <c r="Q7741" s="68">
        <f t="shared" si="6046"/>
        <v>8.3636363636363633</v>
      </c>
    </row>
    <row r="7742" spans="1:17" ht="22.5" x14ac:dyDescent="0.25">
      <c r="A7742" s="12" t="s">
        <v>2240</v>
      </c>
      <c r="B7742" s="12" t="s">
        <v>3</v>
      </c>
      <c r="C7742" s="12" t="s">
        <v>11</v>
      </c>
      <c r="D7742" s="43" t="s">
        <v>2242</v>
      </c>
      <c r="E7742" s="48">
        <v>6139</v>
      </c>
      <c r="F7742" s="43" t="s">
        <v>2249</v>
      </c>
      <c r="G7742" s="56" t="s">
        <v>2907</v>
      </c>
      <c r="H7742" s="23" t="s">
        <v>49</v>
      </c>
      <c r="I7742" s="68">
        <v>100</v>
      </c>
      <c r="J7742" s="68">
        <v>100</v>
      </c>
      <c r="K7742" s="68"/>
      <c r="L7742" s="68">
        <f t="shared" si="6044"/>
        <v>0</v>
      </c>
      <c r="M7742" s="68"/>
      <c r="N7742" s="68"/>
      <c r="O7742" s="68"/>
      <c r="P7742" s="68">
        <f t="shared" si="6045"/>
        <v>0</v>
      </c>
      <c r="Q7742" s="68">
        <f t="shared" si="6046"/>
        <v>0</v>
      </c>
    </row>
    <row r="7743" spans="1:17" x14ac:dyDescent="0.25">
      <c r="A7743" s="12" t="s">
        <v>2240</v>
      </c>
      <c r="B7743" s="12" t="s">
        <v>3</v>
      </c>
      <c r="C7743" s="12" t="s">
        <v>11</v>
      </c>
      <c r="D7743" s="43" t="s">
        <v>2242</v>
      </c>
      <c r="E7743" s="48">
        <v>6139</v>
      </c>
      <c r="F7743" s="43" t="s">
        <v>2250</v>
      </c>
      <c r="G7743" s="56" t="s">
        <v>2907</v>
      </c>
      <c r="H7743" s="23" t="s">
        <v>2251</v>
      </c>
      <c r="I7743" s="68">
        <v>7100</v>
      </c>
      <c r="J7743" s="68">
        <v>7100</v>
      </c>
      <c r="K7743" s="68"/>
      <c r="L7743" s="68">
        <f t="shared" si="6044"/>
        <v>1775</v>
      </c>
      <c r="M7743" s="68"/>
      <c r="N7743" s="68"/>
      <c r="O7743" s="68">
        <v>1775</v>
      </c>
      <c r="P7743" s="68">
        <f t="shared" si="6045"/>
        <v>1775</v>
      </c>
      <c r="Q7743" s="68">
        <f t="shared" si="6046"/>
        <v>25</v>
      </c>
    </row>
    <row r="7744" spans="1:17" ht="22.5" x14ac:dyDescent="0.25">
      <c r="A7744" s="14" t="s">
        <v>1</v>
      </c>
      <c r="B7744" s="14" t="s">
        <v>1</v>
      </c>
      <c r="C7744" s="14" t="s">
        <v>1</v>
      </c>
      <c r="D7744" s="42" t="s">
        <v>1</v>
      </c>
      <c r="E7744" s="42" t="s">
        <v>1</v>
      </c>
      <c r="F7744" s="42" t="s">
        <v>1</v>
      </c>
      <c r="G7744" s="42" t="s">
        <v>1</v>
      </c>
      <c r="H7744" s="17" t="s">
        <v>50</v>
      </c>
      <c r="I7744" s="66">
        <f t="shared" ref="I7744:O7744" si="6085">SUM(I7745)</f>
        <v>69620598</v>
      </c>
      <c r="J7744" s="66">
        <f t="shared" si="6085"/>
        <v>58330598</v>
      </c>
      <c r="K7744" s="66">
        <f t="shared" si="6085"/>
        <v>0</v>
      </c>
      <c r="L7744" s="66">
        <f t="shared" si="6044"/>
        <v>4555267</v>
      </c>
      <c r="M7744" s="66">
        <f t="shared" si="6085"/>
        <v>0</v>
      </c>
      <c r="N7744" s="66">
        <f t="shared" si="6085"/>
        <v>0</v>
      </c>
      <c r="O7744" s="66">
        <f t="shared" si="6085"/>
        <v>4555267</v>
      </c>
      <c r="P7744" s="66">
        <f t="shared" si="6045"/>
        <v>4555267</v>
      </c>
      <c r="Q7744" s="66">
        <f t="shared" si="6046"/>
        <v>7.8093953365607538</v>
      </c>
    </row>
    <row r="7745" spans="1:17" x14ac:dyDescent="0.25">
      <c r="A7745" s="12" t="s">
        <v>2240</v>
      </c>
      <c r="B7745" s="12" t="s">
        <v>3</v>
      </c>
      <c r="C7745" s="12" t="s">
        <v>11</v>
      </c>
      <c r="D7745" s="43" t="s">
        <v>2242</v>
      </c>
      <c r="E7745" s="42" t="s">
        <v>2712</v>
      </c>
      <c r="F7745" s="42" t="s">
        <v>1</v>
      </c>
      <c r="G7745" s="42" t="s">
        <v>1</v>
      </c>
      <c r="H7745" s="11" t="s">
        <v>52</v>
      </c>
      <c r="I7745" s="67">
        <f t="shared" ref="I7745" si="6086">SUM(I7746,I7748,I7753,I7758)</f>
        <v>69620598</v>
      </c>
      <c r="J7745" s="67">
        <f t="shared" ref="J7745:K7745" si="6087">SUM(J7746,J7748,J7753,J7758)</f>
        <v>58330598</v>
      </c>
      <c r="K7745" s="67">
        <f t="shared" si="6087"/>
        <v>0</v>
      </c>
      <c r="L7745" s="67">
        <f t="shared" si="6044"/>
        <v>4555267</v>
      </c>
      <c r="M7745" s="67">
        <f t="shared" ref="M7745" si="6088">SUM(M7746,M7748,M7753,M7758)</f>
        <v>0</v>
      </c>
      <c r="N7745" s="67">
        <f t="shared" ref="N7745:O7745" si="6089">SUM(N7746,N7748,N7753,N7758)</f>
        <v>0</v>
      </c>
      <c r="O7745" s="67">
        <f t="shared" si="6089"/>
        <v>4555267</v>
      </c>
      <c r="P7745" s="67">
        <f t="shared" si="6045"/>
        <v>4555267</v>
      </c>
      <c r="Q7745" s="67">
        <f t="shared" si="6046"/>
        <v>7.8093953365607538</v>
      </c>
    </row>
    <row r="7746" spans="1:17" x14ac:dyDescent="0.25">
      <c r="A7746" s="14" t="s">
        <v>2240</v>
      </c>
      <c r="B7746" s="14" t="s">
        <v>3</v>
      </c>
      <c r="C7746" s="14" t="s">
        <v>11</v>
      </c>
      <c r="D7746" s="50" t="s">
        <v>2242</v>
      </c>
      <c r="E7746" s="50" t="s">
        <v>2732</v>
      </c>
      <c r="F7746" s="43" t="s">
        <v>1</v>
      </c>
      <c r="G7746" s="49" t="s">
        <v>1</v>
      </c>
      <c r="H7746" s="11" t="s">
        <v>203</v>
      </c>
      <c r="I7746" s="67">
        <f t="shared" ref="I7746:O7746" si="6090">SUM(I7747)</f>
        <v>100</v>
      </c>
      <c r="J7746" s="67">
        <f t="shared" si="6090"/>
        <v>100</v>
      </c>
      <c r="K7746" s="67">
        <f t="shared" si="6090"/>
        <v>0</v>
      </c>
      <c r="L7746" s="67">
        <f t="shared" si="6044"/>
        <v>0</v>
      </c>
      <c r="M7746" s="67">
        <f t="shared" si="6090"/>
        <v>0</v>
      </c>
      <c r="N7746" s="67">
        <f t="shared" si="6090"/>
        <v>0</v>
      </c>
      <c r="O7746" s="67">
        <f t="shared" si="6090"/>
        <v>0</v>
      </c>
      <c r="P7746" s="67">
        <f t="shared" si="6045"/>
        <v>0</v>
      </c>
      <c r="Q7746" s="67">
        <f t="shared" si="6046"/>
        <v>0</v>
      </c>
    </row>
    <row r="7747" spans="1:17" x14ac:dyDescent="0.25">
      <c r="A7747" s="12" t="s">
        <v>2240</v>
      </c>
      <c r="B7747" s="12" t="s">
        <v>3</v>
      </c>
      <c r="C7747" s="12" t="s">
        <v>11</v>
      </c>
      <c r="D7747" s="43" t="s">
        <v>2242</v>
      </c>
      <c r="E7747" s="48">
        <v>6141</v>
      </c>
      <c r="F7747" s="43" t="s">
        <v>2252</v>
      </c>
      <c r="G7747" s="56" t="s">
        <v>2907</v>
      </c>
      <c r="H7747" s="23" t="s">
        <v>204</v>
      </c>
      <c r="I7747" s="68">
        <v>100</v>
      </c>
      <c r="J7747" s="68">
        <v>100</v>
      </c>
      <c r="K7747" s="68"/>
      <c r="L7747" s="68">
        <f t="shared" si="6044"/>
        <v>0</v>
      </c>
      <c r="M7747" s="68"/>
      <c r="N7747" s="68"/>
      <c r="O7747" s="68"/>
      <c r="P7747" s="68">
        <f t="shared" si="6045"/>
        <v>0</v>
      </c>
      <c r="Q7747" s="68">
        <f t="shared" si="6046"/>
        <v>0</v>
      </c>
    </row>
    <row r="7748" spans="1:17" x14ac:dyDescent="0.25">
      <c r="A7748" s="14" t="s">
        <v>2240</v>
      </c>
      <c r="B7748" s="14" t="s">
        <v>3</v>
      </c>
      <c r="C7748" s="14" t="s">
        <v>11</v>
      </c>
      <c r="D7748" s="50" t="s">
        <v>2242</v>
      </c>
      <c r="E7748" s="50" t="s">
        <v>2744</v>
      </c>
      <c r="F7748" s="43" t="s">
        <v>1</v>
      </c>
      <c r="G7748" s="49" t="s">
        <v>1</v>
      </c>
      <c r="H7748" s="11" t="s">
        <v>91</v>
      </c>
      <c r="I7748" s="67">
        <f t="shared" ref="I7748:O7748" si="6091">SUM(I7749:I7752)</f>
        <v>65828898</v>
      </c>
      <c r="J7748" s="67">
        <f t="shared" si="6091"/>
        <v>54578898</v>
      </c>
      <c r="K7748" s="67">
        <f t="shared" si="6091"/>
        <v>0</v>
      </c>
      <c r="L7748" s="67">
        <f t="shared" si="6044"/>
        <v>4205600</v>
      </c>
      <c r="M7748" s="67">
        <f t="shared" si="6091"/>
        <v>0</v>
      </c>
      <c r="N7748" s="67">
        <f t="shared" si="6091"/>
        <v>0</v>
      </c>
      <c r="O7748" s="67">
        <f t="shared" si="6091"/>
        <v>4205600</v>
      </c>
      <c r="P7748" s="67">
        <f t="shared" si="6045"/>
        <v>4205600</v>
      </c>
      <c r="Q7748" s="67">
        <f t="shared" si="6046"/>
        <v>7.7055421675974474</v>
      </c>
    </row>
    <row r="7749" spans="1:17" x14ac:dyDescent="0.25">
      <c r="A7749" s="12" t="s">
        <v>2240</v>
      </c>
      <c r="B7749" s="12" t="s">
        <v>3</v>
      </c>
      <c r="C7749" s="12" t="s">
        <v>11</v>
      </c>
      <c r="D7749" s="43" t="s">
        <v>2242</v>
      </c>
      <c r="E7749" s="48">
        <v>6142</v>
      </c>
      <c r="F7749" s="43" t="s">
        <v>2831</v>
      </c>
      <c r="G7749" s="56" t="s">
        <v>2907</v>
      </c>
      <c r="H7749" s="23" t="s">
        <v>2690</v>
      </c>
      <c r="I7749" s="68">
        <v>17942533</v>
      </c>
      <c r="J7749" s="68">
        <v>17942533</v>
      </c>
      <c r="K7749" s="68"/>
      <c r="L7749" s="68">
        <f t="shared" si="6044"/>
        <v>1399600</v>
      </c>
      <c r="M7749" s="68"/>
      <c r="N7749" s="68"/>
      <c r="O7749" s="68">
        <v>1399600</v>
      </c>
      <c r="P7749" s="68">
        <f t="shared" si="6045"/>
        <v>1399600</v>
      </c>
      <c r="Q7749" s="68">
        <f t="shared" si="6046"/>
        <v>7.8004593888722402</v>
      </c>
    </row>
    <row r="7750" spans="1:17" x14ac:dyDescent="0.25">
      <c r="A7750" s="12" t="s">
        <v>2240</v>
      </c>
      <c r="B7750" s="12" t="s">
        <v>3</v>
      </c>
      <c r="C7750" s="12" t="s">
        <v>11</v>
      </c>
      <c r="D7750" s="43" t="s">
        <v>2242</v>
      </c>
      <c r="E7750" s="48">
        <v>6142</v>
      </c>
      <c r="F7750" s="43" t="s">
        <v>2253</v>
      </c>
      <c r="G7750" s="56" t="s">
        <v>2924</v>
      </c>
      <c r="H7750" s="23" t="s">
        <v>2254</v>
      </c>
      <c r="I7750" s="68">
        <v>31336365</v>
      </c>
      <c r="J7750" s="68">
        <v>31286365</v>
      </c>
      <c r="K7750" s="68"/>
      <c r="L7750" s="68">
        <f t="shared" si="6044"/>
        <v>2450000</v>
      </c>
      <c r="M7750" s="68"/>
      <c r="N7750" s="68"/>
      <c r="O7750" s="68">
        <v>2450000</v>
      </c>
      <c r="P7750" s="68">
        <f t="shared" si="6045"/>
        <v>2450000</v>
      </c>
      <c r="Q7750" s="68">
        <f t="shared" si="6046"/>
        <v>7.8308873530050542</v>
      </c>
    </row>
    <row r="7751" spans="1:17" x14ac:dyDescent="0.25">
      <c r="A7751" s="12" t="s">
        <v>2240</v>
      </c>
      <c r="B7751" s="12" t="s">
        <v>3</v>
      </c>
      <c r="C7751" s="12" t="s">
        <v>11</v>
      </c>
      <c r="D7751" s="43" t="s">
        <v>2242</v>
      </c>
      <c r="E7751" s="48">
        <v>6142</v>
      </c>
      <c r="F7751" s="43" t="s">
        <v>2255</v>
      </c>
      <c r="G7751" s="56" t="s">
        <v>2907</v>
      </c>
      <c r="H7751" s="23" t="s">
        <v>2256</v>
      </c>
      <c r="I7751" s="68">
        <v>15500000</v>
      </c>
      <c r="J7751" s="68">
        <v>4300000</v>
      </c>
      <c r="K7751" s="68"/>
      <c r="L7751" s="68">
        <f t="shared" si="6044"/>
        <v>350000</v>
      </c>
      <c r="M7751" s="68"/>
      <c r="N7751" s="68"/>
      <c r="O7751" s="68">
        <v>350000</v>
      </c>
      <c r="P7751" s="68">
        <f t="shared" si="6045"/>
        <v>350000</v>
      </c>
      <c r="Q7751" s="68">
        <f t="shared" si="6046"/>
        <v>8.1395348837209305</v>
      </c>
    </row>
    <row r="7752" spans="1:17" x14ac:dyDescent="0.25">
      <c r="A7752" s="12" t="s">
        <v>2240</v>
      </c>
      <c r="B7752" s="12" t="s">
        <v>3</v>
      </c>
      <c r="C7752" s="12" t="s">
        <v>11</v>
      </c>
      <c r="D7752" s="43" t="s">
        <v>2242</v>
      </c>
      <c r="E7752" s="48">
        <v>6142</v>
      </c>
      <c r="F7752" s="43" t="s">
        <v>2832</v>
      </c>
      <c r="G7752" s="56" t="s">
        <v>2907</v>
      </c>
      <c r="H7752" s="23" t="s">
        <v>2689</v>
      </c>
      <c r="I7752" s="68">
        <v>1050000</v>
      </c>
      <c r="J7752" s="68">
        <v>1050000</v>
      </c>
      <c r="K7752" s="68"/>
      <c r="L7752" s="68">
        <f t="shared" si="6044"/>
        <v>6000</v>
      </c>
      <c r="M7752" s="68"/>
      <c r="N7752" s="68"/>
      <c r="O7752" s="68">
        <v>6000</v>
      </c>
      <c r="P7752" s="68">
        <f t="shared" si="6045"/>
        <v>6000</v>
      </c>
      <c r="Q7752" s="68">
        <f t="shared" si="6046"/>
        <v>0.5714285714285714</v>
      </c>
    </row>
    <row r="7753" spans="1:17" x14ac:dyDescent="0.25">
      <c r="A7753" s="14" t="s">
        <v>2240</v>
      </c>
      <c r="B7753" s="14" t="s">
        <v>3</v>
      </c>
      <c r="C7753" s="14" t="s">
        <v>11</v>
      </c>
      <c r="D7753" s="50" t="s">
        <v>2242</v>
      </c>
      <c r="E7753" s="50" t="s">
        <v>2721</v>
      </c>
      <c r="F7753" s="43" t="s">
        <v>1</v>
      </c>
      <c r="G7753" s="49" t="s">
        <v>1</v>
      </c>
      <c r="H7753" s="11" t="s">
        <v>53</v>
      </c>
      <c r="I7753" s="67">
        <f t="shared" ref="I7753:O7753" si="6092">SUM(I7754:I7757)</f>
        <v>3771500</v>
      </c>
      <c r="J7753" s="67">
        <f t="shared" si="6092"/>
        <v>3731500</v>
      </c>
      <c r="K7753" s="67">
        <f t="shared" si="6092"/>
        <v>0</v>
      </c>
      <c r="L7753" s="67">
        <f t="shared" si="6044"/>
        <v>344667</v>
      </c>
      <c r="M7753" s="67">
        <f t="shared" si="6092"/>
        <v>0</v>
      </c>
      <c r="N7753" s="67">
        <f t="shared" si="6092"/>
        <v>0</v>
      </c>
      <c r="O7753" s="67">
        <f t="shared" si="6092"/>
        <v>344667</v>
      </c>
      <c r="P7753" s="67">
        <f t="shared" si="6045"/>
        <v>344667</v>
      </c>
      <c r="Q7753" s="67">
        <f t="shared" si="6046"/>
        <v>9.2366876591183171</v>
      </c>
    </row>
    <row r="7754" spans="1:17" x14ac:dyDescent="0.25">
      <c r="A7754" s="12" t="s">
        <v>2240</v>
      </c>
      <c r="B7754" s="12" t="s">
        <v>3</v>
      </c>
      <c r="C7754" s="12" t="s">
        <v>11</v>
      </c>
      <c r="D7754" s="43" t="s">
        <v>2242</v>
      </c>
      <c r="E7754" s="48">
        <v>6143</v>
      </c>
      <c r="F7754" s="43" t="s">
        <v>2257</v>
      </c>
      <c r="G7754" s="56" t="s">
        <v>2907</v>
      </c>
      <c r="H7754" s="23" t="s">
        <v>2258</v>
      </c>
      <c r="I7754" s="68">
        <v>700000</v>
      </c>
      <c r="J7754" s="68">
        <v>700000</v>
      </c>
      <c r="K7754" s="68"/>
      <c r="L7754" s="68">
        <f t="shared" si="6044"/>
        <v>108333</v>
      </c>
      <c r="M7754" s="68"/>
      <c r="N7754" s="68"/>
      <c r="O7754" s="68">
        <v>108333</v>
      </c>
      <c r="P7754" s="68">
        <f t="shared" si="6045"/>
        <v>108333</v>
      </c>
      <c r="Q7754" s="68">
        <f t="shared" si="6046"/>
        <v>15.476142857142857</v>
      </c>
    </row>
    <row r="7755" spans="1:17" ht="90" x14ac:dyDescent="0.25">
      <c r="A7755" s="12" t="s">
        <v>2240</v>
      </c>
      <c r="B7755" s="12" t="s">
        <v>3</v>
      </c>
      <c r="C7755" s="12" t="s">
        <v>11</v>
      </c>
      <c r="D7755" s="43" t="s">
        <v>2242</v>
      </c>
      <c r="E7755" s="48">
        <v>6143</v>
      </c>
      <c r="F7755" s="43" t="s">
        <v>2833</v>
      </c>
      <c r="G7755" s="56" t="s">
        <v>2907</v>
      </c>
      <c r="H7755" s="31" t="s">
        <v>2880</v>
      </c>
      <c r="I7755" s="68">
        <v>575400</v>
      </c>
      <c r="J7755" s="68">
        <v>575400</v>
      </c>
      <c r="K7755" s="68"/>
      <c r="L7755" s="68">
        <f t="shared" si="6044"/>
        <v>63934</v>
      </c>
      <c r="M7755" s="68"/>
      <c r="N7755" s="68"/>
      <c r="O7755" s="68">
        <v>63934</v>
      </c>
      <c r="P7755" s="68">
        <f t="shared" si="6045"/>
        <v>63934</v>
      </c>
      <c r="Q7755" s="68">
        <f t="shared" si="6046"/>
        <v>11.111226972540841</v>
      </c>
    </row>
    <row r="7756" spans="1:17" x14ac:dyDescent="0.25">
      <c r="A7756" s="12" t="s">
        <v>2240</v>
      </c>
      <c r="B7756" s="12" t="s">
        <v>3</v>
      </c>
      <c r="C7756" s="12" t="s">
        <v>11</v>
      </c>
      <c r="D7756" s="43" t="s">
        <v>2242</v>
      </c>
      <c r="E7756" s="48">
        <v>6143</v>
      </c>
      <c r="F7756" s="43" t="s">
        <v>2834</v>
      </c>
      <c r="G7756" s="56" t="s">
        <v>2907</v>
      </c>
      <c r="H7756" s="23" t="s">
        <v>2691</v>
      </c>
      <c r="I7756" s="68">
        <v>2170700</v>
      </c>
      <c r="J7756" s="68">
        <v>2130700</v>
      </c>
      <c r="K7756" s="68"/>
      <c r="L7756" s="68">
        <f t="shared" ref="L7756:L7819" si="6093">SUM(M7756:O7756)</f>
        <v>172400</v>
      </c>
      <c r="M7756" s="68"/>
      <c r="N7756" s="68"/>
      <c r="O7756" s="68">
        <v>172400</v>
      </c>
      <c r="P7756" s="68">
        <f t="shared" si="6045"/>
        <v>172400</v>
      </c>
      <c r="Q7756" s="68">
        <f t="shared" si="6046"/>
        <v>8.0912376214389639</v>
      </c>
    </row>
    <row r="7757" spans="1:17" x14ac:dyDescent="0.25">
      <c r="A7757" s="12" t="s">
        <v>2240</v>
      </c>
      <c r="B7757" s="12" t="s">
        <v>3</v>
      </c>
      <c r="C7757" s="12" t="s">
        <v>11</v>
      </c>
      <c r="D7757" s="43" t="s">
        <v>2242</v>
      </c>
      <c r="E7757" s="48">
        <v>6143</v>
      </c>
      <c r="F7757" s="43" t="s">
        <v>2835</v>
      </c>
      <c r="G7757" s="56" t="s">
        <v>2907</v>
      </c>
      <c r="H7757" s="23" t="s">
        <v>2692</v>
      </c>
      <c r="I7757" s="68">
        <v>325400</v>
      </c>
      <c r="J7757" s="68">
        <v>325400</v>
      </c>
      <c r="K7757" s="68"/>
      <c r="L7757" s="68">
        <f t="shared" si="6093"/>
        <v>0</v>
      </c>
      <c r="M7757" s="68"/>
      <c r="N7757" s="68"/>
      <c r="O7757" s="68">
        <v>0</v>
      </c>
      <c r="P7757" s="68">
        <f t="shared" ref="P7757:P7820" si="6094">K7757+L7757</f>
        <v>0</v>
      </c>
      <c r="Q7757" s="68">
        <f t="shared" ref="Q7757:Q7820" si="6095">IF(J7757=0,"-",P7757/J7757*100)</f>
        <v>0</v>
      </c>
    </row>
    <row r="7758" spans="1:17" x14ac:dyDescent="0.25">
      <c r="A7758" s="14" t="s">
        <v>2240</v>
      </c>
      <c r="B7758" s="14" t="s">
        <v>3</v>
      </c>
      <c r="C7758" s="14" t="s">
        <v>11</v>
      </c>
      <c r="D7758" s="50" t="s">
        <v>2242</v>
      </c>
      <c r="E7758" s="50" t="s">
        <v>2739</v>
      </c>
      <c r="F7758" s="43" t="s">
        <v>1</v>
      </c>
      <c r="G7758" s="49" t="s">
        <v>1</v>
      </c>
      <c r="H7758" s="11" t="s">
        <v>58</v>
      </c>
      <c r="I7758" s="67">
        <f t="shared" ref="I7758:O7758" si="6096">SUM(I7759:I7760)</f>
        <v>20100</v>
      </c>
      <c r="J7758" s="67">
        <f t="shared" si="6096"/>
        <v>20100</v>
      </c>
      <c r="K7758" s="67">
        <f t="shared" si="6096"/>
        <v>0</v>
      </c>
      <c r="L7758" s="67">
        <f t="shared" si="6093"/>
        <v>5000</v>
      </c>
      <c r="M7758" s="67">
        <f t="shared" si="6096"/>
        <v>0</v>
      </c>
      <c r="N7758" s="67">
        <f t="shared" si="6096"/>
        <v>0</v>
      </c>
      <c r="O7758" s="67">
        <f t="shared" si="6096"/>
        <v>5000</v>
      </c>
      <c r="P7758" s="67">
        <f t="shared" si="6094"/>
        <v>5000</v>
      </c>
      <c r="Q7758" s="67">
        <f t="shared" si="6095"/>
        <v>24.875621890547265</v>
      </c>
    </row>
    <row r="7759" spans="1:17" x14ac:dyDescent="0.25">
      <c r="A7759" s="12" t="s">
        <v>2240</v>
      </c>
      <c r="B7759" s="12" t="s">
        <v>3</v>
      </c>
      <c r="C7759" s="12" t="s">
        <v>11</v>
      </c>
      <c r="D7759" s="43" t="s">
        <v>2242</v>
      </c>
      <c r="E7759" s="48">
        <v>6148</v>
      </c>
      <c r="F7759" s="43"/>
      <c r="G7759" s="56" t="s">
        <v>2907</v>
      </c>
      <c r="H7759" s="23" t="s">
        <v>58</v>
      </c>
      <c r="I7759" s="68">
        <v>20000</v>
      </c>
      <c r="J7759" s="68">
        <v>20000</v>
      </c>
      <c r="K7759" s="68"/>
      <c r="L7759" s="68">
        <f t="shared" si="6093"/>
        <v>5000</v>
      </c>
      <c r="M7759" s="68"/>
      <c r="N7759" s="68"/>
      <c r="O7759" s="68">
        <v>5000</v>
      </c>
      <c r="P7759" s="68">
        <f t="shared" si="6094"/>
        <v>5000</v>
      </c>
      <c r="Q7759" s="68">
        <f t="shared" si="6095"/>
        <v>25</v>
      </c>
    </row>
    <row r="7760" spans="1:17" x14ac:dyDescent="0.25">
      <c r="A7760" s="12" t="s">
        <v>2240</v>
      </c>
      <c r="B7760" s="12" t="s">
        <v>3</v>
      </c>
      <c r="C7760" s="12" t="s">
        <v>11</v>
      </c>
      <c r="D7760" s="43" t="s">
        <v>2242</v>
      </c>
      <c r="E7760" s="48">
        <v>6148</v>
      </c>
      <c r="F7760" s="43" t="s">
        <v>2259</v>
      </c>
      <c r="G7760" s="56" t="s">
        <v>2907</v>
      </c>
      <c r="H7760" s="23" t="s">
        <v>207</v>
      </c>
      <c r="I7760" s="68">
        <v>100</v>
      </c>
      <c r="J7760" s="68">
        <v>100</v>
      </c>
      <c r="K7760" s="68"/>
      <c r="L7760" s="68">
        <f t="shared" si="6093"/>
        <v>0</v>
      </c>
      <c r="M7760" s="68"/>
      <c r="N7760" s="68"/>
      <c r="O7760" s="68"/>
      <c r="P7760" s="68">
        <f t="shared" si="6094"/>
        <v>0</v>
      </c>
      <c r="Q7760" s="68">
        <f t="shared" si="6095"/>
        <v>0</v>
      </c>
    </row>
    <row r="7761" spans="1:17" ht="22.5" x14ac:dyDescent="0.25">
      <c r="A7761" s="14" t="s">
        <v>1</v>
      </c>
      <c r="B7761" s="14" t="s">
        <v>1</v>
      </c>
      <c r="C7761" s="14" t="s">
        <v>1</v>
      </c>
      <c r="D7761" s="42" t="s">
        <v>1</v>
      </c>
      <c r="E7761" s="42" t="s">
        <v>1</v>
      </c>
      <c r="F7761" s="42" t="s">
        <v>1</v>
      </c>
      <c r="G7761" s="42" t="s">
        <v>1</v>
      </c>
      <c r="H7761" s="17" t="s">
        <v>92</v>
      </c>
      <c r="I7761" s="66">
        <f t="shared" ref="I7761:O7763" si="6097">SUM(I7762)</f>
        <v>100</v>
      </c>
      <c r="J7761" s="66">
        <f t="shared" si="6097"/>
        <v>100</v>
      </c>
      <c r="K7761" s="66">
        <f t="shared" si="6097"/>
        <v>0</v>
      </c>
      <c r="L7761" s="66">
        <f t="shared" si="6093"/>
        <v>0</v>
      </c>
      <c r="M7761" s="66">
        <f t="shared" si="6097"/>
        <v>0</v>
      </c>
      <c r="N7761" s="66">
        <f t="shared" si="6097"/>
        <v>0</v>
      </c>
      <c r="O7761" s="66">
        <f t="shared" si="6097"/>
        <v>0</v>
      </c>
      <c r="P7761" s="66">
        <f t="shared" si="6094"/>
        <v>0</v>
      </c>
      <c r="Q7761" s="66">
        <f t="shared" si="6095"/>
        <v>0</v>
      </c>
    </row>
    <row r="7762" spans="1:17" x14ac:dyDescent="0.25">
      <c r="A7762" s="12" t="s">
        <v>2240</v>
      </c>
      <c r="B7762" s="12" t="s">
        <v>3</v>
      </c>
      <c r="C7762" s="12" t="s">
        <v>11</v>
      </c>
      <c r="D7762" s="43" t="s">
        <v>2242</v>
      </c>
      <c r="E7762" s="42" t="s">
        <v>2713</v>
      </c>
      <c r="F7762" s="42" t="s">
        <v>1</v>
      </c>
      <c r="G7762" s="42" t="s">
        <v>1</v>
      </c>
      <c r="H7762" s="11" t="s">
        <v>94</v>
      </c>
      <c r="I7762" s="67">
        <f t="shared" si="6097"/>
        <v>100</v>
      </c>
      <c r="J7762" s="67">
        <f t="shared" si="6097"/>
        <v>100</v>
      </c>
      <c r="K7762" s="67">
        <f t="shared" si="6097"/>
        <v>0</v>
      </c>
      <c r="L7762" s="67">
        <f t="shared" si="6093"/>
        <v>0</v>
      </c>
      <c r="M7762" s="67">
        <f t="shared" si="6097"/>
        <v>0</v>
      </c>
      <c r="N7762" s="67">
        <f t="shared" si="6097"/>
        <v>0</v>
      </c>
      <c r="O7762" s="67">
        <f t="shared" si="6097"/>
        <v>0</v>
      </c>
      <c r="P7762" s="67">
        <f t="shared" si="6094"/>
        <v>0</v>
      </c>
      <c r="Q7762" s="67">
        <f t="shared" si="6095"/>
        <v>0</v>
      </c>
    </row>
    <row r="7763" spans="1:17" x14ac:dyDescent="0.25">
      <c r="A7763" s="14" t="s">
        <v>2240</v>
      </c>
      <c r="B7763" s="14" t="s">
        <v>3</v>
      </c>
      <c r="C7763" s="14" t="s">
        <v>11</v>
      </c>
      <c r="D7763" s="50" t="s">
        <v>2242</v>
      </c>
      <c r="E7763" s="50" t="s">
        <v>2741</v>
      </c>
      <c r="F7763" s="43" t="s">
        <v>1</v>
      </c>
      <c r="G7763" s="49" t="s">
        <v>1</v>
      </c>
      <c r="H7763" s="11" t="s">
        <v>110</v>
      </c>
      <c r="I7763" s="67">
        <f t="shared" si="6097"/>
        <v>100</v>
      </c>
      <c r="J7763" s="67">
        <f t="shared" si="6097"/>
        <v>100</v>
      </c>
      <c r="K7763" s="67">
        <f t="shared" si="6097"/>
        <v>0</v>
      </c>
      <c r="L7763" s="67">
        <f t="shared" si="6093"/>
        <v>0</v>
      </c>
      <c r="M7763" s="67">
        <f t="shared" si="6097"/>
        <v>0</v>
      </c>
      <c r="N7763" s="67">
        <f t="shared" si="6097"/>
        <v>0</v>
      </c>
      <c r="O7763" s="67">
        <f t="shared" si="6097"/>
        <v>0</v>
      </c>
      <c r="P7763" s="67">
        <f t="shared" si="6094"/>
        <v>0</v>
      </c>
      <c r="Q7763" s="67">
        <f t="shared" si="6095"/>
        <v>0</v>
      </c>
    </row>
    <row r="7764" spans="1:17" ht="15.75" thickBot="1" x14ac:dyDescent="0.3">
      <c r="A7764" s="12" t="s">
        <v>2240</v>
      </c>
      <c r="B7764" s="12" t="s">
        <v>3</v>
      </c>
      <c r="C7764" s="12" t="s">
        <v>11</v>
      </c>
      <c r="D7764" s="43" t="s">
        <v>2242</v>
      </c>
      <c r="E7764" s="48">
        <v>6151</v>
      </c>
      <c r="F7764" s="43" t="s">
        <v>2260</v>
      </c>
      <c r="G7764" s="56" t="s">
        <v>2907</v>
      </c>
      <c r="H7764" s="23" t="s">
        <v>209</v>
      </c>
      <c r="I7764" s="68">
        <v>100</v>
      </c>
      <c r="J7764" s="68">
        <v>100</v>
      </c>
      <c r="K7764" s="68"/>
      <c r="L7764" s="68">
        <f t="shared" si="6093"/>
        <v>0</v>
      </c>
      <c r="M7764" s="68"/>
      <c r="N7764" s="68"/>
      <c r="O7764" s="68"/>
      <c r="P7764" s="68">
        <f t="shared" si="6094"/>
        <v>0</v>
      </c>
      <c r="Q7764" s="68">
        <f t="shared" si="6095"/>
        <v>0</v>
      </c>
    </row>
    <row r="7765" spans="1:17" ht="34.5" thickBot="1" x14ac:dyDescent="0.3">
      <c r="A7765" s="22" t="s">
        <v>4</v>
      </c>
      <c r="B7765" s="22" t="s">
        <v>5</v>
      </c>
      <c r="C7765" s="22" t="s">
        <v>6</v>
      </c>
      <c r="D7765" s="44" t="s">
        <v>2891</v>
      </c>
      <c r="E7765" s="44" t="s">
        <v>2895</v>
      </c>
      <c r="F7765" s="44" t="s">
        <v>7</v>
      </c>
      <c r="G7765" s="44" t="s">
        <v>8</v>
      </c>
      <c r="H7765" s="22" t="s">
        <v>9</v>
      </c>
      <c r="I7765" s="64" t="s">
        <v>2718</v>
      </c>
      <c r="J7765" s="64" t="s">
        <v>2879</v>
      </c>
      <c r="K7765" s="64" t="s">
        <v>2942</v>
      </c>
      <c r="L7765" s="64" t="s">
        <v>2942</v>
      </c>
      <c r="M7765" s="64" t="s">
        <v>2950</v>
      </c>
      <c r="N7765" s="64" t="s">
        <v>2949</v>
      </c>
      <c r="O7765" s="64" t="s">
        <v>2951</v>
      </c>
      <c r="P7765" s="64" t="s">
        <v>2942</v>
      </c>
      <c r="Q7765" s="64" t="s">
        <v>2944</v>
      </c>
    </row>
    <row r="7766" spans="1:17" x14ac:dyDescent="0.25">
      <c r="A7766" s="15" t="s">
        <v>1</v>
      </c>
      <c r="B7766" s="15" t="s">
        <v>1</v>
      </c>
      <c r="C7766" s="15" t="s">
        <v>1</v>
      </c>
      <c r="D7766" s="45" t="s">
        <v>1</v>
      </c>
      <c r="E7766" s="45" t="s">
        <v>1</v>
      </c>
      <c r="F7766" s="46" t="s">
        <v>1</v>
      </c>
      <c r="G7766" s="47" t="s">
        <v>1</v>
      </c>
      <c r="H7766" s="16" t="s">
        <v>1</v>
      </c>
      <c r="I7766" s="65">
        <v>1</v>
      </c>
      <c r="J7766" s="65" t="s">
        <v>2894</v>
      </c>
      <c r="K7766" s="65">
        <v>3</v>
      </c>
      <c r="L7766" s="65" t="s">
        <v>2945</v>
      </c>
      <c r="M7766" s="65">
        <v>5</v>
      </c>
      <c r="N7766" s="65">
        <v>6</v>
      </c>
      <c r="O7766" s="65">
        <v>7</v>
      </c>
      <c r="P7766" s="65" t="s">
        <v>2946</v>
      </c>
      <c r="Q7766" s="65">
        <v>9</v>
      </c>
    </row>
    <row r="7767" spans="1:17" ht="22.5" x14ac:dyDescent="0.25">
      <c r="A7767" s="14" t="s">
        <v>2240</v>
      </c>
      <c r="B7767" s="14" t="s">
        <v>3</v>
      </c>
      <c r="C7767" s="12" t="s">
        <v>11</v>
      </c>
      <c r="D7767" s="43" t="s">
        <v>2242</v>
      </c>
      <c r="E7767" s="42" t="s">
        <v>1</v>
      </c>
      <c r="F7767" s="42" t="s">
        <v>1</v>
      </c>
      <c r="G7767" s="42" t="s">
        <v>1</v>
      </c>
      <c r="H7767" s="11" t="s">
        <v>2241</v>
      </c>
      <c r="I7767" s="63"/>
      <c r="J7767" s="63"/>
      <c r="K7767" s="63"/>
      <c r="L7767" s="63"/>
      <c r="M7767" s="63"/>
      <c r="N7767" s="63"/>
      <c r="O7767" s="63"/>
      <c r="P7767" s="63"/>
      <c r="Q7767" s="63"/>
    </row>
    <row r="7768" spans="1:17" ht="22.5" x14ac:dyDescent="0.25">
      <c r="A7768" s="14" t="s">
        <v>1</v>
      </c>
      <c r="B7768" s="14" t="s">
        <v>1</v>
      </c>
      <c r="C7768" s="14" t="s">
        <v>1</v>
      </c>
      <c r="D7768" s="42" t="s">
        <v>1</v>
      </c>
      <c r="E7768" s="42" t="s">
        <v>1</v>
      </c>
      <c r="F7768" s="42" t="s">
        <v>1</v>
      </c>
      <c r="G7768" s="42" t="s">
        <v>1</v>
      </c>
      <c r="H7768" s="17" t="s">
        <v>59</v>
      </c>
      <c r="I7768" s="66">
        <f t="shared" ref="I7768:O7768" si="6098">SUM(I7769)</f>
        <v>1293917</v>
      </c>
      <c r="J7768" s="66">
        <f t="shared" si="6098"/>
        <v>993917</v>
      </c>
      <c r="K7768" s="66">
        <f t="shared" si="6098"/>
        <v>0</v>
      </c>
      <c r="L7768" s="66">
        <f t="shared" si="6093"/>
        <v>248455</v>
      </c>
      <c r="M7768" s="66">
        <f t="shared" si="6098"/>
        <v>0</v>
      </c>
      <c r="N7768" s="66">
        <f t="shared" si="6098"/>
        <v>0</v>
      </c>
      <c r="O7768" s="66">
        <f t="shared" si="6098"/>
        <v>248455</v>
      </c>
      <c r="P7768" s="66">
        <f t="shared" si="6094"/>
        <v>248455</v>
      </c>
      <c r="Q7768" s="66">
        <f t="shared" si="6095"/>
        <v>24.997560158443815</v>
      </c>
    </row>
    <row r="7769" spans="1:17" x14ac:dyDescent="0.25">
      <c r="A7769" s="12" t="s">
        <v>2240</v>
      </c>
      <c r="B7769" s="12" t="s">
        <v>3</v>
      </c>
      <c r="C7769" s="12" t="s">
        <v>11</v>
      </c>
      <c r="D7769" s="43" t="s">
        <v>2242</v>
      </c>
      <c r="E7769" s="42" t="s">
        <v>2715</v>
      </c>
      <c r="F7769" s="42" t="s">
        <v>1</v>
      </c>
      <c r="G7769" s="42" t="s">
        <v>1</v>
      </c>
      <c r="H7769" s="11" t="s">
        <v>61</v>
      </c>
      <c r="I7769" s="67">
        <f t="shared" ref="I7769" si="6099">SUM(I7770,I7773)</f>
        <v>1293917</v>
      </c>
      <c r="J7769" s="67">
        <f t="shared" ref="J7769:K7769" si="6100">SUM(J7770,J7773)</f>
        <v>993917</v>
      </c>
      <c r="K7769" s="67">
        <f t="shared" si="6100"/>
        <v>0</v>
      </c>
      <c r="L7769" s="67">
        <f t="shared" si="6093"/>
        <v>248455</v>
      </c>
      <c r="M7769" s="67">
        <f t="shared" ref="M7769" si="6101">SUM(M7770,M7773)</f>
        <v>0</v>
      </c>
      <c r="N7769" s="67">
        <f t="shared" ref="N7769:O7769" si="6102">SUM(N7770,N7773)</f>
        <v>0</v>
      </c>
      <c r="O7769" s="67">
        <f t="shared" si="6102"/>
        <v>248455</v>
      </c>
      <c r="P7769" s="67">
        <f t="shared" si="6094"/>
        <v>248455</v>
      </c>
      <c r="Q7769" s="67">
        <f t="shared" si="6095"/>
        <v>24.997560158443815</v>
      </c>
    </row>
    <row r="7770" spans="1:17" x14ac:dyDescent="0.25">
      <c r="A7770" s="14" t="s">
        <v>2240</v>
      </c>
      <c r="B7770" s="14" t="s">
        <v>3</v>
      </c>
      <c r="C7770" s="14" t="s">
        <v>11</v>
      </c>
      <c r="D7770" s="50" t="s">
        <v>2242</v>
      </c>
      <c r="E7770" s="50" t="s">
        <v>2761</v>
      </c>
      <c r="F7770" s="43" t="s">
        <v>1</v>
      </c>
      <c r="G7770" s="49" t="s">
        <v>1</v>
      </c>
      <c r="H7770" s="11" t="s">
        <v>314</v>
      </c>
      <c r="I7770" s="67">
        <f t="shared" ref="I7770" si="6103">SUM(I7771:I7772)</f>
        <v>1278917</v>
      </c>
      <c r="J7770" s="67">
        <f t="shared" ref="J7770:K7770" si="6104">SUM(J7771:J7772)</f>
        <v>978917</v>
      </c>
      <c r="K7770" s="67">
        <f t="shared" si="6104"/>
        <v>0</v>
      </c>
      <c r="L7770" s="67">
        <f t="shared" si="6093"/>
        <v>244705</v>
      </c>
      <c r="M7770" s="67">
        <f t="shared" ref="M7770" si="6105">SUM(M7771:M7772)</f>
        <v>0</v>
      </c>
      <c r="N7770" s="67">
        <f t="shared" ref="N7770:O7770" si="6106">SUM(N7771:N7772)</f>
        <v>0</v>
      </c>
      <c r="O7770" s="67">
        <f t="shared" si="6106"/>
        <v>244705</v>
      </c>
      <c r="P7770" s="67">
        <f t="shared" si="6094"/>
        <v>244705</v>
      </c>
      <c r="Q7770" s="67">
        <f t="shared" si="6095"/>
        <v>24.997522772615042</v>
      </c>
    </row>
    <row r="7771" spans="1:17" x14ac:dyDescent="0.25">
      <c r="A7771" s="12" t="s">
        <v>2240</v>
      </c>
      <c r="B7771" s="12" t="s">
        <v>3</v>
      </c>
      <c r="C7771" s="12" t="s">
        <v>11</v>
      </c>
      <c r="D7771" s="43" t="s">
        <v>2242</v>
      </c>
      <c r="E7771" s="48">
        <v>8212</v>
      </c>
      <c r="F7771" s="43" t="s">
        <v>2261</v>
      </c>
      <c r="G7771" s="56" t="s">
        <v>2907</v>
      </c>
      <c r="H7771" s="23" t="s">
        <v>2262</v>
      </c>
      <c r="I7771" s="68">
        <v>300000</v>
      </c>
      <c r="J7771" s="68">
        <v>0</v>
      </c>
      <c r="K7771" s="68"/>
      <c r="L7771" s="68">
        <f t="shared" si="6093"/>
        <v>0</v>
      </c>
      <c r="M7771" s="68"/>
      <c r="N7771" s="68"/>
      <c r="O7771" s="68"/>
      <c r="P7771" s="68">
        <f t="shared" si="6094"/>
        <v>0</v>
      </c>
      <c r="Q7771" s="68" t="str">
        <f t="shared" si="6095"/>
        <v>-</v>
      </c>
    </row>
    <row r="7772" spans="1:17" x14ac:dyDescent="0.25">
      <c r="A7772" s="12" t="s">
        <v>2240</v>
      </c>
      <c r="B7772" s="12" t="s">
        <v>3</v>
      </c>
      <c r="C7772" s="12" t="s">
        <v>11</v>
      </c>
      <c r="D7772" s="43" t="s">
        <v>2242</v>
      </c>
      <c r="E7772" s="48">
        <v>8212</v>
      </c>
      <c r="F7772" s="43" t="s">
        <v>2836</v>
      </c>
      <c r="G7772" s="56" t="s">
        <v>2907</v>
      </c>
      <c r="H7772" s="23" t="s">
        <v>314</v>
      </c>
      <c r="I7772" s="68">
        <v>978917</v>
      </c>
      <c r="J7772" s="68">
        <v>978917</v>
      </c>
      <c r="K7772" s="68"/>
      <c r="L7772" s="68">
        <f t="shared" si="6093"/>
        <v>244705</v>
      </c>
      <c r="M7772" s="68"/>
      <c r="N7772" s="68"/>
      <c r="O7772" s="68">
        <v>244705</v>
      </c>
      <c r="P7772" s="68">
        <f t="shared" si="6094"/>
        <v>244705</v>
      </c>
      <c r="Q7772" s="68">
        <f t="shared" si="6095"/>
        <v>24.997522772615042</v>
      </c>
    </row>
    <row r="7773" spans="1:17" x14ac:dyDescent="0.25">
      <c r="A7773" s="12" t="s">
        <v>2240</v>
      </c>
      <c r="B7773" s="12" t="s">
        <v>3</v>
      </c>
      <c r="C7773" s="12" t="s">
        <v>11</v>
      </c>
      <c r="D7773" s="43" t="s">
        <v>2242</v>
      </c>
      <c r="E7773" s="48">
        <v>8213</v>
      </c>
      <c r="F7773" s="43"/>
      <c r="G7773" s="56" t="s">
        <v>2907</v>
      </c>
      <c r="H7773" s="23" t="s">
        <v>62</v>
      </c>
      <c r="I7773" s="68">
        <v>15000</v>
      </c>
      <c r="J7773" s="68">
        <v>15000</v>
      </c>
      <c r="K7773" s="68"/>
      <c r="L7773" s="68">
        <f t="shared" si="6093"/>
        <v>3750</v>
      </c>
      <c r="M7773" s="68"/>
      <c r="N7773" s="68"/>
      <c r="O7773" s="68">
        <v>3750</v>
      </c>
      <c r="P7773" s="68">
        <f t="shared" si="6094"/>
        <v>3750</v>
      </c>
      <c r="Q7773" s="68">
        <f t="shared" si="6095"/>
        <v>25</v>
      </c>
    </row>
    <row r="7774" spans="1:17" ht="22.5" x14ac:dyDescent="0.25">
      <c r="A7774" s="23" t="s">
        <v>1</v>
      </c>
      <c r="B7774" s="23" t="s">
        <v>1</v>
      </c>
      <c r="C7774" s="23" t="s">
        <v>1</v>
      </c>
      <c r="D7774" s="49" t="s">
        <v>1</v>
      </c>
      <c r="E7774" s="49" t="s">
        <v>1</v>
      </c>
      <c r="F7774" s="49" t="s">
        <v>1</v>
      </c>
      <c r="G7774" s="49" t="s">
        <v>1</v>
      </c>
      <c r="H7774" s="17" t="s">
        <v>2263</v>
      </c>
      <c r="I7774" s="66">
        <f t="shared" ref="I7774:O7774" si="6107">SUM(I7726,I7744,I7761,I7768)</f>
        <v>72142458</v>
      </c>
      <c r="J7774" s="66">
        <f t="shared" si="6107"/>
        <v>60552458</v>
      </c>
      <c r="K7774" s="66">
        <f t="shared" si="6107"/>
        <v>0</v>
      </c>
      <c r="L7774" s="66">
        <f t="shared" si="6093"/>
        <v>4914843</v>
      </c>
      <c r="M7774" s="66">
        <f t="shared" si="6107"/>
        <v>0</v>
      </c>
      <c r="N7774" s="66">
        <f t="shared" si="6107"/>
        <v>0</v>
      </c>
      <c r="O7774" s="66">
        <f t="shared" si="6107"/>
        <v>4914843</v>
      </c>
      <c r="P7774" s="66">
        <f t="shared" si="6094"/>
        <v>4914843</v>
      </c>
      <c r="Q7774" s="66">
        <f t="shared" si="6095"/>
        <v>8.1166696816832768</v>
      </c>
    </row>
    <row r="7775" spans="1:17" ht="15.75" thickBot="1" x14ac:dyDescent="0.3">
      <c r="A7775" s="23" t="s">
        <v>1</v>
      </c>
      <c r="B7775" s="23" t="s">
        <v>1</v>
      </c>
      <c r="C7775" s="23" t="s">
        <v>1</v>
      </c>
      <c r="D7775" s="49" t="s">
        <v>1</v>
      </c>
      <c r="E7775" s="49" t="s">
        <v>1</v>
      </c>
      <c r="F7775" s="49" t="s">
        <v>1</v>
      </c>
      <c r="G7775" s="49" t="s">
        <v>1</v>
      </c>
      <c r="H7775" s="11" t="s">
        <v>64</v>
      </c>
      <c r="I7775" s="67">
        <v>32</v>
      </c>
      <c r="J7775" s="67">
        <v>32</v>
      </c>
      <c r="K7775" s="67"/>
      <c r="L7775" s="67"/>
      <c r="M7775" s="67"/>
      <c r="N7775" s="67"/>
      <c r="O7775" s="67"/>
      <c r="P7775" s="67"/>
      <c r="Q7775" s="67"/>
    </row>
    <row r="7776" spans="1:17" ht="34.5" thickBot="1" x14ac:dyDescent="0.3">
      <c r="A7776" s="23" t="s">
        <v>1</v>
      </c>
      <c r="B7776" s="23" t="s">
        <v>1</v>
      </c>
      <c r="C7776" s="23" t="s">
        <v>1</v>
      </c>
      <c r="D7776" s="49" t="s">
        <v>1</v>
      </c>
      <c r="E7776" s="49" t="s">
        <v>1</v>
      </c>
      <c r="F7776" s="49" t="s">
        <v>1</v>
      </c>
      <c r="G7776" s="49" t="s">
        <v>1</v>
      </c>
      <c r="H7776" s="22" t="s">
        <v>65</v>
      </c>
      <c r="I7776" s="64" t="s">
        <v>2718</v>
      </c>
      <c r="J7776" s="64" t="s">
        <v>2879</v>
      </c>
      <c r="K7776" s="64" t="s">
        <v>2942</v>
      </c>
      <c r="L7776" s="64" t="s">
        <v>2942</v>
      </c>
      <c r="M7776" s="64" t="s">
        <v>2950</v>
      </c>
      <c r="N7776" s="64" t="s">
        <v>2949</v>
      </c>
      <c r="O7776" s="64" t="s">
        <v>2948</v>
      </c>
      <c r="P7776" s="64" t="s">
        <v>2942</v>
      </c>
      <c r="Q7776" s="64" t="s">
        <v>2944</v>
      </c>
    </row>
    <row r="7777" spans="1:17" x14ac:dyDescent="0.25">
      <c r="A7777" s="24"/>
      <c r="B7777" s="24"/>
      <c r="C7777" s="24"/>
      <c r="D7777" s="51"/>
      <c r="E7777" s="51"/>
      <c r="F7777" s="51"/>
      <c r="G7777" s="51"/>
      <c r="H7777" s="18" t="s">
        <v>1</v>
      </c>
      <c r="I7777" s="65">
        <v>1</v>
      </c>
      <c r="J7777" s="65" t="s">
        <v>2894</v>
      </c>
      <c r="K7777" s="65">
        <v>3</v>
      </c>
      <c r="L7777" s="65" t="s">
        <v>2945</v>
      </c>
      <c r="M7777" s="65">
        <v>5</v>
      </c>
      <c r="N7777" s="65">
        <v>6</v>
      </c>
      <c r="O7777" s="65">
        <v>7</v>
      </c>
      <c r="P7777" s="65" t="s">
        <v>2946</v>
      </c>
      <c r="Q7777" s="65">
        <v>9</v>
      </c>
    </row>
    <row r="7778" spans="1:17" x14ac:dyDescent="0.25">
      <c r="A7778" s="24"/>
      <c r="B7778" s="24"/>
      <c r="C7778" s="24"/>
      <c r="D7778" s="51"/>
      <c r="E7778" s="52"/>
      <c r="F7778" s="52"/>
      <c r="G7778" s="52"/>
      <c r="H7778" s="19" t="s">
        <v>335</v>
      </c>
      <c r="I7778" s="69">
        <f t="shared" ref="I7778" si="6108">SUM(I7750)</f>
        <v>31336365</v>
      </c>
      <c r="J7778" s="69">
        <f t="shared" ref="J7778:K7778" si="6109">SUM(J7750)</f>
        <v>31286365</v>
      </c>
      <c r="K7778" s="69">
        <f t="shared" si="6109"/>
        <v>0</v>
      </c>
      <c r="L7778" s="69">
        <f t="shared" si="6093"/>
        <v>2450000</v>
      </c>
      <c r="M7778" s="69">
        <f t="shared" ref="M7778" si="6110">SUM(M7750)</f>
        <v>0</v>
      </c>
      <c r="N7778" s="69">
        <f t="shared" ref="N7778:O7778" si="6111">SUM(N7750)</f>
        <v>0</v>
      </c>
      <c r="O7778" s="69">
        <f t="shared" si="6111"/>
        <v>2450000</v>
      </c>
      <c r="P7778" s="69">
        <f t="shared" si="6094"/>
        <v>2450000</v>
      </c>
      <c r="Q7778" s="69">
        <f t="shared" si="6095"/>
        <v>7.8308873530050542</v>
      </c>
    </row>
    <row r="7779" spans="1:17" x14ac:dyDescent="0.25">
      <c r="A7779" s="24"/>
      <c r="B7779" s="24"/>
      <c r="C7779" s="24"/>
      <c r="D7779" s="51"/>
      <c r="E7779" s="52"/>
      <c r="F7779" s="52"/>
      <c r="G7779" s="52"/>
      <c r="H7779" s="19" t="s">
        <v>336</v>
      </c>
      <c r="I7779" s="69">
        <f t="shared" ref="I7779" si="6112">SUM(I7773,I7772,I7771,I7764,I7760,I7759,I7757,I7756,I7755,I7754,I7752,I7751,I7749,I7747,I7743,I7742,I7741,I7740,I7738,I7736,I7734,I7733,I7732,I7731,I7730,I7728)</f>
        <v>40806093</v>
      </c>
      <c r="J7779" s="69">
        <f t="shared" ref="J7779:K7779" si="6113">SUM(J7773,J7772,J7771,J7764,J7760,J7759,J7757,J7756,J7755,J7754,J7752,J7751,J7749,J7747,J7743,J7742,J7741,J7740,J7738,J7736,J7734,J7733,J7732,J7731,J7730,J7728)</f>
        <v>29266093</v>
      </c>
      <c r="K7779" s="69">
        <f t="shared" si="6113"/>
        <v>0</v>
      </c>
      <c r="L7779" s="69">
        <f t="shared" si="6093"/>
        <v>2464843</v>
      </c>
      <c r="M7779" s="69">
        <f t="shared" ref="M7779" si="6114">SUM(M7773,M7772,M7771,M7764,M7760,M7759,M7757,M7756,M7755,M7754,M7752,M7751,M7749,M7747,M7743,M7742,M7741,M7740,M7738,M7736,M7734,M7733,M7732,M7731,M7730,M7728)</f>
        <v>0</v>
      </c>
      <c r="N7779" s="69">
        <f t="shared" ref="N7779:O7779" si="6115">SUM(N7773,N7772,N7771,N7764,N7760,N7759,N7757,N7756,N7755,N7754,N7752,N7751,N7749,N7747,N7743,N7742,N7741,N7740,N7738,N7736,N7734,N7733,N7732,N7731,N7730,N7728)</f>
        <v>0</v>
      </c>
      <c r="O7779" s="69">
        <f t="shared" si="6115"/>
        <v>2464843</v>
      </c>
      <c r="P7779" s="69">
        <f t="shared" si="6094"/>
        <v>2464843</v>
      </c>
      <c r="Q7779" s="69">
        <f t="shared" si="6095"/>
        <v>8.4221798926149791</v>
      </c>
    </row>
    <row r="7780" spans="1:17" x14ac:dyDescent="0.25">
      <c r="A7780" s="24"/>
      <c r="B7780" s="24"/>
      <c r="C7780" s="24"/>
      <c r="D7780" s="51"/>
      <c r="E7780" s="51"/>
      <c r="F7780" s="51"/>
      <c r="G7780" s="51"/>
      <c r="H7780" s="20" t="s">
        <v>67</v>
      </c>
      <c r="I7780" s="69">
        <f t="shared" ref="I7780" si="6116">SUM(I7778:I7779)</f>
        <v>72142458</v>
      </c>
      <c r="J7780" s="69">
        <f t="shared" ref="J7780:K7780" si="6117">SUM(J7778:J7779)</f>
        <v>60552458</v>
      </c>
      <c r="K7780" s="69">
        <f t="shared" si="6117"/>
        <v>0</v>
      </c>
      <c r="L7780" s="69">
        <f t="shared" si="6093"/>
        <v>4914843</v>
      </c>
      <c r="M7780" s="69">
        <f t="shared" ref="M7780" si="6118">SUM(M7778:M7779)</f>
        <v>0</v>
      </c>
      <c r="N7780" s="69">
        <f t="shared" ref="N7780:O7780" si="6119">SUM(N7778:N7779)</f>
        <v>0</v>
      </c>
      <c r="O7780" s="69">
        <f t="shared" si="6119"/>
        <v>4914843</v>
      </c>
      <c r="P7780" s="69">
        <f t="shared" si="6094"/>
        <v>4914843</v>
      </c>
      <c r="Q7780" s="69">
        <f t="shared" si="6095"/>
        <v>8.1166696816832768</v>
      </c>
    </row>
    <row r="7781" spans="1:17" x14ac:dyDescent="0.25">
      <c r="A7781" s="25"/>
      <c r="B7781" s="25"/>
      <c r="C7781" s="25"/>
      <c r="D7781" s="53"/>
      <c r="E7781" s="53"/>
      <c r="F7781" s="53"/>
      <c r="G7781" s="53"/>
    </row>
    <row r="7782" spans="1:17" x14ac:dyDescent="0.25">
      <c r="A7782" s="23" t="s">
        <v>1</v>
      </c>
      <c r="B7782" s="23" t="s">
        <v>1</v>
      </c>
      <c r="C7782" s="23" t="s">
        <v>1</v>
      </c>
      <c r="D7782" s="49" t="s">
        <v>1</v>
      </c>
      <c r="E7782" s="49" t="s">
        <v>1</v>
      </c>
      <c r="F7782" s="49" t="s">
        <v>1</v>
      </c>
      <c r="G7782" s="49" t="s">
        <v>1</v>
      </c>
      <c r="H7782" s="26" t="s">
        <v>1</v>
      </c>
      <c r="I7782" s="70"/>
      <c r="J7782" s="70"/>
      <c r="K7782" s="70"/>
      <c r="L7782" s="70"/>
      <c r="M7782" s="70"/>
      <c r="N7782" s="70"/>
      <c r="O7782" s="70"/>
      <c r="P7782" s="70"/>
      <c r="Q7782" s="70"/>
    </row>
    <row r="7783" spans="1:17" x14ac:dyDescent="0.25">
      <c r="A7783" s="23" t="s">
        <v>1</v>
      </c>
      <c r="B7783" s="23" t="s">
        <v>1</v>
      </c>
      <c r="C7783" s="23" t="s">
        <v>1</v>
      </c>
      <c r="D7783" s="49" t="s">
        <v>1</v>
      </c>
      <c r="E7783" s="49" t="s">
        <v>1</v>
      </c>
      <c r="F7783" s="49" t="s">
        <v>1</v>
      </c>
      <c r="G7783" s="49" t="s">
        <v>1</v>
      </c>
      <c r="H7783" s="17" t="s">
        <v>2264</v>
      </c>
      <c r="I7783" s="66">
        <f t="shared" ref="I7783" si="6120">SUM(I7774)</f>
        <v>72142458</v>
      </c>
      <c r="J7783" s="66">
        <f t="shared" ref="J7783:K7783" si="6121">SUM(J7774)</f>
        <v>60552458</v>
      </c>
      <c r="K7783" s="66">
        <f t="shared" si="6121"/>
        <v>0</v>
      </c>
      <c r="L7783" s="66">
        <f t="shared" si="6093"/>
        <v>4914843</v>
      </c>
      <c r="M7783" s="66">
        <f t="shared" ref="M7783:O7783" si="6122">SUM(M7774)</f>
        <v>0</v>
      </c>
      <c r="N7783" s="66">
        <f t="shared" si="6122"/>
        <v>0</v>
      </c>
      <c r="O7783" s="66">
        <f t="shared" si="6122"/>
        <v>4914843</v>
      </c>
      <c r="P7783" s="66">
        <f t="shared" si="6094"/>
        <v>4914843</v>
      </c>
      <c r="Q7783" s="66">
        <f t="shared" si="6095"/>
        <v>8.1166696816832768</v>
      </c>
    </row>
    <row r="7784" spans="1:17" x14ac:dyDescent="0.25">
      <c r="A7784" s="23" t="s">
        <v>1</v>
      </c>
      <c r="B7784" s="23" t="s">
        <v>1</v>
      </c>
      <c r="C7784" s="23" t="s">
        <v>1</v>
      </c>
      <c r="D7784" s="49" t="s">
        <v>1</v>
      </c>
      <c r="E7784" s="49" t="s">
        <v>1</v>
      </c>
      <c r="F7784" s="49" t="s">
        <v>1</v>
      </c>
      <c r="G7784" s="49" t="s">
        <v>1</v>
      </c>
      <c r="H7784" s="11" t="s">
        <v>64</v>
      </c>
      <c r="I7784" s="67">
        <f t="shared" ref="I7784" si="6123">I7775</f>
        <v>32</v>
      </c>
      <c r="J7784" s="67">
        <f t="shared" ref="J7784" si="6124">J7775</f>
        <v>32</v>
      </c>
      <c r="K7784" s="67"/>
      <c r="L7784" s="67"/>
      <c r="M7784" s="67"/>
      <c r="N7784" s="67"/>
      <c r="O7784" s="67"/>
      <c r="P7784" s="67"/>
      <c r="Q7784" s="67"/>
    </row>
    <row r="7785" spans="1:17" x14ac:dyDescent="0.25">
      <c r="A7785" s="23" t="s">
        <v>1</v>
      </c>
      <c r="B7785" s="23" t="s">
        <v>1</v>
      </c>
      <c r="C7785" s="23" t="s">
        <v>1</v>
      </c>
      <c r="D7785" s="49" t="s">
        <v>1</v>
      </c>
      <c r="E7785" s="49" t="s">
        <v>1</v>
      </c>
      <c r="F7785" s="49" t="s">
        <v>1</v>
      </c>
      <c r="G7785" s="49" t="s">
        <v>1</v>
      </c>
      <c r="H7785" s="13" t="s">
        <v>1</v>
      </c>
      <c r="I7785" s="71"/>
      <c r="J7785" s="71"/>
      <c r="K7785" s="71"/>
      <c r="L7785" s="71"/>
      <c r="M7785" s="71"/>
      <c r="N7785" s="71"/>
      <c r="O7785" s="71"/>
      <c r="P7785" s="71"/>
      <c r="Q7785" s="71"/>
    </row>
    <row r="7786" spans="1:17" ht="15.75" thickBot="1" x14ac:dyDescent="0.3">
      <c r="A7786" s="14" t="s">
        <v>2240</v>
      </c>
      <c r="B7786" s="14" t="s">
        <v>69</v>
      </c>
      <c r="C7786" s="12" t="s">
        <v>1</v>
      </c>
      <c r="D7786" s="43" t="s">
        <v>1</v>
      </c>
      <c r="E7786" s="42" t="s">
        <v>1</v>
      </c>
      <c r="F7786" s="42" t="s">
        <v>1</v>
      </c>
      <c r="G7786" s="42" t="s">
        <v>1</v>
      </c>
      <c r="H7786" s="11" t="s">
        <v>1</v>
      </c>
      <c r="I7786" s="63"/>
      <c r="J7786" s="63"/>
      <c r="K7786" s="63"/>
      <c r="L7786" s="63"/>
      <c r="M7786" s="63"/>
      <c r="N7786" s="63"/>
      <c r="O7786" s="63"/>
      <c r="P7786" s="63"/>
      <c r="Q7786" s="63"/>
    </row>
    <row r="7787" spans="1:17" ht="34.5" thickBot="1" x14ac:dyDescent="0.3">
      <c r="A7787" s="22" t="s">
        <v>4</v>
      </c>
      <c r="B7787" s="22" t="s">
        <v>5</v>
      </c>
      <c r="C7787" s="22" t="s">
        <v>6</v>
      </c>
      <c r="D7787" s="44" t="s">
        <v>2891</v>
      </c>
      <c r="E7787" s="44" t="s">
        <v>2895</v>
      </c>
      <c r="F7787" s="44" t="s">
        <v>7</v>
      </c>
      <c r="G7787" s="44" t="s">
        <v>8</v>
      </c>
      <c r="H7787" s="22" t="s">
        <v>9</v>
      </c>
      <c r="I7787" s="64" t="s">
        <v>2718</v>
      </c>
      <c r="J7787" s="64" t="s">
        <v>2879</v>
      </c>
      <c r="K7787" s="64" t="s">
        <v>2942</v>
      </c>
      <c r="L7787" s="64" t="s">
        <v>2942</v>
      </c>
      <c r="M7787" s="64" t="s">
        <v>2950</v>
      </c>
      <c r="N7787" s="64" t="s">
        <v>2949</v>
      </c>
      <c r="O7787" s="64" t="s">
        <v>2948</v>
      </c>
      <c r="P7787" s="64" t="s">
        <v>2942</v>
      </c>
      <c r="Q7787" s="64" t="s">
        <v>2944</v>
      </c>
    </row>
    <row r="7788" spans="1:17" x14ac:dyDescent="0.25">
      <c r="A7788" s="15" t="s">
        <v>1</v>
      </c>
      <c r="B7788" s="15" t="s">
        <v>1</v>
      </c>
      <c r="C7788" s="15" t="s">
        <v>1</v>
      </c>
      <c r="D7788" s="45" t="s">
        <v>1</v>
      </c>
      <c r="E7788" s="45" t="s">
        <v>1</v>
      </c>
      <c r="F7788" s="46" t="s">
        <v>1</v>
      </c>
      <c r="G7788" s="47" t="s">
        <v>1</v>
      </c>
      <c r="H7788" s="16" t="s">
        <v>1</v>
      </c>
      <c r="I7788" s="65">
        <v>1</v>
      </c>
      <c r="J7788" s="65" t="s">
        <v>2894</v>
      </c>
      <c r="K7788" s="65">
        <v>3</v>
      </c>
      <c r="L7788" s="65" t="s">
        <v>2945</v>
      </c>
      <c r="M7788" s="65">
        <v>5</v>
      </c>
      <c r="N7788" s="65">
        <v>6</v>
      </c>
      <c r="O7788" s="65">
        <v>7</v>
      </c>
      <c r="P7788" s="65" t="s">
        <v>2946</v>
      </c>
      <c r="Q7788" s="65">
        <v>9</v>
      </c>
    </row>
    <row r="7789" spans="1:17" s="8" customFormat="1" x14ac:dyDescent="0.25">
      <c r="A7789" s="1" t="s">
        <v>2240</v>
      </c>
      <c r="B7789" s="1" t="s">
        <v>2637</v>
      </c>
      <c r="C7789" s="2" t="s">
        <v>2628</v>
      </c>
      <c r="D7789" s="54" t="s">
        <v>2638</v>
      </c>
      <c r="E7789" s="55" t="s">
        <v>1</v>
      </c>
      <c r="F7789" s="55" t="s">
        <v>1</v>
      </c>
      <c r="G7789" s="55" t="s">
        <v>1</v>
      </c>
      <c r="H7789" s="10" t="s">
        <v>2639</v>
      </c>
      <c r="I7789" s="75"/>
      <c r="J7789" s="75"/>
      <c r="K7789" s="75"/>
      <c r="L7789" s="75"/>
      <c r="M7789" s="75"/>
      <c r="N7789" s="75"/>
      <c r="O7789" s="75"/>
      <c r="P7789" s="75">
        <f t="shared" si="6094"/>
        <v>0</v>
      </c>
      <c r="Q7789" s="75" t="str">
        <f t="shared" si="6095"/>
        <v>-</v>
      </c>
    </row>
    <row r="7790" spans="1:17" s="8" customFormat="1" ht="22.5" x14ac:dyDescent="0.25">
      <c r="A7790" s="1" t="s">
        <v>1</v>
      </c>
      <c r="B7790" s="1" t="s">
        <v>1</v>
      </c>
      <c r="C7790" s="1" t="s">
        <v>1</v>
      </c>
      <c r="D7790" s="55" t="s">
        <v>1</v>
      </c>
      <c r="E7790" s="55" t="s">
        <v>1</v>
      </c>
      <c r="F7790" s="55" t="s">
        <v>1</v>
      </c>
      <c r="G7790" s="55" t="s">
        <v>1</v>
      </c>
      <c r="H7790" s="3" t="s">
        <v>13</v>
      </c>
      <c r="I7790" s="38">
        <f t="shared" ref="I7790" si="6125">SUM(I7791,I7799,I7801)</f>
        <v>15366610</v>
      </c>
      <c r="J7790" s="38">
        <f t="shared" ref="J7790:K7790" si="6126">SUM(J7791,J7799,J7801)</f>
        <v>15318610</v>
      </c>
      <c r="K7790" s="38">
        <f t="shared" si="6126"/>
        <v>0</v>
      </c>
      <c r="L7790" s="38">
        <f t="shared" si="6093"/>
        <v>1214605</v>
      </c>
      <c r="M7790" s="38">
        <f t="shared" ref="M7790" si="6127">SUM(M7791,M7799,M7801)</f>
        <v>0</v>
      </c>
      <c r="N7790" s="38">
        <f t="shared" ref="N7790:O7790" si="6128">SUM(N7791,N7799,N7801)</f>
        <v>0</v>
      </c>
      <c r="O7790" s="38">
        <f t="shared" si="6128"/>
        <v>1214605</v>
      </c>
      <c r="P7790" s="38">
        <f t="shared" si="6094"/>
        <v>1214605</v>
      </c>
      <c r="Q7790" s="38">
        <f t="shared" si="6095"/>
        <v>7.9289504726603788</v>
      </c>
    </row>
    <row r="7791" spans="1:17" s="8" customFormat="1" x14ac:dyDescent="0.25">
      <c r="A7791" s="2" t="s">
        <v>2240</v>
      </c>
      <c r="B7791" s="2" t="s">
        <v>2637</v>
      </c>
      <c r="C7791" s="2" t="s">
        <v>2628</v>
      </c>
      <c r="D7791" s="54" t="s">
        <v>2638</v>
      </c>
      <c r="E7791" s="55" t="s">
        <v>14</v>
      </c>
      <c r="F7791" s="55" t="s">
        <v>1</v>
      </c>
      <c r="G7791" s="55" t="s">
        <v>1</v>
      </c>
      <c r="H7791" s="10" t="s">
        <v>15</v>
      </c>
      <c r="I7791" s="81">
        <f t="shared" ref="I7791" si="6129">SUM(I7792,I7793)</f>
        <v>11059985</v>
      </c>
      <c r="J7791" s="81">
        <f t="shared" ref="J7791:K7791" si="6130">SUM(J7792,J7793)</f>
        <v>11059985</v>
      </c>
      <c r="K7791" s="81">
        <f t="shared" si="6130"/>
        <v>0</v>
      </c>
      <c r="L7791" s="81">
        <f t="shared" si="6093"/>
        <v>819214</v>
      </c>
      <c r="M7791" s="81">
        <f t="shared" ref="M7791" si="6131">SUM(M7792,M7793)</f>
        <v>0</v>
      </c>
      <c r="N7791" s="81">
        <f t="shared" ref="N7791:O7791" si="6132">SUM(N7792,N7793)</f>
        <v>0</v>
      </c>
      <c r="O7791" s="81">
        <f t="shared" si="6132"/>
        <v>819214</v>
      </c>
      <c r="P7791" s="81">
        <f t="shared" si="6094"/>
        <v>819214</v>
      </c>
      <c r="Q7791" s="81">
        <f t="shared" si="6095"/>
        <v>7.4070082373529438</v>
      </c>
    </row>
    <row r="7792" spans="1:17" s="8" customFormat="1" x14ac:dyDescent="0.25">
      <c r="A7792" s="2" t="s">
        <v>2240</v>
      </c>
      <c r="B7792" s="2" t="s">
        <v>2637</v>
      </c>
      <c r="C7792" s="2" t="s">
        <v>2628</v>
      </c>
      <c r="D7792" s="54" t="s">
        <v>2638</v>
      </c>
      <c r="E7792" s="59" t="s">
        <v>17</v>
      </c>
      <c r="F7792" s="54" t="s">
        <v>1</v>
      </c>
      <c r="G7792" s="56" t="s">
        <v>1</v>
      </c>
      <c r="H7792" s="31" t="s">
        <v>16</v>
      </c>
      <c r="I7792" s="82">
        <f t="shared" ref="I7792" si="6133">SUM(I7835,I7882,I7928,I7974,I8018,I8066)</f>
        <v>9452289</v>
      </c>
      <c r="J7792" s="82">
        <f t="shared" ref="J7792:K7792" si="6134">SUM(J7835,J7882,J7928,J7974,J8018,J8066)</f>
        <v>9452289</v>
      </c>
      <c r="K7792" s="82">
        <f t="shared" si="6134"/>
        <v>0</v>
      </c>
      <c r="L7792" s="82">
        <f t="shared" si="6093"/>
        <v>715000</v>
      </c>
      <c r="M7792" s="82">
        <f t="shared" ref="M7792" si="6135">SUM(M7835,M7882,M7928,M7974,M8018,M8066)</f>
        <v>0</v>
      </c>
      <c r="N7792" s="82">
        <f t="shared" ref="N7792:O7792" si="6136">SUM(N7835,N7882,N7928,N7974,N8018,N8066)</f>
        <v>0</v>
      </c>
      <c r="O7792" s="82">
        <f t="shared" si="6136"/>
        <v>715000</v>
      </c>
      <c r="P7792" s="82">
        <f t="shared" si="6094"/>
        <v>715000</v>
      </c>
      <c r="Q7792" s="82">
        <f t="shared" si="6095"/>
        <v>7.5643053232925901</v>
      </c>
    </row>
    <row r="7793" spans="1:17" s="8" customFormat="1" x14ac:dyDescent="0.25">
      <c r="A7793" s="1" t="s">
        <v>2240</v>
      </c>
      <c r="B7793" s="1" t="s">
        <v>2637</v>
      </c>
      <c r="C7793" s="1" t="s">
        <v>2628</v>
      </c>
      <c r="D7793" s="54" t="s">
        <v>2638</v>
      </c>
      <c r="E7793" s="57" t="s">
        <v>18</v>
      </c>
      <c r="F7793" s="54" t="s">
        <v>1</v>
      </c>
      <c r="G7793" s="56" t="s">
        <v>1</v>
      </c>
      <c r="H7793" s="10" t="s">
        <v>19</v>
      </c>
      <c r="I7793" s="81">
        <f t="shared" ref="I7793" si="6137">SUM(I7794:I7798)</f>
        <v>1607696</v>
      </c>
      <c r="J7793" s="81">
        <f t="shared" ref="J7793:K7793" si="6138">SUM(J7794:J7798)</f>
        <v>1607696</v>
      </c>
      <c r="K7793" s="81">
        <f t="shared" si="6138"/>
        <v>0</v>
      </c>
      <c r="L7793" s="81">
        <f t="shared" si="6093"/>
        <v>104214</v>
      </c>
      <c r="M7793" s="81">
        <f t="shared" ref="M7793" si="6139">SUM(M7794:M7798)</f>
        <v>0</v>
      </c>
      <c r="N7793" s="81">
        <f t="shared" ref="N7793:O7793" si="6140">SUM(N7794:N7798)</f>
        <v>0</v>
      </c>
      <c r="O7793" s="81">
        <f t="shared" si="6140"/>
        <v>104214</v>
      </c>
      <c r="P7793" s="81">
        <f t="shared" si="6094"/>
        <v>104214</v>
      </c>
      <c r="Q7793" s="81">
        <f t="shared" si="6095"/>
        <v>6.4821956389765232</v>
      </c>
    </row>
    <row r="7794" spans="1:17" s="8" customFormat="1" x14ac:dyDescent="0.25">
      <c r="A7794" s="2" t="s">
        <v>2240</v>
      </c>
      <c r="B7794" s="2" t="s">
        <v>2637</v>
      </c>
      <c r="C7794" s="2" t="s">
        <v>2628</v>
      </c>
      <c r="D7794" s="54" t="s">
        <v>2638</v>
      </c>
      <c r="E7794" s="59" t="s">
        <v>20</v>
      </c>
      <c r="F7794" s="54" t="s">
        <v>1</v>
      </c>
      <c r="G7794" s="56" t="s">
        <v>1</v>
      </c>
      <c r="H7794" s="31" t="s">
        <v>73</v>
      </c>
      <c r="I7794" s="82">
        <f t="shared" ref="I7794" si="6141">SUM(I7837,I7884,I7930,I7976,I8020,I8068)</f>
        <v>343184</v>
      </c>
      <c r="J7794" s="82">
        <f t="shared" ref="J7794:K7794" si="6142">SUM(J7837,J7884,J7930,J7976,J8020,J8068)</f>
        <v>343184</v>
      </c>
      <c r="K7794" s="82">
        <f t="shared" si="6142"/>
        <v>0</v>
      </c>
      <c r="L7794" s="82">
        <f t="shared" si="6093"/>
        <v>18823</v>
      </c>
      <c r="M7794" s="82">
        <f t="shared" ref="M7794" si="6143">SUM(M7837,M7884,M7930,M7976,M8020,M8068)</f>
        <v>0</v>
      </c>
      <c r="N7794" s="82">
        <f t="shared" ref="N7794:O7794" si="6144">SUM(N7837,N7884,N7930,N7976,N8020,N8068)</f>
        <v>0</v>
      </c>
      <c r="O7794" s="82">
        <f t="shared" si="6144"/>
        <v>18823</v>
      </c>
      <c r="P7794" s="82">
        <f t="shared" si="6094"/>
        <v>18823</v>
      </c>
      <c r="Q7794" s="82">
        <f t="shared" si="6095"/>
        <v>5.4848128117860977</v>
      </c>
    </row>
    <row r="7795" spans="1:17" s="8" customFormat="1" x14ac:dyDescent="0.25">
      <c r="A7795" s="2" t="s">
        <v>2240</v>
      </c>
      <c r="B7795" s="2" t="s">
        <v>2637</v>
      </c>
      <c r="C7795" s="2" t="s">
        <v>2628</v>
      </c>
      <c r="D7795" s="54" t="s">
        <v>2638</v>
      </c>
      <c r="E7795" s="59" t="s">
        <v>20</v>
      </c>
      <c r="F7795" s="54" t="s">
        <v>1</v>
      </c>
      <c r="G7795" s="56" t="s">
        <v>1</v>
      </c>
      <c r="H7795" s="31" t="s">
        <v>26</v>
      </c>
      <c r="I7795" s="82">
        <f t="shared" ref="I7795" si="6145">SUM(I7841,I7888,I7933,I7979,I8023,I8071)</f>
        <v>123500</v>
      </c>
      <c r="J7795" s="82">
        <f t="shared" ref="J7795:K7795" si="6146">SUM(J7841,J7888,J7933,J7979,J8023,J8071)</f>
        <v>123500</v>
      </c>
      <c r="K7795" s="82">
        <f t="shared" si="6146"/>
        <v>0</v>
      </c>
      <c r="L7795" s="82">
        <f t="shared" si="6093"/>
        <v>10800</v>
      </c>
      <c r="M7795" s="82">
        <f t="shared" ref="M7795" si="6147">SUM(M7841,M7888,M7933,M7979,M8023,M8071)</f>
        <v>0</v>
      </c>
      <c r="N7795" s="82">
        <f t="shared" ref="N7795:O7795" si="6148">SUM(N7841,N7888,N7933,N7979,N8023,N8071)</f>
        <v>0</v>
      </c>
      <c r="O7795" s="82">
        <f t="shared" si="6148"/>
        <v>10800</v>
      </c>
      <c r="P7795" s="82">
        <f t="shared" si="6094"/>
        <v>10800</v>
      </c>
      <c r="Q7795" s="82">
        <f t="shared" si="6095"/>
        <v>8.7449392712550598</v>
      </c>
    </row>
    <row r="7796" spans="1:17" s="8" customFormat="1" x14ac:dyDescent="0.25">
      <c r="A7796" s="2" t="s">
        <v>2240</v>
      </c>
      <c r="B7796" s="2" t="s">
        <v>2637</v>
      </c>
      <c r="C7796" s="2" t="s">
        <v>2628</v>
      </c>
      <c r="D7796" s="54" t="s">
        <v>2638</v>
      </c>
      <c r="E7796" s="59" t="s">
        <v>20</v>
      </c>
      <c r="F7796" s="54" t="s">
        <v>1</v>
      </c>
      <c r="G7796" s="56" t="s">
        <v>1</v>
      </c>
      <c r="H7796" s="31" t="s">
        <v>24</v>
      </c>
      <c r="I7796" s="82">
        <f t="shared" ref="I7796" si="6149">SUM(I7839,I7886,I7932,I7978,I8022,I8070)</f>
        <v>208396</v>
      </c>
      <c r="J7796" s="82">
        <f t="shared" ref="J7796:K7796" si="6150">SUM(J7839,J7886,J7932,J7978,J8022,J8070)</f>
        <v>208396</v>
      </c>
      <c r="K7796" s="82">
        <f t="shared" si="6150"/>
        <v>0</v>
      </c>
      <c r="L7796" s="82">
        <f t="shared" si="6093"/>
        <v>0</v>
      </c>
      <c r="M7796" s="82">
        <f t="shared" ref="M7796" si="6151">SUM(M7839,M7886,M7932,M7978,M8022,M8070)</f>
        <v>0</v>
      </c>
      <c r="N7796" s="82">
        <f t="shared" ref="N7796:O7796" si="6152">SUM(N7839,N7886,N7932,N7978,N8022,N8070)</f>
        <v>0</v>
      </c>
      <c r="O7796" s="82">
        <f t="shared" si="6152"/>
        <v>0</v>
      </c>
      <c r="P7796" s="82">
        <f t="shared" si="6094"/>
        <v>0</v>
      </c>
      <c r="Q7796" s="82">
        <f t="shared" si="6095"/>
        <v>0</v>
      </c>
    </row>
    <row r="7797" spans="1:17" s="8" customFormat="1" x14ac:dyDescent="0.25">
      <c r="A7797" s="2" t="s">
        <v>2240</v>
      </c>
      <c r="B7797" s="2" t="s">
        <v>2637</v>
      </c>
      <c r="C7797" s="2" t="s">
        <v>2628</v>
      </c>
      <c r="D7797" s="54" t="s">
        <v>2638</v>
      </c>
      <c r="E7797" s="59" t="s">
        <v>20</v>
      </c>
      <c r="F7797" s="54" t="s">
        <v>1</v>
      </c>
      <c r="G7797" s="56" t="s">
        <v>1</v>
      </c>
      <c r="H7797" s="31" t="s">
        <v>22</v>
      </c>
      <c r="I7797" s="82">
        <f t="shared" ref="I7797" si="6153">SUM(I7838,I7885,I7931,I7977,I8021,I8069)</f>
        <v>896616</v>
      </c>
      <c r="J7797" s="82">
        <f t="shared" ref="J7797:K7797" si="6154">SUM(J7838,J7885,J7931,J7977,J8021,J8069)</f>
        <v>896616</v>
      </c>
      <c r="K7797" s="82">
        <f t="shared" si="6154"/>
        <v>0</v>
      </c>
      <c r="L7797" s="82">
        <f t="shared" si="6093"/>
        <v>74591</v>
      </c>
      <c r="M7797" s="82">
        <f t="shared" ref="M7797" si="6155">SUM(M7838,M7885,M7931,M7977,M8021,M8069)</f>
        <v>0</v>
      </c>
      <c r="N7797" s="82">
        <f t="shared" ref="N7797:O7797" si="6156">SUM(N7838,N7885,N7931,N7977,N8021,N8069)</f>
        <v>0</v>
      </c>
      <c r="O7797" s="82">
        <f t="shared" si="6156"/>
        <v>74591</v>
      </c>
      <c r="P7797" s="82">
        <f t="shared" si="6094"/>
        <v>74591</v>
      </c>
      <c r="Q7797" s="82">
        <f t="shared" si="6095"/>
        <v>8.3191689641942599</v>
      </c>
    </row>
    <row r="7798" spans="1:17" s="8" customFormat="1" x14ac:dyDescent="0.25">
      <c r="A7798" s="2" t="s">
        <v>2240</v>
      </c>
      <c r="B7798" s="2" t="s">
        <v>2637</v>
      </c>
      <c r="C7798" s="2" t="s">
        <v>2628</v>
      </c>
      <c r="D7798" s="54" t="s">
        <v>2638</v>
      </c>
      <c r="E7798" s="59" t="s">
        <v>20</v>
      </c>
      <c r="F7798" s="54" t="s">
        <v>1</v>
      </c>
      <c r="G7798" s="56" t="s">
        <v>1</v>
      </c>
      <c r="H7798" s="31" t="s">
        <v>76</v>
      </c>
      <c r="I7798" s="82">
        <f t="shared" ref="I7798" si="6157">SUM(I7840,I7887)</f>
        <v>36000</v>
      </c>
      <c r="J7798" s="82">
        <f t="shared" ref="J7798:K7798" si="6158">SUM(J7840,J7887)</f>
        <v>36000</v>
      </c>
      <c r="K7798" s="82">
        <f t="shared" si="6158"/>
        <v>0</v>
      </c>
      <c r="L7798" s="82">
        <f t="shared" si="6093"/>
        <v>0</v>
      </c>
      <c r="M7798" s="82">
        <f t="shared" ref="M7798" si="6159">SUM(M7840,M7887)</f>
        <v>0</v>
      </c>
      <c r="N7798" s="82">
        <f t="shared" ref="N7798:O7798" si="6160">SUM(N7840,N7887)</f>
        <v>0</v>
      </c>
      <c r="O7798" s="82">
        <f t="shared" si="6160"/>
        <v>0</v>
      </c>
      <c r="P7798" s="82">
        <f t="shared" si="6094"/>
        <v>0</v>
      </c>
      <c r="Q7798" s="82">
        <f t="shared" si="6095"/>
        <v>0</v>
      </c>
    </row>
    <row r="7799" spans="1:17" s="8" customFormat="1" x14ac:dyDescent="0.25">
      <c r="A7799" s="2" t="s">
        <v>2240</v>
      </c>
      <c r="B7799" s="2" t="s">
        <v>2637</v>
      </c>
      <c r="C7799" s="2" t="s">
        <v>2628</v>
      </c>
      <c r="D7799" s="54" t="s">
        <v>2638</v>
      </c>
      <c r="E7799" s="55" t="s">
        <v>27</v>
      </c>
      <c r="F7799" s="55" t="s">
        <v>1</v>
      </c>
      <c r="G7799" s="55" t="s">
        <v>1</v>
      </c>
      <c r="H7799" s="10" t="s">
        <v>28</v>
      </c>
      <c r="I7799" s="81">
        <f t="shared" ref="I7799:O7799" si="6161">SUM(I7800)</f>
        <v>1002090</v>
      </c>
      <c r="J7799" s="81">
        <f t="shared" si="6161"/>
        <v>1002090</v>
      </c>
      <c r="K7799" s="81">
        <f t="shared" si="6161"/>
        <v>0</v>
      </c>
      <c r="L7799" s="81">
        <f t="shared" si="6093"/>
        <v>76500</v>
      </c>
      <c r="M7799" s="81">
        <f t="shared" si="6161"/>
        <v>0</v>
      </c>
      <c r="N7799" s="81">
        <f t="shared" si="6161"/>
        <v>0</v>
      </c>
      <c r="O7799" s="81">
        <f t="shared" si="6161"/>
        <v>76500</v>
      </c>
      <c r="P7799" s="81">
        <f t="shared" si="6094"/>
        <v>76500</v>
      </c>
      <c r="Q7799" s="81">
        <f t="shared" si="6095"/>
        <v>7.6340448462712924</v>
      </c>
    </row>
    <row r="7800" spans="1:17" s="8" customFormat="1" x14ac:dyDescent="0.25">
      <c r="A7800" s="2" t="s">
        <v>2240</v>
      </c>
      <c r="B7800" s="2" t="s">
        <v>2637</v>
      </c>
      <c r="C7800" s="2" t="s">
        <v>2628</v>
      </c>
      <c r="D7800" s="54" t="s">
        <v>2638</v>
      </c>
      <c r="E7800" s="59" t="s">
        <v>30</v>
      </c>
      <c r="F7800" s="54" t="s">
        <v>1</v>
      </c>
      <c r="G7800" s="56" t="s">
        <v>1</v>
      </c>
      <c r="H7800" s="31" t="s">
        <v>29</v>
      </c>
      <c r="I7800" s="82">
        <f t="shared" ref="I7800" si="6162">SUM(I7843,I7890,I7935,I7981,I8025,I8073)</f>
        <v>1002090</v>
      </c>
      <c r="J7800" s="82">
        <f t="shared" ref="J7800:K7800" si="6163">SUM(J7843,J7890,J7935,J7981,J8025,J8073)</f>
        <v>1002090</v>
      </c>
      <c r="K7800" s="82">
        <f t="shared" si="6163"/>
        <v>0</v>
      </c>
      <c r="L7800" s="82">
        <f t="shared" si="6093"/>
        <v>76500</v>
      </c>
      <c r="M7800" s="82">
        <f t="shared" ref="M7800" si="6164">SUM(M7843,M7890,M7935,M7981,M8025,M8073)</f>
        <v>0</v>
      </c>
      <c r="N7800" s="82">
        <f t="shared" ref="N7800:O7800" si="6165">SUM(N7843,N7890,N7935,N7981,N8025,N8073)</f>
        <v>0</v>
      </c>
      <c r="O7800" s="82">
        <f t="shared" si="6165"/>
        <v>76500</v>
      </c>
      <c r="P7800" s="82">
        <f t="shared" si="6094"/>
        <v>76500</v>
      </c>
      <c r="Q7800" s="82">
        <f t="shared" si="6095"/>
        <v>7.6340448462712924</v>
      </c>
    </row>
    <row r="7801" spans="1:17" s="8" customFormat="1" x14ac:dyDescent="0.25">
      <c r="A7801" s="2" t="s">
        <v>2240</v>
      </c>
      <c r="B7801" s="2" t="s">
        <v>2637</v>
      </c>
      <c r="C7801" s="2" t="s">
        <v>2628</v>
      </c>
      <c r="D7801" s="54" t="s">
        <v>2638</v>
      </c>
      <c r="E7801" s="55" t="s">
        <v>31</v>
      </c>
      <c r="F7801" s="55" t="s">
        <v>1</v>
      </c>
      <c r="G7801" s="55" t="s">
        <v>1</v>
      </c>
      <c r="H7801" s="10" t="s">
        <v>32</v>
      </c>
      <c r="I7801" s="81">
        <f t="shared" ref="I7801" si="6166">SUM(I7802:I7810)</f>
        <v>3304535</v>
      </c>
      <c r="J7801" s="81">
        <f t="shared" ref="J7801:K7801" si="6167">SUM(J7802:J7810)</f>
        <v>3256535</v>
      </c>
      <c r="K7801" s="81">
        <f t="shared" si="6167"/>
        <v>0</v>
      </c>
      <c r="L7801" s="81">
        <f t="shared" si="6093"/>
        <v>318891</v>
      </c>
      <c r="M7801" s="81">
        <f t="shared" ref="M7801" si="6168">SUM(M7802:M7810)</f>
        <v>0</v>
      </c>
      <c r="N7801" s="81">
        <f t="shared" ref="N7801:O7801" si="6169">SUM(N7802:N7810)</f>
        <v>0</v>
      </c>
      <c r="O7801" s="81">
        <f t="shared" si="6169"/>
        <v>318891</v>
      </c>
      <c r="P7801" s="81">
        <f t="shared" si="6094"/>
        <v>318891</v>
      </c>
      <c r="Q7801" s="81">
        <f t="shared" si="6095"/>
        <v>9.7923406319907507</v>
      </c>
    </row>
    <row r="7802" spans="1:17" s="8" customFormat="1" x14ac:dyDescent="0.25">
      <c r="A7802" s="2" t="s">
        <v>2240</v>
      </c>
      <c r="B7802" s="2" t="s">
        <v>2637</v>
      </c>
      <c r="C7802" s="2" t="s">
        <v>2628</v>
      </c>
      <c r="D7802" s="54" t="s">
        <v>2638</v>
      </c>
      <c r="E7802" s="59" t="s">
        <v>34</v>
      </c>
      <c r="F7802" s="54" t="s">
        <v>1</v>
      </c>
      <c r="G7802" s="56" t="s">
        <v>1</v>
      </c>
      <c r="H7802" s="31" t="s">
        <v>33</v>
      </c>
      <c r="I7802" s="82">
        <f t="shared" ref="I7802" si="6170">SUM(I7845,I7892,I7937,I7983,I8027,I8075)</f>
        <v>53652</v>
      </c>
      <c r="J7802" s="82">
        <f t="shared" ref="J7802:K7802" si="6171">SUM(J7845,J7892,J7937,J7983,J8027,J8075)</f>
        <v>53652</v>
      </c>
      <c r="K7802" s="82">
        <f t="shared" si="6171"/>
        <v>0</v>
      </c>
      <c r="L7802" s="82">
        <f t="shared" si="6093"/>
        <v>8463</v>
      </c>
      <c r="M7802" s="82">
        <f t="shared" ref="M7802" si="6172">SUM(M7845,M7892,M7937,M7983,M8027,M8075)</f>
        <v>0</v>
      </c>
      <c r="N7802" s="82">
        <f t="shared" ref="N7802:O7802" si="6173">SUM(N7845,N7892,N7937,N7983,N8027,N8075)</f>
        <v>0</v>
      </c>
      <c r="O7802" s="82">
        <f t="shared" si="6173"/>
        <v>8463</v>
      </c>
      <c r="P7802" s="82">
        <f t="shared" si="6094"/>
        <v>8463</v>
      </c>
      <c r="Q7802" s="82">
        <f t="shared" si="6095"/>
        <v>15.773876090360098</v>
      </c>
    </row>
    <row r="7803" spans="1:17" s="8" customFormat="1" x14ac:dyDescent="0.25">
      <c r="A7803" s="2" t="s">
        <v>2240</v>
      </c>
      <c r="B7803" s="2" t="s">
        <v>2637</v>
      </c>
      <c r="C7803" s="2" t="s">
        <v>2628</v>
      </c>
      <c r="D7803" s="54" t="s">
        <v>2638</v>
      </c>
      <c r="E7803" s="59" t="s">
        <v>228</v>
      </c>
      <c r="F7803" s="54" t="s">
        <v>1</v>
      </c>
      <c r="G7803" s="56" t="s">
        <v>1</v>
      </c>
      <c r="H7803" s="31" t="s">
        <v>227</v>
      </c>
      <c r="I7803" s="82">
        <f t="shared" ref="I7803" si="6174">SUM(I7846,I7893,I7938,I7984,I8028,I8076)</f>
        <v>495000</v>
      </c>
      <c r="J7803" s="82">
        <f t="shared" ref="J7803:K7803" si="6175">SUM(J7846,J7893,J7938,J7984,J8028,J8076)</f>
        <v>490000</v>
      </c>
      <c r="K7803" s="82">
        <f t="shared" si="6175"/>
        <v>0</v>
      </c>
      <c r="L7803" s="82">
        <f t="shared" si="6093"/>
        <v>68150</v>
      </c>
      <c r="M7803" s="82">
        <f t="shared" ref="M7803" si="6176">SUM(M7846,M7893,M7938,M7984,M8028,M8076)</f>
        <v>0</v>
      </c>
      <c r="N7803" s="82">
        <f t="shared" ref="N7803:O7803" si="6177">SUM(N7846,N7893,N7938,N7984,N8028,N8076)</f>
        <v>0</v>
      </c>
      <c r="O7803" s="82">
        <f t="shared" si="6177"/>
        <v>68150</v>
      </c>
      <c r="P7803" s="82">
        <f t="shared" si="6094"/>
        <v>68150</v>
      </c>
      <c r="Q7803" s="82">
        <f t="shared" si="6095"/>
        <v>13.908163265306122</v>
      </c>
    </row>
    <row r="7804" spans="1:17" s="8" customFormat="1" x14ac:dyDescent="0.25">
      <c r="A7804" s="2" t="s">
        <v>2240</v>
      </c>
      <c r="B7804" s="2" t="s">
        <v>2637</v>
      </c>
      <c r="C7804" s="2" t="s">
        <v>2628</v>
      </c>
      <c r="D7804" s="54" t="s">
        <v>2638</v>
      </c>
      <c r="E7804" s="59" t="s">
        <v>230</v>
      </c>
      <c r="F7804" s="54" t="s">
        <v>1</v>
      </c>
      <c r="G7804" s="56" t="s">
        <v>1</v>
      </c>
      <c r="H7804" s="31" t="s">
        <v>229</v>
      </c>
      <c r="I7804" s="82">
        <f t="shared" ref="I7804" si="6178">SUM(I7847,I7894,I7939,I7985,I8029,I8077)</f>
        <v>224300</v>
      </c>
      <c r="J7804" s="82">
        <f t="shared" ref="J7804:K7804" si="6179">SUM(J7847,J7894,J7939,J7985,J8029,J8077)</f>
        <v>219300</v>
      </c>
      <c r="K7804" s="82">
        <f t="shared" si="6179"/>
        <v>0</v>
      </c>
      <c r="L7804" s="82">
        <f t="shared" si="6093"/>
        <v>27050</v>
      </c>
      <c r="M7804" s="82">
        <f t="shared" ref="M7804" si="6180">SUM(M7847,M7894,M7939,M7985,M8029,M8077)</f>
        <v>0</v>
      </c>
      <c r="N7804" s="82">
        <f t="shared" ref="N7804:O7804" si="6181">SUM(N7847,N7894,N7939,N7985,N8029,N8077)</f>
        <v>0</v>
      </c>
      <c r="O7804" s="82">
        <f t="shared" si="6181"/>
        <v>27050</v>
      </c>
      <c r="P7804" s="82">
        <f t="shared" si="6094"/>
        <v>27050</v>
      </c>
      <c r="Q7804" s="82">
        <f t="shared" si="6095"/>
        <v>12.334701322389421</v>
      </c>
    </row>
    <row r="7805" spans="1:17" s="8" customFormat="1" x14ac:dyDescent="0.25">
      <c r="A7805" s="2" t="s">
        <v>2240</v>
      </c>
      <c r="B7805" s="2" t="s">
        <v>2637</v>
      </c>
      <c r="C7805" s="2" t="s">
        <v>2628</v>
      </c>
      <c r="D7805" s="54" t="s">
        <v>2638</v>
      </c>
      <c r="E7805" s="59" t="s">
        <v>170</v>
      </c>
      <c r="F7805" s="54" t="s">
        <v>1</v>
      </c>
      <c r="G7805" s="56" t="s">
        <v>1</v>
      </c>
      <c r="H7805" s="31" t="s">
        <v>169</v>
      </c>
      <c r="I7805" s="82">
        <f t="shared" ref="I7805" si="6182">SUM(I7848,I7895,I7940,I7986,I8030,I8078)</f>
        <v>901229</v>
      </c>
      <c r="J7805" s="82">
        <f t="shared" ref="J7805:K7805" si="6183">SUM(J7848,J7895,J7940,J7986,J8030,J8078)</f>
        <v>881229</v>
      </c>
      <c r="K7805" s="82">
        <f t="shared" si="6183"/>
        <v>0</v>
      </c>
      <c r="L7805" s="82">
        <f t="shared" si="6093"/>
        <v>83894</v>
      </c>
      <c r="M7805" s="82">
        <f t="shared" ref="M7805" si="6184">SUM(M7848,M7895,M7940,M7986,M8030,M8078)</f>
        <v>0</v>
      </c>
      <c r="N7805" s="82">
        <f t="shared" ref="N7805:O7805" si="6185">SUM(N7848,N7895,N7940,N7986,N8030,N8078)</f>
        <v>0</v>
      </c>
      <c r="O7805" s="82">
        <f t="shared" si="6185"/>
        <v>83894</v>
      </c>
      <c r="P7805" s="82">
        <f t="shared" si="6094"/>
        <v>83894</v>
      </c>
      <c r="Q7805" s="82">
        <f t="shared" si="6095"/>
        <v>9.520113387099153</v>
      </c>
    </row>
    <row r="7806" spans="1:17" s="8" customFormat="1" x14ac:dyDescent="0.25">
      <c r="A7806" s="2" t="s">
        <v>2240</v>
      </c>
      <c r="B7806" s="2" t="s">
        <v>2637</v>
      </c>
      <c r="C7806" s="2" t="s">
        <v>2628</v>
      </c>
      <c r="D7806" s="54" t="s">
        <v>2638</v>
      </c>
      <c r="E7806" s="59" t="s">
        <v>232</v>
      </c>
      <c r="F7806" s="54" t="s">
        <v>1</v>
      </c>
      <c r="G7806" s="56" t="s">
        <v>1</v>
      </c>
      <c r="H7806" s="31" t="s">
        <v>231</v>
      </c>
      <c r="I7806" s="82">
        <f t="shared" ref="I7806" si="6186">SUM(I7849,I7896,I7941,I7987,I8031,I8079)</f>
        <v>81824</v>
      </c>
      <c r="J7806" s="82">
        <f t="shared" ref="J7806:K7806" si="6187">SUM(J7849,J7896,J7941,J7987,J8031,J8079)</f>
        <v>78824</v>
      </c>
      <c r="K7806" s="82">
        <f t="shared" si="6187"/>
        <v>0</v>
      </c>
      <c r="L7806" s="82">
        <f t="shared" si="6093"/>
        <v>6893</v>
      </c>
      <c r="M7806" s="82">
        <f t="shared" ref="M7806" si="6188">SUM(M7849,M7896,M7941,M7987,M8031,M8079)</f>
        <v>0</v>
      </c>
      <c r="N7806" s="82">
        <f t="shared" ref="N7806:O7806" si="6189">SUM(N7849,N7896,N7941,N7987,N8031,N8079)</f>
        <v>0</v>
      </c>
      <c r="O7806" s="82">
        <f t="shared" si="6189"/>
        <v>6893</v>
      </c>
      <c r="P7806" s="82">
        <f t="shared" si="6094"/>
        <v>6893</v>
      </c>
      <c r="Q7806" s="82">
        <f t="shared" si="6095"/>
        <v>8.7447985385161875</v>
      </c>
    </row>
    <row r="7807" spans="1:17" s="8" customFormat="1" x14ac:dyDescent="0.25">
      <c r="A7807" s="2" t="s">
        <v>2240</v>
      </c>
      <c r="B7807" s="2" t="s">
        <v>2637</v>
      </c>
      <c r="C7807" s="2" t="s">
        <v>2628</v>
      </c>
      <c r="D7807" s="54" t="s">
        <v>2638</v>
      </c>
      <c r="E7807" s="59" t="s">
        <v>234</v>
      </c>
      <c r="F7807" s="54" t="s">
        <v>1</v>
      </c>
      <c r="G7807" s="56" t="s">
        <v>1</v>
      </c>
      <c r="H7807" s="31" t="s">
        <v>233</v>
      </c>
      <c r="I7807" s="82">
        <f t="shared" ref="I7807" si="6190">SUM(I7850,I7897,I7942,I8032)</f>
        <v>647200</v>
      </c>
      <c r="J7807" s="82">
        <f t="shared" ref="J7807:K7807" si="6191">SUM(J7850,J7897,J7942,J8032)</f>
        <v>647200</v>
      </c>
      <c r="K7807" s="82">
        <f t="shared" si="6191"/>
        <v>0</v>
      </c>
      <c r="L7807" s="82">
        <f t="shared" si="6093"/>
        <v>52250</v>
      </c>
      <c r="M7807" s="82">
        <f t="shared" ref="M7807" si="6192">SUM(M7850,M7897,M7942,M8032)</f>
        <v>0</v>
      </c>
      <c r="N7807" s="82">
        <f t="shared" ref="N7807:O7807" si="6193">SUM(N7850,N7897,N7942,N8032)</f>
        <v>0</v>
      </c>
      <c r="O7807" s="82">
        <f t="shared" si="6193"/>
        <v>52250</v>
      </c>
      <c r="P7807" s="82">
        <f t="shared" si="6094"/>
        <v>52250</v>
      </c>
      <c r="Q7807" s="82">
        <f t="shared" si="6095"/>
        <v>8.0732385661310264</v>
      </c>
    </row>
    <row r="7808" spans="1:17" s="8" customFormat="1" x14ac:dyDescent="0.25">
      <c r="A7808" s="2" t="s">
        <v>2240</v>
      </c>
      <c r="B7808" s="2" t="s">
        <v>2637</v>
      </c>
      <c r="C7808" s="2" t="s">
        <v>2628</v>
      </c>
      <c r="D7808" s="54" t="s">
        <v>2638</v>
      </c>
      <c r="E7808" s="59" t="s">
        <v>236</v>
      </c>
      <c r="F7808" s="54" t="s">
        <v>1</v>
      </c>
      <c r="G7808" s="56" t="s">
        <v>1</v>
      </c>
      <c r="H7808" s="31" t="s">
        <v>235</v>
      </c>
      <c r="I7808" s="82">
        <f t="shared" ref="I7808" si="6194">SUM(I7851,I7898,I7943,I7988,I8033,I8080)</f>
        <v>178314</v>
      </c>
      <c r="J7808" s="82">
        <f t="shared" ref="J7808:K7808" si="6195">SUM(J7851,J7898,J7943,J7988,J8033,J8080)</f>
        <v>173314</v>
      </c>
      <c r="K7808" s="82">
        <f t="shared" si="6195"/>
        <v>0</v>
      </c>
      <c r="L7808" s="82">
        <f t="shared" si="6093"/>
        <v>20774</v>
      </c>
      <c r="M7808" s="82">
        <f t="shared" ref="M7808" si="6196">SUM(M7851,M7898,M7943,M7988,M8033,M8080)</f>
        <v>0</v>
      </c>
      <c r="N7808" s="82">
        <f t="shared" ref="N7808:O7808" si="6197">SUM(N7851,N7898,N7943,N7988,N8033,N8080)</f>
        <v>0</v>
      </c>
      <c r="O7808" s="82">
        <f t="shared" si="6197"/>
        <v>20774</v>
      </c>
      <c r="P7808" s="82">
        <f t="shared" si="6094"/>
        <v>20774</v>
      </c>
      <c r="Q7808" s="82">
        <f t="shared" si="6095"/>
        <v>11.9863369375815</v>
      </c>
    </row>
    <row r="7809" spans="1:17" s="8" customFormat="1" x14ac:dyDescent="0.25">
      <c r="A7809" s="2" t="s">
        <v>2240</v>
      </c>
      <c r="B7809" s="2" t="s">
        <v>2637</v>
      </c>
      <c r="C7809" s="2" t="s">
        <v>2628</v>
      </c>
      <c r="D7809" s="54" t="s">
        <v>2638</v>
      </c>
      <c r="E7809" s="59" t="s">
        <v>238</v>
      </c>
      <c r="F7809" s="54" t="s">
        <v>1</v>
      </c>
      <c r="G7809" s="56" t="s">
        <v>1</v>
      </c>
      <c r="H7809" s="31" t="s">
        <v>237</v>
      </c>
      <c r="I7809" s="82">
        <f t="shared" ref="I7809" si="6198">SUM(I7852,I7899,I7944,I7989,I8034,I8081)</f>
        <v>59051</v>
      </c>
      <c r="J7809" s="82">
        <f t="shared" ref="J7809:K7809" si="6199">SUM(J7852,J7899,J7944,J7989,J8034,J8081)</f>
        <v>59051</v>
      </c>
      <c r="K7809" s="82">
        <f t="shared" si="6199"/>
        <v>0</v>
      </c>
      <c r="L7809" s="82">
        <f t="shared" si="6093"/>
        <v>5460</v>
      </c>
      <c r="M7809" s="82">
        <f t="shared" ref="M7809" si="6200">SUM(M7852,M7899,M7944,M7989,M8034,M8081)</f>
        <v>0</v>
      </c>
      <c r="N7809" s="82">
        <f t="shared" ref="N7809:O7809" si="6201">SUM(N7852,N7899,N7944,N7989,N8034,N8081)</f>
        <v>0</v>
      </c>
      <c r="O7809" s="82">
        <f t="shared" si="6201"/>
        <v>5460</v>
      </c>
      <c r="P7809" s="82">
        <f t="shared" si="6094"/>
        <v>5460</v>
      </c>
      <c r="Q7809" s="82">
        <f t="shared" si="6095"/>
        <v>9.2462447714687297</v>
      </c>
    </row>
    <row r="7810" spans="1:17" s="8" customFormat="1" x14ac:dyDescent="0.25">
      <c r="A7810" s="2" t="s">
        <v>2240</v>
      </c>
      <c r="B7810" s="2" t="s">
        <v>2637</v>
      </c>
      <c r="C7810" s="2" t="s">
        <v>2628</v>
      </c>
      <c r="D7810" s="54" t="s">
        <v>2638</v>
      </c>
      <c r="E7810" s="59" t="s">
        <v>2882</v>
      </c>
      <c r="F7810" s="54" t="s">
        <v>1</v>
      </c>
      <c r="G7810" s="56" t="s">
        <v>1</v>
      </c>
      <c r="H7810" s="31" t="s">
        <v>35</v>
      </c>
      <c r="I7810" s="82">
        <f t="shared" ref="I7810" si="6202">SUM(I7853,I7900,I7945,I7990,I8035,I8082)</f>
        <v>663965</v>
      </c>
      <c r="J7810" s="82">
        <f t="shared" ref="J7810:K7810" si="6203">SUM(J7853,J7900,J7945,J7990,J8035,J8082)</f>
        <v>653965</v>
      </c>
      <c r="K7810" s="82">
        <f t="shared" si="6203"/>
        <v>0</v>
      </c>
      <c r="L7810" s="82">
        <f t="shared" si="6093"/>
        <v>45957</v>
      </c>
      <c r="M7810" s="82">
        <f t="shared" ref="M7810" si="6204">SUM(M7853,M7900,M7945,M7990,M8035,M8082)</f>
        <v>0</v>
      </c>
      <c r="N7810" s="82">
        <f t="shared" ref="N7810:O7810" si="6205">SUM(N7853,N7900,N7945,N7990,N8035,N8082)</f>
        <v>0</v>
      </c>
      <c r="O7810" s="82">
        <f t="shared" si="6205"/>
        <v>45957</v>
      </c>
      <c r="P7810" s="82">
        <f t="shared" si="6094"/>
        <v>45957</v>
      </c>
      <c r="Q7810" s="82">
        <f t="shared" si="6095"/>
        <v>7.0274403064384181</v>
      </c>
    </row>
    <row r="7811" spans="1:17" s="8" customFormat="1" ht="22.5" x14ac:dyDescent="0.25">
      <c r="A7811" s="1" t="s">
        <v>1</v>
      </c>
      <c r="B7811" s="1" t="s">
        <v>1</v>
      </c>
      <c r="C7811" s="1" t="s">
        <v>1</v>
      </c>
      <c r="D7811" s="55" t="s">
        <v>1</v>
      </c>
      <c r="E7811" s="55" t="s">
        <v>1</v>
      </c>
      <c r="F7811" s="55" t="s">
        <v>1</v>
      </c>
      <c r="G7811" s="55" t="s">
        <v>1</v>
      </c>
      <c r="H7811" s="3" t="s">
        <v>50</v>
      </c>
      <c r="I7811" s="38">
        <f t="shared" ref="I7811:O7812" si="6206">SUM(I7812)</f>
        <v>61200</v>
      </c>
      <c r="J7811" s="38">
        <f t="shared" si="6206"/>
        <v>61200</v>
      </c>
      <c r="K7811" s="38">
        <f t="shared" si="6206"/>
        <v>0</v>
      </c>
      <c r="L7811" s="38">
        <f t="shared" si="6093"/>
        <v>0</v>
      </c>
      <c r="M7811" s="38">
        <f t="shared" si="6206"/>
        <v>0</v>
      </c>
      <c r="N7811" s="38">
        <f t="shared" si="6206"/>
        <v>0</v>
      </c>
      <c r="O7811" s="38">
        <f t="shared" si="6206"/>
        <v>0</v>
      </c>
      <c r="P7811" s="38">
        <f t="shared" si="6094"/>
        <v>0</v>
      </c>
      <c r="Q7811" s="38">
        <f t="shared" si="6095"/>
        <v>0</v>
      </c>
    </row>
    <row r="7812" spans="1:17" s="8" customFormat="1" x14ac:dyDescent="0.25">
      <c r="A7812" s="2" t="s">
        <v>2240</v>
      </c>
      <c r="B7812" s="2" t="s">
        <v>2637</v>
      </c>
      <c r="C7812" s="2" t="s">
        <v>2628</v>
      </c>
      <c r="D7812" s="54" t="s">
        <v>2638</v>
      </c>
      <c r="E7812" s="55" t="s">
        <v>51</v>
      </c>
      <c r="F7812" s="55" t="s">
        <v>1</v>
      </c>
      <c r="G7812" s="55" t="s">
        <v>1</v>
      </c>
      <c r="H7812" s="10" t="s">
        <v>52</v>
      </c>
      <c r="I7812" s="81">
        <f t="shared" si="6206"/>
        <v>61200</v>
      </c>
      <c r="J7812" s="81">
        <f t="shared" si="6206"/>
        <v>61200</v>
      </c>
      <c r="K7812" s="81">
        <f t="shared" si="6206"/>
        <v>0</v>
      </c>
      <c r="L7812" s="81">
        <f t="shared" si="6093"/>
        <v>0</v>
      </c>
      <c r="M7812" s="81">
        <f t="shared" si="6206"/>
        <v>0</v>
      </c>
      <c r="N7812" s="81">
        <f t="shared" si="6206"/>
        <v>0</v>
      </c>
      <c r="O7812" s="81">
        <f t="shared" si="6206"/>
        <v>0</v>
      </c>
      <c r="P7812" s="81">
        <f t="shared" si="6094"/>
        <v>0</v>
      </c>
      <c r="Q7812" s="81">
        <f t="shared" si="6095"/>
        <v>0</v>
      </c>
    </row>
    <row r="7813" spans="1:17" s="8" customFormat="1" x14ac:dyDescent="0.25">
      <c r="A7813" s="2" t="s">
        <v>2240</v>
      </c>
      <c r="B7813" s="2" t="s">
        <v>2637</v>
      </c>
      <c r="C7813" s="2" t="s">
        <v>2628</v>
      </c>
      <c r="D7813" s="54" t="s">
        <v>2638</v>
      </c>
      <c r="E7813" s="59" t="s">
        <v>2888</v>
      </c>
      <c r="F7813" s="54" t="s">
        <v>1</v>
      </c>
      <c r="G7813" s="56" t="s">
        <v>1</v>
      </c>
      <c r="H7813" s="31" t="s">
        <v>58</v>
      </c>
      <c r="I7813" s="82">
        <f t="shared" ref="I7813" si="6207">SUM(I7858,I7906,I7951,I7996,I8041,I8088)</f>
        <v>61200</v>
      </c>
      <c r="J7813" s="82">
        <f t="shared" ref="J7813:K7813" si="6208">SUM(J7858,J7906,J7951,J7996,J8041,J8088)</f>
        <v>61200</v>
      </c>
      <c r="K7813" s="82">
        <f t="shared" si="6208"/>
        <v>0</v>
      </c>
      <c r="L7813" s="82">
        <f t="shared" si="6093"/>
        <v>0</v>
      </c>
      <c r="M7813" s="82">
        <f t="shared" ref="M7813" si="6209">SUM(M7858,M7906,M7951,M7996,M8041,M8088)</f>
        <v>0</v>
      </c>
      <c r="N7813" s="82">
        <f t="shared" ref="N7813:O7813" si="6210">SUM(N7858,N7906,N7951,N7996,N8041,N8088)</f>
        <v>0</v>
      </c>
      <c r="O7813" s="82">
        <f t="shared" si="6210"/>
        <v>0</v>
      </c>
      <c r="P7813" s="82">
        <f t="shared" si="6094"/>
        <v>0</v>
      </c>
      <c r="Q7813" s="82">
        <f t="shared" si="6095"/>
        <v>0</v>
      </c>
    </row>
    <row r="7814" spans="1:17" s="8" customFormat="1" ht="22.5" x14ac:dyDescent="0.25">
      <c r="A7814" s="1" t="s">
        <v>1</v>
      </c>
      <c r="B7814" s="1" t="s">
        <v>1</v>
      </c>
      <c r="C7814" s="1" t="s">
        <v>1</v>
      </c>
      <c r="D7814" s="55" t="s">
        <v>1</v>
      </c>
      <c r="E7814" s="55" t="s">
        <v>1</v>
      </c>
      <c r="F7814" s="55" t="s">
        <v>1</v>
      </c>
      <c r="G7814" s="55" t="s">
        <v>1</v>
      </c>
      <c r="H7814" s="3" t="s">
        <v>59</v>
      </c>
      <c r="I7814" s="38">
        <f t="shared" ref="I7814:O7814" si="6211">SUM(I7815)</f>
        <v>229489</v>
      </c>
      <c r="J7814" s="38">
        <f t="shared" si="6211"/>
        <v>222489</v>
      </c>
      <c r="K7814" s="38">
        <f t="shared" si="6211"/>
        <v>0</v>
      </c>
      <c r="L7814" s="38">
        <f t="shared" si="6093"/>
        <v>7250</v>
      </c>
      <c r="M7814" s="38">
        <f t="shared" si="6211"/>
        <v>0</v>
      </c>
      <c r="N7814" s="38">
        <f t="shared" si="6211"/>
        <v>0</v>
      </c>
      <c r="O7814" s="38">
        <f t="shared" si="6211"/>
        <v>7250</v>
      </c>
      <c r="P7814" s="38">
        <f t="shared" si="6094"/>
        <v>7250</v>
      </c>
      <c r="Q7814" s="38">
        <f t="shared" si="6095"/>
        <v>3.2585880650279342</v>
      </c>
    </row>
    <row r="7815" spans="1:17" s="8" customFormat="1" x14ac:dyDescent="0.25">
      <c r="A7815" s="2" t="s">
        <v>2240</v>
      </c>
      <c r="B7815" s="2" t="s">
        <v>2637</v>
      </c>
      <c r="C7815" s="2" t="s">
        <v>2628</v>
      </c>
      <c r="D7815" s="54" t="s">
        <v>2638</v>
      </c>
      <c r="E7815" s="55" t="s">
        <v>60</v>
      </c>
      <c r="F7815" s="55" t="s">
        <v>1</v>
      </c>
      <c r="G7815" s="55" t="s">
        <v>1</v>
      </c>
      <c r="H7815" s="10" t="s">
        <v>61</v>
      </c>
      <c r="I7815" s="81">
        <f t="shared" ref="I7815" si="6212">SUM(I7816:I7818)</f>
        <v>229489</v>
      </c>
      <c r="J7815" s="81">
        <f t="shared" ref="J7815:K7815" si="6213">SUM(J7816:J7818)</f>
        <v>222489</v>
      </c>
      <c r="K7815" s="81">
        <f t="shared" si="6213"/>
        <v>0</v>
      </c>
      <c r="L7815" s="81">
        <f t="shared" si="6093"/>
        <v>7250</v>
      </c>
      <c r="M7815" s="81">
        <f t="shared" ref="M7815" si="6214">SUM(M7816:M7818)</f>
        <v>0</v>
      </c>
      <c r="N7815" s="81">
        <f t="shared" ref="N7815:O7815" si="6215">SUM(N7816:N7818)</f>
        <v>0</v>
      </c>
      <c r="O7815" s="81">
        <f t="shared" si="6215"/>
        <v>7250</v>
      </c>
      <c r="P7815" s="81">
        <f t="shared" si="6094"/>
        <v>7250</v>
      </c>
      <c r="Q7815" s="81">
        <f t="shared" si="6095"/>
        <v>3.2585880650279342</v>
      </c>
    </row>
    <row r="7816" spans="1:17" s="8" customFormat="1" x14ac:dyDescent="0.25">
      <c r="A7816" s="2" t="s">
        <v>2240</v>
      </c>
      <c r="B7816" s="2" t="s">
        <v>2637</v>
      </c>
      <c r="C7816" s="2" t="s">
        <v>2628</v>
      </c>
      <c r="D7816" s="54" t="s">
        <v>2638</v>
      </c>
      <c r="E7816" s="59" t="s">
        <v>2884</v>
      </c>
      <c r="F7816" s="54" t="s">
        <v>1</v>
      </c>
      <c r="G7816" s="56" t="s">
        <v>1</v>
      </c>
      <c r="H7816" s="31" t="s">
        <v>62</v>
      </c>
      <c r="I7816" s="82">
        <f t="shared" ref="I7816" si="6216">SUM(I7863,I7909,I7956,I7999,I8046,I8093)</f>
        <v>170189</v>
      </c>
      <c r="J7816" s="82">
        <f t="shared" ref="J7816:K7816" si="6217">SUM(J7863,J7909,J7956,J7999,J8046,J8093)</f>
        <v>168189</v>
      </c>
      <c r="K7816" s="82">
        <f t="shared" si="6217"/>
        <v>0</v>
      </c>
      <c r="L7816" s="82">
        <f t="shared" si="6093"/>
        <v>4000</v>
      </c>
      <c r="M7816" s="82">
        <f t="shared" ref="M7816" si="6218">SUM(M7863,M7909,M7956,M7999,M8046,M8093)</f>
        <v>0</v>
      </c>
      <c r="N7816" s="82">
        <f t="shared" ref="N7816:O7816" si="6219">SUM(N7863,N7909,N7956,N7999,N8046,N8093)</f>
        <v>0</v>
      </c>
      <c r="O7816" s="82">
        <f t="shared" si="6219"/>
        <v>4000</v>
      </c>
      <c r="P7816" s="82">
        <f t="shared" si="6094"/>
        <v>4000</v>
      </c>
      <c r="Q7816" s="82">
        <f t="shared" si="6095"/>
        <v>2.3782768195304094</v>
      </c>
    </row>
    <row r="7817" spans="1:17" s="8" customFormat="1" x14ac:dyDescent="0.25">
      <c r="A7817" s="2" t="s">
        <v>2240</v>
      </c>
      <c r="B7817" s="2" t="s">
        <v>2637</v>
      </c>
      <c r="C7817" s="2" t="s">
        <v>2628</v>
      </c>
      <c r="D7817" s="54" t="s">
        <v>2638</v>
      </c>
      <c r="E7817" s="59" t="s">
        <v>184</v>
      </c>
      <c r="F7817" s="54" t="s">
        <v>1</v>
      </c>
      <c r="G7817" s="56" t="s">
        <v>1</v>
      </c>
      <c r="H7817" s="31" t="s">
        <v>183</v>
      </c>
      <c r="I7817" s="82">
        <f t="shared" ref="I7817" si="6220">SUM(I7910,I8047)</f>
        <v>4200</v>
      </c>
      <c r="J7817" s="82">
        <f t="shared" ref="J7817:K7817" si="6221">SUM(J7910,J8047)</f>
        <v>4200</v>
      </c>
      <c r="K7817" s="82">
        <f t="shared" si="6221"/>
        <v>0</v>
      </c>
      <c r="L7817" s="82">
        <f t="shared" si="6093"/>
        <v>250</v>
      </c>
      <c r="M7817" s="82">
        <f t="shared" ref="M7817" si="6222">SUM(M7910,M8047)</f>
        <v>0</v>
      </c>
      <c r="N7817" s="82">
        <f t="shared" ref="N7817:O7817" si="6223">SUM(N7910,N8047)</f>
        <v>0</v>
      </c>
      <c r="O7817" s="82">
        <f t="shared" si="6223"/>
        <v>250</v>
      </c>
      <c r="P7817" s="82">
        <f t="shared" si="6094"/>
        <v>250</v>
      </c>
      <c r="Q7817" s="82">
        <f t="shared" si="6095"/>
        <v>5.9523809523809517</v>
      </c>
    </row>
    <row r="7818" spans="1:17" s="8" customFormat="1" x14ac:dyDescent="0.25">
      <c r="A7818" s="2" t="s">
        <v>2240</v>
      </c>
      <c r="B7818" s="2" t="s">
        <v>2637</v>
      </c>
      <c r="C7818" s="2" t="s">
        <v>2628</v>
      </c>
      <c r="D7818" s="54" t="s">
        <v>2638</v>
      </c>
      <c r="E7818" s="59" t="s">
        <v>249</v>
      </c>
      <c r="F7818" s="54" t="s">
        <v>1</v>
      </c>
      <c r="G7818" s="56" t="s">
        <v>1</v>
      </c>
      <c r="H7818" s="31" t="s">
        <v>248</v>
      </c>
      <c r="I7818" s="82">
        <f t="shared" ref="I7818" si="6224">SUM(I7864,I8000,I8048)</f>
        <v>55100</v>
      </c>
      <c r="J7818" s="82">
        <f t="shared" ref="J7818:K7818" si="6225">SUM(J7864,J8000,J8048)</f>
        <v>50100</v>
      </c>
      <c r="K7818" s="82">
        <f t="shared" si="6225"/>
        <v>0</v>
      </c>
      <c r="L7818" s="82">
        <f t="shared" si="6093"/>
        <v>3000</v>
      </c>
      <c r="M7818" s="82">
        <f t="shared" ref="M7818" si="6226">SUM(M7864,M8000,M8048)</f>
        <v>0</v>
      </c>
      <c r="N7818" s="82">
        <f t="shared" ref="N7818:O7818" si="6227">SUM(N7864,N8000,N8048)</f>
        <v>0</v>
      </c>
      <c r="O7818" s="82">
        <f t="shared" si="6227"/>
        <v>3000</v>
      </c>
      <c r="P7818" s="82">
        <f t="shared" si="6094"/>
        <v>3000</v>
      </c>
      <c r="Q7818" s="82">
        <f t="shared" si="6095"/>
        <v>5.9880239520958085</v>
      </c>
    </row>
    <row r="7819" spans="1:17" s="8" customFormat="1" x14ac:dyDescent="0.25">
      <c r="A7819" s="31" t="s">
        <v>1</v>
      </c>
      <c r="B7819" s="31" t="s">
        <v>1</v>
      </c>
      <c r="C7819" s="31" t="s">
        <v>1</v>
      </c>
      <c r="D7819" s="56" t="s">
        <v>1</v>
      </c>
      <c r="E7819" s="56" t="s">
        <v>1</v>
      </c>
      <c r="F7819" s="56" t="s">
        <v>1</v>
      </c>
      <c r="G7819" s="56" t="s">
        <v>1</v>
      </c>
      <c r="H7819" s="3" t="s">
        <v>2631</v>
      </c>
      <c r="I7819" s="38">
        <f t="shared" ref="I7819" si="6228">SUM(I7790,I7811,I7814)</f>
        <v>15657299</v>
      </c>
      <c r="J7819" s="38">
        <f t="shared" ref="J7819:K7819" si="6229">SUM(J7790,J7811,J7814)</f>
        <v>15602299</v>
      </c>
      <c r="K7819" s="38">
        <f t="shared" si="6229"/>
        <v>0</v>
      </c>
      <c r="L7819" s="38">
        <f t="shared" si="6093"/>
        <v>1221855</v>
      </c>
      <c r="M7819" s="38">
        <f t="shared" ref="M7819" si="6230">SUM(M7790,M7811,M7814)</f>
        <v>0</v>
      </c>
      <c r="N7819" s="38">
        <f t="shared" ref="N7819:O7819" si="6231">SUM(N7790,N7811,N7814)</f>
        <v>0</v>
      </c>
      <c r="O7819" s="38">
        <f t="shared" si="6231"/>
        <v>1221855</v>
      </c>
      <c r="P7819" s="38">
        <f t="shared" si="6094"/>
        <v>1221855</v>
      </c>
      <c r="Q7819" s="38">
        <f t="shared" si="6095"/>
        <v>7.8312497408234512</v>
      </c>
    </row>
    <row r="7820" spans="1:17" s="8" customFormat="1" ht="15.75" thickBot="1" x14ac:dyDescent="0.3">
      <c r="A7820" s="31" t="s">
        <v>1</v>
      </c>
      <c r="B7820" s="31" t="s">
        <v>1</v>
      </c>
      <c r="C7820" s="31" t="s">
        <v>1</v>
      </c>
      <c r="D7820" s="56" t="s">
        <v>1</v>
      </c>
      <c r="E7820" s="56" t="s">
        <v>1</v>
      </c>
      <c r="F7820" s="56" t="s">
        <v>1</v>
      </c>
      <c r="G7820" s="56" t="s">
        <v>1</v>
      </c>
      <c r="H7820" s="10" t="s">
        <v>64</v>
      </c>
      <c r="I7820" s="81">
        <f t="shared" ref="I7820" si="6232">I7874+I7920+I7966+I8010+I8058+I8103</f>
        <v>450</v>
      </c>
      <c r="J7820" s="81">
        <f t="shared" ref="J7820:K7820" si="6233">J7874+J7920+J7966+J8010+J8058+J8103</f>
        <v>450</v>
      </c>
      <c r="K7820" s="81">
        <f t="shared" si="6233"/>
        <v>0</v>
      </c>
      <c r="L7820" s="81"/>
      <c r="M7820" s="81">
        <f t="shared" ref="M7820" si="6234">M7874+M7920+M7966+M8010+M8058+M8103</f>
        <v>0</v>
      </c>
      <c r="N7820" s="81">
        <f t="shared" ref="N7820:O7820" si="6235">N7874+N7920+N7966+N8010+N8058+N8103</f>
        <v>0</v>
      </c>
      <c r="O7820" s="81">
        <f t="shared" si="6235"/>
        <v>0</v>
      </c>
      <c r="P7820" s="81">
        <f t="shared" si="6094"/>
        <v>0</v>
      </c>
      <c r="Q7820" s="81">
        <f t="shared" si="6095"/>
        <v>0</v>
      </c>
    </row>
    <row r="7821" spans="1:17" s="8" customFormat="1" ht="34.5" thickBot="1" x14ac:dyDescent="0.3">
      <c r="A7821" s="31" t="s">
        <v>1</v>
      </c>
      <c r="B7821" s="31" t="s">
        <v>1</v>
      </c>
      <c r="C7821" s="31" t="s">
        <v>1</v>
      </c>
      <c r="D7821" s="56" t="s">
        <v>1</v>
      </c>
      <c r="E7821" s="56" t="s">
        <v>1</v>
      </c>
      <c r="F7821" s="56" t="s">
        <v>1</v>
      </c>
      <c r="G7821" s="56" t="s">
        <v>1</v>
      </c>
      <c r="H7821" s="7" t="s">
        <v>65</v>
      </c>
      <c r="I7821" s="64" t="s">
        <v>2718</v>
      </c>
      <c r="J7821" s="64" t="s">
        <v>2879</v>
      </c>
      <c r="K7821" s="64" t="s">
        <v>2942</v>
      </c>
      <c r="L7821" s="64" t="s">
        <v>2942</v>
      </c>
      <c r="M7821" s="64" t="s">
        <v>2950</v>
      </c>
      <c r="N7821" s="64" t="s">
        <v>2949</v>
      </c>
      <c r="O7821" s="64" t="s">
        <v>2948</v>
      </c>
      <c r="P7821" s="64" t="s">
        <v>2942</v>
      </c>
      <c r="Q7821" s="64" t="s">
        <v>2944</v>
      </c>
    </row>
    <row r="7822" spans="1:17" s="8" customFormat="1" x14ac:dyDescent="0.25">
      <c r="A7822" s="32"/>
      <c r="B7822" s="32"/>
      <c r="C7822" s="32"/>
      <c r="D7822" s="52"/>
      <c r="E7822" s="52"/>
      <c r="F7822" s="52"/>
      <c r="G7822" s="52"/>
      <c r="H7822" s="4" t="s">
        <v>1</v>
      </c>
      <c r="I7822" s="65">
        <v>1</v>
      </c>
      <c r="J7822" s="65" t="s">
        <v>2894</v>
      </c>
      <c r="K7822" s="65">
        <v>3</v>
      </c>
      <c r="L7822" s="65" t="s">
        <v>2945</v>
      </c>
      <c r="M7822" s="65">
        <v>5</v>
      </c>
      <c r="N7822" s="65">
        <v>6</v>
      </c>
      <c r="O7822" s="65">
        <v>7</v>
      </c>
      <c r="P7822" s="65" t="s">
        <v>2946</v>
      </c>
      <c r="Q7822" s="65">
        <v>9</v>
      </c>
    </row>
    <row r="7823" spans="1:17" s="8" customFormat="1" x14ac:dyDescent="0.25">
      <c r="A7823" s="32"/>
      <c r="B7823" s="32"/>
      <c r="C7823" s="32"/>
      <c r="D7823" s="52"/>
      <c r="E7823" s="52"/>
      <c r="F7823" s="52"/>
      <c r="G7823" s="52"/>
      <c r="H7823" s="5" t="s">
        <v>2286</v>
      </c>
      <c r="I7823" s="83">
        <f t="shared" ref="I7823" si="6236">SUM(I7915)</f>
        <v>3905778</v>
      </c>
      <c r="J7823" s="83">
        <f t="shared" ref="J7823:K7823" si="6237">SUM(J7915)</f>
        <v>3905778</v>
      </c>
      <c r="K7823" s="83">
        <f t="shared" si="6237"/>
        <v>0</v>
      </c>
      <c r="L7823" s="83">
        <f t="shared" ref="L7823:L7883" si="6238">SUM(M7823:O7823)</f>
        <v>358050</v>
      </c>
      <c r="M7823" s="83">
        <f t="shared" ref="M7823" si="6239">SUM(M7915)</f>
        <v>0</v>
      </c>
      <c r="N7823" s="83">
        <f t="shared" ref="N7823:O7823" si="6240">SUM(N7915)</f>
        <v>0</v>
      </c>
      <c r="O7823" s="83">
        <f t="shared" si="6240"/>
        <v>358050</v>
      </c>
      <c r="P7823" s="83">
        <f t="shared" ref="P7823:P7886" si="6241">K7823+L7823</f>
        <v>358050</v>
      </c>
      <c r="Q7823" s="83">
        <f t="shared" ref="Q7823:Q7886" si="6242">IF(J7823=0,"-",P7823/J7823*100)</f>
        <v>9.1671876896229136</v>
      </c>
    </row>
    <row r="7824" spans="1:17" s="8" customFormat="1" x14ac:dyDescent="0.25">
      <c r="A7824" s="32"/>
      <c r="B7824" s="32"/>
      <c r="C7824" s="32"/>
      <c r="D7824" s="52"/>
      <c r="E7824" s="52"/>
      <c r="F7824" s="52"/>
      <c r="G7824" s="52"/>
      <c r="H7824" s="5" t="s">
        <v>335</v>
      </c>
      <c r="I7824" s="83">
        <f t="shared" ref="I7824" si="6243">SUM(I8005)</f>
        <v>2309175</v>
      </c>
      <c r="J7824" s="83">
        <f t="shared" ref="J7824:K7824" si="6244">SUM(J8005)</f>
        <v>2254175</v>
      </c>
      <c r="K7824" s="83">
        <f t="shared" si="6244"/>
        <v>0</v>
      </c>
      <c r="L7824" s="83">
        <f t="shared" si="6238"/>
        <v>135363</v>
      </c>
      <c r="M7824" s="83">
        <f t="shared" ref="M7824" si="6245">SUM(M8005)</f>
        <v>0</v>
      </c>
      <c r="N7824" s="83">
        <f t="shared" ref="N7824:O7824" si="6246">SUM(N8005)</f>
        <v>0</v>
      </c>
      <c r="O7824" s="83">
        <f t="shared" si="6246"/>
        <v>135363</v>
      </c>
      <c r="P7824" s="83">
        <f t="shared" si="6241"/>
        <v>135363</v>
      </c>
      <c r="Q7824" s="83">
        <f t="shared" si="6242"/>
        <v>6.0049907394057698</v>
      </c>
    </row>
    <row r="7825" spans="1:17" s="8" customFormat="1" x14ac:dyDescent="0.25">
      <c r="A7825" s="32"/>
      <c r="B7825" s="32"/>
      <c r="C7825" s="32"/>
      <c r="D7825" s="52"/>
      <c r="E7825" s="52"/>
      <c r="F7825" s="52"/>
      <c r="G7825" s="52"/>
      <c r="H7825" s="5" t="s">
        <v>336</v>
      </c>
      <c r="I7825" s="83">
        <f t="shared" ref="I7825" si="6247">SUM(I7869,I7961,I8053,I8098)</f>
        <v>9442346</v>
      </c>
      <c r="J7825" s="83">
        <f t="shared" ref="J7825:K7825" si="6248">SUM(J7869,J7961,J8053,J8098)</f>
        <v>9442346</v>
      </c>
      <c r="K7825" s="83">
        <f t="shared" si="6248"/>
        <v>0</v>
      </c>
      <c r="L7825" s="83">
        <f t="shared" si="6238"/>
        <v>728442</v>
      </c>
      <c r="M7825" s="83">
        <f t="shared" ref="M7825" si="6249">SUM(M7869,M7961,M8053,M8098)</f>
        <v>0</v>
      </c>
      <c r="N7825" s="83">
        <f t="shared" ref="N7825:O7825" si="6250">SUM(N7869,N7961,N8053,N8098)</f>
        <v>0</v>
      </c>
      <c r="O7825" s="83">
        <f t="shared" si="6250"/>
        <v>728442</v>
      </c>
      <c r="P7825" s="83">
        <f t="shared" si="6241"/>
        <v>728442</v>
      </c>
      <c r="Q7825" s="83">
        <f t="shared" si="6242"/>
        <v>7.7146293940086501</v>
      </c>
    </row>
    <row r="7826" spans="1:17" s="8" customFormat="1" x14ac:dyDescent="0.25">
      <c r="A7826" s="33"/>
      <c r="B7826" s="33"/>
      <c r="C7826" s="33"/>
      <c r="D7826" s="58"/>
      <c r="E7826" s="58"/>
      <c r="F7826" s="58"/>
      <c r="G7826" s="58"/>
      <c r="H7826" s="6" t="s">
        <v>67</v>
      </c>
      <c r="I7826" s="83">
        <f t="shared" ref="I7826" si="6251">SUM(I7823:I7825)</f>
        <v>15657299</v>
      </c>
      <c r="J7826" s="83">
        <f t="shared" ref="J7826:K7826" si="6252">SUM(J7823:J7825)</f>
        <v>15602299</v>
      </c>
      <c r="K7826" s="83">
        <f t="shared" si="6252"/>
        <v>0</v>
      </c>
      <c r="L7826" s="83">
        <f t="shared" si="6238"/>
        <v>1221855</v>
      </c>
      <c r="M7826" s="83">
        <f t="shared" ref="M7826" si="6253">SUM(M7823:M7825)</f>
        <v>0</v>
      </c>
      <c r="N7826" s="83">
        <f t="shared" ref="N7826:O7826" si="6254">SUM(N7823:N7825)</f>
        <v>0</v>
      </c>
      <c r="O7826" s="83">
        <f t="shared" si="6254"/>
        <v>1221855</v>
      </c>
      <c r="P7826" s="83">
        <f t="shared" si="6241"/>
        <v>1221855</v>
      </c>
      <c r="Q7826" s="83">
        <f t="shared" si="6242"/>
        <v>7.8312497408234512</v>
      </c>
    </row>
    <row r="7827" spans="1:17" s="8" customFormat="1" x14ac:dyDescent="0.25">
      <c r="A7827" s="31" t="s">
        <v>1</v>
      </c>
      <c r="B7827" s="31" t="s">
        <v>1</v>
      </c>
      <c r="C7827" s="31" t="s">
        <v>1</v>
      </c>
      <c r="D7827" s="56" t="s">
        <v>1</v>
      </c>
      <c r="E7827" s="56" t="s">
        <v>1</v>
      </c>
      <c r="F7827" s="56" t="s">
        <v>1</v>
      </c>
      <c r="G7827" s="56" t="s">
        <v>1</v>
      </c>
      <c r="H7827" s="29" t="s">
        <v>1</v>
      </c>
      <c r="I7827" s="80"/>
      <c r="J7827" s="80"/>
      <c r="K7827" s="80"/>
      <c r="L7827" s="80"/>
      <c r="M7827" s="80"/>
      <c r="N7827" s="80"/>
      <c r="O7827" s="80"/>
      <c r="P7827" s="80"/>
      <c r="Q7827" s="80"/>
    </row>
    <row r="7828" spans="1:17" s="8" customFormat="1" x14ac:dyDescent="0.25">
      <c r="A7828" s="31" t="s">
        <v>1</v>
      </c>
      <c r="B7828" s="31" t="s">
        <v>1</v>
      </c>
      <c r="C7828" s="31" t="s">
        <v>1</v>
      </c>
      <c r="D7828" s="56" t="s">
        <v>1</v>
      </c>
      <c r="E7828" s="56" t="s">
        <v>1</v>
      </c>
      <c r="F7828" s="56" t="s">
        <v>1</v>
      </c>
      <c r="G7828" s="56" t="s">
        <v>1</v>
      </c>
      <c r="H7828" s="3" t="s">
        <v>2287</v>
      </c>
      <c r="I7828" s="38">
        <f t="shared" ref="I7828" si="6255">SUM(I7819)</f>
        <v>15657299</v>
      </c>
      <c r="J7828" s="38">
        <f t="shared" ref="J7828:K7828" si="6256">SUM(J7819)</f>
        <v>15602299</v>
      </c>
      <c r="K7828" s="38">
        <f t="shared" si="6256"/>
        <v>0</v>
      </c>
      <c r="L7828" s="38">
        <f t="shared" si="6238"/>
        <v>1221855</v>
      </c>
      <c r="M7828" s="38">
        <f t="shared" ref="M7828" si="6257">SUM(M7819)</f>
        <v>0</v>
      </c>
      <c r="N7828" s="38">
        <f t="shared" ref="N7828:O7828" si="6258">SUM(N7819)</f>
        <v>0</v>
      </c>
      <c r="O7828" s="38">
        <f t="shared" si="6258"/>
        <v>1221855</v>
      </c>
      <c r="P7828" s="38">
        <f t="shared" si="6241"/>
        <v>1221855</v>
      </c>
      <c r="Q7828" s="38">
        <f t="shared" si="6242"/>
        <v>7.8312497408234512</v>
      </c>
    </row>
    <row r="7829" spans="1:17" s="8" customFormat="1" ht="15.75" thickBot="1" x14ac:dyDescent="0.3">
      <c r="A7829" s="31" t="s">
        <v>1</v>
      </c>
      <c r="B7829" s="31" t="s">
        <v>1</v>
      </c>
      <c r="C7829" s="31" t="s">
        <v>1</v>
      </c>
      <c r="D7829" s="56" t="s">
        <v>1</v>
      </c>
      <c r="E7829" s="56" t="s">
        <v>1</v>
      </c>
      <c r="F7829" s="56" t="s">
        <v>1</v>
      </c>
      <c r="G7829" s="56" t="s">
        <v>1</v>
      </c>
      <c r="H7829" s="10" t="s">
        <v>64</v>
      </c>
      <c r="I7829" s="81">
        <f t="shared" ref="I7829" si="6259">I7820</f>
        <v>450</v>
      </c>
      <c r="J7829" s="81">
        <f t="shared" ref="J7829:K7829" si="6260">J7820</f>
        <v>450</v>
      </c>
      <c r="K7829" s="81">
        <f t="shared" si="6260"/>
        <v>0</v>
      </c>
      <c r="L7829" s="81"/>
      <c r="M7829" s="81">
        <f t="shared" ref="M7829" si="6261">M7820</f>
        <v>0</v>
      </c>
      <c r="N7829" s="81">
        <f t="shared" ref="N7829:O7829" si="6262">N7820</f>
        <v>0</v>
      </c>
      <c r="O7829" s="81">
        <f t="shared" si="6262"/>
        <v>0</v>
      </c>
      <c r="P7829" s="81">
        <f t="shared" si="6241"/>
        <v>0</v>
      </c>
      <c r="Q7829" s="81">
        <f t="shared" si="6242"/>
        <v>0</v>
      </c>
    </row>
    <row r="7830" spans="1:17" ht="34.5" thickBot="1" x14ac:dyDescent="0.3">
      <c r="A7830" s="22" t="s">
        <v>4</v>
      </c>
      <c r="B7830" s="22" t="s">
        <v>5</v>
      </c>
      <c r="C7830" s="22" t="s">
        <v>6</v>
      </c>
      <c r="D7830" s="44" t="s">
        <v>2891</v>
      </c>
      <c r="E7830" s="44" t="s">
        <v>2895</v>
      </c>
      <c r="F7830" s="44" t="s">
        <v>7</v>
      </c>
      <c r="G7830" s="44" t="s">
        <v>8</v>
      </c>
      <c r="H7830" s="22" t="s">
        <v>9</v>
      </c>
      <c r="I7830" s="64" t="s">
        <v>2718</v>
      </c>
      <c r="J7830" s="64" t="s">
        <v>2879</v>
      </c>
      <c r="K7830" s="64" t="s">
        <v>2942</v>
      </c>
      <c r="L7830" s="64" t="s">
        <v>2942</v>
      </c>
      <c r="M7830" s="64" t="s">
        <v>2950</v>
      </c>
      <c r="N7830" s="64" t="s">
        <v>2949</v>
      </c>
      <c r="O7830" s="64" t="s">
        <v>2948</v>
      </c>
      <c r="P7830" s="64" t="s">
        <v>2942</v>
      </c>
      <c r="Q7830" s="64" t="s">
        <v>2944</v>
      </c>
    </row>
    <row r="7831" spans="1:17" x14ac:dyDescent="0.25">
      <c r="A7831" s="15" t="s">
        <v>1</v>
      </c>
      <c r="B7831" s="15" t="s">
        <v>1</v>
      </c>
      <c r="C7831" s="15" t="s">
        <v>1</v>
      </c>
      <c r="D7831" s="45" t="s">
        <v>1</v>
      </c>
      <c r="E7831" s="45" t="s">
        <v>1</v>
      </c>
      <c r="F7831" s="46" t="s">
        <v>1</v>
      </c>
      <c r="G7831" s="47" t="s">
        <v>1</v>
      </c>
      <c r="H7831" s="16" t="s">
        <v>1</v>
      </c>
      <c r="I7831" s="65">
        <v>1</v>
      </c>
      <c r="J7831" s="65" t="s">
        <v>2894</v>
      </c>
      <c r="K7831" s="65">
        <v>3</v>
      </c>
      <c r="L7831" s="65" t="s">
        <v>2945</v>
      </c>
      <c r="M7831" s="65">
        <v>5</v>
      </c>
      <c r="N7831" s="65">
        <v>6</v>
      </c>
      <c r="O7831" s="65">
        <v>7</v>
      </c>
      <c r="P7831" s="65" t="s">
        <v>2946</v>
      </c>
      <c r="Q7831" s="65">
        <v>9</v>
      </c>
    </row>
    <row r="7832" spans="1:17" x14ac:dyDescent="0.25">
      <c r="A7832" s="14" t="s">
        <v>2240</v>
      </c>
      <c r="B7832" s="14" t="s">
        <v>69</v>
      </c>
      <c r="C7832" s="12" t="s">
        <v>11</v>
      </c>
      <c r="D7832" s="43" t="s">
        <v>2265</v>
      </c>
      <c r="E7832" s="42" t="s">
        <v>1</v>
      </c>
      <c r="F7832" s="42" t="s">
        <v>1</v>
      </c>
      <c r="G7832" s="42" t="s">
        <v>1</v>
      </c>
      <c r="H7832" s="11" t="s">
        <v>2266</v>
      </c>
      <c r="I7832" s="63"/>
      <c r="J7832" s="63"/>
      <c r="K7832" s="63"/>
      <c r="L7832" s="63"/>
      <c r="M7832" s="63"/>
      <c r="N7832" s="63"/>
      <c r="O7832" s="63"/>
      <c r="P7832" s="63">
        <f t="shared" si="6241"/>
        <v>0</v>
      </c>
      <c r="Q7832" s="63" t="str">
        <f t="shared" si="6242"/>
        <v>-</v>
      </c>
    </row>
    <row r="7833" spans="1:17" ht="22.5" x14ac:dyDescent="0.25">
      <c r="A7833" s="14" t="s">
        <v>1</v>
      </c>
      <c r="B7833" s="14" t="s">
        <v>1</v>
      </c>
      <c r="C7833" s="14" t="s">
        <v>1</v>
      </c>
      <c r="D7833" s="42" t="s">
        <v>1</v>
      </c>
      <c r="E7833" s="42" t="s">
        <v>1</v>
      </c>
      <c r="F7833" s="42" t="s">
        <v>1</v>
      </c>
      <c r="G7833" s="42" t="s">
        <v>1</v>
      </c>
      <c r="H7833" s="17" t="s">
        <v>13</v>
      </c>
      <c r="I7833" s="66">
        <f t="shared" ref="I7833" si="6263">SUM(I7834,I7842,I7844)</f>
        <v>5156009</v>
      </c>
      <c r="J7833" s="66">
        <f t="shared" ref="J7833:K7833" si="6264">SUM(J7834,J7842,J7844)</f>
        <v>5156009</v>
      </c>
      <c r="K7833" s="66">
        <f t="shared" si="6264"/>
        <v>0</v>
      </c>
      <c r="L7833" s="66">
        <f t="shared" si="6238"/>
        <v>397423</v>
      </c>
      <c r="M7833" s="66">
        <f t="shared" ref="M7833" si="6265">SUM(M7834,M7842,M7844)</f>
        <v>0</v>
      </c>
      <c r="N7833" s="66">
        <f t="shared" ref="N7833:O7833" si="6266">SUM(N7834,N7842,N7844)</f>
        <v>0</v>
      </c>
      <c r="O7833" s="66">
        <f t="shared" si="6266"/>
        <v>397423</v>
      </c>
      <c r="P7833" s="66">
        <f t="shared" si="6241"/>
        <v>397423</v>
      </c>
      <c r="Q7833" s="66">
        <f t="shared" si="6242"/>
        <v>7.7079578410355758</v>
      </c>
    </row>
    <row r="7834" spans="1:17" x14ac:dyDescent="0.25">
      <c r="A7834" s="12" t="s">
        <v>2240</v>
      </c>
      <c r="B7834" s="12" t="s">
        <v>69</v>
      </c>
      <c r="C7834" s="12" t="s">
        <v>11</v>
      </c>
      <c r="D7834" s="43" t="s">
        <v>2265</v>
      </c>
      <c r="E7834" s="42" t="s">
        <v>2709</v>
      </c>
      <c r="F7834" s="42" t="s">
        <v>1</v>
      </c>
      <c r="G7834" s="42" t="s">
        <v>1</v>
      </c>
      <c r="H7834" s="11" t="s">
        <v>15</v>
      </c>
      <c r="I7834" s="67">
        <f t="shared" ref="I7834" si="6267">SUM(I7835,I7836)</f>
        <v>4241044</v>
      </c>
      <c r="J7834" s="67">
        <f t="shared" ref="J7834:K7834" si="6268">SUM(J7835,J7836)</f>
        <v>4241044</v>
      </c>
      <c r="K7834" s="67">
        <f t="shared" si="6268"/>
        <v>0</v>
      </c>
      <c r="L7834" s="67">
        <f t="shared" si="6238"/>
        <v>319398</v>
      </c>
      <c r="M7834" s="67">
        <f t="shared" ref="M7834" si="6269">SUM(M7835,M7836)</f>
        <v>0</v>
      </c>
      <c r="N7834" s="67">
        <f t="shared" ref="N7834:O7834" si="6270">SUM(N7835,N7836)</f>
        <v>0</v>
      </c>
      <c r="O7834" s="67">
        <f t="shared" si="6270"/>
        <v>319398</v>
      </c>
      <c r="P7834" s="67">
        <f t="shared" si="6241"/>
        <v>319398</v>
      </c>
      <c r="Q7834" s="67">
        <f t="shared" si="6242"/>
        <v>7.5311173380893948</v>
      </c>
    </row>
    <row r="7835" spans="1:17" x14ac:dyDescent="0.25">
      <c r="A7835" s="12" t="s">
        <v>2240</v>
      </c>
      <c r="B7835" s="12" t="s">
        <v>69</v>
      </c>
      <c r="C7835" s="12" t="s">
        <v>11</v>
      </c>
      <c r="D7835" s="43" t="s">
        <v>2265</v>
      </c>
      <c r="E7835" s="48">
        <v>6111</v>
      </c>
      <c r="F7835" s="43"/>
      <c r="G7835" s="56" t="s">
        <v>2907</v>
      </c>
      <c r="H7835" s="23" t="s">
        <v>16</v>
      </c>
      <c r="I7835" s="68">
        <v>3655814</v>
      </c>
      <c r="J7835" s="68">
        <v>3655814</v>
      </c>
      <c r="K7835" s="68"/>
      <c r="L7835" s="68">
        <f t="shared" si="6238"/>
        <v>280000</v>
      </c>
      <c r="M7835" s="68"/>
      <c r="N7835" s="68"/>
      <c r="O7835" s="68">
        <v>280000</v>
      </c>
      <c r="P7835" s="68">
        <f t="shared" si="6241"/>
        <v>280000</v>
      </c>
      <c r="Q7835" s="68">
        <f t="shared" si="6242"/>
        <v>7.6590329814372389</v>
      </c>
    </row>
    <row r="7836" spans="1:17" x14ac:dyDescent="0.25">
      <c r="A7836" s="14" t="s">
        <v>2240</v>
      </c>
      <c r="B7836" s="14" t="s">
        <v>69</v>
      </c>
      <c r="C7836" s="14" t="s">
        <v>11</v>
      </c>
      <c r="D7836" s="50" t="s">
        <v>2265</v>
      </c>
      <c r="E7836" s="50" t="s">
        <v>2719</v>
      </c>
      <c r="F7836" s="43" t="s">
        <v>1</v>
      </c>
      <c r="G7836" s="49" t="s">
        <v>1</v>
      </c>
      <c r="H7836" s="11" t="s">
        <v>19</v>
      </c>
      <c r="I7836" s="67">
        <f t="shared" ref="I7836:O7836" si="6271">SUM(I7837:I7841)</f>
        <v>585230</v>
      </c>
      <c r="J7836" s="67">
        <f t="shared" si="6271"/>
        <v>585230</v>
      </c>
      <c r="K7836" s="67">
        <f t="shared" si="6271"/>
        <v>0</v>
      </c>
      <c r="L7836" s="67">
        <f t="shared" si="6238"/>
        <v>39398</v>
      </c>
      <c r="M7836" s="67">
        <f t="shared" si="6271"/>
        <v>0</v>
      </c>
      <c r="N7836" s="67">
        <f t="shared" si="6271"/>
        <v>0</v>
      </c>
      <c r="O7836" s="67">
        <f t="shared" si="6271"/>
        <v>39398</v>
      </c>
      <c r="P7836" s="67">
        <f t="shared" si="6241"/>
        <v>39398</v>
      </c>
      <c r="Q7836" s="67">
        <f t="shared" si="6242"/>
        <v>6.7320540642140703</v>
      </c>
    </row>
    <row r="7837" spans="1:17" x14ac:dyDescent="0.25">
      <c r="A7837" s="12" t="s">
        <v>2240</v>
      </c>
      <c r="B7837" s="12" t="s">
        <v>69</v>
      </c>
      <c r="C7837" s="12" t="s">
        <v>11</v>
      </c>
      <c r="D7837" s="43" t="s">
        <v>2265</v>
      </c>
      <c r="E7837" s="48">
        <v>6112</v>
      </c>
      <c r="F7837" s="43" t="s">
        <v>2267</v>
      </c>
      <c r="G7837" s="56" t="s">
        <v>2907</v>
      </c>
      <c r="H7837" s="23" t="s">
        <v>73</v>
      </c>
      <c r="I7837" s="68">
        <v>119984</v>
      </c>
      <c r="J7837" s="68">
        <v>119984</v>
      </c>
      <c r="K7837" s="68"/>
      <c r="L7837" s="68">
        <f t="shared" si="6238"/>
        <v>9998</v>
      </c>
      <c r="M7837" s="68"/>
      <c r="N7837" s="68"/>
      <c r="O7837" s="68">
        <v>9998</v>
      </c>
      <c r="P7837" s="68">
        <f t="shared" si="6241"/>
        <v>9998</v>
      </c>
      <c r="Q7837" s="68">
        <f t="shared" si="6242"/>
        <v>8.3327777036938269</v>
      </c>
    </row>
    <row r="7838" spans="1:17" x14ac:dyDescent="0.25">
      <c r="A7838" s="12" t="s">
        <v>2240</v>
      </c>
      <c r="B7838" s="12" t="s">
        <v>69</v>
      </c>
      <c r="C7838" s="12" t="s">
        <v>11</v>
      </c>
      <c r="D7838" s="43" t="s">
        <v>2265</v>
      </c>
      <c r="E7838" s="48">
        <v>6112</v>
      </c>
      <c r="F7838" s="43" t="s">
        <v>2268</v>
      </c>
      <c r="G7838" s="56" t="s">
        <v>2907</v>
      </c>
      <c r="H7838" s="23" t="s">
        <v>22</v>
      </c>
      <c r="I7838" s="68">
        <v>292416</v>
      </c>
      <c r="J7838" s="68">
        <v>292416</v>
      </c>
      <c r="K7838" s="68"/>
      <c r="L7838" s="68">
        <f t="shared" si="6238"/>
        <v>24400</v>
      </c>
      <c r="M7838" s="68"/>
      <c r="N7838" s="68"/>
      <c r="O7838" s="68">
        <v>24400</v>
      </c>
      <c r="P7838" s="68">
        <f t="shared" si="6241"/>
        <v>24400</v>
      </c>
      <c r="Q7838" s="68">
        <f t="shared" si="6242"/>
        <v>8.3442766469687033</v>
      </c>
    </row>
    <row r="7839" spans="1:17" x14ac:dyDescent="0.25">
      <c r="A7839" s="12" t="s">
        <v>2240</v>
      </c>
      <c r="B7839" s="12" t="s">
        <v>69</v>
      </c>
      <c r="C7839" s="12" t="s">
        <v>11</v>
      </c>
      <c r="D7839" s="43" t="s">
        <v>2265</v>
      </c>
      <c r="E7839" s="48">
        <v>6112</v>
      </c>
      <c r="F7839" s="43" t="s">
        <v>2269</v>
      </c>
      <c r="G7839" s="56" t="s">
        <v>2907</v>
      </c>
      <c r="H7839" s="23" t="s">
        <v>24</v>
      </c>
      <c r="I7839" s="68">
        <v>72830</v>
      </c>
      <c r="J7839" s="68">
        <v>72830</v>
      </c>
      <c r="K7839" s="68"/>
      <c r="L7839" s="68">
        <f t="shared" si="6238"/>
        <v>0</v>
      </c>
      <c r="M7839" s="68"/>
      <c r="N7839" s="68"/>
      <c r="O7839" s="68"/>
      <c r="P7839" s="68">
        <f t="shared" si="6241"/>
        <v>0</v>
      </c>
      <c r="Q7839" s="68">
        <f t="shared" si="6242"/>
        <v>0</v>
      </c>
    </row>
    <row r="7840" spans="1:17" x14ac:dyDescent="0.25">
      <c r="A7840" s="12" t="s">
        <v>2240</v>
      </c>
      <c r="B7840" s="12" t="s">
        <v>69</v>
      </c>
      <c r="C7840" s="12" t="s">
        <v>11</v>
      </c>
      <c r="D7840" s="43" t="s">
        <v>2265</v>
      </c>
      <c r="E7840" s="48">
        <v>6112</v>
      </c>
      <c r="F7840" s="43" t="s">
        <v>2270</v>
      </c>
      <c r="G7840" s="56" t="s">
        <v>2907</v>
      </c>
      <c r="H7840" s="23" t="s">
        <v>76</v>
      </c>
      <c r="I7840" s="68">
        <v>36000</v>
      </c>
      <c r="J7840" s="68">
        <v>36000</v>
      </c>
      <c r="K7840" s="68"/>
      <c r="L7840" s="68">
        <f t="shared" si="6238"/>
        <v>0</v>
      </c>
      <c r="M7840" s="68"/>
      <c r="N7840" s="68"/>
      <c r="O7840" s="68"/>
      <c r="P7840" s="68">
        <f t="shared" si="6241"/>
        <v>0</v>
      </c>
      <c r="Q7840" s="68">
        <f t="shared" si="6242"/>
        <v>0</v>
      </c>
    </row>
    <row r="7841" spans="1:17" x14ac:dyDescent="0.25">
      <c r="A7841" s="12" t="s">
        <v>2240</v>
      </c>
      <c r="B7841" s="12" t="s">
        <v>69</v>
      </c>
      <c r="C7841" s="12" t="s">
        <v>11</v>
      </c>
      <c r="D7841" s="43" t="s">
        <v>2265</v>
      </c>
      <c r="E7841" s="48">
        <v>6112</v>
      </c>
      <c r="F7841" s="43" t="s">
        <v>2271</v>
      </c>
      <c r="G7841" s="56" t="s">
        <v>2907</v>
      </c>
      <c r="H7841" s="23" t="s">
        <v>26</v>
      </c>
      <c r="I7841" s="68">
        <v>64000</v>
      </c>
      <c r="J7841" s="68">
        <v>64000</v>
      </c>
      <c r="K7841" s="68"/>
      <c r="L7841" s="68">
        <f t="shared" si="6238"/>
        <v>5000</v>
      </c>
      <c r="M7841" s="68"/>
      <c r="N7841" s="68"/>
      <c r="O7841" s="68">
        <v>5000</v>
      </c>
      <c r="P7841" s="68">
        <f t="shared" si="6241"/>
        <v>5000</v>
      </c>
      <c r="Q7841" s="68">
        <f t="shared" si="6242"/>
        <v>7.8125</v>
      </c>
    </row>
    <row r="7842" spans="1:17" x14ac:dyDescent="0.25">
      <c r="A7842" s="12" t="s">
        <v>2240</v>
      </c>
      <c r="B7842" s="12" t="s">
        <v>69</v>
      </c>
      <c r="C7842" s="12" t="s">
        <v>11</v>
      </c>
      <c r="D7842" s="43" t="s">
        <v>2265</v>
      </c>
      <c r="E7842" s="42" t="s">
        <v>2710</v>
      </c>
      <c r="F7842" s="42" t="s">
        <v>1</v>
      </c>
      <c r="G7842" s="42" t="s">
        <v>1</v>
      </c>
      <c r="H7842" s="11" t="s">
        <v>28</v>
      </c>
      <c r="I7842" s="67">
        <f t="shared" ref="I7842:O7842" si="6272">SUM(I7843)</f>
        <v>384137</v>
      </c>
      <c r="J7842" s="67">
        <f t="shared" si="6272"/>
        <v>384137</v>
      </c>
      <c r="K7842" s="67">
        <f t="shared" si="6272"/>
        <v>0</v>
      </c>
      <c r="L7842" s="67">
        <f t="shared" si="6238"/>
        <v>30000</v>
      </c>
      <c r="M7842" s="67">
        <f t="shared" si="6272"/>
        <v>0</v>
      </c>
      <c r="N7842" s="67">
        <f t="shared" si="6272"/>
        <v>0</v>
      </c>
      <c r="O7842" s="67">
        <f t="shared" si="6272"/>
        <v>30000</v>
      </c>
      <c r="P7842" s="67">
        <f t="shared" si="6241"/>
        <v>30000</v>
      </c>
      <c r="Q7842" s="67">
        <f t="shared" si="6242"/>
        <v>7.8097137219273334</v>
      </c>
    </row>
    <row r="7843" spans="1:17" x14ac:dyDescent="0.25">
      <c r="A7843" s="12" t="s">
        <v>2240</v>
      </c>
      <c r="B7843" s="12" t="s">
        <v>69</v>
      </c>
      <c r="C7843" s="12" t="s">
        <v>11</v>
      </c>
      <c r="D7843" s="43" t="s">
        <v>2265</v>
      </c>
      <c r="E7843" s="48">
        <v>6121</v>
      </c>
      <c r="F7843" s="43"/>
      <c r="G7843" s="56" t="s">
        <v>2907</v>
      </c>
      <c r="H7843" s="23" t="s">
        <v>29</v>
      </c>
      <c r="I7843" s="68">
        <v>384137</v>
      </c>
      <c r="J7843" s="68">
        <v>384137</v>
      </c>
      <c r="K7843" s="68"/>
      <c r="L7843" s="68">
        <f t="shared" si="6238"/>
        <v>30000</v>
      </c>
      <c r="M7843" s="68"/>
      <c r="N7843" s="68"/>
      <c r="O7843" s="68">
        <v>30000</v>
      </c>
      <c r="P7843" s="68">
        <f t="shared" si="6241"/>
        <v>30000</v>
      </c>
      <c r="Q7843" s="68">
        <f t="shared" si="6242"/>
        <v>7.8097137219273334</v>
      </c>
    </row>
    <row r="7844" spans="1:17" x14ac:dyDescent="0.25">
      <c r="A7844" s="12" t="s">
        <v>2240</v>
      </c>
      <c r="B7844" s="12" t="s">
        <v>69</v>
      </c>
      <c r="C7844" s="12" t="s">
        <v>11</v>
      </c>
      <c r="D7844" s="43" t="s">
        <v>2265</v>
      </c>
      <c r="E7844" s="42" t="s">
        <v>2711</v>
      </c>
      <c r="F7844" s="42" t="s">
        <v>1</v>
      </c>
      <c r="G7844" s="42" t="s">
        <v>1</v>
      </c>
      <c r="H7844" s="11" t="s">
        <v>32</v>
      </c>
      <c r="I7844" s="67">
        <f t="shared" ref="I7844:O7844" si="6273">SUM(I7845:I7853)</f>
        <v>530828</v>
      </c>
      <c r="J7844" s="67">
        <f t="shared" si="6273"/>
        <v>530828</v>
      </c>
      <c r="K7844" s="67">
        <f t="shared" si="6273"/>
        <v>0</v>
      </c>
      <c r="L7844" s="67">
        <f t="shared" si="6238"/>
        <v>48025</v>
      </c>
      <c r="M7844" s="67">
        <f t="shared" si="6273"/>
        <v>0</v>
      </c>
      <c r="N7844" s="67">
        <f t="shared" si="6273"/>
        <v>0</v>
      </c>
      <c r="O7844" s="67">
        <f t="shared" si="6273"/>
        <v>48025</v>
      </c>
      <c r="P7844" s="67">
        <f t="shared" si="6241"/>
        <v>48025</v>
      </c>
      <c r="Q7844" s="67">
        <f t="shared" si="6242"/>
        <v>9.0471866593322119</v>
      </c>
    </row>
    <row r="7845" spans="1:17" x14ac:dyDescent="0.25">
      <c r="A7845" s="12" t="s">
        <v>2240</v>
      </c>
      <c r="B7845" s="12" t="s">
        <v>69</v>
      </c>
      <c r="C7845" s="12" t="s">
        <v>11</v>
      </c>
      <c r="D7845" s="43" t="s">
        <v>2265</v>
      </c>
      <c r="E7845" s="48">
        <v>6131</v>
      </c>
      <c r="F7845" s="43"/>
      <c r="G7845" s="56" t="s">
        <v>2907</v>
      </c>
      <c r="H7845" s="23" t="s">
        <v>33</v>
      </c>
      <c r="I7845" s="68">
        <v>10000</v>
      </c>
      <c r="J7845" s="68">
        <v>10000</v>
      </c>
      <c r="K7845" s="68"/>
      <c r="L7845" s="68">
        <f t="shared" si="6238"/>
        <v>2500</v>
      </c>
      <c r="M7845" s="68"/>
      <c r="N7845" s="68"/>
      <c r="O7845" s="68">
        <v>2500</v>
      </c>
      <c r="P7845" s="68">
        <f t="shared" si="6241"/>
        <v>2500</v>
      </c>
      <c r="Q7845" s="68">
        <f t="shared" si="6242"/>
        <v>25</v>
      </c>
    </row>
    <row r="7846" spans="1:17" x14ac:dyDescent="0.25">
      <c r="A7846" s="12" t="s">
        <v>2240</v>
      </c>
      <c r="B7846" s="12" t="s">
        <v>69</v>
      </c>
      <c r="C7846" s="12" t="s">
        <v>11</v>
      </c>
      <c r="D7846" s="43" t="s">
        <v>2265</v>
      </c>
      <c r="E7846" s="48">
        <v>6132</v>
      </c>
      <c r="F7846" s="43"/>
      <c r="G7846" s="56" t="s">
        <v>2907</v>
      </c>
      <c r="H7846" s="23" t="s">
        <v>227</v>
      </c>
      <c r="I7846" s="68">
        <v>95000</v>
      </c>
      <c r="J7846" s="68">
        <v>95000</v>
      </c>
      <c r="K7846" s="68"/>
      <c r="L7846" s="68">
        <f t="shared" si="6238"/>
        <v>10000</v>
      </c>
      <c r="M7846" s="68"/>
      <c r="N7846" s="68"/>
      <c r="O7846" s="68">
        <v>10000</v>
      </c>
      <c r="P7846" s="68">
        <f t="shared" si="6241"/>
        <v>10000</v>
      </c>
      <c r="Q7846" s="68">
        <f t="shared" si="6242"/>
        <v>10.526315789473683</v>
      </c>
    </row>
    <row r="7847" spans="1:17" x14ac:dyDescent="0.25">
      <c r="A7847" s="12" t="s">
        <v>2240</v>
      </c>
      <c r="B7847" s="12" t="s">
        <v>69</v>
      </c>
      <c r="C7847" s="12" t="s">
        <v>11</v>
      </c>
      <c r="D7847" s="43" t="s">
        <v>2265</v>
      </c>
      <c r="E7847" s="48">
        <v>6133</v>
      </c>
      <c r="F7847" s="43"/>
      <c r="G7847" s="56" t="s">
        <v>2907</v>
      </c>
      <c r="H7847" s="23" t="s">
        <v>229</v>
      </c>
      <c r="I7847" s="68">
        <v>55000</v>
      </c>
      <c r="J7847" s="68">
        <v>55000</v>
      </c>
      <c r="K7847" s="68"/>
      <c r="L7847" s="68">
        <f t="shared" si="6238"/>
        <v>4600</v>
      </c>
      <c r="M7847" s="68"/>
      <c r="N7847" s="68"/>
      <c r="O7847" s="68">
        <v>4600</v>
      </c>
      <c r="P7847" s="68">
        <f t="shared" si="6241"/>
        <v>4600</v>
      </c>
      <c r="Q7847" s="68">
        <f t="shared" si="6242"/>
        <v>8.3636363636363633</v>
      </c>
    </row>
    <row r="7848" spans="1:17" x14ac:dyDescent="0.25">
      <c r="A7848" s="12" t="s">
        <v>2240</v>
      </c>
      <c r="B7848" s="12" t="s">
        <v>69</v>
      </c>
      <c r="C7848" s="12" t="s">
        <v>11</v>
      </c>
      <c r="D7848" s="43" t="s">
        <v>2265</v>
      </c>
      <c r="E7848" s="48">
        <v>6134</v>
      </c>
      <c r="F7848" s="43"/>
      <c r="G7848" s="56" t="s">
        <v>2907</v>
      </c>
      <c r="H7848" s="23" t="s">
        <v>169</v>
      </c>
      <c r="I7848" s="68">
        <v>45000</v>
      </c>
      <c r="J7848" s="68">
        <v>45000</v>
      </c>
      <c r="K7848" s="68"/>
      <c r="L7848" s="68">
        <f t="shared" si="6238"/>
        <v>3750</v>
      </c>
      <c r="M7848" s="68"/>
      <c r="N7848" s="68"/>
      <c r="O7848" s="68">
        <v>3750</v>
      </c>
      <c r="P7848" s="68">
        <f t="shared" si="6241"/>
        <v>3750</v>
      </c>
      <c r="Q7848" s="68">
        <f t="shared" si="6242"/>
        <v>8.3333333333333321</v>
      </c>
    </row>
    <row r="7849" spans="1:17" x14ac:dyDescent="0.25">
      <c r="A7849" s="12" t="s">
        <v>2240</v>
      </c>
      <c r="B7849" s="12" t="s">
        <v>69</v>
      </c>
      <c r="C7849" s="12" t="s">
        <v>11</v>
      </c>
      <c r="D7849" s="43" t="s">
        <v>2265</v>
      </c>
      <c r="E7849" s="48">
        <v>6135</v>
      </c>
      <c r="F7849" s="43"/>
      <c r="G7849" s="56" t="s">
        <v>2907</v>
      </c>
      <c r="H7849" s="23" t="s">
        <v>231</v>
      </c>
      <c r="I7849" s="68">
        <v>20000</v>
      </c>
      <c r="J7849" s="68">
        <v>20000</v>
      </c>
      <c r="K7849" s="68"/>
      <c r="L7849" s="68">
        <f t="shared" si="6238"/>
        <v>1650</v>
      </c>
      <c r="M7849" s="68"/>
      <c r="N7849" s="68"/>
      <c r="O7849" s="68">
        <v>1650</v>
      </c>
      <c r="P7849" s="68">
        <f t="shared" si="6241"/>
        <v>1650</v>
      </c>
      <c r="Q7849" s="68">
        <f t="shared" si="6242"/>
        <v>8.25</v>
      </c>
    </row>
    <row r="7850" spans="1:17" x14ac:dyDescent="0.25">
      <c r="A7850" s="12" t="s">
        <v>2240</v>
      </c>
      <c r="B7850" s="12" t="s">
        <v>69</v>
      </c>
      <c r="C7850" s="12" t="s">
        <v>11</v>
      </c>
      <c r="D7850" s="43" t="s">
        <v>2265</v>
      </c>
      <c r="E7850" s="48">
        <v>6136</v>
      </c>
      <c r="F7850" s="43"/>
      <c r="G7850" s="56" t="s">
        <v>2907</v>
      </c>
      <c r="H7850" s="23" t="s">
        <v>233</v>
      </c>
      <c r="I7850" s="68">
        <v>15000</v>
      </c>
      <c r="J7850" s="68">
        <v>15000</v>
      </c>
      <c r="K7850" s="68"/>
      <c r="L7850" s="68">
        <f t="shared" si="6238"/>
        <v>1250</v>
      </c>
      <c r="M7850" s="68"/>
      <c r="N7850" s="68"/>
      <c r="O7850" s="68">
        <v>1250</v>
      </c>
      <c r="P7850" s="68">
        <f t="shared" si="6241"/>
        <v>1250</v>
      </c>
      <c r="Q7850" s="68">
        <f t="shared" si="6242"/>
        <v>8.3333333333333321</v>
      </c>
    </row>
    <row r="7851" spans="1:17" x14ac:dyDescent="0.25">
      <c r="A7851" s="12" t="s">
        <v>2240</v>
      </c>
      <c r="B7851" s="12" t="s">
        <v>69</v>
      </c>
      <c r="C7851" s="12" t="s">
        <v>11</v>
      </c>
      <c r="D7851" s="43" t="s">
        <v>2265</v>
      </c>
      <c r="E7851" s="48">
        <v>6137</v>
      </c>
      <c r="F7851" s="43"/>
      <c r="G7851" s="56" t="s">
        <v>2907</v>
      </c>
      <c r="H7851" s="23" t="s">
        <v>235</v>
      </c>
      <c r="I7851" s="68">
        <v>50000</v>
      </c>
      <c r="J7851" s="68">
        <v>50000</v>
      </c>
      <c r="K7851" s="68"/>
      <c r="L7851" s="68">
        <f t="shared" si="6238"/>
        <v>4200</v>
      </c>
      <c r="M7851" s="68"/>
      <c r="N7851" s="68"/>
      <c r="O7851" s="68">
        <v>4200</v>
      </c>
      <c r="P7851" s="68">
        <f t="shared" si="6241"/>
        <v>4200</v>
      </c>
      <c r="Q7851" s="68">
        <f t="shared" si="6242"/>
        <v>8.4</v>
      </c>
    </row>
    <row r="7852" spans="1:17" x14ac:dyDescent="0.25">
      <c r="A7852" s="12" t="s">
        <v>2240</v>
      </c>
      <c r="B7852" s="12" t="s">
        <v>69</v>
      </c>
      <c r="C7852" s="12" t="s">
        <v>11</v>
      </c>
      <c r="D7852" s="43" t="s">
        <v>2265</v>
      </c>
      <c r="E7852" s="48">
        <v>6138</v>
      </c>
      <c r="F7852" s="43"/>
      <c r="G7852" s="56" t="s">
        <v>2907</v>
      </c>
      <c r="H7852" s="23" t="s">
        <v>237</v>
      </c>
      <c r="I7852" s="68">
        <v>12010</v>
      </c>
      <c r="J7852" s="68">
        <v>12010</v>
      </c>
      <c r="K7852" s="68"/>
      <c r="L7852" s="68">
        <f t="shared" si="6238"/>
        <v>1000</v>
      </c>
      <c r="M7852" s="68"/>
      <c r="N7852" s="68"/>
      <c r="O7852" s="68">
        <v>1000</v>
      </c>
      <c r="P7852" s="68">
        <f t="shared" si="6241"/>
        <v>1000</v>
      </c>
      <c r="Q7852" s="68">
        <f t="shared" si="6242"/>
        <v>8.3263946711074102</v>
      </c>
    </row>
    <row r="7853" spans="1:17" x14ac:dyDescent="0.25">
      <c r="A7853" s="14" t="s">
        <v>2240</v>
      </c>
      <c r="B7853" s="14" t="s">
        <v>69</v>
      </c>
      <c r="C7853" s="14" t="s">
        <v>11</v>
      </c>
      <c r="D7853" s="50" t="s">
        <v>2265</v>
      </c>
      <c r="E7853" s="50" t="s">
        <v>2720</v>
      </c>
      <c r="F7853" s="43" t="s">
        <v>1</v>
      </c>
      <c r="G7853" s="49" t="s">
        <v>1</v>
      </c>
      <c r="H7853" s="11" t="s">
        <v>35</v>
      </c>
      <c r="I7853" s="67">
        <f t="shared" ref="I7853:O7853" si="6274">SUM(I7854:I7855)</f>
        <v>228818</v>
      </c>
      <c r="J7853" s="67">
        <f t="shared" si="6274"/>
        <v>228818</v>
      </c>
      <c r="K7853" s="67">
        <f t="shared" si="6274"/>
        <v>0</v>
      </c>
      <c r="L7853" s="67">
        <f t="shared" si="6238"/>
        <v>19075</v>
      </c>
      <c r="M7853" s="67">
        <f t="shared" si="6274"/>
        <v>0</v>
      </c>
      <c r="N7853" s="67">
        <f t="shared" si="6274"/>
        <v>0</v>
      </c>
      <c r="O7853" s="67">
        <f t="shared" si="6274"/>
        <v>19075</v>
      </c>
      <c r="P7853" s="67">
        <f t="shared" si="6241"/>
        <v>19075</v>
      </c>
      <c r="Q7853" s="67">
        <f t="shared" si="6242"/>
        <v>8.3363196951288803</v>
      </c>
    </row>
    <row r="7854" spans="1:17" x14ac:dyDescent="0.25">
      <c r="A7854" s="12" t="s">
        <v>2240</v>
      </c>
      <c r="B7854" s="12" t="s">
        <v>69</v>
      </c>
      <c r="C7854" s="12" t="s">
        <v>11</v>
      </c>
      <c r="D7854" s="43" t="s">
        <v>2265</v>
      </c>
      <c r="E7854" s="48">
        <v>6139</v>
      </c>
      <c r="F7854" s="43"/>
      <c r="G7854" s="56" t="s">
        <v>2907</v>
      </c>
      <c r="H7854" s="23" t="s">
        <v>35</v>
      </c>
      <c r="I7854" s="68">
        <v>219512</v>
      </c>
      <c r="J7854" s="68">
        <v>219512</v>
      </c>
      <c r="K7854" s="68"/>
      <c r="L7854" s="68">
        <f t="shared" si="6238"/>
        <v>18300</v>
      </c>
      <c r="M7854" s="68"/>
      <c r="N7854" s="68"/>
      <c r="O7854" s="68">
        <v>18300</v>
      </c>
      <c r="P7854" s="68">
        <f t="shared" si="6241"/>
        <v>18300</v>
      </c>
      <c r="Q7854" s="68">
        <f t="shared" si="6242"/>
        <v>8.3366740770436234</v>
      </c>
    </row>
    <row r="7855" spans="1:17" x14ac:dyDescent="0.25">
      <c r="A7855" s="12" t="s">
        <v>2240</v>
      </c>
      <c r="B7855" s="12" t="s">
        <v>69</v>
      </c>
      <c r="C7855" s="12" t="s">
        <v>11</v>
      </c>
      <c r="D7855" s="43" t="s">
        <v>2265</v>
      </c>
      <c r="E7855" s="48">
        <v>6139</v>
      </c>
      <c r="F7855" s="43" t="s">
        <v>2272</v>
      </c>
      <c r="G7855" s="56" t="s">
        <v>2907</v>
      </c>
      <c r="H7855" s="23" t="s">
        <v>43</v>
      </c>
      <c r="I7855" s="68">
        <v>9306</v>
      </c>
      <c r="J7855" s="68">
        <v>9306</v>
      </c>
      <c r="K7855" s="68"/>
      <c r="L7855" s="68">
        <f t="shared" si="6238"/>
        <v>775</v>
      </c>
      <c r="M7855" s="68"/>
      <c r="N7855" s="68"/>
      <c r="O7855" s="68">
        <v>775</v>
      </c>
      <c r="P7855" s="68">
        <f t="shared" si="6241"/>
        <v>775</v>
      </c>
      <c r="Q7855" s="68">
        <f t="shared" si="6242"/>
        <v>8.3279604556200297</v>
      </c>
    </row>
    <row r="7856" spans="1:17" ht="22.5" x14ac:dyDescent="0.25">
      <c r="A7856" s="14" t="s">
        <v>1</v>
      </c>
      <c r="B7856" s="14" t="s">
        <v>1</v>
      </c>
      <c r="C7856" s="14" t="s">
        <v>1</v>
      </c>
      <c r="D7856" s="42" t="s">
        <v>1</v>
      </c>
      <c r="E7856" s="42" t="s">
        <v>1</v>
      </c>
      <c r="F7856" s="42" t="s">
        <v>1</v>
      </c>
      <c r="G7856" s="42" t="s">
        <v>1</v>
      </c>
      <c r="H7856" s="17" t="s">
        <v>50</v>
      </c>
      <c r="I7856" s="66">
        <f t="shared" ref="I7856:O7857" si="6275">SUM(I7857)</f>
        <v>10100</v>
      </c>
      <c r="J7856" s="66">
        <f t="shared" si="6275"/>
        <v>10100</v>
      </c>
      <c r="K7856" s="66">
        <f t="shared" si="6275"/>
        <v>0</v>
      </c>
      <c r="L7856" s="66">
        <f t="shared" si="6238"/>
        <v>0</v>
      </c>
      <c r="M7856" s="66">
        <f t="shared" si="6275"/>
        <v>0</v>
      </c>
      <c r="N7856" s="66">
        <f t="shared" si="6275"/>
        <v>0</v>
      </c>
      <c r="O7856" s="66">
        <f t="shared" si="6275"/>
        <v>0</v>
      </c>
      <c r="P7856" s="66">
        <f t="shared" si="6241"/>
        <v>0</v>
      </c>
      <c r="Q7856" s="66">
        <f t="shared" si="6242"/>
        <v>0</v>
      </c>
    </row>
    <row r="7857" spans="1:17" x14ac:dyDescent="0.25">
      <c r="A7857" s="12" t="s">
        <v>2240</v>
      </c>
      <c r="B7857" s="12" t="s">
        <v>69</v>
      </c>
      <c r="C7857" s="12" t="s">
        <v>11</v>
      </c>
      <c r="D7857" s="43" t="s">
        <v>2265</v>
      </c>
      <c r="E7857" s="42" t="s">
        <v>2712</v>
      </c>
      <c r="F7857" s="42" t="s">
        <v>1</v>
      </c>
      <c r="G7857" s="42" t="s">
        <v>1</v>
      </c>
      <c r="H7857" s="11" t="s">
        <v>52</v>
      </c>
      <c r="I7857" s="67">
        <f t="shared" si="6275"/>
        <v>10100</v>
      </c>
      <c r="J7857" s="67">
        <f t="shared" si="6275"/>
        <v>10100</v>
      </c>
      <c r="K7857" s="67">
        <f t="shared" si="6275"/>
        <v>0</v>
      </c>
      <c r="L7857" s="67">
        <f t="shared" si="6238"/>
        <v>0</v>
      </c>
      <c r="M7857" s="67">
        <f t="shared" si="6275"/>
        <v>0</v>
      </c>
      <c r="N7857" s="67">
        <f t="shared" si="6275"/>
        <v>0</v>
      </c>
      <c r="O7857" s="67">
        <f t="shared" si="6275"/>
        <v>0</v>
      </c>
      <c r="P7857" s="67">
        <f t="shared" si="6241"/>
        <v>0</v>
      </c>
      <c r="Q7857" s="67">
        <f t="shared" si="6242"/>
        <v>0</v>
      </c>
    </row>
    <row r="7858" spans="1:17" x14ac:dyDescent="0.25">
      <c r="A7858" s="14" t="s">
        <v>2240</v>
      </c>
      <c r="B7858" s="14" t="s">
        <v>69</v>
      </c>
      <c r="C7858" s="14" t="s">
        <v>11</v>
      </c>
      <c r="D7858" s="50" t="s">
        <v>2265</v>
      </c>
      <c r="E7858" s="50" t="s">
        <v>2739</v>
      </c>
      <c r="F7858" s="43" t="s">
        <v>1</v>
      </c>
      <c r="G7858" s="49" t="s">
        <v>1</v>
      </c>
      <c r="H7858" s="11" t="s">
        <v>58</v>
      </c>
      <c r="I7858" s="67">
        <f t="shared" ref="I7858" si="6276">SUM(I7859:I7860)</f>
        <v>10100</v>
      </c>
      <c r="J7858" s="67">
        <f t="shared" ref="J7858:K7858" si="6277">SUM(J7859:J7860)</f>
        <v>10100</v>
      </c>
      <c r="K7858" s="67">
        <f t="shared" si="6277"/>
        <v>0</v>
      </c>
      <c r="L7858" s="67">
        <f t="shared" si="6238"/>
        <v>0</v>
      </c>
      <c r="M7858" s="67">
        <f t="shared" ref="M7858" si="6278">SUM(M7859:M7860)</f>
        <v>0</v>
      </c>
      <c r="N7858" s="67">
        <f t="shared" ref="N7858:O7858" si="6279">SUM(N7859:N7860)</f>
        <v>0</v>
      </c>
      <c r="O7858" s="67">
        <f t="shared" si="6279"/>
        <v>0</v>
      </c>
      <c r="P7858" s="67">
        <f t="shared" si="6241"/>
        <v>0</v>
      </c>
      <c r="Q7858" s="67">
        <f t="shared" si="6242"/>
        <v>0</v>
      </c>
    </row>
    <row r="7859" spans="1:17" x14ac:dyDescent="0.25">
      <c r="A7859" s="12" t="s">
        <v>2240</v>
      </c>
      <c r="B7859" s="12" t="s">
        <v>69</v>
      </c>
      <c r="C7859" s="12" t="s">
        <v>11</v>
      </c>
      <c r="D7859" s="43" t="s">
        <v>2265</v>
      </c>
      <c r="E7859" s="48">
        <v>6148</v>
      </c>
      <c r="F7859" s="43"/>
      <c r="G7859" s="56" t="s">
        <v>2907</v>
      </c>
      <c r="H7859" s="23" t="s">
        <v>58</v>
      </c>
      <c r="I7859" s="68">
        <v>10000</v>
      </c>
      <c r="J7859" s="68">
        <v>10000</v>
      </c>
      <c r="K7859" s="68"/>
      <c r="L7859" s="68">
        <f t="shared" si="6238"/>
        <v>0</v>
      </c>
      <c r="M7859" s="68"/>
      <c r="N7859" s="68"/>
      <c r="O7859" s="68"/>
      <c r="P7859" s="68">
        <f t="shared" si="6241"/>
        <v>0</v>
      </c>
      <c r="Q7859" s="68">
        <f t="shared" si="6242"/>
        <v>0</v>
      </c>
    </row>
    <row r="7860" spans="1:17" x14ac:dyDescent="0.25">
      <c r="A7860" s="12" t="s">
        <v>2240</v>
      </c>
      <c r="B7860" s="12" t="s">
        <v>69</v>
      </c>
      <c r="C7860" s="12" t="s">
        <v>11</v>
      </c>
      <c r="D7860" s="43" t="s">
        <v>2265</v>
      </c>
      <c r="E7860" s="48">
        <v>6148</v>
      </c>
      <c r="F7860" s="43" t="s">
        <v>2273</v>
      </c>
      <c r="G7860" s="56" t="s">
        <v>2907</v>
      </c>
      <c r="H7860" s="23" t="s">
        <v>207</v>
      </c>
      <c r="I7860" s="68">
        <v>100</v>
      </c>
      <c r="J7860" s="68">
        <v>100</v>
      </c>
      <c r="K7860" s="68"/>
      <c r="L7860" s="68">
        <f t="shared" si="6238"/>
        <v>0</v>
      </c>
      <c r="M7860" s="68"/>
      <c r="N7860" s="68"/>
      <c r="O7860" s="68"/>
      <c r="P7860" s="68">
        <f t="shared" si="6241"/>
        <v>0</v>
      </c>
      <c r="Q7860" s="68">
        <f t="shared" si="6242"/>
        <v>0</v>
      </c>
    </row>
    <row r="7861" spans="1:17" ht="22.5" x14ac:dyDescent="0.25">
      <c r="A7861" s="14" t="s">
        <v>1</v>
      </c>
      <c r="B7861" s="14" t="s">
        <v>1</v>
      </c>
      <c r="C7861" s="14" t="s">
        <v>1</v>
      </c>
      <c r="D7861" s="42" t="s">
        <v>1</v>
      </c>
      <c r="E7861" s="42" t="s">
        <v>1</v>
      </c>
      <c r="F7861" s="42" t="s">
        <v>1</v>
      </c>
      <c r="G7861" s="42" t="s">
        <v>1</v>
      </c>
      <c r="H7861" s="17" t="s">
        <v>59</v>
      </c>
      <c r="I7861" s="66">
        <f t="shared" ref="I7861:O7861" si="6280">SUM(I7862)</f>
        <v>87000</v>
      </c>
      <c r="J7861" s="66">
        <f t="shared" si="6280"/>
        <v>87000</v>
      </c>
      <c r="K7861" s="66">
        <f t="shared" si="6280"/>
        <v>0</v>
      </c>
      <c r="L7861" s="66">
        <f t="shared" si="6238"/>
        <v>0</v>
      </c>
      <c r="M7861" s="66">
        <f t="shared" si="6280"/>
        <v>0</v>
      </c>
      <c r="N7861" s="66">
        <f t="shared" si="6280"/>
        <v>0</v>
      </c>
      <c r="O7861" s="66">
        <f t="shared" si="6280"/>
        <v>0</v>
      </c>
      <c r="P7861" s="66">
        <f t="shared" si="6241"/>
        <v>0</v>
      </c>
      <c r="Q7861" s="66">
        <f t="shared" si="6242"/>
        <v>0</v>
      </c>
    </row>
    <row r="7862" spans="1:17" x14ac:dyDescent="0.25">
      <c r="A7862" s="12" t="s">
        <v>2240</v>
      </c>
      <c r="B7862" s="12" t="s">
        <v>69</v>
      </c>
      <c r="C7862" s="12" t="s">
        <v>11</v>
      </c>
      <c r="D7862" s="43" t="s">
        <v>2265</v>
      </c>
      <c r="E7862" s="42" t="s">
        <v>2715</v>
      </c>
      <c r="F7862" s="42" t="s">
        <v>1</v>
      </c>
      <c r="G7862" s="42" t="s">
        <v>1</v>
      </c>
      <c r="H7862" s="11" t="s">
        <v>61</v>
      </c>
      <c r="I7862" s="67">
        <f t="shared" ref="I7862" si="6281">SUM(I7863:I7864)</f>
        <v>87000</v>
      </c>
      <c r="J7862" s="67">
        <f t="shared" ref="J7862:K7862" si="6282">SUM(J7863:J7864)</f>
        <v>87000</v>
      </c>
      <c r="K7862" s="67">
        <f t="shared" si="6282"/>
        <v>0</v>
      </c>
      <c r="L7862" s="67">
        <f t="shared" si="6238"/>
        <v>0</v>
      </c>
      <c r="M7862" s="67">
        <f t="shared" ref="M7862" si="6283">SUM(M7863:M7864)</f>
        <v>0</v>
      </c>
      <c r="N7862" s="67">
        <f t="shared" ref="N7862:O7862" si="6284">SUM(N7863:N7864)</f>
        <v>0</v>
      </c>
      <c r="O7862" s="67">
        <f t="shared" si="6284"/>
        <v>0</v>
      </c>
      <c r="P7862" s="67">
        <f t="shared" si="6241"/>
        <v>0</v>
      </c>
      <c r="Q7862" s="67">
        <f t="shared" si="6242"/>
        <v>0</v>
      </c>
    </row>
    <row r="7863" spans="1:17" x14ac:dyDescent="0.25">
      <c r="A7863" s="12" t="s">
        <v>2240</v>
      </c>
      <c r="B7863" s="12" t="s">
        <v>69</v>
      </c>
      <c r="C7863" s="12" t="s">
        <v>11</v>
      </c>
      <c r="D7863" s="43" t="s">
        <v>2265</v>
      </c>
      <c r="E7863" s="48">
        <v>8213</v>
      </c>
      <c r="F7863" s="43"/>
      <c r="G7863" s="56" t="s">
        <v>2907</v>
      </c>
      <c r="H7863" s="23" t="s">
        <v>62</v>
      </c>
      <c r="I7863" s="68">
        <v>47000</v>
      </c>
      <c r="J7863" s="68">
        <v>47000</v>
      </c>
      <c r="K7863" s="68"/>
      <c r="L7863" s="68">
        <f t="shared" si="6238"/>
        <v>0</v>
      </c>
      <c r="M7863" s="68"/>
      <c r="N7863" s="68"/>
      <c r="O7863" s="68"/>
      <c r="P7863" s="68">
        <f t="shared" si="6241"/>
        <v>0</v>
      </c>
      <c r="Q7863" s="68">
        <f t="shared" si="6242"/>
        <v>0</v>
      </c>
    </row>
    <row r="7864" spans="1:17" x14ac:dyDescent="0.25">
      <c r="A7864" s="12" t="s">
        <v>2240</v>
      </c>
      <c r="B7864" s="12" t="s">
        <v>69</v>
      </c>
      <c r="C7864" s="12" t="s">
        <v>11</v>
      </c>
      <c r="D7864" s="43" t="s">
        <v>2265</v>
      </c>
      <c r="E7864" s="48">
        <v>8216</v>
      </c>
      <c r="F7864" s="43"/>
      <c r="G7864" s="56" t="s">
        <v>2907</v>
      </c>
      <c r="H7864" s="23" t="s">
        <v>248</v>
      </c>
      <c r="I7864" s="68">
        <v>40000</v>
      </c>
      <c r="J7864" s="68">
        <v>40000</v>
      </c>
      <c r="K7864" s="68"/>
      <c r="L7864" s="68">
        <f t="shared" si="6238"/>
        <v>0</v>
      </c>
      <c r="M7864" s="68"/>
      <c r="N7864" s="68"/>
      <c r="O7864" s="68"/>
      <c r="P7864" s="68">
        <f t="shared" si="6241"/>
        <v>0</v>
      </c>
      <c r="Q7864" s="68">
        <f t="shared" si="6242"/>
        <v>0</v>
      </c>
    </row>
    <row r="7865" spans="1:17" x14ac:dyDescent="0.25">
      <c r="A7865" s="23" t="s">
        <v>1</v>
      </c>
      <c r="B7865" s="23" t="s">
        <v>1</v>
      </c>
      <c r="C7865" s="23" t="s">
        <v>1</v>
      </c>
      <c r="D7865" s="49" t="s">
        <v>1</v>
      </c>
      <c r="E7865" s="49" t="s">
        <v>1</v>
      </c>
      <c r="F7865" s="49" t="s">
        <v>1</v>
      </c>
      <c r="G7865" s="49" t="s">
        <v>1</v>
      </c>
      <c r="H7865" s="17" t="s">
        <v>2274</v>
      </c>
      <c r="I7865" s="66">
        <f t="shared" ref="I7865:O7865" si="6285">SUM(I7833,I7856,I7861)</f>
        <v>5253109</v>
      </c>
      <c r="J7865" s="66">
        <f t="shared" si="6285"/>
        <v>5253109</v>
      </c>
      <c r="K7865" s="66">
        <f t="shared" si="6285"/>
        <v>0</v>
      </c>
      <c r="L7865" s="66">
        <f t="shared" si="6238"/>
        <v>397423</v>
      </c>
      <c r="M7865" s="66">
        <f t="shared" si="6285"/>
        <v>0</v>
      </c>
      <c r="N7865" s="66">
        <f t="shared" si="6285"/>
        <v>0</v>
      </c>
      <c r="O7865" s="66">
        <f t="shared" si="6285"/>
        <v>397423</v>
      </c>
      <c r="P7865" s="66">
        <f t="shared" si="6241"/>
        <v>397423</v>
      </c>
      <c r="Q7865" s="66">
        <f t="shared" si="6242"/>
        <v>7.5654816985522286</v>
      </c>
    </row>
    <row r="7866" spans="1:17" ht="15.75" thickBot="1" x14ac:dyDescent="0.3">
      <c r="A7866" s="23" t="s">
        <v>1</v>
      </c>
      <c r="B7866" s="23" t="s">
        <v>1</v>
      </c>
      <c r="C7866" s="23" t="s">
        <v>1</v>
      </c>
      <c r="D7866" s="49" t="s">
        <v>1</v>
      </c>
      <c r="E7866" s="49" t="s">
        <v>1</v>
      </c>
      <c r="F7866" s="49" t="s">
        <v>1</v>
      </c>
      <c r="G7866" s="49" t="s">
        <v>1</v>
      </c>
      <c r="H7866" s="11" t="s">
        <v>64</v>
      </c>
      <c r="I7866" s="67">
        <v>164</v>
      </c>
      <c r="J7866" s="67">
        <v>164</v>
      </c>
      <c r="K7866" s="67"/>
      <c r="L7866" s="67"/>
      <c r="M7866" s="67"/>
      <c r="N7866" s="67"/>
      <c r="O7866" s="67"/>
      <c r="P7866" s="67">
        <f t="shared" si="6241"/>
        <v>0</v>
      </c>
      <c r="Q7866" s="67">
        <f t="shared" si="6242"/>
        <v>0</v>
      </c>
    </row>
    <row r="7867" spans="1:17" ht="34.5" thickBot="1" x14ac:dyDescent="0.3">
      <c r="A7867" s="23" t="s">
        <v>1</v>
      </c>
      <c r="B7867" s="23" t="s">
        <v>1</v>
      </c>
      <c r="C7867" s="23" t="s">
        <v>1</v>
      </c>
      <c r="D7867" s="49" t="s">
        <v>1</v>
      </c>
      <c r="E7867" s="49" t="s">
        <v>1</v>
      </c>
      <c r="F7867" s="49" t="s">
        <v>1</v>
      </c>
      <c r="G7867" s="49" t="s">
        <v>1</v>
      </c>
      <c r="H7867" s="22" t="s">
        <v>65</v>
      </c>
      <c r="I7867" s="64" t="s">
        <v>2718</v>
      </c>
      <c r="J7867" s="64" t="s">
        <v>2879</v>
      </c>
      <c r="K7867" s="64" t="s">
        <v>2942</v>
      </c>
      <c r="L7867" s="64" t="s">
        <v>2942</v>
      </c>
      <c r="M7867" s="64" t="s">
        <v>2950</v>
      </c>
      <c r="N7867" s="64" t="s">
        <v>2949</v>
      </c>
      <c r="O7867" s="64" t="s">
        <v>2948</v>
      </c>
      <c r="P7867" s="64" t="s">
        <v>2942</v>
      </c>
      <c r="Q7867" s="64" t="s">
        <v>2944</v>
      </c>
    </row>
    <row r="7868" spans="1:17" x14ac:dyDescent="0.25">
      <c r="A7868" s="24"/>
      <c r="B7868" s="24"/>
      <c r="C7868" s="24"/>
      <c r="D7868" s="51"/>
      <c r="E7868" s="51"/>
      <c r="F7868" s="51"/>
      <c r="G7868" s="51"/>
      <c r="H7868" s="18" t="s">
        <v>1</v>
      </c>
      <c r="I7868" s="65">
        <v>1</v>
      </c>
      <c r="J7868" s="65" t="s">
        <v>2894</v>
      </c>
      <c r="K7868" s="65">
        <v>3</v>
      </c>
      <c r="L7868" s="65" t="s">
        <v>2945</v>
      </c>
      <c r="M7868" s="65">
        <v>5</v>
      </c>
      <c r="N7868" s="65">
        <v>6</v>
      </c>
      <c r="O7868" s="65">
        <v>7</v>
      </c>
      <c r="P7868" s="65" t="s">
        <v>2946</v>
      </c>
      <c r="Q7868" s="65">
        <v>9</v>
      </c>
    </row>
    <row r="7869" spans="1:17" x14ac:dyDescent="0.25">
      <c r="A7869" s="24"/>
      <c r="B7869" s="24"/>
      <c r="C7869" s="24"/>
      <c r="D7869" s="51"/>
      <c r="E7869" s="52"/>
      <c r="F7869" s="52"/>
      <c r="G7869" s="52"/>
      <c r="H7869" s="19" t="s">
        <v>336</v>
      </c>
      <c r="I7869" s="69">
        <f t="shared" ref="I7869" si="6286">SUM(I7865)</f>
        <v>5253109</v>
      </c>
      <c r="J7869" s="69">
        <f t="shared" ref="J7869:K7869" si="6287">SUM(J7865)</f>
        <v>5253109</v>
      </c>
      <c r="K7869" s="69">
        <f t="shared" si="6287"/>
        <v>0</v>
      </c>
      <c r="L7869" s="69">
        <f t="shared" si="6238"/>
        <v>397423</v>
      </c>
      <c r="M7869" s="69">
        <f t="shared" ref="M7869" si="6288">SUM(M7865)</f>
        <v>0</v>
      </c>
      <c r="N7869" s="69">
        <f t="shared" ref="N7869:O7869" si="6289">SUM(N7865)</f>
        <v>0</v>
      </c>
      <c r="O7869" s="69">
        <f t="shared" si="6289"/>
        <v>397423</v>
      </c>
      <c r="P7869" s="69">
        <f t="shared" si="6241"/>
        <v>397423</v>
      </c>
      <c r="Q7869" s="69">
        <f t="shared" si="6242"/>
        <v>7.5654816985522286</v>
      </c>
    </row>
    <row r="7870" spans="1:17" x14ac:dyDescent="0.25">
      <c r="A7870" s="24"/>
      <c r="B7870" s="24"/>
      <c r="C7870" s="24"/>
      <c r="D7870" s="51"/>
      <c r="E7870" s="51"/>
      <c r="F7870" s="51"/>
      <c r="G7870" s="51"/>
      <c r="H7870" s="20" t="s">
        <v>67</v>
      </c>
      <c r="I7870" s="69">
        <f t="shared" ref="I7870" si="6290">SUM(I7869)</f>
        <v>5253109</v>
      </c>
      <c r="J7870" s="69">
        <f t="shared" ref="J7870:K7870" si="6291">SUM(J7869)</f>
        <v>5253109</v>
      </c>
      <c r="K7870" s="69">
        <f t="shared" si="6291"/>
        <v>0</v>
      </c>
      <c r="L7870" s="69">
        <f t="shared" si="6238"/>
        <v>397423</v>
      </c>
      <c r="M7870" s="69">
        <f t="shared" ref="M7870" si="6292">SUM(M7869)</f>
        <v>0</v>
      </c>
      <c r="N7870" s="69">
        <f t="shared" ref="N7870:O7870" si="6293">SUM(N7869)</f>
        <v>0</v>
      </c>
      <c r="O7870" s="69">
        <f t="shared" si="6293"/>
        <v>397423</v>
      </c>
      <c r="P7870" s="69">
        <f t="shared" si="6241"/>
        <v>397423</v>
      </c>
      <c r="Q7870" s="69">
        <f t="shared" si="6242"/>
        <v>7.5654816985522286</v>
      </c>
    </row>
    <row r="7871" spans="1:17" x14ac:dyDescent="0.25">
      <c r="A7871" s="25"/>
      <c r="B7871" s="25"/>
      <c r="C7871" s="25"/>
      <c r="D7871" s="53"/>
      <c r="E7871" s="53"/>
      <c r="F7871" s="53"/>
      <c r="G7871" s="53"/>
    </row>
    <row r="7872" spans="1:17" x14ac:dyDescent="0.25">
      <c r="A7872" s="23" t="s">
        <v>1</v>
      </c>
      <c r="B7872" s="23" t="s">
        <v>1</v>
      </c>
      <c r="C7872" s="23" t="s">
        <v>1</v>
      </c>
      <c r="D7872" s="49" t="s">
        <v>1</v>
      </c>
      <c r="E7872" s="49" t="s">
        <v>1</v>
      </c>
      <c r="F7872" s="49" t="s">
        <v>1</v>
      </c>
      <c r="G7872" s="49" t="s">
        <v>1</v>
      </c>
      <c r="H7872" s="26" t="s">
        <v>1</v>
      </c>
      <c r="I7872" s="70"/>
      <c r="J7872" s="70"/>
      <c r="K7872" s="70"/>
      <c r="L7872" s="70"/>
      <c r="M7872" s="70"/>
      <c r="N7872" s="70"/>
      <c r="O7872" s="70"/>
      <c r="P7872" s="70"/>
      <c r="Q7872" s="70"/>
    </row>
    <row r="7873" spans="1:17" x14ac:dyDescent="0.25">
      <c r="A7873" s="23" t="s">
        <v>1</v>
      </c>
      <c r="B7873" s="23" t="s">
        <v>1</v>
      </c>
      <c r="C7873" s="23" t="s">
        <v>1</v>
      </c>
      <c r="D7873" s="49" t="s">
        <v>1</v>
      </c>
      <c r="E7873" s="49" t="s">
        <v>1</v>
      </c>
      <c r="F7873" s="49" t="s">
        <v>1</v>
      </c>
      <c r="G7873" s="49" t="s">
        <v>1</v>
      </c>
      <c r="H7873" s="17" t="s">
        <v>2275</v>
      </c>
      <c r="I7873" s="66">
        <f t="shared" ref="I7873" si="6294">SUM(I7865)</f>
        <v>5253109</v>
      </c>
      <c r="J7873" s="66">
        <f t="shared" ref="J7873:K7873" si="6295">SUM(J7865)</f>
        <v>5253109</v>
      </c>
      <c r="K7873" s="66">
        <f t="shared" si="6295"/>
        <v>0</v>
      </c>
      <c r="L7873" s="66">
        <f t="shared" si="6238"/>
        <v>397423</v>
      </c>
      <c r="M7873" s="66">
        <f t="shared" ref="M7873" si="6296">SUM(M7865)</f>
        <v>0</v>
      </c>
      <c r="N7873" s="66">
        <f t="shared" ref="N7873:O7873" si="6297">SUM(N7865)</f>
        <v>0</v>
      </c>
      <c r="O7873" s="66">
        <f t="shared" si="6297"/>
        <v>397423</v>
      </c>
      <c r="P7873" s="66">
        <f t="shared" si="6241"/>
        <v>397423</v>
      </c>
      <c r="Q7873" s="66">
        <f t="shared" si="6242"/>
        <v>7.5654816985522286</v>
      </c>
    </row>
    <row r="7874" spans="1:17" x14ac:dyDescent="0.25">
      <c r="A7874" s="23" t="s">
        <v>1</v>
      </c>
      <c r="B7874" s="23" t="s">
        <v>1</v>
      </c>
      <c r="C7874" s="23" t="s">
        <v>1</v>
      </c>
      <c r="D7874" s="49" t="s">
        <v>1</v>
      </c>
      <c r="E7874" s="49" t="s">
        <v>1</v>
      </c>
      <c r="F7874" s="49" t="s">
        <v>1</v>
      </c>
      <c r="G7874" s="49" t="s">
        <v>1</v>
      </c>
      <c r="H7874" s="11" t="s">
        <v>64</v>
      </c>
      <c r="I7874" s="67">
        <f t="shared" ref="I7874" si="6298">I7866</f>
        <v>164</v>
      </c>
      <c r="J7874" s="67">
        <f t="shared" ref="J7874:K7874" si="6299">J7866</f>
        <v>164</v>
      </c>
      <c r="K7874" s="67">
        <f t="shared" si="6299"/>
        <v>0</v>
      </c>
      <c r="L7874" s="67"/>
      <c r="M7874" s="67">
        <f t="shared" ref="M7874" si="6300">M7866</f>
        <v>0</v>
      </c>
      <c r="N7874" s="67">
        <f t="shared" ref="N7874:O7874" si="6301">N7866</f>
        <v>0</v>
      </c>
      <c r="O7874" s="67">
        <f t="shared" si="6301"/>
        <v>0</v>
      </c>
      <c r="P7874" s="67">
        <f t="shared" si="6241"/>
        <v>0</v>
      </c>
      <c r="Q7874" s="67">
        <f t="shared" si="6242"/>
        <v>0</v>
      </c>
    </row>
    <row r="7875" spans="1:17" x14ac:dyDescent="0.25">
      <c r="A7875" s="23" t="s">
        <v>1</v>
      </c>
      <c r="B7875" s="23" t="s">
        <v>1</v>
      </c>
      <c r="C7875" s="23" t="s">
        <v>1</v>
      </c>
      <c r="D7875" s="49" t="s">
        <v>1</v>
      </c>
      <c r="E7875" s="49" t="s">
        <v>1</v>
      </c>
      <c r="F7875" s="49" t="s">
        <v>1</v>
      </c>
      <c r="G7875" s="49" t="s">
        <v>1</v>
      </c>
      <c r="H7875" s="13" t="s">
        <v>1</v>
      </c>
      <c r="I7875" s="71"/>
      <c r="J7875" s="71"/>
      <c r="K7875" s="71"/>
      <c r="L7875" s="71"/>
      <c r="M7875" s="71"/>
      <c r="N7875" s="71"/>
      <c r="O7875" s="71"/>
      <c r="P7875" s="71"/>
      <c r="Q7875" s="71"/>
    </row>
    <row r="7876" spans="1:17" ht="15.75" thickBot="1" x14ac:dyDescent="0.3">
      <c r="A7876" s="14" t="s">
        <v>2240</v>
      </c>
      <c r="B7876" s="14" t="s">
        <v>82</v>
      </c>
      <c r="C7876" s="12" t="s">
        <v>1</v>
      </c>
      <c r="D7876" s="43" t="s">
        <v>1</v>
      </c>
      <c r="E7876" s="42" t="s">
        <v>1</v>
      </c>
      <c r="F7876" s="42" t="s">
        <v>1</v>
      </c>
      <c r="G7876" s="42" t="s">
        <v>1</v>
      </c>
      <c r="H7876" s="11" t="s">
        <v>1</v>
      </c>
      <c r="I7876" s="63"/>
      <c r="J7876" s="63"/>
      <c r="K7876" s="63"/>
      <c r="L7876" s="63"/>
      <c r="M7876" s="63"/>
      <c r="N7876" s="63"/>
      <c r="O7876" s="63"/>
      <c r="P7876" s="63"/>
      <c r="Q7876" s="63"/>
    </row>
    <row r="7877" spans="1:17" ht="34.5" thickBot="1" x14ac:dyDescent="0.3">
      <c r="A7877" s="22" t="s">
        <v>4</v>
      </c>
      <c r="B7877" s="22" t="s">
        <v>5</v>
      </c>
      <c r="C7877" s="22" t="s">
        <v>6</v>
      </c>
      <c r="D7877" s="44" t="s">
        <v>2891</v>
      </c>
      <c r="E7877" s="44" t="s">
        <v>2895</v>
      </c>
      <c r="F7877" s="44" t="s">
        <v>7</v>
      </c>
      <c r="G7877" s="44" t="s">
        <v>8</v>
      </c>
      <c r="H7877" s="22" t="s">
        <v>9</v>
      </c>
      <c r="I7877" s="64" t="s">
        <v>2718</v>
      </c>
      <c r="J7877" s="64" t="s">
        <v>2879</v>
      </c>
      <c r="K7877" s="64" t="s">
        <v>2942</v>
      </c>
      <c r="L7877" s="64" t="s">
        <v>2942</v>
      </c>
      <c r="M7877" s="64" t="s">
        <v>2950</v>
      </c>
      <c r="N7877" s="64" t="s">
        <v>2949</v>
      </c>
      <c r="O7877" s="64" t="s">
        <v>2948</v>
      </c>
      <c r="P7877" s="64" t="s">
        <v>2942</v>
      </c>
      <c r="Q7877" s="64" t="s">
        <v>2944</v>
      </c>
    </row>
    <row r="7878" spans="1:17" x14ac:dyDescent="0.25">
      <c r="A7878" s="15" t="s">
        <v>1</v>
      </c>
      <c r="B7878" s="15" t="s">
        <v>1</v>
      </c>
      <c r="C7878" s="15" t="s">
        <v>1</v>
      </c>
      <c r="D7878" s="45" t="s">
        <v>1</v>
      </c>
      <c r="E7878" s="45" t="s">
        <v>1</v>
      </c>
      <c r="F7878" s="46" t="s">
        <v>1</v>
      </c>
      <c r="G7878" s="47" t="s">
        <v>1</v>
      </c>
      <c r="H7878" s="16" t="s">
        <v>1</v>
      </c>
      <c r="I7878" s="65">
        <v>1</v>
      </c>
      <c r="J7878" s="65" t="s">
        <v>2894</v>
      </c>
      <c r="K7878" s="65">
        <v>3</v>
      </c>
      <c r="L7878" s="65" t="s">
        <v>2945</v>
      </c>
      <c r="M7878" s="65">
        <v>5</v>
      </c>
      <c r="N7878" s="65">
        <v>6</v>
      </c>
      <c r="O7878" s="65">
        <v>7</v>
      </c>
      <c r="P7878" s="65" t="s">
        <v>2946</v>
      </c>
      <c r="Q7878" s="65">
        <v>9</v>
      </c>
    </row>
    <row r="7879" spans="1:17" ht="22.5" x14ac:dyDescent="0.25">
      <c r="A7879" s="14" t="s">
        <v>2240</v>
      </c>
      <c r="B7879" s="14" t="s">
        <v>82</v>
      </c>
      <c r="C7879" s="12" t="s">
        <v>11</v>
      </c>
      <c r="D7879" s="43" t="s">
        <v>2276</v>
      </c>
      <c r="E7879" s="42" t="s">
        <v>1</v>
      </c>
      <c r="F7879" s="42" t="s">
        <v>1</v>
      </c>
      <c r="G7879" s="42" t="s">
        <v>1</v>
      </c>
      <c r="H7879" s="11" t="s">
        <v>2277</v>
      </c>
      <c r="I7879" s="63"/>
      <c r="J7879" s="63"/>
      <c r="K7879" s="63"/>
      <c r="L7879" s="63"/>
      <c r="M7879" s="63"/>
      <c r="N7879" s="63"/>
      <c r="O7879" s="63"/>
      <c r="P7879" s="63">
        <f t="shared" si="6241"/>
        <v>0</v>
      </c>
      <c r="Q7879" s="63" t="str">
        <f t="shared" si="6242"/>
        <v>-</v>
      </c>
    </row>
    <row r="7880" spans="1:17" ht="22.5" x14ac:dyDescent="0.25">
      <c r="A7880" s="14" t="s">
        <v>1</v>
      </c>
      <c r="B7880" s="14" t="s">
        <v>1</v>
      </c>
      <c r="C7880" s="14" t="s">
        <v>1</v>
      </c>
      <c r="D7880" s="42" t="s">
        <v>1</v>
      </c>
      <c r="E7880" s="42" t="s">
        <v>1</v>
      </c>
      <c r="F7880" s="42" t="s">
        <v>1</v>
      </c>
      <c r="G7880" s="42" t="s">
        <v>1</v>
      </c>
      <c r="H7880" s="17" t="s">
        <v>13</v>
      </c>
      <c r="I7880" s="66">
        <f t="shared" ref="I7880" si="6302">SUM(I7881,I7889,I7891)</f>
        <v>3824578</v>
      </c>
      <c r="J7880" s="66">
        <f t="shared" ref="J7880:K7880" si="6303">SUM(J7881,J7889,J7891)</f>
        <v>3824578</v>
      </c>
      <c r="K7880" s="66">
        <f t="shared" si="6303"/>
        <v>0</v>
      </c>
      <c r="L7880" s="66">
        <f t="shared" si="6238"/>
        <v>357050</v>
      </c>
      <c r="M7880" s="66">
        <f t="shared" ref="M7880" si="6304">SUM(M7881,M7889,M7891)</f>
        <v>0</v>
      </c>
      <c r="N7880" s="66">
        <f t="shared" ref="N7880:O7880" si="6305">SUM(N7881,N7889,N7891)</f>
        <v>0</v>
      </c>
      <c r="O7880" s="66">
        <f t="shared" si="6305"/>
        <v>357050</v>
      </c>
      <c r="P7880" s="66">
        <f t="shared" si="6241"/>
        <v>357050</v>
      </c>
      <c r="Q7880" s="66">
        <f t="shared" si="6242"/>
        <v>9.3356704975032532</v>
      </c>
    </row>
    <row r="7881" spans="1:17" x14ac:dyDescent="0.25">
      <c r="A7881" s="12" t="s">
        <v>2240</v>
      </c>
      <c r="B7881" s="12" t="s">
        <v>82</v>
      </c>
      <c r="C7881" s="12" t="s">
        <v>11</v>
      </c>
      <c r="D7881" s="43" t="s">
        <v>2276</v>
      </c>
      <c r="E7881" s="42" t="s">
        <v>2709</v>
      </c>
      <c r="F7881" s="42" t="s">
        <v>1</v>
      </c>
      <c r="G7881" s="42" t="s">
        <v>1</v>
      </c>
      <c r="H7881" s="11" t="s">
        <v>15</v>
      </c>
      <c r="I7881" s="67">
        <f t="shared" ref="I7881" si="6306">SUM(I7882,I7883)</f>
        <v>2018000</v>
      </c>
      <c r="J7881" s="67">
        <f t="shared" ref="J7881:K7881" si="6307">SUM(J7882,J7883)</f>
        <v>2018000</v>
      </c>
      <c r="K7881" s="67">
        <f t="shared" si="6307"/>
        <v>0</v>
      </c>
      <c r="L7881" s="67">
        <f t="shared" si="6238"/>
        <v>147000</v>
      </c>
      <c r="M7881" s="67">
        <f t="shared" ref="M7881" si="6308">SUM(M7882,M7883)</f>
        <v>0</v>
      </c>
      <c r="N7881" s="67">
        <f t="shared" ref="N7881:O7881" si="6309">SUM(N7882,N7883)</f>
        <v>0</v>
      </c>
      <c r="O7881" s="67">
        <f t="shared" si="6309"/>
        <v>147000</v>
      </c>
      <c r="P7881" s="67">
        <f t="shared" si="6241"/>
        <v>147000</v>
      </c>
      <c r="Q7881" s="67">
        <f t="shared" si="6242"/>
        <v>7.2844400396432114</v>
      </c>
    </row>
    <row r="7882" spans="1:17" x14ac:dyDescent="0.25">
      <c r="A7882" s="12" t="s">
        <v>2240</v>
      </c>
      <c r="B7882" s="12" t="s">
        <v>82</v>
      </c>
      <c r="C7882" s="12" t="s">
        <v>11</v>
      </c>
      <c r="D7882" s="43" t="s">
        <v>2276</v>
      </c>
      <c r="E7882" s="48">
        <v>6111</v>
      </c>
      <c r="F7882" s="43"/>
      <c r="G7882" s="56" t="s">
        <v>2925</v>
      </c>
      <c r="H7882" s="23" t="s">
        <v>16</v>
      </c>
      <c r="I7882" s="68">
        <v>1689500</v>
      </c>
      <c r="J7882" s="68">
        <v>1689500</v>
      </c>
      <c r="K7882" s="68"/>
      <c r="L7882" s="68">
        <f t="shared" si="6238"/>
        <v>130000</v>
      </c>
      <c r="M7882" s="68"/>
      <c r="N7882" s="68"/>
      <c r="O7882" s="68">
        <v>130000</v>
      </c>
      <c r="P7882" s="68">
        <f t="shared" si="6241"/>
        <v>130000</v>
      </c>
      <c r="Q7882" s="68">
        <f t="shared" si="6242"/>
        <v>7.6945841965078419</v>
      </c>
    </row>
    <row r="7883" spans="1:17" x14ac:dyDescent="0.25">
      <c r="A7883" s="14" t="s">
        <v>2240</v>
      </c>
      <c r="B7883" s="14" t="s">
        <v>82</v>
      </c>
      <c r="C7883" s="14" t="s">
        <v>11</v>
      </c>
      <c r="D7883" s="50" t="s">
        <v>2276</v>
      </c>
      <c r="E7883" s="50" t="s">
        <v>2719</v>
      </c>
      <c r="F7883" s="43" t="s">
        <v>1</v>
      </c>
      <c r="G7883" s="49" t="s">
        <v>1</v>
      </c>
      <c r="H7883" s="11" t="s">
        <v>19</v>
      </c>
      <c r="I7883" s="67">
        <f t="shared" ref="I7883:O7883" si="6310">SUM(I7884:I7888)</f>
        <v>328500</v>
      </c>
      <c r="J7883" s="67">
        <f t="shared" si="6310"/>
        <v>328500</v>
      </c>
      <c r="K7883" s="67">
        <f t="shared" si="6310"/>
        <v>0</v>
      </c>
      <c r="L7883" s="67">
        <f t="shared" si="6238"/>
        <v>17000</v>
      </c>
      <c r="M7883" s="67">
        <f t="shared" si="6310"/>
        <v>0</v>
      </c>
      <c r="N7883" s="67">
        <f t="shared" si="6310"/>
        <v>0</v>
      </c>
      <c r="O7883" s="67">
        <f t="shared" si="6310"/>
        <v>17000</v>
      </c>
      <c r="P7883" s="67">
        <f t="shared" si="6241"/>
        <v>17000</v>
      </c>
      <c r="Q7883" s="67">
        <f t="shared" si="6242"/>
        <v>5.1750380517503807</v>
      </c>
    </row>
    <row r="7884" spans="1:17" x14ac:dyDescent="0.25">
      <c r="A7884" s="12" t="s">
        <v>2240</v>
      </c>
      <c r="B7884" s="12" t="s">
        <v>82</v>
      </c>
      <c r="C7884" s="12" t="s">
        <v>11</v>
      </c>
      <c r="D7884" s="43" t="s">
        <v>2276</v>
      </c>
      <c r="E7884" s="48">
        <v>6112</v>
      </c>
      <c r="F7884" s="43" t="s">
        <v>2278</v>
      </c>
      <c r="G7884" s="56" t="s">
        <v>2925</v>
      </c>
      <c r="H7884" s="23" t="s">
        <v>73</v>
      </c>
      <c r="I7884" s="68">
        <v>68000</v>
      </c>
      <c r="J7884" s="68">
        <v>68000</v>
      </c>
      <c r="K7884" s="68"/>
      <c r="L7884" s="68">
        <f t="shared" ref="L7884:L7947" si="6311">SUM(M7884:O7884)</f>
        <v>0</v>
      </c>
      <c r="M7884" s="68"/>
      <c r="N7884" s="68"/>
      <c r="O7884" s="68">
        <v>0</v>
      </c>
      <c r="P7884" s="68">
        <f t="shared" si="6241"/>
        <v>0</v>
      </c>
      <c r="Q7884" s="68">
        <f t="shared" si="6242"/>
        <v>0</v>
      </c>
    </row>
    <row r="7885" spans="1:17" x14ac:dyDescent="0.25">
      <c r="A7885" s="12" t="s">
        <v>2240</v>
      </c>
      <c r="B7885" s="12" t="s">
        <v>82</v>
      </c>
      <c r="C7885" s="12" t="s">
        <v>11</v>
      </c>
      <c r="D7885" s="43" t="s">
        <v>2276</v>
      </c>
      <c r="E7885" s="48">
        <v>6112</v>
      </c>
      <c r="F7885" s="43" t="s">
        <v>2279</v>
      </c>
      <c r="G7885" s="56" t="s">
        <v>2925</v>
      </c>
      <c r="H7885" s="23" t="s">
        <v>22</v>
      </c>
      <c r="I7885" s="68">
        <v>200000</v>
      </c>
      <c r="J7885" s="68">
        <v>200000</v>
      </c>
      <c r="K7885" s="68"/>
      <c r="L7885" s="68">
        <f t="shared" si="6311"/>
        <v>15000</v>
      </c>
      <c r="M7885" s="68"/>
      <c r="N7885" s="68"/>
      <c r="O7885" s="68">
        <v>15000</v>
      </c>
      <c r="P7885" s="68">
        <f t="shared" si="6241"/>
        <v>15000</v>
      </c>
      <c r="Q7885" s="68">
        <f t="shared" si="6242"/>
        <v>7.5</v>
      </c>
    </row>
    <row r="7886" spans="1:17" x14ac:dyDescent="0.25">
      <c r="A7886" s="12" t="s">
        <v>2240</v>
      </c>
      <c r="B7886" s="12" t="s">
        <v>82</v>
      </c>
      <c r="C7886" s="12" t="s">
        <v>11</v>
      </c>
      <c r="D7886" s="43" t="s">
        <v>2276</v>
      </c>
      <c r="E7886" s="48">
        <v>6112</v>
      </c>
      <c r="F7886" s="43" t="s">
        <v>2280</v>
      </c>
      <c r="G7886" s="56" t="s">
        <v>2925</v>
      </c>
      <c r="H7886" s="23" t="s">
        <v>24</v>
      </c>
      <c r="I7886" s="68">
        <v>44500</v>
      </c>
      <c r="J7886" s="68">
        <v>44500</v>
      </c>
      <c r="K7886" s="68"/>
      <c r="L7886" s="68">
        <f t="shared" si="6311"/>
        <v>0</v>
      </c>
      <c r="M7886" s="68"/>
      <c r="N7886" s="68"/>
      <c r="O7886" s="68"/>
      <c r="P7886" s="68">
        <f t="shared" si="6241"/>
        <v>0</v>
      </c>
      <c r="Q7886" s="68">
        <f t="shared" si="6242"/>
        <v>0</v>
      </c>
    </row>
    <row r="7887" spans="1:17" x14ac:dyDescent="0.25">
      <c r="A7887" s="12" t="s">
        <v>2240</v>
      </c>
      <c r="B7887" s="12" t="s">
        <v>82</v>
      </c>
      <c r="C7887" s="12" t="s">
        <v>11</v>
      </c>
      <c r="D7887" s="43" t="s">
        <v>2276</v>
      </c>
      <c r="E7887" s="48">
        <v>6112</v>
      </c>
      <c r="F7887" s="43" t="s">
        <v>2281</v>
      </c>
      <c r="G7887" s="56" t="s">
        <v>2925</v>
      </c>
      <c r="H7887" s="23" t="s">
        <v>76</v>
      </c>
      <c r="I7887" s="68">
        <v>0</v>
      </c>
      <c r="J7887" s="68">
        <v>0</v>
      </c>
      <c r="K7887" s="68"/>
      <c r="L7887" s="68">
        <f t="shared" si="6311"/>
        <v>0</v>
      </c>
      <c r="M7887" s="68"/>
      <c r="N7887" s="68"/>
      <c r="O7887" s="68">
        <v>0</v>
      </c>
      <c r="P7887" s="68">
        <f t="shared" ref="P7887:P7950" si="6312">K7887+L7887</f>
        <v>0</v>
      </c>
      <c r="Q7887" s="68" t="str">
        <f t="shared" ref="Q7887:Q7950" si="6313">IF(J7887=0,"-",P7887/J7887*100)</f>
        <v>-</v>
      </c>
    </row>
    <row r="7888" spans="1:17" x14ac:dyDescent="0.25">
      <c r="A7888" s="12" t="s">
        <v>2240</v>
      </c>
      <c r="B7888" s="12" t="s">
        <v>82</v>
      </c>
      <c r="C7888" s="12" t="s">
        <v>11</v>
      </c>
      <c r="D7888" s="43" t="s">
        <v>2276</v>
      </c>
      <c r="E7888" s="48">
        <v>6112</v>
      </c>
      <c r="F7888" s="43" t="s">
        <v>2282</v>
      </c>
      <c r="G7888" s="56" t="s">
        <v>2925</v>
      </c>
      <c r="H7888" s="23" t="s">
        <v>26</v>
      </c>
      <c r="I7888" s="68">
        <v>16000</v>
      </c>
      <c r="J7888" s="68">
        <v>16000</v>
      </c>
      <c r="K7888" s="68"/>
      <c r="L7888" s="68">
        <f t="shared" si="6311"/>
        <v>2000</v>
      </c>
      <c r="M7888" s="68"/>
      <c r="N7888" s="68"/>
      <c r="O7888" s="68">
        <v>2000</v>
      </c>
      <c r="P7888" s="68">
        <f t="shared" si="6312"/>
        <v>2000</v>
      </c>
      <c r="Q7888" s="68">
        <f t="shared" si="6313"/>
        <v>12.5</v>
      </c>
    </row>
    <row r="7889" spans="1:17" x14ac:dyDescent="0.25">
      <c r="A7889" s="12" t="s">
        <v>2240</v>
      </c>
      <c r="B7889" s="12" t="s">
        <v>82</v>
      </c>
      <c r="C7889" s="12" t="s">
        <v>11</v>
      </c>
      <c r="D7889" s="43" t="s">
        <v>2276</v>
      </c>
      <c r="E7889" s="42" t="s">
        <v>2710</v>
      </c>
      <c r="F7889" s="42" t="s">
        <v>1</v>
      </c>
      <c r="G7889" s="42" t="s">
        <v>1</v>
      </c>
      <c r="H7889" s="11" t="s">
        <v>28</v>
      </c>
      <c r="I7889" s="67">
        <f t="shared" ref="I7889:O7889" si="6314">SUM(I7890)</f>
        <v>182000</v>
      </c>
      <c r="J7889" s="67">
        <f t="shared" si="6314"/>
        <v>182000</v>
      </c>
      <c r="K7889" s="67">
        <f t="shared" si="6314"/>
        <v>0</v>
      </c>
      <c r="L7889" s="67">
        <f t="shared" si="6311"/>
        <v>13000</v>
      </c>
      <c r="M7889" s="67">
        <f t="shared" si="6314"/>
        <v>0</v>
      </c>
      <c r="N7889" s="67">
        <f t="shared" si="6314"/>
        <v>0</v>
      </c>
      <c r="O7889" s="67">
        <f t="shared" si="6314"/>
        <v>13000</v>
      </c>
      <c r="P7889" s="67">
        <f t="shared" si="6312"/>
        <v>13000</v>
      </c>
      <c r="Q7889" s="67">
        <f t="shared" si="6313"/>
        <v>7.1428571428571423</v>
      </c>
    </row>
    <row r="7890" spans="1:17" x14ac:dyDescent="0.25">
      <c r="A7890" s="12" t="s">
        <v>2240</v>
      </c>
      <c r="B7890" s="12" t="s">
        <v>82</v>
      </c>
      <c r="C7890" s="12" t="s">
        <v>11</v>
      </c>
      <c r="D7890" s="43" t="s">
        <v>2276</v>
      </c>
      <c r="E7890" s="48">
        <v>6121</v>
      </c>
      <c r="F7890" s="43"/>
      <c r="G7890" s="56" t="s">
        <v>2925</v>
      </c>
      <c r="H7890" s="23" t="s">
        <v>29</v>
      </c>
      <c r="I7890" s="68">
        <v>182000</v>
      </c>
      <c r="J7890" s="68">
        <v>182000</v>
      </c>
      <c r="K7890" s="68"/>
      <c r="L7890" s="68">
        <f t="shared" si="6311"/>
        <v>13000</v>
      </c>
      <c r="M7890" s="68"/>
      <c r="N7890" s="68"/>
      <c r="O7890" s="68">
        <v>13000</v>
      </c>
      <c r="P7890" s="68">
        <f t="shared" si="6312"/>
        <v>13000</v>
      </c>
      <c r="Q7890" s="68">
        <f t="shared" si="6313"/>
        <v>7.1428571428571423</v>
      </c>
    </row>
    <row r="7891" spans="1:17" x14ac:dyDescent="0.25">
      <c r="A7891" s="12" t="s">
        <v>2240</v>
      </c>
      <c r="B7891" s="12" t="s">
        <v>82</v>
      </c>
      <c r="C7891" s="12" t="s">
        <v>11</v>
      </c>
      <c r="D7891" s="43" t="s">
        <v>2276</v>
      </c>
      <c r="E7891" s="42" t="s">
        <v>2711</v>
      </c>
      <c r="F7891" s="42" t="s">
        <v>1</v>
      </c>
      <c r="G7891" s="42" t="s">
        <v>1</v>
      </c>
      <c r="H7891" s="11" t="s">
        <v>32</v>
      </c>
      <c r="I7891" s="67">
        <f t="shared" ref="I7891:O7891" si="6315">SUM(I7892:I7900)</f>
        <v>1624578</v>
      </c>
      <c r="J7891" s="67">
        <f t="shared" si="6315"/>
        <v>1624578</v>
      </c>
      <c r="K7891" s="67">
        <f t="shared" si="6315"/>
        <v>0</v>
      </c>
      <c r="L7891" s="67">
        <f t="shared" si="6311"/>
        <v>197050</v>
      </c>
      <c r="M7891" s="67">
        <f t="shared" si="6315"/>
        <v>0</v>
      </c>
      <c r="N7891" s="67">
        <f t="shared" si="6315"/>
        <v>0</v>
      </c>
      <c r="O7891" s="67">
        <f t="shared" si="6315"/>
        <v>197050</v>
      </c>
      <c r="P7891" s="67">
        <f t="shared" si="6312"/>
        <v>197050</v>
      </c>
      <c r="Q7891" s="67">
        <f t="shared" si="6313"/>
        <v>12.129303733030977</v>
      </c>
    </row>
    <row r="7892" spans="1:17" x14ac:dyDescent="0.25">
      <c r="A7892" s="12" t="s">
        <v>2240</v>
      </c>
      <c r="B7892" s="12" t="s">
        <v>82</v>
      </c>
      <c r="C7892" s="12" t="s">
        <v>11</v>
      </c>
      <c r="D7892" s="43" t="s">
        <v>2276</v>
      </c>
      <c r="E7892" s="48">
        <v>6131</v>
      </c>
      <c r="F7892" s="43"/>
      <c r="G7892" s="56" t="s">
        <v>2925</v>
      </c>
      <c r="H7892" s="23" t="s">
        <v>33</v>
      </c>
      <c r="I7892" s="68">
        <v>18000</v>
      </c>
      <c r="J7892" s="68">
        <v>18000</v>
      </c>
      <c r="K7892" s="68"/>
      <c r="L7892" s="68">
        <f t="shared" si="6311"/>
        <v>1500</v>
      </c>
      <c r="M7892" s="68"/>
      <c r="N7892" s="68"/>
      <c r="O7892" s="68">
        <v>1500</v>
      </c>
      <c r="P7892" s="68">
        <f t="shared" si="6312"/>
        <v>1500</v>
      </c>
      <c r="Q7892" s="68">
        <f t="shared" si="6313"/>
        <v>8.3333333333333321</v>
      </c>
    </row>
    <row r="7893" spans="1:17" x14ac:dyDescent="0.25">
      <c r="A7893" s="12" t="s">
        <v>2240</v>
      </c>
      <c r="B7893" s="12" t="s">
        <v>82</v>
      </c>
      <c r="C7893" s="12" t="s">
        <v>11</v>
      </c>
      <c r="D7893" s="43" t="s">
        <v>2276</v>
      </c>
      <c r="E7893" s="48">
        <v>6132</v>
      </c>
      <c r="F7893" s="43"/>
      <c r="G7893" s="56" t="s">
        <v>2925</v>
      </c>
      <c r="H7893" s="23" t="s">
        <v>227</v>
      </c>
      <c r="I7893" s="68">
        <v>230000</v>
      </c>
      <c r="J7893" s="68">
        <v>230000</v>
      </c>
      <c r="K7893" s="68"/>
      <c r="L7893" s="68">
        <f t="shared" si="6311"/>
        <v>45000</v>
      </c>
      <c r="M7893" s="68"/>
      <c r="N7893" s="68"/>
      <c r="O7893" s="68">
        <v>45000</v>
      </c>
      <c r="P7893" s="68">
        <f t="shared" si="6312"/>
        <v>45000</v>
      </c>
      <c r="Q7893" s="68">
        <f t="shared" si="6313"/>
        <v>19.565217391304348</v>
      </c>
    </row>
    <row r="7894" spans="1:17" x14ac:dyDescent="0.25">
      <c r="A7894" s="12" t="s">
        <v>2240</v>
      </c>
      <c r="B7894" s="12" t="s">
        <v>82</v>
      </c>
      <c r="C7894" s="12" t="s">
        <v>11</v>
      </c>
      <c r="D7894" s="43" t="s">
        <v>2276</v>
      </c>
      <c r="E7894" s="48">
        <v>6133</v>
      </c>
      <c r="F7894" s="43"/>
      <c r="G7894" s="56" t="s">
        <v>2925</v>
      </c>
      <c r="H7894" s="23" t="s">
        <v>229</v>
      </c>
      <c r="I7894" s="68">
        <v>65000</v>
      </c>
      <c r="J7894" s="68">
        <v>65000</v>
      </c>
      <c r="K7894" s="68"/>
      <c r="L7894" s="68">
        <f t="shared" si="6311"/>
        <v>10000</v>
      </c>
      <c r="M7894" s="68"/>
      <c r="N7894" s="68"/>
      <c r="O7894" s="68">
        <v>10000</v>
      </c>
      <c r="P7894" s="68">
        <f t="shared" si="6312"/>
        <v>10000</v>
      </c>
      <c r="Q7894" s="68">
        <f t="shared" si="6313"/>
        <v>15.384615384615385</v>
      </c>
    </row>
    <row r="7895" spans="1:17" x14ac:dyDescent="0.25">
      <c r="A7895" s="12" t="s">
        <v>2240</v>
      </c>
      <c r="B7895" s="12" t="s">
        <v>82</v>
      </c>
      <c r="C7895" s="12" t="s">
        <v>11</v>
      </c>
      <c r="D7895" s="43" t="s">
        <v>2276</v>
      </c>
      <c r="E7895" s="48">
        <v>6134</v>
      </c>
      <c r="F7895" s="43"/>
      <c r="G7895" s="56" t="s">
        <v>2925</v>
      </c>
      <c r="H7895" s="23" t="s">
        <v>169</v>
      </c>
      <c r="I7895" s="68">
        <v>514000</v>
      </c>
      <c r="J7895" s="68">
        <v>514000</v>
      </c>
      <c r="K7895" s="68"/>
      <c r="L7895" s="68">
        <f t="shared" si="6311"/>
        <v>70000</v>
      </c>
      <c r="M7895" s="68"/>
      <c r="N7895" s="68"/>
      <c r="O7895" s="68">
        <v>70000</v>
      </c>
      <c r="P7895" s="68">
        <f t="shared" si="6312"/>
        <v>70000</v>
      </c>
      <c r="Q7895" s="68">
        <f t="shared" si="6313"/>
        <v>13.618677042801556</v>
      </c>
    </row>
    <row r="7896" spans="1:17" x14ac:dyDescent="0.25">
      <c r="A7896" s="12" t="s">
        <v>2240</v>
      </c>
      <c r="B7896" s="12" t="s">
        <v>82</v>
      </c>
      <c r="C7896" s="12" t="s">
        <v>11</v>
      </c>
      <c r="D7896" s="43" t="s">
        <v>2276</v>
      </c>
      <c r="E7896" s="48">
        <v>6135</v>
      </c>
      <c r="F7896" s="43"/>
      <c r="G7896" s="56" t="s">
        <v>2925</v>
      </c>
      <c r="H7896" s="23" t="s">
        <v>231</v>
      </c>
      <c r="I7896" s="68">
        <v>20000</v>
      </c>
      <c r="J7896" s="68">
        <v>20000</v>
      </c>
      <c r="K7896" s="68"/>
      <c r="L7896" s="68">
        <f t="shared" si="6311"/>
        <v>2500</v>
      </c>
      <c r="M7896" s="68"/>
      <c r="N7896" s="68"/>
      <c r="O7896" s="68">
        <v>2500</v>
      </c>
      <c r="P7896" s="68">
        <f t="shared" si="6312"/>
        <v>2500</v>
      </c>
      <c r="Q7896" s="68">
        <f t="shared" si="6313"/>
        <v>12.5</v>
      </c>
    </row>
    <row r="7897" spans="1:17" x14ac:dyDescent="0.25">
      <c r="A7897" s="12" t="s">
        <v>2240</v>
      </c>
      <c r="B7897" s="12" t="s">
        <v>82</v>
      </c>
      <c r="C7897" s="12" t="s">
        <v>11</v>
      </c>
      <c r="D7897" s="43" t="s">
        <v>2276</v>
      </c>
      <c r="E7897" s="48">
        <v>6136</v>
      </c>
      <c r="F7897" s="43"/>
      <c r="G7897" s="56" t="s">
        <v>2925</v>
      </c>
      <c r="H7897" s="23" t="s">
        <v>233</v>
      </c>
      <c r="I7897" s="68">
        <v>608100</v>
      </c>
      <c r="J7897" s="68">
        <v>608100</v>
      </c>
      <c r="K7897" s="68"/>
      <c r="L7897" s="68">
        <f t="shared" si="6311"/>
        <v>51000</v>
      </c>
      <c r="M7897" s="68"/>
      <c r="N7897" s="68"/>
      <c r="O7897" s="68">
        <v>51000</v>
      </c>
      <c r="P7897" s="68">
        <f t="shared" si="6312"/>
        <v>51000</v>
      </c>
      <c r="Q7897" s="68">
        <f t="shared" si="6313"/>
        <v>8.3867784903798714</v>
      </c>
    </row>
    <row r="7898" spans="1:17" x14ac:dyDescent="0.25">
      <c r="A7898" s="12" t="s">
        <v>2240</v>
      </c>
      <c r="B7898" s="12" t="s">
        <v>82</v>
      </c>
      <c r="C7898" s="12" t="s">
        <v>11</v>
      </c>
      <c r="D7898" s="43" t="s">
        <v>2276</v>
      </c>
      <c r="E7898" s="48">
        <v>6137</v>
      </c>
      <c r="F7898" s="43"/>
      <c r="G7898" s="56" t="s">
        <v>2925</v>
      </c>
      <c r="H7898" s="23" t="s">
        <v>235</v>
      </c>
      <c r="I7898" s="68">
        <v>45000</v>
      </c>
      <c r="J7898" s="68">
        <v>45000</v>
      </c>
      <c r="K7898" s="68"/>
      <c r="L7898" s="68">
        <f t="shared" si="6311"/>
        <v>5000</v>
      </c>
      <c r="M7898" s="68"/>
      <c r="N7898" s="68"/>
      <c r="O7898" s="68">
        <v>5000</v>
      </c>
      <c r="P7898" s="68">
        <f t="shared" si="6312"/>
        <v>5000</v>
      </c>
      <c r="Q7898" s="68">
        <f t="shared" si="6313"/>
        <v>11.111111111111111</v>
      </c>
    </row>
    <row r="7899" spans="1:17" x14ac:dyDescent="0.25">
      <c r="A7899" s="12" t="s">
        <v>2240</v>
      </c>
      <c r="B7899" s="12" t="s">
        <v>82</v>
      </c>
      <c r="C7899" s="12" t="s">
        <v>11</v>
      </c>
      <c r="D7899" s="43" t="s">
        <v>2276</v>
      </c>
      <c r="E7899" s="48">
        <v>6138</v>
      </c>
      <c r="F7899" s="43"/>
      <c r="G7899" s="56" t="s">
        <v>2925</v>
      </c>
      <c r="H7899" s="23" t="s">
        <v>237</v>
      </c>
      <c r="I7899" s="68">
        <v>15500</v>
      </c>
      <c r="J7899" s="68">
        <v>15500</v>
      </c>
      <c r="K7899" s="68"/>
      <c r="L7899" s="68">
        <f t="shared" si="6311"/>
        <v>1300</v>
      </c>
      <c r="M7899" s="68"/>
      <c r="N7899" s="68"/>
      <c r="O7899" s="68">
        <v>1300</v>
      </c>
      <c r="P7899" s="68">
        <f t="shared" si="6312"/>
        <v>1300</v>
      </c>
      <c r="Q7899" s="68">
        <f t="shared" si="6313"/>
        <v>8.3870967741935498</v>
      </c>
    </row>
    <row r="7900" spans="1:17" x14ac:dyDescent="0.25">
      <c r="A7900" s="14" t="s">
        <v>2240</v>
      </c>
      <c r="B7900" s="14" t="s">
        <v>82</v>
      </c>
      <c r="C7900" s="14" t="s">
        <v>11</v>
      </c>
      <c r="D7900" s="50" t="s">
        <v>2276</v>
      </c>
      <c r="E7900" s="50" t="s">
        <v>2720</v>
      </c>
      <c r="F7900" s="43" t="s">
        <v>1</v>
      </c>
      <c r="G7900" s="49" t="s">
        <v>1</v>
      </c>
      <c r="H7900" s="11" t="s">
        <v>35</v>
      </c>
      <c r="I7900" s="67">
        <f t="shared" ref="I7900:O7900" si="6316">SUM(I7901:I7903)</f>
        <v>108978</v>
      </c>
      <c r="J7900" s="67">
        <f t="shared" si="6316"/>
        <v>108978</v>
      </c>
      <c r="K7900" s="67">
        <f t="shared" si="6316"/>
        <v>0</v>
      </c>
      <c r="L7900" s="67">
        <f t="shared" si="6311"/>
        <v>10750</v>
      </c>
      <c r="M7900" s="67">
        <f t="shared" si="6316"/>
        <v>0</v>
      </c>
      <c r="N7900" s="67">
        <f t="shared" si="6316"/>
        <v>0</v>
      </c>
      <c r="O7900" s="67">
        <f t="shared" si="6316"/>
        <v>10750</v>
      </c>
      <c r="P7900" s="67">
        <f t="shared" si="6312"/>
        <v>10750</v>
      </c>
      <c r="Q7900" s="67">
        <f t="shared" si="6313"/>
        <v>9.8643762961331642</v>
      </c>
    </row>
    <row r="7901" spans="1:17" x14ac:dyDescent="0.25">
      <c r="A7901" s="12" t="s">
        <v>2240</v>
      </c>
      <c r="B7901" s="12" t="s">
        <v>82</v>
      </c>
      <c r="C7901" s="12" t="s">
        <v>11</v>
      </c>
      <c r="D7901" s="43" t="s">
        <v>2276</v>
      </c>
      <c r="E7901" s="48">
        <v>6139</v>
      </c>
      <c r="F7901" s="43"/>
      <c r="G7901" s="56" t="s">
        <v>2925</v>
      </c>
      <c r="H7901" s="23" t="s">
        <v>35</v>
      </c>
      <c r="I7901" s="68">
        <v>99878</v>
      </c>
      <c r="J7901" s="68">
        <v>99878</v>
      </c>
      <c r="K7901" s="68"/>
      <c r="L7901" s="68">
        <f t="shared" si="6311"/>
        <v>10000</v>
      </c>
      <c r="M7901" s="68"/>
      <c r="N7901" s="68"/>
      <c r="O7901" s="68">
        <v>10000</v>
      </c>
      <c r="P7901" s="68">
        <f t="shared" si="6312"/>
        <v>10000</v>
      </c>
      <c r="Q7901" s="68">
        <f t="shared" si="6313"/>
        <v>10.012214902180661</v>
      </c>
    </row>
    <row r="7902" spans="1:17" x14ac:dyDescent="0.25">
      <c r="A7902" s="12" t="s">
        <v>2240</v>
      </c>
      <c r="B7902" s="12" t="s">
        <v>82</v>
      </c>
      <c r="C7902" s="12" t="s">
        <v>11</v>
      </c>
      <c r="D7902" s="43" t="s">
        <v>2276</v>
      </c>
      <c r="E7902" s="48">
        <v>6139</v>
      </c>
      <c r="F7902" s="43" t="s">
        <v>2283</v>
      </c>
      <c r="G7902" s="56" t="s">
        <v>2925</v>
      </c>
      <c r="H7902" s="23" t="s">
        <v>43</v>
      </c>
      <c r="I7902" s="68">
        <v>5600</v>
      </c>
      <c r="J7902" s="68">
        <v>5600</v>
      </c>
      <c r="K7902" s="68"/>
      <c r="L7902" s="68">
        <f t="shared" si="6311"/>
        <v>500</v>
      </c>
      <c r="M7902" s="68"/>
      <c r="N7902" s="68"/>
      <c r="O7902" s="68">
        <v>500</v>
      </c>
      <c r="P7902" s="68">
        <f t="shared" si="6312"/>
        <v>500</v>
      </c>
      <c r="Q7902" s="68">
        <f t="shared" si="6313"/>
        <v>8.9285714285714288</v>
      </c>
    </row>
    <row r="7903" spans="1:17" ht="22.5" x14ac:dyDescent="0.25">
      <c r="A7903" s="12" t="s">
        <v>2240</v>
      </c>
      <c r="B7903" s="12" t="s">
        <v>82</v>
      </c>
      <c r="C7903" s="12" t="s">
        <v>11</v>
      </c>
      <c r="D7903" s="43" t="s">
        <v>2276</v>
      </c>
      <c r="E7903" s="48">
        <v>6139</v>
      </c>
      <c r="F7903" s="43" t="s">
        <v>2284</v>
      </c>
      <c r="G7903" s="56" t="s">
        <v>2925</v>
      </c>
      <c r="H7903" s="23" t="s">
        <v>49</v>
      </c>
      <c r="I7903" s="68">
        <v>3500</v>
      </c>
      <c r="J7903" s="68">
        <v>3500</v>
      </c>
      <c r="K7903" s="68"/>
      <c r="L7903" s="68">
        <f t="shared" si="6311"/>
        <v>250</v>
      </c>
      <c r="M7903" s="68"/>
      <c r="N7903" s="68"/>
      <c r="O7903" s="68">
        <v>250</v>
      </c>
      <c r="P7903" s="68">
        <f t="shared" si="6312"/>
        <v>250</v>
      </c>
      <c r="Q7903" s="68">
        <f t="shared" si="6313"/>
        <v>7.1428571428571423</v>
      </c>
    </row>
    <row r="7904" spans="1:17" ht="22.5" x14ac:dyDescent="0.25">
      <c r="A7904" s="14" t="s">
        <v>1</v>
      </c>
      <c r="B7904" s="14" t="s">
        <v>1</v>
      </c>
      <c r="C7904" s="14" t="s">
        <v>1</v>
      </c>
      <c r="D7904" s="42" t="s">
        <v>1</v>
      </c>
      <c r="E7904" s="42" t="s">
        <v>1</v>
      </c>
      <c r="F7904" s="42" t="s">
        <v>1</v>
      </c>
      <c r="G7904" s="42" t="s">
        <v>1</v>
      </c>
      <c r="H7904" s="17" t="s">
        <v>50</v>
      </c>
      <c r="I7904" s="66">
        <f t="shared" ref="I7904:O7905" si="6317">SUM(I7905)</f>
        <v>50000</v>
      </c>
      <c r="J7904" s="66">
        <f t="shared" si="6317"/>
        <v>50000</v>
      </c>
      <c r="K7904" s="66">
        <f t="shared" si="6317"/>
        <v>0</v>
      </c>
      <c r="L7904" s="66">
        <f t="shared" si="6311"/>
        <v>0</v>
      </c>
      <c r="M7904" s="66">
        <f t="shared" si="6317"/>
        <v>0</v>
      </c>
      <c r="N7904" s="66">
        <f t="shared" si="6317"/>
        <v>0</v>
      </c>
      <c r="O7904" s="66">
        <f t="shared" si="6317"/>
        <v>0</v>
      </c>
      <c r="P7904" s="66">
        <f t="shared" si="6312"/>
        <v>0</v>
      </c>
      <c r="Q7904" s="66">
        <f t="shared" si="6313"/>
        <v>0</v>
      </c>
    </row>
    <row r="7905" spans="1:17" x14ac:dyDescent="0.25">
      <c r="A7905" s="12" t="s">
        <v>2240</v>
      </c>
      <c r="B7905" s="12" t="s">
        <v>82</v>
      </c>
      <c r="C7905" s="12" t="s">
        <v>11</v>
      </c>
      <c r="D7905" s="43" t="s">
        <v>2276</v>
      </c>
      <c r="E7905" s="42" t="s">
        <v>2712</v>
      </c>
      <c r="F7905" s="42" t="s">
        <v>1</v>
      </c>
      <c r="G7905" s="42" t="s">
        <v>1</v>
      </c>
      <c r="H7905" s="11" t="s">
        <v>52</v>
      </c>
      <c r="I7905" s="67">
        <f t="shared" si="6317"/>
        <v>50000</v>
      </c>
      <c r="J7905" s="67">
        <f t="shared" si="6317"/>
        <v>50000</v>
      </c>
      <c r="K7905" s="67">
        <f t="shared" si="6317"/>
        <v>0</v>
      </c>
      <c r="L7905" s="67">
        <f t="shared" si="6311"/>
        <v>0</v>
      </c>
      <c r="M7905" s="67">
        <f t="shared" si="6317"/>
        <v>0</v>
      </c>
      <c r="N7905" s="67">
        <f t="shared" si="6317"/>
        <v>0</v>
      </c>
      <c r="O7905" s="67">
        <f t="shared" si="6317"/>
        <v>0</v>
      </c>
      <c r="P7905" s="67">
        <f t="shared" si="6312"/>
        <v>0</v>
      </c>
      <c r="Q7905" s="67">
        <f t="shared" si="6313"/>
        <v>0</v>
      </c>
    </row>
    <row r="7906" spans="1:17" x14ac:dyDescent="0.25">
      <c r="A7906" s="12" t="s">
        <v>2240</v>
      </c>
      <c r="B7906" s="12" t="s">
        <v>82</v>
      </c>
      <c r="C7906" s="12" t="s">
        <v>11</v>
      </c>
      <c r="D7906" s="43" t="s">
        <v>2276</v>
      </c>
      <c r="E7906" s="48">
        <v>6148</v>
      </c>
      <c r="F7906" s="43"/>
      <c r="G7906" s="56" t="s">
        <v>2925</v>
      </c>
      <c r="H7906" s="23" t="s">
        <v>58</v>
      </c>
      <c r="I7906" s="68">
        <v>50000</v>
      </c>
      <c r="J7906" s="68">
        <v>50000</v>
      </c>
      <c r="K7906" s="68"/>
      <c r="L7906" s="68">
        <f t="shared" si="6311"/>
        <v>0</v>
      </c>
      <c r="M7906" s="68"/>
      <c r="N7906" s="68"/>
      <c r="O7906" s="68"/>
      <c r="P7906" s="68">
        <f t="shared" si="6312"/>
        <v>0</v>
      </c>
      <c r="Q7906" s="68">
        <f t="shared" si="6313"/>
        <v>0</v>
      </c>
    </row>
    <row r="7907" spans="1:17" ht="22.5" x14ac:dyDescent="0.25">
      <c r="A7907" s="14" t="s">
        <v>1</v>
      </c>
      <c r="B7907" s="14" t="s">
        <v>1</v>
      </c>
      <c r="C7907" s="14" t="s">
        <v>1</v>
      </c>
      <c r="D7907" s="42" t="s">
        <v>1</v>
      </c>
      <c r="E7907" s="42" t="s">
        <v>1</v>
      </c>
      <c r="F7907" s="42" t="s">
        <v>1</v>
      </c>
      <c r="G7907" s="42" t="s">
        <v>1</v>
      </c>
      <c r="H7907" s="17" t="s">
        <v>59</v>
      </c>
      <c r="I7907" s="66">
        <f t="shared" ref="I7907:O7907" si="6318">SUM(I7908)</f>
        <v>31200</v>
      </c>
      <c r="J7907" s="66">
        <f t="shared" si="6318"/>
        <v>31200</v>
      </c>
      <c r="K7907" s="66">
        <f t="shared" si="6318"/>
        <v>0</v>
      </c>
      <c r="L7907" s="66">
        <f t="shared" si="6311"/>
        <v>1000</v>
      </c>
      <c r="M7907" s="66">
        <f t="shared" si="6318"/>
        <v>0</v>
      </c>
      <c r="N7907" s="66">
        <f t="shared" si="6318"/>
        <v>0</v>
      </c>
      <c r="O7907" s="66">
        <f t="shared" si="6318"/>
        <v>1000</v>
      </c>
      <c r="P7907" s="66">
        <f t="shared" si="6312"/>
        <v>1000</v>
      </c>
      <c r="Q7907" s="66">
        <f t="shared" si="6313"/>
        <v>3.2051282051282048</v>
      </c>
    </row>
    <row r="7908" spans="1:17" x14ac:dyDescent="0.25">
      <c r="A7908" s="12" t="s">
        <v>2240</v>
      </c>
      <c r="B7908" s="12" t="s">
        <v>82</v>
      </c>
      <c r="C7908" s="12" t="s">
        <v>11</v>
      </c>
      <c r="D7908" s="43" t="s">
        <v>2276</v>
      </c>
      <c r="E7908" s="42" t="s">
        <v>2715</v>
      </c>
      <c r="F7908" s="42" t="s">
        <v>1</v>
      </c>
      <c r="G7908" s="42" t="s">
        <v>1</v>
      </c>
      <c r="H7908" s="11" t="s">
        <v>61</v>
      </c>
      <c r="I7908" s="67">
        <f t="shared" ref="I7908" si="6319">SUM(I7909:I7910)</f>
        <v>31200</v>
      </c>
      <c r="J7908" s="67">
        <f t="shared" ref="J7908:K7908" si="6320">SUM(J7909:J7910)</f>
        <v>31200</v>
      </c>
      <c r="K7908" s="67">
        <f t="shared" si="6320"/>
        <v>0</v>
      </c>
      <c r="L7908" s="67">
        <f t="shared" si="6311"/>
        <v>1000</v>
      </c>
      <c r="M7908" s="67">
        <f t="shared" ref="M7908" si="6321">SUM(M7909:M7910)</f>
        <v>0</v>
      </c>
      <c r="N7908" s="67">
        <f t="shared" ref="N7908:O7908" si="6322">SUM(N7909:N7910)</f>
        <v>0</v>
      </c>
      <c r="O7908" s="67">
        <f t="shared" si="6322"/>
        <v>1000</v>
      </c>
      <c r="P7908" s="67">
        <f t="shared" si="6312"/>
        <v>1000</v>
      </c>
      <c r="Q7908" s="67">
        <f t="shared" si="6313"/>
        <v>3.2051282051282048</v>
      </c>
    </row>
    <row r="7909" spans="1:17" x14ac:dyDescent="0.25">
      <c r="A7909" s="12" t="s">
        <v>2240</v>
      </c>
      <c r="B7909" s="12" t="s">
        <v>82</v>
      </c>
      <c r="C7909" s="12" t="s">
        <v>11</v>
      </c>
      <c r="D7909" s="43" t="s">
        <v>2276</v>
      </c>
      <c r="E7909" s="48">
        <v>8213</v>
      </c>
      <c r="F7909" s="43"/>
      <c r="G7909" s="56" t="s">
        <v>2925</v>
      </c>
      <c r="H7909" s="23" t="s">
        <v>62</v>
      </c>
      <c r="I7909" s="68">
        <v>30000</v>
      </c>
      <c r="J7909" s="68">
        <v>30000</v>
      </c>
      <c r="K7909" s="68"/>
      <c r="L7909" s="68">
        <f t="shared" si="6311"/>
        <v>1000</v>
      </c>
      <c r="M7909" s="68"/>
      <c r="N7909" s="68"/>
      <c r="O7909" s="68">
        <v>1000</v>
      </c>
      <c r="P7909" s="68">
        <f t="shared" si="6312"/>
        <v>1000</v>
      </c>
      <c r="Q7909" s="68">
        <f t="shared" si="6313"/>
        <v>3.3333333333333335</v>
      </c>
    </row>
    <row r="7910" spans="1:17" x14ac:dyDescent="0.25">
      <c r="A7910" s="12" t="s">
        <v>2240</v>
      </c>
      <c r="B7910" s="12" t="s">
        <v>82</v>
      </c>
      <c r="C7910" s="12" t="s">
        <v>11</v>
      </c>
      <c r="D7910" s="43" t="s">
        <v>2276</v>
      </c>
      <c r="E7910" s="48">
        <v>8215</v>
      </c>
      <c r="F7910" s="43"/>
      <c r="G7910" s="56" t="s">
        <v>2925</v>
      </c>
      <c r="H7910" s="23" t="s">
        <v>183</v>
      </c>
      <c r="I7910" s="68">
        <v>1200</v>
      </c>
      <c r="J7910" s="68">
        <v>1200</v>
      </c>
      <c r="K7910" s="68"/>
      <c r="L7910" s="68">
        <f t="shared" si="6311"/>
        <v>0</v>
      </c>
      <c r="M7910" s="68"/>
      <c r="N7910" s="68"/>
      <c r="O7910" s="68">
        <v>0</v>
      </c>
      <c r="P7910" s="68">
        <f t="shared" si="6312"/>
        <v>0</v>
      </c>
      <c r="Q7910" s="68">
        <f t="shared" si="6313"/>
        <v>0</v>
      </c>
    </row>
    <row r="7911" spans="1:17" ht="22.5" x14ac:dyDescent="0.25">
      <c r="A7911" s="23" t="s">
        <v>1</v>
      </c>
      <c r="B7911" s="23" t="s">
        <v>1</v>
      </c>
      <c r="C7911" s="23" t="s">
        <v>1</v>
      </c>
      <c r="D7911" s="49" t="s">
        <v>1</v>
      </c>
      <c r="E7911" s="49" t="s">
        <v>1</v>
      </c>
      <c r="F7911" s="49" t="s">
        <v>1</v>
      </c>
      <c r="G7911" s="49" t="s">
        <v>1</v>
      </c>
      <c r="H7911" s="17" t="s">
        <v>2285</v>
      </c>
      <c r="I7911" s="66">
        <f t="shared" ref="I7911:O7911" si="6323">SUM(I7880,I7904,I7907)</f>
        <v>3905778</v>
      </c>
      <c r="J7911" s="66">
        <f t="shared" si="6323"/>
        <v>3905778</v>
      </c>
      <c r="K7911" s="66">
        <f t="shared" si="6323"/>
        <v>0</v>
      </c>
      <c r="L7911" s="66">
        <f t="shared" si="6311"/>
        <v>358050</v>
      </c>
      <c r="M7911" s="66">
        <f t="shared" si="6323"/>
        <v>0</v>
      </c>
      <c r="N7911" s="66">
        <f t="shared" si="6323"/>
        <v>0</v>
      </c>
      <c r="O7911" s="66">
        <f t="shared" si="6323"/>
        <v>358050</v>
      </c>
      <c r="P7911" s="66">
        <f t="shared" si="6312"/>
        <v>358050</v>
      </c>
      <c r="Q7911" s="66">
        <f t="shared" si="6313"/>
        <v>9.1671876896229136</v>
      </c>
    </row>
    <row r="7912" spans="1:17" ht="15.75" thickBot="1" x14ac:dyDescent="0.3">
      <c r="A7912" s="23" t="s">
        <v>1</v>
      </c>
      <c r="B7912" s="23" t="s">
        <v>1</v>
      </c>
      <c r="C7912" s="23" t="s">
        <v>1</v>
      </c>
      <c r="D7912" s="49" t="s">
        <v>1</v>
      </c>
      <c r="E7912" s="49" t="s">
        <v>1</v>
      </c>
      <c r="F7912" s="49" t="s">
        <v>1</v>
      </c>
      <c r="G7912" s="49" t="s">
        <v>1</v>
      </c>
      <c r="H7912" s="11" t="s">
        <v>64</v>
      </c>
      <c r="I7912" s="67">
        <v>91</v>
      </c>
      <c r="J7912" s="67">
        <v>91</v>
      </c>
      <c r="K7912" s="67"/>
      <c r="L7912" s="67"/>
      <c r="M7912" s="67"/>
      <c r="N7912" s="67"/>
      <c r="O7912" s="67"/>
      <c r="P7912" s="67">
        <f t="shared" si="6312"/>
        <v>0</v>
      </c>
      <c r="Q7912" s="67">
        <f t="shared" si="6313"/>
        <v>0</v>
      </c>
    </row>
    <row r="7913" spans="1:17" ht="34.5" thickBot="1" x14ac:dyDescent="0.3">
      <c r="A7913" s="23" t="s">
        <v>1</v>
      </c>
      <c r="B7913" s="23" t="s">
        <v>1</v>
      </c>
      <c r="C7913" s="23" t="s">
        <v>1</v>
      </c>
      <c r="D7913" s="49" t="s">
        <v>1</v>
      </c>
      <c r="E7913" s="49" t="s">
        <v>1</v>
      </c>
      <c r="F7913" s="49" t="s">
        <v>1</v>
      </c>
      <c r="G7913" s="49" t="s">
        <v>1</v>
      </c>
      <c r="H7913" s="22" t="s">
        <v>65</v>
      </c>
      <c r="I7913" s="64" t="s">
        <v>2718</v>
      </c>
      <c r="J7913" s="64" t="s">
        <v>2879</v>
      </c>
      <c r="K7913" s="64" t="s">
        <v>2942</v>
      </c>
      <c r="L7913" s="64" t="s">
        <v>2942</v>
      </c>
      <c r="M7913" s="64" t="s">
        <v>2950</v>
      </c>
      <c r="N7913" s="64" t="s">
        <v>2949</v>
      </c>
      <c r="O7913" s="64" t="s">
        <v>2948</v>
      </c>
      <c r="P7913" s="64" t="s">
        <v>2942</v>
      </c>
      <c r="Q7913" s="64" t="s">
        <v>2944</v>
      </c>
    </row>
    <row r="7914" spans="1:17" x14ac:dyDescent="0.25">
      <c r="A7914" s="24"/>
      <c r="B7914" s="24"/>
      <c r="C7914" s="24"/>
      <c r="D7914" s="51"/>
      <c r="E7914" s="51"/>
      <c r="F7914" s="51"/>
      <c r="G7914" s="51"/>
      <c r="H7914" s="18" t="s">
        <v>1</v>
      </c>
      <c r="I7914" s="65">
        <v>1</v>
      </c>
      <c r="J7914" s="65" t="s">
        <v>2894</v>
      </c>
      <c r="K7914" s="65">
        <v>3</v>
      </c>
      <c r="L7914" s="65" t="s">
        <v>2945</v>
      </c>
      <c r="M7914" s="65">
        <v>5</v>
      </c>
      <c r="N7914" s="65">
        <v>6</v>
      </c>
      <c r="O7914" s="65">
        <v>7</v>
      </c>
      <c r="P7914" s="65" t="s">
        <v>2946</v>
      </c>
      <c r="Q7914" s="65">
        <v>9</v>
      </c>
    </row>
    <row r="7915" spans="1:17" x14ac:dyDescent="0.25">
      <c r="A7915" s="24"/>
      <c r="B7915" s="24"/>
      <c r="C7915" s="24"/>
      <c r="D7915" s="51"/>
      <c r="E7915" s="52"/>
      <c r="F7915" s="52"/>
      <c r="G7915" s="52"/>
      <c r="H7915" s="19" t="s">
        <v>2286</v>
      </c>
      <c r="I7915" s="69">
        <f t="shared" ref="I7915" si="6324">SUM(I7911)</f>
        <v>3905778</v>
      </c>
      <c r="J7915" s="69">
        <f t="shared" ref="J7915:K7915" si="6325">SUM(J7911)</f>
        <v>3905778</v>
      </c>
      <c r="K7915" s="69">
        <f t="shared" si="6325"/>
        <v>0</v>
      </c>
      <c r="L7915" s="69">
        <f t="shared" si="6311"/>
        <v>358050</v>
      </c>
      <c r="M7915" s="69">
        <f t="shared" ref="M7915" si="6326">SUM(M7911)</f>
        <v>0</v>
      </c>
      <c r="N7915" s="69">
        <f t="shared" ref="N7915:O7915" si="6327">SUM(N7911)</f>
        <v>0</v>
      </c>
      <c r="O7915" s="69">
        <f t="shared" si="6327"/>
        <v>358050</v>
      </c>
      <c r="P7915" s="69">
        <f t="shared" si="6312"/>
        <v>358050</v>
      </c>
      <c r="Q7915" s="69">
        <f t="shared" si="6313"/>
        <v>9.1671876896229136</v>
      </c>
    </row>
    <row r="7916" spans="1:17" x14ac:dyDescent="0.25">
      <c r="A7916" s="24"/>
      <c r="B7916" s="24"/>
      <c r="C7916" s="24"/>
      <c r="D7916" s="51"/>
      <c r="E7916" s="51"/>
      <c r="F7916" s="51"/>
      <c r="G7916" s="51"/>
      <c r="H7916" s="20" t="s">
        <v>67</v>
      </c>
      <c r="I7916" s="69">
        <f t="shared" ref="I7916" si="6328">SUM(I7915)</f>
        <v>3905778</v>
      </c>
      <c r="J7916" s="69">
        <f t="shared" ref="J7916:K7916" si="6329">SUM(J7915)</f>
        <v>3905778</v>
      </c>
      <c r="K7916" s="69">
        <f t="shared" si="6329"/>
        <v>0</v>
      </c>
      <c r="L7916" s="69">
        <f t="shared" si="6311"/>
        <v>358050</v>
      </c>
      <c r="M7916" s="69">
        <f t="shared" ref="M7916" si="6330">SUM(M7915)</f>
        <v>0</v>
      </c>
      <c r="N7916" s="69">
        <f t="shared" ref="N7916:O7916" si="6331">SUM(N7915)</f>
        <v>0</v>
      </c>
      <c r="O7916" s="69">
        <f t="shared" si="6331"/>
        <v>358050</v>
      </c>
      <c r="P7916" s="69">
        <f t="shared" si="6312"/>
        <v>358050</v>
      </c>
      <c r="Q7916" s="69">
        <f t="shared" si="6313"/>
        <v>9.1671876896229136</v>
      </c>
    </row>
    <row r="7917" spans="1:17" x14ac:dyDescent="0.25">
      <c r="A7917" s="25"/>
      <c r="B7917" s="25"/>
      <c r="C7917" s="25"/>
      <c r="D7917" s="53"/>
      <c r="E7917" s="53"/>
      <c r="F7917" s="53"/>
      <c r="G7917" s="53"/>
    </row>
    <row r="7918" spans="1:17" x14ac:dyDescent="0.25">
      <c r="A7918" s="23" t="s">
        <v>1</v>
      </c>
      <c r="B7918" s="23" t="s">
        <v>1</v>
      </c>
      <c r="C7918" s="23" t="s">
        <v>1</v>
      </c>
      <c r="D7918" s="49" t="s">
        <v>1</v>
      </c>
      <c r="E7918" s="49" t="s">
        <v>1</v>
      </c>
      <c r="F7918" s="49" t="s">
        <v>1</v>
      </c>
      <c r="G7918" s="49" t="s">
        <v>1</v>
      </c>
      <c r="H7918" s="26" t="s">
        <v>1</v>
      </c>
      <c r="I7918" s="70"/>
      <c r="J7918" s="70"/>
      <c r="K7918" s="70"/>
      <c r="L7918" s="70"/>
      <c r="M7918" s="70"/>
      <c r="N7918" s="70"/>
      <c r="O7918" s="70"/>
      <c r="P7918" s="70"/>
      <c r="Q7918" s="70"/>
    </row>
    <row r="7919" spans="1:17" x14ac:dyDescent="0.25">
      <c r="A7919" s="23" t="s">
        <v>1</v>
      </c>
      <c r="B7919" s="23" t="s">
        <v>1</v>
      </c>
      <c r="C7919" s="23" t="s">
        <v>1</v>
      </c>
      <c r="D7919" s="49" t="s">
        <v>1</v>
      </c>
      <c r="E7919" s="49" t="s">
        <v>1</v>
      </c>
      <c r="F7919" s="49" t="s">
        <v>1</v>
      </c>
      <c r="G7919" s="49" t="s">
        <v>1</v>
      </c>
      <c r="H7919" s="17" t="s">
        <v>2287</v>
      </c>
      <c r="I7919" s="66">
        <f t="shared" ref="I7919" si="6332">SUM(I7911)</f>
        <v>3905778</v>
      </c>
      <c r="J7919" s="66">
        <f t="shared" ref="J7919:K7919" si="6333">SUM(J7911)</f>
        <v>3905778</v>
      </c>
      <c r="K7919" s="66">
        <f t="shared" si="6333"/>
        <v>0</v>
      </c>
      <c r="L7919" s="66">
        <f t="shared" si="6311"/>
        <v>358050</v>
      </c>
      <c r="M7919" s="66">
        <f t="shared" ref="M7919" si="6334">SUM(M7911)</f>
        <v>0</v>
      </c>
      <c r="N7919" s="66">
        <f t="shared" ref="N7919:O7919" si="6335">SUM(N7911)</f>
        <v>0</v>
      </c>
      <c r="O7919" s="66">
        <f t="shared" si="6335"/>
        <v>358050</v>
      </c>
      <c r="P7919" s="66">
        <f t="shared" si="6312"/>
        <v>358050</v>
      </c>
      <c r="Q7919" s="66">
        <f t="shared" si="6313"/>
        <v>9.1671876896229136</v>
      </c>
    </row>
    <row r="7920" spans="1:17" x14ac:dyDescent="0.25">
      <c r="A7920" s="23" t="s">
        <v>1</v>
      </c>
      <c r="B7920" s="23" t="s">
        <v>1</v>
      </c>
      <c r="C7920" s="23" t="s">
        <v>1</v>
      </c>
      <c r="D7920" s="49" t="s">
        <v>1</v>
      </c>
      <c r="E7920" s="49" t="s">
        <v>1</v>
      </c>
      <c r="F7920" s="49" t="s">
        <v>1</v>
      </c>
      <c r="G7920" s="49" t="s">
        <v>1</v>
      </c>
      <c r="H7920" s="11" t="s">
        <v>64</v>
      </c>
      <c r="I7920" s="67">
        <f t="shared" ref="I7920" si="6336">I7912</f>
        <v>91</v>
      </c>
      <c r="J7920" s="67">
        <f t="shared" ref="J7920:K7920" si="6337">J7912</f>
        <v>91</v>
      </c>
      <c r="K7920" s="67">
        <f t="shared" si="6337"/>
        <v>0</v>
      </c>
      <c r="L7920" s="67"/>
      <c r="M7920" s="67">
        <f t="shared" ref="M7920" si="6338">M7912</f>
        <v>0</v>
      </c>
      <c r="N7920" s="67">
        <f t="shared" ref="N7920:O7920" si="6339">N7912</f>
        <v>0</v>
      </c>
      <c r="O7920" s="67">
        <f t="shared" si="6339"/>
        <v>0</v>
      </c>
      <c r="P7920" s="67">
        <f t="shared" si="6312"/>
        <v>0</v>
      </c>
      <c r="Q7920" s="67">
        <f t="shared" si="6313"/>
        <v>0</v>
      </c>
    </row>
    <row r="7921" spans="1:17" x14ac:dyDescent="0.25">
      <c r="A7921" s="23" t="s">
        <v>1</v>
      </c>
      <c r="B7921" s="23" t="s">
        <v>1</v>
      </c>
      <c r="C7921" s="23" t="s">
        <v>1</v>
      </c>
      <c r="D7921" s="49" t="s">
        <v>1</v>
      </c>
      <c r="E7921" s="49" t="s">
        <v>1</v>
      </c>
      <c r="F7921" s="49" t="s">
        <v>1</v>
      </c>
      <c r="G7921" s="49" t="s">
        <v>1</v>
      </c>
      <c r="H7921" s="13" t="s">
        <v>1</v>
      </c>
      <c r="I7921" s="71"/>
      <c r="J7921" s="71"/>
      <c r="K7921" s="71"/>
      <c r="L7921" s="71"/>
      <c r="M7921" s="71"/>
      <c r="N7921" s="71"/>
      <c r="O7921" s="71"/>
      <c r="P7921" s="71"/>
      <c r="Q7921" s="71"/>
    </row>
    <row r="7922" spans="1:17" ht="15.75" thickBot="1" x14ac:dyDescent="0.3">
      <c r="A7922" s="14" t="s">
        <v>2240</v>
      </c>
      <c r="B7922" s="14" t="s">
        <v>124</v>
      </c>
      <c r="C7922" s="12" t="s">
        <v>1</v>
      </c>
      <c r="D7922" s="43" t="s">
        <v>1</v>
      </c>
      <c r="E7922" s="42" t="s">
        <v>1</v>
      </c>
      <c r="F7922" s="42" t="s">
        <v>1</v>
      </c>
      <c r="G7922" s="42" t="s">
        <v>1</v>
      </c>
      <c r="H7922" s="11" t="s">
        <v>1</v>
      </c>
      <c r="I7922" s="63"/>
      <c r="J7922" s="63"/>
      <c r="K7922" s="63"/>
      <c r="L7922" s="63"/>
      <c r="M7922" s="63"/>
      <c r="N7922" s="63"/>
      <c r="O7922" s="63"/>
      <c r="P7922" s="63"/>
      <c r="Q7922" s="63"/>
    </row>
    <row r="7923" spans="1:17" ht="34.5" thickBot="1" x14ac:dyDescent="0.3">
      <c r="A7923" s="22" t="s">
        <v>4</v>
      </c>
      <c r="B7923" s="22" t="s">
        <v>5</v>
      </c>
      <c r="C7923" s="22" t="s">
        <v>6</v>
      </c>
      <c r="D7923" s="44" t="s">
        <v>2891</v>
      </c>
      <c r="E7923" s="44" t="s">
        <v>2895</v>
      </c>
      <c r="F7923" s="44" t="s">
        <v>7</v>
      </c>
      <c r="G7923" s="44" t="s">
        <v>8</v>
      </c>
      <c r="H7923" s="22" t="s">
        <v>9</v>
      </c>
      <c r="I7923" s="64" t="s">
        <v>2718</v>
      </c>
      <c r="J7923" s="64" t="s">
        <v>2879</v>
      </c>
      <c r="K7923" s="64" t="s">
        <v>2942</v>
      </c>
      <c r="L7923" s="64" t="s">
        <v>2942</v>
      </c>
      <c r="M7923" s="64" t="s">
        <v>2950</v>
      </c>
      <c r="N7923" s="64" t="s">
        <v>2949</v>
      </c>
      <c r="O7923" s="64" t="s">
        <v>2948</v>
      </c>
      <c r="P7923" s="64" t="s">
        <v>2942</v>
      </c>
      <c r="Q7923" s="64" t="s">
        <v>2944</v>
      </c>
    </row>
    <row r="7924" spans="1:17" x14ac:dyDescent="0.25">
      <c r="A7924" s="15" t="s">
        <v>1</v>
      </c>
      <c r="B7924" s="15" t="s">
        <v>1</v>
      </c>
      <c r="C7924" s="15" t="s">
        <v>1</v>
      </c>
      <c r="D7924" s="45" t="s">
        <v>1</v>
      </c>
      <c r="E7924" s="45" t="s">
        <v>1</v>
      </c>
      <c r="F7924" s="46" t="s">
        <v>1</v>
      </c>
      <c r="G7924" s="47" t="s">
        <v>1</v>
      </c>
      <c r="H7924" s="16" t="s">
        <v>1</v>
      </c>
      <c r="I7924" s="65">
        <v>1</v>
      </c>
      <c r="J7924" s="65" t="s">
        <v>2894</v>
      </c>
      <c r="K7924" s="65">
        <v>3</v>
      </c>
      <c r="L7924" s="65" t="s">
        <v>2945</v>
      </c>
      <c r="M7924" s="65">
        <v>5</v>
      </c>
      <c r="N7924" s="65">
        <v>6</v>
      </c>
      <c r="O7924" s="65">
        <v>7</v>
      </c>
      <c r="P7924" s="65" t="s">
        <v>2946</v>
      </c>
      <c r="Q7924" s="65">
        <v>9</v>
      </c>
    </row>
    <row r="7925" spans="1:17" x14ac:dyDescent="0.25">
      <c r="A7925" s="14" t="s">
        <v>2240</v>
      </c>
      <c r="B7925" s="14" t="s">
        <v>124</v>
      </c>
      <c r="C7925" s="12" t="s">
        <v>11</v>
      </c>
      <c r="D7925" s="43" t="s">
        <v>2288</v>
      </c>
      <c r="E7925" s="42" t="s">
        <v>1</v>
      </c>
      <c r="F7925" s="42" t="s">
        <v>1</v>
      </c>
      <c r="G7925" s="42" t="s">
        <v>1</v>
      </c>
      <c r="H7925" s="11" t="s">
        <v>2289</v>
      </c>
      <c r="I7925" s="63"/>
      <c r="J7925" s="63"/>
      <c r="K7925" s="63"/>
      <c r="L7925" s="63"/>
      <c r="M7925" s="63"/>
      <c r="N7925" s="63"/>
      <c r="O7925" s="63"/>
      <c r="P7925" s="63">
        <f t="shared" si="6312"/>
        <v>0</v>
      </c>
      <c r="Q7925" s="63" t="str">
        <f t="shared" si="6313"/>
        <v>-</v>
      </c>
    </row>
    <row r="7926" spans="1:17" ht="22.5" x14ac:dyDescent="0.25">
      <c r="A7926" s="14" t="s">
        <v>1</v>
      </c>
      <c r="B7926" s="14" t="s">
        <v>1</v>
      </c>
      <c r="C7926" s="14" t="s">
        <v>1</v>
      </c>
      <c r="D7926" s="42" t="s">
        <v>1</v>
      </c>
      <c r="E7926" s="42" t="s">
        <v>1</v>
      </c>
      <c r="F7926" s="42" t="s">
        <v>1</v>
      </c>
      <c r="G7926" s="42" t="s">
        <v>1</v>
      </c>
      <c r="H7926" s="17" t="s">
        <v>13</v>
      </c>
      <c r="I7926" s="66">
        <f t="shared" ref="I7926" si="6340">SUM(I7927,I7934,I7936)</f>
        <v>847540</v>
      </c>
      <c r="J7926" s="66">
        <f t="shared" ref="J7926:K7926" si="6341">SUM(J7927,J7934,J7936)</f>
        <v>847540</v>
      </c>
      <c r="K7926" s="66">
        <f t="shared" si="6341"/>
        <v>0</v>
      </c>
      <c r="L7926" s="66">
        <f t="shared" si="6311"/>
        <v>57771</v>
      </c>
      <c r="M7926" s="66">
        <f t="shared" ref="M7926" si="6342">SUM(M7927,M7934,M7936)</f>
        <v>0</v>
      </c>
      <c r="N7926" s="66">
        <f t="shared" ref="N7926:O7926" si="6343">SUM(N7927,N7934,N7936)</f>
        <v>0</v>
      </c>
      <c r="O7926" s="66">
        <f t="shared" si="6343"/>
        <v>57771</v>
      </c>
      <c r="P7926" s="66">
        <f t="shared" si="6312"/>
        <v>57771</v>
      </c>
      <c r="Q7926" s="66">
        <f t="shared" si="6313"/>
        <v>6.8163154541378583</v>
      </c>
    </row>
    <row r="7927" spans="1:17" x14ac:dyDescent="0.25">
      <c r="A7927" s="12" t="s">
        <v>2240</v>
      </c>
      <c r="B7927" s="12" t="s">
        <v>124</v>
      </c>
      <c r="C7927" s="12" t="s">
        <v>11</v>
      </c>
      <c r="D7927" s="43" t="s">
        <v>2288</v>
      </c>
      <c r="E7927" s="42" t="s">
        <v>2709</v>
      </c>
      <c r="F7927" s="42" t="s">
        <v>1</v>
      </c>
      <c r="G7927" s="42" t="s">
        <v>1</v>
      </c>
      <c r="H7927" s="11" t="s">
        <v>15</v>
      </c>
      <c r="I7927" s="67">
        <f t="shared" ref="I7927" si="6344">SUM(I7928,I7929)</f>
        <v>646500</v>
      </c>
      <c r="J7927" s="67">
        <f t="shared" ref="J7927:K7927" si="6345">SUM(J7928,J7929)</f>
        <v>646500</v>
      </c>
      <c r="K7927" s="67">
        <f t="shared" si="6345"/>
        <v>0</v>
      </c>
      <c r="L7927" s="67">
        <f t="shared" si="6311"/>
        <v>40000</v>
      </c>
      <c r="M7927" s="67">
        <f t="shared" ref="M7927" si="6346">SUM(M7928,M7929)</f>
        <v>0</v>
      </c>
      <c r="N7927" s="67">
        <f t="shared" ref="N7927:O7927" si="6347">SUM(N7928,N7929)</f>
        <v>0</v>
      </c>
      <c r="O7927" s="67">
        <f t="shared" si="6347"/>
        <v>40000</v>
      </c>
      <c r="P7927" s="67">
        <f t="shared" si="6312"/>
        <v>40000</v>
      </c>
      <c r="Q7927" s="67">
        <f t="shared" si="6313"/>
        <v>6.1871616395978348</v>
      </c>
    </row>
    <row r="7928" spans="1:17" x14ac:dyDescent="0.25">
      <c r="A7928" s="12" t="s">
        <v>2240</v>
      </c>
      <c r="B7928" s="12" t="s">
        <v>124</v>
      </c>
      <c r="C7928" s="12" t="s">
        <v>11</v>
      </c>
      <c r="D7928" s="43" t="s">
        <v>2288</v>
      </c>
      <c r="E7928" s="48">
        <v>6111</v>
      </c>
      <c r="F7928" s="43"/>
      <c r="G7928" s="56" t="s">
        <v>2907</v>
      </c>
      <c r="H7928" s="23" t="s">
        <v>16</v>
      </c>
      <c r="I7928" s="68">
        <v>549400</v>
      </c>
      <c r="J7928" s="68">
        <v>549400</v>
      </c>
      <c r="K7928" s="68"/>
      <c r="L7928" s="68">
        <f t="shared" si="6311"/>
        <v>35000</v>
      </c>
      <c r="M7928" s="68"/>
      <c r="N7928" s="68"/>
      <c r="O7928" s="68">
        <v>35000</v>
      </c>
      <c r="P7928" s="68">
        <f t="shared" si="6312"/>
        <v>35000</v>
      </c>
      <c r="Q7928" s="68">
        <f t="shared" si="6313"/>
        <v>6.3705860939206413</v>
      </c>
    </row>
    <row r="7929" spans="1:17" x14ac:dyDescent="0.25">
      <c r="A7929" s="14" t="s">
        <v>2240</v>
      </c>
      <c r="B7929" s="14" t="s">
        <v>124</v>
      </c>
      <c r="C7929" s="14" t="s">
        <v>11</v>
      </c>
      <c r="D7929" s="50" t="s">
        <v>2288</v>
      </c>
      <c r="E7929" s="50" t="s">
        <v>2719</v>
      </c>
      <c r="F7929" s="43" t="s">
        <v>1</v>
      </c>
      <c r="G7929" s="49" t="s">
        <v>1</v>
      </c>
      <c r="H7929" s="11" t="s">
        <v>19</v>
      </c>
      <c r="I7929" s="67">
        <f t="shared" ref="I7929:O7929" si="6348">SUM(I7930:I7933)</f>
        <v>97100</v>
      </c>
      <c r="J7929" s="67">
        <f t="shared" si="6348"/>
        <v>97100</v>
      </c>
      <c r="K7929" s="67">
        <f t="shared" si="6348"/>
        <v>0</v>
      </c>
      <c r="L7929" s="67">
        <f t="shared" si="6311"/>
        <v>5000</v>
      </c>
      <c r="M7929" s="67">
        <f t="shared" si="6348"/>
        <v>0</v>
      </c>
      <c r="N7929" s="67">
        <f t="shared" si="6348"/>
        <v>0</v>
      </c>
      <c r="O7929" s="67">
        <f t="shared" si="6348"/>
        <v>5000</v>
      </c>
      <c r="P7929" s="67">
        <f t="shared" si="6312"/>
        <v>5000</v>
      </c>
      <c r="Q7929" s="67">
        <f t="shared" si="6313"/>
        <v>5.1493305870236874</v>
      </c>
    </row>
    <row r="7930" spans="1:17" x14ac:dyDescent="0.25">
      <c r="A7930" s="12" t="s">
        <v>2240</v>
      </c>
      <c r="B7930" s="12" t="s">
        <v>124</v>
      </c>
      <c r="C7930" s="12" t="s">
        <v>11</v>
      </c>
      <c r="D7930" s="43" t="s">
        <v>2288</v>
      </c>
      <c r="E7930" s="48">
        <v>6112</v>
      </c>
      <c r="F7930" s="43" t="s">
        <v>2290</v>
      </c>
      <c r="G7930" s="56" t="s">
        <v>2907</v>
      </c>
      <c r="H7930" s="23" t="s">
        <v>73</v>
      </c>
      <c r="I7930" s="68">
        <v>18200</v>
      </c>
      <c r="J7930" s="68">
        <v>18200</v>
      </c>
      <c r="K7930" s="68"/>
      <c r="L7930" s="68">
        <f t="shared" si="6311"/>
        <v>0</v>
      </c>
      <c r="M7930" s="68"/>
      <c r="N7930" s="68"/>
      <c r="O7930" s="68">
        <v>0</v>
      </c>
      <c r="P7930" s="68">
        <f t="shared" si="6312"/>
        <v>0</v>
      </c>
      <c r="Q7930" s="68">
        <f t="shared" si="6313"/>
        <v>0</v>
      </c>
    </row>
    <row r="7931" spans="1:17" x14ac:dyDescent="0.25">
      <c r="A7931" s="12" t="s">
        <v>2240</v>
      </c>
      <c r="B7931" s="12" t="s">
        <v>124</v>
      </c>
      <c r="C7931" s="12" t="s">
        <v>11</v>
      </c>
      <c r="D7931" s="43" t="s">
        <v>2288</v>
      </c>
      <c r="E7931" s="48">
        <v>6112</v>
      </c>
      <c r="F7931" s="43" t="s">
        <v>2291</v>
      </c>
      <c r="G7931" s="56" t="s">
        <v>2907</v>
      </c>
      <c r="H7931" s="23" t="s">
        <v>22</v>
      </c>
      <c r="I7931" s="68">
        <v>58900</v>
      </c>
      <c r="J7931" s="68">
        <v>58900</v>
      </c>
      <c r="K7931" s="68"/>
      <c r="L7931" s="68">
        <f t="shared" si="6311"/>
        <v>5000</v>
      </c>
      <c r="M7931" s="68"/>
      <c r="N7931" s="68"/>
      <c r="O7931" s="68">
        <v>5000</v>
      </c>
      <c r="P7931" s="68">
        <f t="shared" si="6312"/>
        <v>5000</v>
      </c>
      <c r="Q7931" s="68">
        <f t="shared" si="6313"/>
        <v>8.4889643463497446</v>
      </c>
    </row>
    <row r="7932" spans="1:17" x14ac:dyDescent="0.25">
      <c r="A7932" s="12" t="s">
        <v>2240</v>
      </c>
      <c r="B7932" s="12" t="s">
        <v>124</v>
      </c>
      <c r="C7932" s="12" t="s">
        <v>11</v>
      </c>
      <c r="D7932" s="43" t="s">
        <v>2288</v>
      </c>
      <c r="E7932" s="48">
        <v>6112</v>
      </c>
      <c r="F7932" s="43" t="s">
        <v>2292</v>
      </c>
      <c r="G7932" s="56" t="s">
        <v>2907</v>
      </c>
      <c r="H7932" s="23" t="s">
        <v>24</v>
      </c>
      <c r="I7932" s="68">
        <v>12000</v>
      </c>
      <c r="J7932" s="68">
        <v>12000</v>
      </c>
      <c r="K7932" s="68"/>
      <c r="L7932" s="68">
        <f t="shared" si="6311"/>
        <v>0</v>
      </c>
      <c r="M7932" s="68"/>
      <c r="N7932" s="68"/>
      <c r="O7932" s="68"/>
      <c r="P7932" s="68">
        <f t="shared" si="6312"/>
        <v>0</v>
      </c>
      <c r="Q7932" s="68">
        <f t="shared" si="6313"/>
        <v>0</v>
      </c>
    </row>
    <row r="7933" spans="1:17" x14ac:dyDescent="0.25">
      <c r="A7933" s="12" t="s">
        <v>2240</v>
      </c>
      <c r="B7933" s="12" t="s">
        <v>124</v>
      </c>
      <c r="C7933" s="12" t="s">
        <v>11</v>
      </c>
      <c r="D7933" s="43" t="s">
        <v>2288</v>
      </c>
      <c r="E7933" s="48">
        <v>6112</v>
      </c>
      <c r="F7933" s="43" t="s">
        <v>2293</v>
      </c>
      <c r="G7933" s="56" t="s">
        <v>2907</v>
      </c>
      <c r="H7933" s="23" t="s">
        <v>26</v>
      </c>
      <c r="I7933" s="68">
        <v>8000</v>
      </c>
      <c r="J7933" s="68">
        <v>8000</v>
      </c>
      <c r="K7933" s="68"/>
      <c r="L7933" s="68">
        <f t="shared" si="6311"/>
        <v>0</v>
      </c>
      <c r="M7933" s="68"/>
      <c r="N7933" s="68"/>
      <c r="O7933" s="68"/>
      <c r="P7933" s="68">
        <f t="shared" si="6312"/>
        <v>0</v>
      </c>
      <c r="Q7933" s="68">
        <f t="shared" si="6313"/>
        <v>0</v>
      </c>
    </row>
    <row r="7934" spans="1:17" x14ac:dyDescent="0.25">
      <c r="A7934" s="12" t="s">
        <v>2240</v>
      </c>
      <c r="B7934" s="12" t="s">
        <v>124</v>
      </c>
      <c r="C7934" s="12" t="s">
        <v>11</v>
      </c>
      <c r="D7934" s="43" t="s">
        <v>2288</v>
      </c>
      <c r="E7934" s="42" t="s">
        <v>2710</v>
      </c>
      <c r="F7934" s="42" t="s">
        <v>1</v>
      </c>
      <c r="G7934" s="42" t="s">
        <v>1</v>
      </c>
      <c r="H7934" s="11" t="s">
        <v>28</v>
      </c>
      <c r="I7934" s="67">
        <f t="shared" ref="I7934:O7934" si="6349">SUM(I7935)</f>
        <v>58400</v>
      </c>
      <c r="J7934" s="67">
        <f t="shared" si="6349"/>
        <v>58400</v>
      </c>
      <c r="K7934" s="67">
        <f t="shared" si="6349"/>
        <v>0</v>
      </c>
      <c r="L7934" s="67">
        <f t="shared" si="6311"/>
        <v>4000</v>
      </c>
      <c r="M7934" s="67">
        <f t="shared" si="6349"/>
        <v>0</v>
      </c>
      <c r="N7934" s="67">
        <f t="shared" si="6349"/>
        <v>0</v>
      </c>
      <c r="O7934" s="67">
        <f t="shared" si="6349"/>
        <v>4000</v>
      </c>
      <c r="P7934" s="67">
        <f t="shared" si="6312"/>
        <v>4000</v>
      </c>
      <c r="Q7934" s="67">
        <f t="shared" si="6313"/>
        <v>6.8493150684931505</v>
      </c>
    </row>
    <row r="7935" spans="1:17" x14ac:dyDescent="0.25">
      <c r="A7935" s="12" t="s">
        <v>2240</v>
      </c>
      <c r="B7935" s="12" t="s">
        <v>124</v>
      </c>
      <c r="C7935" s="12" t="s">
        <v>11</v>
      </c>
      <c r="D7935" s="43" t="s">
        <v>2288</v>
      </c>
      <c r="E7935" s="48">
        <v>6121</v>
      </c>
      <c r="F7935" s="43"/>
      <c r="G7935" s="56" t="s">
        <v>2907</v>
      </c>
      <c r="H7935" s="23" t="s">
        <v>29</v>
      </c>
      <c r="I7935" s="68">
        <v>58400</v>
      </c>
      <c r="J7935" s="68">
        <v>58400</v>
      </c>
      <c r="K7935" s="68"/>
      <c r="L7935" s="68">
        <f t="shared" si="6311"/>
        <v>4000</v>
      </c>
      <c r="M7935" s="68"/>
      <c r="N7935" s="68"/>
      <c r="O7935" s="68">
        <v>4000</v>
      </c>
      <c r="P7935" s="68">
        <f t="shared" si="6312"/>
        <v>4000</v>
      </c>
      <c r="Q7935" s="68">
        <f t="shared" si="6313"/>
        <v>6.8493150684931505</v>
      </c>
    </row>
    <row r="7936" spans="1:17" x14ac:dyDescent="0.25">
      <c r="A7936" s="12" t="s">
        <v>2240</v>
      </c>
      <c r="B7936" s="12" t="s">
        <v>124</v>
      </c>
      <c r="C7936" s="12" t="s">
        <v>11</v>
      </c>
      <c r="D7936" s="43" t="s">
        <v>2288</v>
      </c>
      <c r="E7936" s="42" t="s">
        <v>2711</v>
      </c>
      <c r="F7936" s="42" t="s">
        <v>1</v>
      </c>
      <c r="G7936" s="42" t="s">
        <v>1</v>
      </c>
      <c r="H7936" s="11" t="s">
        <v>32</v>
      </c>
      <c r="I7936" s="67">
        <f t="shared" ref="I7936:O7936" si="6350">SUM(I7937:I7945)</f>
        <v>142640</v>
      </c>
      <c r="J7936" s="67">
        <f t="shared" si="6350"/>
        <v>142640</v>
      </c>
      <c r="K7936" s="67">
        <f t="shared" si="6350"/>
        <v>0</v>
      </c>
      <c r="L7936" s="67">
        <f t="shared" si="6311"/>
        <v>13771</v>
      </c>
      <c r="M7936" s="67">
        <f t="shared" si="6350"/>
        <v>0</v>
      </c>
      <c r="N7936" s="67">
        <f t="shared" si="6350"/>
        <v>0</v>
      </c>
      <c r="O7936" s="67">
        <f t="shared" si="6350"/>
        <v>13771</v>
      </c>
      <c r="P7936" s="67">
        <f t="shared" si="6312"/>
        <v>13771</v>
      </c>
      <c r="Q7936" s="67">
        <f t="shared" si="6313"/>
        <v>9.65437464946719</v>
      </c>
    </row>
    <row r="7937" spans="1:17" x14ac:dyDescent="0.25">
      <c r="A7937" s="12" t="s">
        <v>2240</v>
      </c>
      <c r="B7937" s="12" t="s">
        <v>124</v>
      </c>
      <c r="C7937" s="12" t="s">
        <v>11</v>
      </c>
      <c r="D7937" s="43" t="s">
        <v>2288</v>
      </c>
      <c r="E7937" s="48">
        <v>6131</v>
      </c>
      <c r="F7937" s="43"/>
      <c r="G7937" s="56" t="s">
        <v>2907</v>
      </c>
      <c r="H7937" s="23" t="s">
        <v>33</v>
      </c>
      <c r="I7937" s="68">
        <v>2000</v>
      </c>
      <c r="J7937" s="68">
        <v>2000</v>
      </c>
      <c r="K7937" s="68"/>
      <c r="L7937" s="68">
        <f t="shared" si="6311"/>
        <v>500</v>
      </c>
      <c r="M7937" s="68"/>
      <c r="N7937" s="68"/>
      <c r="O7937" s="68">
        <v>500</v>
      </c>
      <c r="P7937" s="68">
        <f t="shared" si="6312"/>
        <v>500</v>
      </c>
      <c r="Q7937" s="68">
        <f t="shared" si="6313"/>
        <v>25</v>
      </c>
    </row>
    <row r="7938" spans="1:17" x14ac:dyDescent="0.25">
      <c r="A7938" s="12" t="s">
        <v>2240</v>
      </c>
      <c r="B7938" s="12" t="s">
        <v>124</v>
      </c>
      <c r="C7938" s="12" t="s">
        <v>11</v>
      </c>
      <c r="D7938" s="43" t="s">
        <v>2288</v>
      </c>
      <c r="E7938" s="48">
        <v>6132</v>
      </c>
      <c r="F7938" s="43"/>
      <c r="G7938" s="56" t="s">
        <v>2907</v>
      </c>
      <c r="H7938" s="23" t="s">
        <v>227</v>
      </c>
      <c r="I7938" s="68">
        <v>7000</v>
      </c>
      <c r="J7938" s="68">
        <v>7000</v>
      </c>
      <c r="K7938" s="68"/>
      <c r="L7938" s="68">
        <f t="shared" si="6311"/>
        <v>400</v>
      </c>
      <c r="M7938" s="68"/>
      <c r="N7938" s="68"/>
      <c r="O7938" s="68">
        <v>400</v>
      </c>
      <c r="P7938" s="68">
        <f t="shared" si="6312"/>
        <v>400</v>
      </c>
      <c r="Q7938" s="68">
        <f t="shared" si="6313"/>
        <v>5.7142857142857144</v>
      </c>
    </row>
    <row r="7939" spans="1:17" x14ac:dyDescent="0.25">
      <c r="A7939" s="12" t="s">
        <v>2240</v>
      </c>
      <c r="B7939" s="12" t="s">
        <v>124</v>
      </c>
      <c r="C7939" s="12" t="s">
        <v>11</v>
      </c>
      <c r="D7939" s="43" t="s">
        <v>2288</v>
      </c>
      <c r="E7939" s="48">
        <v>6133</v>
      </c>
      <c r="F7939" s="43"/>
      <c r="G7939" s="56" t="s">
        <v>2907</v>
      </c>
      <c r="H7939" s="23" t="s">
        <v>229</v>
      </c>
      <c r="I7939" s="68">
        <v>39000</v>
      </c>
      <c r="J7939" s="68">
        <v>39000</v>
      </c>
      <c r="K7939" s="68"/>
      <c r="L7939" s="68">
        <f t="shared" si="6311"/>
        <v>8525</v>
      </c>
      <c r="M7939" s="68"/>
      <c r="N7939" s="68"/>
      <c r="O7939" s="68">
        <v>8525</v>
      </c>
      <c r="P7939" s="68">
        <f t="shared" si="6312"/>
        <v>8525</v>
      </c>
      <c r="Q7939" s="68">
        <f t="shared" si="6313"/>
        <v>21.858974358974358</v>
      </c>
    </row>
    <row r="7940" spans="1:17" x14ac:dyDescent="0.25">
      <c r="A7940" s="12" t="s">
        <v>2240</v>
      </c>
      <c r="B7940" s="12" t="s">
        <v>124</v>
      </c>
      <c r="C7940" s="12" t="s">
        <v>11</v>
      </c>
      <c r="D7940" s="43" t="s">
        <v>2288</v>
      </c>
      <c r="E7940" s="48">
        <v>6134</v>
      </c>
      <c r="F7940" s="43"/>
      <c r="G7940" s="56" t="s">
        <v>2907</v>
      </c>
      <c r="H7940" s="23" t="s">
        <v>169</v>
      </c>
      <c r="I7940" s="68">
        <v>4500</v>
      </c>
      <c r="J7940" s="68">
        <v>4500</v>
      </c>
      <c r="K7940" s="68"/>
      <c r="L7940" s="68">
        <f t="shared" si="6311"/>
        <v>0</v>
      </c>
      <c r="M7940" s="68"/>
      <c r="N7940" s="68"/>
      <c r="O7940" s="68">
        <v>0</v>
      </c>
      <c r="P7940" s="68">
        <f t="shared" si="6312"/>
        <v>0</v>
      </c>
      <c r="Q7940" s="68">
        <f t="shared" si="6313"/>
        <v>0</v>
      </c>
    </row>
    <row r="7941" spans="1:17" x14ac:dyDescent="0.25">
      <c r="A7941" s="12" t="s">
        <v>2240</v>
      </c>
      <c r="B7941" s="12" t="s">
        <v>124</v>
      </c>
      <c r="C7941" s="12" t="s">
        <v>11</v>
      </c>
      <c r="D7941" s="43" t="s">
        <v>2288</v>
      </c>
      <c r="E7941" s="48">
        <v>6135</v>
      </c>
      <c r="F7941" s="43"/>
      <c r="G7941" s="56" t="s">
        <v>2907</v>
      </c>
      <c r="H7941" s="23" t="s">
        <v>231</v>
      </c>
      <c r="I7941" s="68">
        <v>3000</v>
      </c>
      <c r="J7941" s="68">
        <v>3000</v>
      </c>
      <c r="K7941" s="68"/>
      <c r="L7941" s="68">
        <f t="shared" si="6311"/>
        <v>250</v>
      </c>
      <c r="M7941" s="68"/>
      <c r="N7941" s="68"/>
      <c r="O7941" s="68">
        <v>250</v>
      </c>
      <c r="P7941" s="68">
        <f t="shared" si="6312"/>
        <v>250</v>
      </c>
      <c r="Q7941" s="68">
        <f t="shared" si="6313"/>
        <v>8.3333333333333321</v>
      </c>
    </row>
    <row r="7942" spans="1:17" x14ac:dyDescent="0.25">
      <c r="A7942" s="12" t="s">
        <v>2240</v>
      </c>
      <c r="B7942" s="12" t="s">
        <v>124</v>
      </c>
      <c r="C7942" s="12" t="s">
        <v>11</v>
      </c>
      <c r="D7942" s="43" t="s">
        <v>2288</v>
      </c>
      <c r="E7942" s="48">
        <v>6136</v>
      </c>
      <c r="F7942" s="43"/>
      <c r="G7942" s="56" t="s">
        <v>2907</v>
      </c>
      <c r="H7942" s="23" t="s">
        <v>233</v>
      </c>
      <c r="I7942" s="68">
        <v>24000</v>
      </c>
      <c r="J7942" s="68">
        <v>24000</v>
      </c>
      <c r="K7942" s="68"/>
      <c r="L7942" s="68">
        <f t="shared" si="6311"/>
        <v>0</v>
      </c>
      <c r="M7942" s="68"/>
      <c r="N7942" s="68"/>
      <c r="O7942" s="68">
        <v>0</v>
      </c>
      <c r="P7942" s="68">
        <f t="shared" si="6312"/>
        <v>0</v>
      </c>
      <c r="Q7942" s="68">
        <f t="shared" si="6313"/>
        <v>0</v>
      </c>
    </row>
    <row r="7943" spans="1:17" x14ac:dyDescent="0.25">
      <c r="A7943" s="12" t="s">
        <v>2240</v>
      </c>
      <c r="B7943" s="12" t="s">
        <v>124</v>
      </c>
      <c r="C7943" s="12" t="s">
        <v>11</v>
      </c>
      <c r="D7943" s="43" t="s">
        <v>2288</v>
      </c>
      <c r="E7943" s="48">
        <v>6137</v>
      </c>
      <c r="F7943" s="43"/>
      <c r="G7943" s="56" t="s">
        <v>2907</v>
      </c>
      <c r="H7943" s="23" t="s">
        <v>235</v>
      </c>
      <c r="I7943" s="68">
        <v>2500</v>
      </c>
      <c r="J7943" s="68">
        <v>2500</v>
      </c>
      <c r="K7943" s="68"/>
      <c r="L7943" s="68">
        <f t="shared" si="6311"/>
        <v>0</v>
      </c>
      <c r="M7943" s="68"/>
      <c r="N7943" s="68"/>
      <c r="O7943" s="68">
        <v>0</v>
      </c>
      <c r="P7943" s="68">
        <f t="shared" si="6312"/>
        <v>0</v>
      </c>
      <c r="Q7943" s="68">
        <f t="shared" si="6313"/>
        <v>0</v>
      </c>
    </row>
    <row r="7944" spans="1:17" x14ac:dyDescent="0.25">
      <c r="A7944" s="12" t="s">
        <v>2240</v>
      </c>
      <c r="B7944" s="12" t="s">
        <v>124</v>
      </c>
      <c r="C7944" s="12" t="s">
        <v>11</v>
      </c>
      <c r="D7944" s="43" t="s">
        <v>2288</v>
      </c>
      <c r="E7944" s="48">
        <v>6138</v>
      </c>
      <c r="F7944" s="43"/>
      <c r="G7944" s="56" t="s">
        <v>2907</v>
      </c>
      <c r="H7944" s="23" t="s">
        <v>237</v>
      </c>
      <c r="I7944" s="68">
        <v>6176</v>
      </c>
      <c r="J7944" s="68">
        <v>6176</v>
      </c>
      <c r="K7944" s="68"/>
      <c r="L7944" s="68">
        <f t="shared" si="6311"/>
        <v>780</v>
      </c>
      <c r="M7944" s="68"/>
      <c r="N7944" s="68"/>
      <c r="O7944" s="68">
        <v>780</v>
      </c>
      <c r="P7944" s="68">
        <f t="shared" si="6312"/>
        <v>780</v>
      </c>
      <c r="Q7944" s="68">
        <f t="shared" si="6313"/>
        <v>12.629533678756477</v>
      </c>
    </row>
    <row r="7945" spans="1:17" x14ac:dyDescent="0.25">
      <c r="A7945" s="14" t="s">
        <v>2240</v>
      </c>
      <c r="B7945" s="14" t="s">
        <v>124</v>
      </c>
      <c r="C7945" s="14" t="s">
        <v>11</v>
      </c>
      <c r="D7945" s="50" t="s">
        <v>2288</v>
      </c>
      <c r="E7945" s="50" t="s">
        <v>2720</v>
      </c>
      <c r="F7945" s="43" t="s">
        <v>1</v>
      </c>
      <c r="G7945" s="49" t="s">
        <v>1</v>
      </c>
      <c r="H7945" s="11" t="s">
        <v>35</v>
      </c>
      <c r="I7945" s="67">
        <f t="shared" ref="I7945:O7945" si="6351">SUM(I7946:I7948)</f>
        <v>54464</v>
      </c>
      <c r="J7945" s="67">
        <f t="shared" si="6351"/>
        <v>54464</v>
      </c>
      <c r="K7945" s="67">
        <f t="shared" si="6351"/>
        <v>0</v>
      </c>
      <c r="L7945" s="67">
        <f t="shared" si="6311"/>
        <v>3316</v>
      </c>
      <c r="M7945" s="67">
        <f t="shared" si="6351"/>
        <v>0</v>
      </c>
      <c r="N7945" s="67">
        <f t="shared" si="6351"/>
        <v>0</v>
      </c>
      <c r="O7945" s="67">
        <f t="shared" si="6351"/>
        <v>3316</v>
      </c>
      <c r="P7945" s="67">
        <f t="shared" si="6312"/>
        <v>3316</v>
      </c>
      <c r="Q7945" s="67">
        <f t="shared" si="6313"/>
        <v>6.0884253819036429</v>
      </c>
    </row>
    <row r="7946" spans="1:17" x14ac:dyDescent="0.25">
      <c r="A7946" s="12" t="s">
        <v>2240</v>
      </c>
      <c r="B7946" s="12" t="s">
        <v>124</v>
      </c>
      <c r="C7946" s="12" t="s">
        <v>11</v>
      </c>
      <c r="D7946" s="43" t="s">
        <v>2288</v>
      </c>
      <c r="E7946" s="48">
        <v>6139</v>
      </c>
      <c r="F7946" s="43"/>
      <c r="G7946" s="56" t="s">
        <v>2907</v>
      </c>
      <c r="H7946" s="23" t="s">
        <v>35</v>
      </c>
      <c r="I7946" s="68">
        <v>51964</v>
      </c>
      <c r="J7946" s="68">
        <v>51964</v>
      </c>
      <c r="K7946" s="68"/>
      <c r="L7946" s="68">
        <f t="shared" si="6311"/>
        <v>3116</v>
      </c>
      <c r="M7946" s="68"/>
      <c r="N7946" s="68"/>
      <c r="O7946" s="68">
        <v>3116</v>
      </c>
      <c r="P7946" s="68">
        <f t="shared" si="6312"/>
        <v>3116</v>
      </c>
      <c r="Q7946" s="68">
        <f t="shared" si="6313"/>
        <v>5.9964590870602725</v>
      </c>
    </row>
    <row r="7947" spans="1:17" x14ac:dyDescent="0.25">
      <c r="A7947" s="12" t="s">
        <v>2240</v>
      </c>
      <c r="B7947" s="12" t="s">
        <v>124</v>
      </c>
      <c r="C7947" s="12" t="s">
        <v>11</v>
      </c>
      <c r="D7947" s="43" t="s">
        <v>2288</v>
      </c>
      <c r="E7947" s="48">
        <v>6139</v>
      </c>
      <c r="F7947" s="43" t="s">
        <v>2294</v>
      </c>
      <c r="G7947" s="56" t="s">
        <v>2907</v>
      </c>
      <c r="H7947" s="23" t="s">
        <v>43</v>
      </c>
      <c r="I7947" s="68">
        <v>2400</v>
      </c>
      <c r="J7947" s="68">
        <v>2400</v>
      </c>
      <c r="K7947" s="68"/>
      <c r="L7947" s="68">
        <f t="shared" si="6311"/>
        <v>200</v>
      </c>
      <c r="M7947" s="68"/>
      <c r="N7947" s="68"/>
      <c r="O7947" s="68">
        <v>200</v>
      </c>
      <c r="P7947" s="68">
        <f t="shared" si="6312"/>
        <v>200</v>
      </c>
      <c r="Q7947" s="68">
        <f t="shared" si="6313"/>
        <v>8.3333333333333321</v>
      </c>
    </row>
    <row r="7948" spans="1:17" ht="22.5" x14ac:dyDescent="0.25">
      <c r="A7948" s="12" t="s">
        <v>2240</v>
      </c>
      <c r="B7948" s="12" t="s">
        <v>124</v>
      </c>
      <c r="C7948" s="12" t="s">
        <v>11</v>
      </c>
      <c r="D7948" s="43" t="s">
        <v>2288</v>
      </c>
      <c r="E7948" s="48">
        <v>6139</v>
      </c>
      <c r="F7948" s="43" t="s">
        <v>2295</v>
      </c>
      <c r="G7948" s="56" t="s">
        <v>2907</v>
      </c>
      <c r="H7948" s="23" t="s">
        <v>49</v>
      </c>
      <c r="I7948" s="68">
        <v>100</v>
      </c>
      <c r="J7948" s="68">
        <v>100</v>
      </c>
      <c r="K7948" s="68"/>
      <c r="L7948" s="68">
        <f t="shared" ref="L7948:L8009" si="6352">SUM(M7948:O7948)</f>
        <v>0</v>
      </c>
      <c r="M7948" s="68"/>
      <c r="N7948" s="68"/>
      <c r="O7948" s="68"/>
      <c r="P7948" s="68">
        <f t="shared" si="6312"/>
        <v>0</v>
      </c>
      <c r="Q7948" s="68">
        <f t="shared" si="6313"/>
        <v>0</v>
      </c>
    </row>
    <row r="7949" spans="1:17" ht="22.5" x14ac:dyDescent="0.25">
      <c r="A7949" s="14" t="s">
        <v>1</v>
      </c>
      <c r="B7949" s="14" t="s">
        <v>1</v>
      </c>
      <c r="C7949" s="14" t="s">
        <v>1</v>
      </c>
      <c r="D7949" s="42" t="s">
        <v>1</v>
      </c>
      <c r="E7949" s="42" t="s">
        <v>1</v>
      </c>
      <c r="F7949" s="42" t="s">
        <v>1</v>
      </c>
      <c r="G7949" s="42" t="s">
        <v>1</v>
      </c>
      <c r="H7949" s="17" t="s">
        <v>50</v>
      </c>
      <c r="I7949" s="66">
        <f t="shared" ref="I7949:O7950" si="6353">SUM(I7950)</f>
        <v>200</v>
      </c>
      <c r="J7949" s="66">
        <f t="shared" si="6353"/>
        <v>200</v>
      </c>
      <c r="K7949" s="66">
        <f t="shared" si="6353"/>
        <v>0</v>
      </c>
      <c r="L7949" s="66">
        <f t="shared" si="6352"/>
        <v>0</v>
      </c>
      <c r="M7949" s="66">
        <f t="shared" si="6353"/>
        <v>0</v>
      </c>
      <c r="N7949" s="66">
        <f t="shared" si="6353"/>
        <v>0</v>
      </c>
      <c r="O7949" s="66">
        <f t="shared" si="6353"/>
        <v>0</v>
      </c>
      <c r="P7949" s="66">
        <f t="shared" si="6312"/>
        <v>0</v>
      </c>
      <c r="Q7949" s="66">
        <f t="shared" si="6313"/>
        <v>0</v>
      </c>
    </row>
    <row r="7950" spans="1:17" x14ac:dyDescent="0.25">
      <c r="A7950" s="12" t="s">
        <v>2240</v>
      </c>
      <c r="B7950" s="12" t="s">
        <v>124</v>
      </c>
      <c r="C7950" s="12" t="s">
        <v>11</v>
      </c>
      <c r="D7950" s="43" t="s">
        <v>2288</v>
      </c>
      <c r="E7950" s="42" t="s">
        <v>2712</v>
      </c>
      <c r="F7950" s="42" t="s">
        <v>1</v>
      </c>
      <c r="G7950" s="42" t="s">
        <v>1</v>
      </c>
      <c r="H7950" s="11" t="s">
        <v>52</v>
      </c>
      <c r="I7950" s="67">
        <f t="shared" si="6353"/>
        <v>200</v>
      </c>
      <c r="J7950" s="67">
        <f t="shared" si="6353"/>
        <v>200</v>
      </c>
      <c r="K7950" s="67">
        <f t="shared" si="6353"/>
        <v>0</v>
      </c>
      <c r="L7950" s="67">
        <f t="shared" si="6352"/>
        <v>0</v>
      </c>
      <c r="M7950" s="67">
        <f t="shared" si="6353"/>
        <v>0</v>
      </c>
      <c r="N7950" s="67">
        <f t="shared" si="6353"/>
        <v>0</v>
      </c>
      <c r="O7950" s="67">
        <f t="shared" si="6353"/>
        <v>0</v>
      </c>
      <c r="P7950" s="67">
        <f t="shared" si="6312"/>
        <v>0</v>
      </c>
      <c r="Q7950" s="67">
        <f t="shared" si="6313"/>
        <v>0</v>
      </c>
    </row>
    <row r="7951" spans="1:17" x14ac:dyDescent="0.25">
      <c r="A7951" s="14" t="s">
        <v>2240</v>
      </c>
      <c r="B7951" s="14" t="s">
        <v>124</v>
      </c>
      <c r="C7951" s="14" t="s">
        <v>11</v>
      </c>
      <c r="D7951" s="50" t="s">
        <v>2288</v>
      </c>
      <c r="E7951" s="50" t="s">
        <v>2739</v>
      </c>
      <c r="F7951" s="43" t="s">
        <v>1</v>
      </c>
      <c r="G7951" s="49" t="s">
        <v>1</v>
      </c>
      <c r="H7951" s="11" t="s">
        <v>58</v>
      </c>
      <c r="I7951" s="67">
        <f t="shared" ref="I7951" si="6354">SUM(I7952:I7953)</f>
        <v>200</v>
      </c>
      <c r="J7951" s="67">
        <f t="shared" ref="J7951:K7951" si="6355">SUM(J7952:J7953)</f>
        <v>200</v>
      </c>
      <c r="K7951" s="67">
        <f t="shared" si="6355"/>
        <v>0</v>
      </c>
      <c r="L7951" s="67">
        <f t="shared" si="6352"/>
        <v>0</v>
      </c>
      <c r="M7951" s="67">
        <f t="shared" ref="M7951" si="6356">SUM(M7952:M7953)</f>
        <v>0</v>
      </c>
      <c r="N7951" s="67">
        <f t="shared" ref="N7951:O7951" si="6357">SUM(N7952:N7953)</f>
        <v>0</v>
      </c>
      <c r="O7951" s="67">
        <f t="shared" si="6357"/>
        <v>0</v>
      </c>
      <c r="P7951" s="67">
        <f t="shared" ref="P7951:P8010" si="6358">K7951+L7951</f>
        <v>0</v>
      </c>
      <c r="Q7951" s="67">
        <f t="shared" ref="Q7951:Q8010" si="6359">IF(J7951=0,"-",P7951/J7951*100)</f>
        <v>0</v>
      </c>
    </row>
    <row r="7952" spans="1:17" x14ac:dyDescent="0.25">
      <c r="A7952" s="12" t="s">
        <v>2240</v>
      </c>
      <c r="B7952" s="12" t="s">
        <v>124</v>
      </c>
      <c r="C7952" s="12" t="s">
        <v>11</v>
      </c>
      <c r="D7952" s="43" t="s">
        <v>2288</v>
      </c>
      <c r="E7952" s="48">
        <v>6148</v>
      </c>
      <c r="F7952" s="43"/>
      <c r="G7952" s="56" t="s">
        <v>2907</v>
      </c>
      <c r="H7952" s="23" t="s">
        <v>58</v>
      </c>
      <c r="I7952" s="68">
        <v>100</v>
      </c>
      <c r="J7952" s="68">
        <v>100</v>
      </c>
      <c r="K7952" s="68"/>
      <c r="L7952" s="68">
        <f t="shared" si="6352"/>
        <v>0</v>
      </c>
      <c r="M7952" s="68"/>
      <c r="N7952" s="68"/>
      <c r="O7952" s="68"/>
      <c r="P7952" s="68">
        <f t="shared" si="6358"/>
        <v>0</v>
      </c>
      <c r="Q7952" s="68">
        <f t="shared" si="6359"/>
        <v>0</v>
      </c>
    </row>
    <row r="7953" spans="1:17" x14ac:dyDescent="0.25">
      <c r="A7953" s="12" t="s">
        <v>2240</v>
      </c>
      <c r="B7953" s="12" t="s">
        <v>124</v>
      </c>
      <c r="C7953" s="12" t="s">
        <v>11</v>
      </c>
      <c r="D7953" s="43" t="s">
        <v>2288</v>
      </c>
      <c r="E7953" s="48">
        <v>6148</v>
      </c>
      <c r="F7953" s="43" t="s">
        <v>2296</v>
      </c>
      <c r="G7953" s="56" t="s">
        <v>2907</v>
      </c>
      <c r="H7953" s="23" t="s">
        <v>207</v>
      </c>
      <c r="I7953" s="68">
        <v>100</v>
      </c>
      <c r="J7953" s="68">
        <v>100</v>
      </c>
      <c r="K7953" s="68"/>
      <c r="L7953" s="68">
        <f t="shared" si="6352"/>
        <v>0</v>
      </c>
      <c r="M7953" s="68"/>
      <c r="N7953" s="68"/>
      <c r="O7953" s="68"/>
      <c r="P7953" s="68">
        <f t="shared" si="6358"/>
        <v>0</v>
      </c>
      <c r="Q7953" s="68">
        <f t="shared" si="6359"/>
        <v>0</v>
      </c>
    </row>
    <row r="7954" spans="1:17" ht="22.5" x14ac:dyDescent="0.25">
      <c r="A7954" s="14" t="s">
        <v>1</v>
      </c>
      <c r="B7954" s="14" t="s">
        <v>1</v>
      </c>
      <c r="C7954" s="14" t="s">
        <v>1</v>
      </c>
      <c r="D7954" s="42" t="s">
        <v>1</v>
      </c>
      <c r="E7954" s="42" t="s">
        <v>1</v>
      </c>
      <c r="F7954" s="42" t="s">
        <v>1</v>
      </c>
      <c r="G7954" s="42" t="s">
        <v>1</v>
      </c>
      <c r="H7954" s="17" t="s">
        <v>59</v>
      </c>
      <c r="I7954" s="66">
        <f t="shared" ref="I7954:O7955" si="6360">SUM(I7955)</f>
        <v>6500</v>
      </c>
      <c r="J7954" s="66">
        <f t="shared" si="6360"/>
        <v>6500</v>
      </c>
      <c r="K7954" s="66">
        <f t="shared" si="6360"/>
        <v>0</v>
      </c>
      <c r="L7954" s="66">
        <f t="shared" si="6352"/>
        <v>0</v>
      </c>
      <c r="M7954" s="66">
        <f t="shared" si="6360"/>
        <v>0</v>
      </c>
      <c r="N7954" s="66">
        <f t="shared" si="6360"/>
        <v>0</v>
      </c>
      <c r="O7954" s="66">
        <f t="shared" si="6360"/>
        <v>0</v>
      </c>
      <c r="P7954" s="66">
        <f t="shared" si="6358"/>
        <v>0</v>
      </c>
      <c r="Q7954" s="66">
        <f t="shared" si="6359"/>
        <v>0</v>
      </c>
    </row>
    <row r="7955" spans="1:17" x14ac:dyDescent="0.25">
      <c r="A7955" s="12" t="s">
        <v>2240</v>
      </c>
      <c r="B7955" s="12" t="s">
        <v>124</v>
      </c>
      <c r="C7955" s="12" t="s">
        <v>11</v>
      </c>
      <c r="D7955" s="43" t="s">
        <v>2288</v>
      </c>
      <c r="E7955" s="42" t="s">
        <v>2715</v>
      </c>
      <c r="F7955" s="42" t="s">
        <v>1</v>
      </c>
      <c r="G7955" s="42" t="s">
        <v>1</v>
      </c>
      <c r="H7955" s="11" t="s">
        <v>61</v>
      </c>
      <c r="I7955" s="67">
        <f t="shared" si="6360"/>
        <v>6500</v>
      </c>
      <c r="J7955" s="67">
        <f t="shared" si="6360"/>
        <v>6500</v>
      </c>
      <c r="K7955" s="67">
        <f t="shared" si="6360"/>
        <v>0</v>
      </c>
      <c r="L7955" s="67">
        <f t="shared" si="6352"/>
        <v>0</v>
      </c>
      <c r="M7955" s="67">
        <f t="shared" si="6360"/>
        <v>0</v>
      </c>
      <c r="N7955" s="67">
        <f t="shared" si="6360"/>
        <v>0</v>
      </c>
      <c r="O7955" s="67">
        <f t="shared" si="6360"/>
        <v>0</v>
      </c>
      <c r="P7955" s="67">
        <f t="shared" si="6358"/>
        <v>0</v>
      </c>
      <c r="Q7955" s="67">
        <f t="shared" si="6359"/>
        <v>0</v>
      </c>
    </row>
    <row r="7956" spans="1:17" x14ac:dyDescent="0.25">
      <c r="A7956" s="12" t="s">
        <v>2240</v>
      </c>
      <c r="B7956" s="12" t="s">
        <v>124</v>
      </c>
      <c r="C7956" s="12" t="s">
        <v>11</v>
      </c>
      <c r="D7956" s="43" t="s">
        <v>2288</v>
      </c>
      <c r="E7956" s="48">
        <v>8213</v>
      </c>
      <c r="F7956" s="43"/>
      <c r="G7956" s="56" t="s">
        <v>2907</v>
      </c>
      <c r="H7956" s="23" t="s">
        <v>62</v>
      </c>
      <c r="I7956" s="68">
        <v>6500</v>
      </c>
      <c r="J7956" s="68">
        <v>6500</v>
      </c>
      <c r="K7956" s="68"/>
      <c r="L7956" s="68">
        <f t="shared" si="6352"/>
        <v>0</v>
      </c>
      <c r="M7956" s="68"/>
      <c r="N7956" s="68"/>
      <c r="O7956" s="68"/>
      <c r="P7956" s="68">
        <f t="shared" si="6358"/>
        <v>0</v>
      </c>
      <c r="Q7956" s="68">
        <f t="shared" si="6359"/>
        <v>0</v>
      </c>
    </row>
    <row r="7957" spans="1:17" x14ac:dyDescent="0.25">
      <c r="A7957" s="23" t="s">
        <v>1</v>
      </c>
      <c r="B7957" s="23" t="s">
        <v>1</v>
      </c>
      <c r="C7957" s="23" t="s">
        <v>1</v>
      </c>
      <c r="D7957" s="49" t="s">
        <v>1</v>
      </c>
      <c r="E7957" s="49" t="s">
        <v>1</v>
      </c>
      <c r="F7957" s="49" t="s">
        <v>1</v>
      </c>
      <c r="G7957" s="49" t="s">
        <v>1</v>
      </c>
      <c r="H7957" s="17" t="s">
        <v>2297</v>
      </c>
      <c r="I7957" s="66">
        <f t="shared" ref="I7957:O7957" si="6361">SUM(I7926,I7949,I7954)</f>
        <v>854240</v>
      </c>
      <c r="J7957" s="66">
        <f t="shared" si="6361"/>
        <v>854240</v>
      </c>
      <c r="K7957" s="66">
        <f t="shared" si="6361"/>
        <v>0</v>
      </c>
      <c r="L7957" s="66">
        <f t="shared" si="6352"/>
        <v>57771</v>
      </c>
      <c r="M7957" s="66">
        <f t="shared" si="6361"/>
        <v>0</v>
      </c>
      <c r="N7957" s="66">
        <f t="shared" si="6361"/>
        <v>0</v>
      </c>
      <c r="O7957" s="66">
        <f t="shared" si="6361"/>
        <v>57771</v>
      </c>
      <c r="P7957" s="66">
        <f t="shared" si="6358"/>
        <v>57771</v>
      </c>
      <c r="Q7957" s="66">
        <f t="shared" si="6359"/>
        <v>6.7628535306237119</v>
      </c>
    </row>
    <row r="7958" spans="1:17" ht="15.75" thickBot="1" x14ac:dyDescent="0.3">
      <c r="A7958" s="23" t="s">
        <v>1</v>
      </c>
      <c r="B7958" s="23" t="s">
        <v>1</v>
      </c>
      <c r="C7958" s="23" t="s">
        <v>1</v>
      </c>
      <c r="D7958" s="49" t="s">
        <v>1</v>
      </c>
      <c r="E7958" s="49" t="s">
        <v>1</v>
      </c>
      <c r="F7958" s="49" t="s">
        <v>1</v>
      </c>
      <c r="G7958" s="49" t="s">
        <v>1</v>
      </c>
      <c r="H7958" s="11" t="s">
        <v>64</v>
      </c>
      <c r="I7958" s="67">
        <v>25</v>
      </c>
      <c r="J7958" s="67">
        <v>25</v>
      </c>
      <c r="K7958" s="67"/>
      <c r="L7958" s="67"/>
      <c r="M7958" s="67"/>
      <c r="N7958" s="67"/>
      <c r="O7958" s="67"/>
      <c r="P7958" s="67">
        <f t="shared" si="6358"/>
        <v>0</v>
      </c>
      <c r="Q7958" s="67">
        <f t="shared" si="6359"/>
        <v>0</v>
      </c>
    </row>
    <row r="7959" spans="1:17" ht="34.5" thickBot="1" x14ac:dyDescent="0.3">
      <c r="A7959" s="23" t="s">
        <v>1</v>
      </c>
      <c r="B7959" s="23" t="s">
        <v>1</v>
      </c>
      <c r="C7959" s="23" t="s">
        <v>1</v>
      </c>
      <c r="D7959" s="49" t="s">
        <v>1</v>
      </c>
      <c r="E7959" s="49" t="s">
        <v>1</v>
      </c>
      <c r="F7959" s="49" t="s">
        <v>1</v>
      </c>
      <c r="G7959" s="49" t="s">
        <v>1</v>
      </c>
      <c r="H7959" s="22" t="s">
        <v>65</v>
      </c>
      <c r="I7959" s="64" t="s">
        <v>2718</v>
      </c>
      <c r="J7959" s="64" t="s">
        <v>2879</v>
      </c>
      <c r="K7959" s="64" t="s">
        <v>2942</v>
      </c>
      <c r="L7959" s="64" t="s">
        <v>2942</v>
      </c>
      <c r="M7959" s="64" t="s">
        <v>2950</v>
      </c>
      <c r="N7959" s="64" t="s">
        <v>2949</v>
      </c>
      <c r="O7959" s="64" t="s">
        <v>2948</v>
      </c>
      <c r="P7959" s="64" t="s">
        <v>2942</v>
      </c>
      <c r="Q7959" s="64" t="s">
        <v>2944</v>
      </c>
    </row>
    <row r="7960" spans="1:17" x14ac:dyDescent="0.25">
      <c r="A7960" s="24"/>
      <c r="B7960" s="24"/>
      <c r="C7960" s="24"/>
      <c r="D7960" s="51"/>
      <c r="E7960" s="51"/>
      <c r="F7960" s="51"/>
      <c r="G7960" s="51"/>
      <c r="H7960" s="18" t="s">
        <v>1</v>
      </c>
      <c r="I7960" s="65">
        <v>1</v>
      </c>
      <c r="J7960" s="65" t="s">
        <v>2894</v>
      </c>
      <c r="K7960" s="65">
        <v>3</v>
      </c>
      <c r="L7960" s="65" t="s">
        <v>2945</v>
      </c>
      <c r="M7960" s="65">
        <v>5</v>
      </c>
      <c r="N7960" s="65">
        <v>6</v>
      </c>
      <c r="O7960" s="65">
        <v>7</v>
      </c>
      <c r="P7960" s="65" t="s">
        <v>2946</v>
      </c>
      <c r="Q7960" s="65">
        <v>9</v>
      </c>
    </row>
    <row r="7961" spans="1:17" x14ac:dyDescent="0.25">
      <c r="A7961" s="24"/>
      <c r="B7961" s="24"/>
      <c r="C7961" s="24"/>
      <c r="D7961" s="51"/>
      <c r="E7961" s="52"/>
      <c r="F7961" s="52"/>
      <c r="G7961" s="52"/>
      <c r="H7961" s="19" t="s">
        <v>336</v>
      </c>
      <c r="I7961" s="69">
        <f t="shared" ref="I7961" si="6362">SUM(I7957)</f>
        <v>854240</v>
      </c>
      <c r="J7961" s="69">
        <f t="shared" ref="J7961:K7961" si="6363">SUM(J7957)</f>
        <v>854240</v>
      </c>
      <c r="K7961" s="69">
        <f t="shared" si="6363"/>
        <v>0</v>
      </c>
      <c r="L7961" s="69">
        <f t="shared" si="6352"/>
        <v>57771</v>
      </c>
      <c r="M7961" s="69">
        <f t="shared" ref="M7961" si="6364">SUM(M7957)</f>
        <v>0</v>
      </c>
      <c r="N7961" s="69">
        <f t="shared" ref="N7961:O7961" si="6365">SUM(N7957)</f>
        <v>0</v>
      </c>
      <c r="O7961" s="69">
        <f t="shared" si="6365"/>
        <v>57771</v>
      </c>
      <c r="P7961" s="69">
        <f t="shared" si="6358"/>
        <v>57771</v>
      </c>
      <c r="Q7961" s="69">
        <f t="shared" si="6359"/>
        <v>6.7628535306237119</v>
      </c>
    </row>
    <row r="7962" spans="1:17" x14ac:dyDescent="0.25">
      <c r="A7962" s="24"/>
      <c r="B7962" s="24"/>
      <c r="C7962" s="24"/>
      <c r="D7962" s="51"/>
      <c r="E7962" s="51"/>
      <c r="F7962" s="51"/>
      <c r="G7962" s="51"/>
      <c r="H7962" s="20" t="s">
        <v>67</v>
      </c>
      <c r="I7962" s="69">
        <f t="shared" ref="I7962" si="6366">SUM(I7961)</f>
        <v>854240</v>
      </c>
      <c r="J7962" s="69">
        <f t="shared" ref="J7962:K7962" si="6367">SUM(J7961)</f>
        <v>854240</v>
      </c>
      <c r="K7962" s="69">
        <f t="shared" si="6367"/>
        <v>0</v>
      </c>
      <c r="L7962" s="69">
        <f t="shared" si="6352"/>
        <v>57771</v>
      </c>
      <c r="M7962" s="69">
        <f t="shared" ref="M7962" si="6368">SUM(M7961)</f>
        <v>0</v>
      </c>
      <c r="N7962" s="69">
        <f t="shared" ref="N7962:O7962" si="6369">SUM(N7961)</f>
        <v>0</v>
      </c>
      <c r="O7962" s="69">
        <f t="shared" si="6369"/>
        <v>57771</v>
      </c>
      <c r="P7962" s="69">
        <f t="shared" si="6358"/>
        <v>57771</v>
      </c>
      <c r="Q7962" s="69">
        <f t="shared" si="6359"/>
        <v>6.7628535306237119</v>
      </c>
    </row>
    <row r="7963" spans="1:17" x14ac:dyDescent="0.25">
      <c r="A7963" s="25"/>
      <c r="B7963" s="25"/>
      <c r="C7963" s="25"/>
      <c r="D7963" s="53"/>
      <c r="E7963" s="53"/>
      <c r="F7963" s="53"/>
      <c r="G7963" s="53"/>
    </row>
    <row r="7964" spans="1:17" x14ac:dyDescent="0.25">
      <c r="A7964" s="23" t="s">
        <v>1</v>
      </c>
      <c r="B7964" s="23" t="s">
        <v>1</v>
      </c>
      <c r="C7964" s="23" t="s">
        <v>1</v>
      </c>
      <c r="D7964" s="49" t="s">
        <v>1</v>
      </c>
      <c r="E7964" s="49" t="s">
        <v>1</v>
      </c>
      <c r="F7964" s="49" t="s">
        <v>1</v>
      </c>
      <c r="G7964" s="49" t="s">
        <v>1</v>
      </c>
      <c r="H7964" s="26" t="s">
        <v>1</v>
      </c>
      <c r="I7964" s="70"/>
      <c r="J7964" s="70"/>
      <c r="K7964" s="70"/>
      <c r="L7964" s="70"/>
      <c r="M7964" s="70"/>
      <c r="N7964" s="70"/>
      <c r="O7964" s="70"/>
      <c r="P7964" s="70"/>
      <c r="Q7964" s="70"/>
    </row>
    <row r="7965" spans="1:17" x14ac:dyDescent="0.25">
      <c r="A7965" s="23" t="s">
        <v>1</v>
      </c>
      <c r="B7965" s="23" t="s">
        <v>1</v>
      </c>
      <c r="C7965" s="23" t="s">
        <v>1</v>
      </c>
      <c r="D7965" s="49" t="s">
        <v>1</v>
      </c>
      <c r="E7965" s="49" t="s">
        <v>1</v>
      </c>
      <c r="F7965" s="49" t="s">
        <v>1</v>
      </c>
      <c r="G7965" s="49" t="s">
        <v>1</v>
      </c>
      <c r="H7965" s="17" t="s">
        <v>2298</v>
      </c>
      <c r="I7965" s="66">
        <f t="shared" ref="I7965" si="6370">SUM(I7957)</f>
        <v>854240</v>
      </c>
      <c r="J7965" s="66">
        <f t="shared" ref="J7965:K7965" si="6371">SUM(J7957)</f>
        <v>854240</v>
      </c>
      <c r="K7965" s="66">
        <f t="shared" si="6371"/>
        <v>0</v>
      </c>
      <c r="L7965" s="66">
        <f t="shared" si="6352"/>
        <v>57771</v>
      </c>
      <c r="M7965" s="66">
        <f t="shared" ref="M7965" si="6372">SUM(M7957)</f>
        <v>0</v>
      </c>
      <c r="N7965" s="66">
        <f t="shared" ref="N7965:O7965" si="6373">SUM(N7957)</f>
        <v>0</v>
      </c>
      <c r="O7965" s="66">
        <f t="shared" si="6373"/>
        <v>57771</v>
      </c>
      <c r="P7965" s="66">
        <f t="shared" si="6358"/>
        <v>57771</v>
      </c>
      <c r="Q7965" s="66">
        <f t="shared" si="6359"/>
        <v>6.7628535306237119</v>
      </c>
    </row>
    <row r="7966" spans="1:17" x14ac:dyDescent="0.25">
      <c r="A7966" s="23" t="s">
        <v>1</v>
      </c>
      <c r="B7966" s="23" t="s">
        <v>1</v>
      </c>
      <c r="C7966" s="23" t="s">
        <v>1</v>
      </c>
      <c r="D7966" s="49" t="s">
        <v>1</v>
      </c>
      <c r="E7966" s="49" t="s">
        <v>1</v>
      </c>
      <c r="F7966" s="49" t="s">
        <v>1</v>
      </c>
      <c r="G7966" s="49" t="s">
        <v>1</v>
      </c>
      <c r="H7966" s="11" t="s">
        <v>64</v>
      </c>
      <c r="I7966" s="67">
        <f t="shared" ref="I7966" si="6374">I7958</f>
        <v>25</v>
      </c>
      <c r="J7966" s="67">
        <f t="shared" ref="J7966:K7966" si="6375">J7958</f>
        <v>25</v>
      </c>
      <c r="K7966" s="67">
        <f t="shared" si="6375"/>
        <v>0</v>
      </c>
      <c r="L7966" s="67"/>
      <c r="M7966" s="67">
        <f t="shared" ref="M7966" si="6376">M7958</f>
        <v>0</v>
      </c>
      <c r="N7966" s="67">
        <f t="shared" ref="N7966:O7966" si="6377">N7958</f>
        <v>0</v>
      </c>
      <c r="O7966" s="67">
        <f t="shared" si="6377"/>
        <v>0</v>
      </c>
      <c r="P7966" s="67">
        <f t="shared" si="6358"/>
        <v>0</v>
      </c>
      <c r="Q7966" s="67">
        <f t="shared" si="6359"/>
        <v>0</v>
      </c>
    </row>
    <row r="7967" spans="1:17" x14ac:dyDescent="0.25">
      <c r="A7967" s="23" t="s">
        <v>1</v>
      </c>
      <c r="B7967" s="23" t="s">
        <v>1</v>
      </c>
      <c r="C7967" s="23" t="s">
        <v>1</v>
      </c>
      <c r="D7967" s="49" t="s">
        <v>1</v>
      </c>
      <c r="E7967" s="49" t="s">
        <v>1</v>
      </c>
      <c r="F7967" s="49" t="s">
        <v>1</v>
      </c>
      <c r="G7967" s="49" t="s">
        <v>1</v>
      </c>
      <c r="H7967" s="13" t="s">
        <v>1</v>
      </c>
      <c r="I7967" s="71"/>
      <c r="J7967" s="71"/>
      <c r="K7967" s="71"/>
      <c r="L7967" s="71"/>
      <c r="M7967" s="71"/>
      <c r="N7967" s="71"/>
      <c r="O7967" s="71"/>
      <c r="P7967" s="71"/>
      <c r="Q7967" s="71"/>
    </row>
    <row r="7968" spans="1:17" ht="15.75" thickBot="1" x14ac:dyDescent="0.3">
      <c r="A7968" s="14" t="s">
        <v>2240</v>
      </c>
      <c r="B7968" s="14" t="s">
        <v>135</v>
      </c>
      <c r="C7968" s="12" t="s">
        <v>1</v>
      </c>
      <c r="D7968" s="43" t="s">
        <v>1</v>
      </c>
      <c r="E7968" s="42" t="s">
        <v>1</v>
      </c>
      <c r="F7968" s="42" t="s">
        <v>1</v>
      </c>
      <c r="G7968" s="42" t="s">
        <v>1</v>
      </c>
      <c r="H7968" s="11" t="s">
        <v>1</v>
      </c>
      <c r="I7968" s="63"/>
      <c r="J7968" s="63"/>
      <c r="K7968" s="63"/>
      <c r="L7968" s="63"/>
      <c r="M7968" s="63"/>
      <c r="N7968" s="63"/>
      <c r="O7968" s="63"/>
      <c r="P7968" s="63"/>
      <c r="Q7968" s="63"/>
    </row>
    <row r="7969" spans="1:17" ht="34.5" thickBot="1" x14ac:dyDescent="0.3">
      <c r="A7969" s="22" t="s">
        <v>4</v>
      </c>
      <c r="B7969" s="22" t="s">
        <v>5</v>
      </c>
      <c r="C7969" s="22" t="s">
        <v>6</v>
      </c>
      <c r="D7969" s="44" t="s">
        <v>2891</v>
      </c>
      <c r="E7969" s="44" t="s">
        <v>2895</v>
      </c>
      <c r="F7969" s="44" t="s">
        <v>7</v>
      </c>
      <c r="G7969" s="44" t="s">
        <v>8</v>
      </c>
      <c r="H7969" s="22" t="s">
        <v>9</v>
      </c>
      <c r="I7969" s="64" t="s">
        <v>2718</v>
      </c>
      <c r="J7969" s="64" t="s">
        <v>2879</v>
      </c>
      <c r="K7969" s="64" t="s">
        <v>2942</v>
      </c>
      <c r="L7969" s="64" t="s">
        <v>2942</v>
      </c>
      <c r="M7969" s="64" t="s">
        <v>2950</v>
      </c>
      <c r="N7969" s="64" t="s">
        <v>2949</v>
      </c>
      <c r="O7969" s="64" t="s">
        <v>2948</v>
      </c>
      <c r="P7969" s="64" t="s">
        <v>2942</v>
      </c>
      <c r="Q7969" s="64" t="s">
        <v>2944</v>
      </c>
    </row>
    <row r="7970" spans="1:17" x14ac:dyDescent="0.25">
      <c r="A7970" s="15" t="s">
        <v>1</v>
      </c>
      <c r="B7970" s="15" t="s">
        <v>1</v>
      </c>
      <c r="C7970" s="15" t="s">
        <v>1</v>
      </c>
      <c r="D7970" s="45" t="s">
        <v>1</v>
      </c>
      <c r="E7970" s="45" t="s">
        <v>1</v>
      </c>
      <c r="F7970" s="46" t="s">
        <v>1</v>
      </c>
      <c r="G7970" s="47" t="s">
        <v>1</v>
      </c>
      <c r="H7970" s="16" t="s">
        <v>1</v>
      </c>
      <c r="I7970" s="65">
        <v>1</v>
      </c>
      <c r="J7970" s="65" t="s">
        <v>2894</v>
      </c>
      <c r="K7970" s="65">
        <v>3</v>
      </c>
      <c r="L7970" s="65" t="s">
        <v>2945</v>
      </c>
      <c r="M7970" s="65">
        <v>5</v>
      </c>
      <c r="N7970" s="65">
        <v>6</v>
      </c>
      <c r="O7970" s="65">
        <v>7</v>
      </c>
      <c r="P7970" s="65" t="s">
        <v>2946</v>
      </c>
      <c r="Q7970" s="65">
        <v>9</v>
      </c>
    </row>
    <row r="7971" spans="1:17" x14ac:dyDescent="0.25">
      <c r="A7971" s="14" t="s">
        <v>2240</v>
      </c>
      <c r="B7971" s="14" t="s">
        <v>135</v>
      </c>
      <c r="C7971" s="12" t="s">
        <v>11</v>
      </c>
      <c r="D7971" s="43" t="s">
        <v>2299</v>
      </c>
      <c r="E7971" s="42" t="s">
        <v>1</v>
      </c>
      <c r="F7971" s="42" t="s">
        <v>1</v>
      </c>
      <c r="G7971" s="42" t="s">
        <v>1</v>
      </c>
      <c r="H7971" s="11" t="s">
        <v>2300</v>
      </c>
      <c r="I7971" s="63"/>
      <c r="J7971" s="63"/>
      <c r="K7971" s="63"/>
      <c r="L7971" s="63"/>
      <c r="M7971" s="63"/>
      <c r="N7971" s="63"/>
      <c r="O7971" s="63"/>
      <c r="P7971" s="63">
        <f t="shared" si="6358"/>
        <v>0</v>
      </c>
      <c r="Q7971" s="63" t="str">
        <f t="shared" si="6359"/>
        <v>-</v>
      </c>
    </row>
    <row r="7972" spans="1:17" ht="22.5" x14ac:dyDescent="0.25">
      <c r="A7972" s="14" t="s">
        <v>1</v>
      </c>
      <c r="B7972" s="14" t="s">
        <v>1</v>
      </c>
      <c r="C7972" s="14" t="s">
        <v>1</v>
      </c>
      <c r="D7972" s="42" t="s">
        <v>1</v>
      </c>
      <c r="E7972" s="42" t="s">
        <v>1</v>
      </c>
      <c r="F7972" s="42" t="s">
        <v>1</v>
      </c>
      <c r="G7972" s="42" t="s">
        <v>1</v>
      </c>
      <c r="H7972" s="17" t="s">
        <v>13</v>
      </c>
      <c r="I7972" s="66">
        <f t="shared" ref="I7972" si="6378">SUM(I7973,I7980,I7982)</f>
        <v>2269386</v>
      </c>
      <c r="J7972" s="66">
        <f t="shared" ref="J7972:K7972" si="6379">SUM(J7973,J7980,J7982)</f>
        <v>2221386</v>
      </c>
      <c r="K7972" s="66">
        <f t="shared" si="6379"/>
        <v>0</v>
      </c>
      <c r="L7972" s="66">
        <f t="shared" si="6352"/>
        <v>130363</v>
      </c>
      <c r="M7972" s="66">
        <f t="shared" ref="M7972" si="6380">SUM(M7973,M7980,M7982)</f>
        <v>0</v>
      </c>
      <c r="N7972" s="66">
        <f t="shared" ref="N7972:O7972" si="6381">SUM(N7973,N7980,N7982)</f>
        <v>0</v>
      </c>
      <c r="O7972" s="66">
        <f t="shared" si="6381"/>
        <v>130363</v>
      </c>
      <c r="P7972" s="66">
        <f t="shared" si="6358"/>
        <v>130363</v>
      </c>
      <c r="Q7972" s="66">
        <f t="shared" si="6359"/>
        <v>5.8685433328561531</v>
      </c>
    </row>
    <row r="7973" spans="1:17" x14ac:dyDescent="0.25">
      <c r="A7973" s="12" t="s">
        <v>2240</v>
      </c>
      <c r="B7973" s="12" t="s">
        <v>135</v>
      </c>
      <c r="C7973" s="12" t="s">
        <v>11</v>
      </c>
      <c r="D7973" s="43" t="s">
        <v>2299</v>
      </c>
      <c r="E7973" s="42" t="s">
        <v>2709</v>
      </c>
      <c r="F7973" s="42" t="s">
        <v>1</v>
      </c>
      <c r="G7973" s="42" t="s">
        <v>1</v>
      </c>
      <c r="H7973" s="11" t="s">
        <v>15</v>
      </c>
      <c r="I7973" s="67">
        <f t="shared" ref="I7973" si="6382">SUM(I7974,I7975)</f>
        <v>1550000</v>
      </c>
      <c r="J7973" s="67">
        <f t="shared" ref="J7973:K7973" si="6383">SUM(J7974,J7975)</f>
        <v>1550000</v>
      </c>
      <c r="K7973" s="67">
        <f t="shared" si="6383"/>
        <v>0</v>
      </c>
      <c r="L7973" s="67">
        <f t="shared" si="6352"/>
        <v>103800</v>
      </c>
      <c r="M7973" s="67">
        <f t="shared" ref="M7973" si="6384">SUM(M7974,M7975)</f>
        <v>0</v>
      </c>
      <c r="N7973" s="67">
        <f t="shared" ref="N7973:O7973" si="6385">SUM(N7974,N7975)</f>
        <v>0</v>
      </c>
      <c r="O7973" s="67">
        <f t="shared" si="6385"/>
        <v>103800</v>
      </c>
      <c r="P7973" s="67">
        <f t="shared" si="6358"/>
        <v>103800</v>
      </c>
      <c r="Q7973" s="67">
        <f t="shared" si="6359"/>
        <v>6.6967741935483867</v>
      </c>
    </row>
    <row r="7974" spans="1:17" x14ac:dyDescent="0.25">
      <c r="A7974" s="12" t="s">
        <v>2240</v>
      </c>
      <c r="B7974" s="12" t="s">
        <v>135</v>
      </c>
      <c r="C7974" s="12" t="s">
        <v>11</v>
      </c>
      <c r="D7974" s="43" t="s">
        <v>2299</v>
      </c>
      <c r="E7974" s="48">
        <v>6111</v>
      </c>
      <c r="F7974" s="43"/>
      <c r="G7974" s="56" t="s">
        <v>2924</v>
      </c>
      <c r="H7974" s="23" t="s">
        <v>16</v>
      </c>
      <c r="I7974" s="68">
        <v>1320000</v>
      </c>
      <c r="J7974" s="68">
        <v>1320000</v>
      </c>
      <c r="K7974" s="68"/>
      <c r="L7974" s="68">
        <f t="shared" si="6352"/>
        <v>90000</v>
      </c>
      <c r="M7974" s="68"/>
      <c r="N7974" s="68"/>
      <c r="O7974" s="68">
        <v>90000</v>
      </c>
      <c r="P7974" s="68">
        <f t="shared" si="6358"/>
        <v>90000</v>
      </c>
      <c r="Q7974" s="68">
        <f t="shared" si="6359"/>
        <v>6.8181818181818175</v>
      </c>
    </row>
    <row r="7975" spans="1:17" x14ac:dyDescent="0.25">
      <c r="A7975" s="14" t="s">
        <v>2240</v>
      </c>
      <c r="B7975" s="14" t="s">
        <v>135</v>
      </c>
      <c r="C7975" s="14" t="s">
        <v>11</v>
      </c>
      <c r="D7975" s="50" t="s">
        <v>2299</v>
      </c>
      <c r="E7975" s="50" t="s">
        <v>2719</v>
      </c>
      <c r="F7975" s="43" t="s">
        <v>1</v>
      </c>
      <c r="G7975" s="49" t="s">
        <v>1</v>
      </c>
      <c r="H7975" s="11" t="s">
        <v>19</v>
      </c>
      <c r="I7975" s="67">
        <f t="shared" ref="I7975:O7975" si="6386">SUM(I7976:I7979)</f>
        <v>230000</v>
      </c>
      <c r="J7975" s="67">
        <f t="shared" si="6386"/>
        <v>230000</v>
      </c>
      <c r="K7975" s="67">
        <f t="shared" si="6386"/>
        <v>0</v>
      </c>
      <c r="L7975" s="67">
        <f t="shared" si="6352"/>
        <v>13800</v>
      </c>
      <c r="M7975" s="67">
        <f t="shared" si="6386"/>
        <v>0</v>
      </c>
      <c r="N7975" s="67">
        <f t="shared" si="6386"/>
        <v>0</v>
      </c>
      <c r="O7975" s="67">
        <f t="shared" si="6386"/>
        <v>13800</v>
      </c>
      <c r="P7975" s="67">
        <f t="shared" si="6358"/>
        <v>13800</v>
      </c>
      <c r="Q7975" s="67">
        <f t="shared" si="6359"/>
        <v>6</v>
      </c>
    </row>
    <row r="7976" spans="1:17" x14ac:dyDescent="0.25">
      <c r="A7976" s="12" t="s">
        <v>2240</v>
      </c>
      <c r="B7976" s="12" t="s">
        <v>135</v>
      </c>
      <c r="C7976" s="12" t="s">
        <v>11</v>
      </c>
      <c r="D7976" s="43" t="s">
        <v>2299</v>
      </c>
      <c r="E7976" s="48">
        <v>6112</v>
      </c>
      <c r="F7976" s="43" t="s">
        <v>2301</v>
      </c>
      <c r="G7976" s="56" t="s">
        <v>2924</v>
      </c>
      <c r="H7976" s="23" t="s">
        <v>73</v>
      </c>
      <c r="I7976" s="68">
        <v>40000</v>
      </c>
      <c r="J7976" s="68">
        <v>40000</v>
      </c>
      <c r="K7976" s="68"/>
      <c r="L7976" s="68">
        <f t="shared" si="6352"/>
        <v>0</v>
      </c>
      <c r="M7976" s="68"/>
      <c r="N7976" s="68"/>
      <c r="O7976" s="68">
        <v>0</v>
      </c>
      <c r="P7976" s="68">
        <f t="shared" si="6358"/>
        <v>0</v>
      </c>
      <c r="Q7976" s="68">
        <f t="shared" si="6359"/>
        <v>0</v>
      </c>
    </row>
    <row r="7977" spans="1:17" x14ac:dyDescent="0.25">
      <c r="A7977" s="12" t="s">
        <v>2240</v>
      </c>
      <c r="B7977" s="12" t="s">
        <v>135</v>
      </c>
      <c r="C7977" s="12" t="s">
        <v>11</v>
      </c>
      <c r="D7977" s="43" t="s">
        <v>2299</v>
      </c>
      <c r="E7977" s="48">
        <v>6112</v>
      </c>
      <c r="F7977" s="43" t="s">
        <v>2302</v>
      </c>
      <c r="G7977" s="56" t="s">
        <v>2924</v>
      </c>
      <c r="H7977" s="23" t="s">
        <v>22</v>
      </c>
      <c r="I7977" s="68">
        <v>145000</v>
      </c>
      <c r="J7977" s="68">
        <v>145000</v>
      </c>
      <c r="K7977" s="68"/>
      <c r="L7977" s="68">
        <f t="shared" si="6352"/>
        <v>10000</v>
      </c>
      <c r="M7977" s="68"/>
      <c r="N7977" s="68"/>
      <c r="O7977" s="68">
        <v>10000</v>
      </c>
      <c r="P7977" s="68">
        <f t="shared" si="6358"/>
        <v>10000</v>
      </c>
      <c r="Q7977" s="68">
        <f t="shared" si="6359"/>
        <v>6.8965517241379306</v>
      </c>
    </row>
    <row r="7978" spans="1:17" x14ac:dyDescent="0.25">
      <c r="A7978" s="12" t="s">
        <v>2240</v>
      </c>
      <c r="B7978" s="12" t="s">
        <v>135</v>
      </c>
      <c r="C7978" s="12" t="s">
        <v>11</v>
      </c>
      <c r="D7978" s="43" t="s">
        <v>2299</v>
      </c>
      <c r="E7978" s="48">
        <v>6112</v>
      </c>
      <c r="F7978" s="43" t="s">
        <v>2303</v>
      </c>
      <c r="G7978" s="56" t="s">
        <v>2924</v>
      </c>
      <c r="H7978" s="23" t="s">
        <v>24</v>
      </c>
      <c r="I7978" s="68">
        <v>30000</v>
      </c>
      <c r="J7978" s="68">
        <v>30000</v>
      </c>
      <c r="K7978" s="68"/>
      <c r="L7978" s="68">
        <f t="shared" si="6352"/>
        <v>0</v>
      </c>
      <c r="M7978" s="68"/>
      <c r="N7978" s="68"/>
      <c r="O7978" s="68"/>
      <c r="P7978" s="68">
        <f t="shared" si="6358"/>
        <v>0</v>
      </c>
      <c r="Q7978" s="68">
        <f t="shared" si="6359"/>
        <v>0</v>
      </c>
    </row>
    <row r="7979" spans="1:17" x14ac:dyDescent="0.25">
      <c r="A7979" s="12" t="s">
        <v>2240</v>
      </c>
      <c r="B7979" s="12" t="s">
        <v>135</v>
      </c>
      <c r="C7979" s="12" t="s">
        <v>11</v>
      </c>
      <c r="D7979" s="43" t="s">
        <v>2299</v>
      </c>
      <c r="E7979" s="48">
        <v>6112</v>
      </c>
      <c r="F7979" s="43" t="s">
        <v>2304</v>
      </c>
      <c r="G7979" s="56" t="s">
        <v>2924</v>
      </c>
      <c r="H7979" s="23" t="s">
        <v>26</v>
      </c>
      <c r="I7979" s="68">
        <v>15000</v>
      </c>
      <c r="J7979" s="68">
        <v>15000</v>
      </c>
      <c r="K7979" s="68"/>
      <c r="L7979" s="68">
        <f t="shared" si="6352"/>
        <v>3800</v>
      </c>
      <c r="M7979" s="68"/>
      <c r="N7979" s="68"/>
      <c r="O7979" s="68">
        <v>3800</v>
      </c>
      <c r="P7979" s="68">
        <f t="shared" si="6358"/>
        <v>3800</v>
      </c>
      <c r="Q7979" s="68">
        <f t="shared" si="6359"/>
        <v>25.333333333333336</v>
      </c>
    </row>
    <row r="7980" spans="1:17" x14ac:dyDescent="0.25">
      <c r="A7980" s="12" t="s">
        <v>2240</v>
      </c>
      <c r="B7980" s="12" t="s">
        <v>135</v>
      </c>
      <c r="C7980" s="12" t="s">
        <v>11</v>
      </c>
      <c r="D7980" s="43" t="s">
        <v>2299</v>
      </c>
      <c r="E7980" s="42" t="s">
        <v>2710</v>
      </c>
      <c r="F7980" s="42" t="s">
        <v>1</v>
      </c>
      <c r="G7980" s="42" t="s">
        <v>1</v>
      </c>
      <c r="H7980" s="11" t="s">
        <v>28</v>
      </c>
      <c r="I7980" s="67">
        <f t="shared" ref="I7980:O7980" si="6387">SUM(I7981)</f>
        <v>140000</v>
      </c>
      <c r="J7980" s="67">
        <f t="shared" si="6387"/>
        <v>140000</v>
      </c>
      <c r="K7980" s="67">
        <f t="shared" si="6387"/>
        <v>0</v>
      </c>
      <c r="L7980" s="67">
        <f t="shared" si="6352"/>
        <v>10000</v>
      </c>
      <c r="M7980" s="67">
        <f t="shared" si="6387"/>
        <v>0</v>
      </c>
      <c r="N7980" s="67">
        <f t="shared" si="6387"/>
        <v>0</v>
      </c>
      <c r="O7980" s="67">
        <f t="shared" si="6387"/>
        <v>10000</v>
      </c>
      <c r="P7980" s="67">
        <f t="shared" si="6358"/>
        <v>10000</v>
      </c>
      <c r="Q7980" s="67">
        <f t="shared" si="6359"/>
        <v>7.1428571428571423</v>
      </c>
    </row>
    <row r="7981" spans="1:17" x14ac:dyDescent="0.25">
      <c r="A7981" s="12" t="s">
        <v>2240</v>
      </c>
      <c r="B7981" s="12" t="s">
        <v>135</v>
      </c>
      <c r="C7981" s="12" t="s">
        <v>11</v>
      </c>
      <c r="D7981" s="43" t="s">
        <v>2299</v>
      </c>
      <c r="E7981" s="48">
        <v>6121</v>
      </c>
      <c r="F7981" s="43"/>
      <c r="G7981" s="56" t="s">
        <v>2924</v>
      </c>
      <c r="H7981" s="23" t="s">
        <v>29</v>
      </c>
      <c r="I7981" s="68">
        <v>140000</v>
      </c>
      <c r="J7981" s="68">
        <v>140000</v>
      </c>
      <c r="K7981" s="68"/>
      <c r="L7981" s="68">
        <f t="shared" si="6352"/>
        <v>10000</v>
      </c>
      <c r="M7981" s="68"/>
      <c r="N7981" s="68"/>
      <c r="O7981" s="68">
        <v>10000</v>
      </c>
      <c r="P7981" s="68">
        <f t="shared" si="6358"/>
        <v>10000</v>
      </c>
      <c r="Q7981" s="68">
        <f t="shared" si="6359"/>
        <v>7.1428571428571423</v>
      </c>
    </row>
    <row r="7982" spans="1:17" x14ac:dyDescent="0.25">
      <c r="A7982" s="12" t="s">
        <v>2240</v>
      </c>
      <c r="B7982" s="12" t="s">
        <v>135</v>
      </c>
      <c r="C7982" s="12" t="s">
        <v>11</v>
      </c>
      <c r="D7982" s="43" t="s">
        <v>2299</v>
      </c>
      <c r="E7982" s="42" t="s">
        <v>2711</v>
      </c>
      <c r="F7982" s="42" t="s">
        <v>1</v>
      </c>
      <c r="G7982" s="42" t="s">
        <v>1</v>
      </c>
      <c r="H7982" s="11" t="s">
        <v>32</v>
      </c>
      <c r="I7982" s="67">
        <f t="shared" ref="I7982:O7982" si="6388">SUM(I7983:I7990)</f>
        <v>579386</v>
      </c>
      <c r="J7982" s="67">
        <f t="shared" si="6388"/>
        <v>531386</v>
      </c>
      <c r="K7982" s="67">
        <f t="shared" si="6388"/>
        <v>0</v>
      </c>
      <c r="L7982" s="67">
        <f t="shared" si="6352"/>
        <v>16563</v>
      </c>
      <c r="M7982" s="67">
        <f t="shared" si="6388"/>
        <v>0</v>
      </c>
      <c r="N7982" s="67">
        <f t="shared" si="6388"/>
        <v>0</v>
      </c>
      <c r="O7982" s="67">
        <f t="shared" si="6388"/>
        <v>16563</v>
      </c>
      <c r="P7982" s="67">
        <f t="shared" si="6358"/>
        <v>16563</v>
      </c>
      <c r="Q7982" s="67">
        <f t="shared" si="6359"/>
        <v>3.116943239001404</v>
      </c>
    </row>
    <row r="7983" spans="1:17" x14ac:dyDescent="0.25">
      <c r="A7983" s="12" t="s">
        <v>2240</v>
      </c>
      <c r="B7983" s="12" t="s">
        <v>135</v>
      </c>
      <c r="C7983" s="12" t="s">
        <v>11</v>
      </c>
      <c r="D7983" s="43" t="s">
        <v>2299</v>
      </c>
      <c r="E7983" s="48">
        <v>6131</v>
      </c>
      <c r="F7983" s="43"/>
      <c r="G7983" s="56" t="s">
        <v>2924</v>
      </c>
      <c r="H7983" s="23" t="s">
        <v>33</v>
      </c>
      <c r="I7983" s="68">
        <v>20652</v>
      </c>
      <c r="J7983" s="68">
        <v>20652</v>
      </c>
      <c r="K7983" s="68"/>
      <c r="L7983" s="68">
        <f t="shared" si="6352"/>
        <v>3663</v>
      </c>
      <c r="M7983" s="68"/>
      <c r="N7983" s="68"/>
      <c r="O7983" s="68">
        <v>3663</v>
      </c>
      <c r="P7983" s="68">
        <f t="shared" si="6358"/>
        <v>3663</v>
      </c>
      <c r="Q7983" s="68">
        <f t="shared" si="6359"/>
        <v>17.736780941313192</v>
      </c>
    </row>
    <row r="7984" spans="1:17" x14ac:dyDescent="0.25">
      <c r="A7984" s="12" t="s">
        <v>2240</v>
      </c>
      <c r="B7984" s="12" t="s">
        <v>135</v>
      </c>
      <c r="C7984" s="12" t="s">
        <v>11</v>
      </c>
      <c r="D7984" s="43" t="s">
        <v>2299</v>
      </c>
      <c r="E7984" s="48">
        <v>6132</v>
      </c>
      <c r="F7984" s="43"/>
      <c r="G7984" s="56" t="s">
        <v>2924</v>
      </c>
      <c r="H7984" s="23" t="s">
        <v>227</v>
      </c>
      <c r="I7984" s="68">
        <v>80000</v>
      </c>
      <c r="J7984" s="68">
        <v>75000</v>
      </c>
      <c r="K7984" s="68"/>
      <c r="L7984" s="68">
        <f t="shared" si="6352"/>
        <v>5000</v>
      </c>
      <c r="M7984" s="68"/>
      <c r="N7984" s="68"/>
      <c r="O7984" s="68">
        <v>5000</v>
      </c>
      <c r="P7984" s="68">
        <f t="shared" si="6358"/>
        <v>5000</v>
      </c>
      <c r="Q7984" s="68">
        <f t="shared" si="6359"/>
        <v>6.666666666666667</v>
      </c>
    </row>
    <row r="7985" spans="1:17" x14ac:dyDescent="0.25">
      <c r="A7985" s="12" t="s">
        <v>2240</v>
      </c>
      <c r="B7985" s="12" t="s">
        <v>135</v>
      </c>
      <c r="C7985" s="12" t="s">
        <v>11</v>
      </c>
      <c r="D7985" s="43" t="s">
        <v>2299</v>
      </c>
      <c r="E7985" s="48">
        <v>6133</v>
      </c>
      <c r="F7985" s="43"/>
      <c r="G7985" s="56" t="s">
        <v>2924</v>
      </c>
      <c r="H7985" s="23" t="s">
        <v>229</v>
      </c>
      <c r="I7985" s="68">
        <v>30000</v>
      </c>
      <c r="J7985" s="68">
        <v>25000</v>
      </c>
      <c r="K7985" s="68"/>
      <c r="L7985" s="68">
        <f t="shared" si="6352"/>
        <v>500</v>
      </c>
      <c r="M7985" s="68"/>
      <c r="N7985" s="68"/>
      <c r="O7985" s="68">
        <v>500</v>
      </c>
      <c r="P7985" s="68">
        <f t="shared" si="6358"/>
        <v>500</v>
      </c>
      <c r="Q7985" s="68">
        <f t="shared" si="6359"/>
        <v>2</v>
      </c>
    </row>
    <row r="7986" spans="1:17" x14ac:dyDescent="0.25">
      <c r="A7986" s="12" t="s">
        <v>2240</v>
      </c>
      <c r="B7986" s="12" t="s">
        <v>135</v>
      </c>
      <c r="C7986" s="12" t="s">
        <v>11</v>
      </c>
      <c r="D7986" s="43" t="s">
        <v>2299</v>
      </c>
      <c r="E7986" s="48">
        <v>6134</v>
      </c>
      <c r="F7986" s="43"/>
      <c r="G7986" s="56" t="s">
        <v>2924</v>
      </c>
      <c r="H7986" s="23" t="s">
        <v>169</v>
      </c>
      <c r="I7986" s="68">
        <v>240000</v>
      </c>
      <c r="J7986" s="68">
        <v>220000</v>
      </c>
      <c r="K7986" s="68"/>
      <c r="L7986" s="68">
        <f t="shared" si="6352"/>
        <v>2000</v>
      </c>
      <c r="M7986" s="68"/>
      <c r="N7986" s="68"/>
      <c r="O7986" s="68">
        <v>2000</v>
      </c>
      <c r="P7986" s="68">
        <f t="shared" si="6358"/>
        <v>2000</v>
      </c>
      <c r="Q7986" s="68">
        <f t="shared" si="6359"/>
        <v>0.90909090909090906</v>
      </c>
    </row>
    <row r="7987" spans="1:17" x14ac:dyDescent="0.25">
      <c r="A7987" s="12" t="s">
        <v>2240</v>
      </c>
      <c r="B7987" s="12" t="s">
        <v>135</v>
      </c>
      <c r="C7987" s="12" t="s">
        <v>11</v>
      </c>
      <c r="D7987" s="43" t="s">
        <v>2299</v>
      </c>
      <c r="E7987" s="48">
        <v>6135</v>
      </c>
      <c r="F7987" s="43"/>
      <c r="G7987" s="56" t="s">
        <v>2924</v>
      </c>
      <c r="H7987" s="23" t="s">
        <v>231</v>
      </c>
      <c r="I7987" s="68">
        <v>18000</v>
      </c>
      <c r="J7987" s="68">
        <v>15000</v>
      </c>
      <c r="K7987" s="68"/>
      <c r="L7987" s="68">
        <f t="shared" si="6352"/>
        <v>0</v>
      </c>
      <c r="M7987" s="68"/>
      <c r="N7987" s="68"/>
      <c r="O7987" s="68">
        <v>0</v>
      </c>
      <c r="P7987" s="68">
        <f t="shared" si="6358"/>
        <v>0</v>
      </c>
      <c r="Q7987" s="68">
        <f t="shared" si="6359"/>
        <v>0</v>
      </c>
    </row>
    <row r="7988" spans="1:17" x14ac:dyDescent="0.25">
      <c r="A7988" s="12" t="s">
        <v>2240</v>
      </c>
      <c r="B7988" s="12" t="s">
        <v>135</v>
      </c>
      <c r="C7988" s="12" t="s">
        <v>11</v>
      </c>
      <c r="D7988" s="43" t="s">
        <v>2299</v>
      </c>
      <c r="E7988" s="48">
        <v>6137</v>
      </c>
      <c r="F7988" s="43"/>
      <c r="G7988" s="56" t="s">
        <v>2924</v>
      </c>
      <c r="H7988" s="23" t="s">
        <v>235</v>
      </c>
      <c r="I7988" s="68">
        <v>30000</v>
      </c>
      <c r="J7988" s="68">
        <v>25000</v>
      </c>
      <c r="K7988" s="68"/>
      <c r="L7988" s="68">
        <f t="shared" si="6352"/>
        <v>3000</v>
      </c>
      <c r="M7988" s="68"/>
      <c r="N7988" s="68"/>
      <c r="O7988" s="68">
        <v>3000</v>
      </c>
      <c r="P7988" s="68">
        <f t="shared" si="6358"/>
        <v>3000</v>
      </c>
      <c r="Q7988" s="68">
        <f t="shared" si="6359"/>
        <v>12</v>
      </c>
    </row>
    <row r="7989" spans="1:17" x14ac:dyDescent="0.25">
      <c r="A7989" s="12" t="s">
        <v>2240</v>
      </c>
      <c r="B7989" s="12" t="s">
        <v>135</v>
      </c>
      <c r="C7989" s="12" t="s">
        <v>11</v>
      </c>
      <c r="D7989" s="43" t="s">
        <v>2299</v>
      </c>
      <c r="E7989" s="48">
        <v>6138</v>
      </c>
      <c r="F7989" s="43"/>
      <c r="G7989" s="56" t="s">
        <v>2924</v>
      </c>
      <c r="H7989" s="23" t="s">
        <v>237</v>
      </c>
      <c r="I7989" s="68">
        <v>10000</v>
      </c>
      <c r="J7989" s="68">
        <v>10000</v>
      </c>
      <c r="K7989" s="68"/>
      <c r="L7989" s="68">
        <f t="shared" si="6352"/>
        <v>0</v>
      </c>
      <c r="M7989" s="68"/>
      <c r="N7989" s="68"/>
      <c r="O7989" s="68">
        <v>0</v>
      </c>
      <c r="P7989" s="68">
        <f t="shared" si="6358"/>
        <v>0</v>
      </c>
      <c r="Q7989" s="68">
        <f t="shared" si="6359"/>
        <v>0</v>
      </c>
    </row>
    <row r="7990" spans="1:17" x14ac:dyDescent="0.25">
      <c r="A7990" s="14" t="s">
        <v>2240</v>
      </c>
      <c r="B7990" s="14" t="s">
        <v>135</v>
      </c>
      <c r="C7990" s="14" t="s">
        <v>11</v>
      </c>
      <c r="D7990" s="50" t="s">
        <v>2299</v>
      </c>
      <c r="E7990" s="50" t="s">
        <v>2720</v>
      </c>
      <c r="F7990" s="43" t="s">
        <v>1</v>
      </c>
      <c r="G7990" s="49" t="s">
        <v>1</v>
      </c>
      <c r="H7990" s="11" t="s">
        <v>35</v>
      </c>
      <c r="I7990" s="67">
        <f t="shared" ref="I7990:O7990" si="6389">SUM(I7991:I7993)</f>
        <v>150734</v>
      </c>
      <c r="J7990" s="67">
        <f t="shared" si="6389"/>
        <v>140734</v>
      </c>
      <c r="K7990" s="67">
        <f t="shared" si="6389"/>
        <v>0</v>
      </c>
      <c r="L7990" s="67">
        <f t="shared" si="6352"/>
        <v>2400</v>
      </c>
      <c r="M7990" s="67">
        <f t="shared" si="6389"/>
        <v>0</v>
      </c>
      <c r="N7990" s="67">
        <f t="shared" si="6389"/>
        <v>0</v>
      </c>
      <c r="O7990" s="67">
        <f t="shared" si="6389"/>
        <v>2400</v>
      </c>
      <c r="P7990" s="67">
        <f t="shared" si="6358"/>
        <v>2400</v>
      </c>
      <c r="Q7990" s="67">
        <f t="shared" si="6359"/>
        <v>1.705344834936831</v>
      </c>
    </row>
    <row r="7991" spans="1:17" x14ac:dyDescent="0.25">
      <c r="A7991" s="12" t="s">
        <v>2240</v>
      </c>
      <c r="B7991" s="12" t="s">
        <v>135</v>
      </c>
      <c r="C7991" s="12" t="s">
        <v>11</v>
      </c>
      <c r="D7991" s="43" t="s">
        <v>2299</v>
      </c>
      <c r="E7991" s="48">
        <v>6139</v>
      </c>
      <c r="F7991" s="43"/>
      <c r="G7991" s="56" t="s">
        <v>2924</v>
      </c>
      <c r="H7991" s="23" t="s">
        <v>35</v>
      </c>
      <c r="I7991" s="68">
        <v>144234</v>
      </c>
      <c r="J7991" s="68">
        <v>134234</v>
      </c>
      <c r="K7991" s="68"/>
      <c r="L7991" s="68">
        <f t="shared" si="6352"/>
        <v>2000</v>
      </c>
      <c r="M7991" s="68"/>
      <c r="N7991" s="68"/>
      <c r="O7991" s="68">
        <v>2000</v>
      </c>
      <c r="P7991" s="68">
        <f t="shared" si="6358"/>
        <v>2000</v>
      </c>
      <c r="Q7991" s="68">
        <f t="shared" si="6359"/>
        <v>1.4899354857934652</v>
      </c>
    </row>
    <row r="7992" spans="1:17" x14ac:dyDescent="0.25">
      <c r="A7992" s="12" t="s">
        <v>2240</v>
      </c>
      <c r="B7992" s="12" t="s">
        <v>135</v>
      </c>
      <c r="C7992" s="12" t="s">
        <v>11</v>
      </c>
      <c r="D7992" s="43" t="s">
        <v>2299</v>
      </c>
      <c r="E7992" s="48">
        <v>6139</v>
      </c>
      <c r="F7992" s="43" t="s">
        <v>2305</v>
      </c>
      <c r="G7992" s="56" t="s">
        <v>2924</v>
      </c>
      <c r="H7992" s="23" t="s">
        <v>43</v>
      </c>
      <c r="I7992" s="68">
        <v>4500</v>
      </c>
      <c r="J7992" s="68">
        <v>4500</v>
      </c>
      <c r="K7992" s="68"/>
      <c r="L7992" s="68">
        <f t="shared" si="6352"/>
        <v>400</v>
      </c>
      <c r="M7992" s="68"/>
      <c r="N7992" s="68"/>
      <c r="O7992" s="68">
        <v>400</v>
      </c>
      <c r="P7992" s="68">
        <f t="shared" si="6358"/>
        <v>400</v>
      </c>
      <c r="Q7992" s="68">
        <f t="shared" si="6359"/>
        <v>8.8888888888888893</v>
      </c>
    </row>
    <row r="7993" spans="1:17" ht="22.5" x14ac:dyDescent="0.25">
      <c r="A7993" s="12" t="s">
        <v>2240</v>
      </c>
      <c r="B7993" s="12" t="s">
        <v>135</v>
      </c>
      <c r="C7993" s="12" t="s">
        <v>11</v>
      </c>
      <c r="D7993" s="43" t="s">
        <v>2299</v>
      </c>
      <c r="E7993" s="48">
        <v>6139</v>
      </c>
      <c r="F7993" s="43" t="s">
        <v>2306</v>
      </c>
      <c r="G7993" s="56" t="s">
        <v>2924</v>
      </c>
      <c r="H7993" s="23" t="s">
        <v>49</v>
      </c>
      <c r="I7993" s="68">
        <v>2000</v>
      </c>
      <c r="J7993" s="68">
        <v>2000</v>
      </c>
      <c r="K7993" s="68"/>
      <c r="L7993" s="68">
        <f t="shared" si="6352"/>
        <v>0</v>
      </c>
      <c r="M7993" s="68"/>
      <c r="N7993" s="68"/>
      <c r="O7993" s="68">
        <v>0</v>
      </c>
      <c r="P7993" s="68">
        <f t="shared" si="6358"/>
        <v>0</v>
      </c>
      <c r="Q7993" s="68">
        <f t="shared" si="6359"/>
        <v>0</v>
      </c>
    </row>
    <row r="7994" spans="1:17" ht="22.5" x14ac:dyDescent="0.25">
      <c r="A7994" s="14" t="s">
        <v>1</v>
      </c>
      <c r="B7994" s="14" t="s">
        <v>1</v>
      </c>
      <c r="C7994" s="14" t="s">
        <v>1</v>
      </c>
      <c r="D7994" s="42" t="s">
        <v>1</v>
      </c>
      <c r="E7994" s="42" t="s">
        <v>1</v>
      </c>
      <c r="F7994" s="42" t="s">
        <v>1</v>
      </c>
      <c r="G7994" s="42" t="s">
        <v>1</v>
      </c>
      <c r="H7994" s="17" t="s">
        <v>50</v>
      </c>
      <c r="I7994" s="66">
        <f t="shared" ref="I7994:O7995" si="6390">SUM(I7995)</f>
        <v>100</v>
      </c>
      <c r="J7994" s="66">
        <f t="shared" si="6390"/>
        <v>100</v>
      </c>
      <c r="K7994" s="66">
        <f t="shared" si="6390"/>
        <v>0</v>
      </c>
      <c r="L7994" s="66">
        <f t="shared" si="6352"/>
        <v>0</v>
      </c>
      <c r="M7994" s="66">
        <f t="shared" si="6390"/>
        <v>0</v>
      </c>
      <c r="N7994" s="66">
        <f t="shared" si="6390"/>
        <v>0</v>
      </c>
      <c r="O7994" s="66">
        <f t="shared" si="6390"/>
        <v>0</v>
      </c>
      <c r="P7994" s="66">
        <f t="shared" si="6358"/>
        <v>0</v>
      </c>
      <c r="Q7994" s="66">
        <f t="shared" si="6359"/>
        <v>0</v>
      </c>
    </row>
    <row r="7995" spans="1:17" x14ac:dyDescent="0.25">
      <c r="A7995" s="12" t="s">
        <v>2240</v>
      </c>
      <c r="B7995" s="12" t="s">
        <v>135</v>
      </c>
      <c r="C7995" s="12" t="s">
        <v>11</v>
      </c>
      <c r="D7995" s="43" t="s">
        <v>2299</v>
      </c>
      <c r="E7995" s="42" t="s">
        <v>2712</v>
      </c>
      <c r="F7995" s="42" t="s">
        <v>1</v>
      </c>
      <c r="G7995" s="42" t="s">
        <v>1</v>
      </c>
      <c r="H7995" s="11" t="s">
        <v>52</v>
      </c>
      <c r="I7995" s="67">
        <f t="shared" si="6390"/>
        <v>100</v>
      </c>
      <c r="J7995" s="67">
        <f t="shared" si="6390"/>
        <v>100</v>
      </c>
      <c r="K7995" s="67">
        <f t="shared" si="6390"/>
        <v>0</v>
      </c>
      <c r="L7995" s="67">
        <f t="shared" si="6352"/>
        <v>0</v>
      </c>
      <c r="M7995" s="67">
        <f t="shared" si="6390"/>
        <v>0</v>
      </c>
      <c r="N7995" s="67">
        <f t="shared" si="6390"/>
        <v>0</v>
      </c>
      <c r="O7995" s="67">
        <f t="shared" si="6390"/>
        <v>0</v>
      </c>
      <c r="P7995" s="67">
        <f t="shared" si="6358"/>
        <v>0</v>
      </c>
      <c r="Q7995" s="67">
        <f t="shared" si="6359"/>
        <v>0</v>
      </c>
    </row>
    <row r="7996" spans="1:17" x14ac:dyDescent="0.25">
      <c r="A7996" s="12" t="s">
        <v>2240</v>
      </c>
      <c r="B7996" s="12" t="s">
        <v>135</v>
      </c>
      <c r="C7996" s="12" t="s">
        <v>11</v>
      </c>
      <c r="D7996" s="43" t="s">
        <v>2299</v>
      </c>
      <c r="E7996" s="48">
        <v>6148</v>
      </c>
      <c r="F7996" s="43"/>
      <c r="G7996" s="56" t="s">
        <v>2924</v>
      </c>
      <c r="H7996" s="23" t="s">
        <v>58</v>
      </c>
      <c r="I7996" s="68">
        <v>100</v>
      </c>
      <c r="J7996" s="68">
        <v>100</v>
      </c>
      <c r="K7996" s="68"/>
      <c r="L7996" s="68">
        <f t="shared" si="6352"/>
        <v>0</v>
      </c>
      <c r="M7996" s="68"/>
      <c r="N7996" s="68"/>
      <c r="O7996" s="68"/>
      <c r="P7996" s="68">
        <f t="shared" si="6358"/>
        <v>0</v>
      </c>
      <c r="Q7996" s="68">
        <f t="shared" si="6359"/>
        <v>0</v>
      </c>
    </row>
    <row r="7997" spans="1:17" ht="22.5" x14ac:dyDescent="0.25">
      <c r="A7997" s="14" t="s">
        <v>1</v>
      </c>
      <c r="B7997" s="14" t="s">
        <v>1</v>
      </c>
      <c r="C7997" s="14" t="s">
        <v>1</v>
      </c>
      <c r="D7997" s="42" t="s">
        <v>1</v>
      </c>
      <c r="E7997" s="42" t="s">
        <v>1</v>
      </c>
      <c r="F7997" s="42" t="s">
        <v>1</v>
      </c>
      <c r="G7997" s="42" t="s">
        <v>1</v>
      </c>
      <c r="H7997" s="17" t="s">
        <v>59</v>
      </c>
      <c r="I7997" s="66">
        <f t="shared" ref="I7997:O7997" si="6391">SUM(I7998)</f>
        <v>39689</v>
      </c>
      <c r="J7997" s="66">
        <f t="shared" si="6391"/>
        <v>32689</v>
      </c>
      <c r="K7997" s="66">
        <f t="shared" si="6391"/>
        <v>0</v>
      </c>
      <c r="L7997" s="66">
        <f t="shared" si="6352"/>
        <v>5000</v>
      </c>
      <c r="M7997" s="66">
        <f t="shared" si="6391"/>
        <v>0</v>
      </c>
      <c r="N7997" s="66">
        <f t="shared" si="6391"/>
        <v>0</v>
      </c>
      <c r="O7997" s="66">
        <f t="shared" si="6391"/>
        <v>5000</v>
      </c>
      <c r="P7997" s="66">
        <f t="shared" si="6358"/>
        <v>5000</v>
      </c>
      <c r="Q7997" s="66">
        <f t="shared" si="6359"/>
        <v>15.295665208479917</v>
      </c>
    </row>
    <row r="7998" spans="1:17" x14ac:dyDescent="0.25">
      <c r="A7998" s="12" t="s">
        <v>2240</v>
      </c>
      <c r="B7998" s="12" t="s">
        <v>135</v>
      </c>
      <c r="C7998" s="12" t="s">
        <v>11</v>
      </c>
      <c r="D7998" s="43" t="s">
        <v>2299</v>
      </c>
      <c r="E7998" s="42" t="s">
        <v>2715</v>
      </c>
      <c r="F7998" s="42" t="s">
        <v>1</v>
      </c>
      <c r="G7998" s="42" t="s">
        <v>1</v>
      </c>
      <c r="H7998" s="11" t="s">
        <v>61</v>
      </c>
      <c r="I7998" s="67">
        <f t="shared" ref="I7998" si="6392">SUM(I7999:I8000)</f>
        <v>39689</v>
      </c>
      <c r="J7998" s="67">
        <f t="shared" ref="J7998:K7998" si="6393">SUM(J7999:J8000)</f>
        <v>32689</v>
      </c>
      <c r="K7998" s="67">
        <f t="shared" si="6393"/>
        <v>0</v>
      </c>
      <c r="L7998" s="67">
        <f t="shared" si="6352"/>
        <v>5000</v>
      </c>
      <c r="M7998" s="67">
        <f t="shared" ref="M7998" si="6394">SUM(M7999:M8000)</f>
        <v>0</v>
      </c>
      <c r="N7998" s="67">
        <f t="shared" ref="N7998:O7998" si="6395">SUM(N7999:N8000)</f>
        <v>0</v>
      </c>
      <c r="O7998" s="67">
        <f t="shared" si="6395"/>
        <v>5000</v>
      </c>
      <c r="P7998" s="67">
        <f t="shared" si="6358"/>
        <v>5000</v>
      </c>
      <c r="Q7998" s="67">
        <f t="shared" si="6359"/>
        <v>15.295665208479917</v>
      </c>
    </row>
    <row r="7999" spans="1:17" x14ac:dyDescent="0.25">
      <c r="A7999" s="12" t="s">
        <v>2240</v>
      </c>
      <c r="B7999" s="12" t="s">
        <v>135</v>
      </c>
      <c r="C7999" s="12" t="s">
        <v>11</v>
      </c>
      <c r="D7999" s="43" t="s">
        <v>2299</v>
      </c>
      <c r="E7999" s="48">
        <v>8213</v>
      </c>
      <c r="F7999" s="43"/>
      <c r="G7999" s="56" t="s">
        <v>2924</v>
      </c>
      <c r="H7999" s="23" t="s">
        <v>62</v>
      </c>
      <c r="I7999" s="68">
        <v>24689</v>
      </c>
      <c r="J7999" s="68">
        <v>22689</v>
      </c>
      <c r="K7999" s="68"/>
      <c r="L7999" s="68">
        <f t="shared" si="6352"/>
        <v>2000</v>
      </c>
      <c r="M7999" s="68"/>
      <c r="N7999" s="68"/>
      <c r="O7999" s="68">
        <v>2000</v>
      </c>
      <c r="P7999" s="68">
        <f t="shared" si="6358"/>
        <v>2000</v>
      </c>
      <c r="Q7999" s="68">
        <f t="shared" si="6359"/>
        <v>8.8148441976288066</v>
      </c>
    </row>
    <row r="8000" spans="1:17" x14ac:dyDescent="0.25">
      <c r="A8000" s="12" t="s">
        <v>2240</v>
      </c>
      <c r="B8000" s="12" t="s">
        <v>135</v>
      </c>
      <c r="C8000" s="12" t="s">
        <v>11</v>
      </c>
      <c r="D8000" s="43" t="s">
        <v>2299</v>
      </c>
      <c r="E8000" s="48">
        <v>8216</v>
      </c>
      <c r="F8000" s="43"/>
      <c r="G8000" s="56" t="s">
        <v>2924</v>
      </c>
      <c r="H8000" s="23" t="s">
        <v>248</v>
      </c>
      <c r="I8000" s="68">
        <v>15000</v>
      </c>
      <c r="J8000" s="68">
        <v>10000</v>
      </c>
      <c r="K8000" s="68"/>
      <c r="L8000" s="68">
        <f t="shared" si="6352"/>
        <v>3000</v>
      </c>
      <c r="M8000" s="68"/>
      <c r="N8000" s="68"/>
      <c r="O8000" s="68">
        <v>3000</v>
      </c>
      <c r="P8000" s="68">
        <f t="shared" si="6358"/>
        <v>3000</v>
      </c>
      <c r="Q8000" s="68">
        <f t="shared" si="6359"/>
        <v>30</v>
      </c>
    </row>
    <row r="8001" spans="1:17" ht="22.5" x14ac:dyDescent="0.25">
      <c r="A8001" s="23" t="s">
        <v>1</v>
      </c>
      <c r="B8001" s="23" t="s">
        <v>1</v>
      </c>
      <c r="C8001" s="23" t="s">
        <v>1</v>
      </c>
      <c r="D8001" s="49" t="s">
        <v>1</v>
      </c>
      <c r="E8001" s="49" t="s">
        <v>1</v>
      </c>
      <c r="F8001" s="49" t="s">
        <v>1</v>
      </c>
      <c r="G8001" s="49" t="s">
        <v>1</v>
      </c>
      <c r="H8001" s="17" t="s">
        <v>2307</v>
      </c>
      <c r="I8001" s="66">
        <f t="shared" ref="I8001:O8001" si="6396">SUM(I7972,I7994,I7997)</f>
        <v>2309175</v>
      </c>
      <c r="J8001" s="66">
        <f t="shared" si="6396"/>
        <v>2254175</v>
      </c>
      <c r="K8001" s="66">
        <f t="shared" si="6396"/>
        <v>0</v>
      </c>
      <c r="L8001" s="66">
        <f t="shared" si="6352"/>
        <v>135363</v>
      </c>
      <c r="M8001" s="66">
        <f t="shared" si="6396"/>
        <v>0</v>
      </c>
      <c r="N8001" s="66">
        <f t="shared" si="6396"/>
        <v>0</v>
      </c>
      <c r="O8001" s="66">
        <f t="shared" si="6396"/>
        <v>135363</v>
      </c>
      <c r="P8001" s="66">
        <f t="shared" si="6358"/>
        <v>135363</v>
      </c>
      <c r="Q8001" s="66">
        <f t="shared" si="6359"/>
        <v>6.0049907394057698</v>
      </c>
    </row>
    <row r="8002" spans="1:17" ht="15.75" thickBot="1" x14ac:dyDescent="0.3">
      <c r="A8002" s="23" t="s">
        <v>1</v>
      </c>
      <c r="B8002" s="23" t="s">
        <v>1</v>
      </c>
      <c r="C8002" s="23" t="s">
        <v>1</v>
      </c>
      <c r="D8002" s="49" t="s">
        <v>1</v>
      </c>
      <c r="E8002" s="49" t="s">
        <v>1</v>
      </c>
      <c r="F8002" s="49" t="s">
        <v>1</v>
      </c>
      <c r="G8002" s="49" t="s">
        <v>1</v>
      </c>
      <c r="H8002" s="11" t="s">
        <v>64</v>
      </c>
      <c r="I8002" s="67">
        <v>68</v>
      </c>
      <c r="J8002" s="67">
        <v>68</v>
      </c>
      <c r="K8002" s="67"/>
      <c r="L8002" s="67"/>
      <c r="M8002" s="67"/>
      <c r="N8002" s="67"/>
      <c r="O8002" s="67"/>
      <c r="P8002" s="67">
        <f t="shared" si="6358"/>
        <v>0</v>
      </c>
      <c r="Q8002" s="67">
        <f t="shared" si="6359"/>
        <v>0</v>
      </c>
    </row>
    <row r="8003" spans="1:17" ht="34.5" thickBot="1" x14ac:dyDescent="0.3">
      <c r="A8003" s="23" t="s">
        <v>1</v>
      </c>
      <c r="B8003" s="23" t="s">
        <v>1</v>
      </c>
      <c r="C8003" s="23" t="s">
        <v>1</v>
      </c>
      <c r="D8003" s="49" t="s">
        <v>1</v>
      </c>
      <c r="E8003" s="49" t="s">
        <v>1</v>
      </c>
      <c r="F8003" s="49" t="s">
        <v>1</v>
      </c>
      <c r="G8003" s="49" t="s">
        <v>1</v>
      </c>
      <c r="H8003" s="22" t="s">
        <v>65</v>
      </c>
      <c r="I8003" s="64" t="s">
        <v>2718</v>
      </c>
      <c r="J8003" s="64" t="s">
        <v>2879</v>
      </c>
      <c r="K8003" s="64" t="s">
        <v>2942</v>
      </c>
      <c r="L8003" s="64" t="s">
        <v>2942</v>
      </c>
      <c r="M8003" s="64" t="s">
        <v>2950</v>
      </c>
      <c r="N8003" s="64" t="s">
        <v>2949</v>
      </c>
      <c r="O8003" s="64" t="s">
        <v>2948</v>
      </c>
      <c r="P8003" s="64" t="s">
        <v>2942</v>
      </c>
      <c r="Q8003" s="64" t="s">
        <v>2944</v>
      </c>
    </row>
    <row r="8004" spans="1:17" x14ac:dyDescent="0.25">
      <c r="A8004" s="24"/>
      <c r="B8004" s="24"/>
      <c r="C8004" s="24"/>
      <c r="D8004" s="51"/>
      <c r="E8004" s="51"/>
      <c r="F8004" s="51"/>
      <c r="G8004" s="51"/>
      <c r="H8004" s="18" t="s">
        <v>1</v>
      </c>
      <c r="I8004" s="65">
        <v>1</v>
      </c>
      <c r="J8004" s="65" t="s">
        <v>2894</v>
      </c>
      <c r="K8004" s="65">
        <v>3</v>
      </c>
      <c r="L8004" s="65" t="s">
        <v>2945</v>
      </c>
      <c r="M8004" s="65">
        <v>5</v>
      </c>
      <c r="N8004" s="65">
        <v>6</v>
      </c>
      <c r="O8004" s="65">
        <v>7</v>
      </c>
      <c r="P8004" s="65" t="s">
        <v>2946</v>
      </c>
      <c r="Q8004" s="65">
        <v>9</v>
      </c>
    </row>
    <row r="8005" spans="1:17" x14ac:dyDescent="0.25">
      <c r="A8005" s="24"/>
      <c r="B8005" s="24"/>
      <c r="C8005" s="24"/>
      <c r="D8005" s="51"/>
      <c r="E8005" s="52"/>
      <c r="F8005" s="52"/>
      <c r="G8005" s="52"/>
      <c r="H8005" s="19" t="s">
        <v>335</v>
      </c>
      <c r="I8005" s="69">
        <f t="shared" ref="I8005" si="6397">SUM(I8001)</f>
        <v>2309175</v>
      </c>
      <c r="J8005" s="69">
        <f t="shared" ref="J8005:K8005" si="6398">SUM(J8001)</f>
        <v>2254175</v>
      </c>
      <c r="K8005" s="69">
        <f t="shared" si="6398"/>
        <v>0</v>
      </c>
      <c r="L8005" s="69">
        <f t="shared" si="6352"/>
        <v>135363</v>
      </c>
      <c r="M8005" s="69">
        <f t="shared" ref="M8005" si="6399">SUM(M8001)</f>
        <v>0</v>
      </c>
      <c r="N8005" s="69">
        <f t="shared" ref="N8005:O8005" si="6400">SUM(N8001)</f>
        <v>0</v>
      </c>
      <c r="O8005" s="69">
        <f t="shared" si="6400"/>
        <v>135363</v>
      </c>
      <c r="P8005" s="69">
        <f t="shared" si="6358"/>
        <v>135363</v>
      </c>
      <c r="Q8005" s="69">
        <f t="shared" si="6359"/>
        <v>6.0049907394057698</v>
      </c>
    </row>
    <row r="8006" spans="1:17" x14ac:dyDescent="0.25">
      <c r="A8006" s="24"/>
      <c r="B8006" s="24"/>
      <c r="C8006" s="24"/>
      <c r="D8006" s="51"/>
      <c r="E8006" s="51"/>
      <c r="F8006" s="51"/>
      <c r="G8006" s="51"/>
      <c r="H8006" s="20" t="s">
        <v>67</v>
      </c>
      <c r="I8006" s="69">
        <f t="shared" ref="I8006" si="6401">SUM(I8005)</f>
        <v>2309175</v>
      </c>
      <c r="J8006" s="69">
        <f t="shared" ref="J8006:K8006" si="6402">SUM(J8005)</f>
        <v>2254175</v>
      </c>
      <c r="K8006" s="69">
        <f t="shared" si="6402"/>
        <v>0</v>
      </c>
      <c r="L8006" s="69">
        <f t="shared" si="6352"/>
        <v>135363</v>
      </c>
      <c r="M8006" s="69">
        <f t="shared" ref="M8006" si="6403">SUM(M8005)</f>
        <v>0</v>
      </c>
      <c r="N8006" s="69">
        <f t="shared" ref="N8006:O8006" si="6404">SUM(N8005)</f>
        <v>0</v>
      </c>
      <c r="O8006" s="69">
        <f t="shared" si="6404"/>
        <v>135363</v>
      </c>
      <c r="P8006" s="69">
        <f t="shared" si="6358"/>
        <v>135363</v>
      </c>
      <c r="Q8006" s="69">
        <f t="shared" si="6359"/>
        <v>6.0049907394057698</v>
      </c>
    </row>
    <row r="8007" spans="1:17" x14ac:dyDescent="0.25">
      <c r="A8007" s="25"/>
      <c r="B8007" s="25"/>
      <c r="C8007" s="25"/>
      <c r="D8007" s="53"/>
      <c r="E8007" s="53"/>
      <c r="F8007" s="53"/>
      <c r="G8007" s="53"/>
    </row>
    <row r="8008" spans="1:17" x14ac:dyDescent="0.25">
      <c r="A8008" s="23" t="s">
        <v>1</v>
      </c>
      <c r="B8008" s="23" t="s">
        <v>1</v>
      </c>
      <c r="C8008" s="23" t="s">
        <v>1</v>
      </c>
      <c r="D8008" s="49" t="s">
        <v>1</v>
      </c>
      <c r="E8008" s="49" t="s">
        <v>1</v>
      </c>
      <c r="F8008" s="49" t="s">
        <v>1</v>
      </c>
      <c r="G8008" s="49" t="s">
        <v>1</v>
      </c>
      <c r="H8008" s="26" t="s">
        <v>1</v>
      </c>
      <c r="I8008" s="70"/>
      <c r="J8008" s="70"/>
      <c r="K8008" s="70"/>
      <c r="L8008" s="70"/>
      <c r="M8008" s="70"/>
      <c r="N8008" s="70"/>
      <c r="O8008" s="70"/>
      <c r="P8008" s="70"/>
      <c r="Q8008" s="70"/>
    </row>
    <row r="8009" spans="1:17" x14ac:dyDescent="0.25">
      <c r="A8009" s="23" t="s">
        <v>1</v>
      </c>
      <c r="B8009" s="23" t="s">
        <v>1</v>
      </c>
      <c r="C8009" s="23" t="s">
        <v>1</v>
      </c>
      <c r="D8009" s="49" t="s">
        <v>1</v>
      </c>
      <c r="E8009" s="49" t="s">
        <v>1</v>
      </c>
      <c r="F8009" s="49" t="s">
        <v>1</v>
      </c>
      <c r="G8009" s="49" t="s">
        <v>1</v>
      </c>
      <c r="H8009" s="17" t="s">
        <v>2308</v>
      </c>
      <c r="I8009" s="66">
        <f t="shared" ref="I8009" si="6405">SUM(I8001)</f>
        <v>2309175</v>
      </c>
      <c r="J8009" s="66">
        <f t="shared" ref="J8009:K8009" si="6406">SUM(J8001)</f>
        <v>2254175</v>
      </c>
      <c r="K8009" s="66">
        <f t="shared" si="6406"/>
        <v>0</v>
      </c>
      <c r="L8009" s="66">
        <f t="shared" si="6352"/>
        <v>135363</v>
      </c>
      <c r="M8009" s="66">
        <f t="shared" ref="M8009" si="6407">SUM(M8001)</f>
        <v>0</v>
      </c>
      <c r="N8009" s="66">
        <f t="shared" ref="N8009:O8009" si="6408">SUM(N8001)</f>
        <v>0</v>
      </c>
      <c r="O8009" s="66">
        <f t="shared" si="6408"/>
        <v>135363</v>
      </c>
      <c r="P8009" s="66">
        <f t="shared" si="6358"/>
        <v>135363</v>
      </c>
      <c r="Q8009" s="66">
        <f t="shared" si="6359"/>
        <v>6.0049907394057698</v>
      </c>
    </row>
    <row r="8010" spans="1:17" x14ac:dyDescent="0.25">
      <c r="A8010" s="23" t="s">
        <v>1</v>
      </c>
      <c r="B8010" s="23" t="s">
        <v>1</v>
      </c>
      <c r="C8010" s="23" t="s">
        <v>1</v>
      </c>
      <c r="D8010" s="49" t="s">
        <v>1</v>
      </c>
      <c r="E8010" s="49" t="s">
        <v>1</v>
      </c>
      <c r="F8010" s="49" t="s">
        <v>1</v>
      </c>
      <c r="G8010" s="49" t="s">
        <v>1</v>
      </c>
      <c r="H8010" s="11" t="s">
        <v>64</v>
      </c>
      <c r="I8010" s="67">
        <f t="shared" ref="I8010" si="6409">I8002</f>
        <v>68</v>
      </c>
      <c r="J8010" s="67">
        <f t="shared" ref="J8010:K8010" si="6410">J8002</f>
        <v>68</v>
      </c>
      <c r="K8010" s="67">
        <f t="shared" si="6410"/>
        <v>0</v>
      </c>
      <c r="L8010" s="67"/>
      <c r="M8010" s="67">
        <f t="shared" ref="M8010" si="6411">M8002</f>
        <v>0</v>
      </c>
      <c r="N8010" s="67">
        <f t="shared" ref="N8010:O8010" si="6412">N8002</f>
        <v>0</v>
      </c>
      <c r="O8010" s="67">
        <f t="shared" si="6412"/>
        <v>0</v>
      </c>
      <c r="P8010" s="67">
        <f t="shared" si="6358"/>
        <v>0</v>
      </c>
      <c r="Q8010" s="67">
        <f t="shared" si="6359"/>
        <v>0</v>
      </c>
    </row>
    <row r="8011" spans="1:17" x14ac:dyDescent="0.25">
      <c r="A8011" s="23" t="s">
        <v>1</v>
      </c>
      <c r="B8011" s="23" t="s">
        <v>1</v>
      </c>
      <c r="C8011" s="23" t="s">
        <v>1</v>
      </c>
      <c r="D8011" s="49" t="s">
        <v>1</v>
      </c>
      <c r="E8011" s="49" t="s">
        <v>1</v>
      </c>
      <c r="F8011" s="49" t="s">
        <v>1</v>
      </c>
      <c r="G8011" s="49" t="s">
        <v>1</v>
      </c>
      <c r="H8011" s="13" t="s">
        <v>1</v>
      </c>
      <c r="I8011" s="71"/>
      <c r="J8011" s="71"/>
      <c r="K8011" s="71"/>
      <c r="L8011" s="71"/>
      <c r="M8011" s="71"/>
      <c r="N8011" s="71"/>
      <c r="O8011" s="71"/>
      <c r="P8011" s="71"/>
      <c r="Q8011" s="71"/>
    </row>
    <row r="8012" spans="1:17" ht="15.75" thickBot="1" x14ac:dyDescent="0.3">
      <c r="A8012" s="14" t="s">
        <v>2240</v>
      </c>
      <c r="B8012" s="14" t="s">
        <v>146</v>
      </c>
      <c r="C8012" s="12" t="s">
        <v>1</v>
      </c>
      <c r="D8012" s="43" t="s">
        <v>1</v>
      </c>
      <c r="E8012" s="42" t="s">
        <v>1</v>
      </c>
      <c r="F8012" s="42" t="s">
        <v>1</v>
      </c>
      <c r="G8012" s="42" t="s">
        <v>1</v>
      </c>
      <c r="H8012" s="11" t="s">
        <v>1</v>
      </c>
      <c r="I8012" s="63"/>
      <c r="J8012" s="63"/>
      <c r="K8012" s="63"/>
      <c r="L8012" s="63"/>
      <c r="M8012" s="63"/>
      <c r="N8012" s="63"/>
      <c r="O8012" s="63"/>
      <c r="P8012" s="63"/>
      <c r="Q8012" s="63"/>
    </row>
    <row r="8013" spans="1:17" ht="34.5" thickBot="1" x14ac:dyDescent="0.3">
      <c r="A8013" s="22" t="s">
        <v>4</v>
      </c>
      <c r="B8013" s="22" t="s">
        <v>5</v>
      </c>
      <c r="C8013" s="22" t="s">
        <v>6</v>
      </c>
      <c r="D8013" s="44" t="s">
        <v>2891</v>
      </c>
      <c r="E8013" s="44" t="s">
        <v>2895</v>
      </c>
      <c r="F8013" s="44" t="s">
        <v>7</v>
      </c>
      <c r="G8013" s="44" t="s">
        <v>8</v>
      </c>
      <c r="H8013" s="22" t="s">
        <v>9</v>
      </c>
      <c r="I8013" s="64" t="s">
        <v>2718</v>
      </c>
      <c r="J8013" s="64" t="s">
        <v>2879</v>
      </c>
      <c r="K8013" s="64" t="s">
        <v>2942</v>
      </c>
      <c r="L8013" s="64" t="s">
        <v>2942</v>
      </c>
      <c r="M8013" s="64" t="s">
        <v>2950</v>
      </c>
      <c r="N8013" s="64" t="s">
        <v>2949</v>
      </c>
      <c r="O8013" s="64" t="s">
        <v>2948</v>
      </c>
      <c r="P8013" s="64" t="s">
        <v>2942</v>
      </c>
      <c r="Q8013" s="64" t="s">
        <v>2944</v>
      </c>
    </row>
    <row r="8014" spans="1:17" x14ac:dyDescent="0.25">
      <c r="A8014" s="15" t="s">
        <v>1</v>
      </c>
      <c r="B8014" s="15" t="s">
        <v>1</v>
      </c>
      <c r="C8014" s="15" t="s">
        <v>1</v>
      </c>
      <c r="D8014" s="45" t="s">
        <v>1</v>
      </c>
      <c r="E8014" s="45" t="s">
        <v>1</v>
      </c>
      <c r="F8014" s="46" t="s">
        <v>1</v>
      </c>
      <c r="G8014" s="47" t="s">
        <v>1</v>
      </c>
      <c r="H8014" s="16" t="s">
        <v>1</v>
      </c>
      <c r="I8014" s="65">
        <v>1</v>
      </c>
      <c r="J8014" s="65" t="s">
        <v>2894</v>
      </c>
      <c r="K8014" s="65">
        <v>3</v>
      </c>
      <c r="L8014" s="65" t="s">
        <v>2945</v>
      </c>
      <c r="M8014" s="65">
        <v>5</v>
      </c>
      <c r="N8014" s="65">
        <v>6</v>
      </c>
      <c r="O8014" s="65">
        <v>7</v>
      </c>
      <c r="P8014" s="65" t="s">
        <v>2946</v>
      </c>
      <c r="Q8014" s="65">
        <v>9</v>
      </c>
    </row>
    <row r="8015" spans="1:17" x14ac:dyDescent="0.25">
      <c r="A8015" s="14" t="s">
        <v>2240</v>
      </c>
      <c r="B8015" s="14" t="s">
        <v>146</v>
      </c>
      <c r="C8015" s="12" t="s">
        <v>11</v>
      </c>
      <c r="D8015" s="43" t="s">
        <v>2309</v>
      </c>
      <c r="E8015" s="42" t="s">
        <v>1</v>
      </c>
      <c r="F8015" s="42" t="s">
        <v>1</v>
      </c>
      <c r="G8015" s="42" t="s">
        <v>1</v>
      </c>
      <c r="H8015" s="11" t="s">
        <v>2310</v>
      </c>
      <c r="I8015" s="63"/>
      <c r="J8015" s="63"/>
      <c r="K8015" s="63"/>
      <c r="L8015" s="63"/>
      <c r="M8015" s="63"/>
      <c r="N8015" s="63"/>
      <c r="O8015" s="63"/>
      <c r="P8015" s="63">
        <f t="shared" ref="P8015:P8078" si="6413">K8015+L8015</f>
        <v>0</v>
      </c>
      <c r="Q8015" s="63" t="str">
        <f t="shared" ref="Q8015:Q8078" si="6414">IF(J8015=0,"-",P8015/J8015*100)</f>
        <v>-</v>
      </c>
    </row>
    <row r="8016" spans="1:17" ht="22.5" x14ac:dyDescent="0.25">
      <c r="A8016" s="14" t="s">
        <v>1</v>
      </c>
      <c r="B8016" s="14" t="s">
        <v>1</v>
      </c>
      <c r="C8016" s="14" t="s">
        <v>1</v>
      </c>
      <c r="D8016" s="42" t="s">
        <v>1</v>
      </c>
      <c r="E8016" s="42" t="s">
        <v>1</v>
      </c>
      <c r="F8016" s="42" t="s">
        <v>1</v>
      </c>
      <c r="G8016" s="42" t="s">
        <v>1</v>
      </c>
      <c r="H8016" s="17" t="s">
        <v>13</v>
      </c>
      <c r="I8016" s="66">
        <f t="shared" ref="I8016" si="6415">SUM(I8017,I8024,I8026)</f>
        <v>1207612</v>
      </c>
      <c r="J8016" s="66">
        <f t="shared" ref="J8016:K8016" si="6416">SUM(J8017,J8024,J8026)</f>
        <v>1207612</v>
      </c>
      <c r="K8016" s="66">
        <f t="shared" si="6416"/>
        <v>0</v>
      </c>
      <c r="L8016" s="66">
        <f t="shared" ref="L8016:L8079" si="6417">SUM(M8016:O8016)</f>
        <v>109250</v>
      </c>
      <c r="M8016" s="66">
        <f t="shared" ref="M8016" si="6418">SUM(M8017,M8024,M8026)</f>
        <v>0</v>
      </c>
      <c r="N8016" s="66">
        <f t="shared" ref="N8016:O8016" si="6419">SUM(N8017,N8024,N8026)</f>
        <v>0</v>
      </c>
      <c r="O8016" s="66">
        <f t="shared" si="6419"/>
        <v>109250</v>
      </c>
      <c r="P8016" s="66">
        <f t="shared" si="6413"/>
        <v>109250</v>
      </c>
      <c r="Q8016" s="66">
        <f t="shared" si="6414"/>
        <v>9.0467799260027224</v>
      </c>
    </row>
    <row r="8017" spans="1:17" x14ac:dyDescent="0.25">
      <c r="A8017" s="12" t="s">
        <v>2240</v>
      </c>
      <c r="B8017" s="12" t="s">
        <v>146</v>
      </c>
      <c r="C8017" s="12" t="s">
        <v>11</v>
      </c>
      <c r="D8017" s="43" t="s">
        <v>2309</v>
      </c>
      <c r="E8017" s="42" t="s">
        <v>2709</v>
      </c>
      <c r="F8017" s="42" t="s">
        <v>1</v>
      </c>
      <c r="G8017" s="42" t="s">
        <v>1</v>
      </c>
      <c r="H8017" s="11" t="s">
        <v>15</v>
      </c>
      <c r="I8017" s="67">
        <f t="shared" ref="I8017" si="6420">SUM(I8018,I8019)</f>
        <v>987930</v>
      </c>
      <c r="J8017" s="67">
        <f t="shared" ref="J8017:K8017" si="6421">SUM(J8018,J8019)</f>
        <v>987930</v>
      </c>
      <c r="K8017" s="67">
        <f t="shared" si="6421"/>
        <v>0</v>
      </c>
      <c r="L8017" s="67">
        <f t="shared" si="6417"/>
        <v>82700</v>
      </c>
      <c r="M8017" s="67">
        <f t="shared" ref="M8017" si="6422">SUM(M8018,M8019)</f>
        <v>0</v>
      </c>
      <c r="N8017" s="67">
        <f t="shared" ref="N8017:O8017" si="6423">SUM(N8018,N8019)</f>
        <v>0</v>
      </c>
      <c r="O8017" s="67">
        <f t="shared" si="6423"/>
        <v>82700</v>
      </c>
      <c r="P8017" s="67">
        <f t="shared" si="6413"/>
        <v>82700</v>
      </c>
      <c r="Q8017" s="67">
        <f t="shared" si="6414"/>
        <v>8.3710384338971391</v>
      </c>
    </row>
    <row r="8018" spans="1:17" x14ac:dyDescent="0.25">
      <c r="A8018" s="12" t="s">
        <v>2240</v>
      </c>
      <c r="B8018" s="12" t="s">
        <v>146</v>
      </c>
      <c r="C8018" s="12" t="s">
        <v>11</v>
      </c>
      <c r="D8018" s="43" t="s">
        <v>2309</v>
      </c>
      <c r="E8018" s="48">
        <v>6111</v>
      </c>
      <c r="F8018" s="43"/>
      <c r="G8018" s="56" t="s">
        <v>2907</v>
      </c>
      <c r="H8018" s="23" t="s">
        <v>16</v>
      </c>
      <c r="I8018" s="68">
        <v>858050</v>
      </c>
      <c r="J8018" s="68">
        <v>858050</v>
      </c>
      <c r="K8018" s="68"/>
      <c r="L8018" s="68">
        <f t="shared" si="6417"/>
        <v>70000</v>
      </c>
      <c r="M8018" s="68"/>
      <c r="N8018" s="68"/>
      <c r="O8018" s="68">
        <v>70000</v>
      </c>
      <c r="P8018" s="68">
        <f t="shared" si="6413"/>
        <v>70000</v>
      </c>
      <c r="Q8018" s="68">
        <f t="shared" si="6414"/>
        <v>8.1580327486743194</v>
      </c>
    </row>
    <row r="8019" spans="1:17" x14ac:dyDescent="0.25">
      <c r="A8019" s="14" t="s">
        <v>2240</v>
      </c>
      <c r="B8019" s="14" t="s">
        <v>146</v>
      </c>
      <c r="C8019" s="14" t="s">
        <v>11</v>
      </c>
      <c r="D8019" s="50" t="s">
        <v>2309</v>
      </c>
      <c r="E8019" s="50" t="s">
        <v>2719</v>
      </c>
      <c r="F8019" s="43" t="s">
        <v>1</v>
      </c>
      <c r="G8019" s="49" t="s">
        <v>1</v>
      </c>
      <c r="H8019" s="11" t="s">
        <v>19</v>
      </c>
      <c r="I8019" s="67">
        <f t="shared" ref="I8019:O8019" si="6424">SUM(I8020:I8023)</f>
        <v>129880</v>
      </c>
      <c r="J8019" s="67">
        <f t="shared" si="6424"/>
        <v>129880</v>
      </c>
      <c r="K8019" s="67">
        <f t="shared" si="6424"/>
        <v>0</v>
      </c>
      <c r="L8019" s="67">
        <f t="shared" si="6417"/>
        <v>12700</v>
      </c>
      <c r="M8019" s="67">
        <f t="shared" si="6424"/>
        <v>0</v>
      </c>
      <c r="N8019" s="67">
        <f t="shared" si="6424"/>
        <v>0</v>
      </c>
      <c r="O8019" s="67">
        <f t="shared" si="6424"/>
        <v>12700</v>
      </c>
      <c r="P8019" s="67">
        <f t="shared" si="6413"/>
        <v>12700</v>
      </c>
      <c r="Q8019" s="67">
        <f t="shared" si="6414"/>
        <v>9.7782568524792115</v>
      </c>
    </row>
    <row r="8020" spans="1:17" x14ac:dyDescent="0.25">
      <c r="A8020" s="12" t="s">
        <v>2240</v>
      </c>
      <c r="B8020" s="12" t="s">
        <v>146</v>
      </c>
      <c r="C8020" s="12" t="s">
        <v>11</v>
      </c>
      <c r="D8020" s="43" t="s">
        <v>2309</v>
      </c>
      <c r="E8020" s="48">
        <v>6112</v>
      </c>
      <c r="F8020" s="43" t="s">
        <v>2311</v>
      </c>
      <c r="G8020" s="56" t="s">
        <v>2907</v>
      </c>
      <c r="H8020" s="23" t="s">
        <v>73</v>
      </c>
      <c r="I8020" s="68">
        <v>23500</v>
      </c>
      <c r="J8020" s="68">
        <v>23500</v>
      </c>
      <c r="K8020" s="68"/>
      <c r="L8020" s="68">
        <f t="shared" si="6417"/>
        <v>2700</v>
      </c>
      <c r="M8020" s="68"/>
      <c r="N8020" s="68"/>
      <c r="O8020" s="68">
        <v>2700</v>
      </c>
      <c r="P8020" s="68">
        <f t="shared" si="6413"/>
        <v>2700</v>
      </c>
      <c r="Q8020" s="68">
        <f t="shared" si="6414"/>
        <v>11.48936170212766</v>
      </c>
    </row>
    <row r="8021" spans="1:17" x14ac:dyDescent="0.25">
      <c r="A8021" s="12" t="s">
        <v>2240</v>
      </c>
      <c r="B8021" s="12" t="s">
        <v>146</v>
      </c>
      <c r="C8021" s="12" t="s">
        <v>11</v>
      </c>
      <c r="D8021" s="43" t="s">
        <v>2309</v>
      </c>
      <c r="E8021" s="48">
        <v>6112</v>
      </c>
      <c r="F8021" s="43" t="s">
        <v>2312</v>
      </c>
      <c r="G8021" s="56" t="s">
        <v>2907</v>
      </c>
      <c r="H8021" s="23" t="s">
        <v>22</v>
      </c>
      <c r="I8021" s="68">
        <v>78000</v>
      </c>
      <c r="J8021" s="68">
        <v>78000</v>
      </c>
      <c r="K8021" s="68"/>
      <c r="L8021" s="68">
        <f t="shared" si="6417"/>
        <v>10000</v>
      </c>
      <c r="M8021" s="68"/>
      <c r="N8021" s="68"/>
      <c r="O8021" s="68">
        <v>10000</v>
      </c>
      <c r="P8021" s="68">
        <f t="shared" si="6413"/>
        <v>10000</v>
      </c>
      <c r="Q8021" s="68">
        <f t="shared" si="6414"/>
        <v>12.820512820512819</v>
      </c>
    </row>
    <row r="8022" spans="1:17" x14ac:dyDescent="0.25">
      <c r="A8022" s="12" t="s">
        <v>2240</v>
      </c>
      <c r="B8022" s="12" t="s">
        <v>146</v>
      </c>
      <c r="C8022" s="12" t="s">
        <v>11</v>
      </c>
      <c r="D8022" s="43" t="s">
        <v>2309</v>
      </c>
      <c r="E8022" s="48">
        <v>6112</v>
      </c>
      <c r="F8022" s="43" t="s">
        <v>2313</v>
      </c>
      <c r="G8022" s="56" t="s">
        <v>2907</v>
      </c>
      <c r="H8022" s="23" t="s">
        <v>24</v>
      </c>
      <c r="I8022" s="68">
        <v>18380</v>
      </c>
      <c r="J8022" s="68">
        <v>18380</v>
      </c>
      <c r="K8022" s="68"/>
      <c r="L8022" s="68">
        <f t="shared" si="6417"/>
        <v>0</v>
      </c>
      <c r="M8022" s="68"/>
      <c r="N8022" s="68"/>
      <c r="O8022" s="68"/>
      <c r="P8022" s="68">
        <f t="shared" si="6413"/>
        <v>0</v>
      </c>
      <c r="Q8022" s="68">
        <f t="shared" si="6414"/>
        <v>0</v>
      </c>
    </row>
    <row r="8023" spans="1:17" x14ac:dyDescent="0.25">
      <c r="A8023" s="12" t="s">
        <v>2240</v>
      </c>
      <c r="B8023" s="12" t="s">
        <v>146</v>
      </c>
      <c r="C8023" s="12" t="s">
        <v>11</v>
      </c>
      <c r="D8023" s="43" t="s">
        <v>2309</v>
      </c>
      <c r="E8023" s="48">
        <v>6112</v>
      </c>
      <c r="F8023" s="43" t="s">
        <v>2314</v>
      </c>
      <c r="G8023" s="56" t="s">
        <v>2907</v>
      </c>
      <c r="H8023" s="23" t="s">
        <v>26</v>
      </c>
      <c r="I8023" s="68">
        <v>10000</v>
      </c>
      <c r="J8023" s="68">
        <v>10000</v>
      </c>
      <c r="K8023" s="68"/>
      <c r="L8023" s="68">
        <f t="shared" si="6417"/>
        <v>0</v>
      </c>
      <c r="M8023" s="68"/>
      <c r="N8023" s="68"/>
      <c r="O8023" s="68">
        <v>0</v>
      </c>
      <c r="P8023" s="68">
        <f t="shared" si="6413"/>
        <v>0</v>
      </c>
      <c r="Q8023" s="68">
        <f t="shared" si="6414"/>
        <v>0</v>
      </c>
    </row>
    <row r="8024" spans="1:17" x14ac:dyDescent="0.25">
      <c r="A8024" s="12" t="s">
        <v>2240</v>
      </c>
      <c r="B8024" s="12" t="s">
        <v>146</v>
      </c>
      <c r="C8024" s="12" t="s">
        <v>11</v>
      </c>
      <c r="D8024" s="43" t="s">
        <v>2309</v>
      </c>
      <c r="E8024" s="42" t="s">
        <v>2710</v>
      </c>
      <c r="F8024" s="42" t="s">
        <v>1</v>
      </c>
      <c r="G8024" s="42" t="s">
        <v>1</v>
      </c>
      <c r="H8024" s="11" t="s">
        <v>28</v>
      </c>
      <c r="I8024" s="67">
        <f t="shared" ref="I8024:O8024" si="6425">SUM(I8025)</f>
        <v>92703</v>
      </c>
      <c r="J8024" s="67">
        <f t="shared" si="6425"/>
        <v>92703</v>
      </c>
      <c r="K8024" s="67">
        <f t="shared" si="6425"/>
        <v>0</v>
      </c>
      <c r="L8024" s="67">
        <f t="shared" si="6417"/>
        <v>8000</v>
      </c>
      <c r="M8024" s="67">
        <f t="shared" si="6425"/>
        <v>0</v>
      </c>
      <c r="N8024" s="67">
        <f t="shared" si="6425"/>
        <v>0</v>
      </c>
      <c r="O8024" s="67">
        <f t="shared" si="6425"/>
        <v>8000</v>
      </c>
      <c r="P8024" s="67">
        <f t="shared" si="6413"/>
        <v>8000</v>
      </c>
      <c r="Q8024" s="67">
        <f t="shared" si="6414"/>
        <v>8.6297099338748477</v>
      </c>
    </row>
    <row r="8025" spans="1:17" x14ac:dyDescent="0.25">
      <c r="A8025" s="12" t="s">
        <v>2240</v>
      </c>
      <c r="B8025" s="12" t="s">
        <v>146</v>
      </c>
      <c r="C8025" s="12" t="s">
        <v>11</v>
      </c>
      <c r="D8025" s="43" t="s">
        <v>2309</v>
      </c>
      <c r="E8025" s="48">
        <v>6121</v>
      </c>
      <c r="F8025" s="43"/>
      <c r="G8025" s="56" t="s">
        <v>2907</v>
      </c>
      <c r="H8025" s="23" t="s">
        <v>29</v>
      </c>
      <c r="I8025" s="68">
        <v>92703</v>
      </c>
      <c r="J8025" s="68">
        <v>92703</v>
      </c>
      <c r="K8025" s="68"/>
      <c r="L8025" s="68">
        <f t="shared" si="6417"/>
        <v>8000</v>
      </c>
      <c r="M8025" s="68"/>
      <c r="N8025" s="68"/>
      <c r="O8025" s="68">
        <v>8000</v>
      </c>
      <c r="P8025" s="68">
        <f t="shared" si="6413"/>
        <v>8000</v>
      </c>
      <c r="Q8025" s="68">
        <f t="shared" si="6414"/>
        <v>8.6297099338748477</v>
      </c>
    </row>
    <row r="8026" spans="1:17" x14ac:dyDescent="0.25">
      <c r="A8026" s="12" t="s">
        <v>2240</v>
      </c>
      <c r="B8026" s="12" t="s">
        <v>146</v>
      </c>
      <c r="C8026" s="12" t="s">
        <v>11</v>
      </c>
      <c r="D8026" s="43" t="s">
        <v>2309</v>
      </c>
      <c r="E8026" s="42" t="s">
        <v>2711</v>
      </c>
      <c r="F8026" s="42" t="s">
        <v>1</v>
      </c>
      <c r="G8026" s="42" t="s">
        <v>1</v>
      </c>
      <c r="H8026" s="11" t="s">
        <v>32</v>
      </c>
      <c r="I8026" s="67">
        <f t="shared" ref="I8026:O8026" si="6426">SUM(I8027:I8035)</f>
        <v>126979</v>
      </c>
      <c r="J8026" s="67">
        <f t="shared" si="6426"/>
        <v>126979</v>
      </c>
      <c r="K8026" s="67">
        <f t="shared" si="6426"/>
        <v>0</v>
      </c>
      <c r="L8026" s="67">
        <f t="shared" si="6417"/>
        <v>18550</v>
      </c>
      <c r="M8026" s="67">
        <f t="shared" si="6426"/>
        <v>0</v>
      </c>
      <c r="N8026" s="67">
        <f t="shared" si="6426"/>
        <v>0</v>
      </c>
      <c r="O8026" s="67">
        <f t="shared" si="6426"/>
        <v>18550</v>
      </c>
      <c r="P8026" s="67">
        <f t="shared" si="6413"/>
        <v>18550</v>
      </c>
      <c r="Q8026" s="67">
        <f t="shared" si="6414"/>
        <v>14.608714826861135</v>
      </c>
    </row>
    <row r="8027" spans="1:17" x14ac:dyDescent="0.25">
      <c r="A8027" s="12" t="s">
        <v>2240</v>
      </c>
      <c r="B8027" s="12" t="s">
        <v>146</v>
      </c>
      <c r="C8027" s="12" t="s">
        <v>11</v>
      </c>
      <c r="D8027" s="43" t="s">
        <v>2309</v>
      </c>
      <c r="E8027" s="48">
        <v>6131</v>
      </c>
      <c r="F8027" s="43"/>
      <c r="G8027" s="56" t="s">
        <v>2907</v>
      </c>
      <c r="H8027" s="23" t="s">
        <v>33</v>
      </c>
      <c r="I8027" s="68">
        <v>2000</v>
      </c>
      <c r="J8027" s="68">
        <v>2000</v>
      </c>
      <c r="K8027" s="68"/>
      <c r="L8027" s="68">
        <f t="shared" si="6417"/>
        <v>300</v>
      </c>
      <c r="M8027" s="68"/>
      <c r="N8027" s="68"/>
      <c r="O8027" s="68">
        <v>300</v>
      </c>
      <c r="P8027" s="68">
        <f t="shared" si="6413"/>
        <v>300</v>
      </c>
      <c r="Q8027" s="68">
        <f t="shared" si="6414"/>
        <v>15</v>
      </c>
    </row>
    <row r="8028" spans="1:17" x14ac:dyDescent="0.25">
      <c r="A8028" s="12" t="s">
        <v>2240</v>
      </c>
      <c r="B8028" s="12" t="s">
        <v>146</v>
      </c>
      <c r="C8028" s="12" t="s">
        <v>11</v>
      </c>
      <c r="D8028" s="43" t="s">
        <v>2309</v>
      </c>
      <c r="E8028" s="48">
        <v>6132</v>
      </c>
      <c r="F8028" s="43"/>
      <c r="G8028" s="56" t="s">
        <v>2907</v>
      </c>
      <c r="H8028" s="23" t="s">
        <v>227</v>
      </c>
      <c r="I8028" s="68">
        <v>26000</v>
      </c>
      <c r="J8028" s="68">
        <v>26000</v>
      </c>
      <c r="K8028" s="68"/>
      <c r="L8028" s="68">
        <f t="shared" si="6417"/>
        <v>3000</v>
      </c>
      <c r="M8028" s="68"/>
      <c r="N8028" s="68"/>
      <c r="O8028" s="68">
        <v>3000</v>
      </c>
      <c r="P8028" s="68">
        <f t="shared" si="6413"/>
        <v>3000</v>
      </c>
      <c r="Q8028" s="68">
        <f t="shared" si="6414"/>
        <v>11.538461538461538</v>
      </c>
    </row>
    <row r="8029" spans="1:17" x14ac:dyDescent="0.25">
      <c r="A8029" s="12" t="s">
        <v>2240</v>
      </c>
      <c r="B8029" s="12" t="s">
        <v>146</v>
      </c>
      <c r="C8029" s="12" t="s">
        <v>11</v>
      </c>
      <c r="D8029" s="43" t="s">
        <v>2309</v>
      </c>
      <c r="E8029" s="48">
        <v>6133</v>
      </c>
      <c r="F8029" s="43"/>
      <c r="G8029" s="56" t="s">
        <v>2907</v>
      </c>
      <c r="H8029" s="23" t="s">
        <v>229</v>
      </c>
      <c r="I8029" s="68">
        <v>11000</v>
      </c>
      <c r="J8029" s="68">
        <v>11000</v>
      </c>
      <c r="K8029" s="68"/>
      <c r="L8029" s="68">
        <f t="shared" si="6417"/>
        <v>1400</v>
      </c>
      <c r="M8029" s="68"/>
      <c r="N8029" s="68"/>
      <c r="O8029" s="68">
        <v>1400</v>
      </c>
      <c r="P8029" s="68">
        <f t="shared" si="6413"/>
        <v>1400</v>
      </c>
      <c r="Q8029" s="68">
        <f t="shared" si="6414"/>
        <v>12.727272727272727</v>
      </c>
    </row>
    <row r="8030" spans="1:17" x14ac:dyDescent="0.25">
      <c r="A8030" s="12" t="s">
        <v>2240</v>
      </c>
      <c r="B8030" s="12" t="s">
        <v>146</v>
      </c>
      <c r="C8030" s="12" t="s">
        <v>11</v>
      </c>
      <c r="D8030" s="43" t="s">
        <v>2309</v>
      </c>
      <c r="E8030" s="48">
        <v>6134</v>
      </c>
      <c r="F8030" s="43"/>
      <c r="G8030" s="56" t="s">
        <v>2907</v>
      </c>
      <c r="H8030" s="23" t="s">
        <v>169</v>
      </c>
      <c r="I8030" s="68">
        <v>30000</v>
      </c>
      <c r="J8030" s="68">
        <v>30000</v>
      </c>
      <c r="K8030" s="68"/>
      <c r="L8030" s="68">
        <f t="shared" si="6417"/>
        <v>2500</v>
      </c>
      <c r="M8030" s="68"/>
      <c r="N8030" s="68"/>
      <c r="O8030" s="68">
        <v>2500</v>
      </c>
      <c r="P8030" s="68">
        <f t="shared" si="6413"/>
        <v>2500</v>
      </c>
      <c r="Q8030" s="68">
        <f t="shared" si="6414"/>
        <v>8.3333333333333321</v>
      </c>
    </row>
    <row r="8031" spans="1:17" x14ac:dyDescent="0.25">
      <c r="A8031" s="12" t="s">
        <v>2240</v>
      </c>
      <c r="B8031" s="12" t="s">
        <v>146</v>
      </c>
      <c r="C8031" s="12" t="s">
        <v>11</v>
      </c>
      <c r="D8031" s="43" t="s">
        <v>2309</v>
      </c>
      <c r="E8031" s="48">
        <v>6135</v>
      </c>
      <c r="F8031" s="43"/>
      <c r="G8031" s="56" t="s">
        <v>2907</v>
      </c>
      <c r="H8031" s="23" t="s">
        <v>231</v>
      </c>
      <c r="I8031" s="68">
        <v>6500</v>
      </c>
      <c r="J8031" s="68">
        <v>6500</v>
      </c>
      <c r="K8031" s="68"/>
      <c r="L8031" s="68">
        <f t="shared" si="6417"/>
        <v>1300</v>
      </c>
      <c r="M8031" s="68"/>
      <c r="N8031" s="68"/>
      <c r="O8031" s="68">
        <v>1300</v>
      </c>
      <c r="P8031" s="68">
        <f t="shared" si="6413"/>
        <v>1300</v>
      </c>
      <c r="Q8031" s="68">
        <f t="shared" si="6414"/>
        <v>20</v>
      </c>
    </row>
    <row r="8032" spans="1:17" x14ac:dyDescent="0.25">
      <c r="A8032" s="12" t="s">
        <v>2240</v>
      </c>
      <c r="B8032" s="12" t="s">
        <v>146</v>
      </c>
      <c r="C8032" s="12" t="s">
        <v>11</v>
      </c>
      <c r="D8032" s="43" t="s">
        <v>2309</v>
      </c>
      <c r="E8032" s="48">
        <v>6136</v>
      </c>
      <c r="F8032" s="43"/>
      <c r="G8032" s="56" t="s">
        <v>2907</v>
      </c>
      <c r="H8032" s="23" t="s">
        <v>233</v>
      </c>
      <c r="I8032" s="68">
        <v>100</v>
      </c>
      <c r="J8032" s="68">
        <v>100</v>
      </c>
      <c r="K8032" s="68"/>
      <c r="L8032" s="68">
        <f t="shared" si="6417"/>
        <v>0</v>
      </c>
      <c r="M8032" s="68"/>
      <c r="N8032" s="68"/>
      <c r="O8032" s="68">
        <v>0</v>
      </c>
      <c r="P8032" s="68">
        <f t="shared" si="6413"/>
        <v>0</v>
      </c>
      <c r="Q8032" s="68">
        <f t="shared" si="6414"/>
        <v>0</v>
      </c>
    </row>
    <row r="8033" spans="1:17" x14ac:dyDescent="0.25">
      <c r="A8033" s="12" t="s">
        <v>2240</v>
      </c>
      <c r="B8033" s="12" t="s">
        <v>146</v>
      </c>
      <c r="C8033" s="12" t="s">
        <v>11</v>
      </c>
      <c r="D8033" s="43" t="s">
        <v>2309</v>
      </c>
      <c r="E8033" s="48">
        <v>6137</v>
      </c>
      <c r="F8033" s="43"/>
      <c r="G8033" s="56" t="s">
        <v>2907</v>
      </c>
      <c r="H8033" s="23" t="s">
        <v>235</v>
      </c>
      <c r="I8033" s="68">
        <v>10321</v>
      </c>
      <c r="J8033" s="68">
        <v>10321</v>
      </c>
      <c r="K8033" s="68"/>
      <c r="L8033" s="68">
        <f t="shared" si="6417"/>
        <v>5200</v>
      </c>
      <c r="M8033" s="68"/>
      <c r="N8033" s="68"/>
      <c r="O8033" s="68">
        <v>5200</v>
      </c>
      <c r="P8033" s="68">
        <f t="shared" si="6413"/>
        <v>5200</v>
      </c>
      <c r="Q8033" s="68">
        <f t="shared" si="6414"/>
        <v>50.382714853211894</v>
      </c>
    </row>
    <row r="8034" spans="1:17" x14ac:dyDescent="0.25">
      <c r="A8034" s="12" t="s">
        <v>2240</v>
      </c>
      <c r="B8034" s="12" t="s">
        <v>146</v>
      </c>
      <c r="C8034" s="12" t="s">
        <v>11</v>
      </c>
      <c r="D8034" s="43" t="s">
        <v>2309</v>
      </c>
      <c r="E8034" s="48">
        <v>6138</v>
      </c>
      <c r="F8034" s="43"/>
      <c r="G8034" s="56" t="s">
        <v>2907</v>
      </c>
      <c r="H8034" s="23" t="s">
        <v>237</v>
      </c>
      <c r="I8034" s="68">
        <v>6000</v>
      </c>
      <c r="J8034" s="68">
        <v>6000</v>
      </c>
      <c r="K8034" s="68"/>
      <c r="L8034" s="68">
        <f t="shared" si="6417"/>
        <v>1600</v>
      </c>
      <c r="M8034" s="68"/>
      <c r="N8034" s="68"/>
      <c r="O8034" s="68">
        <v>1600</v>
      </c>
      <c r="P8034" s="68">
        <f t="shared" si="6413"/>
        <v>1600</v>
      </c>
      <c r="Q8034" s="68">
        <f t="shared" si="6414"/>
        <v>26.666666666666668</v>
      </c>
    </row>
    <row r="8035" spans="1:17" x14ac:dyDescent="0.25">
      <c r="A8035" s="14" t="s">
        <v>2240</v>
      </c>
      <c r="B8035" s="14" t="s">
        <v>146</v>
      </c>
      <c r="C8035" s="14" t="s">
        <v>11</v>
      </c>
      <c r="D8035" s="50" t="s">
        <v>2309</v>
      </c>
      <c r="E8035" s="50" t="s">
        <v>2720</v>
      </c>
      <c r="F8035" s="43" t="s">
        <v>1</v>
      </c>
      <c r="G8035" s="49" t="s">
        <v>1</v>
      </c>
      <c r="H8035" s="11" t="s">
        <v>35</v>
      </c>
      <c r="I8035" s="67">
        <f t="shared" ref="I8035:O8035" si="6427">SUM(I8036:I8038)</f>
        <v>35058</v>
      </c>
      <c r="J8035" s="67">
        <f t="shared" si="6427"/>
        <v>35058</v>
      </c>
      <c r="K8035" s="67">
        <f t="shared" si="6427"/>
        <v>0</v>
      </c>
      <c r="L8035" s="67">
        <f t="shared" si="6417"/>
        <v>3250</v>
      </c>
      <c r="M8035" s="67">
        <f t="shared" si="6427"/>
        <v>0</v>
      </c>
      <c r="N8035" s="67">
        <f t="shared" si="6427"/>
        <v>0</v>
      </c>
      <c r="O8035" s="67">
        <f t="shared" si="6427"/>
        <v>3250</v>
      </c>
      <c r="P8035" s="67">
        <f t="shared" si="6413"/>
        <v>3250</v>
      </c>
      <c r="Q8035" s="67">
        <f t="shared" si="6414"/>
        <v>9.2703519881339496</v>
      </c>
    </row>
    <row r="8036" spans="1:17" x14ac:dyDescent="0.25">
      <c r="A8036" s="12" t="s">
        <v>2240</v>
      </c>
      <c r="B8036" s="12" t="s">
        <v>146</v>
      </c>
      <c r="C8036" s="12" t="s">
        <v>11</v>
      </c>
      <c r="D8036" s="43" t="s">
        <v>2309</v>
      </c>
      <c r="E8036" s="48">
        <v>6139</v>
      </c>
      <c r="F8036" s="43"/>
      <c r="G8036" s="56" t="s">
        <v>2907</v>
      </c>
      <c r="H8036" s="23" t="s">
        <v>35</v>
      </c>
      <c r="I8036" s="68">
        <v>32058</v>
      </c>
      <c r="J8036" s="68">
        <v>32058</v>
      </c>
      <c r="K8036" s="68"/>
      <c r="L8036" s="68">
        <f t="shared" si="6417"/>
        <v>3000</v>
      </c>
      <c r="M8036" s="68"/>
      <c r="N8036" s="68"/>
      <c r="O8036" s="68">
        <v>3000</v>
      </c>
      <c r="P8036" s="68">
        <f t="shared" si="6413"/>
        <v>3000</v>
      </c>
      <c r="Q8036" s="68">
        <f t="shared" si="6414"/>
        <v>9.3580385551188474</v>
      </c>
    </row>
    <row r="8037" spans="1:17" x14ac:dyDescent="0.25">
      <c r="A8037" s="12" t="s">
        <v>2240</v>
      </c>
      <c r="B8037" s="12" t="s">
        <v>146</v>
      </c>
      <c r="C8037" s="12" t="s">
        <v>11</v>
      </c>
      <c r="D8037" s="43" t="s">
        <v>2309</v>
      </c>
      <c r="E8037" s="48">
        <v>6139</v>
      </c>
      <c r="F8037" s="43" t="s">
        <v>2315</v>
      </c>
      <c r="G8037" s="56" t="s">
        <v>2907</v>
      </c>
      <c r="H8037" s="23" t="s">
        <v>43</v>
      </c>
      <c r="I8037" s="68">
        <v>2900</v>
      </c>
      <c r="J8037" s="68">
        <v>2900</v>
      </c>
      <c r="K8037" s="68"/>
      <c r="L8037" s="68">
        <f t="shared" si="6417"/>
        <v>250</v>
      </c>
      <c r="M8037" s="68"/>
      <c r="N8037" s="68"/>
      <c r="O8037" s="68">
        <v>250</v>
      </c>
      <c r="P8037" s="68">
        <f t="shared" si="6413"/>
        <v>250</v>
      </c>
      <c r="Q8037" s="68">
        <f t="shared" si="6414"/>
        <v>8.6206896551724146</v>
      </c>
    </row>
    <row r="8038" spans="1:17" ht="22.5" x14ac:dyDescent="0.25">
      <c r="A8038" s="12" t="s">
        <v>2240</v>
      </c>
      <c r="B8038" s="12" t="s">
        <v>146</v>
      </c>
      <c r="C8038" s="12" t="s">
        <v>11</v>
      </c>
      <c r="D8038" s="43" t="s">
        <v>2309</v>
      </c>
      <c r="E8038" s="48">
        <v>6139</v>
      </c>
      <c r="F8038" s="43" t="s">
        <v>2316</v>
      </c>
      <c r="G8038" s="56" t="s">
        <v>2907</v>
      </c>
      <c r="H8038" s="23" t="s">
        <v>49</v>
      </c>
      <c r="I8038" s="68">
        <v>100</v>
      </c>
      <c r="J8038" s="68">
        <v>100</v>
      </c>
      <c r="K8038" s="68"/>
      <c r="L8038" s="68">
        <f t="shared" si="6417"/>
        <v>0</v>
      </c>
      <c r="M8038" s="68"/>
      <c r="N8038" s="68"/>
      <c r="O8038" s="68">
        <v>0</v>
      </c>
      <c r="P8038" s="68">
        <f t="shared" si="6413"/>
        <v>0</v>
      </c>
      <c r="Q8038" s="68">
        <f t="shared" si="6414"/>
        <v>0</v>
      </c>
    </row>
    <row r="8039" spans="1:17" ht="22.5" x14ac:dyDescent="0.25">
      <c r="A8039" s="14" t="s">
        <v>1</v>
      </c>
      <c r="B8039" s="14" t="s">
        <v>1</v>
      </c>
      <c r="C8039" s="14" t="s">
        <v>1</v>
      </c>
      <c r="D8039" s="42" t="s">
        <v>1</v>
      </c>
      <c r="E8039" s="42" t="s">
        <v>1</v>
      </c>
      <c r="F8039" s="42" t="s">
        <v>1</v>
      </c>
      <c r="G8039" s="42" t="s">
        <v>1</v>
      </c>
      <c r="H8039" s="17" t="s">
        <v>50</v>
      </c>
      <c r="I8039" s="66">
        <f t="shared" ref="I8039:O8040" si="6428">SUM(I8040)</f>
        <v>200</v>
      </c>
      <c r="J8039" s="66">
        <f t="shared" si="6428"/>
        <v>200</v>
      </c>
      <c r="K8039" s="66">
        <f t="shared" si="6428"/>
        <v>0</v>
      </c>
      <c r="L8039" s="66">
        <f t="shared" si="6417"/>
        <v>0</v>
      </c>
      <c r="M8039" s="66">
        <f t="shared" si="6428"/>
        <v>0</v>
      </c>
      <c r="N8039" s="66">
        <f t="shared" si="6428"/>
        <v>0</v>
      </c>
      <c r="O8039" s="66">
        <f t="shared" si="6428"/>
        <v>0</v>
      </c>
      <c r="P8039" s="66">
        <f t="shared" si="6413"/>
        <v>0</v>
      </c>
      <c r="Q8039" s="66">
        <f t="shared" si="6414"/>
        <v>0</v>
      </c>
    </row>
    <row r="8040" spans="1:17" x14ac:dyDescent="0.25">
      <c r="A8040" s="12" t="s">
        <v>2240</v>
      </c>
      <c r="B8040" s="12" t="s">
        <v>146</v>
      </c>
      <c r="C8040" s="12" t="s">
        <v>11</v>
      </c>
      <c r="D8040" s="43" t="s">
        <v>2309</v>
      </c>
      <c r="E8040" s="42" t="s">
        <v>2712</v>
      </c>
      <c r="F8040" s="42" t="s">
        <v>1</v>
      </c>
      <c r="G8040" s="42" t="s">
        <v>1</v>
      </c>
      <c r="H8040" s="11" t="s">
        <v>52</v>
      </c>
      <c r="I8040" s="67">
        <f t="shared" si="6428"/>
        <v>200</v>
      </c>
      <c r="J8040" s="67">
        <f t="shared" si="6428"/>
        <v>200</v>
      </c>
      <c r="K8040" s="67">
        <f t="shared" si="6428"/>
        <v>0</v>
      </c>
      <c r="L8040" s="67">
        <f t="shared" si="6417"/>
        <v>0</v>
      </c>
      <c r="M8040" s="67">
        <f t="shared" si="6428"/>
        <v>0</v>
      </c>
      <c r="N8040" s="67">
        <f t="shared" si="6428"/>
        <v>0</v>
      </c>
      <c r="O8040" s="67">
        <f t="shared" si="6428"/>
        <v>0</v>
      </c>
      <c r="P8040" s="67">
        <f t="shared" si="6413"/>
        <v>0</v>
      </c>
      <c r="Q8040" s="67">
        <f t="shared" si="6414"/>
        <v>0</v>
      </c>
    </row>
    <row r="8041" spans="1:17" x14ac:dyDescent="0.25">
      <c r="A8041" s="14" t="s">
        <v>2240</v>
      </c>
      <c r="B8041" s="14" t="s">
        <v>146</v>
      </c>
      <c r="C8041" s="14" t="s">
        <v>11</v>
      </c>
      <c r="D8041" s="50" t="s">
        <v>2309</v>
      </c>
      <c r="E8041" s="50" t="s">
        <v>2739</v>
      </c>
      <c r="F8041" s="43" t="s">
        <v>1</v>
      </c>
      <c r="G8041" s="49" t="s">
        <v>1</v>
      </c>
      <c r="H8041" s="11" t="s">
        <v>58</v>
      </c>
      <c r="I8041" s="67">
        <f t="shared" ref="I8041" si="6429">SUM(I8042:I8043)</f>
        <v>200</v>
      </c>
      <c r="J8041" s="67">
        <f t="shared" ref="J8041:K8041" si="6430">SUM(J8042:J8043)</f>
        <v>200</v>
      </c>
      <c r="K8041" s="67">
        <f t="shared" si="6430"/>
        <v>0</v>
      </c>
      <c r="L8041" s="67">
        <f t="shared" si="6417"/>
        <v>0</v>
      </c>
      <c r="M8041" s="67">
        <f t="shared" ref="M8041" si="6431">SUM(M8042:M8043)</f>
        <v>0</v>
      </c>
      <c r="N8041" s="67">
        <f t="shared" ref="N8041:O8041" si="6432">SUM(N8042:N8043)</f>
        <v>0</v>
      </c>
      <c r="O8041" s="67">
        <f t="shared" si="6432"/>
        <v>0</v>
      </c>
      <c r="P8041" s="67">
        <f t="shared" si="6413"/>
        <v>0</v>
      </c>
      <c r="Q8041" s="67">
        <f t="shared" si="6414"/>
        <v>0</v>
      </c>
    </row>
    <row r="8042" spans="1:17" x14ac:dyDescent="0.25">
      <c r="A8042" s="12" t="s">
        <v>2240</v>
      </c>
      <c r="B8042" s="12" t="s">
        <v>146</v>
      </c>
      <c r="C8042" s="12" t="s">
        <v>11</v>
      </c>
      <c r="D8042" s="43" t="s">
        <v>2309</v>
      </c>
      <c r="E8042" s="48">
        <v>6148</v>
      </c>
      <c r="F8042" s="43"/>
      <c r="G8042" s="56" t="s">
        <v>2907</v>
      </c>
      <c r="H8042" s="23" t="s">
        <v>58</v>
      </c>
      <c r="I8042" s="68">
        <v>100</v>
      </c>
      <c r="J8042" s="68">
        <v>100</v>
      </c>
      <c r="K8042" s="68"/>
      <c r="L8042" s="68">
        <f t="shared" si="6417"/>
        <v>0</v>
      </c>
      <c r="M8042" s="68"/>
      <c r="N8042" s="68"/>
      <c r="O8042" s="68"/>
      <c r="P8042" s="68">
        <f t="shared" si="6413"/>
        <v>0</v>
      </c>
      <c r="Q8042" s="68">
        <f t="shared" si="6414"/>
        <v>0</v>
      </c>
    </row>
    <row r="8043" spans="1:17" x14ac:dyDescent="0.25">
      <c r="A8043" s="12" t="s">
        <v>2240</v>
      </c>
      <c r="B8043" s="12" t="s">
        <v>146</v>
      </c>
      <c r="C8043" s="12" t="s">
        <v>11</v>
      </c>
      <c r="D8043" s="43" t="s">
        <v>2309</v>
      </c>
      <c r="E8043" s="48">
        <v>6148</v>
      </c>
      <c r="F8043" s="43" t="s">
        <v>2317</v>
      </c>
      <c r="G8043" s="56" t="s">
        <v>2907</v>
      </c>
      <c r="H8043" s="23" t="s">
        <v>207</v>
      </c>
      <c r="I8043" s="68">
        <v>100</v>
      </c>
      <c r="J8043" s="68">
        <v>100</v>
      </c>
      <c r="K8043" s="68"/>
      <c r="L8043" s="68">
        <f t="shared" si="6417"/>
        <v>0</v>
      </c>
      <c r="M8043" s="68"/>
      <c r="N8043" s="68"/>
      <c r="O8043" s="68"/>
      <c r="P8043" s="68">
        <f t="shared" si="6413"/>
        <v>0</v>
      </c>
      <c r="Q8043" s="68">
        <f t="shared" si="6414"/>
        <v>0</v>
      </c>
    </row>
    <row r="8044" spans="1:17" ht="22.5" x14ac:dyDescent="0.25">
      <c r="A8044" s="14" t="s">
        <v>1</v>
      </c>
      <c r="B8044" s="14" t="s">
        <v>1</v>
      </c>
      <c r="C8044" s="14" t="s">
        <v>1</v>
      </c>
      <c r="D8044" s="42" t="s">
        <v>1</v>
      </c>
      <c r="E8044" s="42" t="s">
        <v>1</v>
      </c>
      <c r="F8044" s="42" t="s">
        <v>1</v>
      </c>
      <c r="G8044" s="42" t="s">
        <v>1</v>
      </c>
      <c r="H8044" s="17" t="s">
        <v>59</v>
      </c>
      <c r="I8044" s="66">
        <f t="shared" ref="I8044:O8044" si="6433">SUM(I8045)</f>
        <v>15100</v>
      </c>
      <c r="J8044" s="66">
        <f t="shared" si="6433"/>
        <v>15100</v>
      </c>
      <c r="K8044" s="66">
        <f t="shared" si="6433"/>
        <v>0</v>
      </c>
      <c r="L8044" s="66">
        <f t="shared" si="6417"/>
        <v>1250</v>
      </c>
      <c r="M8044" s="66">
        <f t="shared" si="6433"/>
        <v>0</v>
      </c>
      <c r="N8044" s="66">
        <f t="shared" si="6433"/>
        <v>0</v>
      </c>
      <c r="O8044" s="66">
        <f t="shared" si="6433"/>
        <v>1250</v>
      </c>
      <c r="P8044" s="66">
        <f t="shared" si="6413"/>
        <v>1250</v>
      </c>
      <c r="Q8044" s="66">
        <f t="shared" si="6414"/>
        <v>8.2781456953642394</v>
      </c>
    </row>
    <row r="8045" spans="1:17" x14ac:dyDescent="0.25">
      <c r="A8045" s="12" t="s">
        <v>2240</v>
      </c>
      <c r="B8045" s="12" t="s">
        <v>146</v>
      </c>
      <c r="C8045" s="12" t="s">
        <v>11</v>
      </c>
      <c r="D8045" s="43" t="s">
        <v>2309</v>
      </c>
      <c r="E8045" s="42" t="s">
        <v>2715</v>
      </c>
      <c r="F8045" s="42" t="s">
        <v>1</v>
      </c>
      <c r="G8045" s="42" t="s">
        <v>1</v>
      </c>
      <c r="H8045" s="11" t="s">
        <v>61</v>
      </c>
      <c r="I8045" s="67">
        <f t="shared" ref="I8045" si="6434">SUM(I8046:I8048)</f>
        <v>15100</v>
      </c>
      <c r="J8045" s="67">
        <f t="shared" ref="J8045:K8045" si="6435">SUM(J8046:J8048)</f>
        <v>15100</v>
      </c>
      <c r="K8045" s="67">
        <f t="shared" si="6435"/>
        <v>0</v>
      </c>
      <c r="L8045" s="67">
        <f t="shared" si="6417"/>
        <v>1250</v>
      </c>
      <c r="M8045" s="67">
        <f t="shared" ref="M8045" si="6436">SUM(M8046:M8048)</f>
        <v>0</v>
      </c>
      <c r="N8045" s="67">
        <f t="shared" ref="N8045:O8045" si="6437">SUM(N8046:N8048)</f>
        <v>0</v>
      </c>
      <c r="O8045" s="67">
        <f t="shared" si="6437"/>
        <v>1250</v>
      </c>
      <c r="P8045" s="67">
        <f t="shared" si="6413"/>
        <v>1250</v>
      </c>
      <c r="Q8045" s="67">
        <f t="shared" si="6414"/>
        <v>8.2781456953642394</v>
      </c>
    </row>
    <row r="8046" spans="1:17" x14ac:dyDescent="0.25">
      <c r="A8046" s="12" t="s">
        <v>2240</v>
      </c>
      <c r="B8046" s="12" t="s">
        <v>146</v>
      </c>
      <c r="C8046" s="12" t="s">
        <v>11</v>
      </c>
      <c r="D8046" s="43" t="s">
        <v>2309</v>
      </c>
      <c r="E8046" s="48">
        <v>8213</v>
      </c>
      <c r="F8046" s="43"/>
      <c r="G8046" s="56" t="s">
        <v>2907</v>
      </c>
      <c r="H8046" s="23" t="s">
        <v>62</v>
      </c>
      <c r="I8046" s="68">
        <v>12000</v>
      </c>
      <c r="J8046" s="68">
        <v>12000</v>
      </c>
      <c r="K8046" s="68"/>
      <c r="L8046" s="68">
        <f t="shared" si="6417"/>
        <v>1000</v>
      </c>
      <c r="M8046" s="68"/>
      <c r="N8046" s="68"/>
      <c r="O8046" s="68">
        <v>1000</v>
      </c>
      <c r="P8046" s="68">
        <f t="shared" si="6413"/>
        <v>1000</v>
      </c>
      <c r="Q8046" s="68">
        <f t="shared" si="6414"/>
        <v>8.3333333333333321</v>
      </c>
    </row>
    <row r="8047" spans="1:17" x14ac:dyDescent="0.25">
      <c r="A8047" s="12" t="s">
        <v>2240</v>
      </c>
      <c r="B8047" s="12" t="s">
        <v>146</v>
      </c>
      <c r="C8047" s="12" t="s">
        <v>11</v>
      </c>
      <c r="D8047" s="43" t="s">
        <v>2309</v>
      </c>
      <c r="E8047" s="48">
        <v>8215</v>
      </c>
      <c r="F8047" s="43"/>
      <c r="G8047" s="56" t="s">
        <v>2907</v>
      </c>
      <c r="H8047" s="23" t="s">
        <v>183</v>
      </c>
      <c r="I8047" s="68">
        <v>3000</v>
      </c>
      <c r="J8047" s="68">
        <v>3000</v>
      </c>
      <c r="K8047" s="68"/>
      <c r="L8047" s="68">
        <f t="shared" si="6417"/>
        <v>250</v>
      </c>
      <c r="M8047" s="68"/>
      <c r="N8047" s="68"/>
      <c r="O8047" s="68">
        <v>250</v>
      </c>
      <c r="P8047" s="68">
        <f t="shared" si="6413"/>
        <v>250</v>
      </c>
      <c r="Q8047" s="68">
        <f t="shared" si="6414"/>
        <v>8.3333333333333321</v>
      </c>
    </row>
    <row r="8048" spans="1:17" x14ac:dyDescent="0.25">
      <c r="A8048" s="12" t="s">
        <v>2240</v>
      </c>
      <c r="B8048" s="12" t="s">
        <v>146</v>
      </c>
      <c r="C8048" s="12" t="s">
        <v>11</v>
      </c>
      <c r="D8048" s="43" t="s">
        <v>2309</v>
      </c>
      <c r="E8048" s="48">
        <v>8216</v>
      </c>
      <c r="F8048" s="43"/>
      <c r="G8048" s="56" t="s">
        <v>2907</v>
      </c>
      <c r="H8048" s="23" t="s">
        <v>248</v>
      </c>
      <c r="I8048" s="68">
        <v>100</v>
      </c>
      <c r="J8048" s="68">
        <v>100</v>
      </c>
      <c r="K8048" s="68"/>
      <c r="L8048" s="68">
        <f t="shared" si="6417"/>
        <v>0</v>
      </c>
      <c r="M8048" s="68"/>
      <c r="N8048" s="68"/>
      <c r="O8048" s="68">
        <v>0</v>
      </c>
      <c r="P8048" s="68">
        <f t="shared" si="6413"/>
        <v>0</v>
      </c>
      <c r="Q8048" s="68">
        <f t="shared" si="6414"/>
        <v>0</v>
      </c>
    </row>
    <row r="8049" spans="1:17" ht="22.5" x14ac:dyDescent="0.25">
      <c r="A8049" s="23" t="s">
        <v>1</v>
      </c>
      <c r="B8049" s="23" t="s">
        <v>1</v>
      </c>
      <c r="C8049" s="23" t="s">
        <v>1</v>
      </c>
      <c r="D8049" s="49" t="s">
        <v>1</v>
      </c>
      <c r="E8049" s="49" t="s">
        <v>1</v>
      </c>
      <c r="F8049" s="49" t="s">
        <v>1</v>
      </c>
      <c r="G8049" s="49" t="s">
        <v>1</v>
      </c>
      <c r="H8049" s="17" t="s">
        <v>2318</v>
      </c>
      <c r="I8049" s="66">
        <f t="shared" ref="I8049:O8049" si="6438">SUM(I8016,I8039,I8044)</f>
        <v>1222912</v>
      </c>
      <c r="J8049" s="66">
        <f t="shared" si="6438"/>
        <v>1222912</v>
      </c>
      <c r="K8049" s="66">
        <f t="shared" si="6438"/>
        <v>0</v>
      </c>
      <c r="L8049" s="66">
        <f t="shared" si="6417"/>
        <v>110500</v>
      </c>
      <c r="M8049" s="66">
        <f t="shared" si="6438"/>
        <v>0</v>
      </c>
      <c r="N8049" s="66">
        <f t="shared" si="6438"/>
        <v>0</v>
      </c>
      <c r="O8049" s="66">
        <f t="shared" si="6438"/>
        <v>110500</v>
      </c>
      <c r="P8049" s="66">
        <f t="shared" si="6413"/>
        <v>110500</v>
      </c>
      <c r="Q8049" s="66">
        <f t="shared" si="6414"/>
        <v>9.0358096085409247</v>
      </c>
    </row>
    <row r="8050" spans="1:17" ht="15.75" thickBot="1" x14ac:dyDescent="0.3">
      <c r="A8050" s="23" t="s">
        <v>1</v>
      </c>
      <c r="B8050" s="23" t="s">
        <v>1</v>
      </c>
      <c r="C8050" s="23" t="s">
        <v>1</v>
      </c>
      <c r="D8050" s="49" t="s">
        <v>1</v>
      </c>
      <c r="E8050" s="49" t="s">
        <v>1</v>
      </c>
      <c r="F8050" s="49" t="s">
        <v>1</v>
      </c>
      <c r="G8050" s="49" t="s">
        <v>1</v>
      </c>
      <c r="H8050" s="11" t="s">
        <v>64</v>
      </c>
      <c r="I8050" s="67">
        <v>40</v>
      </c>
      <c r="J8050" s="67">
        <v>40</v>
      </c>
      <c r="K8050" s="67"/>
      <c r="L8050" s="67"/>
      <c r="M8050" s="67"/>
      <c r="N8050" s="67"/>
      <c r="O8050" s="67"/>
      <c r="P8050" s="67">
        <f t="shared" si="6413"/>
        <v>0</v>
      </c>
      <c r="Q8050" s="67">
        <f t="shared" si="6414"/>
        <v>0</v>
      </c>
    </row>
    <row r="8051" spans="1:17" ht="34.5" thickBot="1" x14ac:dyDescent="0.3">
      <c r="A8051" s="23" t="s">
        <v>1</v>
      </c>
      <c r="B8051" s="23" t="s">
        <v>1</v>
      </c>
      <c r="C8051" s="23" t="s">
        <v>1</v>
      </c>
      <c r="D8051" s="49" t="s">
        <v>1</v>
      </c>
      <c r="E8051" s="49" t="s">
        <v>1</v>
      </c>
      <c r="F8051" s="49" t="s">
        <v>1</v>
      </c>
      <c r="G8051" s="49" t="s">
        <v>1</v>
      </c>
      <c r="H8051" s="22" t="s">
        <v>65</v>
      </c>
      <c r="I8051" s="64" t="s">
        <v>2718</v>
      </c>
      <c r="J8051" s="64" t="s">
        <v>2879</v>
      </c>
      <c r="K8051" s="64" t="s">
        <v>2942</v>
      </c>
      <c r="L8051" s="64" t="s">
        <v>2942</v>
      </c>
      <c r="M8051" s="64" t="s">
        <v>2950</v>
      </c>
      <c r="N8051" s="64" t="s">
        <v>2949</v>
      </c>
      <c r="O8051" s="64" t="s">
        <v>2948</v>
      </c>
      <c r="P8051" s="64" t="s">
        <v>2942</v>
      </c>
      <c r="Q8051" s="64" t="s">
        <v>2944</v>
      </c>
    </row>
    <row r="8052" spans="1:17" x14ac:dyDescent="0.25">
      <c r="A8052" s="24"/>
      <c r="B8052" s="24"/>
      <c r="C8052" s="24"/>
      <c r="D8052" s="51"/>
      <c r="E8052" s="51"/>
      <c r="F8052" s="51"/>
      <c r="G8052" s="51"/>
      <c r="H8052" s="18" t="s">
        <v>1</v>
      </c>
      <c r="I8052" s="65">
        <v>1</v>
      </c>
      <c r="J8052" s="65" t="s">
        <v>2894</v>
      </c>
      <c r="K8052" s="65">
        <v>3</v>
      </c>
      <c r="L8052" s="65" t="s">
        <v>2945</v>
      </c>
      <c r="M8052" s="65">
        <v>5</v>
      </c>
      <c r="N8052" s="65">
        <v>6</v>
      </c>
      <c r="O8052" s="65">
        <v>7</v>
      </c>
      <c r="P8052" s="65" t="s">
        <v>2946</v>
      </c>
      <c r="Q8052" s="65">
        <v>9</v>
      </c>
    </row>
    <row r="8053" spans="1:17" x14ac:dyDescent="0.25">
      <c r="A8053" s="24"/>
      <c r="B8053" s="24"/>
      <c r="C8053" s="24"/>
      <c r="D8053" s="51"/>
      <c r="E8053" s="52"/>
      <c r="F8053" s="52"/>
      <c r="G8053" s="52"/>
      <c r="H8053" s="19" t="s">
        <v>336</v>
      </c>
      <c r="I8053" s="69">
        <f t="shared" ref="I8053" si="6439">SUM(I8049)</f>
        <v>1222912</v>
      </c>
      <c r="J8053" s="69">
        <f t="shared" ref="J8053:K8053" si="6440">SUM(J8049)</f>
        <v>1222912</v>
      </c>
      <c r="K8053" s="69">
        <f t="shared" si="6440"/>
        <v>0</v>
      </c>
      <c r="L8053" s="69">
        <f t="shared" si="6417"/>
        <v>110500</v>
      </c>
      <c r="M8053" s="69">
        <f t="shared" ref="M8053" si="6441">SUM(M8049)</f>
        <v>0</v>
      </c>
      <c r="N8053" s="69">
        <f t="shared" ref="N8053:O8053" si="6442">SUM(N8049)</f>
        <v>0</v>
      </c>
      <c r="O8053" s="69">
        <f t="shared" si="6442"/>
        <v>110500</v>
      </c>
      <c r="P8053" s="69">
        <f t="shared" si="6413"/>
        <v>110500</v>
      </c>
      <c r="Q8053" s="69">
        <f t="shared" si="6414"/>
        <v>9.0358096085409247</v>
      </c>
    </row>
    <row r="8054" spans="1:17" x14ac:dyDescent="0.25">
      <c r="A8054" s="24"/>
      <c r="B8054" s="24"/>
      <c r="C8054" s="24"/>
      <c r="D8054" s="51"/>
      <c r="E8054" s="51"/>
      <c r="F8054" s="51"/>
      <c r="G8054" s="51"/>
      <c r="H8054" s="20" t="s">
        <v>67</v>
      </c>
      <c r="I8054" s="69">
        <f t="shared" ref="I8054" si="6443">SUM(I8053)</f>
        <v>1222912</v>
      </c>
      <c r="J8054" s="69">
        <f t="shared" ref="J8054:K8054" si="6444">SUM(J8053)</f>
        <v>1222912</v>
      </c>
      <c r="K8054" s="69">
        <f t="shared" si="6444"/>
        <v>0</v>
      </c>
      <c r="L8054" s="69">
        <f t="shared" si="6417"/>
        <v>110500</v>
      </c>
      <c r="M8054" s="69">
        <f t="shared" ref="M8054" si="6445">SUM(M8053)</f>
        <v>0</v>
      </c>
      <c r="N8054" s="69">
        <f t="shared" ref="N8054:O8054" si="6446">SUM(N8053)</f>
        <v>0</v>
      </c>
      <c r="O8054" s="69">
        <f t="shared" si="6446"/>
        <v>110500</v>
      </c>
      <c r="P8054" s="69">
        <f t="shared" si="6413"/>
        <v>110500</v>
      </c>
      <c r="Q8054" s="69">
        <f t="shared" si="6414"/>
        <v>9.0358096085409247</v>
      </c>
    </row>
    <row r="8055" spans="1:17" x14ac:dyDescent="0.25">
      <c r="A8055" s="25"/>
      <c r="B8055" s="25"/>
      <c r="C8055" s="25"/>
      <c r="D8055" s="53"/>
      <c r="E8055" s="53"/>
      <c r="F8055" s="53"/>
      <c r="G8055" s="53"/>
    </row>
    <row r="8056" spans="1:17" x14ac:dyDescent="0.25">
      <c r="A8056" s="23" t="s">
        <v>1</v>
      </c>
      <c r="B8056" s="23" t="s">
        <v>1</v>
      </c>
      <c r="C8056" s="23" t="s">
        <v>1</v>
      </c>
      <c r="D8056" s="49" t="s">
        <v>1</v>
      </c>
      <c r="E8056" s="49" t="s">
        <v>1</v>
      </c>
      <c r="F8056" s="49" t="s">
        <v>1</v>
      </c>
      <c r="G8056" s="49" t="s">
        <v>1</v>
      </c>
      <c r="H8056" s="26" t="s">
        <v>1</v>
      </c>
      <c r="I8056" s="70"/>
      <c r="J8056" s="70"/>
      <c r="K8056" s="70"/>
      <c r="L8056" s="70"/>
      <c r="M8056" s="70"/>
      <c r="N8056" s="70"/>
      <c r="O8056" s="70"/>
      <c r="P8056" s="70"/>
      <c r="Q8056" s="70"/>
    </row>
    <row r="8057" spans="1:17" x14ac:dyDescent="0.25">
      <c r="A8057" s="23" t="s">
        <v>1</v>
      </c>
      <c r="B8057" s="23" t="s">
        <v>1</v>
      </c>
      <c r="C8057" s="23" t="s">
        <v>1</v>
      </c>
      <c r="D8057" s="49" t="s">
        <v>1</v>
      </c>
      <c r="E8057" s="49" t="s">
        <v>1</v>
      </c>
      <c r="F8057" s="49" t="s">
        <v>1</v>
      </c>
      <c r="G8057" s="49" t="s">
        <v>1</v>
      </c>
      <c r="H8057" s="17" t="s">
        <v>2319</v>
      </c>
      <c r="I8057" s="66">
        <f t="shared" ref="I8057" si="6447">SUM(I8049)</f>
        <v>1222912</v>
      </c>
      <c r="J8057" s="66">
        <f t="shared" ref="J8057:K8057" si="6448">SUM(J8049)</f>
        <v>1222912</v>
      </c>
      <c r="K8057" s="66">
        <f t="shared" si="6448"/>
        <v>0</v>
      </c>
      <c r="L8057" s="66">
        <f t="shared" si="6417"/>
        <v>110500</v>
      </c>
      <c r="M8057" s="66">
        <f t="shared" ref="M8057" si="6449">SUM(M8049)</f>
        <v>0</v>
      </c>
      <c r="N8057" s="66">
        <f t="shared" ref="N8057:O8057" si="6450">SUM(N8049)</f>
        <v>0</v>
      </c>
      <c r="O8057" s="66">
        <f t="shared" si="6450"/>
        <v>110500</v>
      </c>
      <c r="P8057" s="66">
        <f t="shared" si="6413"/>
        <v>110500</v>
      </c>
      <c r="Q8057" s="66">
        <f t="shared" si="6414"/>
        <v>9.0358096085409247</v>
      </c>
    </row>
    <row r="8058" spans="1:17" x14ac:dyDescent="0.25">
      <c r="A8058" s="23" t="s">
        <v>1</v>
      </c>
      <c r="B8058" s="23" t="s">
        <v>1</v>
      </c>
      <c r="C8058" s="23" t="s">
        <v>1</v>
      </c>
      <c r="D8058" s="49" t="s">
        <v>1</v>
      </c>
      <c r="E8058" s="49" t="s">
        <v>1</v>
      </c>
      <c r="F8058" s="49" t="s">
        <v>1</v>
      </c>
      <c r="G8058" s="49" t="s">
        <v>1</v>
      </c>
      <c r="H8058" s="11" t="s">
        <v>64</v>
      </c>
      <c r="I8058" s="67">
        <f t="shared" ref="I8058" si="6451">I8050</f>
        <v>40</v>
      </c>
      <c r="J8058" s="67">
        <f t="shared" ref="J8058:K8058" si="6452">J8050</f>
        <v>40</v>
      </c>
      <c r="K8058" s="67">
        <f t="shared" si="6452"/>
        <v>0</v>
      </c>
      <c r="L8058" s="67"/>
      <c r="M8058" s="67">
        <f t="shared" ref="M8058" si="6453">M8050</f>
        <v>0</v>
      </c>
      <c r="N8058" s="67">
        <f t="shared" ref="N8058:O8058" si="6454">N8050</f>
        <v>0</v>
      </c>
      <c r="O8058" s="67">
        <f t="shared" si="6454"/>
        <v>0</v>
      </c>
      <c r="P8058" s="67">
        <f t="shared" si="6413"/>
        <v>0</v>
      </c>
      <c r="Q8058" s="67">
        <f t="shared" si="6414"/>
        <v>0</v>
      </c>
    </row>
    <row r="8059" spans="1:17" x14ac:dyDescent="0.25">
      <c r="A8059" s="23" t="s">
        <v>1</v>
      </c>
      <c r="B8059" s="23" t="s">
        <v>1</v>
      </c>
      <c r="C8059" s="23" t="s">
        <v>1</v>
      </c>
      <c r="D8059" s="49" t="s">
        <v>1</v>
      </c>
      <c r="E8059" s="49" t="s">
        <v>1</v>
      </c>
      <c r="F8059" s="49" t="s">
        <v>1</v>
      </c>
      <c r="G8059" s="49" t="s">
        <v>1</v>
      </c>
      <c r="H8059" s="13" t="s">
        <v>1</v>
      </c>
      <c r="I8059" s="71"/>
      <c r="J8059" s="71"/>
      <c r="K8059" s="71"/>
      <c r="L8059" s="71"/>
      <c r="M8059" s="71"/>
      <c r="N8059" s="71"/>
      <c r="O8059" s="71"/>
      <c r="P8059" s="71"/>
      <c r="Q8059" s="71"/>
    </row>
    <row r="8060" spans="1:17" ht="15.75" thickBot="1" x14ac:dyDescent="0.3">
      <c r="A8060" s="14" t="s">
        <v>2240</v>
      </c>
      <c r="B8060" s="14" t="s">
        <v>148</v>
      </c>
      <c r="C8060" s="12" t="s">
        <v>1</v>
      </c>
      <c r="D8060" s="43" t="s">
        <v>1</v>
      </c>
      <c r="E8060" s="42" t="s">
        <v>1</v>
      </c>
      <c r="F8060" s="42" t="s">
        <v>1</v>
      </c>
      <c r="G8060" s="42" t="s">
        <v>1</v>
      </c>
      <c r="H8060" s="11" t="s">
        <v>1</v>
      </c>
      <c r="I8060" s="63"/>
      <c r="J8060" s="63"/>
      <c r="K8060" s="63"/>
      <c r="L8060" s="63"/>
      <c r="M8060" s="63"/>
      <c r="N8060" s="63"/>
      <c r="O8060" s="63"/>
      <c r="P8060" s="63"/>
      <c r="Q8060" s="63"/>
    </row>
    <row r="8061" spans="1:17" ht="34.5" thickBot="1" x14ac:dyDescent="0.3">
      <c r="A8061" s="22" t="s">
        <v>4</v>
      </c>
      <c r="B8061" s="22" t="s">
        <v>5</v>
      </c>
      <c r="C8061" s="22" t="s">
        <v>6</v>
      </c>
      <c r="D8061" s="44" t="s">
        <v>2891</v>
      </c>
      <c r="E8061" s="44" t="s">
        <v>2895</v>
      </c>
      <c r="F8061" s="44" t="s">
        <v>7</v>
      </c>
      <c r="G8061" s="44" t="s">
        <v>8</v>
      </c>
      <c r="H8061" s="22" t="s">
        <v>9</v>
      </c>
      <c r="I8061" s="64" t="s">
        <v>2718</v>
      </c>
      <c r="J8061" s="64" t="s">
        <v>2879</v>
      </c>
      <c r="K8061" s="64" t="s">
        <v>2942</v>
      </c>
      <c r="L8061" s="64" t="s">
        <v>2942</v>
      </c>
      <c r="M8061" s="64" t="s">
        <v>2950</v>
      </c>
      <c r="N8061" s="64" t="s">
        <v>2949</v>
      </c>
      <c r="O8061" s="64" t="s">
        <v>2948</v>
      </c>
      <c r="P8061" s="64" t="s">
        <v>2942</v>
      </c>
      <c r="Q8061" s="64" t="s">
        <v>2944</v>
      </c>
    </row>
    <row r="8062" spans="1:17" x14ac:dyDescent="0.25">
      <c r="A8062" s="15" t="s">
        <v>1</v>
      </c>
      <c r="B8062" s="15" t="s">
        <v>1</v>
      </c>
      <c r="C8062" s="15" t="s">
        <v>1</v>
      </c>
      <c r="D8062" s="45" t="s">
        <v>1</v>
      </c>
      <c r="E8062" s="45" t="s">
        <v>1</v>
      </c>
      <c r="F8062" s="46" t="s">
        <v>1</v>
      </c>
      <c r="G8062" s="47" t="s">
        <v>1</v>
      </c>
      <c r="H8062" s="16" t="s">
        <v>1</v>
      </c>
      <c r="I8062" s="65">
        <v>1</v>
      </c>
      <c r="J8062" s="65" t="s">
        <v>2894</v>
      </c>
      <c r="K8062" s="65">
        <v>3</v>
      </c>
      <c r="L8062" s="65" t="s">
        <v>2945</v>
      </c>
      <c r="M8062" s="65">
        <v>5</v>
      </c>
      <c r="N8062" s="65">
        <v>6</v>
      </c>
      <c r="O8062" s="65">
        <v>7</v>
      </c>
      <c r="P8062" s="65" t="s">
        <v>2946</v>
      </c>
      <c r="Q8062" s="65">
        <v>9</v>
      </c>
    </row>
    <row r="8063" spans="1:17" x14ac:dyDescent="0.25">
      <c r="A8063" s="14" t="s">
        <v>2240</v>
      </c>
      <c r="B8063" s="14" t="s">
        <v>148</v>
      </c>
      <c r="C8063" s="12" t="s">
        <v>11</v>
      </c>
      <c r="D8063" s="43" t="s">
        <v>2320</v>
      </c>
      <c r="E8063" s="42" t="s">
        <v>1</v>
      </c>
      <c r="F8063" s="42" t="s">
        <v>1</v>
      </c>
      <c r="G8063" s="42" t="s">
        <v>1</v>
      </c>
      <c r="H8063" s="11" t="s">
        <v>2321</v>
      </c>
      <c r="I8063" s="63"/>
      <c r="J8063" s="63"/>
      <c r="K8063" s="63"/>
      <c r="L8063" s="63"/>
      <c r="M8063" s="63"/>
      <c r="N8063" s="63"/>
      <c r="O8063" s="63"/>
      <c r="P8063" s="63">
        <f t="shared" si="6413"/>
        <v>0</v>
      </c>
      <c r="Q8063" s="63" t="str">
        <f t="shared" si="6414"/>
        <v>-</v>
      </c>
    </row>
    <row r="8064" spans="1:17" ht="22.5" x14ac:dyDescent="0.25">
      <c r="A8064" s="14" t="s">
        <v>1</v>
      </c>
      <c r="B8064" s="14" t="s">
        <v>1</v>
      </c>
      <c r="C8064" s="14" t="s">
        <v>1</v>
      </c>
      <c r="D8064" s="42" t="s">
        <v>1</v>
      </c>
      <c r="E8064" s="42" t="s">
        <v>1</v>
      </c>
      <c r="F8064" s="42" t="s">
        <v>1</v>
      </c>
      <c r="G8064" s="42" t="s">
        <v>1</v>
      </c>
      <c r="H8064" s="17" t="s">
        <v>13</v>
      </c>
      <c r="I8064" s="66">
        <f t="shared" ref="I8064" si="6455">SUM(I8065,I8072,I8074)</f>
        <v>2061485</v>
      </c>
      <c r="J8064" s="66">
        <f t="shared" ref="J8064:K8064" si="6456">SUM(J8065,J8072,J8074)</f>
        <v>2061485</v>
      </c>
      <c r="K8064" s="66">
        <f t="shared" si="6456"/>
        <v>0</v>
      </c>
      <c r="L8064" s="66">
        <f t="shared" si="6417"/>
        <v>162748</v>
      </c>
      <c r="M8064" s="66">
        <f t="shared" ref="M8064" si="6457">SUM(M8065,M8072,M8074)</f>
        <v>0</v>
      </c>
      <c r="N8064" s="66">
        <f t="shared" ref="N8064:O8064" si="6458">SUM(N8065,N8072,N8074)</f>
        <v>0</v>
      </c>
      <c r="O8064" s="66">
        <f t="shared" si="6458"/>
        <v>162748</v>
      </c>
      <c r="P8064" s="66">
        <f t="shared" si="6413"/>
        <v>162748</v>
      </c>
      <c r="Q8064" s="66">
        <f t="shared" si="6414"/>
        <v>7.8946972692015711</v>
      </c>
    </row>
    <row r="8065" spans="1:17" x14ac:dyDescent="0.25">
      <c r="A8065" s="12" t="s">
        <v>2240</v>
      </c>
      <c r="B8065" s="12" t="s">
        <v>148</v>
      </c>
      <c r="C8065" s="12" t="s">
        <v>11</v>
      </c>
      <c r="D8065" s="43" t="s">
        <v>2320</v>
      </c>
      <c r="E8065" s="42" t="s">
        <v>2709</v>
      </c>
      <c r="F8065" s="42" t="s">
        <v>1</v>
      </c>
      <c r="G8065" s="42" t="s">
        <v>1</v>
      </c>
      <c r="H8065" s="11" t="s">
        <v>15</v>
      </c>
      <c r="I8065" s="67">
        <f t="shared" ref="I8065" si="6459">SUM(I8066,I8067)</f>
        <v>1616511</v>
      </c>
      <c r="J8065" s="67">
        <f t="shared" ref="J8065:K8065" si="6460">SUM(J8066,J8067)</f>
        <v>1616511</v>
      </c>
      <c r="K8065" s="67">
        <f t="shared" si="6460"/>
        <v>0</v>
      </c>
      <c r="L8065" s="67">
        <f t="shared" si="6417"/>
        <v>126316</v>
      </c>
      <c r="M8065" s="67">
        <f t="shared" ref="M8065" si="6461">SUM(M8066,M8067)</f>
        <v>0</v>
      </c>
      <c r="N8065" s="67">
        <f t="shared" ref="N8065:O8065" si="6462">SUM(N8066,N8067)</f>
        <v>0</v>
      </c>
      <c r="O8065" s="67">
        <f t="shared" si="6462"/>
        <v>126316</v>
      </c>
      <c r="P8065" s="67">
        <f t="shared" si="6413"/>
        <v>126316</v>
      </c>
      <c r="Q8065" s="67">
        <f t="shared" si="6414"/>
        <v>7.8141132352331653</v>
      </c>
    </row>
    <row r="8066" spans="1:17" x14ac:dyDescent="0.25">
      <c r="A8066" s="12" t="s">
        <v>2240</v>
      </c>
      <c r="B8066" s="12" t="s">
        <v>148</v>
      </c>
      <c r="C8066" s="12" t="s">
        <v>11</v>
      </c>
      <c r="D8066" s="43" t="s">
        <v>2320</v>
      </c>
      <c r="E8066" s="48">
        <v>6111</v>
      </c>
      <c r="F8066" s="43"/>
      <c r="G8066" s="56" t="s">
        <v>2907</v>
      </c>
      <c r="H8066" s="23" t="s">
        <v>16</v>
      </c>
      <c r="I8066" s="68">
        <v>1379525</v>
      </c>
      <c r="J8066" s="68">
        <v>1379525</v>
      </c>
      <c r="K8066" s="68"/>
      <c r="L8066" s="68">
        <f t="shared" si="6417"/>
        <v>110000</v>
      </c>
      <c r="M8066" s="68"/>
      <c r="N8066" s="68"/>
      <c r="O8066" s="68">
        <v>110000</v>
      </c>
      <c r="P8066" s="68">
        <f t="shared" si="6413"/>
        <v>110000</v>
      </c>
      <c r="Q8066" s="68">
        <f t="shared" si="6414"/>
        <v>7.9737590837425927</v>
      </c>
    </row>
    <row r="8067" spans="1:17" x14ac:dyDescent="0.25">
      <c r="A8067" s="14" t="s">
        <v>2240</v>
      </c>
      <c r="B8067" s="14" t="s">
        <v>148</v>
      </c>
      <c r="C8067" s="14" t="s">
        <v>11</v>
      </c>
      <c r="D8067" s="50" t="s">
        <v>2320</v>
      </c>
      <c r="E8067" s="50" t="s">
        <v>2719</v>
      </c>
      <c r="F8067" s="43" t="s">
        <v>1</v>
      </c>
      <c r="G8067" s="49" t="s">
        <v>1</v>
      </c>
      <c r="H8067" s="11" t="s">
        <v>19</v>
      </c>
      <c r="I8067" s="67">
        <f t="shared" ref="I8067:O8067" si="6463">SUM(I8068:I8071)</f>
        <v>236986</v>
      </c>
      <c r="J8067" s="67">
        <f t="shared" si="6463"/>
        <v>236986</v>
      </c>
      <c r="K8067" s="67">
        <f t="shared" si="6463"/>
        <v>0</v>
      </c>
      <c r="L8067" s="67">
        <f t="shared" si="6417"/>
        <v>16316</v>
      </c>
      <c r="M8067" s="67">
        <f t="shared" si="6463"/>
        <v>0</v>
      </c>
      <c r="N8067" s="67">
        <f t="shared" si="6463"/>
        <v>0</v>
      </c>
      <c r="O8067" s="67">
        <f t="shared" si="6463"/>
        <v>16316</v>
      </c>
      <c r="P8067" s="67">
        <f t="shared" si="6413"/>
        <v>16316</v>
      </c>
      <c r="Q8067" s="67">
        <f t="shared" si="6414"/>
        <v>6.8847948823981167</v>
      </c>
    </row>
    <row r="8068" spans="1:17" x14ac:dyDescent="0.25">
      <c r="A8068" s="12" t="s">
        <v>2240</v>
      </c>
      <c r="B8068" s="12" t="s">
        <v>148</v>
      </c>
      <c r="C8068" s="12" t="s">
        <v>11</v>
      </c>
      <c r="D8068" s="43" t="s">
        <v>2320</v>
      </c>
      <c r="E8068" s="48">
        <v>6112</v>
      </c>
      <c r="F8068" s="43" t="s">
        <v>2322</v>
      </c>
      <c r="G8068" s="56" t="s">
        <v>2907</v>
      </c>
      <c r="H8068" s="23" t="s">
        <v>73</v>
      </c>
      <c r="I8068" s="68">
        <v>73500</v>
      </c>
      <c r="J8068" s="68">
        <v>73500</v>
      </c>
      <c r="K8068" s="68"/>
      <c r="L8068" s="68">
        <f t="shared" si="6417"/>
        <v>6125</v>
      </c>
      <c r="M8068" s="68"/>
      <c r="N8068" s="68"/>
      <c r="O8068" s="68">
        <v>6125</v>
      </c>
      <c r="P8068" s="68">
        <f t="shared" si="6413"/>
        <v>6125</v>
      </c>
      <c r="Q8068" s="68">
        <f t="shared" si="6414"/>
        <v>8.3333333333333321</v>
      </c>
    </row>
    <row r="8069" spans="1:17" x14ac:dyDescent="0.25">
      <c r="A8069" s="12" t="s">
        <v>2240</v>
      </c>
      <c r="B8069" s="12" t="s">
        <v>148</v>
      </c>
      <c r="C8069" s="12" t="s">
        <v>11</v>
      </c>
      <c r="D8069" s="43" t="s">
        <v>2320</v>
      </c>
      <c r="E8069" s="48">
        <v>6112</v>
      </c>
      <c r="F8069" s="43" t="s">
        <v>2323</v>
      </c>
      <c r="G8069" s="56" t="s">
        <v>2907</v>
      </c>
      <c r="H8069" s="23" t="s">
        <v>22</v>
      </c>
      <c r="I8069" s="68">
        <v>122300</v>
      </c>
      <c r="J8069" s="68">
        <v>122300</v>
      </c>
      <c r="K8069" s="68"/>
      <c r="L8069" s="68">
        <f t="shared" si="6417"/>
        <v>10191</v>
      </c>
      <c r="M8069" s="68"/>
      <c r="N8069" s="68"/>
      <c r="O8069" s="68">
        <v>10191</v>
      </c>
      <c r="P8069" s="68">
        <f t="shared" si="6413"/>
        <v>10191</v>
      </c>
      <c r="Q8069" s="68">
        <f t="shared" si="6414"/>
        <v>8.3327882256745713</v>
      </c>
    </row>
    <row r="8070" spans="1:17" x14ac:dyDescent="0.25">
      <c r="A8070" s="12" t="s">
        <v>2240</v>
      </c>
      <c r="B8070" s="12" t="s">
        <v>148</v>
      </c>
      <c r="C8070" s="12" t="s">
        <v>11</v>
      </c>
      <c r="D8070" s="43" t="s">
        <v>2320</v>
      </c>
      <c r="E8070" s="48">
        <v>6112</v>
      </c>
      <c r="F8070" s="43" t="s">
        <v>2324</v>
      </c>
      <c r="G8070" s="56" t="s">
        <v>2907</v>
      </c>
      <c r="H8070" s="23" t="s">
        <v>24</v>
      </c>
      <c r="I8070" s="68">
        <v>30686</v>
      </c>
      <c r="J8070" s="68">
        <v>30686</v>
      </c>
      <c r="K8070" s="68"/>
      <c r="L8070" s="68">
        <f t="shared" si="6417"/>
        <v>0</v>
      </c>
      <c r="M8070" s="68"/>
      <c r="N8070" s="68"/>
      <c r="O8070" s="68"/>
      <c r="P8070" s="68">
        <f t="shared" si="6413"/>
        <v>0</v>
      </c>
      <c r="Q8070" s="68">
        <f t="shared" si="6414"/>
        <v>0</v>
      </c>
    </row>
    <row r="8071" spans="1:17" x14ac:dyDescent="0.25">
      <c r="A8071" s="12" t="s">
        <v>2240</v>
      </c>
      <c r="B8071" s="12" t="s">
        <v>148</v>
      </c>
      <c r="C8071" s="12" t="s">
        <v>11</v>
      </c>
      <c r="D8071" s="43" t="s">
        <v>2320</v>
      </c>
      <c r="E8071" s="48">
        <v>6112</v>
      </c>
      <c r="F8071" s="43" t="s">
        <v>2325</v>
      </c>
      <c r="G8071" s="56" t="s">
        <v>2907</v>
      </c>
      <c r="H8071" s="23" t="s">
        <v>26</v>
      </c>
      <c r="I8071" s="68">
        <v>10500</v>
      </c>
      <c r="J8071" s="68">
        <v>10500</v>
      </c>
      <c r="K8071" s="68"/>
      <c r="L8071" s="68">
        <f t="shared" si="6417"/>
        <v>0</v>
      </c>
      <c r="M8071" s="68"/>
      <c r="N8071" s="68"/>
      <c r="O8071" s="68">
        <v>0</v>
      </c>
      <c r="P8071" s="68">
        <f t="shared" si="6413"/>
        <v>0</v>
      </c>
      <c r="Q8071" s="68">
        <f t="shared" si="6414"/>
        <v>0</v>
      </c>
    </row>
    <row r="8072" spans="1:17" x14ac:dyDescent="0.25">
      <c r="A8072" s="12" t="s">
        <v>2240</v>
      </c>
      <c r="B8072" s="12" t="s">
        <v>148</v>
      </c>
      <c r="C8072" s="12" t="s">
        <v>11</v>
      </c>
      <c r="D8072" s="43" t="s">
        <v>2320</v>
      </c>
      <c r="E8072" s="42" t="s">
        <v>2710</v>
      </c>
      <c r="F8072" s="42" t="s">
        <v>1</v>
      </c>
      <c r="G8072" s="42" t="s">
        <v>1</v>
      </c>
      <c r="H8072" s="11" t="s">
        <v>28</v>
      </c>
      <c r="I8072" s="67">
        <f t="shared" ref="I8072:O8072" si="6464">SUM(I8073)</f>
        <v>144850</v>
      </c>
      <c r="J8072" s="67">
        <f t="shared" si="6464"/>
        <v>144850</v>
      </c>
      <c r="K8072" s="67">
        <f t="shared" si="6464"/>
        <v>0</v>
      </c>
      <c r="L8072" s="67">
        <f t="shared" si="6417"/>
        <v>11500</v>
      </c>
      <c r="M8072" s="67">
        <f t="shared" si="6464"/>
        <v>0</v>
      </c>
      <c r="N8072" s="67">
        <f t="shared" si="6464"/>
        <v>0</v>
      </c>
      <c r="O8072" s="67">
        <f t="shared" si="6464"/>
        <v>11500</v>
      </c>
      <c r="P8072" s="67">
        <f t="shared" si="6413"/>
        <v>11500</v>
      </c>
      <c r="Q8072" s="67">
        <f t="shared" si="6414"/>
        <v>7.939247497411114</v>
      </c>
    </row>
    <row r="8073" spans="1:17" x14ac:dyDescent="0.25">
      <c r="A8073" s="12" t="s">
        <v>2240</v>
      </c>
      <c r="B8073" s="12" t="s">
        <v>148</v>
      </c>
      <c r="C8073" s="12" t="s">
        <v>11</v>
      </c>
      <c r="D8073" s="43" t="s">
        <v>2320</v>
      </c>
      <c r="E8073" s="48">
        <v>6121</v>
      </c>
      <c r="F8073" s="43"/>
      <c r="G8073" s="56" t="s">
        <v>2907</v>
      </c>
      <c r="H8073" s="23" t="s">
        <v>29</v>
      </c>
      <c r="I8073" s="68">
        <v>144850</v>
      </c>
      <c r="J8073" s="68">
        <v>144850</v>
      </c>
      <c r="K8073" s="68"/>
      <c r="L8073" s="68">
        <f t="shared" si="6417"/>
        <v>11500</v>
      </c>
      <c r="M8073" s="68"/>
      <c r="N8073" s="68"/>
      <c r="O8073" s="68">
        <v>11500</v>
      </c>
      <c r="P8073" s="68">
        <f t="shared" si="6413"/>
        <v>11500</v>
      </c>
      <c r="Q8073" s="68">
        <f t="shared" si="6414"/>
        <v>7.939247497411114</v>
      </c>
    </row>
    <row r="8074" spans="1:17" x14ac:dyDescent="0.25">
      <c r="A8074" s="12" t="s">
        <v>2240</v>
      </c>
      <c r="B8074" s="12" t="s">
        <v>148</v>
      </c>
      <c r="C8074" s="12" t="s">
        <v>11</v>
      </c>
      <c r="D8074" s="43" t="s">
        <v>2320</v>
      </c>
      <c r="E8074" s="42" t="s">
        <v>2711</v>
      </c>
      <c r="F8074" s="42" t="s">
        <v>1</v>
      </c>
      <c r="G8074" s="42" t="s">
        <v>1</v>
      </c>
      <c r="H8074" s="11" t="s">
        <v>32</v>
      </c>
      <c r="I8074" s="67">
        <f t="shared" ref="I8074:O8074" si="6465">SUM(I8075:I8082)</f>
        <v>300124</v>
      </c>
      <c r="J8074" s="67">
        <f t="shared" si="6465"/>
        <v>300124</v>
      </c>
      <c r="K8074" s="67">
        <f t="shared" si="6465"/>
        <v>0</v>
      </c>
      <c r="L8074" s="67">
        <f t="shared" si="6417"/>
        <v>24932</v>
      </c>
      <c r="M8074" s="67">
        <f t="shared" si="6465"/>
        <v>0</v>
      </c>
      <c r="N8074" s="67">
        <f t="shared" si="6465"/>
        <v>0</v>
      </c>
      <c r="O8074" s="67">
        <f t="shared" si="6465"/>
        <v>24932</v>
      </c>
      <c r="P8074" s="67">
        <f t="shared" si="6413"/>
        <v>24932</v>
      </c>
      <c r="Q8074" s="67">
        <f t="shared" si="6414"/>
        <v>8.3072330103557199</v>
      </c>
    </row>
    <row r="8075" spans="1:17" x14ac:dyDescent="0.25">
      <c r="A8075" s="12" t="s">
        <v>2240</v>
      </c>
      <c r="B8075" s="12" t="s">
        <v>148</v>
      </c>
      <c r="C8075" s="12" t="s">
        <v>11</v>
      </c>
      <c r="D8075" s="43" t="s">
        <v>2320</v>
      </c>
      <c r="E8075" s="48">
        <v>6131</v>
      </c>
      <c r="F8075" s="43"/>
      <c r="G8075" s="56" t="s">
        <v>2907</v>
      </c>
      <c r="H8075" s="23" t="s">
        <v>33</v>
      </c>
      <c r="I8075" s="68">
        <v>1000</v>
      </c>
      <c r="J8075" s="68">
        <v>1000</v>
      </c>
      <c r="K8075" s="68"/>
      <c r="L8075" s="68">
        <f t="shared" si="6417"/>
        <v>0</v>
      </c>
      <c r="M8075" s="68"/>
      <c r="N8075" s="68"/>
      <c r="O8075" s="68">
        <v>0</v>
      </c>
      <c r="P8075" s="68">
        <f t="shared" si="6413"/>
        <v>0</v>
      </c>
      <c r="Q8075" s="68">
        <f t="shared" si="6414"/>
        <v>0</v>
      </c>
    </row>
    <row r="8076" spans="1:17" x14ac:dyDescent="0.25">
      <c r="A8076" s="12" t="s">
        <v>2240</v>
      </c>
      <c r="B8076" s="12" t="s">
        <v>148</v>
      </c>
      <c r="C8076" s="12" t="s">
        <v>11</v>
      </c>
      <c r="D8076" s="43" t="s">
        <v>2320</v>
      </c>
      <c r="E8076" s="48">
        <v>6132</v>
      </c>
      <c r="F8076" s="43"/>
      <c r="G8076" s="56" t="s">
        <v>2907</v>
      </c>
      <c r="H8076" s="23" t="s">
        <v>227</v>
      </c>
      <c r="I8076" s="68">
        <v>57000</v>
      </c>
      <c r="J8076" s="68">
        <v>57000</v>
      </c>
      <c r="K8076" s="68"/>
      <c r="L8076" s="68">
        <f t="shared" si="6417"/>
        <v>4750</v>
      </c>
      <c r="M8076" s="68"/>
      <c r="N8076" s="68"/>
      <c r="O8076" s="68">
        <v>4750</v>
      </c>
      <c r="P8076" s="68">
        <f t="shared" si="6413"/>
        <v>4750</v>
      </c>
      <c r="Q8076" s="68">
        <f t="shared" si="6414"/>
        <v>8.3333333333333321</v>
      </c>
    </row>
    <row r="8077" spans="1:17" x14ac:dyDescent="0.25">
      <c r="A8077" s="12" t="s">
        <v>2240</v>
      </c>
      <c r="B8077" s="12" t="s">
        <v>148</v>
      </c>
      <c r="C8077" s="12" t="s">
        <v>11</v>
      </c>
      <c r="D8077" s="43" t="s">
        <v>2320</v>
      </c>
      <c r="E8077" s="48">
        <v>6133</v>
      </c>
      <c r="F8077" s="43"/>
      <c r="G8077" s="56" t="s">
        <v>2907</v>
      </c>
      <c r="H8077" s="23" t="s">
        <v>229</v>
      </c>
      <c r="I8077" s="68">
        <v>24300</v>
      </c>
      <c r="J8077" s="68">
        <v>24300</v>
      </c>
      <c r="K8077" s="68"/>
      <c r="L8077" s="68">
        <f t="shared" si="6417"/>
        <v>2025</v>
      </c>
      <c r="M8077" s="68"/>
      <c r="N8077" s="68"/>
      <c r="O8077" s="68">
        <v>2025</v>
      </c>
      <c r="P8077" s="68">
        <f t="shared" si="6413"/>
        <v>2025</v>
      </c>
      <c r="Q8077" s="68">
        <f t="shared" si="6414"/>
        <v>8.3333333333333321</v>
      </c>
    </row>
    <row r="8078" spans="1:17" x14ac:dyDescent="0.25">
      <c r="A8078" s="12" t="s">
        <v>2240</v>
      </c>
      <c r="B8078" s="12" t="s">
        <v>148</v>
      </c>
      <c r="C8078" s="12" t="s">
        <v>11</v>
      </c>
      <c r="D8078" s="43" t="s">
        <v>2320</v>
      </c>
      <c r="E8078" s="48">
        <v>6134</v>
      </c>
      <c r="F8078" s="43"/>
      <c r="G8078" s="56" t="s">
        <v>2907</v>
      </c>
      <c r="H8078" s="23" t="s">
        <v>169</v>
      </c>
      <c r="I8078" s="68">
        <v>67729</v>
      </c>
      <c r="J8078" s="68">
        <v>67729</v>
      </c>
      <c r="K8078" s="68"/>
      <c r="L8078" s="68">
        <f t="shared" si="6417"/>
        <v>5644</v>
      </c>
      <c r="M8078" s="68"/>
      <c r="N8078" s="68"/>
      <c r="O8078" s="68">
        <v>5644</v>
      </c>
      <c r="P8078" s="68">
        <f t="shared" si="6413"/>
        <v>5644</v>
      </c>
      <c r="Q8078" s="68">
        <f t="shared" si="6414"/>
        <v>8.3332102939656565</v>
      </c>
    </row>
    <row r="8079" spans="1:17" x14ac:dyDescent="0.25">
      <c r="A8079" s="12" t="s">
        <v>2240</v>
      </c>
      <c r="B8079" s="12" t="s">
        <v>148</v>
      </c>
      <c r="C8079" s="12" t="s">
        <v>11</v>
      </c>
      <c r="D8079" s="43" t="s">
        <v>2320</v>
      </c>
      <c r="E8079" s="48">
        <v>6135</v>
      </c>
      <c r="F8079" s="43"/>
      <c r="G8079" s="56" t="s">
        <v>2907</v>
      </c>
      <c r="H8079" s="23" t="s">
        <v>231</v>
      </c>
      <c r="I8079" s="68">
        <v>14324</v>
      </c>
      <c r="J8079" s="68">
        <v>14324</v>
      </c>
      <c r="K8079" s="68"/>
      <c r="L8079" s="68">
        <f t="shared" si="6417"/>
        <v>1193</v>
      </c>
      <c r="M8079" s="68"/>
      <c r="N8079" s="68"/>
      <c r="O8079" s="68">
        <v>1193</v>
      </c>
      <c r="P8079" s="68">
        <f t="shared" ref="P8079:P8142" si="6466">K8079+L8079</f>
        <v>1193</v>
      </c>
      <c r="Q8079" s="68">
        <f t="shared" ref="Q8079:Q8142" si="6467">IF(J8079=0,"-",P8079/J8079*100)</f>
        <v>8.3286791399050539</v>
      </c>
    </row>
    <row r="8080" spans="1:17" x14ac:dyDescent="0.25">
      <c r="A8080" s="12" t="s">
        <v>2240</v>
      </c>
      <c r="B8080" s="12" t="s">
        <v>148</v>
      </c>
      <c r="C8080" s="12" t="s">
        <v>11</v>
      </c>
      <c r="D8080" s="43" t="s">
        <v>2320</v>
      </c>
      <c r="E8080" s="48">
        <v>6137</v>
      </c>
      <c r="F8080" s="43"/>
      <c r="G8080" s="56" t="s">
        <v>2907</v>
      </c>
      <c r="H8080" s="23" t="s">
        <v>235</v>
      </c>
      <c r="I8080" s="68">
        <v>40493</v>
      </c>
      <c r="J8080" s="68">
        <v>40493</v>
      </c>
      <c r="K8080" s="68"/>
      <c r="L8080" s="68">
        <f t="shared" ref="L8080:L8143" si="6468">SUM(M8080:O8080)</f>
        <v>3374</v>
      </c>
      <c r="M8080" s="68"/>
      <c r="N8080" s="68"/>
      <c r="O8080" s="68">
        <v>3374</v>
      </c>
      <c r="P8080" s="68">
        <f t="shared" si="6466"/>
        <v>3374</v>
      </c>
      <c r="Q8080" s="68">
        <f t="shared" si="6467"/>
        <v>8.332304348899811</v>
      </c>
    </row>
    <row r="8081" spans="1:17" x14ac:dyDescent="0.25">
      <c r="A8081" s="12" t="s">
        <v>2240</v>
      </c>
      <c r="B8081" s="12" t="s">
        <v>148</v>
      </c>
      <c r="C8081" s="12" t="s">
        <v>11</v>
      </c>
      <c r="D8081" s="43" t="s">
        <v>2320</v>
      </c>
      <c r="E8081" s="48">
        <v>6138</v>
      </c>
      <c r="F8081" s="43"/>
      <c r="G8081" s="56" t="s">
        <v>2907</v>
      </c>
      <c r="H8081" s="23" t="s">
        <v>237</v>
      </c>
      <c r="I8081" s="68">
        <v>9365</v>
      </c>
      <c r="J8081" s="68">
        <v>9365</v>
      </c>
      <c r="K8081" s="68"/>
      <c r="L8081" s="68">
        <f t="shared" si="6468"/>
        <v>780</v>
      </c>
      <c r="M8081" s="68"/>
      <c r="N8081" s="68"/>
      <c r="O8081" s="68">
        <v>780</v>
      </c>
      <c r="P8081" s="68">
        <f t="shared" si="6466"/>
        <v>780</v>
      </c>
      <c r="Q8081" s="68">
        <f t="shared" si="6467"/>
        <v>8.3288841430859595</v>
      </c>
    </row>
    <row r="8082" spans="1:17" x14ac:dyDescent="0.25">
      <c r="A8082" s="14" t="s">
        <v>2240</v>
      </c>
      <c r="B8082" s="14" t="s">
        <v>148</v>
      </c>
      <c r="C8082" s="14" t="s">
        <v>11</v>
      </c>
      <c r="D8082" s="50" t="s">
        <v>2320</v>
      </c>
      <c r="E8082" s="50" t="s">
        <v>2720</v>
      </c>
      <c r="F8082" s="43" t="s">
        <v>1</v>
      </c>
      <c r="G8082" s="49" t="s">
        <v>1</v>
      </c>
      <c r="H8082" s="11" t="s">
        <v>35</v>
      </c>
      <c r="I8082" s="67">
        <f t="shared" ref="I8082:O8082" si="6469">SUM(I8083:I8085)</f>
        <v>85913</v>
      </c>
      <c r="J8082" s="67">
        <f t="shared" si="6469"/>
        <v>85913</v>
      </c>
      <c r="K8082" s="67">
        <f t="shared" si="6469"/>
        <v>0</v>
      </c>
      <c r="L8082" s="67">
        <f t="shared" si="6468"/>
        <v>7166</v>
      </c>
      <c r="M8082" s="67">
        <f t="shared" si="6469"/>
        <v>0</v>
      </c>
      <c r="N8082" s="67">
        <f t="shared" si="6469"/>
        <v>0</v>
      </c>
      <c r="O8082" s="67">
        <f t="shared" si="6469"/>
        <v>7166</v>
      </c>
      <c r="P8082" s="67">
        <f t="shared" si="6466"/>
        <v>7166</v>
      </c>
      <c r="Q8082" s="67">
        <f t="shared" si="6467"/>
        <v>8.3409961239858923</v>
      </c>
    </row>
    <row r="8083" spans="1:17" x14ac:dyDescent="0.25">
      <c r="A8083" s="12" t="s">
        <v>2240</v>
      </c>
      <c r="B8083" s="12" t="s">
        <v>148</v>
      </c>
      <c r="C8083" s="12" t="s">
        <v>11</v>
      </c>
      <c r="D8083" s="43" t="s">
        <v>2320</v>
      </c>
      <c r="E8083" s="48">
        <v>6139</v>
      </c>
      <c r="F8083" s="43"/>
      <c r="G8083" s="56" t="s">
        <v>2907</v>
      </c>
      <c r="H8083" s="23" t="s">
        <v>35</v>
      </c>
      <c r="I8083" s="68">
        <v>78313</v>
      </c>
      <c r="J8083" s="68">
        <v>78313</v>
      </c>
      <c r="K8083" s="68"/>
      <c r="L8083" s="68">
        <f t="shared" si="6468"/>
        <v>6526</v>
      </c>
      <c r="M8083" s="68"/>
      <c r="N8083" s="68"/>
      <c r="O8083" s="68">
        <v>6526</v>
      </c>
      <c r="P8083" s="68">
        <f t="shared" si="6466"/>
        <v>6526</v>
      </c>
      <c r="Q8083" s="68">
        <f t="shared" si="6467"/>
        <v>8.3332269227331341</v>
      </c>
    </row>
    <row r="8084" spans="1:17" x14ac:dyDescent="0.25">
      <c r="A8084" s="12" t="s">
        <v>2240</v>
      </c>
      <c r="B8084" s="12" t="s">
        <v>148</v>
      </c>
      <c r="C8084" s="12" t="s">
        <v>11</v>
      </c>
      <c r="D8084" s="43" t="s">
        <v>2320</v>
      </c>
      <c r="E8084" s="48">
        <v>6139</v>
      </c>
      <c r="F8084" s="43" t="s">
        <v>2326</v>
      </c>
      <c r="G8084" s="56" t="s">
        <v>2907</v>
      </c>
      <c r="H8084" s="23" t="s">
        <v>43</v>
      </c>
      <c r="I8084" s="68">
        <v>4100</v>
      </c>
      <c r="J8084" s="68">
        <v>4100</v>
      </c>
      <c r="K8084" s="68"/>
      <c r="L8084" s="68">
        <f t="shared" si="6468"/>
        <v>340</v>
      </c>
      <c r="M8084" s="68"/>
      <c r="N8084" s="68"/>
      <c r="O8084" s="68">
        <v>340</v>
      </c>
      <c r="P8084" s="68">
        <f t="shared" si="6466"/>
        <v>340</v>
      </c>
      <c r="Q8084" s="68">
        <f t="shared" si="6467"/>
        <v>8.2926829268292686</v>
      </c>
    </row>
    <row r="8085" spans="1:17" ht="22.5" x14ac:dyDescent="0.25">
      <c r="A8085" s="12" t="s">
        <v>2240</v>
      </c>
      <c r="B8085" s="12" t="s">
        <v>148</v>
      </c>
      <c r="C8085" s="12" t="s">
        <v>11</v>
      </c>
      <c r="D8085" s="43" t="s">
        <v>2320</v>
      </c>
      <c r="E8085" s="48">
        <v>6139</v>
      </c>
      <c r="F8085" s="43" t="s">
        <v>2327</v>
      </c>
      <c r="G8085" s="56" t="s">
        <v>2907</v>
      </c>
      <c r="H8085" s="23" t="s">
        <v>49</v>
      </c>
      <c r="I8085" s="68">
        <v>3500</v>
      </c>
      <c r="J8085" s="68">
        <v>3500</v>
      </c>
      <c r="K8085" s="68"/>
      <c r="L8085" s="68">
        <f t="shared" si="6468"/>
        <v>300</v>
      </c>
      <c r="M8085" s="68"/>
      <c r="N8085" s="68"/>
      <c r="O8085" s="68">
        <v>300</v>
      </c>
      <c r="P8085" s="68">
        <f t="shared" si="6466"/>
        <v>300</v>
      </c>
      <c r="Q8085" s="68">
        <f t="shared" si="6467"/>
        <v>8.5714285714285712</v>
      </c>
    </row>
    <row r="8086" spans="1:17" ht="22.5" x14ac:dyDescent="0.25">
      <c r="A8086" s="14" t="s">
        <v>1</v>
      </c>
      <c r="B8086" s="14" t="s">
        <v>1</v>
      </c>
      <c r="C8086" s="14" t="s">
        <v>1</v>
      </c>
      <c r="D8086" s="42" t="s">
        <v>1</v>
      </c>
      <c r="E8086" s="42" t="s">
        <v>1</v>
      </c>
      <c r="F8086" s="42" t="s">
        <v>1</v>
      </c>
      <c r="G8086" s="42" t="s">
        <v>1</v>
      </c>
      <c r="H8086" s="17" t="s">
        <v>50</v>
      </c>
      <c r="I8086" s="66">
        <f t="shared" ref="I8086:O8087" si="6470">SUM(I8087)</f>
        <v>600</v>
      </c>
      <c r="J8086" s="66">
        <f t="shared" si="6470"/>
        <v>600</v>
      </c>
      <c r="K8086" s="66">
        <f t="shared" si="6470"/>
        <v>0</v>
      </c>
      <c r="L8086" s="66">
        <f t="shared" si="6468"/>
        <v>0</v>
      </c>
      <c r="M8086" s="66">
        <f t="shared" si="6470"/>
        <v>0</v>
      </c>
      <c r="N8086" s="66">
        <f t="shared" si="6470"/>
        <v>0</v>
      </c>
      <c r="O8086" s="66">
        <f t="shared" si="6470"/>
        <v>0</v>
      </c>
      <c r="P8086" s="66">
        <f t="shared" si="6466"/>
        <v>0</v>
      </c>
      <c r="Q8086" s="66">
        <f t="shared" si="6467"/>
        <v>0</v>
      </c>
    </row>
    <row r="8087" spans="1:17" x14ac:dyDescent="0.25">
      <c r="A8087" s="12" t="s">
        <v>2240</v>
      </c>
      <c r="B8087" s="12" t="s">
        <v>148</v>
      </c>
      <c r="C8087" s="12" t="s">
        <v>11</v>
      </c>
      <c r="D8087" s="43" t="s">
        <v>2320</v>
      </c>
      <c r="E8087" s="42" t="s">
        <v>2712</v>
      </c>
      <c r="F8087" s="42" t="s">
        <v>1</v>
      </c>
      <c r="G8087" s="42" t="s">
        <v>1</v>
      </c>
      <c r="H8087" s="11" t="s">
        <v>52</v>
      </c>
      <c r="I8087" s="67">
        <f t="shared" si="6470"/>
        <v>600</v>
      </c>
      <c r="J8087" s="67">
        <f t="shared" si="6470"/>
        <v>600</v>
      </c>
      <c r="K8087" s="67">
        <f t="shared" si="6470"/>
        <v>0</v>
      </c>
      <c r="L8087" s="67">
        <f t="shared" si="6468"/>
        <v>0</v>
      </c>
      <c r="M8087" s="67">
        <f t="shared" si="6470"/>
        <v>0</v>
      </c>
      <c r="N8087" s="67">
        <f t="shared" si="6470"/>
        <v>0</v>
      </c>
      <c r="O8087" s="67">
        <f t="shared" si="6470"/>
        <v>0</v>
      </c>
      <c r="P8087" s="67">
        <f t="shared" si="6466"/>
        <v>0</v>
      </c>
      <c r="Q8087" s="67">
        <f t="shared" si="6467"/>
        <v>0</v>
      </c>
    </row>
    <row r="8088" spans="1:17" x14ac:dyDescent="0.25">
      <c r="A8088" s="14" t="s">
        <v>2240</v>
      </c>
      <c r="B8088" s="14" t="s">
        <v>148</v>
      </c>
      <c r="C8088" s="14" t="s">
        <v>11</v>
      </c>
      <c r="D8088" s="50" t="s">
        <v>2320</v>
      </c>
      <c r="E8088" s="50" t="s">
        <v>2739</v>
      </c>
      <c r="F8088" s="43" t="s">
        <v>1</v>
      </c>
      <c r="G8088" s="49" t="s">
        <v>1</v>
      </c>
      <c r="H8088" s="11" t="s">
        <v>58</v>
      </c>
      <c r="I8088" s="67">
        <f t="shared" ref="I8088" si="6471">SUM(I8089:I8090)</f>
        <v>600</v>
      </c>
      <c r="J8088" s="67">
        <f t="shared" ref="J8088:K8088" si="6472">SUM(J8089:J8090)</f>
        <v>600</v>
      </c>
      <c r="K8088" s="67">
        <f t="shared" si="6472"/>
        <v>0</v>
      </c>
      <c r="L8088" s="67">
        <f t="shared" si="6468"/>
        <v>0</v>
      </c>
      <c r="M8088" s="67">
        <f t="shared" ref="M8088" si="6473">SUM(M8089:M8090)</f>
        <v>0</v>
      </c>
      <c r="N8088" s="67">
        <f t="shared" ref="N8088:O8088" si="6474">SUM(N8089:N8090)</f>
        <v>0</v>
      </c>
      <c r="O8088" s="67">
        <f t="shared" si="6474"/>
        <v>0</v>
      </c>
      <c r="P8088" s="67">
        <f t="shared" si="6466"/>
        <v>0</v>
      </c>
      <c r="Q8088" s="67">
        <f t="shared" si="6467"/>
        <v>0</v>
      </c>
    </row>
    <row r="8089" spans="1:17" x14ac:dyDescent="0.25">
      <c r="A8089" s="12" t="s">
        <v>2240</v>
      </c>
      <c r="B8089" s="12" t="s">
        <v>148</v>
      </c>
      <c r="C8089" s="12" t="s">
        <v>11</v>
      </c>
      <c r="D8089" s="43" t="s">
        <v>2320</v>
      </c>
      <c r="E8089" s="48">
        <v>6148</v>
      </c>
      <c r="F8089" s="43"/>
      <c r="G8089" s="56" t="s">
        <v>2907</v>
      </c>
      <c r="H8089" s="23" t="s">
        <v>58</v>
      </c>
      <c r="I8089" s="68">
        <v>500</v>
      </c>
      <c r="J8089" s="68">
        <v>500</v>
      </c>
      <c r="K8089" s="68"/>
      <c r="L8089" s="68">
        <f t="shared" si="6468"/>
        <v>0</v>
      </c>
      <c r="M8089" s="68"/>
      <c r="N8089" s="68"/>
      <c r="O8089" s="68"/>
      <c r="P8089" s="68">
        <f t="shared" si="6466"/>
        <v>0</v>
      </c>
      <c r="Q8089" s="68">
        <f t="shared" si="6467"/>
        <v>0</v>
      </c>
    </row>
    <row r="8090" spans="1:17" x14ac:dyDescent="0.25">
      <c r="A8090" s="12" t="s">
        <v>2240</v>
      </c>
      <c r="B8090" s="12" t="s">
        <v>148</v>
      </c>
      <c r="C8090" s="12" t="s">
        <v>11</v>
      </c>
      <c r="D8090" s="43" t="s">
        <v>2320</v>
      </c>
      <c r="E8090" s="48">
        <v>6148</v>
      </c>
      <c r="F8090" s="43" t="s">
        <v>2328</v>
      </c>
      <c r="G8090" s="56" t="s">
        <v>2907</v>
      </c>
      <c r="H8090" s="23" t="s">
        <v>207</v>
      </c>
      <c r="I8090" s="68">
        <v>100</v>
      </c>
      <c r="J8090" s="68">
        <v>100</v>
      </c>
      <c r="K8090" s="68"/>
      <c r="L8090" s="68">
        <f t="shared" si="6468"/>
        <v>0</v>
      </c>
      <c r="M8090" s="68"/>
      <c r="N8090" s="68"/>
      <c r="O8090" s="68"/>
      <c r="P8090" s="68">
        <f t="shared" si="6466"/>
        <v>0</v>
      </c>
      <c r="Q8090" s="68">
        <f t="shared" si="6467"/>
        <v>0</v>
      </c>
    </row>
    <row r="8091" spans="1:17" ht="22.5" x14ac:dyDescent="0.25">
      <c r="A8091" s="14" t="s">
        <v>1</v>
      </c>
      <c r="B8091" s="14" t="s">
        <v>1</v>
      </c>
      <c r="C8091" s="14" t="s">
        <v>1</v>
      </c>
      <c r="D8091" s="42" t="s">
        <v>1</v>
      </c>
      <c r="E8091" s="42" t="s">
        <v>1</v>
      </c>
      <c r="F8091" s="42" t="s">
        <v>1</v>
      </c>
      <c r="G8091" s="42" t="s">
        <v>1</v>
      </c>
      <c r="H8091" s="17" t="s">
        <v>59</v>
      </c>
      <c r="I8091" s="66">
        <f t="shared" ref="I8091:O8092" si="6475">SUM(I8092)</f>
        <v>50000</v>
      </c>
      <c r="J8091" s="66">
        <f t="shared" si="6475"/>
        <v>50000</v>
      </c>
      <c r="K8091" s="66">
        <f t="shared" si="6475"/>
        <v>0</v>
      </c>
      <c r="L8091" s="66">
        <f t="shared" si="6468"/>
        <v>0</v>
      </c>
      <c r="M8091" s="66">
        <f t="shared" si="6475"/>
        <v>0</v>
      </c>
      <c r="N8091" s="66">
        <f t="shared" si="6475"/>
        <v>0</v>
      </c>
      <c r="O8091" s="66">
        <f t="shared" si="6475"/>
        <v>0</v>
      </c>
      <c r="P8091" s="66">
        <f t="shared" si="6466"/>
        <v>0</v>
      </c>
      <c r="Q8091" s="66">
        <f t="shared" si="6467"/>
        <v>0</v>
      </c>
    </row>
    <row r="8092" spans="1:17" x14ac:dyDescent="0.25">
      <c r="A8092" s="12" t="s">
        <v>2240</v>
      </c>
      <c r="B8092" s="12" t="s">
        <v>148</v>
      </c>
      <c r="C8092" s="12" t="s">
        <v>11</v>
      </c>
      <c r="D8092" s="43" t="s">
        <v>2320</v>
      </c>
      <c r="E8092" s="42" t="s">
        <v>2715</v>
      </c>
      <c r="F8092" s="42" t="s">
        <v>1</v>
      </c>
      <c r="G8092" s="42" t="s">
        <v>1</v>
      </c>
      <c r="H8092" s="11" t="s">
        <v>61</v>
      </c>
      <c r="I8092" s="67">
        <f t="shared" si="6475"/>
        <v>50000</v>
      </c>
      <c r="J8092" s="67">
        <f t="shared" si="6475"/>
        <v>50000</v>
      </c>
      <c r="K8092" s="67">
        <f t="shared" si="6475"/>
        <v>0</v>
      </c>
      <c r="L8092" s="67">
        <f t="shared" si="6468"/>
        <v>0</v>
      </c>
      <c r="M8092" s="67">
        <f t="shared" si="6475"/>
        <v>0</v>
      </c>
      <c r="N8092" s="67">
        <f t="shared" si="6475"/>
        <v>0</v>
      </c>
      <c r="O8092" s="67">
        <f t="shared" si="6475"/>
        <v>0</v>
      </c>
      <c r="P8092" s="67">
        <f t="shared" si="6466"/>
        <v>0</v>
      </c>
      <c r="Q8092" s="67">
        <f t="shared" si="6467"/>
        <v>0</v>
      </c>
    </row>
    <row r="8093" spans="1:17" x14ac:dyDescent="0.25">
      <c r="A8093" s="12" t="s">
        <v>2240</v>
      </c>
      <c r="B8093" s="12" t="s">
        <v>148</v>
      </c>
      <c r="C8093" s="12" t="s">
        <v>11</v>
      </c>
      <c r="D8093" s="43" t="s">
        <v>2320</v>
      </c>
      <c r="E8093" s="48">
        <v>8213</v>
      </c>
      <c r="F8093" s="43"/>
      <c r="G8093" s="56" t="s">
        <v>2907</v>
      </c>
      <c r="H8093" s="23" t="s">
        <v>62</v>
      </c>
      <c r="I8093" s="68">
        <v>50000</v>
      </c>
      <c r="J8093" s="68">
        <v>50000</v>
      </c>
      <c r="K8093" s="68"/>
      <c r="L8093" s="68">
        <f t="shared" si="6468"/>
        <v>0</v>
      </c>
      <c r="M8093" s="68"/>
      <c r="N8093" s="68"/>
      <c r="O8093" s="68"/>
      <c r="P8093" s="68">
        <f t="shared" si="6466"/>
        <v>0</v>
      </c>
      <c r="Q8093" s="68">
        <f t="shared" si="6467"/>
        <v>0</v>
      </c>
    </row>
    <row r="8094" spans="1:17" ht="22.5" x14ac:dyDescent="0.25">
      <c r="A8094" s="23" t="s">
        <v>1</v>
      </c>
      <c r="B8094" s="23" t="s">
        <v>1</v>
      </c>
      <c r="C8094" s="23" t="s">
        <v>1</v>
      </c>
      <c r="D8094" s="49" t="s">
        <v>1</v>
      </c>
      <c r="E8094" s="49" t="s">
        <v>1</v>
      </c>
      <c r="F8094" s="49" t="s">
        <v>1</v>
      </c>
      <c r="G8094" s="49" t="s">
        <v>1</v>
      </c>
      <c r="H8094" s="17" t="s">
        <v>2329</v>
      </c>
      <c r="I8094" s="66">
        <f t="shared" ref="I8094:O8094" si="6476">SUM(I8064,I8086,I8091)</f>
        <v>2112085</v>
      </c>
      <c r="J8094" s="66">
        <f t="shared" si="6476"/>
        <v>2112085</v>
      </c>
      <c r="K8094" s="66">
        <f t="shared" si="6476"/>
        <v>0</v>
      </c>
      <c r="L8094" s="66">
        <f t="shared" si="6468"/>
        <v>162748</v>
      </c>
      <c r="M8094" s="66">
        <f t="shared" si="6476"/>
        <v>0</v>
      </c>
      <c r="N8094" s="66">
        <f t="shared" si="6476"/>
        <v>0</v>
      </c>
      <c r="O8094" s="66">
        <f t="shared" si="6476"/>
        <v>162748</v>
      </c>
      <c r="P8094" s="66">
        <f t="shared" si="6466"/>
        <v>162748</v>
      </c>
      <c r="Q8094" s="66">
        <f t="shared" si="6467"/>
        <v>7.705561092474972</v>
      </c>
    </row>
    <row r="8095" spans="1:17" ht="15.75" thickBot="1" x14ac:dyDescent="0.3">
      <c r="A8095" s="23" t="s">
        <v>1</v>
      </c>
      <c r="B8095" s="23" t="s">
        <v>1</v>
      </c>
      <c r="C8095" s="23" t="s">
        <v>1</v>
      </c>
      <c r="D8095" s="49" t="s">
        <v>1</v>
      </c>
      <c r="E8095" s="49" t="s">
        <v>1</v>
      </c>
      <c r="F8095" s="49" t="s">
        <v>1</v>
      </c>
      <c r="G8095" s="49" t="s">
        <v>1</v>
      </c>
      <c r="H8095" s="11" t="s">
        <v>64</v>
      </c>
      <c r="I8095" s="67">
        <v>62</v>
      </c>
      <c r="J8095" s="67">
        <v>62</v>
      </c>
      <c r="K8095" s="67"/>
      <c r="L8095" s="67"/>
      <c r="M8095" s="67"/>
      <c r="N8095" s="67"/>
      <c r="O8095" s="67"/>
      <c r="P8095" s="67">
        <f t="shared" si="6466"/>
        <v>0</v>
      </c>
      <c r="Q8095" s="67">
        <f t="shared" si="6467"/>
        <v>0</v>
      </c>
    </row>
    <row r="8096" spans="1:17" ht="34.5" thickBot="1" x14ac:dyDescent="0.3">
      <c r="A8096" s="23" t="s">
        <v>1</v>
      </c>
      <c r="B8096" s="23" t="s">
        <v>1</v>
      </c>
      <c r="C8096" s="23" t="s">
        <v>1</v>
      </c>
      <c r="D8096" s="49" t="s">
        <v>1</v>
      </c>
      <c r="E8096" s="49" t="s">
        <v>1</v>
      </c>
      <c r="F8096" s="49" t="s">
        <v>1</v>
      </c>
      <c r="G8096" s="49" t="s">
        <v>1</v>
      </c>
      <c r="H8096" s="22" t="s">
        <v>65</v>
      </c>
      <c r="I8096" s="64" t="s">
        <v>2718</v>
      </c>
      <c r="J8096" s="64" t="s">
        <v>2879</v>
      </c>
      <c r="K8096" s="64" t="s">
        <v>2942</v>
      </c>
      <c r="L8096" s="64" t="s">
        <v>2942</v>
      </c>
      <c r="M8096" s="64" t="s">
        <v>2950</v>
      </c>
      <c r="N8096" s="64" t="s">
        <v>2949</v>
      </c>
      <c r="O8096" s="64" t="s">
        <v>2948</v>
      </c>
      <c r="P8096" s="64" t="s">
        <v>2942</v>
      </c>
      <c r="Q8096" s="64" t="s">
        <v>2944</v>
      </c>
    </row>
    <row r="8097" spans="1:17" x14ac:dyDescent="0.25">
      <c r="A8097" s="24"/>
      <c r="B8097" s="24"/>
      <c r="C8097" s="24"/>
      <c r="D8097" s="51"/>
      <c r="E8097" s="51"/>
      <c r="F8097" s="51"/>
      <c r="G8097" s="51"/>
      <c r="H8097" s="18" t="s">
        <v>1</v>
      </c>
      <c r="I8097" s="65">
        <v>1</v>
      </c>
      <c r="J8097" s="65" t="s">
        <v>2894</v>
      </c>
      <c r="K8097" s="65">
        <v>3</v>
      </c>
      <c r="L8097" s="65" t="s">
        <v>2945</v>
      </c>
      <c r="M8097" s="65">
        <v>5</v>
      </c>
      <c r="N8097" s="65">
        <v>6</v>
      </c>
      <c r="O8097" s="65">
        <v>7</v>
      </c>
      <c r="P8097" s="65" t="s">
        <v>2946</v>
      </c>
      <c r="Q8097" s="65">
        <v>9</v>
      </c>
    </row>
    <row r="8098" spans="1:17" x14ac:dyDescent="0.25">
      <c r="A8098" s="24"/>
      <c r="B8098" s="24"/>
      <c r="C8098" s="24"/>
      <c r="D8098" s="51"/>
      <c r="E8098" s="52"/>
      <c r="F8098" s="52"/>
      <c r="G8098" s="52"/>
      <c r="H8098" s="19" t="s">
        <v>336</v>
      </c>
      <c r="I8098" s="69">
        <f t="shared" ref="I8098" si="6477">SUM(I8094)</f>
        <v>2112085</v>
      </c>
      <c r="J8098" s="69">
        <f t="shared" ref="J8098:K8098" si="6478">SUM(J8094)</f>
        <v>2112085</v>
      </c>
      <c r="K8098" s="69">
        <f t="shared" si="6478"/>
        <v>0</v>
      </c>
      <c r="L8098" s="69">
        <f t="shared" si="6468"/>
        <v>162748</v>
      </c>
      <c r="M8098" s="69">
        <f t="shared" ref="M8098" si="6479">SUM(M8094)</f>
        <v>0</v>
      </c>
      <c r="N8098" s="69">
        <f t="shared" ref="N8098:O8098" si="6480">SUM(N8094)</f>
        <v>0</v>
      </c>
      <c r="O8098" s="69">
        <f t="shared" si="6480"/>
        <v>162748</v>
      </c>
      <c r="P8098" s="69">
        <f t="shared" si="6466"/>
        <v>162748</v>
      </c>
      <c r="Q8098" s="69">
        <f t="shared" si="6467"/>
        <v>7.705561092474972</v>
      </c>
    </row>
    <row r="8099" spans="1:17" x14ac:dyDescent="0.25">
      <c r="A8099" s="24"/>
      <c r="B8099" s="24"/>
      <c r="C8099" s="24"/>
      <c r="D8099" s="51"/>
      <c r="E8099" s="51"/>
      <c r="F8099" s="51"/>
      <c r="G8099" s="51"/>
      <c r="H8099" s="20" t="s">
        <v>67</v>
      </c>
      <c r="I8099" s="69">
        <f t="shared" ref="I8099" si="6481">SUM(I8098)</f>
        <v>2112085</v>
      </c>
      <c r="J8099" s="69">
        <f t="shared" ref="J8099:K8099" si="6482">SUM(J8098)</f>
        <v>2112085</v>
      </c>
      <c r="K8099" s="69">
        <f t="shared" si="6482"/>
        <v>0</v>
      </c>
      <c r="L8099" s="69">
        <f t="shared" si="6468"/>
        <v>162748</v>
      </c>
      <c r="M8099" s="69">
        <f t="shared" ref="M8099" si="6483">SUM(M8098)</f>
        <v>0</v>
      </c>
      <c r="N8099" s="69">
        <f t="shared" ref="N8099:O8099" si="6484">SUM(N8098)</f>
        <v>0</v>
      </c>
      <c r="O8099" s="69">
        <f t="shared" si="6484"/>
        <v>162748</v>
      </c>
      <c r="P8099" s="69">
        <f t="shared" si="6466"/>
        <v>162748</v>
      </c>
      <c r="Q8099" s="69">
        <f t="shared" si="6467"/>
        <v>7.705561092474972</v>
      </c>
    </row>
    <row r="8100" spans="1:17" x14ac:dyDescent="0.25">
      <c r="A8100" s="25"/>
      <c r="B8100" s="25"/>
      <c r="C8100" s="25"/>
      <c r="D8100" s="53"/>
      <c r="E8100" s="53"/>
      <c r="F8100" s="53"/>
      <c r="G8100" s="53"/>
    </row>
    <row r="8101" spans="1:17" x14ac:dyDescent="0.25">
      <c r="A8101" s="23" t="s">
        <v>1</v>
      </c>
      <c r="B8101" s="23" t="s">
        <v>1</v>
      </c>
      <c r="C8101" s="23" t="s">
        <v>1</v>
      </c>
      <c r="D8101" s="49" t="s">
        <v>1</v>
      </c>
      <c r="E8101" s="49" t="s">
        <v>1</v>
      </c>
      <c r="F8101" s="49" t="s">
        <v>1</v>
      </c>
      <c r="G8101" s="49" t="s">
        <v>1</v>
      </c>
      <c r="H8101" s="26" t="s">
        <v>1</v>
      </c>
      <c r="I8101" s="70"/>
      <c r="J8101" s="70"/>
      <c r="K8101" s="70"/>
      <c r="L8101" s="70"/>
      <c r="M8101" s="70"/>
      <c r="N8101" s="70"/>
      <c r="O8101" s="70"/>
      <c r="P8101" s="70"/>
      <c r="Q8101" s="70"/>
    </row>
    <row r="8102" spans="1:17" x14ac:dyDescent="0.25">
      <c r="A8102" s="23" t="s">
        <v>1</v>
      </c>
      <c r="B8102" s="23" t="s">
        <v>1</v>
      </c>
      <c r="C8102" s="23" t="s">
        <v>1</v>
      </c>
      <c r="D8102" s="49" t="s">
        <v>1</v>
      </c>
      <c r="E8102" s="49" t="s">
        <v>1</v>
      </c>
      <c r="F8102" s="49" t="s">
        <v>1</v>
      </c>
      <c r="G8102" s="49" t="s">
        <v>1</v>
      </c>
      <c r="H8102" s="17" t="s">
        <v>2330</v>
      </c>
      <c r="I8102" s="66">
        <f t="shared" ref="I8102" si="6485">SUM(I8094)</f>
        <v>2112085</v>
      </c>
      <c r="J8102" s="66">
        <f t="shared" ref="J8102:K8102" si="6486">SUM(J8094)</f>
        <v>2112085</v>
      </c>
      <c r="K8102" s="66">
        <f t="shared" si="6486"/>
        <v>0</v>
      </c>
      <c r="L8102" s="66">
        <f t="shared" si="6468"/>
        <v>162748</v>
      </c>
      <c r="M8102" s="66">
        <f t="shared" ref="M8102" si="6487">SUM(M8094)</f>
        <v>0</v>
      </c>
      <c r="N8102" s="66">
        <f t="shared" ref="N8102:O8102" si="6488">SUM(N8094)</f>
        <v>0</v>
      </c>
      <c r="O8102" s="66">
        <f t="shared" si="6488"/>
        <v>162748</v>
      </c>
      <c r="P8102" s="66">
        <f t="shared" si="6466"/>
        <v>162748</v>
      </c>
      <c r="Q8102" s="66">
        <f t="shared" si="6467"/>
        <v>7.705561092474972</v>
      </c>
    </row>
    <row r="8103" spans="1:17" x14ac:dyDescent="0.25">
      <c r="A8103" s="23" t="s">
        <v>1</v>
      </c>
      <c r="B8103" s="23" t="s">
        <v>1</v>
      </c>
      <c r="C8103" s="23" t="s">
        <v>1</v>
      </c>
      <c r="D8103" s="49" t="s">
        <v>1</v>
      </c>
      <c r="E8103" s="49" t="s">
        <v>1</v>
      </c>
      <c r="F8103" s="49" t="s">
        <v>1</v>
      </c>
      <c r="G8103" s="49" t="s">
        <v>1</v>
      </c>
      <c r="H8103" s="11" t="s">
        <v>64</v>
      </c>
      <c r="I8103" s="67">
        <f t="shared" ref="I8103" si="6489">I8095</f>
        <v>62</v>
      </c>
      <c r="J8103" s="67">
        <f t="shared" ref="J8103:K8103" si="6490">J8095</f>
        <v>62</v>
      </c>
      <c r="K8103" s="67">
        <f t="shared" si="6490"/>
        <v>0</v>
      </c>
      <c r="L8103" s="67"/>
      <c r="M8103" s="67">
        <f t="shared" ref="M8103" si="6491">M8095</f>
        <v>0</v>
      </c>
      <c r="N8103" s="67">
        <f t="shared" ref="N8103:O8103" si="6492">N8095</f>
        <v>0</v>
      </c>
      <c r="O8103" s="67">
        <f t="shared" si="6492"/>
        <v>0</v>
      </c>
      <c r="P8103" s="67">
        <f t="shared" si="6466"/>
        <v>0</v>
      </c>
      <c r="Q8103" s="67">
        <f t="shared" si="6467"/>
        <v>0</v>
      </c>
    </row>
    <row r="8104" spans="1:17" x14ac:dyDescent="0.25">
      <c r="A8104" s="23" t="s">
        <v>1</v>
      </c>
      <c r="B8104" s="23" t="s">
        <v>1</v>
      </c>
      <c r="C8104" s="23" t="s">
        <v>1</v>
      </c>
      <c r="D8104" s="49" t="s">
        <v>1</v>
      </c>
      <c r="E8104" s="49" t="s">
        <v>1</v>
      </c>
      <c r="F8104" s="49" t="s">
        <v>1</v>
      </c>
      <c r="G8104" s="49" t="s">
        <v>1</v>
      </c>
      <c r="H8104" s="13" t="s">
        <v>1</v>
      </c>
      <c r="I8104" s="71"/>
      <c r="J8104" s="71"/>
      <c r="K8104" s="71"/>
      <c r="L8104" s="71"/>
      <c r="M8104" s="71"/>
      <c r="N8104" s="71"/>
      <c r="O8104" s="71"/>
      <c r="P8104" s="71"/>
      <c r="Q8104" s="71"/>
    </row>
    <row r="8105" spans="1:17" x14ac:dyDescent="0.25">
      <c r="A8105" s="23" t="s">
        <v>1</v>
      </c>
      <c r="B8105" s="23" t="s">
        <v>1</v>
      </c>
      <c r="C8105" s="23" t="s">
        <v>1</v>
      </c>
      <c r="D8105" s="49" t="s">
        <v>1</v>
      </c>
      <c r="E8105" s="49" t="s">
        <v>1</v>
      </c>
      <c r="F8105" s="49" t="s">
        <v>1</v>
      </c>
      <c r="G8105" s="49" t="s">
        <v>1</v>
      </c>
      <c r="H8105" s="17" t="s">
        <v>2331</v>
      </c>
      <c r="I8105" s="72">
        <f t="shared" ref="I8105" si="6493">SUM(I7828,I7783)</f>
        <v>87799757</v>
      </c>
      <c r="J8105" s="72">
        <f t="shared" ref="J8105:K8105" si="6494">SUM(J7828,J7783)</f>
        <v>76154757</v>
      </c>
      <c r="K8105" s="72">
        <f t="shared" si="6494"/>
        <v>0</v>
      </c>
      <c r="L8105" s="72">
        <f t="shared" si="6468"/>
        <v>6136698</v>
      </c>
      <c r="M8105" s="72">
        <f t="shared" ref="M8105" si="6495">SUM(M7828,M7783)</f>
        <v>0</v>
      </c>
      <c r="N8105" s="72">
        <f t="shared" ref="N8105:O8105" si="6496">SUM(N7828,N7783)</f>
        <v>0</v>
      </c>
      <c r="O8105" s="72">
        <f t="shared" si="6496"/>
        <v>6136698</v>
      </c>
      <c r="P8105" s="72">
        <f t="shared" si="6466"/>
        <v>6136698</v>
      </c>
      <c r="Q8105" s="72">
        <f t="shared" si="6467"/>
        <v>8.0581939221472396</v>
      </c>
    </row>
    <row r="8106" spans="1:17" x14ac:dyDescent="0.25">
      <c r="A8106" s="23" t="s">
        <v>1</v>
      </c>
      <c r="B8106" s="23" t="s">
        <v>1</v>
      </c>
      <c r="C8106" s="23" t="s">
        <v>1</v>
      </c>
      <c r="D8106" s="49" t="s">
        <v>1</v>
      </c>
      <c r="E8106" s="49" t="s">
        <v>1</v>
      </c>
      <c r="F8106" s="49" t="s">
        <v>1</v>
      </c>
      <c r="G8106" s="49" t="s">
        <v>1</v>
      </c>
      <c r="H8106" s="11" t="s">
        <v>99</v>
      </c>
      <c r="I8106" s="67">
        <f t="shared" ref="I8106" si="6497">I7829+I7784</f>
        <v>482</v>
      </c>
      <c r="J8106" s="67">
        <f t="shared" ref="J8106:K8106" si="6498">J7829+J7784</f>
        <v>482</v>
      </c>
      <c r="K8106" s="67">
        <f t="shared" si="6498"/>
        <v>0</v>
      </c>
      <c r="L8106" s="67"/>
      <c r="M8106" s="67">
        <f t="shared" ref="M8106" si="6499">M7829+M7784</f>
        <v>0</v>
      </c>
      <c r="N8106" s="67">
        <f t="shared" ref="N8106:O8106" si="6500">N7829+N7784</f>
        <v>0</v>
      </c>
      <c r="O8106" s="67">
        <f t="shared" si="6500"/>
        <v>0</v>
      </c>
      <c r="P8106" s="67">
        <f t="shared" si="6466"/>
        <v>0</v>
      </c>
      <c r="Q8106" s="67">
        <f t="shared" si="6467"/>
        <v>0</v>
      </c>
    </row>
    <row r="8107" spans="1:17" x14ac:dyDescent="0.25">
      <c r="A8107" s="14" t="s">
        <v>2332</v>
      </c>
      <c r="B8107" s="11" t="s">
        <v>1</v>
      </c>
      <c r="C8107" s="11" t="s">
        <v>1</v>
      </c>
      <c r="D8107" s="42" t="s">
        <v>1</v>
      </c>
      <c r="E8107" s="42" t="s">
        <v>1</v>
      </c>
      <c r="F8107" s="42" t="s">
        <v>1</v>
      </c>
      <c r="G8107" s="42" t="s">
        <v>1</v>
      </c>
      <c r="H8107" s="11" t="s">
        <v>2333</v>
      </c>
      <c r="I8107" s="63"/>
      <c r="J8107" s="63"/>
      <c r="K8107" s="63"/>
      <c r="L8107" s="63"/>
      <c r="M8107" s="63"/>
      <c r="N8107" s="63"/>
      <c r="O8107" s="63"/>
      <c r="P8107" s="63"/>
      <c r="Q8107" s="63"/>
    </row>
    <row r="8108" spans="1:17" ht="15.75" thickBot="1" x14ac:dyDescent="0.3">
      <c r="A8108" s="14" t="s">
        <v>2332</v>
      </c>
      <c r="B8108" s="14" t="s">
        <v>3</v>
      </c>
      <c r="C8108" s="12" t="s">
        <v>1</v>
      </c>
      <c r="D8108" s="43" t="s">
        <v>1</v>
      </c>
      <c r="E8108" s="42" t="s">
        <v>1</v>
      </c>
      <c r="F8108" s="42" t="s">
        <v>1</v>
      </c>
      <c r="G8108" s="42" t="s">
        <v>1</v>
      </c>
      <c r="H8108" s="11" t="s">
        <v>1</v>
      </c>
      <c r="I8108" s="63"/>
      <c r="J8108" s="63"/>
      <c r="K8108" s="63"/>
      <c r="L8108" s="63"/>
      <c r="M8108" s="63"/>
      <c r="N8108" s="63"/>
      <c r="O8108" s="63"/>
      <c r="P8108" s="63"/>
      <c r="Q8108" s="63"/>
    </row>
    <row r="8109" spans="1:17" ht="34.5" thickBot="1" x14ac:dyDescent="0.3">
      <c r="A8109" s="22" t="s">
        <v>4</v>
      </c>
      <c r="B8109" s="22" t="s">
        <v>5</v>
      </c>
      <c r="C8109" s="22" t="s">
        <v>6</v>
      </c>
      <c r="D8109" s="44" t="s">
        <v>2891</v>
      </c>
      <c r="E8109" s="44" t="s">
        <v>2895</v>
      </c>
      <c r="F8109" s="44" t="s">
        <v>7</v>
      </c>
      <c r="G8109" s="44" t="s">
        <v>8</v>
      </c>
      <c r="H8109" s="22" t="s">
        <v>9</v>
      </c>
      <c r="I8109" s="64" t="s">
        <v>2718</v>
      </c>
      <c r="J8109" s="64" t="s">
        <v>2879</v>
      </c>
      <c r="K8109" s="64" t="s">
        <v>2942</v>
      </c>
      <c r="L8109" s="64" t="s">
        <v>2942</v>
      </c>
      <c r="M8109" s="64" t="s">
        <v>2950</v>
      </c>
      <c r="N8109" s="64" t="s">
        <v>2949</v>
      </c>
      <c r="O8109" s="64" t="s">
        <v>2948</v>
      </c>
      <c r="P8109" s="64" t="s">
        <v>2942</v>
      </c>
      <c r="Q8109" s="64" t="s">
        <v>2944</v>
      </c>
    </row>
    <row r="8110" spans="1:17" x14ac:dyDescent="0.25">
      <c r="A8110" s="15" t="s">
        <v>1</v>
      </c>
      <c r="B8110" s="15" t="s">
        <v>1</v>
      </c>
      <c r="C8110" s="15" t="s">
        <v>1</v>
      </c>
      <c r="D8110" s="45" t="s">
        <v>1</v>
      </c>
      <c r="E8110" s="45" t="s">
        <v>1</v>
      </c>
      <c r="F8110" s="46" t="s">
        <v>1</v>
      </c>
      <c r="G8110" s="47" t="s">
        <v>1</v>
      </c>
      <c r="H8110" s="16" t="s">
        <v>1</v>
      </c>
      <c r="I8110" s="65">
        <v>1</v>
      </c>
      <c r="J8110" s="65" t="s">
        <v>2894</v>
      </c>
      <c r="K8110" s="65">
        <v>3</v>
      </c>
      <c r="L8110" s="65" t="s">
        <v>2945</v>
      </c>
      <c r="M8110" s="65">
        <v>5</v>
      </c>
      <c r="N8110" s="65">
        <v>6</v>
      </c>
      <c r="O8110" s="65">
        <v>7</v>
      </c>
      <c r="P8110" s="65" t="s">
        <v>2946</v>
      </c>
      <c r="Q8110" s="65">
        <v>9</v>
      </c>
    </row>
    <row r="8111" spans="1:17" x14ac:dyDescent="0.25">
      <c r="A8111" s="14" t="s">
        <v>2332</v>
      </c>
      <c r="B8111" s="14" t="s">
        <v>3</v>
      </c>
      <c r="C8111" s="12" t="s">
        <v>11</v>
      </c>
      <c r="D8111" s="43" t="s">
        <v>2334</v>
      </c>
      <c r="E8111" s="42" t="s">
        <v>1</v>
      </c>
      <c r="F8111" s="42" t="s">
        <v>1</v>
      </c>
      <c r="G8111" s="42" t="s">
        <v>1</v>
      </c>
      <c r="H8111" s="11" t="s">
        <v>2333</v>
      </c>
      <c r="I8111" s="63"/>
      <c r="J8111" s="63"/>
      <c r="K8111" s="63"/>
      <c r="L8111" s="63"/>
      <c r="M8111" s="63"/>
      <c r="N8111" s="63"/>
      <c r="O8111" s="63"/>
      <c r="P8111" s="63">
        <f t="shared" si="6466"/>
        <v>0</v>
      </c>
      <c r="Q8111" s="63" t="str">
        <f t="shared" si="6467"/>
        <v>-</v>
      </c>
    </row>
    <row r="8112" spans="1:17" ht="22.5" x14ac:dyDescent="0.25">
      <c r="A8112" s="14" t="s">
        <v>1</v>
      </c>
      <c r="B8112" s="14" t="s">
        <v>1</v>
      </c>
      <c r="C8112" s="14" t="s">
        <v>1</v>
      </c>
      <c r="D8112" s="42" t="s">
        <v>1</v>
      </c>
      <c r="E8112" s="42" t="s">
        <v>1</v>
      </c>
      <c r="F8112" s="42" t="s">
        <v>1</v>
      </c>
      <c r="G8112" s="42" t="s">
        <v>1</v>
      </c>
      <c r="H8112" s="17" t="s">
        <v>13</v>
      </c>
      <c r="I8112" s="66">
        <f t="shared" ref="I8112" si="6501">SUM(I8113,I8121,I8123)</f>
        <v>4755264</v>
      </c>
      <c r="J8112" s="66">
        <f t="shared" ref="J8112:K8112" si="6502">SUM(J8113,J8121,J8123)</f>
        <v>4755264</v>
      </c>
      <c r="K8112" s="66">
        <f t="shared" si="6502"/>
        <v>0</v>
      </c>
      <c r="L8112" s="66">
        <f t="shared" si="6468"/>
        <v>457000</v>
      </c>
      <c r="M8112" s="66">
        <f t="shared" ref="M8112" si="6503">SUM(M8113,M8121,M8123)</f>
        <v>0</v>
      </c>
      <c r="N8112" s="66">
        <f t="shared" ref="N8112:O8112" si="6504">SUM(N8113,N8121,N8123)</f>
        <v>0</v>
      </c>
      <c r="O8112" s="66">
        <f t="shared" si="6504"/>
        <v>457000</v>
      </c>
      <c r="P8112" s="66">
        <f t="shared" si="6466"/>
        <v>457000</v>
      </c>
      <c r="Q8112" s="66">
        <f t="shared" si="6467"/>
        <v>9.6104022826072324</v>
      </c>
    </row>
    <row r="8113" spans="1:17" x14ac:dyDescent="0.25">
      <c r="A8113" s="12" t="s">
        <v>2332</v>
      </c>
      <c r="B8113" s="12" t="s">
        <v>3</v>
      </c>
      <c r="C8113" s="12" t="s">
        <v>11</v>
      </c>
      <c r="D8113" s="43" t="s">
        <v>2334</v>
      </c>
      <c r="E8113" s="42" t="s">
        <v>2709</v>
      </c>
      <c r="F8113" s="42" t="s">
        <v>1</v>
      </c>
      <c r="G8113" s="42" t="s">
        <v>1</v>
      </c>
      <c r="H8113" s="11" t="s">
        <v>15</v>
      </c>
      <c r="I8113" s="67">
        <f t="shared" ref="I8113" si="6505">SUM(I8114,I8115)</f>
        <v>1842040</v>
      </c>
      <c r="J8113" s="67">
        <f t="shared" ref="J8113:K8113" si="6506">SUM(J8114,J8115)</f>
        <v>1842040</v>
      </c>
      <c r="K8113" s="67">
        <f t="shared" si="6506"/>
        <v>0</v>
      </c>
      <c r="L8113" s="67">
        <f t="shared" si="6468"/>
        <v>161000</v>
      </c>
      <c r="M8113" s="67">
        <f t="shared" ref="M8113" si="6507">SUM(M8114,M8115)</f>
        <v>0</v>
      </c>
      <c r="N8113" s="67">
        <f t="shared" ref="N8113:O8113" si="6508">SUM(N8114,N8115)</f>
        <v>0</v>
      </c>
      <c r="O8113" s="67">
        <f t="shared" si="6508"/>
        <v>161000</v>
      </c>
      <c r="P8113" s="67">
        <f t="shared" si="6466"/>
        <v>161000</v>
      </c>
      <c r="Q8113" s="67">
        <f t="shared" si="6467"/>
        <v>8.7403096566849801</v>
      </c>
    </row>
    <row r="8114" spans="1:17" x14ac:dyDescent="0.25">
      <c r="A8114" s="12" t="s">
        <v>2332</v>
      </c>
      <c r="B8114" s="12" t="s">
        <v>3</v>
      </c>
      <c r="C8114" s="12" t="s">
        <v>11</v>
      </c>
      <c r="D8114" s="43" t="s">
        <v>2334</v>
      </c>
      <c r="E8114" s="48">
        <v>6111</v>
      </c>
      <c r="F8114" s="43"/>
      <c r="G8114" s="56" t="s">
        <v>2901</v>
      </c>
      <c r="H8114" s="23" t="s">
        <v>16</v>
      </c>
      <c r="I8114" s="68">
        <v>1512200</v>
      </c>
      <c r="J8114" s="68">
        <v>1512200</v>
      </c>
      <c r="K8114" s="68"/>
      <c r="L8114" s="68">
        <f t="shared" si="6468"/>
        <v>135000</v>
      </c>
      <c r="M8114" s="68"/>
      <c r="N8114" s="68"/>
      <c r="O8114" s="68">
        <v>135000</v>
      </c>
      <c r="P8114" s="68">
        <f t="shared" si="6466"/>
        <v>135000</v>
      </c>
      <c r="Q8114" s="68">
        <f t="shared" si="6467"/>
        <v>8.9273905568046548</v>
      </c>
    </row>
    <row r="8115" spans="1:17" x14ac:dyDescent="0.25">
      <c r="A8115" s="14" t="s">
        <v>2332</v>
      </c>
      <c r="B8115" s="14" t="s">
        <v>3</v>
      </c>
      <c r="C8115" s="14" t="s">
        <v>11</v>
      </c>
      <c r="D8115" s="50" t="s">
        <v>2334</v>
      </c>
      <c r="E8115" s="50" t="s">
        <v>2719</v>
      </c>
      <c r="F8115" s="43" t="s">
        <v>1</v>
      </c>
      <c r="G8115" s="49" t="s">
        <v>1</v>
      </c>
      <c r="H8115" s="11" t="s">
        <v>19</v>
      </c>
      <c r="I8115" s="67">
        <f t="shared" ref="I8115:O8115" si="6509">SUM(I8116:I8120)</f>
        <v>329840</v>
      </c>
      <c r="J8115" s="67">
        <f t="shared" si="6509"/>
        <v>329840</v>
      </c>
      <c r="K8115" s="67">
        <f t="shared" si="6509"/>
        <v>0</v>
      </c>
      <c r="L8115" s="67">
        <f t="shared" si="6468"/>
        <v>26000</v>
      </c>
      <c r="M8115" s="67">
        <f t="shared" si="6509"/>
        <v>0</v>
      </c>
      <c r="N8115" s="67">
        <f t="shared" si="6509"/>
        <v>0</v>
      </c>
      <c r="O8115" s="67">
        <f t="shared" si="6509"/>
        <v>26000</v>
      </c>
      <c r="P8115" s="67">
        <f t="shared" si="6466"/>
        <v>26000</v>
      </c>
      <c r="Q8115" s="67">
        <f t="shared" si="6467"/>
        <v>7.8826097501819072</v>
      </c>
    </row>
    <row r="8116" spans="1:17" x14ac:dyDescent="0.25">
      <c r="A8116" s="12" t="s">
        <v>2332</v>
      </c>
      <c r="B8116" s="12" t="s">
        <v>3</v>
      </c>
      <c r="C8116" s="12" t="s">
        <v>11</v>
      </c>
      <c r="D8116" s="43" t="s">
        <v>2334</v>
      </c>
      <c r="E8116" s="48">
        <v>6112</v>
      </c>
      <c r="F8116" s="43" t="s">
        <v>2335</v>
      </c>
      <c r="G8116" s="56" t="s">
        <v>2901</v>
      </c>
      <c r="H8116" s="23" t="s">
        <v>73</v>
      </c>
      <c r="I8116" s="68">
        <v>55110</v>
      </c>
      <c r="J8116" s="68">
        <v>55110</v>
      </c>
      <c r="K8116" s="68"/>
      <c r="L8116" s="68">
        <f t="shared" si="6468"/>
        <v>5000</v>
      </c>
      <c r="M8116" s="68"/>
      <c r="N8116" s="68"/>
      <c r="O8116" s="68">
        <v>5000</v>
      </c>
      <c r="P8116" s="68">
        <f t="shared" si="6466"/>
        <v>5000</v>
      </c>
      <c r="Q8116" s="68">
        <f t="shared" si="6467"/>
        <v>9.0727635637815283</v>
      </c>
    </row>
    <row r="8117" spans="1:17" x14ac:dyDescent="0.25">
      <c r="A8117" s="12" t="s">
        <v>2332</v>
      </c>
      <c r="B8117" s="12" t="s">
        <v>3</v>
      </c>
      <c r="C8117" s="12" t="s">
        <v>11</v>
      </c>
      <c r="D8117" s="43" t="s">
        <v>2334</v>
      </c>
      <c r="E8117" s="48">
        <v>6112</v>
      </c>
      <c r="F8117" s="43" t="s">
        <v>2336</v>
      </c>
      <c r="G8117" s="56" t="s">
        <v>2901</v>
      </c>
      <c r="H8117" s="23" t="s">
        <v>22</v>
      </c>
      <c r="I8117" s="68">
        <v>182185</v>
      </c>
      <c r="J8117" s="68">
        <v>182185</v>
      </c>
      <c r="K8117" s="68"/>
      <c r="L8117" s="68">
        <f t="shared" si="6468"/>
        <v>17000</v>
      </c>
      <c r="M8117" s="68"/>
      <c r="N8117" s="68"/>
      <c r="O8117" s="68">
        <v>17000</v>
      </c>
      <c r="P8117" s="68">
        <f t="shared" si="6466"/>
        <v>17000</v>
      </c>
      <c r="Q8117" s="68">
        <f t="shared" si="6467"/>
        <v>9.3311743557372999</v>
      </c>
    </row>
    <row r="8118" spans="1:17" x14ac:dyDescent="0.25">
      <c r="A8118" s="12" t="s">
        <v>2332</v>
      </c>
      <c r="B8118" s="12" t="s">
        <v>3</v>
      </c>
      <c r="C8118" s="12" t="s">
        <v>11</v>
      </c>
      <c r="D8118" s="43" t="s">
        <v>2334</v>
      </c>
      <c r="E8118" s="48">
        <v>6112</v>
      </c>
      <c r="F8118" s="43" t="s">
        <v>2337</v>
      </c>
      <c r="G8118" s="56" t="s">
        <v>2901</v>
      </c>
      <c r="H8118" s="23" t="s">
        <v>24</v>
      </c>
      <c r="I8118" s="68">
        <v>39425</v>
      </c>
      <c r="J8118" s="68">
        <v>39425</v>
      </c>
      <c r="K8118" s="68"/>
      <c r="L8118" s="68">
        <f t="shared" si="6468"/>
        <v>0</v>
      </c>
      <c r="M8118" s="68"/>
      <c r="N8118" s="68"/>
      <c r="O8118" s="68"/>
      <c r="P8118" s="68">
        <f t="shared" si="6466"/>
        <v>0</v>
      </c>
      <c r="Q8118" s="68">
        <f t="shared" si="6467"/>
        <v>0</v>
      </c>
    </row>
    <row r="8119" spans="1:17" x14ac:dyDescent="0.25">
      <c r="A8119" s="12" t="s">
        <v>2332</v>
      </c>
      <c r="B8119" s="12" t="s">
        <v>3</v>
      </c>
      <c r="C8119" s="12" t="s">
        <v>11</v>
      </c>
      <c r="D8119" s="43" t="s">
        <v>2334</v>
      </c>
      <c r="E8119" s="48">
        <v>6112</v>
      </c>
      <c r="F8119" s="43" t="s">
        <v>2338</v>
      </c>
      <c r="G8119" s="56" t="s">
        <v>2901</v>
      </c>
      <c r="H8119" s="23" t="s">
        <v>76</v>
      </c>
      <c r="I8119" s="68">
        <v>20000</v>
      </c>
      <c r="J8119" s="68">
        <v>20000</v>
      </c>
      <c r="K8119" s="68"/>
      <c r="L8119" s="68">
        <f t="shared" si="6468"/>
        <v>0</v>
      </c>
      <c r="M8119" s="68"/>
      <c r="N8119" s="68"/>
      <c r="O8119" s="68"/>
      <c r="P8119" s="68">
        <f t="shared" si="6466"/>
        <v>0</v>
      </c>
      <c r="Q8119" s="68">
        <f t="shared" si="6467"/>
        <v>0</v>
      </c>
    </row>
    <row r="8120" spans="1:17" x14ac:dyDescent="0.25">
      <c r="A8120" s="12" t="s">
        <v>2332</v>
      </c>
      <c r="B8120" s="12" t="s">
        <v>3</v>
      </c>
      <c r="C8120" s="12" t="s">
        <v>11</v>
      </c>
      <c r="D8120" s="43" t="s">
        <v>2334</v>
      </c>
      <c r="E8120" s="48">
        <v>6112</v>
      </c>
      <c r="F8120" s="43" t="s">
        <v>2339</v>
      </c>
      <c r="G8120" s="56" t="s">
        <v>2901</v>
      </c>
      <c r="H8120" s="23" t="s">
        <v>26</v>
      </c>
      <c r="I8120" s="68">
        <v>33120</v>
      </c>
      <c r="J8120" s="68">
        <v>33120</v>
      </c>
      <c r="K8120" s="68"/>
      <c r="L8120" s="68">
        <f t="shared" si="6468"/>
        <v>4000</v>
      </c>
      <c r="M8120" s="68"/>
      <c r="N8120" s="68"/>
      <c r="O8120" s="68">
        <v>4000</v>
      </c>
      <c r="P8120" s="68">
        <f t="shared" si="6466"/>
        <v>4000</v>
      </c>
      <c r="Q8120" s="68">
        <f t="shared" si="6467"/>
        <v>12.077294685990339</v>
      </c>
    </row>
    <row r="8121" spans="1:17" x14ac:dyDescent="0.25">
      <c r="A8121" s="12" t="s">
        <v>2332</v>
      </c>
      <c r="B8121" s="12" t="s">
        <v>3</v>
      </c>
      <c r="C8121" s="12" t="s">
        <v>11</v>
      </c>
      <c r="D8121" s="43" t="s">
        <v>2334</v>
      </c>
      <c r="E8121" s="42" t="s">
        <v>2710</v>
      </c>
      <c r="F8121" s="42" t="s">
        <v>1</v>
      </c>
      <c r="G8121" s="42" t="s">
        <v>1</v>
      </c>
      <c r="H8121" s="11" t="s">
        <v>28</v>
      </c>
      <c r="I8121" s="67">
        <f t="shared" ref="I8121:O8121" si="6510">SUM(I8122)</f>
        <v>169484</v>
      </c>
      <c r="J8121" s="67">
        <f t="shared" si="6510"/>
        <v>169484</v>
      </c>
      <c r="K8121" s="67">
        <f t="shared" si="6510"/>
        <v>0</v>
      </c>
      <c r="L8121" s="67">
        <f t="shared" si="6468"/>
        <v>15000</v>
      </c>
      <c r="M8121" s="67">
        <f t="shared" si="6510"/>
        <v>0</v>
      </c>
      <c r="N8121" s="67">
        <f t="shared" si="6510"/>
        <v>0</v>
      </c>
      <c r="O8121" s="67">
        <f t="shared" si="6510"/>
        <v>15000</v>
      </c>
      <c r="P8121" s="67">
        <f t="shared" si="6466"/>
        <v>15000</v>
      </c>
      <c r="Q8121" s="67">
        <f t="shared" si="6467"/>
        <v>8.8503929574473101</v>
      </c>
    </row>
    <row r="8122" spans="1:17" x14ac:dyDescent="0.25">
      <c r="A8122" s="12" t="s">
        <v>2332</v>
      </c>
      <c r="B8122" s="12" t="s">
        <v>3</v>
      </c>
      <c r="C8122" s="12" t="s">
        <v>11</v>
      </c>
      <c r="D8122" s="43" t="s">
        <v>2334</v>
      </c>
      <c r="E8122" s="48">
        <v>6121</v>
      </c>
      <c r="F8122" s="43"/>
      <c r="G8122" s="56" t="s">
        <v>2901</v>
      </c>
      <c r="H8122" s="23" t="s">
        <v>29</v>
      </c>
      <c r="I8122" s="68">
        <v>169484</v>
      </c>
      <c r="J8122" s="68">
        <v>169484</v>
      </c>
      <c r="K8122" s="68"/>
      <c r="L8122" s="68">
        <f t="shared" si="6468"/>
        <v>15000</v>
      </c>
      <c r="M8122" s="68"/>
      <c r="N8122" s="68"/>
      <c r="O8122" s="68">
        <v>15000</v>
      </c>
      <c r="P8122" s="68">
        <f t="shared" si="6466"/>
        <v>15000</v>
      </c>
      <c r="Q8122" s="68">
        <f t="shared" si="6467"/>
        <v>8.8503929574473101</v>
      </c>
    </row>
    <row r="8123" spans="1:17" x14ac:dyDescent="0.25">
      <c r="A8123" s="12" t="s">
        <v>2332</v>
      </c>
      <c r="B8123" s="12" t="s">
        <v>3</v>
      </c>
      <c r="C8123" s="12" t="s">
        <v>11</v>
      </c>
      <c r="D8123" s="43" t="s">
        <v>2334</v>
      </c>
      <c r="E8123" s="42" t="s">
        <v>2711</v>
      </c>
      <c r="F8123" s="42" t="s">
        <v>1</v>
      </c>
      <c r="G8123" s="42" t="s">
        <v>1</v>
      </c>
      <c r="H8123" s="11" t="s">
        <v>32</v>
      </c>
      <c r="I8123" s="67">
        <f t="shared" ref="I8123:O8123" si="6511">SUM(I8124:I8132)</f>
        <v>2743740</v>
      </c>
      <c r="J8123" s="67">
        <f t="shared" si="6511"/>
        <v>2743740</v>
      </c>
      <c r="K8123" s="67">
        <f t="shared" si="6511"/>
        <v>0</v>
      </c>
      <c r="L8123" s="67">
        <f t="shared" si="6468"/>
        <v>281000</v>
      </c>
      <c r="M8123" s="67">
        <f t="shared" si="6511"/>
        <v>0</v>
      </c>
      <c r="N8123" s="67">
        <f t="shared" si="6511"/>
        <v>0</v>
      </c>
      <c r="O8123" s="67">
        <f t="shared" si="6511"/>
        <v>281000</v>
      </c>
      <c r="P8123" s="67">
        <f t="shared" si="6466"/>
        <v>281000</v>
      </c>
      <c r="Q8123" s="67">
        <f t="shared" si="6467"/>
        <v>10.241495185403865</v>
      </c>
    </row>
    <row r="8124" spans="1:17" x14ac:dyDescent="0.25">
      <c r="A8124" s="12" t="s">
        <v>2332</v>
      </c>
      <c r="B8124" s="12" t="s">
        <v>3</v>
      </c>
      <c r="C8124" s="12" t="s">
        <v>11</v>
      </c>
      <c r="D8124" s="43" t="s">
        <v>2334</v>
      </c>
      <c r="E8124" s="48">
        <v>6131</v>
      </c>
      <c r="F8124" s="43"/>
      <c r="G8124" s="56" t="s">
        <v>2901</v>
      </c>
      <c r="H8124" s="23" t="s">
        <v>33</v>
      </c>
      <c r="I8124" s="68">
        <v>2000</v>
      </c>
      <c r="J8124" s="68">
        <v>2000</v>
      </c>
      <c r="K8124" s="68"/>
      <c r="L8124" s="68">
        <f t="shared" si="6468"/>
        <v>0</v>
      </c>
      <c r="M8124" s="68"/>
      <c r="N8124" s="68"/>
      <c r="O8124" s="68">
        <v>0</v>
      </c>
      <c r="P8124" s="68">
        <f t="shared" si="6466"/>
        <v>0</v>
      </c>
      <c r="Q8124" s="68">
        <f t="shared" si="6467"/>
        <v>0</v>
      </c>
    </row>
    <row r="8125" spans="1:17" x14ac:dyDescent="0.25">
      <c r="A8125" s="12" t="s">
        <v>2332</v>
      </c>
      <c r="B8125" s="12" t="s">
        <v>3</v>
      </c>
      <c r="C8125" s="12" t="s">
        <v>11</v>
      </c>
      <c r="D8125" s="43" t="s">
        <v>2334</v>
      </c>
      <c r="E8125" s="48">
        <v>6132</v>
      </c>
      <c r="F8125" s="43"/>
      <c r="G8125" s="56" t="s">
        <v>2901</v>
      </c>
      <c r="H8125" s="23" t="s">
        <v>227</v>
      </c>
      <c r="I8125" s="68">
        <v>362000</v>
      </c>
      <c r="J8125" s="68">
        <v>362000</v>
      </c>
      <c r="K8125" s="68"/>
      <c r="L8125" s="68">
        <f t="shared" si="6468"/>
        <v>40000</v>
      </c>
      <c r="M8125" s="68"/>
      <c r="N8125" s="68"/>
      <c r="O8125" s="68">
        <v>40000</v>
      </c>
      <c r="P8125" s="68">
        <f t="shared" si="6466"/>
        <v>40000</v>
      </c>
      <c r="Q8125" s="68">
        <f t="shared" si="6467"/>
        <v>11.049723756906078</v>
      </c>
    </row>
    <row r="8126" spans="1:17" x14ac:dyDescent="0.25">
      <c r="A8126" s="12" t="s">
        <v>2332</v>
      </c>
      <c r="B8126" s="12" t="s">
        <v>3</v>
      </c>
      <c r="C8126" s="12" t="s">
        <v>11</v>
      </c>
      <c r="D8126" s="43" t="s">
        <v>2334</v>
      </c>
      <c r="E8126" s="48">
        <v>6133</v>
      </c>
      <c r="F8126" s="43"/>
      <c r="G8126" s="56" t="s">
        <v>2901</v>
      </c>
      <c r="H8126" s="23" t="s">
        <v>229</v>
      </c>
      <c r="I8126" s="68">
        <v>526000</v>
      </c>
      <c r="J8126" s="68">
        <v>526000</v>
      </c>
      <c r="K8126" s="68"/>
      <c r="L8126" s="68">
        <f t="shared" si="6468"/>
        <v>40000</v>
      </c>
      <c r="M8126" s="68"/>
      <c r="N8126" s="68"/>
      <c r="O8126" s="68">
        <v>40000</v>
      </c>
      <c r="P8126" s="68">
        <f t="shared" si="6466"/>
        <v>40000</v>
      </c>
      <c r="Q8126" s="68">
        <f t="shared" si="6467"/>
        <v>7.6045627376425857</v>
      </c>
    </row>
    <row r="8127" spans="1:17" x14ac:dyDescent="0.25">
      <c r="A8127" s="12" t="s">
        <v>2332</v>
      </c>
      <c r="B8127" s="12" t="s">
        <v>3</v>
      </c>
      <c r="C8127" s="12" t="s">
        <v>11</v>
      </c>
      <c r="D8127" s="43" t="s">
        <v>2334</v>
      </c>
      <c r="E8127" s="48">
        <v>6134</v>
      </c>
      <c r="F8127" s="43"/>
      <c r="G8127" s="56" t="s">
        <v>2901</v>
      </c>
      <c r="H8127" s="23" t="s">
        <v>169</v>
      </c>
      <c r="I8127" s="68">
        <v>435240</v>
      </c>
      <c r="J8127" s="68">
        <v>435240</v>
      </c>
      <c r="K8127" s="68"/>
      <c r="L8127" s="68">
        <f t="shared" si="6468"/>
        <v>40000</v>
      </c>
      <c r="M8127" s="68"/>
      <c r="N8127" s="68"/>
      <c r="O8127" s="68">
        <v>40000</v>
      </c>
      <c r="P8127" s="68">
        <f t="shared" si="6466"/>
        <v>40000</v>
      </c>
      <c r="Q8127" s="68">
        <f t="shared" si="6467"/>
        <v>9.1903317709769325</v>
      </c>
    </row>
    <row r="8128" spans="1:17" x14ac:dyDescent="0.25">
      <c r="A8128" s="12" t="s">
        <v>2332</v>
      </c>
      <c r="B8128" s="12" t="s">
        <v>3</v>
      </c>
      <c r="C8128" s="12" t="s">
        <v>11</v>
      </c>
      <c r="D8128" s="43" t="s">
        <v>2334</v>
      </c>
      <c r="E8128" s="48">
        <v>6135</v>
      </c>
      <c r="F8128" s="43"/>
      <c r="G8128" s="56" t="s">
        <v>2901</v>
      </c>
      <c r="H8128" s="23" t="s">
        <v>231</v>
      </c>
      <c r="I8128" s="68">
        <v>232000</v>
      </c>
      <c r="J8128" s="68">
        <v>232000</v>
      </c>
      <c r="K8128" s="68"/>
      <c r="L8128" s="68">
        <f t="shared" si="6468"/>
        <v>20000</v>
      </c>
      <c r="M8128" s="68"/>
      <c r="N8128" s="68"/>
      <c r="O8128" s="68">
        <v>20000</v>
      </c>
      <c r="P8128" s="68">
        <f t="shared" si="6466"/>
        <v>20000</v>
      </c>
      <c r="Q8128" s="68">
        <f t="shared" si="6467"/>
        <v>8.6206896551724146</v>
      </c>
    </row>
    <row r="8129" spans="1:17" x14ac:dyDescent="0.25">
      <c r="A8129" s="12" t="s">
        <v>2332</v>
      </c>
      <c r="B8129" s="12" t="s">
        <v>3</v>
      </c>
      <c r="C8129" s="12" t="s">
        <v>11</v>
      </c>
      <c r="D8129" s="43" t="s">
        <v>2334</v>
      </c>
      <c r="E8129" s="48">
        <v>6136</v>
      </c>
      <c r="F8129" s="43"/>
      <c r="G8129" s="56" t="s">
        <v>2901</v>
      </c>
      <c r="H8129" s="23" t="s">
        <v>233</v>
      </c>
      <c r="I8129" s="68">
        <v>510000</v>
      </c>
      <c r="J8129" s="68">
        <v>510000</v>
      </c>
      <c r="K8129" s="68"/>
      <c r="L8129" s="68">
        <f t="shared" si="6468"/>
        <v>45000</v>
      </c>
      <c r="M8129" s="68"/>
      <c r="N8129" s="68"/>
      <c r="O8129" s="68">
        <v>45000</v>
      </c>
      <c r="P8129" s="68">
        <f t="shared" si="6466"/>
        <v>45000</v>
      </c>
      <c r="Q8129" s="68">
        <f t="shared" si="6467"/>
        <v>8.8235294117647065</v>
      </c>
    </row>
    <row r="8130" spans="1:17" x14ac:dyDescent="0.25">
      <c r="A8130" s="12" t="s">
        <v>2332</v>
      </c>
      <c r="B8130" s="12" t="s">
        <v>3</v>
      </c>
      <c r="C8130" s="12" t="s">
        <v>11</v>
      </c>
      <c r="D8130" s="43" t="s">
        <v>2334</v>
      </c>
      <c r="E8130" s="48">
        <v>6137</v>
      </c>
      <c r="F8130" s="43"/>
      <c r="G8130" s="56" t="s">
        <v>2901</v>
      </c>
      <c r="H8130" s="23" t="s">
        <v>235</v>
      </c>
      <c r="I8130" s="68">
        <v>298500</v>
      </c>
      <c r="J8130" s="68">
        <v>298500</v>
      </c>
      <c r="K8130" s="68"/>
      <c r="L8130" s="68">
        <f t="shared" si="6468"/>
        <v>40000</v>
      </c>
      <c r="M8130" s="68"/>
      <c r="N8130" s="68"/>
      <c r="O8130" s="68">
        <v>40000</v>
      </c>
      <c r="P8130" s="68">
        <f t="shared" si="6466"/>
        <v>40000</v>
      </c>
      <c r="Q8130" s="68">
        <f t="shared" si="6467"/>
        <v>13.400335008375208</v>
      </c>
    </row>
    <row r="8131" spans="1:17" x14ac:dyDescent="0.25">
      <c r="A8131" s="12" t="s">
        <v>2332</v>
      </c>
      <c r="B8131" s="12" t="s">
        <v>3</v>
      </c>
      <c r="C8131" s="12" t="s">
        <v>11</v>
      </c>
      <c r="D8131" s="43" t="s">
        <v>2334</v>
      </c>
      <c r="E8131" s="48">
        <v>6138</v>
      </c>
      <c r="F8131" s="43"/>
      <c r="G8131" s="56" t="s">
        <v>2901</v>
      </c>
      <c r="H8131" s="23" t="s">
        <v>237</v>
      </c>
      <c r="I8131" s="68">
        <v>94000</v>
      </c>
      <c r="J8131" s="68">
        <v>94000</v>
      </c>
      <c r="K8131" s="68"/>
      <c r="L8131" s="68">
        <f t="shared" si="6468"/>
        <v>30000</v>
      </c>
      <c r="M8131" s="68"/>
      <c r="N8131" s="68"/>
      <c r="O8131" s="68">
        <v>30000</v>
      </c>
      <c r="P8131" s="68">
        <f t="shared" si="6466"/>
        <v>30000</v>
      </c>
      <c r="Q8131" s="68">
        <f t="shared" si="6467"/>
        <v>31.914893617021278</v>
      </c>
    </row>
    <row r="8132" spans="1:17" x14ac:dyDescent="0.25">
      <c r="A8132" s="14" t="s">
        <v>2332</v>
      </c>
      <c r="B8132" s="14" t="s">
        <v>3</v>
      </c>
      <c r="C8132" s="14" t="s">
        <v>11</v>
      </c>
      <c r="D8132" s="50" t="s">
        <v>2334</v>
      </c>
      <c r="E8132" s="50" t="s">
        <v>2720</v>
      </c>
      <c r="F8132" s="43" t="s">
        <v>1</v>
      </c>
      <c r="G8132" s="49" t="s">
        <v>1</v>
      </c>
      <c r="H8132" s="11" t="s">
        <v>35</v>
      </c>
      <c r="I8132" s="67">
        <f t="shared" ref="I8132:O8132" si="6512">SUM(I8133:I8135)</f>
        <v>284000</v>
      </c>
      <c r="J8132" s="67">
        <f t="shared" si="6512"/>
        <v>284000</v>
      </c>
      <c r="K8132" s="67">
        <f t="shared" si="6512"/>
        <v>0</v>
      </c>
      <c r="L8132" s="67">
        <f t="shared" si="6468"/>
        <v>26000</v>
      </c>
      <c r="M8132" s="67">
        <f t="shared" si="6512"/>
        <v>0</v>
      </c>
      <c r="N8132" s="67">
        <f t="shared" si="6512"/>
        <v>0</v>
      </c>
      <c r="O8132" s="67">
        <f t="shared" si="6512"/>
        <v>26000</v>
      </c>
      <c r="P8132" s="67">
        <f t="shared" si="6466"/>
        <v>26000</v>
      </c>
      <c r="Q8132" s="67">
        <f t="shared" si="6467"/>
        <v>9.1549295774647899</v>
      </c>
    </row>
    <row r="8133" spans="1:17" x14ac:dyDescent="0.25">
      <c r="A8133" s="12" t="s">
        <v>2332</v>
      </c>
      <c r="B8133" s="12" t="s">
        <v>3</v>
      </c>
      <c r="C8133" s="12" t="s">
        <v>11</v>
      </c>
      <c r="D8133" s="43" t="s">
        <v>2334</v>
      </c>
      <c r="E8133" s="48">
        <v>6139</v>
      </c>
      <c r="F8133" s="43"/>
      <c r="G8133" s="56" t="s">
        <v>2901</v>
      </c>
      <c r="H8133" s="23" t="s">
        <v>35</v>
      </c>
      <c r="I8133" s="68">
        <v>277600</v>
      </c>
      <c r="J8133" s="68">
        <v>277600</v>
      </c>
      <c r="K8133" s="68"/>
      <c r="L8133" s="68">
        <f t="shared" si="6468"/>
        <v>25000</v>
      </c>
      <c r="M8133" s="68"/>
      <c r="N8133" s="68"/>
      <c r="O8133" s="68">
        <v>25000</v>
      </c>
      <c r="P8133" s="68">
        <f t="shared" si="6466"/>
        <v>25000</v>
      </c>
      <c r="Q8133" s="68">
        <f t="shared" si="6467"/>
        <v>9.0057636887608066</v>
      </c>
    </row>
    <row r="8134" spans="1:17" x14ac:dyDescent="0.25">
      <c r="A8134" s="12" t="s">
        <v>2332</v>
      </c>
      <c r="B8134" s="12" t="s">
        <v>3</v>
      </c>
      <c r="C8134" s="12" t="s">
        <v>11</v>
      </c>
      <c r="D8134" s="43" t="s">
        <v>2334</v>
      </c>
      <c r="E8134" s="48">
        <v>6139</v>
      </c>
      <c r="F8134" s="43" t="s">
        <v>2340</v>
      </c>
      <c r="G8134" s="56" t="s">
        <v>2901</v>
      </c>
      <c r="H8134" s="23" t="s">
        <v>43</v>
      </c>
      <c r="I8134" s="68">
        <v>4400</v>
      </c>
      <c r="J8134" s="68">
        <v>4400</v>
      </c>
      <c r="K8134" s="68"/>
      <c r="L8134" s="68">
        <f t="shared" si="6468"/>
        <v>400</v>
      </c>
      <c r="M8134" s="68"/>
      <c r="N8134" s="68"/>
      <c r="O8134" s="68">
        <v>400</v>
      </c>
      <c r="P8134" s="68">
        <f t="shared" si="6466"/>
        <v>400</v>
      </c>
      <c r="Q8134" s="68">
        <f t="shared" si="6467"/>
        <v>9.0909090909090917</v>
      </c>
    </row>
    <row r="8135" spans="1:17" ht="22.5" x14ac:dyDescent="0.25">
      <c r="A8135" s="12" t="s">
        <v>2332</v>
      </c>
      <c r="B8135" s="12" t="s">
        <v>3</v>
      </c>
      <c r="C8135" s="12" t="s">
        <v>11</v>
      </c>
      <c r="D8135" s="43" t="s">
        <v>2334</v>
      </c>
      <c r="E8135" s="48">
        <v>6139</v>
      </c>
      <c r="F8135" s="43" t="s">
        <v>2341</v>
      </c>
      <c r="G8135" s="56" t="s">
        <v>2901</v>
      </c>
      <c r="H8135" s="23" t="s">
        <v>49</v>
      </c>
      <c r="I8135" s="68">
        <v>2000</v>
      </c>
      <c r="J8135" s="68">
        <v>2000</v>
      </c>
      <c r="K8135" s="68"/>
      <c r="L8135" s="68">
        <f t="shared" si="6468"/>
        <v>600</v>
      </c>
      <c r="M8135" s="68"/>
      <c r="N8135" s="68"/>
      <c r="O8135" s="68">
        <v>600</v>
      </c>
      <c r="P8135" s="68">
        <f t="shared" si="6466"/>
        <v>600</v>
      </c>
      <c r="Q8135" s="68">
        <f t="shared" si="6467"/>
        <v>30</v>
      </c>
    </row>
    <row r="8136" spans="1:17" ht="22.5" x14ac:dyDescent="0.25">
      <c r="A8136" s="14" t="s">
        <v>1</v>
      </c>
      <c r="B8136" s="14" t="s">
        <v>1</v>
      </c>
      <c r="C8136" s="14" t="s">
        <v>1</v>
      </c>
      <c r="D8136" s="42" t="s">
        <v>1</v>
      </c>
      <c r="E8136" s="42" t="s">
        <v>1</v>
      </c>
      <c r="F8136" s="42" t="s">
        <v>1</v>
      </c>
      <c r="G8136" s="42" t="s">
        <v>1</v>
      </c>
      <c r="H8136" s="17" t="s">
        <v>50</v>
      </c>
      <c r="I8136" s="66">
        <f t="shared" ref="I8136:O8137" si="6513">SUM(I8137)</f>
        <v>100</v>
      </c>
      <c r="J8136" s="66">
        <f t="shared" si="6513"/>
        <v>100</v>
      </c>
      <c r="K8136" s="66">
        <f t="shared" si="6513"/>
        <v>0</v>
      </c>
      <c r="L8136" s="66">
        <f t="shared" si="6468"/>
        <v>0</v>
      </c>
      <c r="M8136" s="66">
        <f t="shared" si="6513"/>
        <v>0</v>
      </c>
      <c r="N8136" s="66">
        <f t="shared" si="6513"/>
        <v>0</v>
      </c>
      <c r="O8136" s="66">
        <f t="shared" si="6513"/>
        <v>0</v>
      </c>
      <c r="P8136" s="66">
        <f t="shared" si="6466"/>
        <v>0</v>
      </c>
      <c r="Q8136" s="66">
        <f t="shared" si="6467"/>
        <v>0</v>
      </c>
    </row>
    <row r="8137" spans="1:17" x14ac:dyDescent="0.25">
      <c r="A8137" s="12" t="s">
        <v>2332</v>
      </c>
      <c r="B8137" s="12" t="s">
        <v>3</v>
      </c>
      <c r="C8137" s="12" t="s">
        <v>11</v>
      </c>
      <c r="D8137" s="43" t="s">
        <v>2334</v>
      </c>
      <c r="E8137" s="42" t="s">
        <v>2712</v>
      </c>
      <c r="F8137" s="42" t="s">
        <v>1</v>
      </c>
      <c r="G8137" s="42" t="s">
        <v>1</v>
      </c>
      <c r="H8137" s="11" t="s">
        <v>52</v>
      </c>
      <c r="I8137" s="67">
        <f t="shared" si="6513"/>
        <v>100</v>
      </c>
      <c r="J8137" s="67">
        <f t="shared" si="6513"/>
        <v>100</v>
      </c>
      <c r="K8137" s="67">
        <f t="shared" si="6513"/>
        <v>0</v>
      </c>
      <c r="L8137" s="67">
        <f t="shared" si="6468"/>
        <v>0</v>
      </c>
      <c r="M8137" s="67">
        <f t="shared" si="6513"/>
        <v>0</v>
      </c>
      <c r="N8137" s="67">
        <f t="shared" si="6513"/>
        <v>0</v>
      </c>
      <c r="O8137" s="67">
        <f t="shared" si="6513"/>
        <v>0</v>
      </c>
      <c r="P8137" s="67">
        <f t="shared" si="6466"/>
        <v>0</v>
      </c>
      <c r="Q8137" s="67">
        <f t="shared" si="6467"/>
        <v>0</v>
      </c>
    </row>
    <row r="8138" spans="1:17" x14ac:dyDescent="0.25">
      <c r="A8138" s="12" t="s">
        <v>2332</v>
      </c>
      <c r="B8138" s="12" t="s">
        <v>3</v>
      </c>
      <c r="C8138" s="12" t="s">
        <v>11</v>
      </c>
      <c r="D8138" s="43" t="s">
        <v>2334</v>
      </c>
      <c r="E8138" s="48">
        <v>6148</v>
      </c>
      <c r="F8138" s="43"/>
      <c r="G8138" s="56" t="s">
        <v>2901</v>
      </c>
      <c r="H8138" s="23" t="s">
        <v>58</v>
      </c>
      <c r="I8138" s="68">
        <v>100</v>
      </c>
      <c r="J8138" s="68">
        <v>100</v>
      </c>
      <c r="K8138" s="68"/>
      <c r="L8138" s="68">
        <f t="shared" si="6468"/>
        <v>0</v>
      </c>
      <c r="M8138" s="68"/>
      <c r="N8138" s="68"/>
      <c r="O8138" s="68"/>
      <c r="P8138" s="68">
        <f t="shared" si="6466"/>
        <v>0</v>
      </c>
      <c r="Q8138" s="68">
        <f t="shared" si="6467"/>
        <v>0</v>
      </c>
    </row>
    <row r="8139" spans="1:17" ht="22.5" x14ac:dyDescent="0.25">
      <c r="A8139" s="14" t="s">
        <v>1</v>
      </c>
      <c r="B8139" s="14" t="s">
        <v>1</v>
      </c>
      <c r="C8139" s="14" t="s">
        <v>1</v>
      </c>
      <c r="D8139" s="42" t="s">
        <v>1</v>
      </c>
      <c r="E8139" s="42" t="s">
        <v>1</v>
      </c>
      <c r="F8139" s="42" t="s">
        <v>1</v>
      </c>
      <c r="G8139" s="42" t="s">
        <v>1</v>
      </c>
      <c r="H8139" s="17" t="s">
        <v>59</v>
      </c>
      <c r="I8139" s="66">
        <f t="shared" ref="I8139:O8139" si="6514">SUM(I8140)</f>
        <v>244120</v>
      </c>
      <c r="J8139" s="66">
        <f t="shared" si="6514"/>
        <v>244120</v>
      </c>
      <c r="K8139" s="66">
        <f t="shared" si="6514"/>
        <v>0</v>
      </c>
      <c r="L8139" s="66">
        <f t="shared" si="6468"/>
        <v>15000</v>
      </c>
      <c r="M8139" s="66">
        <f t="shared" si="6514"/>
        <v>0</v>
      </c>
      <c r="N8139" s="66">
        <f t="shared" si="6514"/>
        <v>0</v>
      </c>
      <c r="O8139" s="66">
        <f t="shared" si="6514"/>
        <v>15000</v>
      </c>
      <c r="P8139" s="66">
        <f t="shared" si="6466"/>
        <v>15000</v>
      </c>
      <c r="Q8139" s="66">
        <f t="shared" si="6467"/>
        <v>6.1445190889726362</v>
      </c>
    </row>
    <row r="8140" spans="1:17" x14ac:dyDescent="0.25">
      <c r="A8140" s="12" t="s">
        <v>2332</v>
      </c>
      <c r="B8140" s="12" t="s">
        <v>3</v>
      </c>
      <c r="C8140" s="12" t="s">
        <v>11</v>
      </c>
      <c r="D8140" s="43" t="s">
        <v>2334</v>
      </c>
      <c r="E8140" s="42" t="s">
        <v>2715</v>
      </c>
      <c r="F8140" s="42" t="s">
        <v>1</v>
      </c>
      <c r="G8140" s="42" t="s">
        <v>1</v>
      </c>
      <c r="H8140" s="11" t="s">
        <v>61</v>
      </c>
      <c r="I8140" s="67">
        <f t="shared" ref="I8140" si="6515">SUM(I8141,I8144,I8145)</f>
        <v>244120</v>
      </c>
      <c r="J8140" s="67">
        <f t="shared" ref="J8140:K8140" si="6516">SUM(J8141,J8144,J8145)</f>
        <v>244120</v>
      </c>
      <c r="K8140" s="67">
        <f t="shared" si="6516"/>
        <v>0</v>
      </c>
      <c r="L8140" s="67">
        <f t="shared" si="6468"/>
        <v>15000</v>
      </c>
      <c r="M8140" s="67">
        <f t="shared" ref="M8140" si="6517">SUM(M8141,M8144,M8145)</f>
        <v>0</v>
      </c>
      <c r="N8140" s="67">
        <f t="shared" ref="N8140:O8140" si="6518">SUM(N8141,N8144,N8145)</f>
        <v>0</v>
      </c>
      <c r="O8140" s="67">
        <f t="shared" si="6518"/>
        <v>15000</v>
      </c>
      <c r="P8140" s="67">
        <f t="shared" si="6466"/>
        <v>15000</v>
      </c>
      <c r="Q8140" s="67">
        <f t="shared" si="6467"/>
        <v>6.1445190889726362</v>
      </c>
    </row>
    <row r="8141" spans="1:17" x14ac:dyDescent="0.25">
      <c r="A8141" s="14" t="s">
        <v>2332</v>
      </c>
      <c r="B8141" s="14" t="s">
        <v>3</v>
      </c>
      <c r="C8141" s="14" t="s">
        <v>11</v>
      </c>
      <c r="D8141" s="50" t="s">
        <v>2334</v>
      </c>
      <c r="E8141" s="50" t="s">
        <v>2724</v>
      </c>
      <c r="F8141" s="43" t="s">
        <v>1</v>
      </c>
      <c r="G8141" s="49" t="s">
        <v>1</v>
      </c>
      <c r="H8141" s="11" t="s">
        <v>62</v>
      </c>
      <c r="I8141" s="67">
        <f t="shared" ref="I8141" si="6519">SUM(I8142:I8143)</f>
        <v>155780</v>
      </c>
      <c r="J8141" s="67">
        <f t="shared" ref="J8141:K8141" si="6520">SUM(J8142:J8143)</f>
        <v>155780</v>
      </c>
      <c r="K8141" s="67">
        <f t="shared" si="6520"/>
        <v>0</v>
      </c>
      <c r="L8141" s="67">
        <f t="shared" si="6468"/>
        <v>10000</v>
      </c>
      <c r="M8141" s="67">
        <f t="shared" ref="M8141" si="6521">SUM(M8142:M8143)</f>
        <v>0</v>
      </c>
      <c r="N8141" s="67">
        <f t="shared" ref="N8141:O8141" si="6522">SUM(N8142:N8143)</f>
        <v>0</v>
      </c>
      <c r="O8141" s="67">
        <f t="shared" si="6522"/>
        <v>10000</v>
      </c>
      <c r="P8141" s="67">
        <f t="shared" si="6466"/>
        <v>10000</v>
      </c>
      <c r="Q8141" s="67">
        <f t="shared" si="6467"/>
        <v>6.4193092823212226</v>
      </c>
    </row>
    <row r="8142" spans="1:17" x14ac:dyDescent="0.25">
      <c r="A8142" s="12" t="s">
        <v>2332</v>
      </c>
      <c r="B8142" s="12" t="s">
        <v>3</v>
      </c>
      <c r="C8142" s="12" t="s">
        <v>11</v>
      </c>
      <c r="D8142" s="43" t="s">
        <v>2334</v>
      </c>
      <c r="E8142" s="48">
        <v>8213</v>
      </c>
      <c r="F8142" s="43"/>
      <c r="G8142" s="56" t="s">
        <v>2901</v>
      </c>
      <c r="H8142" s="23" t="s">
        <v>62</v>
      </c>
      <c r="I8142" s="68">
        <v>154780</v>
      </c>
      <c r="J8142" s="68">
        <v>154780</v>
      </c>
      <c r="K8142" s="68"/>
      <c r="L8142" s="68">
        <f t="shared" si="6468"/>
        <v>10000</v>
      </c>
      <c r="M8142" s="68"/>
      <c r="N8142" s="68"/>
      <c r="O8142" s="68">
        <v>10000</v>
      </c>
      <c r="P8142" s="68">
        <f t="shared" si="6466"/>
        <v>10000</v>
      </c>
      <c r="Q8142" s="68">
        <f t="shared" si="6467"/>
        <v>6.4607830469052843</v>
      </c>
    </row>
    <row r="8143" spans="1:17" x14ac:dyDescent="0.25">
      <c r="A8143" s="12" t="s">
        <v>2332</v>
      </c>
      <c r="B8143" s="12" t="s">
        <v>3</v>
      </c>
      <c r="C8143" s="12" t="s">
        <v>11</v>
      </c>
      <c r="D8143" s="43" t="s">
        <v>2334</v>
      </c>
      <c r="E8143" s="48">
        <v>8213</v>
      </c>
      <c r="F8143" s="43" t="s">
        <v>2342</v>
      </c>
      <c r="G8143" s="56" t="s">
        <v>2901</v>
      </c>
      <c r="H8143" s="23" t="s">
        <v>2343</v>
      </c>
      <c r="I8143" s="68">
        <v>1000</v>
      </c>
      <c r="J8143" s="68">
        <v>1000</v>
      </c>
      <c r="K8143" s="68"/>
      <c r="L8143" s="68">
        <f t="shared" si="6468"/>
        <v>0</v>
      </c>
      <c r="M8143" s="68"/>
      <c r="N8143" s="68"/>
      <c r="O8143" s="68"/>
      <c r="P8143" s="68">
        <f t="shared" ref="P8143:P8206" si="6523">K8143+L8143</f>
        <v>0</v>
      </c>
      <c r="Q8143" s="68">
        <f t="shared" ref="Q8143:Q8206" si="6524">IF(J8143=0,"-",P8143/J8143*100)</f>
        <v>0</v>
      </c>
    </row>
    <row r="8144" spans="1:17" x14ac:dyDescent="0.25">
      <c r="A8144" s="12" t="s">
        <v>2332</v>
      </c>
      <c r="B8144" s="12" t="s">
        <v>3</v>
      </c>
      <c r="C8144" s="12" t="s">
        <v>11</v>
      </c>
      <c r="D8144" s="43" t="s">
        <v>2334</v>
      </c>
      <c r="E8144" s="48">
        <v>8215</v>
      </c>
      <c r="F8144" s="43"/>
      <c r="G8144" s="56" t="s">
        <v>2901</v>
      </c>
      <c r="H8144" s="23" t="s">
        <v>183</v>
      </c>
      <c r="I8144" s="68">
        <v>13340</v>
      </c>
      <c r="J8144" s="68">
        <v>13340</v>
      </c>
      <c r="K8144" s="68"/>
      <c r="L8144" s="68">
        <f t="shared" ref="L8144:L8206" si="6525">SUM(M8144:O8144)</f>
        <v>0</v>
      </c>
      <c r="M8144" s="68"/>
      <c r="N8144" s="68"/>
      <c r="O8144" s="68"/>
      <c r="P8144" s="68">
        <f t="shared" si="6523"/>
        <v>0</v>
      </c>
      <c r="Q8144" s="68">
        <f t="shared" si="6524"/>
        <v>0</v>
      </c>
    </row>
    <row r="8145" spans="1:17" x14ac:dyDescent="0.25">
      <c r="A8145" s="14" t="s">
        <v>2332</v>
      </c>
      <c r="B8145" s="14" t="s">
        <v>3</v>
      </c>
      <c r="C8145" s="14" t="s">
        <v>11</v>
      </c>
      <c r="D8145" s="50" t="s">
        <v>2334</v>
      </c>
      <c r="E8145" s="50" t="s">
        <v>2763</v>
      </c>
      <c r="F8145" s="43" t="s">
        <v>1</v>
      </c>
      <c r="G8145" s="49" t="s">
        <v>1</v>
      </c>
      <c r="H8145" s="11" t="s">
        <v>248</v>
      </c>
      <c r="I8145" s="67">
        <f t="shared" ref="I8145:O8145" si="6526">SUM(I8146:I8147)</f>
        <v>75000</v>
      </c>
      <c r="J8145" s="67">
        <f t="shared" si="6526"/>
        <v>75000</v>
      </c>
      <c r="K8145" s="67">
        <f t="shared" si="6526"/>
        <v>0</v>
      </c>
      <c r="L8145" s="67">
        <f t="shared" si="6525"/>
        <v>5000</v>
      </c>
      <c r="M8145" s="67">
        <f t="shared" si="6526"/>
        <v>0</v>
      </c>
      <c r="N8145" s="67">
        <f t="shared" si="6526"/>
        <v>0</v>
      </c>
      <c r="O8145" s="67">
        <f t="shared" si="6526"/>
        <v>5000</v>
      </c>
      <c r="P8145" s="67">
        <f t="shared" si="6523"/>
        <v>5000</v>
      </c>
      <c r="Q8145" s="67">
        <f t="shared" si="6524"/>
        <v>6.666666666666667</v>
      </c>
    </row>
    <row r="8146" spans="1:17" x14ac:dyDescent="0.25">
      <c r="A8146" s="12" t="s">
        <v>2332</v>
      </c>
      <c r="B8146" s="12" t="s">
        <v>3</v>
      </c>
      <c r="C8146" s="12" t="s">
        <v>11</v>
      </c>
      <c r="D8146" s="43" t="s">
        <v>2334</v>
      </c>
      <c r="E8146" s="48">
        <v>8216</v>
      </c>
      <c r="F8146" s="43" t="s">
        <v>2344</v>
      </c>
      <c r="G8146" s="56" t="s">
        <v>2901</v>
      </c>
      <c r="H8146" s="23" t="s">
        <v>2345</v>
      </c>
      <c r="I8146" s="68">
        <v>70000</v>
      </c>
      <c r="J8146" s="68">
        <v>70000</v>
      </c>
      <c r="K8146" s="68"/>
      <c r="L8146" s="68">
        <f t="shared" si="6525"/>
        <v>5000</v>
      </c>
      <c r="M8146" s="68"/>
      <c r="N8146" s="68"/>
      <c r="O8146" s="68">
        <v>5000</v>
      </c>
      <c r="P8146" s="68">
        <f t="shared" si="6523"/>
        <v>5000</v>
      </c>
      <c r="Q8146" s="68">
        <f t="shared" si="6524"/>
        <v>7.1428571428571423</v>
      </c>
    </row>
    <row r="8147" spans="1:17" ht="22.5" x14ac:dyDescent="0.25">
      <c r="A8147" s="12" t="s">
        <v>2332</v>
      </c>
      <c r="B8147" s="12" t="s">
        <v>3</v>
      </c>
      <c r="C8147" s="12" t="s">
        <v>11</v>
      </c>
      <c r="D8147" s="43" t="s">
        <v>2334</v>
      </c>
      <c r="E8147" s="48">
        <v>8216</v>
      </c>
      <c r="F8147" s="43" t="s">
        <v>2346</v>
      </c>
      <c r="G8147" s="56" t="s">
        <v>2901</v>
      </c>
      <c r="H8147" s="23" t="s">
        <v>2347</v>
      </c>
      <c r="I8147" s="68">
        <v>5000</v>
      </c>
      <c r="J8147" s="68">
        <v>5000</v>
      </c>
      <c r="K8147" s="68"/>
      <c r="L8147" s="68">
        <f t="shared" si="6525"/>
        <v>0</v>
      </c>
      <c r="M8147" s="68"/>
      <c r="N8147" s="68"/>
      <c r="O8147" s="68"/>
      <c r="P8147" s="68">
        <f t="shared" si="6523"/>
        <v>0</v>
      </c>
      <c r="Q8147" s="68">
        <f t="shared" si="6524"/>
        <v>0</v>
      </c>
    </row>
    <row r="8148" spans="1:17" x14ac:dyDescent="0.25">
      <c r="A8148" s="23" t="s">
        <v>1</v>
      </c>
      <c r="B8148" s="23" t="s">
        <v>1</v>
      </c>
      <c r="C8148" s="23" t="s">
        <v>1</v>
      </c>
      <c r="D8148" s="49" t="s">
        <v>1</v>
      </c>
      <c r="E8148" s="49" t="s">
        <v>1</v>
      </c>
      <c r="F8148" s="49" t="s">
        <v>1</v>
      </c>
      <c r="G8148" s="49" t="s">
        <v>1</v>
      </c>
      <c r="H8148" s="17" t="s">
        <v>2348</v>
      </c>
      <c r="I8148" s="66">
        <f t="shared" ref="I8148:O8148" si="6527">SUM(I8112,I8136,I8139)</f>
        <v>4999484</v>
      </c>
      <c r="J8148" s="66">
        <f t="shared" si="6527"/>
        <v>4999484</v>
      </c>
      <c r="K8148" s="66">
        <f t="shared" si="6527"/>
        <v>0</v>
      </c>
      <c r="L8148" s="66">
        <f t="shared" si="6525"/>
        <v>472000</v>
      </c>
      <c r="M8148" s="66">
        <f t="shared" si="6527"/>
        <v>0</v>
      </c>
      <c r="N8148" s="66">
        <f t="shared" si="6527"/>
        <v>0</v>
      </c>
      <c r="O8148" s="66">
        <f t="shared" si="6527"/>
        <v>472000</v>
      </c>
      <c r="P8148" s="66">
        <f t="shared" si="6523"/>
        <v>472000</v>
      </c>
      <c r="Q8148" s="66">
        <f t="shared" si="6524"/>
        <v>9.4409743085486433</v>
      </c>
    </row>
    <row r="8149" spans="1:17" ht="15.75" thickBot="1" x14ac:dyDescent="0.3">
      <c r="A8149" s="23" t="s">
        <v>1</v>
      </c>
      <c r="B8149" s="23" t="s">
        <v>1</v>
      </c>
      <c r="C8149" s="23" t="s">
        <v>1</v>
      </c>
      <c r="D8149" s="49" t="s">
        <v>1</v>
      </c>
      <c r="E8149" s="49" t="s">
        <v>1</v>
      </c>
      <c r="F8149" s="49" t="s">
        <v>1</v>
      </c>
      <c r="G8149" s="49" t="s">
        <v>1</v>
      </c>
      <c r="H8149" s="11" t="s">
        <v>64</v>
      </c>
      <c r="I8149" s="67">
        <v>83</v>
      </c>
      <c r="J8149" s="67">
        <v>83</v>
      </c>
      <c r="K8149" s="67"/>
      <c r="L8149" s="67"/>
      <c r="M8149" s="67"/>
      <c r="N8149" s="67"/>
      <c r="O8149" s="67"/>
      <c r="P8149" s="67">
        <f t="shared" si="6523"/>
        <v>0</v>
      </c>
      <c r="Q8149" s="67">
        <f t="shared" si="6524"/>
        <v>0</v>
      </c>
    </row>
    <row r="8150" spans="1:17" ht="34.5" thickBot="1" x14ac:dyDescent="0.3">
      <c r="A8150" s="23" t="s">
        <v>1</v>
      </c>
      <c r="B8150" s="23" t="s">
        <v>1</v>
      </c>
      <c r="C8150" s="23" t="s">
        <v>1</v>
      </c>
      <c r="D8150" s="49" t="s">
        <v>1</v>
      </c>
      <c r="E8150" s="49" t="s">
        <v>1</v>
      </c>
      <c r="F8150" s="49" t="s">
        <v>1</v>
      </c>
      <c r="G8150" s="49" t="s">
        <v>1</v>
      </c>
      <c r="H8150" s="22" t="s">
        <v>65</v>
      </c>
      <c r="I8150" s="64" t="s">
        <v>2718</v>
      </c>
      <c r="J8150" s="64" t="s">
        <v>2879</v>
      </c>
      <c r="K8150" s="64" t="s">
        <v>2942</v>
      </c>
      <c r="L8150" s="64" t="s">
        <v>2942</v>
      </c>
      <c r="M8150" s="64" t="s">
        <v>2950</v>
      </c>
      <c r="N8150" s="64" t="s">
        <v>2949</v>
      </c>
      <c r="O8150" s="64" t="s">
        <v>2948</v>
      </c>
      <c r="P8150" s="64" t="s">
        <v>2942</v>
      </c>
      <c r="Q8150" s="64" t="s">
        <v>2944</v>
      </c>
    </row>
    <row r="8151" spans="1:17" x14ac:dyDescent="0.25">
      <c r="A8151" s="24"/>
      <c r="B8151" s="24"/>
      <c r="C8151" s="24"/>
      <c r="D8151" s="51"/>
      <c r="E8151" s="51"/>
      <c r="F8151" s="51"/>
      <c r="G8151" s="51"/>
      <c r="H8151" s="18" t="s">
        <v>1</v>
      </c>
      <c r="I8151" s="65">
        <v>1</v>
      </c>
      <c r="J8151" s="65" t="s">
        <v>2894</v>
      </c>
      <c r="K8151" s="65">
        <v>3</v>
      </c>
      <c r="L8151" s="65" t="s">
        <v>2945</v>
      </c>
      <c r="M8151" s="65">
        <v>5</v>
      </c>
      <c r="N8151" s="65">
        <v>6</v>
      </c>
      <c r="O8151" s="65">
        <v>7</v>
      </c>
      <c r="P8151" s="65" t="s">
        <v>2946</v>
      </c>
      <c r="Q8151" s="65">
        <v>9</v>
      </c>
    </row>
    <row r="8152" spans="1:17" x14ac:dyDescent="0.25">
      <c r="A8152" s="24"/>
      <c r="B8152" s="24"/>
      <c r="C8152" s="24"/>
      <c r="D8152" s="51"/>
      <c r="E8152" s="52"/>
      <c r="F8152" s="52"/>
      <c r="G8152" s="52"/>
      <c r="H8152" s="19" t="s">
        <v>159</v>
      </c>
      <c r="I8152" s="69">
        <f t="shared" ref="I8152" si="6528">SUM(I8148)</f>
        <v>4999484</v>
      </c>
      <c r="J8152" s="69">
        <f t="shared" ref="J8152:K8152" si="6529">SUM(J8148)</f>
        <v>4999484</v>
      </c>
      <c r="K8152" s="69">
        <f t="shared" si="6529"/>
        <v>0</v>
      </c>
      <c r="L8152" s="69">
        <f t="shared" si="6525"/>
        <v>472000</v>
      </c>
      <c r="M8152" s="69">
        <f t="shared" ref="M8152" si="6530">SUM(M8148)</f>
        <v>0</v>
      </c>
      <c r="N8152" s="69">
        <f t="shared" ref="N8152:O8152" si="6531">SUM(N8148)</f>
        <v>0</v>
      </c>
      <c r="O8152" s="69">
        <f t="shared" si="6531"/>
        <v>472000</v>
      </c>
      <c r="P8152" s="69">
        <f t="shared" si="6523"/>
        <v>472000</v>
      </c>
      <c r="Q8152" s="69">
        <f t="shared" si="6524"/>
        <v>9.4409743085486433</v>
      </c>
    </row>
    <row r="8153" spans="1:17" x14ac:dyDescent="0.25">
      <c r="A8153" s="24"/>
      <c r="B8153" s="24"/>
      <c r="C8153" s="24"/>
      <c r="D8153" s="51"/>
      <c r="E8153" s="51"/>
      <c r="F8153" s="51"/>
      <c r="G8153" s="51"/>
      <c r="H8153" s="20" t="s">
        <v>67</v>
      </c>
      <c r="I8153" s="69">
        <f t="shared" ref="I8153" si="6532">SUM(I8152)</f>
        <v>4999484</v>
      </c>
      <c r="J8153" s="69">
        <f t="shared" ref="J8153:K8153" si="6533">SUM(J8152)</f>
        <v>4999484</v>
      </c>
      <c r="K8153" s="69">
        <f t="shared" si="6533"/>
        <v>0</v>
      </c>
      <c r="L8153" s="69">
        <f t="shared" si="6525"/>
        <v>472000</v>
      </c>
      <c r="M8153" s="69">
        <f t="shared" ref="M8153" si="6534">SUM(M8152)</f>
        <v>0</v>
      </c>
      <c r="N8153" s="69">
        <f t="shared" ref="N8153:O8153" si="6535">SUM(N8152)</f>
        <v>0</v>
      </c>
      <c r="O8153" s="69">
        <f t="shared" si="6535"/>
        <v>472000</v>
      </c>
      <c r="P8153" s="69">
        <f t="shared" si="6523"/>
        <v>472000</v>
      </c>
      <c r="Q8153" s="69">
        <f t="shared" si="6524"/>
        <v>9.4409743085486433</v>
      </c>
    </row>
    <row r="8154" spans="1:17" x14ac:dyDescent="0.25">
      <c r="A8154" s="23" t="s">
        <v>1</v>
      </c>
      <c r="B8154" s="23" t="s">
        <v>1</v>
      </c>
      <c r="C8154" s="23" t="s">
        <v>1</v>
      </c>
      <c r="D8154" s="49" t="s">
        <v>1</v>
      </c>
      <c r="E8154" s="49" t="s">
        <v>1</v>
      </c>
      <c r="F8154" s="49" t="s">
        <v>1</v>
      </c>
      <c r="G8154" s="49" t="s">
        <v>1</v>
      </c>
      <c r="H8154" s="17" t="s">
        <v>2349</v>
      </c>
      <c r="I8154" s="66">
        <f t="shared" ref="I8154" si="6536">SUM(I8148)</f>
        <v>4999484</v>
      </c>
      <c r="J8154" s="66">
        <f t="shared" ref="J8154:K8154" si="6537">SUM(J8148)</f>
        <v>4999484</v>
      </c>
      <c r="K8154" s="66">
        <f t="shared" si="6537"/>
        <v>0</v>
      </c>
      <c r="L8154" s="66">
        <f t="shared" si="6525"/>
        <v>472000</v>
      </c>
      <c r="M8154" s="66">
        <f t="shared" ref="M8154" si="6538">SUM(M8148)</f>
        <v>0</v>
      </c>
      <c r="N8154" s="66">
        <f t="shared" ref="N8154:O8154" si="6539">SUM(N8148)</f>
        <v>0</v>
      </c>
      <c r="O8154" s="66">
        <f t="shared" si="6539"/>
        <v>472000</v>
      </c>
      <c r="P8154" s="66">
        <f t="shared" si="6523"/>
        <v>472000</v>
      </c>
      <c r="Q8154" s="66">
        <f t="shared" si="6524"/>
        <v>9.4409743085486433</v>
      </c>
    </row>
    <row r="8155" spans="1:17" x14ac:dyDescent="0.25">
      <c r="A8155" s="23" t="s">
        <v>1</v>
      </c>
      <c r="B8155" s="23" t="s">
        <v>1</v>
      </c>
      <c r="C8155" s="23" t="s">
        <v>1</v>
      </c>
      <c r="D8155" s="49" t="s">
        <v>1</v>
      </c>
      <c r="E8155" s="49" t="s">
        <v>1</v>
      </c>
      <c r="F8155" s="49" t="s">
        <v>1</v>
      </c>
      <c r="G8155" s="49" t="s">
        <v>1</v>
      </c>
      <c r="H8155" s="11" t="s">
        <v>64</v>
      </c>
      <c r="I8155" s="67">
        <f t="shared" ref="I8155" si="6540">I8149</f>
        <v>83</v>
      </c>
      <c r="J8155" s="67">
        <f t="shared" ref="J8155:K8155" si="6541">J8149</f>
        <v>83</v>
      </c>
      <c r="K8155" s="67">
        <f t="shared" si="6541"/>
        <v>0</v>
      </c>
      <c r="L8155" s="67"/>
      <c r="M8155" s="67">
        <f t="shared" ref="M8155" si="6542">M8149</f>
        <v>0</v>
      </c>
      <c r="N8155" s="67">
        <f t="shared" ref="N8155:O8155" si="6543">N8149</f>
        <v>0</v>
      </c>
      <c r="O8155" s="67">
        <f t="shared" si="6543"/>
        <v>0</v>
      </c>
      <c r="P8155" s="67">
        <f t="shared" si="6523"/>
        <v>0</v>
      </c>
      <c r="Q8155" s="67">
        <f t="shared" si="6524"/>
        <v>0</v>
      </c>
    </row>
    <row r="8156" spans="1:17" x14ac:dyDescent="0.25">
      <c r="A8156" s="23" t="s">
        <v>1</v>
      </c>
      <c r="B8156" s="23" t="s">
        <v>1</v>
      </c>
      <c r="C8156" s="23" t="s">
        <v>1</v>
      </c>
      <c r="D8156" s="49" t="s">
        <v>1</v>
      </c>
      <c r="E8156" s="49" t="s">
        <v>1</v>
      </c>
      <c r="F8156" s="49" t="s">
        <v>1</v>
      </c>
      <c r="G8156" s="49" t="s">
        <v>1</v>
      </c>
      <c r="H8156" s="13" t="s">
        <v>1</v>
      </c>
      <c r="I8156" s="71"/>
      <c r="J8156" s="71"/>
      <c r="K8156" s="71"/>
      <c r="L8156" s="71"/>
      <c r="M8156" s="71"/>
      <c r="N8156" s="71"/>
      <c r="O8156" s="71"/>
      <c r="P8156" s="71"/>
      <c r="Q8156" s="71"/>
    </row>
    <row r="8157" spans="1:17" x14ac:dyDescent="0.25">
      <c r="A8157" s="23" t="s">
        <v>1</v>
      </c>
      <c r="B8157" s="23" t="s">
        <v>1</v>
      </c>
      <c r="C8157" s="23" t="s">
        <v>1</v>
      </c>
      <c r="D8157" s="49" t="s">
        <v>1</v>
      </c>
      <c r="E8157" s="49" t="s">
        <v>1</v>
      </c>
      <c r="F8157" s="49" t="s">
        <v>1</v>
      </c>
      <c r="G8157" s="49" t="s">
        <v>1</v>
      </c>
      <c r="H8157" s="17" t="s">
        <v>2350</v>
      </c>
      <c r="I8157" s="72">
        <f t="shared" ref="I8157" si="6544">SUM(I8154)</f>
        <v>4999484</v>
      </c>
      <c r="J8157" s="72">
        <f t="shared" ref="J8157:K8157" si="6545">SUM(J8154)</f>
        <v>4999484</v>
      </c>
      <c r="K8157" s="72">
        <f t="shared" si="6545"/>
        <v>0</v>
      </c>
      <c r="L8157" s="72">
        <f t="shared" si="6525"/>
        <v>472000</v>
      </c>
      <c r="M8157" s="72">
        <f t="shared" ref="M8157" si="6546">SUM(M8154)</f>
        <v>0</v>
      </c>
      <c r="N8157" s="72">
        <f t="shared" ref="N8157:O8157" si="6547">SUM(N8154)</f>
        <v>0</v>
      </c>
      <c r="O8157" s="72">
        <f t="shared" si="6547"/>
        <v>472000</v>
      </c>
      <c r="P8157" s="72">
        <f t="shared" si="6523"/>
        <v>472000</v>
      </c>
      <c r="Q8157" s="72">
        <f t="shared" si="6524"/>
        <v>9.4409743085486433</v>
      </c>
    </row>
    <row r="8158" spans="1:17" x14ac:dyDescent="0.25">
      <c r="A8158" s="23" t="s">
        <v>1</v>
      </c>
      <c r="B8158" s="23" t="s">
        <v>1</v>
      </c>
      <c r="C8158" s="23" t="s">
        <v>1</v>
      </c>
      <c r="D8158" s="49" t="s">
        <v>1</v>
      </c>
      <c r="E8158" s="49" t="s">
        <v>1</v>
      </c>
      <c r="F8158" s="49" t="s">
        <v>1</v>
      </c>
      <c r="G8158" s="49" t="s">
        <v>1</v>
      </c>
      <c r="H8158" s="11" t="s">
        <v>99</v>
      </c>
      <c r="I8158" s="67">
        <f t="shared" ref="I8158" si="6548">I8155</f>
        <v>83</v>
      </c>
      <c r="J8158" s="67">
        <f t="shared" ref="J8158:K8158" si="6549">J8155</f>
        <v>83</v>
      </c>
      <c r="K8158" s="67">
        <f t="shared" si="6549"/>
        <v>0</v>
      </c>
      <c r="L8158" s="67"/>
      <c r="M8158" s="67">
        <f t="shared" ref="M8158" si="6550">M8155</f>
        <v>0</v>
      </c>
      <c r="N8158" s="67">
        <f t="shared" ref="N8158:O8158" si="6551">N8155</f>
        <v>0</v>
      </c>
      <c r="O8158" s="67">
        <f t="shared" si="6551"/>
        <v>0</v>
      </c>
      <c r="P8158" s="67">
        <f t="shared" si="6523"/>
        <v>0</v>
      </c>
      <c r="Q8158" s="67">
        <f t="shared" si="6524"/>
        <v>0</v>
      </c>
    </row>
    <row r="8159" spans="1:17" x14ac:dyDescent="0.25">
      <c r="A8159" s="14" t="s">
        <v>2351</v>
      </c>
      <c r="B8159" s="11" t="s">
        <v>1</v>
      </c>
      <c r="C8159" s="11" t="s">
        <v>1</v>
      </c>
      <c r="D8159" s="42" t="s">
        <v>1</v>
      </c>
      <c r="E8159" s="42" t="s">
        <v>1</v>
      </c>
      <c r="F8159" s="42" t="s">
        <v>1</v>
      </c>
      <c r="G8159" s="42" t="s">
        <v>1</v>
      </c>
      <c r="H8159" s="11" t="s">
        <v>2352</v>
      </c>
      <c r="I8159" s="63"/>
      <c r="J8159" s="63"/>
      <c r="K8159" s="63"/>
      <c r="L8159" s="63"/>
      <c r="M8159" s="63"/>
      <c r="N8159" s="63"/>
      <c r="O8159" s="63"/>
      <c r="P8159" s="63"/>
      <c r="Q8159" s="63"/>
    </row>
    <row r="8160" spans="1:17" ht="15.75" thickBot="1" x14ac:dyDescent="0.3">
      <c r="A8160" s="14" t="s">
        <v>2351</v>
      </c>
      <c r="B8160" s="14" t="s">
        <v>3</v>
      </c>
      <c r="C8160" s="12" t="s">
        <v>1</v>
      </c>
      <c r="D8160" s="43" t="s">
        <v>1</v>
      </c>
      <c r="E8160" s="42" t="s">
        <v>1</v>
      </c>
      <c r="F8160" s="42" t="s">
        <v>1</v>
      </c>
      <c r="G8160" s="42" t="s">
        <v>1</v>
      </c>
      <c r="H8160" s="11" t="s">
        <v>1</v>
      </c>
      <c r="I8160" s="63"/>
      <c r="J8160" s="63"/>
      <c r="K8160" s="63"/>
      <c r="L8160" s="63"/>
      <c r="M8160" s="63"/>
      <c r="N8160" s="63"/>
      <c r="O8160" s="63"/>
      <c r="P8160" s="63"/>
      <c r="Q8160" s="63"/>
    </row>
    <row r="8161" spans="1:17" ht="34.5" thickBot="1" x14ac:dyDescent="0.3">
      <c r="A8161" s="22" t="s">
        <v>4</v>
      </c>
      <c r="B8161" s="22" t="s">
        <v>5</v>
      </c>
      <c r="C8161" s="22" t="s">
        <v>6</v>
      </c>
      <c r="D8161" s="44" t="s">
        <v>2891</v>
      </c>
      <c r="E8161" s="44" t="s">
        <v>2895</v>
      </c>
      <c r="F8161" s="44" t="s">
        <v>7</v>
      </c>
      <c r="G8161" s="44" t="s">
        <v>8</v>
      </c>
      <c r="H8161" s="22" t="s">
        <v>9</v>
      </c>
      <c r="I8161" s="64" t="s">
        <v>2718</v>
      </c>
      <c r="J8161" s="64" t="s">
        <v>2879</v>
      </c>
      <c r="K8161" s="64" t="s">
        <v>2942</v>
      </c>
      <c r="L8161" s="64" t="s">
        <v>2942</v>
      </c>
      <c r="M8161" s="64" t="s">
        <v>2950</v>
      </c>
      <c r="N8161" s="64" t="s">
        <v>2949</v>
      </c>
      <c r="O8161" s="64" t="s">
        <v>2948</v>
      </c>
      <c r="P8161" s="64" t="s">
        <v>2942</v>
      </c>
      <c r="Q8161" s="64" t="s">
        <v>2944</v>
      </c>
    </row>
    <row r="8162" spans="1:17" x14ac:dyDescent="0.25">
      <c r="A8162" s="15" t="s">
        <v>1</v>
      </c>
      <c r="B8162" s="15" t="s">
        <v>1</v>
      </c>
      <c r="C8162" s="15" t="s">
        <v>1</v>
      </c>
      <c r="D8162" s="45" t="s">
        <v>1</v>
      </c>
      <c r="E8162" s="45" t="s">
        <v>1</v>
      </c>
      <c r="F8162" s="46" t="s">
        <v>1</v>
      </c>
      <c r="G8162" s="47" t="s">
        <v>1</v>
      </c>
      <c r="H8162" s="16" t="s">
        <v>1</v>
      </c>
      <c r="I8162" s="65">
        <v>1</v>
      </c>
      <c r="J8162" s="65" t="s">
        <v>2894</v>
      </c>
      <c r="K8162" s="65">
        <v>3</v>
      </c>
      <c r="L8162" s="65" t="s">
        <v>2945</v>
      </c>
      <c r="M8162" s="65">
        <v>5</v>
      </c>
      <c r="N8162" s="65">
        <v>6</v>
      </c>
      <c r="O8162" s="65">
        <v>7</v>
      </c>
      <c r="P8162" s="65" t="s">
        <v>2946</v>
      </c>
      <c r="Q8162" s="65">
        <v>9</v>
      </c>
    </row>
    <row r="8163" spans="1:17" x14ac:dyDescent="0.25">
      <c r="A8163" s="14" t="s">
        <v>2351</v>
      </c>
      <c r="B8163" s="14" t="s">
        <v>3</v>
      </c>
      <c r="C8163" s="12" t="s">
        <v>11</v>
      </c>
      <c r="D8163" s="43" t="s">
        <v>2353</v>
      </c>
      <c r="E8163" s="42" t="s">
        <v>1</v>
      </c>
      <c r="F8163" s="42" t="s">
        <v>1</v>
      </c>
      <c r="G8163" s="42" t="s">
        <v>1</v>
      </c>
      <c r="H8163" s="11" t="s">
        <v>2352</v>
      </c>
      <c r="I8163" s="63"/>
      <c r="J8163" s="63"/>
      <c r="K8163" s="63"/>
      <c r="L8163" s="63"/>
      <c r="M8163" s="63"/>
      <c r="N8163" s="63"/>
      <c r="O8163" s="63"/>
      <c r="P8163" s="63">
        <f t="shared" si="6523"/>
        <v>0</v>
      </c>
      <c r="Q8163" s="63" t="str">
        <f t="shared" si="6524"/>
        <v>-</v>
      </c>
    </row>
    <row r="8164" spans="1:17" ht="22.5" x14ac:dyDescent="0.25">
      <c r="A8164" s="14" t="s">
        <v>1</v>
      </c>
      <c r="B8164" s="14" t="s">
        <v>1</v>
      </c>
      <c r="C8164" s="14" t="s">
        <v>1</v>
      </c>
      <c r="D8164" s="42" t="s">
        <v>1</v>
      </c>
      <c r="E8164" s="42" t="s">
        <v>1</v>
      </c>
      <c r="F8164" s="42" t="s">
        <v>1</v>
      </c>
      <c r="G8164" s="42" t="s">
        <v>1</v>
      </c>
      <c r="H8164" s="17" t="s">
        <v>13</v>
      </c>
      <c r="I8164" s="66">
        <f t="shared" ref="I8164" si="6552">SUM(I8165,I8173,I8175)</f>
        <v>2581391</v>
      </c>
      <c r="J8164" s="66">
        <f t="shared" ref="J8164:K8164" si="6553">SUM(J8165,J8173,J8175)</f>
        <v>2439191</v>
      </c>
      <c r="K8164" s="66">
        <f t="shared" si="6553"/>
        <v>0</v>
      </c>
      <c r="L8164" s="66">
        <f t="shared" si="6525"/>
        <v>180400</v>
      </c>
      <c r="M8164" s="66">
        <f t="shared" ref="M8164" si="6554">SUM(M8165,M8173,M8175)</f>
        <v>0</v>
      </c>
      <c r="N8164" s="66">
        <f t="shared" ref="N8164:O8164" si="6555">SUM(N8165,N8173,N8175)</f>
        <v>0</v>
      </c>
      <c r="O8164" s="66">
        <f t="shared" si="6555"/>
        <v>180400</v>
      </c>
      <c r="P8164" s="66">
        <f t="shared" si="6523"/>
        <v>180400</v>
      </c>
      <c r="Q8164" s="66">
        <f t="shared" si="6524"/>
        <v>7.3958947864271387</v>
      </c>
    </row>
    <row r="8165" spans="1:17" x14ac:dyDescent="0.25">
      <c r="A8165" s="12" t="s">
        <v>2351</v>
      </c>
      <c r="B8165" s="12" t="s">
        <v>3</v>
      </c>
      <c r="C8165" s="12" t="s">
        <v>11</v>
      </c>
      <c r="D8165" s="43" t="s">
        <v>2353</v>
      </c>
      <c r="E8165" s="42" t="s">
        <v>2709</v>
      </c>
      <c r="F8165" s="42" t="s">
        <v>1</v>
      </c>
      <c r="G8165" s="42" t="s">
        <v>1</v>
      </c>
      <c r="H8165" s="11" t="s">
        <v>15</v>
      </c>
      <c r="I8165" s="67">
        <f t="shared" ref="I8165" si="6556">SUM(I8166,I8167)</f>
        <v>1899400</v>
      </c>
      <c r="J8165" s="67">
        <f t="shared" ref="J8165:K8165" si="6557">SUM(J8166,J8167)</f>
        <v>1899400</v>
      </c>
      <c r="K8165" s="67">
        <f t="shared" si="6557"/>
        <v>0</v>
      </c>
      <c r="L8165" s="67">
        <f t="shared" si="6525"/>
        <v>135500</v>
      </c>
      <c r="M8165" s="67">
        <f t="shared" ref="M8165" si="6558">SUM(M8166,M8167)</f>
        <v>0</v>
      </c>
      <c r="N8165" s="67">
        <f t="shared" ref="N8165:O8165" si="6559">SUM(N8166,N8167)</f>
        <v>0</v>
      </c>
      <c r="O8165" s="67">
        <f t="shared" si="6559"/>
        <v>135500</v>
      </c>
      <c r="P8165" s="67">
        <f t="shared" si="6523"/>
        <v>135500</v>
      </c>
      <c r="Q8165" s="67">
        <f t="shared" si="6524"/>
        <v>7.1338317363377906</v>
      </c>
    </row>
    <row r="8166" spans="1:17" x14ac:dyDescent="0.25">
      <c r="A8166" s="12" t="s">
        <v>2351</v>
      </c>
      <c r="B8166" s="12" t="s">
        <v>3</v>
      </c>
      <c r="C8166" s="12" t="s">
        <v>11</v>
      </c>
      <c r="D8166" s="43" t="s">
        <v>2353</v>
      </c>
      <c r="E8166" s="48">
        <v>6111</v>
      </c>
      <c r="F8166" s="43"/>
      <c r="G8166" s="56" t="s">
        <v>2926</v>
      </c>
      <c r="H8166" s="23" t="s">
        <v>16</v>
      </c>
      <c r="I8166" s="68">
        <v>1617400</v>
      </c>
      <c r="J8166" s="68">
        <v>1617400</v>
      </c>
      <c r="K8166" s="68"/>
      <c r="L8166" s="68">
        <f t="shared" si="6525"/>
        <v>120000</v>
      </c>
      <c r="M8166" s="68"/>
      <c r="N8166" s="68"/>
      <c r="O8166" s="68">
        <v>120000</v>
      </c>
      <c r="P8166" s="68">
        <f t="shared" si="6523"/>
        <v>120000</v>
      </c>
      <c r="Q8166" s="68">
        <f t="shared" si="6524"/>
        <v>7.4193149499196238</v>
      </c>
    </row>
    <row r="8167" spans="1:17" x14ac:dyDescent="0.25">
      <c r="A8167" s="14" t="s">
        <v>2351</v>
      </c>
      <c r="B8167" s="14" t="s">
        <v>3</v>
      </c>
      <c r="C8167" s="14" t="s">
        <v>11</v>
      </c>
      <c r="D8167" s="50" t="s">
        <v>2353</v>
      </c>
      <c r="E8167" s="50" t="s">
        <v>2719</v>
      </c>
      <c r="F8167" s="43" t="s">
        <v>1</v>
      </c>
      <c r="G8167" s="49" t="s">
        <v>1</v>
      </c>
      <c r="H8167" s="11" t="s">
        <v>19</v>
      </c>
      <c r="I8167" s="67">
        <f t="shared" ref="I8167:O8167" si="6560">SUM(I8168:I8172)</f>
        <v>282000</v>
      </c>
      <c r="J8167" s="67">
        <f t="shared" si="6560"/>
        <v>282000</v>
      </c>
      <c r="K8167" s="67">
        <f t="shared" si="6560"/>
        <v>0</v>
      </c>
      <c r="L8167" s="67">
        <f t="shared" si="6525"/>
        <v>15500</v>
      </c>
      <c r="M8167" s="67">
        <f t="shared" si="6560"/>
        <v>0</v>
      </c>
      <c r="N8167" s="67">
        <f t="shared" si="6560"/>
        <v>0</v>
      </c>
      <c r="O8167" s="67">
        <f t="shared" si="6560"/>
        <v>15500</v>
      </c>
      <c r="P8167" s="67">
        <f t="shared" si="6523"/>
        <v>15500</v>
      </c>
      <c r="Q8167" s="67">
        <f t="shared" si="6524"/>
        <v>5.4964539007092199</v>
      </c>
    </row>
    <row r="8168" spans="1:17" x14ac:dyDescent="0.25">
      <c r="A8168" s="12" t="s">
        <v>2351</v>
      </c>
      <c r="B8168" s="12" t="s">
        <v>3</v>
      </c>
      <c r="C8168" s="12" t="s">
        <v>11</v>
      </c>
      <c r="D8168" s="43" t="s">
        <v>2353</v>
      </c>
      <c r="E8168" s="48">
        <v>6112</v>
      </c>
      <c r="F8168" s="43" t="s">
        <v>2354</v>
      </c>
      <c r="G8168" s="56" t="s">
        <v>2926</v>
      </c>
      <c r="H8168" s="23" t="s">
        <v>73</v>
      </c>
      <c r="I8168" s="68">
        <v>55000</v>
      </c>
      <c r="J8168" s="68">
        <v>55000</v>
      </c>
      <c r="K8168" s="68"/>
      <c r="L8168" s="68">
        <f t="shared" si="6525"/>
        <v>2500</v>
      </c>
      <c r="M8168" s="68"/>
      <c r="N8168" s="68"/>
      <c r="O8168" s="68">
        <v>2500</v>
      </c>
      <c r="P8168" s="68">
        <f t="shared" si="6523"/>
        <v>2500</v>
      </c>
      <c r="Q8168" s="68">
        <f t="shared" si="6524"/>
        <v>4.5454545454545459</v>
      </c>
    </row>
    <row r="8169" spans="1:17" x14ac:dyDescent="0.25">
      <c r="A8169" s="12" t="s">
        <v>2351</v>
      </c>
      <c r="B8169" s="12" t="s">
        <v>3</v>
      </c>
      <c r="C8169" s="12" t="s">
        <v>11</v>
      </c>
      <c r="D8169" s="43" t="s">
        <v>2353</v>
      </c>
      <c r="E8169" s="48">
        <v>6112</v>
      </c>
      <c r="F8169" s="43" t="s">
        <v>2355</v>
      </c>
      <c r="G8169" s="56" t="s">
        <v>2926</v>
      </c>
      <c r="H8169" s="23" t="s">
        <v>22</v>
      </c>
      <c r="I8169" s="68">
        <v>150000</v>
      </c>
      <c r="J8169" s="68">
        <v>150000</v>
      </c>
      <c r="K8169" s="68"/>
      <c r="L8169" s="68">
        <f t="shared" si="6525"/>
        <v>10000</v>
      </c>
      <c r="M8169" s="68"/>
      <c r="N8169" s="68"/>
      <c r="O8169" s="68">
        <v>10000</v>
      </c>
      <c r="P8169" s="68">
        <f t="shared" si="6523"/>
        <v>10000</v>
      </c>
      <c r="Q8169" s="68">
        <f t="shared" si="6524"/>
        <v>6.666666666666667</v>
      </c>
    </row>
    <row r="8170" spans="1:17" x14ac:dyDescent="0.25">
      <c r="A8170" s="12" t="s">
        <v>2351</v>
      </c>
      <c r="B8170" s="12" t="s">
        <v>3</v>
      </c>
      <c r="C8170" s="12" t="s">
        <v>11</v>
      </c>
      <c r="D8170" s="43" t="s">
        <v>2353</v>
      </c>
      <c r="E8170" s="48">
        <v>6112</v>
      </c>
      <c r="F8170" s="43" t="s">
        <v>2356</v>
      </c>
      <c r="G8170" s="56" t="s">
        <v>2926</v>
      </c>
      <c r="H8170" s="23" t="s">
        <v>24</v>
      </c>
      <c r="I8170" s="68">
        <v>36000</v>
      </c>
      <c r="J8170" s="68">
        <v>36000</v>
      </c>
      <c r="K8170" s="68"/>
      <c r="L8170" s="68">
        <f t="shared" si="6525"/>
        <v>0</v>
      </c>
      <c r="M8170" s="68"/>
      <c r="N8170" s="68"/>
      <c r="O8170" s="68"/>
      <c r="P8170" s="68">
        <f t="shared" si="6523"/>
        <v>0</v>
      </c>
      <c r="Q8170" s="68">
        <f t="shared" si="6524"/>
        <v>0</v>
      </c>
    </row>
    <row r="8171" spans="1:17" x14ac:dyDescent="0.25">
      <c r="A8171" s="12" t="s">
        <v>2351</v>
      </c>
      <c r="B8171" s="12" t="s">
        <v>3</v>
      </c>
      <c r="C8171" s="12" t="s">
        <v>11</v>
      </c>
      <c r="D8171" s="43" t="s">
        <v>2353</v>
      </c>
      <c r="E8171" s="48">
        <v>6112</v>
      </c>
      <c r="F8171" s="43" t="s">
        <v>2357</v>
      </c>
      <c r="G8171" s="56" t="s">
        <v>2926</v>
      </c>
      <c r="H8171" s="23" t="s">
        <v>76</v>
      </c>
      <c r="I8171" s="68">
        <v>25000</v>
      </c>
      <c r="J8171" s="68">
        <v>25000</v>
      </c>
      <c r="K8171" s="68"/>
      <c r="L8171" s="68">
        <f t="shared" si="6525"/>
        <v>0</v>
      </c>
      <c r="M8171" s="68"/>
      <c r="N8171" s="68"/>
      <c r="O8171" s="68"/>
      <c r="P8171" s="68">
        <f t="shared" si="6523"/>
        <v>0</v>
      </c>
      <c r="Q8171" s="68">
        <f t="shared" si="6524"/>
        <v>0</v>
      </c>
    </row>
    <row r="8172" spans="1:17" x14ac:dyDescent="0.25">
      <c r="A8172" s="12" t="s">
        <v>2351</v>
      </c>
      <c r="B8172" s="12" t="s">
        <v>3</v>
      </c>
      <c r="C8172" s="12" t="s">
        <v>11</v>
      </c>
      <c r="D8172" s="43" t="s">
        <v>2353</v>
      </c>
      <c r="E8172" s="48">
        <v>6112</v>
      </c>
      <c r="F8172" s="43" t="s">
        <v>2358</v>
      </c>
      <c r="G8172" s="56" t="s">
        <v>2926</v>
      </c>
      <c r="H8172" s="23" t="s">
        <v>26</v>
      </c>
      <c r="I8172" s="68">
        <v>16000</v>
      </c>
      <c r="J8172" s="68">
        <v>16000</v>
      </c>
      <c r="K8172" s="68"/>
      <c r="L8172" s="68">
        <f t="shared" si="6525"/>
        <v>3000</v>
      </c>
      <c r="M8172" s="68"/>
      <c r="N8172" s="68"/>
      <c r="O8172" s="68">
        <v>3000</v>
      </c>
      <c r="P8172" s="68">
        <f t="shared" si="6523"/>
        <v>3000</v>
      </c>
      <c r="Q8172" s="68">
        <f t="shared" si="6524"/>
        <v>18.75</v>
      </c>
    </row>
    <row r="8173" spans="1:17" x14ac:dyDescent="0.25">
      <c r="A8173" s="12" t="s">
        <v>2351</v>
      </c>
      <c r="B8173" s="12" t="s">
        <v>3</v>
      </c>
      <c r="C8173" s="12" t="s">
        <v>11</v>
      </c>
      <c r="D8173" s="43" t="s">
        <v>2353</v>
      </c>
      <c r="E8173" s="42" t="s">
        <v>2710</v>
      </c>
      <c r="F8173" s="42" t="s">
        <v>1</v>
      </c>
      <c r="G8173" s="42" t="s">
        <v>1</v>
      </c>
      <c r="H8173" s="11" t="s">
        <v>28</v>
      </c>
      <c r="I8173" s="67">
        <f t="shared" ref="I8173:O8173" si="6561">SUM(I8174)</f>
        <v>178000</v>
      </c>
      <c r="J8173" s="67">
        <f t="shared" si="6561"/>
        <v>178000</v>
      </c>
      <c r="K8173" s="67">
        <f t="shared" si="6561"/>
        <v>0</v>
      </c>
      <c r="L8173" s="67">
        <f t="shared" si="6525"/>
        <v>13000</v>
      </c>
      <c r="M8173" s="67">
        <f t="shared" si="6561"/>
        <v>0</v>
      </c>
      <c r="N8173" s="67">
        <f t="shared" si="6561"/>
        <v>0</v>
      </c>
      <c r="O8173" s="67">
        <f t="shared" si="6561"/>
        <v>13000</v>
      </c>
      <c r="P8173" s="67">
        <f t="shared" si="6523"/>
        <v>13000</v>
      </c>
      <c r="Q8173" s="67">
        <f t="shared" si="6524"/>
        <v>7.3033707865168536</v>
      </c>
    </row>
    <row r="8174" spans="1:17" x14ac:dyDescent="0.25">
      <c r="A8174" s="12" t="s">
        <v>2351</v>
      </c>
      <c r="B8174" s="12" t="s">
        <v>3</v>
      </c>
      <c r="C8174" s="12" t="s">
        <v>11</v>
      </c>
      <c r="D8174" s="43" t="s">
        <v>2353</v>
      </c>
      <c r="E8174" s="48">
        <v>6121</v>
      </c>
      <c r="F8174" s="43"/>
      <c r="G8174" s="56" t="s">
        <v>2926</v>
      </c>
      <c r="H8174" s="23" t="s">
        <v>29</v>
      </c>
      <c r="I8174" s="68">
        <v>178000</v>
      </c>
      <c r="J8174" s="68">
        <v>178000</v>
      </c>
      <c r="K8174" s="68"/>
      <c r="L8174" s="68">
        <f t="shared" si="6525"/>
        <v>13000</v>
      </c>
      <c r="M8174" s="68"/>
      <c r="N8174" s="68"/>
      <c r="O8174" s="68">
        <v>13000</v>
      </c>
      <c r="P8174" s="68">
        <f t="shared" si="6523"/>
        <v>13000</v>
      </c>
      <c r="Q8174" s="68">
        <f t="shared" si="6524"/>
        <v>7.3033707865168536</v>
      </c>
    </row>
    <row r="8175" spans="1:17" x14ac:dyDescent="0.25">
      <c r="A8175" s="12" t="s">
        <v>2351</v>
      </c>
      <c r="B8175" s="12" t="s">
        <v>3</v>
      </c>
      <c r="C8175" s="12" t="s">
        <v>11</v>
      </c>
      <c r="D8175" s="43" t="s">
        <v>2353</v>
      </c>
      <c r="E8175" s="42" t="s">
        <v>2711</v>
      </c>
      <c r="F8175" s="42" t="s">
        <v>1</v>
      </c>
      <c r="G8175" s="42" t="s">
        <v>1</v>
      </c>
      <c r="H8175" s="11" t="s">
        <v>32</v>
      </c>
      <c r="I8175" s="67">
        <f t="shared" ref="I8175:O8175" si="6562">SUM(I8176:I8177,I8180,I8183:I8186,I8189,I8195)</f>
        <v>503991</v>
      </c>
      <c r="J8175" s="67">
        <f t="shared" si="6562"/>
        <v>361791</v>
      </c>
      <c r="K8175" s="67">
        <f t="shared" si="6562"/>
        <v>0</v>
      </c>
      <c r="L8175" s="67">
        <f t="shared" si="6525"/>
        <v>31900</v>
      </c>
      <c r="M8175" s="67">
        <f t="shared" si="6562"/>
        <v>0</v>
      </c>
      <c r="N8175" s="67">
        <f t="shared" si="6562"/>
        <v>0</v>
      </c>
      <c r="O8175" s="67">
        <f t="shared" si="6562"/>
        <v>31900</v>
      </c>
      <c r="P8175" s="67">
        <f t="shared" si="6523"/>
        <v>31900</v>
      </c>
      <c r="Q8175" s="67">
        <f t="shared" si="6524"/>
        <v>8.8172453156656747</v>
      </c>
    </row>
    <row r="8176" spans="1:17" x14ac:dyDescent="0.25">
      <c r="A8176" s="12" t="s">
        <v>2351</v>
      </c>
      <c r="B8176" s="12" t="s">
        <v>3</v>
      </c>
      <c r="C8176" s="12" t="s">
        <v>11</v>
      </c>
      <c r="D8176" s="43" t="s">
        <v>2353</v>
      </c>
      <c r="E8176" s="48">
        <v>6131</v>
      </c>
      <c r="F8176" s="43"/>
      <c r="G8176" s="56" t="s">
        <v>2926</v>
      </c>
      <c r="H8176" s="23" t="s">
        <v>33</v>
      </c>
      <c r="I8176" s="68">
        <v>30000</v>
      </c>
      <c r="J8176" s="68">
        <v>30000</v>
      </c>
      <c r="K8176" s="68"/>
      <c r="L8176" s="68">
        <f t="shared" si="6525"/>
        <v>0</v>
      </c>
      <c r="M8176" s="68"/>
      <c r="N8176" s="68"/>
      <c r="O8176" s="68"/>
      <c r="P8176" s="68">
        <f t="shared" si="6523"/>
        <v>0</v>
      </c>
      <c r="Q8176" s="68">
        <f t="shared" si="6524"/>
        <v>0</v>
      </c>
    </row>
    <row r="8177" spans="1:17" x14ac:dyDescent="0.25">
      <c r="A8177" s="14" t="s">
        <v>2351</v>
      </c>
      <c r="B8177" s="14" t="s">
        <v>3</v>
      </c>
      <c r="C8177" s="14" t="s">
        <v>11</v>
      </c>
      <c r="D8177" s="50" t="s">
        <v>2353</v>
      </c>
      <c r="E8177" s="50" t="s">
        <v>2765</v>
      </c>
      <c r="F8177" s="43" t="s">
        <v>1</v>
      </c>
      <c r="G8177" s="49" t="s">
        <v>1</v>
      </c>
      <c r="H8177" s="11" t="s">
        <v>227</v>
      </c>
      <c r="I8177" s="67">
        <f t="shared" ref="I8177:O8177" si="6563">SUM(I8178:I8179)</f>
        <v>51100</v>
      </c>
      <c r="J8177" s="67">
        <f t="shared" si="6563"/>
        <v>51000</v>
      </c>
      <c r="K8177" s="67">
        <f t="shared" si="6563"/>
        <v>0</v>
      </c>
      <c r="L8177" s="67">
        <f t="shared" si="6525"/>
        <v>6000</v>
      </c>
      <c r="M8177" s="67">
        <f t="shared" si="6563"/>
        <v>0</v>
      </c>
      <c r="N8177" s="67">
        <f t="shared" si="6563"/>
        <v>0</v>
      </c>
      <c r="O8177" s="67">
        <f t="shared" si="6563"/>
        <v>6000</v>
      </c>
      <c r="P8177" s="67">
        <f t="shared" si="6523"/>
        <v>6000</v>
      </c>
      <c r="Q8177" s="67">
        <f t="shared" si="6524"/>
        <v>11.76470588235294</v>
      </c>
    </row>
    <row r="8178" spans="1:17" x14ac:dyDescent="0.25">
      <c r="A8178" s="12" t="s">
        <v>2351</v>
      </c>
      <c r="B8178" s="12" t="s">
        <v>3</v>
      </c>
      <c r="C8178" s="12" t="s">
        <v>11</v>
      </c>
      <c r="D8178" s="43" t="s">
        <v>2353</v>
      </c>
      <c r="E8178" s="48">
        <v>6132</v>
      </c>
      <c r="F8178" s="43"/>
      <c r="G8178" s="56" t="s">
        <v>2926</v>
      </c>
      <c r="H8178" s="23" t="s">
        <v>227</v>
      </c>
      <c r="I8178" s="68">
        <v>51000</v>
      </c>
      <c r="J8178" s="68">
        <v>51000</v>
      </c>
      <c r="K8178" s="68"/>
      <c r="L8178" s="68">
        <f t="shared" si="6525"/>
        <v>6000</v>
      </c>
      <c r="M8178" s="68"/>
      <c r="N8178" s="68"/>
      <c r="O8178" s="68">
        <v>6000</v>
      </c>
      <c r="P8178" s="68">
        <f t="shared" si="6523"/>
        <v>6000</v>
      </c>
      <c r="Q8178" s="68">
        <f t="shared" si="6524"/>
        <v>11.76470588235294</v>
      </c>
    </row>
    <row r="8179" spans="1:17" x14ac:dyDescent="0.25">
      <c r="A8179" s="12" t="s">
        <v>2351</v>
      </c>
      <c r="B8179" s="12" t="s">
        <v>3</v>
      </c>
      <c r="C8179" s="12" t="s">
        <v>11</v>
      </c>
      <c r="D8179" s="43" t="s">
        <v>2353</v>
      </c>
      <c r="E8179" s="48">
        <v>6132</v>
      </c>
      <c r="F8179" s="43" t="s">
        <v>2359</v>
      </c>
      <c r="G8179" s="56" t="s">
        <v>2926</v>
      </c>
      <c r="H8179" s="23" t="s">
        <v>2360</v>
      </c>
      <c r="I8179" s="68">
        <v>100</v>
      </c>
      <c r="J8179" s="68">
        <v>0</v>
      </c>
      <c r="K8179" s="68"/>
      <c r="L8179" s="68">
        <f t="shared" si="6525"/>
        <v>0</v>
      </c>
      <c r="M8179" s="68"/>
      <c r="N8179" s="68"/>
      <c r="O8179" s="68"/>
      <c r="P8179" s="68">
        <f t="shared" si="6523"/>
        <v>0</v>
      </c>
      <c r="Q8179" s="68" t="str">
        <f t="shared" si="6524"/>
        <v>-</v>
      </c>
    </row>
    <row r="8180" spans="1:17" x14ac:dyDescent="0.25">
      <c r="A8180" s="14" t="s">
        <v>2351</v>
      </c>
      <c r="B8180" s="14" t="s">
        <v>3</v>
      </c>
      <c r="C8180" s="14" t="s">
        <v>11</v>
      </c>
      <c r="D8180" s="50" t="s">
        <v>2353</v>
      </c>
      <c r="E8180" s="50" t="s">
        <v>2756</v>
      </c>
      <c r="F8180" s="43" t="s">
        <v>1</v>
      </c>
      <c r="G8180" s="49" t="s">
        <v>1</v>
      </c>
      <c r="H8180" s="11" t="s">
        <v>229</v>
      </c>
      <c r="I8180" s="67">
        <f t="shared" ref="I8180:O8180" si="6564">SUM(I8181:I8182)</f>
        <v>42100</v>
      </c>
      <c r="J8180" s="67">
        <f t="shared" si="6564"/>
        <v>42000</v>
      </c>
      <c r="K8180" s="67">
        <f t="shared" si="6564"/>
        <v>0</v>
      </c>
      <c r="L8180" s="67">
        <f t="shared" si="6525"/>
        <v>5000</v>
      </c>
      <c r="M8180" s="67">
        <f t="shared" si="6564"/>
        <v>0</v>
      </c>
      <c r="N8180" s="67">
        <f t="shared" si="6564"/>
        <v>0</v>
      </c>
      <c r="O8180" s="67">
        <f t="shared" si="6564"/>
        <v>5000</v>
      </c>
      <c r="P8180" s="67">
        <f t="shared" si="6523"/>
        <v>5000</v>
      </c>
      <c r="Q8180" s="67">
        <f t="shared" si="6524"/>
        <v>11.904761904761903</v>
      </c>
    </row>
    <row r="8181" spans="1:17" x14ac:dyDescent="0.25">
      <c r="A8181" s="12" t="s">
        <v>2351</v>
      </c>
      <c r="B8181" s="12" t="s">
        <v>3</v>
      </c>
      <c r="C8181" s="12" t="s">
        <v>11</v>
      </c>
      <c r="D8181" s="43" t="s">
        <v>2353</v>
      </c>
      <c r="E8181" s="48">
        <v>6133</v>
      </c>
      <c r="F8181" s="43"/>
      <c r="G8181" s="56" t="s">
        <v>2926</v>
      </c>
      <c r="H8181" s="23" t="s">
        <v>229</v>
      </c>
      <c r="I8181" s="68">
        <v>42000</v>
      </c>
      <c r="J8181" s="68">
        <v>42000</v>
      </c>
      <c r="K8181" s="68"/>
      <c r="L8181" s="68">
        <f t="shared" si="6525"/>
        <v>5000</v>
      </c>
      <c r="M8181" s="68"/>
      <c r="N8181" s="68"/>
      <c r="O8181" s="68">
        <v>5000</v>
      </c>
      <c r="P8181" s="68">
        <f t="shared" si="6523"/>
        <v>5000</v>
      </c>
      <c r="Q8181" s="68">
        <f t="shared" si="6524"/>
        <v>11.904761904761903</v>
      </c>
    </row>
    <row r="8182" spans="1:17" ht="22.5" x14ac:dyDescent="0.25">
      <c r="A8182" s="12" t="s">
        <v>2351</v>
      </c>
      <c r="B8182" s="12" t="s">
        <v>3</v>
      </c>
      <c r="C8182" s="12" t="s">
        <v>11</v>
      </c>
      <c r="D8182" s="43" t="s">
        <v>2353</v>
      </c>
      <c r="E8182" s="48">
        <v>6133</v>
      </c>
      <c r="F8182" s="43" t="s">
        <v>2361</v>
      </c>
      <c r="G8182" s="56" t="s">
        <v>2926</v>
      </c>
      <c r="H8182" s="23" t="s">
        <v>2362</v>
      </c>
      <c r="I8182" s="68">
        <v>100</v>
      </c>
      <c r="J8182" s="68">
        <v>0</v>
      </c>
      <c r="K8182" s="68"/>
      <c r="L8182" s="68">
        <f t="shared" si="6525"/>
        <v>0</v>
      </c>
      <c r="M8182" s="68"/>
      <c r="N8182" s="68"/>
      <c r="O8182" s="68"/>
      <c r="P8182" s="68">
        <f t="shared" si="6523"/>
        <v>0</v>
      </c>
      <c r="Q8182" s="68" t="str">
        <f t="shared" si="6524"/>
        <v>-</v>
      </c>
    </row>
    <row r="8183" spans="1:17" x14ac:dyDescent="0.25">
      <c r="A8183" s="12" t="s">
        <v>2351</v>
      </c>
      <c r="B8183" s="12" t="s">
        <v>3</v>
      </c>
      <c r="C8183" s="12" t="s">
        <v>11</v>
      </c>
      <c r="D8183" s="43" t="s">
        <v>2353</v>
      </c>
      <c r="E8183" s="48">
        <v>6134</v>
      </c>
      <c r="F8183" s="43"/>
      <c r="G8183" s="56" t="s">
        <v>2926</v>
      </c>
      <c r="H8183" s="23" t="s">
        <v>169</v>
      </c>
      <c r="I8183" s="68">
        <v>40000</v>
      </c>
      <c r="J8183" s="68">
        <v>40000</v>
      </c>
      <c r="K8183" s="68"/>
      <c r="L8183" s="68">
        <f t="shared" si="6525"/>
        <v>6000</v>
      </c>
      <c r="M8183" s="68"/>
      <c r="N8183" s="68"/>
      <c r="O8183" s="68">
        <v>6000</v>
      </c>
      <c r="P8183" s="68">
        <f t="shared" si="6523"/>
        <v>6000</v>
      </c>
      <c r="Q8183" s="68">
        <f t="shared" si="6524"/>
        <v>15</v>
      </c>
    </row>
    <row r="8184" spans="1:17" x14ac:dyDescent="0.25">
      <c r="A8184" s="12" t="s">
        <v>2351</v>
      </c>
      <c r="B8184" s="12" t="s">
        <v>3</v>
      </c>
      <c r="C8184" s="12" t="s">
        <v>11</v>
      </c>
      <c r="D8184" s="43" t="s">
        <v>2353</v>
      </c>
      <c r="E8184" s="48">
        <v>6135</v>
      </c>
      <c r="F8184" s="43"/>
      <c r="G8184" s="56" t="s">
        <v>2926</v>
      </c>
      <c r="H8184" s="23" t="s">
        <v>231</v>
      </c>
      <c r="I8184" s="68">
        <v>25000</v>
      </c>
      <c r="J8184" s="68">
        <v>25000</v>
      </c>
      <c r="K8184" s="68"/>
      <c r="L8184" s="68">
        <f t="shared" si="6525"/>
        <v>3000</v>
      </c>
      <c r="M8184" s="68"/>
      <c r="N8184" s="68"/>
      <c r="O8184" s="68">
        <v>3000</v>
      </c>
      <c r="P8184" s="68">
        <f t="shared" si="6523"/>
        <v>3000</v>
      </c>
      <c r="Q8184" s="68">
        <f t="shared" si="6524"/>
        <v>12</v>
      </c>
    </row>
    <row r="8185" spans="1:17" x14ac:dyDescent="0.25">
      <c r="A8185" s="12" t="s">
        <v>2351</v>
      </c>
      <c r="B8185" s="12" t="s">
        <v>3</v>
      </c>
      <c r="C8185" s="12" t="s">
        <v>11</v>
      </c>
      <c r="D8185" s="43" t="s">
        <v>2353</v>
      </c>
      <c r="E8185" s="48">
        <v>6136</v>
      </c>
      <c r="F8185" s="43"/>
      <c r="G8185" s="56" t="s">
        <v>2926</v>
      </c>
      <c r="H8185" s="23" t="s">
        <v>233</v>
      </c>
      <c r="I8185" s="68">
        <v>15000</v>
      </c>
      <c r="J8185" s="68">
        <v>15000</v>
      </c>
      <c r="K8185" s="68"/>
      <c r="L8185" s="68">
        <f t="shared" si="6525"/>
        <v>500</v>
      </c>
      <c r="M8185" s="68"/>
      <c r="N8185" s="68"/>
      <c r="O8185" s="68">
        <v>500</v>
      </c>
      <c r="P8185" s="68">
        <f t="shared" si="6523"/>
        <v>500</v>
      </c>
      <c r="Q8185" s="68">
        <f t="shared" si="6524"/>
        <v>3.3333333333333335</v>
      </c>
    </row>
    <row r="8186" spans="1:17" x14ac:dyDescent="0.25">
      <c r="A8186" s="14" t="s">
        <v>2351</v>
      </c>
      <c r="B8186" s="14" t="s">
        <v>3</v>
      </c>
      <c r="C8186" s="14" t="s">
        <v>11</v>
      </c>
      <c r="D8186" s="50" t="s">
        <v>2353</v>
      </c>
      <c r="E8186" s="50" t="s">
        <v>2758</v>
      </c>
      <c r="F8186" s="43" t="s">
        <v>1</v>
      </c>
      <c r="G8186" s="49" t="s">
        <v>1</v>
      </c>
      <c r="H8186" s="11" t="s">
        <v>235</v>
      </c>
      <c r="I8186" s="67">
        <f t="shared" ref="I8186:O8186" si="6565">SUM(I8187:I8188)</f>
        <v>93291</v>
      </c>
      <c r="J8186" s="67">
        <f t="shared" si="6565"/>
        <v>93191</v>
      </c>
      <c r="K8186" s="67">
        <f t="shared" si="6565"/>
        <v>0</v>
      </c>
      <c r="L8186" s="67">
        <f t="shared" si="6525"/>
        <v>5000</v>
      </c>
      <c r="M8186" s="67">
        <f t="shared" si="6565"/>
        <v>0</v>
      </c>
      <c r="N8186" s="67">
        <f t="shared" si="6565"/>
        <v>0</v>
      </c>
      <c r="O8186" s="67">
        <f t="shared" si="6565"/>
        <v>5000</v>
      </c>
      <c r="P8186" s="67">
        <f t="shared" si="6523"/>
        <v>5000</v>
      </c>
      <c r="Q8186" s="67">
        <f t="shared" si="6524"/>
        <v>5.3653249777339012</v>
      </c>
    </row>
    <row r="8187" spans="1:17" x14ac:dyDescent="0.25">
      <c r="A8187" s="12" t="s">
        <v>2351</v>
      </c>
      <c r="B8187" s="12" t="s">
        <v>3</v>
      </c>
      <c r="C8187" s="12" t="s">
        <v>11</v>
      </c>
      <c r="D8187" s="43" t="s">
        <v>2353</v>
      </c>
      <c r="E8187" s="48">
        <v>6137</v>
      </c>
      <c r="F8187" s="43"/>
      <c r="G8187" s="56" t="s">
        <v>2926</v>
      </c>
      <c r="H8187" s="23" t="s">
        <v>235</v>
      </c>
      <c r="I8187" s="68">
        <v>93191</v>
      </c>
      <c r="J8187" s="68">
        <v>93191</v>
      </c>
      <c r="K8187" s="68"/>
      <c r="L8187" s="68">
        <f t="shared" si="6525"/>
        <v>5000</v>
      </c>
      <c r="M8187" s="68"/>
      <c r="N8187" s="68"/>
      <c r="O8187" s="68">
        <v>5000</v>
      </c>
      <c r="P8187" s="68">
        <f t="shared" si="6523"/>
        <v>5000</v>
      </c>
      <c r="Q8187" s="68">
        <f t="shared" si="6524"/>
        <v>5.3653249777339012</v>
      </c>
    </row>
    <row r="8188" spans="1:17" ht="22.5" x14ac:dyDescent="0.25">
      <c r="A8188" s="12" t="s">
        <v>2351</v>
      </c>
      <c r="B8188" s="12" t="s">
        <v>3</v>
      </c>
      <c r="C8188" s="12" t="s">
        <v>11</v>
      </c>
      <c r="D8188" s="43" t="s">
        <v>2353</v>
      </c>
      <c r="E8188" s="48">
        <v>6137</v>
      </c>
      <c r="F8188" s="43" t="s">
        <v>2363</v>
      </c>
      <c r="G8188" s="56" t="s">
        <v>2926</v>
      </c>
      <c r="H8188" s="23" t="s">
        <v>2364</v>
      </c>
      <c r="I8188" s="68">
        <v>100</v>
      </c>
      <c r="J8188" s="68">
        <v>0</v>
      </c>
      <c r="K8188" s="68"/>
      <c r="L8188" s="68">
        <f t="shared" si="6525"/>
        <v>0</v>
      </c>
      <c r="M8188" s="68"/>
      <c r="N8188" s="68"/>
      <c r="O8188" s="68"/>
      <c r="P8188" s="68">
        <f t="shared" si="6523"/>
        <v>0</v>
      </c>
      <c r="Q8188" s="68" t="str">
        <f t="shared" si="6524"/>
        <v>-</v>
      </c>
    </row>
    <row r="8189" spans="1:17" x14ac:dyDescent="0.25">
      <c r="A8189" s="14" t="s">
        <v>2351</v>
      </c>
      <c r="B8189" s="14" t="s">
        <v>3</v>
      </c>
      <c r="C8189" s="14" t="s">
        <v>11</v>
      </c>
      <c r="D8189" s="50" t="s">
        <v>2353</v>
      </c>
      <c r="E8189" s="50" t="s">
        <v>2837</v>
      </c>
      <c r="F8189" s="43" t="s">
        <v>1</v>
      </c>
      <c r="G8189" s="49" t="s">
        <v>1</v>
      </c>
      <c r="H8189" s="11" t="s">
        <v>237</v>
      </c>
      <c r="I8189" s="67">
        <f t="shared" ref="I8189:O8189" si="6566">SUM(I8190:I8194)</f>
        <v>10800</v>
      </c>
      <c r="J8189" s="67">
        <f t="shared" si="6566"/>
        <v>10000</v>
      </c>
      <c r="K8189" s="67">
        <f t="shared" si="6566"/>
        <v>0</v>
      </c>
      <c r="L8189" s="67">
        <f t="shared" si="6525"/>
        <v>1000</v>
      </c>
      <c r="M8189" s="67">
        <f t="shared" si="6566"/>
        <v>0</v>
      </c>
      <c r="N8189" s="67">
        <f t="shared" si="6566"/>
        <v>0</v>
      </c>
      <c r="O8189" s="67">
        <f t="shared" si="6566"/>
        <v>1000</v>
      </c>
      <c r="P8189" s="67">
        <f t="shared" si="6523"/>
        <v>1000</v>
      </c>
      <c r="Q8189" s="67">
        <f t="shared" si="6524"/>
        <v>10</v>
      </c>
    </row>
    <row r="8190" spans="1:17" x14ac:dyDescent="0.25">
      <c r="A8190" s="12" t="s">
        <v>2351</v>
      </c>
      <c r="B8190" s="12" t="s">
        <v>3</v>
      </c>
      <c r="C8190" s="12" t="s">
        <v>11</v>
      </c>
      <c r="D8190" s="43" t="s">
        <v>2353</v>
      </c>
      <c r="E8190" s="48">
        <v>6138</v>
      </c>
      <c r="F8190" s="43"/>
      <c r="G8190" s="56" t="s">
        <v>2926</v>
      </c>
      <c r="H8190" s="23" t="s">
        <v>237</v>
      </c>
      <c r="I8190" s="68">
        <v>10000</v>
      </c>
      <c r="J8190" s="68">
        <v>10000</v>
      </c>
      <c r="K8190" s="68"/>
      <c r="L8190" s="68">
        <f t="shared" si="6525"/>
        <v>1000</v>
      </c>
      <c r="M8190" s="68"/>
      <c r="N8190" s="68"/>
      <c r="O8190" s="68">
        <v>1000</v>
      </c>
      <c r="P8190" s="68">
        <f t="shared" si="6523"/>
        <v>1000</v>
      </c>
      <c r="Q8190" s="68">
        <f t="shared" si="6524"/>
        <v>10</v>
      </c>
    </row>
    <row r="8191" spans="1:17" ht="22.5" x14ac:dyDescent="0.25">
      <c r="A8191" s="12" t="s">
        <v>2351</v>
      </c>
      <c r="B8191" s="12" t="s">
        <v>3</v>
      </c>
      <c r="C8191" s="12" t="s">
        <v>11</v>
      </c>
      <c r="D8191" s="43" t="s">
        <v>2353</v>
      </c>
      <c r="E8191" s="48">
        <v>6138</v>
      </c>
      <c r="F8191" s="43" t="s">
        <v>2365</v>
      </c>
      <c r="G8191" s="56" t="s">
        <v>2926</v>
      </c>
      <c r="H8191" s="23" t="s">
        <v>2366</v>
      </c>
      <c r="I8191" s="68">
        <v>200</v>
      </c>
      <c r="J8191" s="68">
        <v>0</v>
      </c>
      <c r="K8191" s="68"/>
      <c r="L8191" s="68">
        <f t="shared" si="6525"/>
        <v>0</v>
      </c>
      <c r="M8191" s="68"/>
      <c r="N8191" s="68"/>
      <c r="O8191" s="68"/>
      <c r="P8191" s="68">
        <f t="shared" si="6523"/>
        <v>0</v>
      </c>
      <c r="Q8191" s="68" t="str">
        <f t="shared" si="6524"/>
        <v>-</v>
      </c>
    </row>
    <row r="8192" spans="1:17" x14ac:dyDescent="0.25">
      <c r="A8192" s="12" t="s">
        <v>2351</v>
      </c>
      <c r="B8192" s="12" t="s">
        <v>3</v>
      </c>
      <c r="C8192" s="12" t="s">
        <v>11</v>
      </c>
      <c r="D8192" s="43" t="s">
        <v>2353</v>
      </c>
      <c r="E8192" s="48">
        <v>6138</v>
      </c>
      <c r="F8192" s="43" t="s">
        <v>2367</v>
      </c>
      <c r="G8192" s="56" t="s">
        <v>2926</v>
      </c>
      <c r="H8192" s="23" t="s">
        <v>2368</v>
      </c>
      <c r="I8192" s="68">
        <v>200</v>
      </c>
      <c r="J8192" s="68">
        <v>0</v>
      </c>
      <c r="K8192" s="68"/>
      <c r="L8192" s="68">
        <f t="shared" si="6525"/>
        <v>0</v>
      </c>
      <c r="M8192" s="68"/>
      <c r="N8192" s="68"/>
      <c r="O8192" s="68"/>
      <c r="P8192" s="68">
        <f t="shared" si="6523"/>
        <v>0</v>
      </c>
      <c r="Q8192" s="68" t="str">
        <f t="shared" si="6524"/>
        <v>-</v>
      </c>
    </row>
    <row r="8193" spans="1:17" x14ac:dyDescent="0.25">
      <c r="A8193" s="12" t="s">
        <v>2351</v>
      </c>
      <c r="B8193" s="12" t="s">
        <v>3</v>
      </c>
      <c r="C8193" s="12" t="s">
        <v>11</v>
      </c>
      <c r="D8193" s="43" t="s">
        <v>2353</v>
      </c>
      <c r="E8193" s="48">
        <v>6138</v>
      </c>
      <c r="F8193" s="43" t="s">
        <v>2369</v>
      </c>
      <c r="G8193" s="56" t="s">
        <v>2926</v>
      </c>
      <c r="H8193" s="23" t="s">
        <v>2370</v>
      </c>
      <c r="I8193" s="68">
        <v>200</v>
      </c>
      <c r="J8193" s="68">
        <v>0</v>
      </c>
      <c r="K8193" s="68"/>
      <c r="L8193" s="68">
        <f t="shared" si="6525"/>
        <v>0</v>
      </c>
      <c r="M8193" s="68"/>
      <c r="N8193" s="68"/>
      <c r="O8193" s="68"/>
      <c r="P8193" s="68">
        <f t="shared" si="6523"/>
        <v>0</v>
      </c>
      <c r="Q8193" s="68" t="str">
        <f t="shared" si="6524"/>
        <v>-</v>
      </c>
    </row>
    <row r="8194" spans="1:17" x14ac:dyDescent="0.25">
      <c r="A8194" s="12" t="s">
        <v>2351</v>
      </c>
      <c r="B8194" s="12" t="s">
        <v>3</v>
      </c>
      <c r="C8194" s="12" t="s">
        <v>11</v>
      </c>
      <c r="D8194" s="43" t="s">
        <v>2353</v>
      </c>
      <c r="E8194" s="48">
        <v>6138</v>
      </c>
      <c r="F8194" s="43" t="s">
        <v>2371</v>
      </c>
      <c r="G8194" s="56" t="s">
        <v>2926</v>
      </c>
      <c r="H8194" s="23" t="s">
        <v>2372</v>
      </c>
      <c r="I8194" s="68">
        <v>200</v>
      </c>
      <c r="J8194" s="68">
        <v>0</v>
      </c>
      <c r="K8194" s="68"/>
      <c r="L8194" s="68">
        <f t="shared" si="6525"/>
        <v>0</v>
      </c>
      <c r="M8194" s="68"/>
      <c r="N8194" s="68"/>
      <c r="O8194" s="68"/>
      <c r="P8194" s="68">
        <f t="shared" si="6523"/>
        <v>0</v>
      </c>
      <c r="Q8194" s="68" t="str">
        <f t="shared" si="6524"/>
        <v>-</v>
      </c>
    </row>
    <row r="8195" spans="1:17" x14ac:dyDescent="0.25">
      <c r="A8195" s="14" t="s">
        <v>2351</v>
      </c>
      <c r="B8195" s="14" t="s">
        <v>3</v>
      </c>
      <c r="C8195" s="14" t="s">
        <v>11</v>
      </c>
      <c r="D8195" s="50" t="s">
        <v>2353</v>
      </c>
      <c r="E8195" s="50" t="s">
        <v>2720</v>
      </c>
      <c r="F8195" s="43" t="s">
        <v>1</v>
      </c>
      <c r="G8195" s="49" t="s">
        <v>1</v>
      </c>
      <c r="H8195" s="11" t="s">
        <v>35</v>
      </c>
      <c r="I8195" s="67">
        <f t="shared" ref="I8195:O8195" si="6567">SUM(I8196:I8200)</f>
        <v>196700</v>
      </c>
      <c r="J8195" s="67">
        <f t="shared" si="6567"/>
        <v>55600</v>
      </c>
      <c r="K8195" s="67">
        <f t="shared" si="6567"/>
        <v>0</v>
      </c>
      <c r="L8195" s="67">
        <f t="shared" si="6525"/>
        <v>5400</v>
      </c>
      <c r="M8195" s="67">
        <f t="shared" si="6567"/>
        <v>0</v>
      </c>
      <c r="N8195" s="67">
        <f t="shared" si="6567"/>
        <v>0</v>
      </c>
      <c r="O8195" s="67">
        <f t="shared" si="6567"/>
        <v>5400</v>
      </c>
      <c r="P8195" s="67">
        <f t="shared" si="6523"/>
        <v>5400</v>
      </c>
      <c r="Q8195" s="67">
        <f t="shared" si="6524"/>
        <v>9.7122302158273381</v>
      </c>
    </row>
    <row r="8196" spans="1:17" x14ac:dyDescent="0.25">
      <c r="A8196" s="12" t="s">
        <v>2351</v>
      </c>
      <c r="B8196" s="12" t="s">
        <v>3</v>
      </c>
      <c r="C8196" s="12" t="s">
        <v>11</v>
      </c>
      <c r="D8196" s="43" t="s">
        <v>2353</v>
      </c>
      <c r="E8196" s="48">
        <v>6139</v>
      </c>
      <c r="F8196" s="43"/>
      <c r="G8196" s="56" t="s">
        <v>2926</v>
      </c>
      <c r="H8196" s="23" t="s">
        <v>35</v>
      </c>
      <c r="I8196" s="68">
        <v>50000</v>
      </c>
      <c r="J8196" s="68">
        <v>50000</v>
      </c>
      <c r="K8196" s="68"/>
      <c r="L8196" s="68">
        <f t="shared" si="6525"/>
        <v>5000</v>
      </c>
      <c r="M8196" s="68"/>
      <c r="N8196" s="68"/>
      <c r="O8196" s="68">
        <v>5000</v>
      </c>
      <c r="P8196" s="68">
        <f t="shared" si="6523"/>
        <v>5000</v>
      </c>
      <c r="Q8196" s="68">
        <f t="shared" si="6524"/>
        <v>10</v>
      </c>
    </row>
    <row r="8197" spans="1:17" x14ac:dyDescent="0.25">
      <c r="A8197" s="12" t="s">
        <v>2351</v>
      </c>
      <c r="B8197" s="12" t="s">
        <v>3</v>
      </c>
      <c r="C8197" s="12" t="s">
        <v>11</v>
      </c>
      <c r="D8197" s="43" t="s">
        <v>2353</v>
      </c>
      <c r="E8197" s="48">
        <v>6139</v>
      </c>
      <c r="F8197" s="43" t="s">
        <v>2373</v>
      </c>
      <c r="G8197" s="56" t="s">
        <v>2926</v>
      </c>
      <c r="H8197" s="23" t="s">
        <v>43</v>
      </c>
      <c r="I8197" s="68">
        <v>5500</v>
      </c>
      <c r="J8197" s="68">
        <v>5500</v>
      </c>
      <c r="K8197" s="68"/>
      <c r="L8197" s="68">
        <f t="shared" si="6525"/>
        <v>400</v>
      </c>
      <c r="M8197" s="68"/>
      <c r="N8197" s="68"/>
      <c r="O8197" s="68">
        <v>400</v>
      </c>
      <c r="P8197" s="68">
        <f t="shared" si="6523"/>
        <v>400</v>
      </c>
      <c r="Q8197" s="68">
        <f t="shared" si="6524"/>
        <v>7.2727272727272725</v>
      </c>
    </row>
    <row r="8198" spans="1:17" ht="22.5" x14ac:dyDescent="0.25">
      <c r="A8198" s="12" t="s">
        <v>2351</v>
      </c>
      <c r="B8198" s="12" t="s">
        <v>3</v>
      </c>
      <c r="C8198" s="12" t="s">
        <v>11</v>
      </c>
      <c r="D8198" s="43" t="s">
        <v>2353</v>
      </c>
      <c r="E8198" s="48">
        <v>6139</v>
      </c>
      <c r="F8198" s="43" t="s">
        <v>2374</v>
      </c>
      <c r="G8198" s="56" t="s">
        <v>2926</v>
      </c>
      <c r="H8198" s="23" t="s">
        <v>49</v>
      </c>
      <c r="I8198" s="68">
        <v>100</v>
      </c>
      <c r="J8198" s="68">
        <v>100</v>
      </c>
      <c r="K8198" s="68"/>
      <c r="L8198" s="68">
        <f t="shared" si="6525"/>
        <v>0</v>
      </c>
      <c r="M8198" s="68"/>
      <c r="N8198" s="68"/>
      <c r="O8198" s="68"/>
      <c r="P8198" s="68">
        <f t="shared" si="6523"/>
        <v>0</v>
      </c>
      <c r="Q8198" s="68">
        <f t="shared" si="6524"/>
        <v>0</v>
      </c>
    </row>
    <row r="8199" spans="1:17" ht="22.5" x14ac:dyDescent="0.25">
      <c r="A8199" s="12" t="s">
        <v>2351</v>
      </c>
      <c r="B8199" s="12" t="s">
        <v>3</v>
      </c>
      <c r="C8199" s="12" t="s">
        <v>11</v>
      </c>
      <c r="D8199" s="43" t="s">
        <v>2353</v>
      </c>
      <c r="E8199" s="48">
        <v>6139</v>
      </c>
      <c r="F8199" s="43" t="s">
        <v>2375</v>
      </c>
      <c r="G8199" s="56" t="s">
        <v>2926</v>
      </c>
      <c r="H8199" s="23" t="s">
        <v>2376</v>
      </c>
      <c r="I8199" s="68">
        <v>31100</v>
      </c>
      <c r="J8199" s="68">
        <v>0</v>
      </c>
      <c r="K8199" s="68"/>
      <c r="L8199" s="68">
        <f t="shared" si="6525"/>
        <v>0</v>
      </c>
      <c r="M8199" s="68"/>
      <c r="N8199" s="68"/>
      <c r="O8199" s="68"/>
      <c r="P8199" s="68">
        <f t="shared" si="6523"/>
        <v>0</v>
      </c>
      <c r="Q8199" s="68" t="str">
        <f t="shared" si="6524"/>
        <v>-</v>
      </c>
    </row>
    <row r="8200" spans="1:17" ht="22.5" x14ac:dyDescent="0.25">
      <c r="A8200" s="12" t="s">
        <v>2351</v>
      </c>
      <c r="B8200" s="12" t="s">
        <v>3</v>
      </c>
      <c r="C8200" s="12" t="s">
        <v>11</v>
      </c>
      <c r="D8200" s="43" t="s">
        <v>2353</v>
      </c>
      <c r="E8200" s="48">
        <v>6139</v>
      </c>
      <c r="F8200" s="43" t="s">
        <v>2377</v>
      </c>
      <c r="G8200" s="56" t="s">
        <v>2926</v>
      </c>
      <c r="H8200" s="23" t="s">
        <v>2378</v>
      </c>
      <c r="I8200" s="68">
        <v>110000</v>
      </c>
      <c r="J8200" s="68">
        <v>0</v>
      </c>
      <c r="K8200" s="68"/>
      <c r="L8200" s="68">
        <f t="shared" si="6525"/>
        <v>0</v>
      </c>
      <c r="M8200" s="68"/>
      <c r="N8200" s="68"/>
      <c r="O8200" s="68"/>
      <c r="P8200" s="68">
        <f t="shared" si="6523"/>
        <v>0</v>
      </c>
      <c r="Q8200" s="68" t="str">
        <f t="shared" si="6524"/>
        <v>-</v>
      </c>
    </row>
    <row r="8201" spans="1:17" ht="22.5" x14ac:dyDescent="0.25">
      <c r="A8201" s="14" t="s">
        <v>1</v>
      </c>
      <c r="B8201" s="14" t="s">
        <v>1</v>
      </c>
      <c r="C8201" s="14" t="s">
        <v>1</v>
      </c>
      <c r="D8201" s="42" t="s">
        <v>1</v>
      </c>
      <c r="E8201" s="42" t="s">
        <v>1</v>
      </c>
      <c r="F8201" s="42" t="s">
        <v>1</v>
      </c>
      <c r="G8201" s="42" t="s">
        <v>1</v>
      </c>
      <c r="H8201" s="17" t="s">
        <v>50</v>
      </c>
      <c r="I8201" s="66">
        <f t="shared" ref="I8201:O8202" si="6568">SUM(I8202)</f>
        <v>300</v>
      </c>
      <c r="J8201" s="66">
        <f t="shared" si="6568"/>
        <v>100</v>
      </c>
      <c r="K8201" s="66">
        <f t="shared" si="6568"/>
        <v>0</v>
      </c>
      <c r="L8201" s="66">
        <f t="shared" si="6525"/>
        <v>0</v>
      </c>
      <c r="M8201" s="66">
        <f t="shared" si="6568"/>
        <v>0</v>
      </c>
      <c r="N8201" s="66">
        <f t="shared" si="6568"/>
        <v>0</v>
      </c>
      <c r="O8201" s="66">
        <f t="shared" si="6568"/>
        <v>0</v>
      </c>
      <c r="P8201" s="66">
        <f t="shared" si="6523"/>
        <v>0</v>
      </c>
      <c r="Q8201" s="66">
        <f t="shared" si="6524"/>
        <v>0</v>
      </c>
    </row>
    <row r="8202" spans="1:17" x14ac:dyDescent="0.25">
      <c r="A8202" s="12" t="s">
        <v>2351</v>
      </c>
      <c r="B8202" s="12" t="s">
        <v>3</v>
      </c>
      <c r="C8202" s="12" t="s">
        <v>11</v>
      </c>
      <c r="D8202" s="43" t="s">
        <v>2353</v>
      </c>
      <c r="E8202" s="42" t="s">
        <v>2712</v>
      </c>
      <c r="F8202" s="42" t="s">
        <v>1</v>
      </c>
      <c r="G8202" s="42" t="s">
        <v>1</v>
      </c>
      <c r="H8202" s="11" t="s">
        <v>52</v>
      </c>
      <c r="I8202" s="67">
        <f t="shared" si="6568"/>
        <v>300</v>
      </c>
      <c r="J8202" s="67">
        <f t="shared" si="6568"/>
        <v>100</v>
      </c>
      <c r="K8202" s="67">
        <f t="shared" si="6568"/>
        <v>0</v>
      </c>
      <c r="L8202" s="67">
        <f t="shared" si="6525"/>
        <v>0</v>
      </c>
      <c r="M8202" s="67">
        <f t="shared" si="6568"/>
        <v>0</v>
      </c>
      <c r="N8202" s="67">
        <f t="shared" si="6568"/>
        <v>0</v>
      </c>
      <c r="O8202" s="67">
        <f t="shared" si="6568"/>
        <v>0</v>
      </c>
      <c r="P8202" s="67">
        <f t="shared" si="6523"/>
        <v>0</v>
      </c>
      <c r="Q8202" s="67">
        <f t="shared" si="6524"/>
        <v>0</v>
      </c>
    </row>
    <row r="8203" spans="1:17" x14ac:dyDescent="0.25">
      <c r="A8203" s="14" t="s">
        <v>2351</v>
      </c>
      <c r="B8203" s="14" t="s">
        <v>3</v>
      </c>
      <c r="C8203" s="14" t="s">
        <v>11</v>
      </c>
      <c r="D8203" s="50" t="s">
        <v>2353</v>
      </c>
      <c r="E8203" s="50" t="s">
        <v>2739</v>
      </c>
      <c r="F8203" s="43" t="s">
        <v>1</v>
      </c>
      <c r="G8203" s="49" t="s">
        <v>1</v>
      </c>
      <c r="H8203" s="11" t="s">
        <v>58</v>
      </c>
      <c r="I8203" s="67">
        <f t="shared" ref="I8203" si="6569">SUM(I8204:I8206)</f>
        <v>300</v>
      </c>
      <c r="J8203" s="67">
        <f t="shared" ref="J8203:K8203" si="6570">SUM(J8204:J8206)</f>
        <v>100</v>
      </c>
      <c r="K8203" s="67">
        <f t="shared" si="6570"/>
        <v>0</v>
      </c>
      <c r="L8203" s="67">
        <f t="shared" si="6525"/>
        <v>0</v>
      </c>
      <c r="M8203" s="67">
        <f t="shared" ref="M8203" si="6571">SUM(M8204:M8206)</f>
        <v>0</v>
      </c>
      <c r="N8203" s="67">
        <f t="shared" ref="N8203:O8203" si="6572">SUM(N8204:N8206)</f>
        <v>0</v>
      </c>
      <c r="O8203" s="67">
        <f t="shared" si="6572"/>
        <v>0</v>
      </c>
      <c r="P8203" s="67">
        <f t="shared" si="6523"/>
        <v>0</v>
      </c>
      <c r="Q8203" s="67">
        <f t="shared" si="6524"/>
        <v>0</v>
      </c>
    </row>
    <row r="8204" spans="1:17" x14ac:dyDescent="0.25">
      <c r="A8204" s="12" t="s">
        <v>2351</v>
      </c>
      <c r="B8204" s="12" t="s">
        <v>3</v>
      </c>
      <c r="C8204" s="12" t="s">
        <v>11</v>
      </c>
      <c r="D8204" s="43" t="s">
        <v>2353</v>
      </c>
      <c r="E8204" s="48">
        <v>6148</v>
      </c>
      <c r="F8204" s="43"/>
      <c r="G8204" s="56" t="s">
        <v>2926</v>
      </c>
      <c r="H8204" s="23" t="s">
        <v>58</v>
      </c>
      <c r="I8204" s="68">
        <v>100</v>
      </c>
      <c r="J8204" s="68">
        <v>100</v>
      </c>
      <c r="K8204" s="68"/>
      <c r="L8204" s="68">
        <f t="shared" si="6525"/>
        <v>0</v>
      </c>
      <c r="M8204" s="68"/>
      <c r="N8204" s="68"/>
      <c r="O8204" s="68"/>
      <c r="P8204" s="68">
        <f t="shared" si="6523"/>
        <v>0</v>
      </c>
      <c r="Q8204" s="68">
        <f t="shared" si="6524"/>
        <v>0</v>
      </c>
    </row>
    <row r="8205" spans="1:17" ht="22.5" x14ac:dyDescent="0.25">
      <c r="A8205" s="12" t="s">
        <v>2351</v>
      </c>
      <c r="B8205" s="12" t="s">
        <v>3</v>
      </c>
      <c r="C8205" s="12" t="s">
        <v>11</v>
      </c>
      <c r="D8205" s="43" t="s">
        <v>2353</v>
      </c>
      <c r="E8205" s="48">
        <v>6148</v>
      </c>
      <c r="F8205" s="43" t="s">
        <v>2379</v>
      </c>
      <c r="G8205" s="56" t="s">
        <v>2926</v>
      </c>
      <c r="H8205" s="23" t="s">
        <v>2380</v>
      </c>
      <c r="I8205" s="68">
        <v>100</v>
      </c>
      <c r="J8205" s="68">
        <v>0</v>
      </c>
      <c r="K8205" s="68"/>
      <c r="L8205" s="68">
        <f t="shared" si="6525"/>
        <v>0</v>
      </c>
      <c r="M8205" s="68"/>
      <c r="N8205" s="68"/>
      <c r="O8205" s="68"/>
      <c r="P8205" s="68">
        <f t="shared" si="6523"/>
        <v>0</v>
      </c>
      <c r="Q8205" s="68" t="str">
        <f t="shared" si="6524"/>
        <v>-</v>
      </c>
    </row>
    <row r="8206" spans="1:17" ht="15.75" thickBot="1" x14ac:dyDescent="0.3">
      <c r="A8206" s="12" t="s">
        <v>2351</v>
      </c>
      <c r="B8206" s="12" t="s">
        <v>3</v>
      </c>
      <c r="C8206" s="12" t="s">
        <v>11</v>
      </c>
      <c r="D8206" s="43" t="s">
        <v>2353</v>
      </c>
      <c r="E8206" s="48">
        <v>6148</v>
      </c>
      <c r="F8206" s="43" t="s">
        <v>2381</v>
      </c>
      <c r="G8206" s="56" t="s">
        <v>2926</v>
      </c>
      <c r="H8206" s="23" t="s">
        <v>2382</v>
      </c>
      <c r="I8206" s="68">
        <v>100</v>
      </c>
      <c r="J8206" s="68">
        <v>0</v>
      </c>
      <c r="K8206" s="68"/>
      <c r="L8206" s="68">
        <f t="shared" si="6525"/>
        <v>0</v>
      </c>
      <c r="M8206" s="68"/>
      <c r="N8206" s="68"/>
      <c r="O8206" s="68"/>
      <c r="P8206" s="68">
        <f t="shared" si="6523"/>
        <v>0</v>
      </c>
      <c r="Q8206" s="68" t="str">
        <f t="shared" si="6524"/>
        <v>-</v>
      </c>
    </row>
    <row r="8207" spans="1:17" ht="34.5" thickBot="1" x14ac:dyDescent="0.3">
      <c r="A8207" s="22" t="s">
        <v>4</v>
      </c>
      <c r="B8207" s="22" t="s">
        <v>5</v>
      </c>
      <c r="C8207" s="22" t="s">
        <v>6</v>
      </c>
      <c r="D8207" s="44" t="s">
        <v>2891</v>
      </c>
      <c r="E8207" s="44" t="s">
        <v>2895</v>
      </c>
      <c r="F8207" s="44" t="s">
        <v>7</v>
      </c>
      <c r="G8207" s="44" t="s">
        <v>8</v>
      </c>
      <c r="H8207" s="22" t="s">
        <v>9</v>
      </c>
      <c r="I8207" s="64" t="s">
        <v>2718</v>
      </c>
      <c r="J8207" s="64" t="s">
        <v>2879</v>
      </c>
      <c r="K8207" s="64" t="s">
        <v>2942</v>
      </c>
      <c r="L8207" s="64" t="s">
        <v>2942</v>
      </c>
      <c r="M8207" s="64" t="s">
        <v>2950</v>
      </c>
      <c r="N8207" s="64" t="s">
        <v>2949</v>
      </c>
      <c r="O8207" s="64" t="s">
        <v>2951</v>
      </c>
      <c r="P8207" s="64" t="s">
        <v>2942</v>
      </c>
      <c r="Q8207" s="64" t="s">
        <v>2944</v>
      </c>
    </row>
    <row r="8208" spans="1:17" x14ac:dyDescent="0.25">
      <c r="A8208" s="15" t="s">
        <v>1</v>
      </c>
      <c r="B8208" s="15" t="s">
        <v>1</v>
      </c>
      <c r="C8208" s="15" t="s">
        <v>1</v>
      </c>
      <c r="D8208" s="45" t="s">
        <v>1</v>
      </c>
      <c r="E8208" s="45" t="s">
        <v>1</v>
      </c>
      <c r="F8208" s="46" t="s">
        <v>1</v>
      </c>
      <c r="G8208" s="47" t="s">
        <v>1</v>
      </c>
      <c r="H8208" s="16" t="s">
        <v>1</v>
      </c>
      <c r="I8208" s="65">
        <v>1</v>
      </c>
      <c r="J8208" s="65" t="s">
        <v>2894</v>
      </c>
      <c r="K8208" s="65">
        <v>3</v>
      </c>
      <c r="L8208" s="65" t="s">
        <v>2945</v>
      </c>
      <c r="M8208" s="65">
        <v>5</v>
      </c>
      <c r="N8208" s="65">
        <v>6</v>
      </c>
      <c r="O8208" s="65">
        <v>7</v>
      </c>
      <c r="P8208" s="65" t="s">
        <v>2946</v>
      </c>
      <c r="Q8208" s="65">
        <v>9</v>
      </c>
    </row>
    <row r="8209" spans="1:17" x14ac:dyDescent="0.25">
      <c r="A8209" s="14" t="s">
        <v>2351</v>
      </c>
      <c r="B8209" s="14" t="s">
        <v>3</v>
      </c>
      <c r="C8209" s="12" t="s">
        <v>11</v>
      </c>
      <c r="D8209" s="43" t="s">
        <v>2353</v>
      </c>
      <c r="E8209" s="42" t="s">
        <v>1</v>
      </c>
      <c r="F8209" s="42" t="s">
        <v>1</v>
      </c>
      <c r="G8209" s="42" t="s">
        <v>1</v>
      </c>
      <c r="H8209" s="11" t="s">
        <v>2352</v>
      </c>
      <c r="I8209" s="63"/>
      <c r="J8209" s="63"/>
      <c r="K8209" s="63"/>
      <c r="L8209" s="63"/>
      <c r="M8209" s="63"/>
      <c r="N8209" s="63"/>
      <c r="O8209" s="63"/>
      <c r="P8209" s="63">
        <f t="shared" ref="P8209:P8272" si="6573">K8209+L8209</f>
        <v>0</v>
      </c>
      <c r="Q8209" s="63" t="str">
        <f t="shared" ref="Q8209:Q8272" si="6574">IF(J8209=0,"-",P8209/J8209*100)</f>
        <v>-</v>
      </c>
    </row>
    <row r="8210" spans="1:17" ht="22.5" x14ac:dyDescent="0.25">
      <c r="A8210" s="14" t="s">
        <v>1</v>
      </c>
      <c r="B8210" s="14" t="s">
        <v>1</v>
      </c>
      <c r="C8210" s="14" t="s">
        <v>1</v>
      </c>
      <c r="D8210" s="42" t="s">
        <v>1</v>
      </c>
      <c r="E8210" s="42" t="s">
        <v>1</v>
      </c>
      <c r="F8210" s="42" t="s">
        <v>1</v>
      </c>
      <c r="G8210" s="42" t="s">
        <v>1</v>
      </c>
      <c r="H8210" s="17" t="s">
        <v>92</v>
      </c>
      <c r="I8210" s="66">
        <f t="shared" ref="I8210:O8211" si="6575">SUM(I8211)</f>
        <v>200</v>
      </c>
      <c r="J8210" s="66">
        <f t="shared" si="6575"/>
        <v>0</v>
      </c>
      <c r="K8210" s="66">
        <f t="shared" si="6575"/>
        <v>0</v>
      </c>
      <c r="L8210" s="66">
        <f t="shared" ref="L8210:L8273" si="6576">SUM(M8210:O8210)</f>
        <v>0</v>
      </c>
      <c r="M8210" s="66">
        <f t="shared" si="6575"/>
        <v>0</v>
      </c>
      <c r="N8210" s="66">
        <f t="shared" si="6575"/>
        <v>0</v>
      </c>
      <c r="O8210" s="66">
        <f t="shared" si="6575"/>
        <v>0</v>
      </c>
      <c r="P8210" s="66">
        <f t="shared" si="6573"/>
        <v>0</v>
      </c>
      <c r="Q8210" s="66" t="str">
        <f t="shared" si="6574"/>
        <v>-</v>
      </c>
    </row>
    <row r="8211" spans="1:17" x14ac:dyDescent="0.25">
      <c r="A8211" s="12" t="s">
        <v>2351</v>
      </c>
      <c r="B8211" s="12" t="s">
        <v>3</v>
      </c>
      <c r="C8211" s="12" t="s">
        <v>11</v>
      </c>
      <c r="D8211" s="43" t="s">
        <v>2353</v>
      </c>
      <c r="E8211" s="42" t="s">
        <v>2713</v>
      </c>
      <c r="F8211" s="42" t="s">
        <v>1</v>
      </c>
      <c r="G8211" s="42" t="s">
        <v>1</v>
      </c>
      <c r="H8211" s="11" t="s">
        <v>94</v>
      </c>
      <c r="I8211" s="67">
        <f t="shared" si="6575"/>
        <v>200</v>
      </c>
      <c r="J8211" s="67">
        <f t="shared" si="6575"/>
        <v>0</v>
      </c>
      <c r="K8211" s="67">
        <f t="shared" si="6575"/>
        <v>0</v>
      </c>
      <c r="L8211" s="67">
        <f t="shared" si="6576"/>
        <v>0</v>
      </c>
      <c r="M8211" s="67">
        <f t="shared" si="6575"/>
        <v>0</v>
      </c>
      <c r="N8211" s="67">
        <f t="shared" si="6575"/>
        <v>0</v>
      </c>
      <c r="O8211" s="67">
        <f t="shared" si="6575"/>
        <v>0</v>
      </c>
      <c r="P8211" s="67">
        <f t="shared" si="6573"/>
        <v>0</v>
      </c>
      <c r="Q8211" s="67" t="str">
        <f t="shared" si="6574"/>
        <v>-</v>
      </c>
    </row>
    <row r="8212" spans="1:17" x14ac:dyDescent="0.25">
      <c r="A8212" s="14" t="s">
        <v>2351</v>
      </c>
      <c r="B8212" s="14" t="s">
        <v>3</v>
      </c>
      <c r="C8212" s="14" t="s">
        <v>11</v>
      </c>
      <c r="D8212" s="50" t="s">
        <v>2353</v>
      </c>
      <c r="E8212" s="50" t="s">
        <v>2741</v>
      </c>
      <c r="F8212" s="43" t="s">
        <v>1</v>
      </c>
      <c r="G8212" s="49" t="s">
        <v>1</v>
      </c>
      <c r="H8212" s="11" t="s">
        <v>110</v>
      </c>
      <c r="I8212" s="67">
        <f t="shared" ref="I8212" si="6577">SUM(I8213:I8214)</f>
        <v>200</v>
      </c>
      <c r="J8212" s="67">
        <f t="shared" ref="J8212:K8212" si="6578">SUM(J8213:J8214)</f>
        <v>0</v>
      </c>
      <c r="K8212" s="67">
        <f t="shared" si="6578"/>
        <v>0</v>
      </c>
      <c r="L8212" s="67">
        <f t="shared" si="6576"/>
        <v>0</v>
      </c>
      <c r="M8212" s="67">
        <f t="shared" ref="M8212" si="6579">SUM(M8213:M8214)</f>
        <v>0</v>
      </c>
      <c r="N8212" s="67">
        <f t="shared" ref="N8212:O8212" si="6580">SUM(N8213:N8214)</f>
        <v>0</v>
      </c>
      <c r="O8212" s="67">
        <f t="shared" si="6580"/>
        <v>0</v>
      </c>
      <c r="P8212" s="67">
        <f t="shared" si="6573"/>
        <v>0</v>
      </c>
      <c r="Q8212" s="67" t="str">
        <f t="shared" si="6574"/>
        <v>-</v>
      </c>
    </row>
    <row r="8213" spans="1:17" ht="22.5" x14ac:dyDescent="0.25">
      <c r="A8213" s="12" t="s">
        <v>2351</v>
      </c>
      <c r="B8213" s="12" t="s">
        <v>3</v>
      </c>
      <c r="C8213" s="12" t="s">
        <v>11</v>
      </c>
      <c r="D8213" s="43" t="s">
        <v>2353</v>
      </c>
      <c r="E8213" s="48">
        <v>6151</v>
      </c>
      <c r="F8213" s="43" t="s">
        <v>2383</v>
      </c>
      <c r="G8213" s="56" t="s">
        <v>2926</v>
      </c>
      <c r="H8213" s="23" t="s">
        <v>2384</v>
      </c>
      <c r="I8213" s="68">
        <v>100</v>
      </c>
      <c r="J8213" s="68">
        <v>0</v>
      </c>
      <c r="K8213" s="68"/>
      <c r="L8213" s="68">
        <f t="shared" si="6576"/>
        <v>0</v>
      </c>
      <c r="M8213" s="68"/>
      <c r="N8213" s="68"/>
      <c r="O8213" s="68"/>
      <c r="P8213" s="68">
        <f t="shared" si="6573"/>
        <v>0</v>
      </c>
      <c r="Q8213" s="68" t="str">
        <f t="shared" si="6574"/>
        <v>-</v>
      </c>
    </row>
    <row r="8214" spans="1:17" ht="22.5" x14ac:dyDescent="0.25">
      <c r="A8214" s="12" t="s">
        <v>2351</v>
      </c>
      <c r="B8214" s="12" t="s">
        <v>3</v>
      </c>
      <c r="C8214" s="12" t="s">
        <v>11</v>
      </c>
      <c r="D8214" s="43" t="s">
        <v>2353</v>
      </c>
      <c r="E8214" s="48">
        <v>6151</v>
      </c>
      <c r="F8214" s="43" t="s">
        <v>2385</v>
      </c>
      <c r="G8214" s="56" t="s">
        <v>2926</v>
      </c>
      <c r="H8214" s="23" t="s">
        <v>2386</v>
      </c>
      <c r="I8214" s="68">
        <v>100</v>
      </c>
      <c r="J8214" s="68">
        <v>0</v>
      </c>
      <c r="K8214" s="68"/>
      <c r="L8214" s="68">
        <f t="shared" si="6576"/>
        <v>0</v>
      </c>
      <c r="M8214" s="68"/>
      <c r="N8214" s="68"/>
      <c r="O8214" s="68"/>
      <c r="P8214" s="68">
        <f t="shared" si="6573"/>
        <v>0</v>
      </c>
      <c r="Q8214" s="68" t="str">
        <f t="shared" si="6574"/>
        <v>-</v>
      </c>
    </row>
    <row r="8215" spans="1:17" ht="22.5" x14ac:dyDescent="0.25">
      <c r="A8215" s="14" t="s">
        <v>1</v>
      </c>
      <c r="B8215" s="14" t="s">
        <v>1</v>
      </c>
      <c r="C8215" s="14" t="s">
        <v>1</v>
      </c>
      <c r="D8215" s="42" t="s">
        <v>1</v>
      </c>
      <c r="E8215" s="42" t="s">
        <v>1</v>
      </c>
      <c r="F8215" s="42" t="s">
        <v>1</v>
      </c>
      <c r="G8215" s="42" t="s">
        <v>1</v>
      </c>
      <c r="H8215" s="17" t="s">
        <v>59</v>
      </c>
      <c r="I8215" s="66">
        <f t="shared" ref="I8215:O8215" si="6581">SUM(I8216)</f>
        <v>4356500</v>
      </c>
      <c r="J8215" s="66">
        <f t="shared" si="6581"/>
        <v>420000</v>
      </c>
      <c r="K8215" s="66">
        <f t="shared" si="6581"/>
        <v>0</v>
      </c>
      <c r="L8215" s="66">
        <f t="shared" si="6576"/>
        <v>0</v>
      </c>
      <c r="M8215" s="66">
        <f t="shared" si="6581"/>
        <v>0</v>
      </c>
      <c r="N8215" s="66">
        <f t="shared" si="6581"/>
        <v>0</v>
      </c>
      <c r="O8215" s="66">
        <f t="shared" si="6581"/>
        <v>0</v>
      </c>
      <c r="P8215" s="66">
        <f t="shared" si="6573"/>
        <v>0</v>
      </c>
      <c r="Q8215" s="66">
        <f t="shared" si="6574"/>
        <v>0</v>
      </c>
    </row>
    <row r="8216" spans="1:17" x14ac:dyDescent="0.25">
      <c r="A8216" s="12" t="s">
        <v>2351</v>
      </c>
      <c r="B8216" s="12" t="s">
        <v>3</v>
      </c>
      <c r="C8216" s="12" t="s">
        <v>11</v>
      </c>
      <c r="D8216" s="43" t="s">
        <v>2353</v>
      </c>
      <c r="E8216" s="42" t="s">
        <v>2715</v>
      </c>
      <c r="F8216" s="42" t="s">
        <v>1</v>
      </c>
      <c r="G8216" s="42" t="s">
        <v>1</v>
      </c>
      <c r="H8216" s="11" t="s">
        <v>61</v>
      </c>
      <c r="I8216" s="67">
        <f t="shared" ref="I8216" si="6582">SUM(I8217,I8221,I8224,I8228,I8234)</f>
        <v>4356500</v>
      </c>
      <c r="J8216" s="67">
        <f t="shared" ref="J8216:K8216" si="6583">SUM(J8217,J8221,J8224,J8228,J8234)</f>
        <v>420000</v>
      </c>
      <c r="K8216" s="67">
        <f t="shared" si="6583"/>
        <v>0</v>
      </c>
      <c r="L8216" s="67">
        <f t="shared" si="6576"/>
        <v>0</v>
      </c>
      <c r="M8216" s="67">
        <f t="shared" ref="M8216" si="6584">SUM(M8217,M8221,M8224,M8228,M8234)</f>
        <v>0</v>
      </c>
      <c r="N8216" s="67">
        <f t="shared" ref="N8216:O8216" si="6585">SUM(N8217,N8221,N8224,N8228,N8234)</f>
        <v>0</v>
      </c>
      <c r="O8216" s="67">
        <f t="shared" si="6585"/>
        <v>0</v>
      </c>
      <c r="P8216" s="67">
        <f t="shared" si="6573"/>
        <v>0</v>
      </c>
      <c r="Q8216" s="67">
        <f t="shared" si="6574"/>
        <v>0</v>
      </c>
    </row>
    <row r="8217" spans="1:17" x14ac:dyDescent="0.25">
      <c r="A8217" s="14" t="s">
        <v>2351</v>
      </c>
      <c r="B8217" s="14" t="s">
        <v>3</v>
      </c>
      <c r="C8217" s="14" t="s">
        <v>11</v>
      </c>
      <c r="D8217" s="50" t="s">
        <v>2353</v>
      </c>
      <c r="E8217" s="50" t="s">
        <v>2759</v>
      </c>
      <c r="F8217" s="43" t="s">
        <v>1</v>
      </c>
      <c r="G8217" s="49" t="s">
        <v>1</v>
      </c>
      <c r="H8217" s="11" t="s">
        <v>375</v>
      </c>
      <c r="I8217" s="67">
        <f t="shared" ref="I8217" si="6586">SUM(I8218:I8220)</f>
        <v>1200200</v>
      </c>
      <c r="J8217" s="67">
        <f t="shared" ref="J8217:K8217" si="6587">SUM(J8218:J8220)</f>
        <v>0</v>
      </c>
      <c r="K8217" s="67">
        <f t="shared" si="6587"/>
        <v>0</v>
      </c>
      <c r="L8217" s="67">
        <f t="shared" si="6576"/>
        <v>0</v>
      </c>
      <c r="M8217" s="67">
        <f t="shared" ref="M8217" si="6588">SUM(M8218:M8220)</f>
        <v>0</v>
      </c>
      <c r="N8217" s="67">
        <f t="shared" ref="N8217:O8217" si="6589">SUM(N8218:N8220)</f>
        <v>0</v>
      </c>
      <c r="O8217" s="67">
        <f t="shared" si="6589"/>
        <v>0</v>
      </c>
      <c r="P8217" s="67">
        <f t="shared" si="6573"/>
        <v>0</v>
      </c>
      <c r="Q8217" s="67" t="str">
        <f t="shared" si="6574"/>
        <v>-</v>
      </c>
    </row>
    <row r="8218" spans="1:17" ht="22.5" x14ac:dyDescent="0.25">
      <c r="A8218" s="12" t="s">
        <v>2351</v>
      </c>
      <c r="B8218" s="12" t="s">
        <v>3</v>
      </c>
      <c r="C8218" s="12" t="s">
        <v>11</v>
      </c>
      <c r="D8218" s="43" t="s">
        <v>2353</v>
      </c>
      <c r="E8218" s="48">
        <v>8211</v>
      </c>
      <c r="F8218" s="43" t="s">
        <v>2387</v>
      </c>
      <c r="G8218" s="56" t="s">
        <v>2926</v>
      </c>
      <c r="H8218" s="23" t="s">
        <v>2388</v>
      </c>
      <c r="I8218" s="68">
        <v>1200000</v>
      </c>
      <c r="J8218" s="68">
        <v>0</v>
      </c>
      <c r="K8218" s="68"/>
      <c r="L8218" s="68">
        <f t="shared" si="6576"/>
        <v>0</v>
      </c>
      <c r="M8218" s="68"/>
      <c r="N8218" s="68"/>
      <c r="O8218" s="68"/>
      <c r="P8218" s="68">
        <f t="shared" si="6573"/>
        <v>0</v>
      </c>
      <c r="Q8218" s="68" t="str">
        <f t="shared" si="6574"/>
        <v>-</v>
      </c>
    </row>
    <row r="8219" spans="1:17" ht="22.5" x14ac:dyDescent="0.25">
      <c r="A8219" s="12" t="s">
        <v>2351</v>
      </c>
      <c r="B8219" s="12" t="s">
        <v>3</v>
      </c>
      <c r="C8219" s="12" t="s">
        <v>11</v>
      </c>
      <c r="D8219" s="43" t="s">
        <v>2353</v>
      </c>
      <c r="E8219" s="48">
        <v>8211</v>
      </c>
      <c r="F8219" s="43" t="s">
        <v>2389</v>
      </c>
      <c r="G8219" s="56" t="s">
        <v>2926</v>
      </c>
      <c r="H8219" s="23" t="s">
        <v>2390</v>
      </c>
      <c r="I8219" s="68">
        <v>100</v>
      </c>
      <c r="J8219" s="68">
        <v>0</v>
      </c>
      <c r="K8219" s="68"/>
      <c r="L8219" s="68">
        <f t="shared" si="6576"/>
        <v>0</v>
      </c>
      <c r="M8219" s="68"/>
      <c r="N8219" s="68"/>
      <c r="O8219" s="68"/>
      <c r="P8219" s="68">
        <f t="shared" si="6573"/>
        <v>0</v>
      </c>
      <c r="Q8219" s="68" t="str">
        <f t="shared" si="6574"/>
        <v>-</v>
      </c>
    </row>
    <row r="8220" spans="1:17" ht="33.75" x14ac:dyDescent="0.25">
      <c r="A8220" s="12" t="s">
        <v>2351</v>
      </c>
      <c r="B8220" s="12" t="s">
        <v>3</v>
      </c>
      <c r="C8220" s="12" t="s">
        <v>11</v>
      </c>
      <c r="D8220" s="43" t="s">
        <v>2353</v>
      </c>
      <c r="E8220" s="48">
        <v>8211</v>
      </c>
      <c r="F8220" s="43" t="s">
        <v>2391</v>
      </c>
      <c r="G8220" s="56" t="s">
        <v>2926</v>
      </c>
      <c r="H8220" s="23" t="s">
        <v>2392</v>
      </c>
      <c r="I8220" s="68">
        <v>100</v>
      </c>
      <c r="J8220" s="68">
        <v>0</v>
      </c>
      <c r="K8220" s="68"/>
      <c r="L8220" s="68">
        <f t="shared" si="6576"/>
        <v>0</v>
      </c>
      <c r="M8220" s="68"/>
      <c r="N8220" s="68"/>
      <c r="O8220" s="68"/>
      <c r="P8220" s="68">
        <f t="shared" si="6573"/>
        <v>0</v>
      </c>
      <c r="Q8220" s="68" t="str">
        <f t="shared" si="6574"/>
        <v>-</v>
      </c>
    </row>
    <row r="8221" spans="1:17" x14ac:dyDescent="0.25">
      <c r="A8221" s="14" t="s">
        <v>2351</v>
      </c>
      <c r="B8221" s="14" t="s">
        <v>3</v>
      </c>
      <c r="C8221" s="14" t="s">
        <v>11</v>
      </c>
      <c r="D8221" s="50" t="s">
        <v>2353</v>
      </c>
      <c r="E8221" s="50" t="s">
        <v>2761</v>
      </c>
      <c r="F8221" s="43" t="s">
        <v>1</v>
      </c>
      <c r="G8221" s="49" t="s">
        <v>1</v>
      </c>
      <c r="H8221" s="11" t="s">
        <v>314</v>
      </c>
      <c r="I8221" s="67">
        <f t="shared" ref="I8221:O8221" si="6590">SUM(I8222:I8223)</f>
        <v>300000</v>
      </c>
      <c r="J8221" s="67">
        <f t="shared" si="6590"/>
        <v>0</v>
      </c>
      <c r="K8221" s="67">
        <f t="shared" si="6590"/>
        <v>0</v>
      </c>
      <c r="L8221" s="67">
        <f t="shared" si="6576"/>
        <v>0</v>
      </c>
      <c r="M8221" s="67">
        <f t="shared" si="6590"/>
        <v>0</v>
      </c>
      <c r="N8221" s="67">
        <f t="shared" si="6590"/>
        <v>0</v>
      </c>
      <c r="O8221" s="67">
        <f t="shared" si="6590"/>
        <v>0</v>
      </c>
      <c r="P8221" s="67">
        <f t="shared" si="6573"/>
        <v>0</v>
      </c>
      <c r="Q8221" s="67" t="str">
        <f t="shared" si="6574"/>
        <v>-</v>
      </c>
    </row>
    <row r="8222" spans="1:17" x14ac:dyDescent="0.25">
      <c r="A8222" s="12" t="s">
        <v>2351</v>
      </c>
      <c r="B8222" s="12" t="s">
        <v>3</v>
      </c>
      <c r="C8222" s="12" t="s">
        <v>11</v>
      </c>
      <c r="D8222" s="43" t="s">
        <v>2353</v>
      </c>
      <c r="E8222" s="48">
        <v>8212</v>
      </c>
      <c r="F8222" s="43" t="s">
        <v>2393</v>
      </c>
      <c r="G8222" s="56" t="s">
        <v>2926</v>
      </c>
      <c r="H8222" s="23" t="s">
        <v>2394</v>
      </c>
      <c r="I8222" s="68">
        <v>200000</v>
      </c>
      <c r="J8222" s="68">
        <v>0</v>
      </c>
      <c r="K8222" s="68"/>
      <c r="L8222" s="68">
        <f t="shared" si="6576"/>
        <v>0</v>
      </c>
      <c r="M8222" s="68"/>
      <c r="N8222" s="68"/>
      <c r="O8222" s="68"/>
      <c r="P8222" s="68">
        <f t="shared" si="6573"/>
        <v>0</v>
      </c>
      <c r="Q8222" s="68" t="str">
        <f t="shared" si="6574"/>
        <v>-</v>
      </c>
    </row>
    <row r="8223" spans="1:17" x14ac:dyDescent="0.25">
      <c r="A8223" s="12" t="s">
        <v>2351</v>
      </c>
      <c r="B8223" s="12" t="s">
        <v>3</v>
      </c>
      <c r="C8223" s="12" t="s">
        <v>11</v>
      </c>
      <c r="D8223" s="43" t="s">
        <v>2353</v>
      </c>
      <c r="E8223" s="48">
        <v>8212</v>
      </c>
      <c r="F8223" s="43" t="s">
        <v>2395</v>
      </c>
      <c r="G8223" s="56" t="s">
        <v>2926</v>
      </c>
      <c r="H8223" s="23" t="s">
        <v>2396</v>
      </c>
      <c r="I8223" s="68">
        <v>100000</v>
      </c>
      <c r="J8223" s="68">
        <v>0</v>
      </c>
      <c r="K8223" s="68"/>
      <c r="L8223" s="68">
        <f t="shared" si="6576"/>
        <v>0</v>
      </c>
      <c r="M8223" s="68"/>
      <c r="N8223" s="68"/>
      <c r="O8223" s="68"/>
      <c r="P8223" s="68">
        <f t="shared" si="6573"/>
        <v>0</v>
      </c>
      <c r="Q8223" s="68" t="str">
        <f t="shared" si="6574"/>
        <v>-</v>
      </c>
    </row>
    <row r="8224" spans="1:17" x14ac:dyDescent="0.25">
      <c r="A8224" s="14" t="s">
        <v>2351</v>
      </c>
      <c r="B8224" s="14" t="s">
        <v>3</v>
      </c>
      <c r="C8224" s="14" t="s">
        <v>11</v>
      </c>
      <c r="D8224" s="50" t="s">
        <v>2353</v>
      </c>
      <c r="E8224" s="50" t="s">
        <v>2724</v>
      </c>
      <c r="F8224" s="43" t="s">
        <v>1</v>
      </c>
      <c r="G8224" s="49" t="s">
        <v>1</v>
      </c>
      <c r="H8224" s="11" t="s">
        <v>62</v>
      </c>
      <c r="I8224" s="67">
        <f t="shared" ref="I8224:O8224" si="6591">SUM(I8225:I8227)</f>
        <v>200200</v>
      </c>
      <c r="J8224" s="67">
        <f t="shared" si="6591"/>
        <v>200000</v>
      </c>
      <c r="K8224" s="67">
        <f t="shared" si="6591"/>
        <v>0</v>
      </c>
      <c r="L8224" s="67">
        <f t="shared" si="6576"/>
        <v>0</v>
      </c>
      <c r="M8224" s="67">
        <f t="shared" si="6591"/>
        <v>0</v>
      </c>
      <c r="N8224" s="67">
        <f t="shared" si="6591"/>
        <v>0</v>
      </c>
      <c r="O8224" s="67">
        <f t="shared" si="6591"/>
        <v>0</v>
      </c>
      <c r="P8224" s="67">
        <f t="shared" si="6573"/>
        <v>0</v>
      </c>
      <c r="Q8224" s="67">
        <f t="shared" si="6574"/>
        <v>0</v>
      </c>
    </row>
    <row r="8225" spans="1:17" x14ac:dyDescent="0.25">
      <c r="A8225" s="12" t="s">
        <v>2351</v>
      </c>
      <c r="B8225" s="12" t="s">
        <v>3</v>
      </c>
      <c r="C8225" s="12" t="s">
        <v>11</v>
      </c>
      <c r="D8225" s="43" t="s">
        <v>2353</v>
      </c>
      <c r="E8225" s="48">
        <v>8213</v>
      </c>
      <c r="F8225" s="43"/>
      <c r="G8225" s="56" t="s">
        <v>2926</v>
      </c>
      <c r="H8225" s="23" t="s">
        <v>62</v>
      </c>
      <c r="I8225" s="68">
        <v>100000</v>
      </c>
      <c r="J8225" s="68">
        <v>100000</v>
      </c>
      <c r="K8225" s="68"/>
      <c r="L8225" s="68">
        <f t="shared" si="6576"/>
        <v>0</v>
      </c>
      <c r="M8225" s="68"/>
      <c r="N8225" s="68"/>
      <c r="O8225" s="68"/>
      <c r="P8225" s="68">
        <f t="shared" si="6573"/>
        <v>0</v>
      </c>
      <c r="Q8225" s="68">
        <f t="shared" si="6574"/>
        <v>0</v>
      </c>
    </row>
    <row r="8226" spans="1:17" x14ac:dyDescent="0.25">
      <c r="A8226" s="12" t="s">
        <v>2351</v>
      </c>
      <c r="B8226" s="12" t="s">
        <v>3</v>
      </c>
      <c r="C8226" s="12" t="s">
        <v>11</v>
      </c>
      <c r="D8226" s="43" t="s">
        <v>2353</v>
      </c>
      <c r="E8226" s="48">
        <v>8213</v>
      </c>
      <c r="F8226" s="43" t="s">
        <v>2397</v>
      </c>
      <c r="G8226" s="56" t="s">
        <v>2926</v>
      </c>
      <c r="H8226" s="23" t="s">
        <v>2398</v>
      </c>
      <c r="I8226" s="68">
        <v>100100</v>
      </c>
      <c r="J8226" s="68">
        <v>100000</v>
      </c>
      <c r="K8226" s="68"/>
      <c r="L8226" s="68">
        <f t="shared" si="6576"/>
        <v>0</v>
      </c>
      <c r="M8226" s="68"/>
      <c r="N8226" s="68"/>
      <c r="O8226" s="68"/>
      <c r="P8226" s="68">
        <f t="shared" si="6573"/>
        <v>0</v>
      </c>
      <c r="Q8226" s="68">
        <f t="shared" si="6574"/>
        <v>0</v>
      </c>
    </row>
    <row r="8227" spans="1:17" ht="22.5" x14ac:dyDescent="0.25">
      <c r="A8227" s="12" t="s">
        <v>2351</v>
      </c>
      <c r="B8227" s="12" t="s">
        <v>3</v>
      </c>
      <c r="C8227" s="12" t="s">
        <v>11</v>
      </c>
      <c r="D8227" s="43" t="s">
        <v>2353</v>
      </c>
      <c r="E8227" s="48">
        <v>8213</v>
      </c>
      <c r="F8227" s="43" t="s">
        <v>2399</v>
      </c>
      <c r="G8227" s="56" t="s">
        <v>2926</v>
      </c>
      <c r="H8227" s="23" t="s">
        <v>2400</v>
      </c>
      <c r="I8227" s="68">
        <v>100</v>
      </c>
      <c r="J8227" s="68">
        <v>0</v>
      </c>
      <c r="K8227" s="68"/>
      <c r="L8227" s="68">
        <f t="shared" si="6576"/>
        <v>0</v>
      </c>
      <c r="M8227" s="68"/>
      <c r="N8227" s="68"/>
      <c r="O8227" s="68"/>
      <c r="P8227" s="68">
        <f t="shared" si="6573"/>
        <v>0</v>
      </c>
      <c r="Q8227" s="68" t="str">
        <f t="shared" si="6574"/>
        <v>-</v>
      </c>
    </row>
    <row r="8228" spans="1:17" x14ac:dyDescent="0.25">
      <c r="A8228" s="14" t="s">
        <v>2351</v>
      </c>
      <c r="B8228" s="14" t="s">
        <v>3</v>
      </c>
      <c r="C8228" s="14" t="s">
        <v>11</v>
      </c>
      <c r="D8228" s="50" t="s">
        <v>2353</v>
      </c>
      <c r="E8228" s="50" t="s">
        <v>2780</v>
      </c>
      <c r="F8228" s="43" t="s">
        <v>1</v>
      </c>
      <c r="G8228" s="49" t="s">
        <v>1</v>
      </c>
      <c r="H8228" s="11" t="s">
        <v>183</v>
      </c>
      <c r="I8228" s="67">
        <f t="shared" ref="I8228:O8228" si="6592">SUM(I8229:I8233)</f>
        <v>385900</v>
      </c>
      <c r="J8228" s="67">
        <f t="shared" si="6592"/>
        <v>220000</v>
      </c>
      <c r="K8228" s="67">
        <f t="shared" si="6592"/>
        <v>0</v>
      </c>
      <c r="L8228" s="67">
        <f t="shared" si="6576"/>
        <v>0</v>
      </c>
      <c r="M8228" s="67">
        <f t="shared" si="6592"/>
        <v>0</v>
      </c>
      <c r="N8228" s="67">
        <f t="shared" si="6592"/>
        <v>0</v>
      </c>
      <c r="O8228" s="67">
        <f t="shared" si="6592"/>
        <v>0</v>
      </c>
      <c r="P8228" s="67">
        <f t="shared" si="6573"/>
        <v>0</v>
      </c>
      <c r="Q8228" s="67">
        <f t="shared" si="6574"/>
        <v>0</v>
      </c>
    </row>
    <row r="8229" spans="1:17" x14ac:dyDescent="0.25">
      <c r="A8229" s="12" t="s">
        <v>2351</v>
      </c>
      <c r="B8229" s="12" t="s">
        <v>3</v>
      </c>
      <c r="C8229" s="12" t="s">
        <v>11</v>
      </c>
      <c r="D8229" s="43" t="s">
        <v>2353</v>
      </c>
      <c r="E8229" s="48">
        <v>8215</v>
      </c>
      <c r="F8229" s="43"/>
      <c r="G8229" s="56" t="s">
        <v>2926</v>
      </c>
      <c r="H8229" s="23" t="s">
        <v>183</v>
      </c>
      <c r="I8229" s="68">
        <v>20000</v>
      </c>
      <c r="J8229" s="68">
        <v>20000</v>
      </c>
      <c r="K8229" s="68"/>
      <c r="L8229" s="68">
        <f t="shared" si="6576"/>
        <v>0</v>
      </c>
      <c r="M8229" s="68"/>
      <c r="N8229" s="68"/>
      <c r="O8229" s="68"/>
      <c r="P8229" s="68">
        <f t="shared" si="6573"/>
        <v>0</v>
      </c>
      <c r="Q8229" s="68">
        <f t="shared" si="6574"/>
        <v>0</v>
      </c>
    </row>
    <row r="8230" spans="1:17" ht="22.5" x14ac:dyDescent="0.25">
      <c r="A8230" s="12" t="s">
        <v>2351</v>
      </c>
      <c r="B8230" s="12" t="s">
        <v>3</v>
      </c>
      <c r="C8230" s="12" t="s">
        <v>11</v>
      </c>
      <c r="D8230" s="43" t="s">
        <v>2353</v>
      </c>
      <c r="E8230" s="48">
        <v>8215</v>
      </c>
      <c r="F8230" s="43" t="s">
        <v>2401</v>
      </c>
      <c r="G8230" s="56" t="s">
        <v>2926</v>
      </c>
      <c r="H8230" s="23" t="s">
        <v>2402</v>
      </c>
      <c r="I8230" s="68">
        <v>205500</v>
      </c>
      <c r="J8230" s="68">
        <v>200000</v>
      </c>
      <c r="K8230" s="68"/>
      <c r="L8230" s="68">
        <f t="shared" si="6576"/>
        <v>0</v>
      </c>
      <c r="M8230" s="68"/>
      <c r="N8230" s="68"/>
      <c r="O8230" s="68"/>
      <c r="P8230" s="68">
        <f t="shared" si="6573"/>
        <v>0</v>
      </c>
      <c r="Q8230" s="68">
        <f t="shared" si="6574"/>
        <v>0</v>
      </c>
    </row>
    <row r="8231" spans="1:17" ht="22.5" x14ac:dyDescent="0.25">
      <c r="A8231" s="12" t="s">
        <v>2351</v>
      </c>
      <c r="B8231" s="12" t="s">
        <v>3</v>
      </c>
      <c r="C8231" s="12" t="s">
        <v>11</v>
      </c>
      <c r="D8231" s="43" t="s">
        <v>2353</v>
      </c>
      <c r="E8231" s="48">
        <v>8215</v>
      </c>
      <c r="F8231" s="43" t="s">
        <v>2403</v>
      </c>
      <c r="G8231" s="56" t="s">
        <v>2926</v>
      </c>
      <c r="H8231" s="23" t="s">
        <v>2404</v>
      </c>
      <c r="I8231" s="68">
        <v>160200</v>
      </c>
      <c r="J8231" s="68">
        <v>0</v>
      </c>
      <c r="K8231" s="68"/>
      <c r="L8231" s="68">
        <f t="shared" si="6576"/>
        <v>0</v>
      </c>
      <c r="M8231" s="68"/>
      <c r="N8231" s="68"/>
      <c r="O8231" s="68"/>
      <c r="P8231" s="68">
        <f t="shared" si="6573"/>
        <v>0</v>
      </c>
      <c r="Q8231" s="68" t="str">
        <f t="shared" si="6574"/>
        <v>-</v>
      </c>
    </row>
    <row r="8232" spans="1:17" ht="33.75" x14ac:dyDescent="0.25">
      <c r="A8232" s="12" t="s">
        <v>2351</v>
      </c>
      <c r="B8232" s="12" t="s">
        <v>3</v>
      </c>
      <c r="C8232" s="12" t="s">
        <v>11</v>
      </c>
      <c r="D8232" s="43" t="s">
        <v>2353</v>
      </c>
      <c r="E8232" s="48">
        <v>8215</v>
      </c>
      <c r="F8232" s="43" t="s">
        <v>2405</v>
      </c>
      <c r="G8232" s="56" t="s">
        <v>2926</v>
      </c>
      <c r="H8232" s="23" t="s">
        <v>2406</v>
      </c>
      <c r="I8232" s="68">
        <v>100</v>
      </c>
      <c r="J8232" s="68">
        <v>0</v>
      </c>
      <c r="K8232" s="68"/>
      <c r="L8232" s="68">
        <f t="shared" si="6576"/>
        <v>0</v>
      </c>
      <c r="M8232" s="68"/>
      <c r="N8232" s="68"/>
      <c r="O8232" s="68"/>
      <c r="P8232" s="68">
        <f t="shared" si="6573"/>
        <v>0</v>
      </c>
      <c r="Q8232" s="68" t="str">
        <f t="shared" si="6574"/>
        <v>-</v>
      </c>
    </row>
    <row r="8233" spans="1:17" ht="22.5" x14ac:dyDescent="0.25">
      <c r="A8233" s="12" t="s">
        <v>2351</v>
      </c>
      <c r="B8233" s="12" t="s">
        <v>3</v>
      </c>
      <c r="C8233" s="12" t="s">
        <v>11</v>
      </c>
      <c r="D8233" s="43" t="s">
        <v>2353</v>
      </c>
      <c r="E8233" s="48">
        <v>8215</v>
      </c>
      <c r="F8233" s="43" t="s">
        <v>2407</v>
      </c>
      <c r="G8233" s="56" t="s">
        <v>2926</v>
      </c>
      <c r="H8233" s="23" t="s">
        <v>2408</v>
      </c>
      <c r="I8233" s="68">
        <v>100</v>
      </c>
      <c r="J8233" s="68">
        <v>0</v>
      </c>
      <c r="K8233" s="68"/>
      <c r="L8233" s="68">
        <f t="shared" si="6576"/>
        <v>0</v>
      </c>
      <c r="M8233" s="68"/>
      <c r="N8233" s="68"/>
      <c r="O8233" s="68"/>
      <c r="P8233" s="68">
        <f t="shared" si="6573"/>
        <v>0</v>
      </c>
      <c r="Q8233" s="68" t="str">
        <f t="shared" si="6574"/>
        <v>-</v>
      </c>
    </row>
    <row r="8234" spans="1:17" x14ac:dyDescent="0.25">
      <c r="A8234" s="14" t="s">
        <v>2351</v>
      </c>
      <c r="B8234" s="14" t="s">
        <v>3</v>
      </c>
      <c r="C8234" s="14" t="s">
        <v>11</v>
      </c>
      <c r="D8234" s="50" t="s">
        <v>2353</v>
      </c>
      <c r="E8234" s="50" t="s">
        <v>2763</v>
      </c>
      <c r="F8234" s="43" t="s">
        <v>1</v>
      </c>
      <c r="G8234" s="49" t="s">
        <v>1</v>
      </c>
      <c r="H8234" s="11" t="s">
        <v>248</v>
      </c>
      <c r="I8234" s="67">
        <f t="shared" ref="I8234:O8234" si="6593">SUM(I8235:I8237)</f>
        <v>2270200</v>
      </c>
      <c r="J8234" s="67">
        <f t="shared" si="6593"/>
        <v>0</v>
      </c>
      <c r="K8234" s="67">
        <f t="shared" si="6593"/>
        <v>0</v>
      </c>
      <c r="L8234" s="67">
        <f t="shared" si="6576"/>
        <v>0</v>
      </c>
      <c r="M8234" s="67">
        <f t="shared" si="6593"/>
        <v>0</v>
      </c>
      <c r="N8234" s="67">
        <f t="shared" si="6593"/>
        <v>0</v>
      </c>
      <c r="O8234" s="67">
        <f t="shared" si="6593"/>
        <v>0</v>
      </c>
      <c r="P8234" s="67">
        <f t="shared" si="6573"/>
        <v>0</v>
      </c>
      <c r="Q8234" s="67" t="str">
        <f t="shared" si="6574"/>
        <v>-</v>
      </c>
    </row>
    <row r="8235" spans="1:17" ht="22.5" x14ac:dyDescent="0.25">
      <c r="A8235" s="12" t="s">
        <v>2351</v>
      </c>
      <c r="B8235" s="12" t="s">
        <v>3</v>
      </c>
      <c r="C8235" s="12" t="s">
        <v>11</v>
      </c>
      <c r="D8235" s="43" t="s">
        <v>2353</v>
      </c>
      <c r="E8235" s="48">
        <v>8216</v>
      </c>
      <c r="F8235" s="43" t="s">
        <v>2409</v>
      </c>
      <c r="G8235" s="56" t="s">
        <v>2926</v>
      </c>
      <c r="H8235" s="23" t="s">
        <v>2410</v>
      </c>
      <c r="I8235" s="68">
        <v>100</v>
      </c>
      <c r="J8235" s="68">
        <v>0</v>
      </c>
      <c r="K8235" s="68"/>
      <c r="L8235" s="68">
        <f t="shared" si="6576"/>
        <v>0</v>
      </c>
      <c r="M8235" s="68"/>
      <c r="N8235" s="68"/>
      <c r="O8235" s="68"/>
      <c r="P8235" s="68">
        <f t="shared" si="6573"/>
        <v>0</v>
      </c>
      <c r="Q8235" s="68" t="str">
        <f t="shared" si="6574"/>
        <v>-</v>
      </c>
    </row>
    <row r="8236" spans="1:17" ht="22.5" x14ac:dyDescent="0.25">
      <c r="A8236" s="12" t="s">
        <v>2351</v>
      </c>
      <c r="B8236" s="12" t="s">
        <v>3</v>
      </c>
      <c r="C8236" s="12" t="s">
        <v>11</v>
      </c>
      <c r="D8236" s="43" t="s">
        <v>2353</v>
      </c>
      <c r="E8236" s="48">
        <v>8216</v>
      </c>
      <c r="F8236" s="43" t="s">
        <v>2411</v>
      </c>
      <c r="G8236" s="56" t="s">
        <v>2926</v>
      </c>
      <c r="H8236" s="23" t="s">
        <v>2412</v>
      </c>
      <c r="I8236" s="68">
        <v>2270000</v>
      </c>
      <c r="J8236" s="68">
        <v>0</v>
      </c>
      <c r="K8236" s="68"/>
      <c r="L8236" s="68">
        <f t="shared" si="6576"/>
        <v>0</v>
      </c>
      <c r="M8236" s="68"/>
      <c r="N8236" s="68"/>
      <c r="O8236" s="68"/>
      <c r="P8236" s="68">
        <f t="shared" si="6573"/>
        <v>0</v>
      </c>
      <c r="Q8236" s="68" t="str">
        <f t="shared" si="6574"/>
        <v>-</v>
      </c>
    </row>
    <row r="8237" spans="1:17" ht="22.5" x14ac:dyDescent="0.25">
      <c r="A8237" s="12" t="s">
        <v>2351</v>
      </c>
      <c r="B8237" s="12" t="s">
        <v>3</v>
      </c>
      <c r="C8237" s="12" t="s">
        <v>11</v>
      </c>
      <c r="D8237" s="43" t="s">
        <v>2353</v>
      </c>
      <c r="E8237" s="48">
        <v>8216</v>
      </c>
      <c r="F8237" s="43" t="s">
        <v>2413</v>
      </c>
      <c r="G8237" s="56" t="s">
        <v>2926</v>
      </c>
      <c r="H8237" s="23" t="s">
        <v>2414</v>
      </c>
      <c r="I8237" s="68">
        <v>100</v>
      </c>
      <c r="J8237" s="68">
        <v>0</v>
      </c>
      <c r="K8237" s="68"/>
      <c r="L8237" s="68">
        <f t="shared" si="6576"/>
        <v>0</v>
      </c>
      <c r="M8237" s="68"/>
      <c r="N8237" s="68"/>
      <c r="O8237" s="68"/>
      <c r="P8237" s="68">
        <f t="shared" si="6573"/>
        <v>0</v>
      </c>
      <c r="Q8237" s="68" t="str">
        <f t="shared" si="6574"/>
        <v>-</v>
      </c>
    </row>
    <row r="8238" spans="1:17" x14ac:dyDescent="0.25">
      <c r="A8238" s="23" t="s">
        <v>1</v>
      </c>
      <c r="B8238" s="23" t="s">
        <v>1</v>
      </c>
      <c r="C8238" s="23" t="s">
        <v>1</v>
      </c>
      <c r="D8238" s="49" t="s">
        <v>1</v>
      </c>
      <c r="E8238" s="49" t="s">
        <v>1</v>
      </c>
      <c r="F8238" s="49" t="s">
        <v>1</v>
      </c>
      <c r="G8238" s="49" t="s">
        <v>1</v>
      </c>
      <c r="H8238" s="17" t="s">
        <v>2415</v>
      </c>
      <c r="I8238" s="66">
        <f t="shared" ref="I8238:O8238" si="6594">SUM(I8164,I8201,I8210,I8215)</f>
        <v>6938391</v>
      </c>
      <c r="J8238" s="66">
        <f t="shared" si="6594"/>
        <v>2859291</v>
      </c>
      <c r="K8238" s="66">
        <f t="shared" si="6594"/>
        <v>0</v>
      </c>
      <c r="L8238" s="66">
        <f t="shared" si="6576"/>
        <v>180400</v>
      </c>
      <c r="M8238" s="66">
        <f t="shared" si="6594"/>
        <v>0</v>
      </c>
      <c r="N8238" s="66">
        <f t="shared" si="6594"/>
        <v>0</v>
      </c>
      <c r="O8238" s="66">
        <f t="shared" si="6594"/>
        <v>180400</v>
      </c>
      <c r="P8238" s="66">
        <f t="shared" si="6573"/>
        <v>180400</v>
      </c>
      <c r="Q8238" s="66">
        <f t="shared" si="6574"/>
        <v>6.3092563855864965</v>
      </c>
    </row>
    <row r="8239" spans="1:17" ht="15.75" thickBot="1" x14ac:dyDescent="0.3">
      <c r="A8239" s="23" t="s">
        <v>1</v>
      </c>
      <c r="B8239" s="23" t="s">
        <v>1</v>
      </c>
      <c r="C8239" s="23" t="s">
        <v>1</v>
      </c>
      <c r="D8239" s="49" t="s">
        <v>1</v>
      </c>
      <c r="E8239" s="49" t="s">
        <v>1</v>
      </c>
      <c r="F8239" s="49" t="s">
        <v>1</v>
      </c>
      <c r="G8239" s="49" t="s">
        <v>1</v>
      </c>
      <c r="H8239" s="11" t="s">
        <v>64</v>
      </c>
      <c r="I8239" s="67">
        <v>74</v>
      </c>
      <c r="J8239" s="67">
        <v>74</v>
      </c>
      <c r="K8239" s="67"/>
      <c r="L8239" s="67"/>
      <c r="M8239" s="67"/>
      <c r="N8239" s="67"/>
      <c r="O8239" s="67"/>
      <c r="P8239" s="67">
        <f t="shared" si="6573"/>
        <v>0</v>
      </c>
      <c r="Q8239" s="67">
        <f t="shared" si="6574"/>
        <v>0</v>
      </c>
    </row>
    <row r="8240" spans="1:17" ht="34.5" thickBot="1" x14ac:dyDescent="0.3">
      <c r="A8240" s="23" t="s">
        <v>1</v>
      </c>
      <c r="B8240" s="23" t="s">
        <v>1</v>
      </c>
      <c r="C8240" s="23" t="s">
        <v>1</v>
      </c>
      <c r="D8240" s="49" t="s">
        <v>1</v>
      </c>
      <c r="E8240" s="49" t="s">
        <v>1</v>
      </c>
      <c r="F8240" s="49" t="s">
        <v>1</v>
      </c>
      <c r="G8240" s="49" t="s">
        <v>1</v>
      </c>
      <c r="H8240" s="22" t="s">
        <v>65</v>
      </c>
      <c r="I8240" s="64" t="s">
        <v>2718</v>
      </c>
      <c r="J8240" s="64" t="s">
        <v>2879</v>
      </c>
      <c r="K8240" s="64" t="s">
        <v>2942</v>
      </c>
      <c r="L8240" s="64" t="s">
        <v>2942</v>
      </c>
      <c r="M8240" s="64" t="s">
        <v>2950</v>
      </c>
      <c r="N8240" s="64" t="s">
        <v>2949</v>
      </c>
      <c r="O8240" s="64" t="s">
        <v>2948</v>
      </c>
      <c r="P8240" s="64" t="s">
        <v>2942</v>
      </c>
      <c r="Q8240" s="64" t="s">
        <v>2944</v>
      </c>
    </row>
    <row r="8241" spans="1:17" x14ac:dyDescent="0.25">
      <c r="A8241" s="24"/>
      <c r="B8241" s="24"/>
      <c r="C8241" s="24"/>
      <c r="D8241" s="51"/>
      <c r="E8241" s="51"/>
      <c r="F8241" s="51"/>
      <c r="G8241" s="51"/>
      <c r="H8241" s="18" t="s">
        <v>1</v>
      </c>
      <c r="I8241" s="65">
        <v>1</v>
      </c>
      <c r="J8241" s="65" t="s">
        <v>2894</v>
      </c>
      <c r="K8241" s="65">
        <v>3</v>
      </c>
      <c r="L8241" s="65" t="s">
        <v>2945</v>
      </c>
      <c r="M8241" s="65">
        <v>5</v>
      </c>
      <c r="N8241" s="65">
        <v>6</v>
      </c>
      <c r="O8241" s="65">
        <v>7</v>
      </c>
      <c r="P8241" s="65" t="s">
        <v>2946</v>
      </c>
      <c r="Q8241" s="65">
        <v>9</v>
      </c>
    </row>
    <row r="8242" spans="1:17" x14ac:dyDescent="0.25">
      <c r="A8242" s="24"/>
      <c r="B8242" s="24"/>
      <c r="C8242" s="24"/>
      <c r="D8242" s="51"/>
      <c r="E8242" s="52"/>
      <c r="F8242" s="52"/>
      <c r="G8242" s="52"/>
      <c r="H8242" s="19" t="s">
        <v>2416</v>
      </c>
      <c r="I8242" s="69">
        <f t="shared" ref="I8242" si="6595">SUM(I8238)</f>
        <v>6938391</v>
      </c>
      <c r="J8242" s="69">
        <f t="shared" ref="J8242:K8242" si="6596">SUM(J8238)</f>
        <v>2859291</v>
      </c>
      <c r="K8242" s="69">
        <f t="shared" si="6596"/>
        <v>0</v>
      </c>
      <c r="L8242" s="69">
        <f t="shared" si="6576"/>
        <v>180400</v>
      </c>
      <c r="M8242" s="69">
        <f t="shared" ref="M8242" si="6597">SUM(M8238)</f>
        <v>0</v>
      </c>
      <c r="N8242" s="69">
        <f t="shared" ref="N8242:O8242" si="6598">SUM(N8238)</f>
        <v>0</v>
      </c>
      <c r="O8242" s="69">
        <f t="shared" si="6598"/>
        <v>180400</v>
      </c>
      <c r="P8242" s="69">
        <f t="shared" si="6573"/>
        <v>180400</v>
      </c>
      <c r="Q8242" s="69">
        <f t="shared" si="6574"/>
        <v>6.3092563855864965</v>
      </c>
    </row>
    <row r="8243" spans="1:17" x14ac:dyDescent="0.25">
      <c r="A8243" s="24"/>
      <c r="B8243" s="24"/>
      <c r="C8243" s="24"/>
      <c r="D8243" s="51"/>
      <c r="E8243" s="51"/>
      <c r="F8243" s="51"/>
      <c r="G8243" s="51"/>
      <c r="H8243" s="20" t="s">
        <v>67</v>
      </c>
      <c r="I8243" s="69">
        <f t="shared" ref="I8243" si="6599">SUM(I8242)</f>
        <v>6938391</v>
      </c>
      <c r="J8243" s="69">
        <f t="shared" ref="J8243:K8243" si="6600">SUM(J8242)</f>
        <v>2859291</v>
      </c>
      <c r="K8243" s="69">
        <f t="shared" si="6600"/>
        <v>0</v>
      </c>
      <c r="L8243" s="69">
        <f t="shared" si="6576"/>
        <v>180400</v>
      </c>
      <c r="M8243" s="69">
        <f t="shared" ref="M8243" si="6601">SUM(M8242)</f>
        <v>0</v>
      </c>
      <c r="N8243" s="69">
        <f t="shared" ref="N8243:O8243" si="6602">SUM(N8242)</f>
        <v>0</v>
      </c>
      <c r="O8243" s="69">
        <f t="shared" si="6602"/>
        <v>180400</v>
      </c>
      <c r="P8243" s="69">
        <f t="shared" si="6573"/>
        <v>180400</v>
      </c>
      <c r="Q8243" s="69">
        <f t="shared" si="6574"/>
        <v>6.3092563855864965</v>
      </c>
    </row>
    <row r="8244" spans="1:17" x14ac:dyDescent="0.25">
      <c r="A8244" s="25"/>
      <c r="B8244" s="25"/>
      <c r="C8244" s="25"/>
      <c r="D8244" s="53"/>
      <c r="E8244" s="53"/>
      <c r="F8244" s="53"/>
      <c r="G8244" s="53"/>
    </row>
    <row r="8245" spans="1:17" x14ac:dyDescent="0.25">
      <c r="A8245" s="23" t="s">
        <v>1</v>
      </c>
      <c r="B8245" s="23" t="s">
        <v>1</v>
      </c>
      <c r="C8245" s="23" t="s">
        <v>1</v>
      </c>
      <c r="D8245" s="49" t="s">
        <v>1</v>
      </c>
      <c r="E8245" s="49" t="s">
        <v>1</v>
      </c>
      <c r="F8245" s="49" t="s">
        <v>1</v>
      </c>
      <c r="G8245" s="49" t="s">
        <v>1</v>
      </c>
      <c r="H8245" s="26" t="s">
        <v>1</v>
      </c>
      <c r="I8245" s="70"/>
      <c r="J8245" s="70"/>
      <c r="K8245" s="70"/>
      <c r="L8245" s="70"/>
      <c r="M8245" s="70"/>
      <c r="N8245" s="70"/>
      <c r="O8245" s="70"/>
      <c r="P8245" s="70"/>
      <c r="Q8245" s="70"/>
    </row>
    <row r="8246" spans="1:17" x14ac:dyDescent="0.25">
      <c r="A8246" s="23" t="s">
        <v>1</v>
      </c>
      <c r="B8246" s="23" t="s">
        <v>1</v>
      </c>
      <c r="C8246" s="23" t="s">
        <v>1</v>
      </c>
      <c r="D8246" s="49" t="s">
        <v>1</v>
      </c>
      <c r="E8246" s="49" t="s">
        <v>1</v>
      </c>
      <c r="F8246" s="49" t="s">
        <v>1</v>
      </c>
      <c r="G8246" s="49" t="s">
        <v>1</v>
      </c>
      <c r="H8246" s="17" t="s">
        <v>2417</v>
      </c>
      <c r="I8246" s="66">
        <f t="shared" ref="I8246" si="6603">SUM(I8238)</f>
        <v>6938391</v>
      </c>
      <c r="J8246" s="66">
        <f t="shared" ref="J8246:K8246" si="6604">SUM(J8238)</f>
        <v>2859291</v>
      </c>
      <c r="K8246" s="66">
        <f t="shared" si="6604"/>
        <v>0</v>
      </c>
      <c r="L8246" s="66">
        <f t="shared" si="6576"/>
        <v>180400</v>
      </c>
      <c r="M8246" s="66">
        <f t="shared" ref="M8246" si="6605">SUM(M8238)</f>
        <v>0</v>
      </c>
      <c r="N8246" s="66">
        <f t="shared" ref="N8246:O8246" si="6606">SUM(N8238)</f>
        <v>0</v>
      </c>
      <c r="O8246" s="66">
        <f t="shared" si="6606"/>
        <v>180400</v>
      </c>
      <c r="P8246" s="66">
        <f t="shared" si="6573"/>
        <v>180400</v>
      </c>
      <c r="Q8246" s="66">
        <f t="shared" si="6574"/>
        <v>6.3092563855864965</v>
      </c>
    </row>
    <row r="8247" spans="1:17" x14ac:dyDescent="0.25">
      <c r="A8247" s="23" t="s">
        <v>1</v>
      </c>
      <c r="B8247" s="23" t="s">
        <v>1</v>
      </c>
      <c r="C8247" s="23" t="s">
        <v>1</v>
      </c>
      <c r="D8247" s="49" t="s">
        <v>1</v>
      </c>
      <c r="E8247" s="49" t="s">
        <v>1</v>
      </c>
      <c r="F8247" s="49" t="s">
        <v>1</v>
      </c>
      <c r="G8247" s="49" t="s">
        <v>1</v>
      </c>
      <c r="H8247" s="11" t="s">
        <v>64</v>
      </c>
      <c r="I8247" s="67">
        <f t="shared" ref="I8247" si="6607">I8239</f>
        <v>74</v>
      </c>
      <c r="J8247" s="67">
        <f t="shared" ref="J8247:K8247" si="6608">J8239</f>
        <v>74</v>
      </c>
      <c r="K8247" s="67">
        <f t="shared" si="6608"/>
        <v>0</v>
      </c>
      <c r="L8247" s="67"/>
      <c r="M8247" s="67">
        <f t="shared" ref="M8247" si="6609">M8239</f>
        <v>0</v>
      </c>
      <c r="N8247" s="67">
        <f t="shared" ref="N8247:O8247" si="6610">N8239</f>
        <v>0</v>
      </c>
      <c r="O8247" s="67">
        <f t="shared" si="6610"/>
        <v>0</v>
      </c>
      <c r="P8247" s="67">
        <f t="shared" si="6573"/>
        <v>0</v>
      </c>
      <c r="Q8247" s="67">
        <f t="shared" si="6574"/>
        <v>0</v>
      </c>
    </row>
    <row r="8248" spans="1:17" x14ac:dyDescent="0.25">
      <c r="A8248" s="23" t="s">
        <v>1</v>
      </c>
      <c r="B8248" s="23" t="s">
        <v>1</v>
      </c>
      <c r="C8248" s="23" t="s">
        <v>1</v>
      </c>
      <c r="D8248" s="49" t="s">
        <v>1</v>
      </c>
      <c r="E8248" s="49" t="s">
        <v>1</v>
      </c>
      <c r="F8248" s="49" t="s">
        <v>1</v>
      </c>
      <c r="G8248" s="49" t="s">
        <v>1</v>
      </c>
      <c r="H8248" s="13" t="s">
        <v>1</v>
      </c>
      <c r="I8248" s="71"/>
      <c r="J8248" s="71"/>
      <c r="K8248" s="71"/>
      <c r="L8248" s="71"/>
      <c r="M8248" s="71"/>
      <c r="N8248" s="71"/>
      <c r="O8248" s="71"/>
      <c r="P8248" s="71"/>
      <c r="Q8248" s="71"/>
    </row>
    <row r="8249" spans="1:17" x14ac:dyDescent="0.25">
      <c r="A8249" s="23" t="s">
        <v>1</v>
      </c>
      <c r="B8249" s="23" t="s">
        <v>1</v>
      </c>
      <c r="C8249" s="23" t="s">
        <v>1</v>
      </c>
      <c r="D8249" s="49" t="s">
        <v>1</v>
      </c>
      <c r="E8249" s="49" t="s">
        <v>1</v>
      </c>
      <c r="F8249" s="49" t="s">
        <v>1</v>
      </c>
      <c r="G8249" s="49" t="s">
        <v>1</v>
      </c>
      <c r="H8249" s="17" t="s">
        <v>2418</v>
      </c>
      <c r="I8249" s="72">
        <f t="shared" ref="I8249" si="6611">SUM(I8246)</f>
        <v>6938391</v>
      </c>
      <c r="J8249" s="72">
        <f t="shared" ref="J8249:K8249" si="6612">SUM(J8246)</f>
        <v>2859291</v>
      </c>
      <c r="K8249" s="72">
        <f t="shared" si="6612"/>
        <v>0</v>
      </c>
      <c r="L8249" s="72">
        <f t="shared" si="6576"/>
        <v>180400</v>
      </c>
      <c r="M8249" s="72">
        <f t="shared" ref="M8249" si="6613">SUM(M8246)</f>
        <v>0</v>
      </c>
      <c r="N8249" s="72">
        <f t="shared" ref="N8249:O8249" si="6614">SUM(N8246)</f>
        <v>0</v>
      </c>
      <c r="O8249" s="72">
        <f t="shared" si="6614"/>
        <v>180400</v>
      </c>
      <c r="P8249" s="72">
        <f t="shared" si="6573"/>
        <v>180400</v>
      </c>
      <c r="Q8249" s="72">
        <f t="shared" si="6574"/>
        <v>6.3092563855864965</v>
      </c>
    </row>
    <row r="8250" spans="1:17" x14ac:dyDescent="0.25">
      <c r="A8250" s="23" t="s">
        <v>1</v>
      </c>
      <c r="B8250" s="23" t="s">
        <v>1</v>
      </c>
      <c r="C8250" s="23" t="s">
        <v>1</v>
      </c>
      <c r="D8250" s="49" t="s">
        <v>1</v>
      </c>
      <c r="E8250" s="49" t="s">
        <v>1</v>
      </c>
      <c r="F8250" s="49" t="s">
        <v>1</v>
      </c>
      <c r="G8250" s="49" t="s">
        <v>1</v>
      </c>
      <c r="H8250" s="11" t="s">
        <v>99</v>
      </c>
      <c r="I8250" s="67">
        <f t="shared" ref="I8250" si="6615">I8247</f>
        <v>74</v>
      </c>
      <c r="J8250" s="67">
        <f t="shared" ref="J8250:K8250" si="6616">J8247</f>
        <v>74</v>
      </c>
      <c r="K8250" s="67">
        <f t="shared" si="6616"/>
        <v>0</v>
      </c>
      <c r="L8250" s="67"/>
      <c r="M8250" s="67">
        <f t="shared" ref="M8250" si="6617">M8247</f>
        <v>0</v>
      </c>
      <c r="N8250" s="67">
        <f t="shared" ref="N8250:O8250" si="6618">N8247</f>
        <v>0</v>
      </c>
      <c r="O8250" s="67">
        <f t="shared" si="6618"/>
        <v>0</v>
      </c>
      <c r="P8250" s="67">
        <f t="shared" si="6573"/>
        <v>0</v>
      </c>
      <c r="Q8250" s="67">
        <f t="shared" si="6574"/>
        <v>0</v>
      </c>
    </row>
    <row r="8251" spans="1:17" x14ac:dyDescent="0.25">
      <c r="A8251" s="14" t="s">
        <v>2419</v>
      </c>
      <c r="B8251" s="11" t="s">
        <v>1</v>
      </c>
      <c r="C8251" s="11" t="s">
        <v>1</v>
      </c>
      <c r="D8251" s="42" t="s">
        <v>1</v>
      </c>
      <c r="E8251" s="42" t="s">
        <v>1</v>
      </c>
      <c r="F8251" s="42" t="s">
        <v>1</v>
      </c>
      <c r="G8251" s="42" t="s">
        <v>1</v>
      </c>
      <c r="H8251" s="11" t="s">
        <v>2420</v>
      </c>
      <c r="I8251" s="63"/>
      <c r="J8251" s="63"/>
      <c r="K8251" s="63"/>
      <c r="L8251" s="63"/>
      <c r="M8251" s="63"/>
      <c r="N8251" s="63"/>
      <c r="O8251" s="63"/>
      <c r="P8251" s="63"/>
      <c r="Q8251" s="63"/>
    </row>
    <row r="8252" spans="1:17" ht="15.75" thickBot="1" x14ac:dyDescent="0.3">
      <c r="A8252" s="14" t="s">
        <v>2419</v>
      </c>
      <c r="B8252" s="14" t="s">
        <v>3</v>
      </c>
      <c r="C8252" s="12" t="s">
        <v>1</v>
      </c>
      <c r="D8252" s="43" t="s">
        <v>1</v>
      </c>
      <c r="E8252" s="42" t="s">
        <v>1</v>
      </c>
      <c r="F8252" s="42" t="s">
        <v>1</v>
      </c>
      <c r="G8252" s="42" t="s">
        <v>1</v>
      </c>
      <c r="H8252" s="11" t="s">
        <v>1</v>
      </c>
      <c r="I8252" s="63"/>
      <c r="J8252" s="63"/>
      <c r="K8252" s="63"/>
      <c r="L8252" s="63"/>
      <c r="M8252" s="63"/>
      <c r="N8252" s="63"/>
      <c r="O8252" s="63"/>
      <c r="P8252" s="63"/>
      <c r="Q8252" s="63"/>
    </row>
    <row r="8253" spans="1:17" ht="34.5" thickBot="1" x14ac:dyDescent="0.3">
      <c r="A8253" s="22" t="s">
        <v>4</v>
      </c>
      <c r="B8253" s="22" t="s">
        <v>5</v>
      </c>
      <c r="C8253" s="22" t="s">
        <v>6</v>
      </c>
      <c r="D8253" s="44" t="s">
        <v>2891</v>
      </c>
      <c r="E8253" s="44" t="s">
        <v>2895</v>
      </c>
      <c r="F8253" s="44" t="s">
        <v>7</v>
      </c>
      <c r="G8253" s="44" t="s">
        <v>8</v>
      </c>
      <c r="H8253" s="22" t="s">
        <v>9</v>
      </c>
      <c r="I8253" s="64" t="s">
        <v>2718</v>
      </c>
      <c r="J8253" s="64" t="s">
        <v>2879</v>
      </c>
      <c r="K8253" s="64" t="s">
        <v>2942</v>
      </c>
      <c r="L8253" s="64" t="s">
        <v>2942</v>
      </c>
      <c r="M8253" s="64" t="s">
        <v>2950</v>
      </c>
      <c r="N8253" s="64" t="s">
        <v>2949</v>
      </c>
      <c r="O8253" s="64" t="s">
        <v>2948</v>
      </c>
      <c r="P8253" s="64" t="s">
        <v>2942</v>
      </c>
      <c r="Q8253" s="64" t="s">
        <v>2944</v>
      </c>
    </row>
    <row r="8254" spans="1:17" x14ac:dyDescent="0.25">
      <c r="A8254" s="15" t="s">
        <v>1</v>
      </c>
      <c r="B8254" s="15" t="s">
        <v>1</v>
      </c>
      <c r="C8254" s="15" t="s">
        <v>1</v>
      </c>
      <c r="D8254" s="45" t="s">
        <v>1</v>
      </c>
      <c r="E8254" s="45" t="s">
        <v>1</v>
      </c>
      <c r="F8254" s="46" t="s">
        <v>1</v>
      </c>
      <c r="G8254" s="47" t="s">
        <v>1</v>
      </c>
      <c r="H8254" s="16" t="s">
        <v>1</v>
      </c>
      <c r="I8254" s="65">
        <v>1</v>
      </c>
      <c r="J8254" s="65" t="s">
        <v>2894</v>
      </c>
      <c r="K8254" s="65">
        <v>3</v>
      </c>
      <c r="L8254" s="65" t="s">
        <v>2945</v>
      </c>
      <c r="M8254" s="65">
        <v>5</v>
      </c>
      <c r="N8254" s="65">
        <v>6</v>
      </c>
      <c r="O8254" s="65">
        <v>7</v>
      </c>
      <c r="P8254" s="65" t="s">
        <v>2946</v>
      </c>
      <c r="Q8254" s="65">
        <v>9</v>
      </c>
    </row>
    <row r="8255" spans="1:17" x14ac:dyDescent="0.25">
      <c r="A8255" s="14" t="s">
        <v>2419</v>
      </c>
      <c r="B8255" s="14" t="s">
        <v>3</v>
      </c>
      <c r="C8255" s="12" t="s">
        <v>11</v>
      </c>
      <c r="D8255" s="43" t="s">
        <v>2421</v>
      </c>
      <c r="E8255" s="42" t="s">
        <v>1</v>
      </c>
      <c r="F8255" s="42" t="s">
        <v>1</v>
      </c>
      <c r="G8255" s="42" t="s">
        <v>1</v>
      </c>
      <c r="H8255" s="11" t="s">
        <v>2420</v>
      </c>
      <c r="I8255" s="63"/>
      <c r="J8255" s="63"/>
      <c r="K8255" s="63"/>
      <c r="L8255" s="63"/>
      <c r="M8255" s="63"/>
      <c r="N8255" s="63"/>
      <c r="O8255" s="63"/>
      <c r="P8255" s="63">
        <f t="shared" si="6573"/>
        <v>0</v>
      </c>
      <c r="Q8255" s="63" t="str">
        <f t="shared" si="6574"/>
        <v>-</v>
      </c>
    </row>
    <row r="8256" spans="1:17" ht="22.5" x14ac:dyDescent="0.25">
      <c r="A8256" s="14" t="s">
        <v>1</v>
      </c>
      <c r="B8256" s="14" t="s">
        <v>1</v>
      </c>
      <c r="C8256" s="14" t="s">
        <v>1</v>
      </c>
      <c r="D8256" s="42" t="s">
        <v>1</v>
      </c>
      <c r="E8256" s="42" t="s">
        <v>1</v>
      </c>
      <c r="F8256" s="42" t="s">
        <v>1</v>
      </c>
      <c r="G8256" s="42" t="s">
        <v>1</v>
      </c>
      <c r="H8256" s="17" t="s">
        <v>13</v>
      </c>
      <c r="I8256" s="66">
        <f t="shared" ref="I8256" si="6619">SUM(I8257,I8265,I8267)</f>
        <v>3409130</v>
      </c>
      <c r="J8256" s="66">
        <f t="shared" ref="J8256:K8256" si="6620">SUM(J8257,J8265,J8267)</f>
        <v>3050430</v>
      </c>
      <c r="K8256" s="66">
        <f t="shared" si="6620"/>
        <v>0</v>
      </c>
      <c r="L8256" s="66">
        <f t="shared" si="6576"/>
        <v>231100</v>
      </c>
      <c r="M8256" s="66">
        <f t="shared" ref="M8256" si="6621">SUM(M8257,M8265,M8267)</f>
        <v>0</v>
      </c>
      <c r="N8256" s="66">
        <f t="shared" ref="N8256:O8256" si="6622">SUM(N8257,N8265,N8267)</f>
        <v>0</v>
      </c>
      <c r="O8256" s="66">
        <f t="shared" si="6622"/>
        <v>231100</v>
      </c>
      <c r="P8256" s="66">
        <f t="shared" si="6573"/>
        <v>231100</v>
      </c>
      <c r="Q8256" s="66">
        <f t="shared" si="6574"/>
        <v>7.5759810911904228</v>
      </c>
    </row>
    <row r="8257" spans="1:17" x14ac:dyDescent="0.25">
      <c r="A8257" s="12" t="s">
        <v>2419</v>
      </c>
      <c r="B8257" s="12" t="s">
        <v>3</v>
      </c>
      <c r="C8257" s="12" t="s">
        <v>11</v>
      </c>
      <c r="D8257" s="43" t="s">
        <v>2421</v>
      </c>
      <c r="E8257" s="42" t="s">
        <v>2709</v>
      </c>
      <c r="F8257" s="42" t="s">
        <v>1</v>
      </c>
      <c r="G8257" s="42" t="s">
        <v>1</v>
      </c>
      <c r="H8257" s="11" t="s">
        <v>15</v>
      </c>
      <c r="I8257" s="67">
        <f t="shared" ref="I8257" si="6623">SUM(I8258,I8259)</f>
        <v>2415000</v>
      </c>
      <c r="J8257" s="67">
        <f t="shared" ref="J8257:K8257" si="6624">SUM(J8258,J8259)</f>
        <v>2410000</v>
      </c>
      <c r="K8257" s="67">
        <f t="shared" si="6624"/>
        <v>0</v>
      </c>
      <c r="L8257" s="67">
        <f t="shared" si="6576"/>
        <v>178100</v>
      </c>
      <c r="M8257" s="67">
        <f t="shared" ref="M8257" si="6625">SUM(M8258,M8259)</f>
        <v>0</v>
      </c>
      <c r="N8257" s="67">
        <f t="shared" ref="N8257:O8257" si="6626">SUM(N8258,N8259)</f>
        <v>0</v>
      </c>
      <c r="O8257" s="67">
        <f t="shared" si="6626"/>
        <v>178100</v>
      </c>
      <c r="P8257" s="67">
        <f t="shared" si="6573"/>
        <v>178100</v>
      </c>
      <c r="Q8257" s="67">
        <f t="shared" si="6574"/>
        <v>7.390041493775934</v>
      </c>
    </row>
    <row r="8258" spans="1:17" x14ac:dyDescent="0.25">
      <c r="A8258" s="12" t="s">
        <v>2419</v>
      </c>
      <c r="B8258" s="12" t="s">
        <v>3</v>
      </c>
      <c r="C8258" s="12" t="s">
        <v>11</v>
      </c>
      <c r="D8258" s="43" t="s">
        <v>2421</v>
      </c>
      <c r="E8258" s="48">
        <v>6111</v>
      </c>
      <c r="F8258" s="43"/>
      <c r="G8258" s="56" t="s">
        <v>2927</v>
      </c>
      <c r="H8258" s="23" t="s">
        <v>16</v>
      </c>
      <c r="I8258" s="68">
        <v>2084000</v>
      </c>
      <c r="J8258" s="68">
        <v>2084000</v>
      </c>
      <c r="K8258" s="68"/>
      <c r="L8258" s="68">
        <f t="shared" si="6576"/>
        <v>150000</v>
      </c>
      <c r="M8258" s="68"/>
      <c r="N8258" s="68"/>
      <c r="O8258" s="68">
        <v>150000</v>
      </c>
      <c r="P8258" s="68">
        <f t="shared" si="6573"/>
        <v>150000</v>
      </c>
      <c r="Q8258" s="68">
        <f t="shared" si="6574"/>
        <v>7.1976967370441454</v>
      </c>
    </row>
    <row r="8259" spans="1:17" x14ac:dyDescent="0.25">
      <c r="A8259" s="14" t="s">
        <v>2419</v>
      </c>
      <c r="B8259" s="14" t="s">
        <v>3</v>
      </c>
      <c r="C8259" s="14" t="s">
        <v>11</v>
      </c>
      <c r="D8259" s="50" t="s">
        <v>2421</v>
      </c>
      <c r="E8259" s="50" t="s">
        <v>2719</v>
      </c>
      <c r="F8259" s="43" t="s">
        <v>1</v>
      </c>
      <c r="G8259" s="49" t="s">
        <v>1</v>
      </c>
      <c r="H8259" s="11" t="s">
        <v>19</v>
      </c>
      <c r="I8259" s="67">
        <f t="shared" ref="I8259:O8259" si="6627">SUM(I8260:I8264)</f>
        <v>331000</v>
      </c>
      <c r="J8259" s="67">
        <f t="shared" si="6627"/>
        <v>326000</v>
      </c>
      <c r="K8259" s="67">
        <f t="shared" si="6627"/>
        <v>0</v>
      </c>
      <c r="L8259" s="67">
        <f t="shared" si="6576"/>
        <v>28100</v>
      </c>
      <c r="M8259" s="67">
        <f t="shared" si="6627"/>
        <v>0</v>
      </c>
      <c r="N8259" s="67">
        <f t="shared" si="6627"/>
        <v>0</v>
      </c>
      <c r="O8259" s="67">
        <f t="shared" si="6627"/>
        <v>28100</v>
      </c>
      <c r="P8259" s="67">
        <f t="shared" si="6573"/>
        <v>28100</v>
      </c>
      <c r="Q8259" s="67">
        <f t="shared" si="6574"/>
        <v>8.6196319018404903</v>
      </c>
    </row>
    <row r="8260" spans="1:17" x14ac:dyDescent="0.25">
      <c r="A8260" s="12" t="s">
        <v>2419</v>
      </c>
      <c r="B8260" s="12" t="s">
        <v>3</v>
      </c>
      <c r="C8260" s="12" t="s">
        <v>11</v>
      </c>
      <c r="D8260" s="43" t="s">
        <v>2421</v>
      </c>
      <c r="E8260" s="48">
        <v>6112</v>
      </c>
      <c r="F8260" s="43" t="s">
        <v>2422</v>
      </c>
      <c r="G8260" s="56" t="s">
        <v>2927</v>
      </c>
      <c r="H8260" s="23" t="s">
        <v>73</v>
      </c>
      <c r="I8260" s="68">
        <v>60000</v>
      </c>
      <c r="J8260" s="68">
        <v>60000</v>
      </c>
      <c r="K8260" s="68"/>
      <c r="L8260" s="68">
        <f t="shared" si="6576"/>
        <v>4000</v>
      </c>
      <c r="M8260" s="68"/>
      <c r="N8260" s="68"/>
      <c r="O8260" s="68">
        <v>4000</v>
      </c>
      <c r="P8260" s="68">
        <f t="shared" si="6573"/>
        <v>4000</v>
      </c>
      <c r="Q8260" s="68">
        <f t="shared" si="6574"/>
        <v>6.666666666666667</v>
      </c>
    </row>
    <row r="8261" spans="1:17" x14ac:dyDescent="0.25">
      <c r="A8261" s="12" t="s">
        <v>2419</v>
      </c>
      <c r="B8261" s="12" t="s">
        <v>3</v>
      </c>
      <c r="C8261" s="12" t="s">
        <v>11</v>
      </c>
      <c r="D8261" s="43" t="s">
        <v>2421</v>
      </c>
      <c r="E8261" s="48">
        <v>6112</v>
      </c>
      <c r="F8261" s="43" t="s">
        <v>2423</v>
      </c>
      <c r="G8261" s="56" t="s">
        <v>2927</v>
      </c>
      <c r="H8261" s="23" t="s">
        <v>22</v>
      </c>
      <c r="I8261" s="68">
        <v>186000</v>
      </c>
      <c r="J8261" s="68">
        <v>186000</v>
      </c>
      <c r="K8261" s="68"/>
      <c r="L8261" s="68">
        <f t="shared" si="6576"/>
        <v>15000</v>
      </c>
      <c r="M8261" s="68"/>
      <c r="N8261" s="68"/>
      <c r="O8261" s="68">
        <v>15000</v>
      </c>
      <c r="P8261" s="68">
        <f t="shared" si="6573"/>
        <v>15000</v>
      </c>
      <c r="Q8261" s="68">
        <f t="shared" si="6574"/>
        <v>8.064516129032258</v>
      </c>
    </row>
    <row r="8262" spans="1:17" x14ac:dyDescent="0.25">
      <c r="A8262" s="12" t="s">
        <v>2419</v>
      </c>
      <c r="B8262" s="12" t="s">
        <v>3</v>
      </c>
      <c r="C8262" s="12" t="s">
        <v>11</v>
      </c>
      <c r="D8262" s="43" t="s">
        <v>2421</v>
      </c>
      <c r="E8262" s="48">
        <v>6112</v>
      </c>
      <c r="F8262" s="43" t="s">
        <v>2424</v>
      </c>
      <c r="G8262" s="56" t="s">
        <v>2927</v>
      </c>
      <c r="H8262" s="23" t="s">
        <v>24</v>
      </c>
      <c r="I8262" s="68">
        <v>40000</v>
      </c>
      <c r="J8262" s="68">
        <v>40000</v>
      </c>
      <c r="K8262" s="68"/>
      <c r="L8262" s="68">
        <f t="shared" si="6576"/>
        <v>0</v>
      </c>
      <c r="M8262" s="68"/>
      <c r="N8262" s="68"/>
      <c r="O8262" s="68"/>
      <c r="P8262" s="68">
        <f t="shared" si="6573"/>
        <v>0</v>
      </c>
      <c r="Q8262" s="68">
        <f t="shared" si="6574"/>
        <v>0</v>
      </c>
    </row>
    <row r="8263" spans="1:17" x14ac:dyDescent="0.25">
      <c r="A8263" s="12" t="s">
        <v>2419</v>
      </c>
      <c r="B8263" s="12" t="s">
        <v>3</v>
      </c>
      <c r="C8263" s="12" t="s">
        <v>11</v>
      </c>
      <c r="D8263" s="43" t="s">
        <v>2421</v>
      </c>
      <c r="E8263" s="48">
        <v>6112</v>
      </c>
      <c r="F8263" s="43" t="s">
        <v>2425</v>
      </c>
      <c r="G8263" s="56" t="s">
        <v>2927</v>
      </c>
      <c r="H8263" s="23" t="s">
        <v>76</v>
      </c>
      <c r="I8263" s="68">
        <v>20000</v>
      </c>
      <c r="J8263" s="68">
        <v>20000</v>
      </c>
      <c r="K8263" s="68"/>
      <c r="L8263" s="68">
        <f t="shared" si="6576"/>
        <v>5100</v>
      </c>
      <c r="M8263" s="68"/>
      <c r="N8263" s="68"/>
      <c r="O8263" s="68">
        <v>5100</v>
      </c>
      <c r="P8263" s="68">
        <f t="shared" si="6573"/>
        <v>5100</v>
      </c>
      <c r="Q8263" s="68">
        <f t="shared" si="6574"/>
        <v>25.5</v>
      </c>
    </row>
    <row r="8264" spans="1:17" x14ac:dyDescent="0.25">
      <c r="A8264" s="12" t="s">
        <v>2419</v>
      </c>
      <c r="B8264" s="12" t="s">
        <v>3</v>
      </c>
      <c r="C8264" s="12" t="s">
        <v>11</v>
      </c>
      <c r="D8264" s="43" t="s">
        <v>2421</v>
      </c>
      <c r="E8264" s="48">
        <v>6112</v>
      </c>
      <c r="F8264" s="43" t="s">
        <v>2426</v>
      </c>
      <c r="G8264" s="56" t="s">
        <v>2927</v>
      </c>
      <c r="H8264" s="23" t="s">
        <v>26</v>
      </c>
      <c r="I8264" s="68">
        <v>25000</v>
      </c>
      <c r="J8264" s="68">
        <v>20000</v>
      </c>
      <c r="K8264" s="68"/>
      <c r="L8264" s="68">
        <f t="shared" si="6576"/>
        <v>4000</v>
      </c>
      <c r="M8264" s="68"/>
      <c r="N8264" s="68"/>
      <c r="O8264" s="68">
        <v>4000</v>
      </c>
      <c r="P8264" s="68">
        <f t="shared" si="6573"/>
        <v>4000</v>
      </c>
      <c r="Q8264" s="68">
        <f t="shared" si="6574"/>
        <v>20</v>
      </c>
    </row>
    <row r="8265" spans="1:17" x14ac:dyDescent="0.25">
      <c r="A8265" s="12" t="s">
        <v>2419</v>
      </c>
      <c r="B8265" s="12" t="s">
        <v>3</v>
      </c>
      <c r="C8265" s="12" t="s">
        <v>11</v>
      </c>
      <c r="D8265" s="43" t="s">
        <v>2421</v>
      </c>
      <c r="E8265" s="42" t="s">
        <v>2710</v>
      </c>
      <c r="F8265" s="42" t="s">
        <v>1</v>
      </c>
      <c r="G8265" s="42" t="s">
        <v>1</v>
      </c>
      <c r="H8265" s="11" t="s">
        <v>28</v>
      </c>
      <c r="I8265" s="67">
        <f t="shared" ref="I8265:O8265" si="6628">SUM(I8266)</f>
        <v>208000</v>
      </c>
      <c r="J8265" s="67">
        <f t="shared" si="6628"/>
        <v>208000</v>
      </c>
      <c r="K8265" s="67">
        <f t="shared" si="6628"/>
        <v>0</v>
      </c>
      <c r="L8265" s="67">
        <f t="shared" si="6576"/>
        <v>17000</v>
      </c>
      <c r="M8265" s="67">
        <f t="shared" si="6628"/>
        <v>0</v>
      </c>
      <c r="N8265" s="67">
        <f t="shared" si="6628"/>
        <v>0</v>
      </c>
      <c r="O8265" s="67">
        <f t="shared" si="6628"/>
        <v>17000</v>
      </c>
      <c r="P8265" s="67">
        <f t="shared" si="6573"/>
        <v>17000</v>
      </c>
      <c r="Q8265" s="67">
        <f t="shared" si="6574"/>
        <v>8.1730769230769234</v>
      </c>
    </row>
    <row r="8266" spans="1:17" x14ac:dyDescent="0.25">
      <c r="A8266" s="12" t="s">
        <v>2419</v>
      </c>
      <c r="B8266" s="12" t="s">
        <v>3</v>
      </c>
      <c r="C8266" s="12" t="s">
        <v>11</v>
      </c>
      <c r="D8266" s="43" t="s">
        <v>2421</v>
      </c>
      <c r="E8266" s="48">
        <v>6121</v>
      </c>
      <c r="F8266" s="43"/>
      <c r="G8266" s="56" t="s">
        <v>2927</v>
      </c>
      <c r="H8266" s="23" t="s">
        <v>29</v>
      </c>
      <c r="I8266" s="68">
        <v>208000</v>
      </c>
      <c r="J8266" s="68">
        <v>208000</v>
      </c>
      <c r="K8266" s="68"/>
      <c r="L8266" s="68">
        <f t="shared" si="6576"/>
        <v>17000</v>
      </c>
      <c r="M8266" s="68"/>
      <c r="N8266" s="68"/>
      <c r="O8266" s="68">
        <v>17000</v>
      </c>
      <c r="P8266" s="68">
        <f t="shared" si="6573"/>
        <v>17000</v>
      </c>
      <c r="Q8266" s="68">
        <f t="shared" si="6574"/>
        <v>8.1730769230769234</v>
      </c>
    </row>
    <row r="8267" spans="1:17" x14ac:dyDescent="0.25">
      <c r="A8267" s="12" t="s">
        <v>2419</v>
      </c>
      <c r="B8267" s="12" t="s">
        <v>3</v>
      </c>
      <c r="C8267" s="12" t="s">
        <v>11</v>
      </c>
      <c r="D8267" s="43" t="s">
        <v>2421</v>
      </c>
      <c r="E8267" s="42" t="s">
        <v>2711</v>
      </c>
      <c r="F8267" s="42" t="s">
        <v>1</v>
      </c>
      <c r="G8267" s="42" t="s">
        <v>1</v>
      </c>
      <c r="H8267" s="11" t="s">
        <v>32</v>
      </c>
      <c r="I8267" s="67">
        <f t="shared" ref="I8267" si="6629">SUM(I8268,I8271,I8272,I8273,I8274,I8275,I8278,I8279)</f>
        <v>786130</v>
      </c>
      <c r="J8267" s="67">
        <f t="shared" ref="J8267:K8267" si="6630">SUM(J8268,J8271,J8272,J8273,J8274,J8275,J8278,J8279)</f>
        <v>432430</v>
      </c>
      <c r="K8267" s="67">
        <f t="shared" si="6630"/>
        <v>0</v>
      </c>
      <c r="L8267" s="67">
        <f t="shared" si="6576"/>
        <v>36000</v>
      </c>
      <c r="M8267" s="67">
        <f t="shared" ref="M8267" si="6631">SUM(M8268,M8271,M8272,M8273,M8274,M8275,M8278,M8279)</f>
        <v>0</v>
      </c>
      <c r="N8267" s="67">
        <f t="shared" ref="N8267:O8267" si="6632">SUM(N8268,N8271,N8272,N8273,N8274,N8275,N8278,N8279)</f>
        <v>0</v>
      </c>
      <c r="O8267" s="67">
        <f t="shared" si="6632"/>
        <v>36000</v>
      </c>
      <c r="P8267" s="67">
        <f t="shared" si="6573"/>
        <v>36000</v>
      </c>
      <c r="Q8267" s="67">
        <f t="shared" si="6574"/>
        <v>8.3250468283884089</v>
      </c>
    </row>
    <row r="8268" spans="1:17" x14ac:dyDescent="0.25">
      <c r="A8268" s="14" t="s">
        <v>2419</v>
      </c>
      <c r="B8268" s="14" t="s">
        <v>3</v>
      </c>
      <c r="C8268" s="14" t="s">
        <v>11</v>
      </c>
      <c r="D8268" s="50" t="s">
        <v>2421</v>
      </c>
      <c r="E8268" s="50" t="s">
        <v>2838</v>
      </c>
      <c r="F8268" s="43" t="s">
        <v>1</v>
      </c>
      <c r="G8268" s="49" t="s">
        <v>1</v>
      </c>
      <c r="H8268" s="11" t="s">
        <v>33</v>
      </c>
      <c r="I8268" s="67">
        <f t="shared" ref="I8268" si="6633">SUM(I8269:I8270)</f>
        <v>50700</v>
      </c>
      <c r="J8268" s="67">
        <f t="shared" ref="J8268:K8268" si="6634">SUM(J8269:J8270)</f>
        <v>2000</v>
      </c>
      <c r="K8268" s="67">
        <f t="shared" si="6634"/>
        <v>0</v>
      </c>
      <c r="L8268" s="67">
        <f t="shared" si="6576"/>
        <v>0</v>
      </c>
      <c r="M8268" s="67">
        <f t="shared" ref="M8268" si="6635">SUM(M8269:M8270)</f>
        <v>0</v>
      </c>
      <c r="N8268" s="67">
        <f t="shared" ref="N8268:O8268" si="6636">SUM(N8269:N8270)</f>
        <v>0</v>
      </c>
      <c r="O8268" s="67">
        <f t="shared" si="6636"/>
        <v>0</v>
      </c>
      <c r="P8268" s="67">
        <f t="shared" si="6573"/>
        <v>0</v>
      </c>
      <c r="Q8268" s="67">
        <f t="shared" si="6574"/>
        <v>0</v>
      </c>
    </row>
    <row r="8269" spans="1:17" x14ac:dyDescent="0.25">
      <c r="A8269" s="12" t="s">
        <v>2419</v>
      </c>
      <c r="B8269" s="12" t="s">
        <v>3</v>
      </c>
      <c r="C8269" s="12" t="s">
        <v>11</v>
      </c>
      <c r="D8269" s="43" t="s">
        <v>2421</v>
      </c>
      <c r="E8269" s="48">
        <v>6131</v>
      </c>
      <c r="F8269" s="43"/>
      <c r="G8269" s="56" t="s">
        <v>2928</v>
      </c>
      <c r="H8269" s="23" t="s">
        <v>33</v>
      </c>
      <c r="I8269" s="68">
        <v>40700</v>
      </c>
      <c r="J8269" s="68">
        <v>2000</v>
      </c>
      <c r="K8269" s="68"/>
      <c r="L8269" s="68">
        <f t="shared" si="6576"/>
        <v>0</v>
      </c>
      <c r="M8269" s="68"/>
      <c r="N8269" s="68"/>
      <c r="O8269" s="68"/>
      <c r="P8269" s="68">
        <f t="shared" si="6573"/>
        <v>0</v>
      </c>
      <c r="Q8269" s="68">
        <f t="shared" si="6574"/>
        <v>0</v>
      </c>
    </row>
    <row r="8270" spans="1:17" x14ac:dyDescent="0.25">
      <c r="A8270" s="12" t="s">
        <v>2419</v>
      </c>
      <c r="B8270" s="12" t="s">
        <v>3</v>
      </c>
      <c r="C8270" s="12" t="s">
        <v>11</v>
      </c>
      <c r="D8270" s="43" t="s">
        <v>2421</v>
      </c>
      <c r="E8270" s="48">
        <v>6131</v>
      </c>
      <c r="F8270" s="43" t="s">
        <v>2427</v>
      </c>
      <c r="G8270" s="56" t="s">
        <v>2928</v>
      </c>
      <c r="H8270" s="23" t="s">
        <v>2428</v>
      </c>
      <c r="I8270" s="68">
        <v>10000</v>
      </c>
      <c r="J8270" s="68">
        <v>0</v>
      </c>
      <c r="K8270" s="68"/>
      <c r="L8270" s="68">
        <f t="shared" si="6576"/>
        <v>0</v>
      </c>
      <c r="M8270" s="68"/>
      <c r="N8270" s="68"/>
      <c r="O8270" s="68"/>
      <c r="P8270" s="68">
        <f t="shared" si="6573"/>
        <v>0</v>
      </c>
      <c r="Q8270" s="68" t="str">
        <f t="shared" si="6574"/>
        <v>-</v>
      </c>
    </row>
    <row r="8271" spans="1:17" x14ac:dyDescent="0.25">
      <c r="A8271" s="12" t="s">
        <v>2419</v>
      </c>
      <c r="B8271" s="12" t="s">
        <v>3</v>
      </c>
      <c r="C8271" s="12" t="s">
        <v>11</v>
      </c>
      <c r="D8271" s="43" t="s">
        <v>2421</v>
      </c>
      <c r="E8271" s="48">
        <v>6132</v>
      </c>
      <c r="F8271" s="43"/>
      <c r="G8271" s="56" t="s">
        <v>2928</v>
      </c>
      <c r="H8271" s="23" t="s">
        <v>227</v>
      </c>
      <c r="I8271" s="68">
        <v>55000</v>
      </c>
      <c r="J8271" s="68">
        <v>37000</v>
      </c>
      <c r="K8271" s="68"/>
      <c r="L8271" s="68">
        <f t="shared" si="6576"/>
        <v>3000</v>
      </c>
      <c r="M8271" s="68"/>
      <c r="N8271" s="68"/>
      <c r="O8271" s="68">
        <v>3000</v>
      </c>
      <c r="P8271" s="68">
        <f t="shared" si="6573"/>
        <v>3000</v>
      </c>
      <c r="Q8271" s="68">
        <f t="shared" si="6574"/>
        <v>8.1081081081081088</v>
      </c>
    </row>
    <row r="8272" spans="1:17" x14ac:dyDescent="0.25">
      <c r="A8272" s="12" t="s">
        <v>2419</v>
      </c>
      <c r="B8272" s="12" t="s">
        <v>3</v>
      </c>
      <c r="C8272" s="12" t="s">
        <v>11</v>
      </c>
      <c r="D8272" s="43" t="s">
        <v>2421</v>
      </c>
      <c r="E8272" s="48">
        <v>6133</v>
      </c>
      <c r="F8272" s="43"/>
      <c r="G8272" s="56" t="s">
        <v>2928</v>
      </c>
      <c r="H8272" s="23" t="s">
        <v>229</v>
      </c>
      <c r="I8272" s="68">
        <v>48000</v>
      </c>
      <c r="J8272" s="68">
        <v>26000</v>
      </c>
      <c r="K8272" s="68"/>
      <c r="L8272" s="68">
        <f t="shared" si="6576"/>
        <v>2200</v>
      </c>
      <c r="M8272" s="68"/>
      <c r="N8272" s="68"/>
      <c r="O8272" s="68">
        <v>2200</v>
      </c>
      <c r="P8272" s="68">
        <f t="shared" si="6573"/>
        <v>2200</v>
      </c>
      <c r="Q8272" s="68">
        <f t="shared" si="6574"/>
        <v>8.4615384615384617</v>
      </c>
    </row>
    <row r="8273" spans="1:17" x14ac:dyDescent="0.25">
      <c r="A8273" s="12" t="s">
        <v>2419</v>
      </c>
      <c r="B8273" s="12" t="s">
        <v>3</v>
      </c>
      <c r="C8273" s="12" t="s">
        <v>11</v>
      </c>
      <c r="D8273" s="43" t="s">
        <v>2421</v>
      </c>
      <c r="E8273" s="48">
        <v>6134</v>
      </c>
      <c r="F8273" s="43"/>
      <c r="G8273" s="56" t="s">
        <v>2928</v>
      </c>
      <c r="H8273" s="23" t="s">
        <v>169</v>
      </c>
      <c r="I8273" s="68">
        <v>65000</v>
      </c>
      <c r="J8273" s="68">
        <v>10000</v>
      </c>
      <c r="K8273" s="68"/>
      <c r="L8273" s="68">
        <f t="shared" si="6576"/>
        <v>1000</v>
      </c>
      <c r="M8273" s="68"/>
      <c r="N8273" s="68"/>
      <c r="O8273" s="68">
        <v>1000</v>
      </c>
      <c r="P8273" s="68">
        <f t="shared" ref="P8273:P8336" si="6637">K8273+L8273</f>
        <v>1000</v>
      </c>
      <c r="Q8273" s="68">
        <f t="shared" ref="Q8273:Q8336" si="6638">IF(J8273=0,"-",P8273/J8273*100)</f>
        <v>10</v>
      </c>
    </row>
    <row r="8274" spans="1:17" x14ac:dyDescent="0.25">
      <c r="A8274" s="12" t="s">
        <v>2419</v>
      </c>
      <c r="B8274" s="12" t="s">
        <v>3</v>
      </c>
      <c r="C8274" s="12" t="s">
        <v>11</v>
      </c>
      <c r="D8274" s="43" t="s">
        <v>2421</v>
      </c>
      <c r="E8274" s="48">
        <v>6135</v>
      </c>
      <c r="F8274" s="43"/>
      <c r="G8274" s="56" t="s">
        <v>2928</v>
      </c>
      <c r="H8274" s="23" t="s">
        <v>231</v>
      </c>
      <c r="I8274" s="68">
        <v>12000</v>
      </c>
      <c r="J8274" s="68">
        <v>2000</v>
      </c>
      <c r="K8274" s="68"/>
      <c r="L8274" s="68">
        <f t="shared" ref="L8274:L8325" si="6639">SUM(M8274:O8274)</f>
        <v>500</v>
      </c>
      <c r="M8274" s="68"/>
      <c r="N8274" s="68"/>
      <c r="O8274" s="68">
        <v>500</v>
      </c>
      <c r="P8274" s="68">
        <f t="shared" si="6637"/>
        <v>500</v>
      </c>
      <c r="Q8274" s="68">
        <f t="shared" si="6638"/>
        <v>25</v>
      </c>
    </row>
    <row r="8275" spans="1:17" x14ac:dyDescent="0.25">
      <c r="A8275" s="14" t="s">
        <v>2419</v>
      </c>
      <c r="B8275" s="14" t="s">
        <v>3</v>
      </c>
      <c r="C8275" s="14" t="s">
        <v>11</v>
      </c>
      <c r="D8275" s="50" t="s">
        <v>2421</v>
      </c>
      <c r="E8275" s="50" t="s">
        <v>2758</v>
      </c>
      <c r="F8275" s="43" t="s">
        <v>1</v>
      </c>
      <c r="G8275" s="49" t="s">
        <v>1</v>
      </c>
      <c r="H8275" s="11" t="s">
        <v>235</v>
      </c>
      <c r="I8275" s="67">
        <f t="shared" ref="I8275:O8275" si="6640">SUM(I8276:I8277)</f>
        <v>78830</v>
      </c>
      <c r="J8275" s="67">
        <f t="shared" si="6640"/>
        <v>48830</v>
      </c>
      <c r="K8275" s="67">
        <f t="shared" si="6640"/>
        <v>0</v>
      </c>
      <c r="L8275" s="67">
        <f t="shared" si="6639"/>
        <v>4000</v>
      </c>
      <c r="M8275" s="67">
        <f t="shared" si="6640"/>
        <v>0</v>
      </c>
      <c r="N8275" s="67">
        <f t="shared" si="6640"/>
        <v>0</v>
      </c>
      <c r="O8275" s="67">
        <f t="shared" si="6640"/>
        <v>4000</v>
      </c>
      <c r="P8275" s="67">
        <f t="shared" si="6637"/>
        <v>4000</v>
      </c>
      <c r="Q8275" s="67">
        <f t="shared" si="6638"/>
        <v>8.1916854392791318</v>
      </c>
    </row>
    <row r="8276" spans="1:17" x14ac:dyDescent="0.25">
      <c r="A8276" s="12" t="s">
        <v>2419</v>
      </c>
      <c r="B8276" s="12" t="s">
        <v>3</v>
      </c>
      <c r="C8276" s="12" t="s">
        <v>11</v>
      </c>
      <c r="D8276" s="43" t="s">
        <v>2421</v>
      </c>
      <c r="E8276" s="48">
        <v>6137</v>
      </c>
      <c r="F8276" s="43"/>
      <c r="G8276" s="56" t="s">
        <v>2928</v>
      </c>
      <c r="H8276" s="23" t="s">
        <v>235</v>
      </c>
      <c r="I8276" s="68">
        <v>73830</v>
      </c>
      <c r="J8276" s="68">
        <v>48830</v>
      </c>
      <c r="K8276" s="68"/>
      <c r="L8276" s="68">
        <f t="shared" si="6639"/>
        <v>4000</v>
      </c>
      <c r="M8276" s="68"/>
      <c r="N8276" s="68"/>
      <c r="O8276" s="68">
        <v>4000</v>
      </c>
      <c r="P8276" s="68">
        <f t="shared" si="6637"/>
        <v>4000</v>
      </c>
      <c r="Q8276" s="68">
        <f t="shared" si="6638"/>
        <v>8.1916854392791318</v>
      </c>
    </row>
    <row r="8277" spans="1:17" x14ac:dyDescent="0.25">
      <c r="A8277" s="12" t="s">
        <v>2419</v>
      </c>
      <c r="B8277" s="12" t="s">
        <v>3</v>
      </c>
      <c r="C8277" s="12" t="s">
        <v>11</v>
      </c>
      <c r="D8277" s="43" t="s">
        <v>2421</v>
      </c>
      <c r="E8277" s="48">
        <v>6137</v>
      </c>
      <c r="F8277" s="43" t="s">
        <v>2429</v>
      </c>
      <c r="G8277" s="56" t="s">
        <v>2928</v>
      </c>
      <c r="H8277" s="23" t="s">
        <v>2430</v>
      </c>
      <c r="I8277" s="68">
        <v>5000</v>
      </c>
      <c r="J8277" s="68">
        <v>0</v>
      </c>
      <c r="K8277" s="68"/>
      <c r="L8277" s="68">
        <f t="shared" si="6639"/>
        <v>0</v>
      </c>
      <c r="M8277" s="68"/>
      <c r="N8277" s="68"/>
      <c r="O8277" s="68"/>
      <c r="P8277" s="68">
        <f t="shared" si="6637"/>
        <v>0</v>
      </c>
      <c r="Q8277" s="68" t="str">
        <f t="shared" si="6638"/>
        <v>-</v>
      </c>
    </row>
    <row r="8278" spans="1:17" x14ac:dyDescent="0.25">
      <c r="A8278" s="12" t="s">
        <v>2419</v>
      </c>
      <c r="B8278" s="12" t="s">
        <v>3</v>
      </c>
      <c r="C8278" s="12" t="s">
        <v>11</v>
      </c>
      <c r="D8278" s="43" t="s">
        <v>2421</v>
      </c>
      <c r="E8278" s="48">
        <v>6138</v>
      </c>
      <c r="F8278" s="43"/>
      <c r="G8278" s="56" t="s">
        <v>2928</v>
      </c>
      <c r="H8278" s="23" t="s">
        <v>237</v>
      </c>
      <c r="I8278" s="68">
        <v>21000</v>
      </c>
      <c r="J8278" s="68">
        <v>1000</v>
      </c>
      <c r="K8278" s="68"/>
      <c r="L8278" s="68">
        <f t="shared" si="6639"/>
        <v>200</v>
      </c>
      <c r="M8278" s="68"/>
      <c r="N8278" s="68"/>
      <c r="O8278" s="68">
        <v>200</v>
      </c>
      <c r="P8278" s="68">
        <f t="shared" si="6637"/>
        <v>200</v>
      </c>
      <c r="Q8278" s="68">
        <f t="shared" si="6638"/>
        <v>20</v>
      </c>
    </row>
    <row r="8279" spans="1:17" x14ac:dyDescent="0.25">
      <c r="A8279" s="14" t="s">
        <v>2419</v>
      </c>
      <c r="B8279" s="14" t="s">
        <v>3</v>
      </c>
      <c r="C8279" s="14" t="s">
        <v>11</v>
      </c>
      <c r="D8279" s="50" t="s">
        <v>2421</v>
      </c>
      <c r="E8279" s="50" t="s">
        <v>2720</v>
      </c>
      <c r="F8279" s="43" t="s">
        <v>1</v>
      </c>
      <c r="G8279" s="49" t="s">
        <v>1</v>
      </c>
      <c r="H8279" s="11" t="s">
        <v>35</v>
      </c>
      <c r="I8279" s="67">
        <f t="shared" ref="I8279:O8279" si="6641">SUM(I8280:I8288)</f>
        <v>455600</v>
      </c>
      <c r="J8279" s="67">
        <f t="shared" si="6641"/>
        <v>305600</v>
      </c>
      <c r="K8279" s="67">
        <f t="shared" si="6641"/>
        <v>0</v>
      </c>
      <c r="L8279" s="67">
        <f t="shared" si="6639"/>
        <v>25100</v>
      </c>
      <c r="M8279" s="67">
        <f t="shared" si="6641"/>
        <v>0</v>
      </c>
      <c r="N8279" s="67">
        <f t="shared" si="6641"/>
        <v>0</v>
      </c>
      <c r="O8279" s="67">
        <f t="shared" si="6641"/>
        <v>25100</v>
      </c>
      <c r="P8279" s="67">
        <f t="shared" si="6637"/>
        <v>25100</v>
      </c>
      <c r="Q8279" s="67">
        <f t="shared" si="6638"/>
        <v>8.2133507853403156</v>
      </c>
    </row>
    <row r="8280" spans="1:17" x14ac:dyDescent="0.25">
      <c r="A8280" s="12" t="s">
        <v>2419</v>
      </c>
      <c r="B8280" s="12" t="s">
        <v>3</v>
      </c>
      <c r="C8280" s="12" t="s">
        <v>11</v>
      </c>
      <c r="D8280" s="43" t="s">
        <v>2421</v>
      </c>
      <c r="E8280" s="48">
        <v>6139</v>
      </c>
      <c r="F8280" s="43"/>
      <c r="G8280" s="56" t="s">
        <v>2928</v>
      </c>
      <c r="H8280" s="23" t="s">
        <v>35</v>
      </c>
      <c r="I8280" s="68">
        <v>150000</v>
      </c>
      <c r="J8280" s="68">
        <v>0</v>
      </c>
      <c r="K8280" s="68"/>
      <c r="L8280" s="68">
        <f t="shared" si="6639"/>
        <v>0</v>
      </c>
      <c r="M8280" s="68"/>
      <c r="N8280" s="68"/>
      <c r="O8280" s="68"/>
      <c r="P8280" s="68">
        <f t="shared" si="6637"/>
        <v>0</v>
      </c>
      <c r="Q8280" s="68" t="str">
        <f t="shared" si="6638"/>
        <v>-</v>
      </c>
    </row>
    <row r="8281" spans="1:17" x14ac:dyDescent="0.25">
      <c r="A8281" s="12" t="s">
        <v>2419</v>
      </c>
      <c r="B8281" s="12" t="s">
        <v>3</v>
      </c>
      <c r="C8281" s="12" t="s">
        <v>11</v>
      </c>
      <c r="D8281" s="43" t="s">
        <v>2421</v>
      </c>
      <c r="E8281" s="48">
        <v>6139</v>
      </c>
      <c r="F8281" s="43" t="s">
        <v>2431</v>
      </c>
      <c r="G8281" s="56" t="s">
        <v>2927</v>
      </c>
      <c r="H8281" s="23" t="s">
        <v>43</v>
      </c>
      <c r="I8281" s="68">
        <v>5500</v>
      </c>
      <c r="J8281" s="68">
        <v>5500</v>
      </c>
      <c r="K8281" s="68"/>
      <c r="L8281" s="68">
        <f t="shared" si="6639"/>
        <v>500</v>
      </c>
      <c r="M8281" s="68"/>
      <c r="N8281" s="68"/>
      <c r="O8281" s="68">
        <v>500</v>
      </c>
      <c r="P8281" s="68">
        <f t="shared" si="6637"/>
        <v>500</v>
      </c>
      <c r="Q8281" s="68">
        <f t="shared" si="6638"/>
        <v>9.0909090909090917</v>
      </c>
    </row>
    <row r="8282" spans="1:17" x14ac:dyDescent="0.25">
      <c r="A8282" s="12" t="s">
        <v>2419</v>
      </c>
      <c r="B8282" s="12" t="s">
        <v>3</v>
      </c>
      <c r="C8282" s="12" t="s">
        <v>11</v>
      </c>
      <c r="D8282" s="43" t="s">
        <v>2421</v>
      </c>
      <c r="E8282" s="48">
        <v>6139</v>
      </c>
      <c r="F8282" s="43" t="s">
        <v>2432</v>
      </c>
      <c r="G8282" s="56" t="s">
        <v>2928</v>
      </c>
      <c r="H8282" s="23" t="s">
        <v>2433</v>
      </c>
      <c r="I8282" s="68">
        <v>15000</v>
      </c>
      <c r="J8282" s="68">
        <v>15000</v>
      </c>
      <c r="K8282" s="68"/>
      <c r="L8282" s="68">
        <f t="shared" si="6639"/>
        <v>1500</v>
      </c>
      <c r="M8282" s="68"/>
      <c r="N8282" s="68"/>
      <c r="O8282" s="68">
        <v>1500</v>
      </c>
      <c r="P8282" s="68">
        <f t="shared" si="6637"/>
        <v>1500</v>
      </c>
      <c r="Q8282" s="68">
        <f t="shared" si="6638"/>
        <v>10</v>
      </c>
    </row>
    <row r="8283" spans="1:17" x14ac:dyDescent="0.25">
      <c r="A8283" s="12" t="s">
        <v>2419</v>
      </c>
      <c r="B8283" s="12" t="s">
        <v>3</v>
      </c>
      <c r="C8283" s="12" t="s">
        <v>11</v>
      </c>
      <c r="D8283" s="43" t="s">
        <v>2421</v>
      </c>
      <c r="E8283" s="48">
        <v>6139</v>
      </c>
      <c r="F8283" s="43" t="s">
        <v>2434</v>
      </c>
      <c r="G8283" s="56" t="s">
        <v>2928</v>
      </c>
      <c r="H8283" s="23" t="s">
        <v>2435</v>
      </c>
      <c r="I8283" s="68">
        <v>200000</v>
      </c>
      <c r="J8283" s="68">
        <v>200000</v>
      </c>
      <c r="K8283" s="68"/>
      <c r="L8283" s="68">
        <f t="shared" si="6639"/>
        <v>20000</v>
      </c>
      <c r="M8283" s="68"/>
      <c r="N8283" s="68"/>
      <c r="O8283" s="68">
        <v>20000</v>
      </c>
      <c r="P8283" s="68">
        <f t="shared" si="6637"/>
        <v>20000</v>
      </c>
      <c r="Q8283" s="68">
        <f t="shared" si="6638"/>
        <v>10</v>
      </c>
    </row>
    <row r="8284" spans="1:17" ht="22.5" x14ac:dyDescent="0.25">
      <c r="A8284" s="12" t="s">
        <v>2419</v>
      </c>
      <c r="B8284" s="12" t="s">
        <v>3</v>
      </c>
      <c r="C8284" s="12" t="s">
        <v>11</v>
      </c>
      <c r="D8284" s="43" t="s">
        <v>2421</v>
      </c>
      <c r="E8284" s="48">
        <v>6139</v>
      </c>
      <c r="F8284" s="43" t="s">
        <v>2436</v>
      </c>
      <c r="G8284" s="56" t="s">
        <v>2928</v>
      </c>
      <c r="H8284" s="23" t="s">
        <v>49</v>
      </c>
      <c r="I8284" s="68">
        <v>100</v>
      </c>
      <c r="J8284" s="68">
        <v>100</v>
      </c>
      <c r="K8284" s="68"/>
      <c r="L8284" s="68">
        <f t="shared" si="6639"/>
        <v>100</v>
      </c>
      <c r="M8284" s="68"/>
      <c r="N8284" s="68"/>
      <c r="O8284" s="68">
        <v>100</v>
      </c>
      <c r="P8284" s="68">
        <f t="shared" si="6637"/>
        <v>100</v>
      </c>
      <c r="Q8284" s="68">
        <f t="shared" si="6638"/>
        <v>100</v>
      </c>
    </row>
    <row r="8285" spans="1:17" x14ac:dyDescent="0.25">
      <c r="A8285" s="12" t="s">
        <v>2419</v>
      </c>
      <c r="B8285" s="12" t="s">
        <v>3</v>
      </c>
      <c r="C8285" s="12" t="s">
        <v>11</v>
      </c>
      <c r="D8285" s="43" t="s">
        <v>2421</v>
      </c>
      <c r="E8285" s="48">
        <v>6139</v>
      </c>
      <c r="F8285" s="43" t="s">
        <v>2437</v>
      </c>
      <c r="G8285" s="56" t="s">
        <v>2928</v>
      </c>
      <c r="H8285" s="23" t="s">
        <v>2438</v>
      </c>
      <c r="I8285" s="68">
        <v>30000</v>
      </c>
      <c r="J8285" s="68">
        <v>30000</v>
      </c>
      <c r="K8285" s="68"/>
      <c r="L8285" s="68">
        <f t="shared" si="6639"/>
        <v>3000</v>
      </c>
      <c r="M8285" s="68"/>
      <c r="N8285" s="68"/>
      <c r="O8285" s="68">
        <v>3000</v>
      </c>
      <c r="P8285" s="68">
        <f t="shared" si="6637"/>
        <v>3000</v>
      </c>
      <c r="Q8285" s="68">
        <f t="shared" si="6638"/>
        <v>10</v>
      </c>
    </row>
    <row r="8286" spans="1:17" ht="22.5" x14ac:dyDescent="0.25">
      <c r="A8286" s="12" t="s">
        <v>2419</v>
      </c>
      <c r="B8286" s="12" t="s">
        <v>3</v>
      </c>
      <c r="C8286" s="12" t="s">
        <v>11</v>
      </c>
      <c r="D8286" s="43" t="s">
        <v>2421</v>
      </c>
      <c r="E8286" s="48">
        <v>6139</v>
      </c>
      <c r="F8286" s="43" t="s">
        <v>2439</v>
      </c>
      <c r="G8286" s="56" t="s">
        <v>2928</v>
      </c>
      <c r="H8286" s="23" t="s">
        <v>2440</v>
      </c>
      <c r="I8286" s="68">
        <v>0</v>
      </c>
      <c r="J8286" s="68">
        <v>0</v>
      </c>
      <c r="K8286" s="68"/>
      <c r="L8286" s="68">
        <f t="shared" si="6639"/>
        <v>0</v>
      </c>
      <c r="M8286" s="68"/>
      <c r="N8286" s="68"/>
      <c r="O8286" s="68"/>
      <c r="P8286" s="68">
        <f t="shared" si="6637"/>
        <v>0</v>
      </c>
      <c r="Q8286" s="68" t="str">
        <f t="shared" si="6638"/>
        <v>-</v>
      </c>
    </row>
    <row r="8287" spans="1:17" x14ac:dyDescent="0.25">
      <c r="A8287" s="12" t="s">
        <v>2419</v>
      </c>
      <c r="B8287" s="12" t="s">
        <v>3</v>
      </c>
      <c r="C8287" s="12" t="s">
        <v>11</v>
      </c>
      <c r="D8287" s="43" t="s">
        <v>2421</v>
      </c>
      <c r="E8287" s="48">
        <v>6139</v>
      </c>
      <c r="F8287" s="43" t="s">
        <v>2441</v>
      </c>
      <c r="G8287" s="56" t="s">
        <v>2928</v>
      </c>
      <c r="H8287" s="23" t="s">
        <v>2442</v>
      </c>
      <c r="I8287" s="68">
        <v>5000</v>
      </c>
      <c r="J8287" s="68">
        <v>5000</v>
      </c>
      <c r="K8287" s="68"/>
      <c r="L8287" s="68">
        <f t="shared" si="6639"/>
        <v>0</v>
      </c>
      <c r="M8287" s="68"/>
      <c r="N8287" s="68"/>
      <c r="O8287" s="68"/>
      <c r="P8287" s="68">
        <f t="shared" si="6637"/>
        <v>0</v>
      </c>
      <c r="Q8287" s="68">
        <f t="shared" si="6638"/>
        <v>0</v>
      </c>
    </row>
    <row r="8288" spans="1:17" x14ac:dyDescent="0.25">
      <c r="A8288" s="12" t="s">
        <v>2419</v>
      </c>
      <c r="B8288" s="12" t="s">
        <v>3</v>
      </c>
      <c r="C8288" s="12" t="s">
        <v>11</v>
      </c>
      <c r="D8288" s="43" t="s">
        <v>2421</v>
      </c>
      <c r="E8288" s="48">
        <v>6139</v>
      </c>
      <c r="F8288" s="43" t="s">
        <v>2839</v>
      </c>
      <c r="G8288" s="56" t="s">
        <v>2928</v>
      </c>
      <c r="H8288" s="23" t="s">
        <v>2840</v>
      </c>
      <c r="I8288" s="68">
        <v>50000</v>
      </c>
      <c r="J8288" s="68">
        <v>50000</v>
      </c>
      <c r="K8288" s="68"/>
      <c r="L8288" s="68">
        <f t="shared" si="6639"/>
        <v>0</v>
      </c>
      <c r="M8288" s="68"/>
      <c r="N8288" s="68"/>
      <c r="O8288" s="68"/>
      <c r="P8288" s="68">
        <f t="shared" si="6637"/>
        <v>0</v>
      </c>
      <c r="Q8288" s="68">
        <f t="shared" si="6638"/>
        <v>0</v>
      </c>
    </row>
    <row r="8289" spans="1:17" ht="22.5" x14ac:dyDescent="0.25">
      <c r="A8289" s="14" t="s">
        <v>1</v>
      </c>
      <c r="B8289" s="14" t="s">
        <v>1</v>
      </c>
      <c r="C8289" s="14" t="s">
        <v>1</v>
      </c>
      <c r="D8289" s="42" t="s">
        <v>1</v>
      </c>
      <c r="E8289" s="42" t="s">
        <v>1</v>
      </c>
      <c r="F8289" s="42" t="s">
        <v>1</v>
      </c>
      <c r="G8289" s="42" t="s">
        <v>1</v>
      </c>
      <c r="H8289" s="17" t="s">
        <v>50</v>
      </c>
      <c r="I8289" s="66">
        <f t="shared" ref="I8289:O8289" si="6642">SUM(I8290)</f>
        <v>410100</v>
      </c>
      <c r="J8289" s="66">
        <f t="shared" si="6642"/>
        <v>50100</v>
      </c>
      <c r="K8289" s="66">
        <f t="shared" si="6642"/>
        <v>0</v>
      </c>
      <c r="L8289" s="66">
        <f t="shared" si="6639"/>
        <v>0</v>
      </c>
      <c r="M8289" s="66">
        <f t="shared" si="6642"/>
        <v>0</v>
      </c>
      <c r="N8289" s="66">
        <f t="shared" si="6642"/>
        <v>0</v>
      </c>
      <c r="O8289" s="66">
        <f t="shared" si="6642"/>
        <v>0</v>
      </c>
      <c r="P8289" s="66">
        <f t="shared" si="6637"/>
        <v>0</v>
      </c>
      <c r="Q8289" s="66">
        <f t="shared" si="6638"/>
        <v>0</v>
      </c>
    </row>
    <row r="8290" spans="1:17" x14ac:dyDescent="0.25">
      <c r="A8290" s="12" t="s">
        <v>2419</v>
      </c>
      <c r="B8290" s="12" t="s">
        <v>3</v>
      </c>
      <c r="C8290" s="12" t="s">
        <v>11</v>
      </c>
      <c r="D8290" s="43" t="s">
        <v>2421</v>
      </c>
      <c r="E8290" s="42" t="s">
        <v>2712</v>
      </c>
      <c r="F8290" s="42" t="s">
        <v>1</v>
      </c>
      <c r="G8290" s="42" t="s">
        <v>1</v>
      </c>
      <c r="H8290" s="11" t="s">
        <v>52</v>
      </c>
      <c r="I8290" s="67">
        <f t="shared" ref="I8290" si="6643">SUM(I8291,I8301)</f>
        <v>410100</v>
      </c>
      <c r="J8290" s="67">
        <f t="shared" ref="J8290:K8290" si="6644">SUM(J8291,J8301)</f>
        <v>50100</v>
      </c>
      <c r="K8290" s="67">
        <f t="shared" si="6644"/>
        <v>0</v>
      </c>
      <c r="L8290" s="67">
        <f t="shared" si="6639"/>
        <v>0</v>
      </c>
      <c r="M8290" s="67">
        <f t="shared" ref="M8290" si="6645">SUM(M8291,M8301)</f>
        <v>0</v>
      </c>
      <c r="N8290" s="67">
        <f t="shared" ref="N8290:O8290" si="6646">SUM(N8291,N8301)</f>
        <v>0</v>
      </c>
      <c r="O8290" s="67">
        <f t="shared" si="6646"/>
        <v>0</v>
      </c>
      <c r="P8290" s="67">
        <f t="shared" si="6637"/>
        <v>0</v>
      </c>
      <c r="Q8290" s="67">
        <f t="shared" si="6638"/>
        <v>0</v>
      </c>
    </row>
    <row r="8291" spans="1:17" x14ac:dyDescent="0.25">
      <c r="A8291" s="14" t="s">
        <v>2419</v>
      </c>
      <c r="B8291" s="14" t="s">
        <v>3</v>
      </c>
      <c r="C8291" s="14" t="s">
        <v>11</v>
      </c>
      <c r="D8291" s="50" t="s">
        <v>2421</v>
      </c>
      <c r="E8291" s="50" t="s">
        <v>2721</v>
      </c>
      <c r="F8291" s="43" t="s">
        <v>1</v>
      </c>
      <c r="G8291" s="49" t="s">
        <v>1</v>
      </c>
      <c r="H8291" s="11" t="s">
        <v>53</v>
      </c>
      <c r="I8291" s="67">
        <f t="shared" ref="I8291" si="6647">SUM(I8292:I8300)</f>
        <v>360000</v>
      </c>
      <c r="J8291" s="67">
        <f t="shared" ref="J8291:K8291" si="6648">SUM(J8292:J8300)</f>
        <v>0</v>
      </c>
      <c r="K8291" s="67">
        <f t="shared" si="6648"/>
        <v>0</v>
      </c>
      <c r="L8291" s="67">
        <f t="shared" si="6639"/>
        <v>0</v>
      </c>
      <c r="M8291" s="67">
        <f t="shared" ref="M8291" si="6649">SUM(M8292:M8300)</f>
        <v>0</v>
      </c>
      <c r="N8291" s="67">
        <f t="shared" ref="N8291:O8291" si="6650">SUM(N8292:N8300)</f>
        <v>0</v>
      </c>
      <c r="O8291" s="67">
        <f t="shared" si="6650"/>
        <v>0</v>
      </c>
      <c r="P8291" s="67">
        <f t="shared" si="6637"/>
        <v>0</v>
      </c>
      <c r="Q8291" s="67" t="str">
        <f t="shared" si="6638"/>
        <v>-</v>
      </c>
    </row>
    <row r="8292" spans="1:17" x14ac:dyDescent="0.25">
      <c r="A8292" s="12" t="s">
        <v>2419</v>
      </c>
      <c r="B8292" s="12" t="s">
        <v>3</v>
      </c>
      <c r="C8292" s="12" t="s">
        <v>11</v>
      </c>
      <c r="D8292" s="43" t="s">
        <v>2421</v>
      </c>
      <c r="E8292" s="48">
        <v>6143</v>
      </c>
      <c r="F8292" s="43" t="s">
        <v>2443</v>
      </c>
      <c r="G8292" s="56" t="s">
        <v>2929</v>
      </c>
      <c r="H8292" s="23" t="s">
        <v>2444</v>
      </c>
      <c r="I8292" s="68">
        <v>200000</v>
      </c>
      <c r="J8292" s="68">
        <v>0</v>
      </c>
      <c r="K8292" s="68"/>
      <c r="L8292" s="68">
        <f t="shared" si="6639"/>
        <v>0</v>
      </c>
      <c r="M8292" s="68"/>
      <c r="N8292" s="68"/>
      <c r="O8292" s="68"/>
      <c r="P8292" s="68">
        <f t="shared" si="6637"/>
        <v>0</v>
      </c>
      <c r="Q8292" s="68" t="str">
        <f t="shared" si="6638"/>
        <v>-</v>
      </c>
    </row>
    <row r="8293" spans="1:17" x14ac:dyDescent="0.25">
      <c r="A8293" s="12" t="s">
        <v>2419</v>
      </c>
      <c r="B8293" s="12" t="s">
        <v>3</v>
      </c>
      <c r="C8293" s="12" t="s">
        <v>11</v>
      </c>
      <c r="D8293" s="43" t="s">
        <v>2421</v>
      </c>
      <c r="E8293" s="48">
        <v>6143</v>
      </c>
      <c r="F8293" s="43" t="s">
        <v>2445</v>
      </c>
      <c r="G8293" s="56" t="s">
        <v>2929</v>
      </c>
      <c r="H8293" s="23" t="s">
        <v>2446</v>
      </c>
      <c r="I8293" s="68">
        <v>12000</v>
      </c>
      <c r="J8293" s="68">
        <v>0</v>
      </c>
      <c r="K8293" s="68"/>
      <c r="L8293" s="68">
        <f t="shared" si="6639"/>
        <v>0</v>
      </c>
      <c r="M8293" s="68"/>
      <c r="N8293" s="68"/>
      <c r="O8293" s="68"/>
      <c r="P8293" s="68">
        <f t="shared" si="6637"/>
        <v>0</v>
      </c>
      <c r="Q8293" s="68" t="str">
        <f t="shared" si="6638"/>
        <v>-</v>
      </c>
    </row>
    <row r="8294" spans="1:17" x14ac:dyDescent="0.25">
      <c r="A8294" s="12" t="s">
        <v>2419</v>
      </c>
      <c r="B8294" s="12" t="s">
        <v>3</v>
      </c>
      <c r="C8294" s="12" t="s">
        <v>11</v>
      </c>
      <c r="D8294" s="43" t="s">
        <v>2421</v>
      </c>
      <c r="E8294" s="48">
        <v>6143</v>
      </c>
      <c r="F8294" s="43" t="s">
        <v>2447</v>
      </c>
      <c r="G8294" s="56" t="s">
        <v>2929</v>
      </c>
      <c r="H8294" s="23" t="s">
        <v>2448</v>
      </c>
      <c r="I8294" s="68">
        <v>18000</v>
      </c>
      <c r="J8294" s="68">
        <v>0</v>
      </c>
      <c r="K8294" s="68"/>
      <c r="L8294" s="68">
        <f t="shared" si="6639"/>
        <v>0</v>
      </c>
      <c r="M8294" s="68"/>
      <c r="N8294" s="68"/>
      <c r="O8294" s="68"/>
      <c r="P8294" s="68">
        <f t="shared" si="6637"/>
        <v>0</v>
      </c>
      <c r="Q8294" s="68" t="str">
        <f t="shared" si="6638"/>
        <v>-</v>
      </c>
    </row>
    <row r="8295" spans="1:17" x14ac:dyDescent="0.25">
      <c r="A8295" s="12" t="s">
        <v>2419</v>
      </c>
      <c r="B8295" s="12" t="s">
        <v>3</v>
      </c>
      <c r="C8295" s="12" t="s">
        <v>11</v>
      </c>
      <c r="D8295" s="43" t="s">
        <v>2421</v>
      </c>
      <c r="E8295" s="48">
        <v>6143</v>
      </c>
      <c r="F8295" s="43" t="s">
        <v>2449</v>
      </c>
      <c r="G8295" s="56" t="s">
        <v>2929</v>
      </c>
      <c r="H8295" s="23" t="s">
        <v>2450</v>
      </c>
      <c r="I8295" s="68">
        <v>40000</v>
      </c>
      <c r="J8295" s="68">
        <v>0</v>
      </c>
      <c r="K8295" s="68"/>
      <c r="L8295" s="68">
        <f t="shared" si="6639"/>
        <v>0</v>
      </c>
      <c r="M8295" s="68"/>
      <c r="N8295" s="68"/>
      <c r="O8295" s="68"/>
      <c r="P8295" s="68">
        <f t="shared" si="6637"/>
        <v>0</v>
      </c>
      <c r="Q8295" s="68" t="str">
        <f t="shared" si="6638"/>
        <v>-</v>
      </c>
    </row>
    <row r="8296" spans="1:17" x14ac:dyDescent="0.25">
      <c r="A8296" s="12" t="s">
        <v>2419</v>
      </c>
      <c r="B8296" s="12" t="s">
        <v>3</v>
      </c>
      <c r="C8296" s="12" t="s">
        <v>11</v>
      </c>
      <c r="D8296" s="43" t="s">
        <v>2421</v>
      </c>
      <c r="E8296" s="48">
        <v>6143</v>
      </c>
      <c r="F8296" s="43" t="s">
        <v>2451</v>
      </c>
      <c r="G8296" s="56" t="s">
        <v>2929</v>
      </c>
      <c r="H8296" s="23" t="s">
        <v>2452</v>
      </c>
      <c r="I8296" s="68">
        <v>5000</v>
      </c>
      <c r="J8296" s="68">
        <v>0</v>
      </c>
      <c r="K8296" s="68"/>
      <c r="L8296" s="68">
        <f t="shared" si="6639"/>
        <v>0</v>
      </c>
      <c r="M8296" s="68"/>
      <c r="N8296" s="68"/>
      <c r="O8296" s="68"/>
      <c r="P8296" s="68">
        <f t="shared" si="6637"/>
        <v>0</v>
      </c>
      <c r="Q8296" s="68" t="str">
        <f t="shared" si="6638"/>
        <v>-</v>
      </c>
    </row>
    <row r="8297" spans="1:17" x14ac:dyDescent="0.25">
      <c r="A8297" s="12" t="s">
        <v>2419</v>
      </c>
      <c r="B8297" s="12" t="s">
        <v>3</v>
      </c>
      <c r="C8297" s="12" t="s">
        <v>11</v>
      </c>
      <c r="D8297" s="43" t="s">
        <v>2421</v>
      </c>
      <c r="E8297" s="48">
        <v>6143</v>
      </c>
      <c r="F8297" s="43" t="s">
        <v>2453</v>
      </c>
      <c r="G8297" s="56" t="s">
        <v>2929</v>
      </c>
      <c r="H8297" s="23" t="s">
        <v>2454</v>
      </c>
      <c r="I8297" s="68">
        <v>58000</v>
      </c>
      <c r="J8297" s="68">
        <v>0</v>
      </c>
      <c r="K8297" s="68"/>
      <c r="L8297" s="68">
        <f t="shared" si="6639"/>
        <v>0</v>
      </c>
      <c r="M8297" s="68"/>
      <c r="N8297" s="68"/>
      <c r="O8297" s="68"/>
      <c r="P8297" s="68">
        <f t="shared" si="6637"/>
        <v>0</v>
      </c>
      <c r="Q8297" s="68" t="str">
        <f t="shared" si="6638"/>
        <v>-</v>
      </c>
    </row>
    <row r="8298" spans="1:17" x14ac:dyDescent="0.25">
      <c r="A8298" s="12" t="s">
        <v>2419</v>
      </c>
      <c r="B8298" s="12" t="s">
        <v>3</v>
      </c>
      <c r="C8298" s="12" t="s">
        <v>11</v>
      </c>
      <c r="D8298" s="43" t="s">
        <v>2421</v>
      </c>
      <c r="E8298" s="48">
        <v>6143</v>
      </c>
      <c r="F8298" s="43" t="s">
        <v>2455</v>
      </c>
      <c r="G8298" s="56" t="s">
        <v>2929</v>
      </c>
      <c r="H8298" s="23" t="s">
        <v>2456</v>
      </c>
      <c r="I8298" s="68">
        <v>8000</v>
      </c>
      <c r="J8298" s="68">
        <v>0</v>
      </c>
      <c r="K8298" s="68"/>
      <c r="L8298" s="68">
        <f t="shared" si="6639"/>
        <v>0</v>
      </c>
      <c r="M8298" s="68"/>
      <c r="N8298" s="68"/>
      <c r="O8298" s="68"/>
      <c r="P8298" s="68">
        <f t="shared" si="6637"/>
        <v>0</v>
      </c>
      <c r="Q8298" s="68" t="str">
        <f t="shared" si="6638"/>
        <v>-</v>
      </c>
    </row>
    <row r="8299" spans="1:17" x14ac:dyDescent="0.25">
      <c r="A8299" s="12" t="s">
        <v>2419</v>
      </c>
      <c r="B8299" s="12" t="s">
        <v>3</v>
      </c>
      <c r="C8299" s="12" t="s">
        <v>11</v>
      </c>
      <c r="D8299" s="43" t="s">
        <v>2421</v>
      </c>
      <c r="E8299" s="48">
        <v>6143</v>
      </c>
      <c r="F8299" s="43" t="s">
        <v>2457</v>
      </c>
      <c r="G8299" s="56" t="s">
        <v>2929</v>
      </c>
      <c r="H8299" s="23" t="s">
        <v>2458</v>
      </c>
      <c r="I8299" s="68">
        <v>10000</v>
      </c>
      <c r="J8299" s="68">
        <v>0</v>
      </c>
      <c r="K8299" s="68"/>
      <c r="L8299" s="68">
        <f t="shared" si="6639"/>
        <v>0</v>
      </c>
      <c r="M8299" s="68"/>
      <c r="N8299" s="68"/>
      <c r="O8299" s="68"/>
      <c r="P8299" s="68">
        <f t="shared" si="6637"/>
        <v>0</v>
      </c>
      <c r="Q8299" s="68" t="str">
        <f t="shared" si="6638"/>
        <v>-</v>
      </c>
    </row>
    <row r="8300" spans="1:17" x14ac:dyDescent="0.25">
      <c r="A8300" s="12" t="s">
        <v>2419</v>
      </c>
      <c r="B8300" s="12" t="s">
        <v>3</v>
      </c>
      <c r="C8300" s="12" t="s">
        <v>11</v>
      </c>
      <c r="D8300" s="43" t="s">
        <v>2421</v>
      </c>
      <c r="E8300" s="48">
        <v>6143</v>
      </c>
      <c r="F8300" s="43" t="s">
        <v>2459</v>
      </c>
      <c r="G8300" s="56" t="s">
        <v>2929</v>
      </c>
      <c r="H8300" s="23" t="s">
        <v>2460</v>
      </c>
      <c r="I8300" s="68">
        <v>9000</v>
      </c>
      <c r="J8300" s="68">
        <v>0</v>
      </c>
      <c r="K8300" s="68"/>
      <c r="L8300" s="68">
        <f t="shared" si="6639"/>
        <v>0</v>
      </c>
      <c r="M8300" s="68"/>
      <c r="N8300" s="68"/>
      <c r="O8300" s="68"/>
      <c r="P8300" s="68">
        <f t="shared" si="6637"/>
        <v>0</v>
      </c>
      <c r="Q8300" s="68" t="str">
        <f t="shared" si="6638"/>
        <v>-</v>
      </c>
    </row>
    <row r="8301" spans="1:17" x14ac:dyDescent="0.25">
      <c r="A8301" s="14" t="s">
        <v>2419</v>
      </c>
      <c r="B8301" s="14" t="s">
        <v>3</v>
      </c>
      <c r="C8301" s="14" t="s">
        <v>11</v>
      </c>
      <c r="D8301" s="50" t="s">
        <v>2421</v>
      </c>
      <c r="E8301" s="50" t="s">
        <v>2739</v>
      </c>
      <c r="F8301" s="43" t="s">
        <v>1</v>
      </c>
      <c r="G8301" s="49" t="s">
        <v>1</v>
      </c>
      <c r="H8301" s="11" t="s">
        <v>58</v>
      </c>
      <c r="I8301" s="67">
        <f t="shared" ref="I8301:O8301" si="6651">SUM(I8302:I8303)</f>
        <v>50100</v>
      </c>
      <c r="J8301" s="67">
        <f t="shared" si="6651"/>
        <v>50100</v>
      </c>
      <c r="K8301" s="67">
        <f t="shared" si="6651"/>
        <v>0</v>
      </c>
      <c r="L8301" s="67">
        <f t="shared" si="6639"/>
        <v>0</v>
      </c>
      <c r="M8301" s="67">
        <f t="shared" si="6651"/>
        <v>0</v>
      </c>
      <c r="N8301" s="67">
        <f t="shared" si="6651"/>
        <v>0</v>
      </c>
      <c r="O8301" s="67">
        <f t="shared" si="6651"/>
        <v>0</v>
      </c>
      <c r="P8301" s="67">
        <f t="shared" si="6637"/>
        <v>0</v>
      </c>
      <c r="Q8301" s="67">
        <f t="shared" si="6638"/>
        <v>0</v>
      </c>
    </row>
    <row r="8302" spans="1:17" x14ac:dyDescent="0.25">
      <c r="A8302" s="12" t="s">
        <v>2419</v>
      </c>
      <c r="B8302" s="12" t="s">
        <v>3</v>
      </c>
      <c r="C8302" s="12" t="s">
        <v>11</v>
      </c>
      <c r="D8302" s="43" t="s">
        <v>2421</v>
      </c>
      <c r="E8302" s="48">
        <v>6148</v>
      </c>
      <c r="F8302" s="43"/>
      <c r="G8302" s="56" t="s">
        <v>2928</v>
      </c>
      <c r="H8302" s="23" t="s">
        <v>58</v>
      </c>
      <c r="I8302" s="68">
        <v>100</v>
      </c>
      <c r="J8302" s="68">
        <v>100</v>
      </c>
      <c r="K8302" s="68"/>
      <c r="L8302" s="68">
        <f t="shared" si="6639"/>
        <v>0</v>
      </c>
      <c r="M8302" s="68"/>
      <c r="N8302" s="68"/>
      <c r="O8302" s="68"/>
      <c r="P8302" s="68">
        <f t="shared" si="6637"/>
        <v>0</v>
      </c>
      <c r="Q8302" s="68">
        <f t="shared" si="6638"/>
        <v>0</v>
      </c>
    </row>
    <row r="8303" spans="1:17" ht="15.75" thickBot="1" x14ac:dyDescent="0.3">
      <c r="A8303" s="12" t="s">
        <v>2419</v>
      </c>
      <c r="B8303" s="12" t="s">
        <v>3</v>
      </c>
      <c r="C8303" s="12" t="s">
        <v>11</v>
      </c>
      <c r="D8303" s="43" t="s">
        <v>2421</v>
      </c>
      <c r="E8303" s="48">
        <v>6148</v>
      </c>
      <c r="F8303" s="43" t="s">
        <v>2461</v>
      </c>
      <c r="G8303" s="56" t="s">
        <v>2928</v>
      </c>
      <c r="H8303" s="23" t="s">
        <v>2462</v>
      </c>
      <c r="I8303" s="68">
        <v>50000</v>
      </c>
      <c r="J8303" s="68">
        <v>50000</v>
      </c>
      <c r="K8303" s="68"/>
      <c r="L8303" s="68">
        <f t="shared" si="6639"/>
        <v>0</v>
      </c>
      <c r="M8303" s="68"/>
      <c r="N8303" s="68"/>
      <c r="O8303" s="68"/>
      <c r="P8303" s="68">
        <f t="shared" si="6637"/>
        <v>0</v>
      </c>
      <c r="Q8303" s="68">
        <f t="shared" si="6638"/>
        <v>0</v>
      </c>
    </row>
    <row r="8304" spans="1:17" ht="34.5" thickBot="1" x14ac:dyDescent="0.3">
      <c r="A8304" s="22" t="s">
        <v>4</v>
      </c>
      <c r="B8304" s="22" t="s">
        <v>5</v>
      </c>
      <c r="C8304" s="22" t="s">
        <v>6</v>
      </c>
      <c r="D8304" s="44" t="s">
        <v>2891</v>
      </c>
      <c r="E8304" s="44" t="s">
        <v>2895</v>
      </c>
      <c r="F8304" s="44" t="s">
        <v>7</v>
      </c>
      <c r="G8304" s="44" t="s">
        <v>8</v>
      </c>
      <c r="H8304" s="22" t="s">
        <v>9</v>
      </c>
      <c r="I8304" s="64" t="s">
        <v>2718</v>
      </c>
      <c r="J8304" s="64" t="s">
        <v>2879</v>
      </c>
      <c r="K8304" s="64" t="s">
        <v>2942</v>
      </c>
      <c r="L8304" s="64" t="s">
        <v>2942</v>
      </c>
      <c r="M8304" s="64" t="s">
        <v>2950</v>
      </c>
      <c r="N8304" s="64" t="s">
        <v>2949</v>
      </c>
      <c r="O8304" s="64" t="s">
        <v>2951</v>
      </c>
      <c r="P8304" s="64" t="s">
        <v>2942</v>
      </c>
      <c r="Q8304" s="64" t="s">
        <v>2944</v>
      </c>
    </row>
    <row r="8305" spans="1:17" x14ac:dyDescent="0.25">
      <c r="A8305" s="15" t="s">
        <v>1</v>
      </c>
      <c r="B8305" s="15" t="s">
        <v>1</v>
      </c>
      <c r="C8305" s="15" t="s">
        <v>1</v>
      </c>
      <c r="D8305" s="45" t="s">
        <v>1</v>
      </c>
      <c r="E8305" s="45" t="s">
        <v>1</v>
      </c>
      <c r="F8305" s="46" t="s">
        <v>1</v>
      </c>
      <c r="G8305" s="47" t="s">
        <v>1</v>
      </c>
      <c r="H8305" s="16" t="s">
        <v>1</v>
      </c>
      <c r="I8305" s="65">
        <v>1</v>
      </c>
      <c r="J8305" s="65" t="s">
        <v>2894</v>
      </c>
      <c r="K8305" s="65">
        <v>3</v>
      </c>
      <c r="L8305" s="65" t="s">
        <v>2945</v>
      </c>
      <c r="M8305" s="65">
        <v>5</v>
      </c>
      <c r="N8305" s="65">
        <v>6</v>
      </c>
      <c r="O8305" s="65">
        <v>7</v>
      </c>
      <c r="P8305" s="65" t="s">
        <v>2946</v>
      </c>
      <c r="Q8305" s="65">
        <v>9</v>
      </c>
    </row>
    <row r="8306" spans="1:17" x14ac:dyDescent="0.25">
      <c r="A8306" s="14" t="s">
        <v>2419</v>
      </c>
      <c r="B8306" s="14" t="s">
        <v>3</v>
      </c>
      <c r="C8306" s="12" t="s">
        <v>11</v>
      </c>
      <c r="D8306" s="43" t="s">
        <v>2421</v>
      </c>
      <c r="E8306" s="42" t="s">
        <v>1</v>
      </c>
      <c r="F8306" s="42" t="s">
        <v>1</v>
      </c>
      <c r="G8306" s="42" t="s">
        <v>1</v>
      </c>
      <c r="H8306" s="11" t="s">
        <v>2420</v>
      </c>
      <c r="I8306" s="63"/>
      <c r="J8306" s="63"/>
      <c r="K8306" s="63"/>
      <c r="L8306" s="63"/>
      <c r="M8306" s="63"/>
      <c r="N8306" s="63"/>
      <c r="O8306" s="63"/>
      <c r="P8306" s="63">
        <f t="shared" si="6637"/>
        <v>0</v>
      </c>
      <c r="Q8306" s="63" t="str">
        <f t="shared" si="6638"/>
        <v>-</v>
      </c>
    </row>
    <row r="8307" spans="1:17" ht="22.5" x14ac:dyDescent="0.25">
      <c r="A8307" s="14" t="s">
        <v>1</v>
      </c>
      <c r="B8307" s="14" t="s">
        <v>1</v>
      </c>
      <c r="C8307" s="14" t="s">
        <v>1</v>
      </c>
      <c r="D8307" s="42" t="s">
        <v>1</v>
      </c>
      <c r="E8307" s="42" t="s">
        <v>1</v>
      </c>
      <c r="F8307" s="42" t="s">
        <v>1</v>
      </c>
      <c r="G8307" s="42" t="s">
        <v>1</v>
      </c>
      <c r="H8307" s="17" t="s">
        <v>59</v>
      </c>
      <c r="I8307" s="66">
        <f t="shared" ref="I8307:O8307" si="6652">SUM(I8308)</f>
        <v>212000</v>
      </c>
      <c r="J8307" s="66">
        <f t="shared" si="6652"/>
        <v>82000</v>
      </c>
      <c r="K8307" s="66">
        <f t="shared" si="6652"/>
        <v>0</v>
      </c>
      <c r="L8307" s="66">
        <f t="shared" si="6639"/>
        <v>0</v>
      </c>
      <c r="M8307" s="66">
        <f t="shared" si="6652"/>
        <v>0</v>
      </c>
      <c r="N8307" s="66">
        <f t="shared" si="6652"/>
        <v>0</v>
      </c>
      <c r="O8307" s="66">
        <f t="shared" si="6652"/>
        <v>0</v>
      </c>
      <c r="P8307" s="66">
        <f t="shared" si="6637"/>
        <v>0</v>
      </c>
      <c r="Q8307" s="66">
        <f t="shared" si="6638"/>
        <v>0</v>
      </c>
    </row>
    <row r="8308" spans="1:17" x14ac:dyDescent="0.25">
      <c r="A8308" s="12" t="s">
        <v>2419</v>
      </c>
      <c r="B8308" s="12" t="s">
        <v>3</v>
      </c>
      <c r="C8308" s="12" t="s">
        <v>11</v>
      </c>
      <c r="D8308" s="43" t="s">
        <v>2421</v>
      </c>
      <c r="E8308" s="42" t="s">
        <v>2715</v>
      </c>
      <c r="F8308" s="42" t="s">
        <v>1</v>
      </c>
      <c r="G8308" s="42" t="s">
        <v>1</v>
      </c>
      <c r="H8308" s="11" t="s">
        <v>61</v>
      </c>
      <c r="I8308" s="67">
        <f t="shared" ref="I8308" si="6653">SUM(I8309,I8310)</f>
        <v>212000</v>
      </c>
      <c r="J8308" s="67">
        <f t="shared" ref="J8308:K8308" si="6654">SUM(J8309,J8310)</f>
        <v>82000</v>
      </c>
      <c r="K8308" s="67">
        <f t="shared" si="6654"/>
        <v>0</v>
      </c>
      <c r="L8308" s="67">
        <f t="shared" si="6639"/>
        <v>0</v>
      </c>
      <c r="M8308" s="67">
        <f t="shared" ref="M8308" si="6655">SUM(M8309,M8310)</f>
        <v>0</v>
      </c>
      <c r="N8308" s="67">
        <f t="shared" ref="N8308:O8308" si="6656">SUM(N8309,N8310)</f>
        <v>0</v>
      </c>
      <c r="O8308" s="67">
        <f t="shared" si="6656"/>
        <v>0</v>
      </c>
      <c r="P8308" s="67">
        <f t="shared" si="6637"/>
        <v>0</v>
      </c>
      <c r="Q8308" s="67">
        <f t="shared" si="6638"/>
        <v>0</v>
      </c>
    </row>
    <row r="8309" spans="1:17" x14ac:dyDescent="0.25">
      <c r="A8309" s="12" t="s">
        <v>2419</v>
      </c>
      <c r="B8309" s="12" t="s">
        <v>3</v>
      </c>
      <c r="C8309" s="12" t="s">
        <v>11</v>
      </c>
      <c r="D8309" s="43" t="s">
        <v>2421</v>
      </c>
      <c r="E8309" s="48">
        <v>8213</v>
      </c>
      <c r="F8309" s="43"/>
      <c r="G8309" s="56" t="s">
        <v>2928</v>
      </c>
      <c r="H8309" s="23" t="s">
        <v>62</v>
      </c>
      <c r="I8309" s="68">
        <v>130000</v>
      </c>
      <c r="J8309" s="68">
        <v>0</v>
      </c>
      <c r="K8309" s="68"/>
      <c r="L8309" s="68">
        <f t="shared" si="6639"/>
        <v>0</v>
      </c>
      <c r="M8309" s="68"/>
      <c r="N8309" s="68"/>
      <c r="O8309" s="68"/>
      <c r="P8309" s="68">
        <f t="shared" si="6637"/>
        <v>0</v>
      </c>
      <c r="Q8309" s="68" t="str">
        <f t="shared" si="6638"/>
        <v>-</v>
      </c>
    </row>
    <row r="8310" spans="1:17" x14ac:dyDescent="0.25">
      <c r="A8310" s="14" t="s">
        <v>2419</v>
      </c>
      <c r="B8310" s="14" t="s">
        <v>3</v>
      </c>
      <c r="C8310" s="14" t="s">
        <v>11</v>
      </c>
      <c r="D8310" s="50" t="s">
        <v>2421</v>
      </c>
      <c r="E8310" s="50" t="s">
        <v>2780</v>
      </c>
      <c r="F8310" s="43" t="s">
        <v>1</v>
      </c>
      <c r="G8310" s="49" t="s">
        <v>1</v>
      </c>
      <c r="H8310" s="11" t="s">
        <v>183</v>
      </c>
      <c r="I8310" s="67">
        <f t="shared" ref="I8310:O8310" si="6657">SUM(I8311:I8312)</f>
        <v>82000</v>
      </c>
      <c r="J8310" s="67">
        <f t="shared" si="6657"/>
        <v>82000</v>
      </c>
      <c r="K8310" s="67">
        <f t="shared" si="6657"/>
        <v>0</v>
      </c>
      <c r="L8310" s="67">
        <f t="shared" si="6639"/>
        <v>0</v>
      </c>
      <c r="M8310" s="67">
        <f t="shared" si="6657"/>
        <v>0</v>
      </c>
      <c r="N8310" s="67">
        <f t="shared" si="6657"/>
        <v>0</v>
      </c>
      <c r="O8310" s="67">
        <f t="shared" si="6657"/>
        <v>0</v>
      </c>
      <c r="P8310" s="67">
        <f t="shared" si="6637"/>
        <v>0</v>
      </c>
      <c r="Q8310" s="67">
        <f t="shared" si="6638"/>
        <v>0</v>
      </c>
    </row>
    <row r="8311" spans="1:17" x14ac:dyDescent="0.25">
      <c r="A8311" s="12" t="s">
        <v>2419</v>
      </c>
      <c r="B8311" s="12" t="s">
        <v>3</v>
      </c>
      <c r="C8311" s="12" t="s">
        <v>11</v>
      </c>
      <c r="D8311" s="43" t="s">
        <v>2421</v>
      </c>
      <c r="E8311" s="48">
        <v>8215</v>
      </c>
      <c r="F8311" s="43"/>
      <c r="G8311" s="56" t="s">
        <v>2928</v>
      </c>
      <c r="H8311" s="23" t="s">
        <v>183</v>
      </c>
      <c r="I8311" s="68">
        <v>65000</v>
      </c>
      <c r="J8311" s="68">
        <v>65000</v>
      </c>
      <c r="K8311" s="68"/>
      <c r="L8311" s="68">
        <f t="shared" si="6639"/>
        <v>0</v>
      </c>
      <c r="M8311" s="68"/>
      <c r="N8311" s="68"/>
      <c r="O8311" s="68"/>
      <c r="P8311" s="68">
        <f t="shared" si="6637"/>
        <v>0</v>
      </c>
      <c r="Q8311" s="68">
        <f t="shared" si="6638"/>
        <v>0</v>
      </c>
    </row>
    <row r="8312" spans="1:17" x14ac:dyDescent="0.25">
      <c r="A8312" s="12" t="s">
        <v>2419</v>
      </c>
      <c r="B8312" s="12" t="s">
        <v>3</v>
      </c>
      <c r="C8312" s="12" t="s">
        <v>11</v>
      </c>
      <c r="D8312" s="43" t="s">
        <v>2421</v>
      </c>
      <c r="E8312" s="48">
        <v>8215</v>
      </c>
      <c r="F8312" s="43" t="s">
        <v>2463</v>
      </c>
      <c r="G8312" s="56" t="s">
        <v>2928</v>
      </c>
      <c r="H8312" s="23" t="s">
        <v>2464</v>
      </c>
      <c r="I8312" s="68">
        <v>17000</v>
      </c>
      <c r="J8312" s="68">
        <v>17000</v>
      </c>
      <c r="K8312" s="68"/>
      <c r="L8312" s="68">
        <f t="shared" si="6639"/>
        <v>0</v>
      </c>
      <c r="M8312" s="68"/>
      <c r="N8312" s="68"/>
      <c r="O8312" s="68"/>
      <c r="P8312" s="68">
        <f t="shared" si="6637"/>
        <v>0</v>
      </c>
      <c r="Q8312" s="68">
        <f t="shared" si="6638"/>
        <v>0</v>
      </c>
    </row>
    <row r="8313" spans="1:17" x14ac:dyDescent="0.25">
      <c r="A8313" s="23" t="s">
        <v>1</v>
      </c>
      <c r="B8313" s="23" t="s">
        <v>1</v>
      </c>
      <c r="C8313" s="23" t="s">
        <v>1</v>
      </c>
      <c r="D8313" s="49" t="s">
        <v>1</v>
      </c>
      <c r="E8313" s="49" t="s">
        <v>1</v>
      </c>
      <c r="F8313" s="49" t="s">
        <v>1</v>
      </c>
      <c r="G8313" s="49" t="s">
        <v>1</v>
      </c>
      <c r="H8313" s="17" t="s">
        <v>2465</v>
      </c>
      <c r="I8313" s="66">
        <f t="shared" ref="I8313:O8313" si="6658">SUM(I8256,I8289,I8307)</f>
        <v>4031230</v>
      </c>
      <c r="J8313" s="66">
        <f t="shared" si="6658"/>
        <v>3182530</v>
      </c>
      <c r="K8313" s="66">
        <f t="shared" si="6658"/>
        <v>0</v>
      </c>
      <c r="L8313" s="66">
        <f t="shared" si="6639"/>
        <v>231100</v>
      </c>
      <c r="M8313" s="66">
        <f t="shared" si="6658"/>
        <v>0</v>
      </c>
      <c r="N8313" s="66">
        <f t="shared" si="6658"/>
        <v>0</v>
      </c>
      <c r="O8313" s="66">
        <f t="shared" si="6658"/>
        <v>231100</v>
      </c>
      <c r="P8313" s="66">
        <f t="shared" si="6637"/>
        <v>231100</v>
      </c>
      <c r="Q8313" s="66">
        <f t="shared" si="6638"/>
        <v>7.2615183517515929</v>
      </c>
    </row>
    <row r="8314" spans="1:17" ht="15.75" thickBot="1" x14ac:dyDescent="0.3">
      <c r="A8314" s="23" t="s">
        <v>1</v>
      </c>
      <c r="B8314" s="23" t="s">
        <v>1</v>
      </c>
      <c r="C8314" s="23" t="s">
        <v>1</v>
      </c>
      <c r="D8314" s="49" t="s">
        <v>1</v>
      </c>
      <c r="E8314" s="49" t="s">
        <v>1</v>
      </c>
      <c r="F8314" s="49" t="s">
        <v>1</v>
      </c>
      <c r="G8314" s="49" t="s">
        <v>1</v>
      </c>
      <c r="H8314" s="11" t="s">
        <v>64</v>
      </c>
      <c r="I8314" s="67">
        <v>83</v>
      </c>
      <c r="J8314" s="67">
        <v>83</v>
      </c>
      <c r="K8314" s="67"/>
      <c r="L8314" s="67"/>
      <c r="M8314" s="67"/>
      <c r="N8314" s="67"/>
      <c r="O8314" s="67"/>
      <c r="P8314" s="67"/>
      <c r="Q8314" s="67"/>
    </row>
    <row r="8315" spans="1:17" ht="34.5" thickBot="1" x14ac:dyDescent="0.3">
      <c r="A8315" s="23" t="s">
        <v>1</v>
      </c>
      <c r="B8315" s="23" t="s">
        <v>1</v>
      </c>
      <c r="C8315" s="23" t="s">
        <v>1</v>
      </c>
      <c r="D8315" s="49" t="s">
        <v>1</v>
      </c>
      <c r="E8315" s="49" t="s">
        <v>1</v>
      </c>
      <c r="F8315" s="49" t="s">
        <v>1</v>
      </c>
      <c r="G8315" s="49" t="s">
        <v>1</v>
      </c>
      <c r="H8315" s="22" t="s">
        <v>65</v>
      </c>
      <c r="I8315" s="64" t="s">
        <v>2718</v>
      </c>
      <c r="J8315" s="64" t="s">
        <v>2879</v>
      </c>
      <c r="K8315" s="64" t="s">
        <v>2942</v>
      </c>
      <c r="L8315" s="64" t="s">
        <v>2942</v>
      </c>
      <c r="M8315" s="64" t="s">
        <v>2950</v>
      </c>
      <c r="N8315" s="64" t="s">
        <v>2949</v>
      </c>
      <c r="O8315" s="64" t="s">
        <v>2948</v>
      </c>
      <c r="P8315" s="64" t="s">
        <v>2942</v>
      </c>
      <c r="Q8315" s="64" t="s">
        <v>2944</v>
      </c>
    </row>
    <row r="8316" spans="1:17" x14ac:dyDescent="0.25">
      <c r="A8316" s="24"/>
      <c r="B8316" s="24"/>
      <c r="C8316" s="24"/>
      <c r="D8316" s="51"/>
      <c r="E8316" s="51"/>
      <c r="F8316" s="51"/>
      <c r="G8316" s="51"/>
      <c r="H8316" s="18" t="s">
        <v>1</v>
      </c>
      <c r="I8316" s="65">
        <v>1</v>
      </c>
      <c r="J8316" s="65" t="s">
        <v>2894</v>
      </c>
      <c r="K8316" s="65">
        <v>3</v>
      </c>
      <c r="L8316" s="65" t="s">
        <v>2945</v>
      </c>
      <c r="M8316" s="65">
        <v>5</v>
      </c>
      <c r="N8316" s="65">
        <v>6</v>
      </c>
      <c r="O8316" s="65">
        <v>7</v>
      </c>
      <c r="P8316" s="65" t="s">
        <v>2946</v>
      </c>
      <c r="Q8316" s="65">
        <v>9</v>
      </c>
    </row>
    <row r="8317" spans="1:17" x14ac:dyDescent="0.25">
      <c r="A8317" s="24"/>
      <c r="B8317" s="24"/>
      <c r="C8317" s="24"/>
      <c r="D8317" s="51"/>
      <c r="E8317" s="52"/>
      <c r="F8317" s="52"/>
      <c r="G8317" s="52"/>
      <c r="H8317" s="19" t="s">
        <v>2466</v>
      </c>
      <c r="I8317" s="69">
        <f t="shared" ref="I8317" si="6659">SUM(I8258,I8260,I8261,I8262,I8263,I8264,I8266,I8281)</f>
        <v>2628500</v>
      </c>
      <c r="J8317" s="69">
        <f t="shared" ref="J8317:K8317" si="6660">SUM(J8258,J8260,J8261,J8262,J8263,J8264,J8266,J8281)</f>
        <v>2623500</v>
      </c>
      <c r="K8317" s="69">
        <f t="shared" si="6660"/>
        <v>0</v>
      </c>
      <c r="L8317" s="69">
        <f t="shared" si="6639"/>
        <v>195600</v>
      </c>
      <c r="M8317" s="69">
        <f t="shared" ref="M8317" si="6661">SUM(M8258,M8260,M8261,M8262,M8263,M8264,M8266,M8281)</f>
        <v>0</v>
      </c>
      <c r="N8317" s="69">
        <f t="shared" ref="N8317:O8317" si="6662">SUM(N8258,N8260,N8261,N8262,N8263,N8264,N8266,N8281)</f>
        <v>0</v>
      </c>
      <c r="O8317" s="69">
        <f t="shared" si="6662"/>
        <v>195600</v>
      </c>
      <c r="P8317" s="69">
        <f t="shared" si="6637"/>
        <v>195600</v>
      </c>
      <c r="Q8317" s="69">
        <f t="shared" si="6638"/>
        <v>7.4556889651229277</v>
      </c>
    </row>
    <row r="8318" spans="1:17" x14ac:dyDescent="0.25">
      <c r="A8318" s="24"/>
      <c r="B8318" s="24"/>
      <c r="C8318" s="24"/>
      <c r="D8318" s="51"/>
      <c r="E8318" s="52"/>
      <c r="F8318" s="52"/>
      <c r="G8318" s="52"/>
      <c r="H8318" s="19" t="s">
        <v>536</v>
      </c>
      <c r="I8318" s="69">
        <f t="shared" ref="I8318" si="6663">SUM(I8312,I8311,I8309,I8303,I8302,I8288,I8287,I8286,I8285,I8284,I8283,I8282,I8280,I8278,I8277,I8276,I8274,I8273,I8272,I8271,I8270,I8269)</f>
        <v>1042730</v>
      </c>
      <c r="J8318" s="69">
        <f t="shared" ref="J8318:K8318" si="6664">SUM(J8312,J8311,J8309,J8303,J8302,J8288,J8287,J8286,J8285,J8284,J8283,J8282,J8280,J8278,J8277,J8276,J8274,J8273,J8272,J8271,J8270,J8269)</f>
        <v>559030</v>
      </c>
      <c r="K8318" s="69">
        <f t="shared" si="6664"/>
        <v>0</v>
      </c>
      <c r="L8318" s="69">
        <f t="shared" si="6639"/>
        <v>35500</v>
      </c>
      <c r="M8318" s="69">
        <f t="shared" ref="M8318" si="6665">SUM(M8312,M8311,M8309,M8303,M8302,M8288,M8287,M8286,M8285,M8284,M8283,M8282,M8280,M8278,M8277,M8276,M8274,M8273,M8272,M8271,M8270,M8269)</f>
        <v>0</v>
      </c>
      <c r="N8318" s="69">
        <f t="shared" ref="N8318:O8318" si="6666">SUM(N8312,N8311,N8309,N8303,N8302,N8288,N8287,N8286,N8285,N8284,N8283,N8282,N8280,N8278,N8277,N8276,N8274,N8273,N8272,N8271,N8270,N8269)</f>
        <v>0</v>
      </c>
      <c r="O8318" s="69">
        <f t="shared" si="6666"/>
        <v>35500</v>
      </c>
      <c r="P8318" s="69">
        <f t="shared" si="6637"/>
        <v>35500</v>
      </c>
      <c r="Q8318" s="69">
        <f t="shared" si="6638"/>
        <v>6.350285315636012</v>
      </c>
    </row>
    <row r="8319" spans="1:17" x14ac:dyDescent="0.25">
      <c r="A8319" s="24"/>
      <c r="B8319" s="24"/>
      <c r="C8319" s="24"/>
      <c r="D8319" s="51"/>
      <c r="E8319" s="52"/>
      <c r="F8319" s="52"/>
      <c r="G8319" s="52"/>
      <c r="H8319" s="19" t="s">
        <v>329</v>
      </c>
      <c r="I8319" s="69">
        <f t="shared" ref="I8319" si="6667">SUM(I8300,I8299,I8298,I8297,I8296,I8295,I8294,I8293,I8292)</f>
        <v>360000</v>
      </c>
      <c r="J8319" s="69">
        <f t="shared" ref="J8319:K8319" si="6668">SUM(J8300,J8299,J8298,J8297,J8296,J8295,J8294,J8293,J8292)</f>
        <v>0</v>
      </c>
      <c r="K8319" s="69">
        <f t="shared" si="6668"/>
        <v>0</v>
      </c>
      <c r="L8319" s="69">
        <f t="shared" si="6639"/>
        <v>0</v>
      </c>
      <c r="M8319" s="69">
        <f t="shared" ref="M8319" si="6669">SUM(M8300,M8299,M8298,M8297,M8296,M8295,M8294,M8293,M8292)</f>
        <v>0</v>
      </c>
      <c r="N8319" s="69">
        <f t="shared" ref="N8319:O8319" si="6670">SUM(N8300,N8299,N8298,N8297,N8296,N8295,N8294,N8293,N8292)</f>
        <v>0</v>
      </c>
      <c r="O8319" s="69">
        <f t="shared" si="6670"/>
        <v>0</v>
      </c>
      <c r="P8319" s="69">
        <f t="shared" si="6637"/>
        <v>0</v>
      </c>
      <c r="Q8319" s="69" t="str">
        <f t="shared" si="6638"/>
        <v>-</v>
      </c>
    </row>
    <row r="8320" spans="1:17" x14ac:dyDescent="0.25">
      <c r="A8320" s="25"/>
      <c r="B8320" s="25"/>
      <c r="C8320" s="25"/>
      <c r="D8320" s="53"/>
      <c r="E8320" s="53"/>
      <c r="F8320" s="53"/>
      <c r="G8320" s="53"/>
      <c r="H8320" s="20" t="s">
        <v>67</v>
      </c>
      <c r="I8320" s="69">
        <f t="shared" ref="I8320" si="6671">SUM(I8317:I8319)</f>
        <v>4031230</v>
      </c>
      <c r="J8320" s="69">
        <f t="shared" ref="J8320:K8320" si="6672">SUM(J8317:J8319)</f>
        <v>3182530</v>
      </c>
      <c r="K8320" s="69">
        <f t="shared" si="6672"/>
        <v>0</v>
      </c>
      <c r="L8320" s="69">
        <f t="shared" si="6639"/>
        <v>231100</v>
      </c>
      <c r="M8320" s="69">
        <f t="shared" ref="M8320" si="6673">SUM(M8317:M8319)</f>
        <v>0</v>
      </c>
      <c r="N8320" s="69">
        <f t="shared" ref="N8320:O8320" si="6674">SUM(N8317:N8319)</f>
        <v>0</v>
      </c>
      <c r="O8320" s="69">
        <f t="shared" si="6674"/>
        <v>231100</v>
      </c>
      <c r="P8320" s="69">
        <f t="shared" si="6637"/>
        <v>231100</v>
      </c>
      <c r="Q8320" s="69">
        <f t="shared" si="6638"/>
        <v>7.2615183517515929</v>
      </c>
    </row>
    <row r="8321" spans="1:17" x14ac:dyDescent="0.25">
      <c r="A8321" s="23" t="s">
        <v>1</v>
      </c>
      <c r="B8321" s="23" t="s">
        <v>1</v>
      </c>
      <c r="C8321" s="23" t="s">
        <v>1</v>
      </c>
      <c r="D8321" s="49" t="s">
        <v>1</v>
      </c>
      <c r="E8321" s="49" t="s">
        <v>1</v>
      </c>
      <c r="F8321" s="49" t="s">
        <v>1</v>
      </c>
      <c r="G8321" s="49" t="s">
        <v>1</v>
      </c>
      <c r="H8321" s="26" t="s">
        <v>1</v>
      </c>
      <c r="I8321" s="70"/>
      <c r="J8321" s="70"/>
      <c r="K8321" s="70"/>
      <c r="L8321" s="70"/>
      <c r="M8321" s="70"/>
      <c r="N8321" s="70"/>
      <c r="O8321" s="70"/>
      <c r="P8321" s="70"/>
      <c r="Q8321" s="70"/>
    </row>
    <row r="8322" spans="1:17" x14ac:dyDescent="0.25">
      <c r="A8322" s="23" t="s">
        <v>1</v>
      </c>
      <c r="B8322" s="23" t="s">
        <v>1</v>
      </c>
      <c r="C8322" s="23" t="s">
        <v>1</v>
      </c>
      <c r="D8322" s="49" t="s">
        <v>1</v>
      </c>
      <c r="E8322" s="49" t="s">
        <v>1</v>
      </c>
      <c r="F8322" s="49" t="s">
        <v>1</v>
      </c>
      <c r="G8322" s="49" t="s">
        <v>1</v>
      </c>
      <c r="H8322" s="17" t="s">
        <v>2467</v>
      </c>
      <c r="I8322" s="66">
        <f t="shared" ref="I8322" si="6675">SUM(I8313)</f>
        <v>4031230</v>
      </c>
      <c r="J8322" s="66">
        <f t="shared" ref="J8322:K8322" si="6676">SUM(J8313)</f>
        <v>3182530</v>
      </c>
      <c r="K8322" s="66">
        <f t="shared" si="6676"/>
        <v>0</v>
      </c>
      <c r="L8322" s="66">
        <f t="shared" si="6639"/>
        <v>231100</v>
      </c>
      <c r="M8322" s="66">
        <f t="shared" ref="M8322" si="6677">SUM(M8313)</f>
        <v>0</v>
      </c>
      <c r="N8322" s="66">
        <f t="shared" ref="N8322:O8322" si="6678">SUM(N8313)</f>
        <v>0</v>
      </c>
      <c r="O8322" s="66">
        <f t="shared" si="6678"/>
        <v>231100</v>
      </c>
      <c r="P8322" s="66">
        <f t="shared" si="6637"/>
        <v>231100</v>
      </c>
      <c r="Q8322" s="66">
        <f t="shared" si="6638"/>
        <v>7.2615183517515929</v>
      </c>
    </row>
    <row r="8323" spans="1:17" x14ac:dyDescent="0.25">
      <c r="A8323" s="23" t="s">
        <v>1</v>
      </c>
      <c r="B8323" s="23" t="s">
        <v>1</v>
      </c>
      <c r="C8323" s="23" t="s">
        <v>1</v>
      </c>
      <c r="D8323" s="49" t="s">
        <v>1</v>
      </c>
      <c r="E8323" s="49" t="s">
        <v>1</v>
      </c>
      <c r="F8323" s="49" t="s">
        <v>1</v>
      </c>
      <c r="G8323" s="49" t="s">
        <v>1</v>
      </c>
      <c r="H8323" s="11" t="s">
        <v>64</v>
      </c>
      <c r="I8323" s="67">
        <f t="shared" ref="I8323" si="6679">I8314</f>
        <v>83</v>
      </c>
      <c r="J8323" s="67">
        <f t="shared" ref="J8323:K8323" si="6680">J8314</f>
        <v>83</v>
      </c>
      <c r="K8323" s="67">
        <f t="shared" si="6680"/>
        <v>0</v>
      </c>
      <c r="L8323" s="67"/>
      <c r="M8323" s="67">
        <f t="shared" ref="M8323" si="6681">M8314</f>
        <v>0</v>
      </c>
      <c r="N8323" s="67">
        <f t="shared" ref="N8323:O8323" si="6682">N8314</f>
        <v>0</v>
      </c>
      <c r="O8323" s="67">
        <f t="shared" si="6682"/>
        <v>0</v>
      </c>
      <c r="P8323" s="67">
        <f t="shared" si="6637"/>
        <v>0</v>
      </c>
      <c r="Q8323" s="67">
        <f t="shared" si="6638"/>
        <v>0</v>
      </c>
    </row>
    <row r="8324" spans="1:17" x14ac:dyDescent="0.25">
      <c r="A8324" s="23" t="s">
        <v>1</v>
      </c>
      <c r="B8324" s="23" t="s">
        <v>1</v>
      </c>
      <c r="C8324" s="23" t="s">
        <v>1</v>
      </c>
      <c r="D8324" s="49" t="s">
        <v>1</v>
      </c>
      <c r="E8324" s="49" t="s">
        <v>1</v>
      </c>
      <c r="F8324" s="49" t="s">
        <v>1</v>
      </c>
      <c r="G8324" s="49" t="s">
        <v>1</v>
      </c>
      <c r="H8324" s="13" t="s">
        <v>1</v>
      </c>
      <c r="I8324" s="71"/>
      <c r="J8324" s="71"/>
      <c r="K8324" s="71"/>
      <c r="L8324" s="71"/>
      <c r="M8324" s="71"/>
      <c r="N8324" s="71"/>
      <c r="O8324" s="71"/>
      <c r="P8324" s="71"/>
      <c r="Q8324" s="71"/>
    </row>
    <row r="8325" spans="1:17" x14ac:dyDescent="0.25">
      <c r="A8325" s="23" t="s">
        <v>1</v>
      </c>
      <c r="B8325" s="23" t="s">
        <v>1</v>
      </c>
      <c r="C8325" s="23" t="s">
        <v>1</v>
      </c>
      <c r="D8325" s="49" t="s">
        <v>1</v>
      </c>
      <c r="E8325" s="49" t="s">
        <v>1</v>
      </c>
      <c r="F8325" s="49" t="s">
        <v>1</v>
      </c>
      <c r="G8325" s="49" t="s">
        <v>1</v>
      </c>
      <c r="H8325" s="17" t="s">
        <v>2468</v>
      </c>
      <c r="I8325" s="72">
        <f t="shared" ref="I8325" si="6683">SUM(I8322)</f>
        <v>4031230</v>
      </c>
      <c r="J8325" s="72">
        <f t="shared" ref="J8325:K8325" si="6684">SUM(J8322)</f>
        <v>3182530</v>
      </c>
      <c r="K8325" s="72">
        <f t="shared" si="6684"/>
        <v>0</v>
      </c>
      <c r="L8325" s="72">
        <f t="shared" si="6639"/>
        <v>231100</v>
      </c>
      <c r="M8325" s="72">
        <f t="shared" ref="M8325:O8325" si="6685">SUM(M8322)</f>
        <v>0</v>
      </c>
      <c r="N8325" s="72">
        <f t="shared" si="6685"/>
        <v>0</v>
      </c>
      <c r="O8325" s="72">
        <f t="shared" si="6685"/>
        <v>231100</v>
      </c>
      <c r="P8325" s="72">
        <f t="shared" si="6637"/>
        <v>231100</v>
      </c>
      <c r="Q8325" s="72">
        <f t="shared" si="6638"/>
        <v>7.2615183517515929</v>
      </c>
    </row>
    <row r="8326" spans="1:17" x14ac:dyDescent="0.25">
      <c r="A8326" s="23" t="s">
        <v>1</v>
      </c>
      <c r="B8326" s="23" t="s">
        <v>1</v>
      </c>
      <c r="C8326" s="23" t="s">
        <v>1</v>
      </c>
      <c r="D8326" s="49" t="s">
        <v>1</v>
      </c>
      <c r="E8326" s="49" t="s">
        <v>1</v>
      </c>
      <c r="F8326" s="49" t="s">
        <v>1</v>
      </c>
      <c r="G8326" s="49" t="s">
        <v>1</v>
      </c>
      <c r="H8326" s="11" t="s">
        <v>99</v>
      </c>
      <c r="I8326" s="67">
        <f t="shared" ref="I8326" si="6686">I8323</f>
        <v>83</v>
      </c>
      <c r="J8326" s="67">
        <f t="shared" ref="J8326" si="6687">J8323</f>
        <v>83</v>
      </c>
      <c r="K8326" s="67"/>
      <c r="L8326" s="67"/>
      <c r="M8326" s="67"/>
      <c r="N8326" s="67"/>
      <c r="O8326" s="67"/>
      <c r="P8326" s="67"/>
      <c r="Q8326" s="67"/>
    </row>
    <row r="8327" spans="1:17" x14ac:dyDescent="0.25">
      <c r="A8327" s="14" t="s">
        <v>2469</v>
      </c>
      <c r="B8327" s="11" t="s">
        <v>1</v>
      </c>
      <c r="C8327" s="11" t="s">
        <v>1</v>
      </c>
      <c r="D8327" s="42" t="s">
        <v>1</v>
      </c>
      <c r="E8327" s="42" t="s">
        <v>1</v>
      </c>
      <c r="F8327" s="42" t="s">
        <v>1</v>
      </c>
      <c r="G8327" s="42" t="s">
        <v>1</v>
      </c>
      <c r="H8327" s="11" t="s">
        <v>2470</v>
      </c>
      <c r="I8327" s="63"/>
      <c r="J8327" s="63"/>
      <c r="K8327" s="63"/>
      <c r="L8327" s="63"/>
      <c r="M8327" s="63"/>
      <c r="N8327" s="63"/>
      <c r="O8327" s="63"/>
      <c r="P8327" s="63"/>
      <c r="Q8327" s="63"/>
    </row>
    <row r="8328" spans="1:17" ht="15.75" thickBot="1" x14ac:dyDescent="0.3">
      <c r="A8328" s="14" t="s">
        <v>2469</v>
      </c>
      <c r="B8328" s="14" t="s">
        <v>3</v>
      </c>
      <c r="C8328" s="12" t="s">
        <v>1</v>
      </c>
      <c r="D8328" s="43" t="s">
        <v>1</v>
      </c>
      <c r="E8328" s="42" t="s">
        <v>1</v>
      </c>
      <c r="F8328" s="42" t="s">
        <v>1</v>
      </c>
      <c r="G8328" s="42" t="s">
        <v>1</v>
      </c>
      <c r="H8328" s="11" t="s">
        <v>1</v>
      </c>
      <c r="I8328" s="63"/>
      <c r="J8328" s="63"/>
      <c r="K8328" s="63"/>
      <c r="L8328" s="63"/>
      <c r="M8328" s="63"/>
      <c r="N8328" s="63"/>
      <c r="O8328" s="63"/>
      <c r="P8328" s="63"/>
      <c r="Q8328" s="63"/>
    </row>
    <row r="8329" spans="1:17" ht="34.5" thickBot="1" x14ac:dyDescent="0.3">
      <c r="A8329" s="22" t="s">
        <v>4</v>
      </c>
      <c r="B8329" s="22" t="s">
        <v>5</v>
      </c>
      <c r="C8329" s="22" t="s">
        <v>6</v>
      </c>
      <c r="D8329" s="44" t="s">
        <v>2891</v>
      </c>
      <c r="E8329" s="44" t="s">
        <v>2895</v>
      </c>
      <c r="F8329" s="44" t="s">
        <v>7</v>
      </c>
      <c r="G8329" s="44" t="s">
        <v>8</v>
      </c>
      <c r="H8329" s="22" t="s">
        <v>9</v>
      </c>
      <c r="I8329" s="64" t="s">
        <v>2718</v>
      </c>
      <c r="J8329" s="64" t="s">
        <v>2879</v>
      </c>
      <c r="K8329" s="64" t="s">
        <v>2942</v>
      </c>
      <c r="L8329" s="64" t="s">
        <v>2942</v>
      </c>
      <c r="M8329" s="64" t="s">
        <v>2950</v>
      </c>
      <c r="N8329" s="64" t="s">
        <v>2949</v>
      </c>
      <c r="O8329" s="64" t="s">
        <v>2948</v>
      </c>
      <c r="P8329" s="64" t="s">
        <v>2942</v>
      </c>
      <c r="Q8329" s="64" t="s">
        <v>2944</v>
      </c>
    </row>
    <row r="8330" spans="1:17" x14ac:dyDescent="0.25">
      <c r="A8330" s="15" t="s">
        <v>1</v>
      </c>
      <c r="B8330" s="15" t="s">
        <v>1</v>
      </c>
      <c r="C8330" s="15" t="s">
        <v>1</v>
      </c>
      <c r="D8330" s="45" t="s">
        <v>1</v>
      </c>
      <c r="E8330" s="45" t="s">
        <v>1</v>
      </c>
      <c r="F8330" s="46" t="s">
        <v>1</v>
      </c>
      <c r="G8330" s="47" t="s">
        <v>1</v>
      </c>
      <c r="H8330" s="16" t="s">
        <v>1</v>
      </c>
      <c r="I8330" s="65">
        <v>1</v>
      </c>
      <c r="J8330" s="65" t="s">
        <v>2894</v>
      </c>
      <c r="K8330" s="65">
        <v>3</v>
      </c>
      <c r="L8330" s="65" t="s">
        <v>2945</v>
      </c>
      <c r="M8330" s="65">
        <v>5</v>
      </c>
      <c r="N8330" s="65">
        <v>6</v>
      </c>
      <c r="O8330" s="65">
        <v>7</v>
      </c>
      <c r="P8330" s="65" t="s">
        <v>2946</v>
      </c>
      <c r="Q8330" s="65">
        <v>9</v>
      </c>
    </row>
    <row r="8331" spans="1:17" x14ac:dyDescent="0.25">
      <c r="A8331" s="14" t="s">
        <v>2469</v>
      </c>
      <c r="B8331" s="14" t="s">
        <v>3</v>
      </c>
      <c r="C8331" s="12" t="s">
        <v>11</v>
      </c>
      <c r="D8331" s="43" t="s">
        <v>2471</v>
      </c>
      <c r="E8331" s="42" t="s">
        <v>1</v>
      </c>
      <c r="F8331" s="42" t="s">
        <v>1</v>
      </c>
      <c r="G8331" s="42" t="s">
        <v>1</v>
      </c>
      <c r="H8331" s="11" t="s">
        <v>2470</v>
      </c>
      <c r="I8331" s="63"/>
      <c r="J8331" s="63"/>
      <c r="K8331" s="63"/>
      <c r="L8331" s="63"/>
      <c r="M8331" s="63"/>
      <c r="N8331" s="63"/>
      <c r="O8331" s="63"/>
      <c r="P8331" s="63">
        <f t="shared" si="6637"/>
        <v>0</v>
      </c>
      <c r="Q8331" s="63" t="str">
        <f t="shared" si="6638"/>
        <v>-</v>
      </c>
    </row>
    <row r="8332" spans="1:17" ht="22.5" x14ac:dyDescent="0.25">
      <c r="A8332" s="14" t="s">
        <v>1</v>
      </c>
      <c r="B8332" s="14" t="s">
        <v>1</v>
      </c>
      <c r="C8332" s="14" t="s">
        <v>1</v>
      </c>
      <c r="D8332" s="42" t="s">
        <v>1</v>
      </c>
      <c r="E8332" s="42" t="s">
        <v>1</v>
      </c>
      <c r="F8332" s="42" t="s">
        <v>1</v>
      </c>
      <c r="G8332" s="42" t="s">
        <v>1</v>
      </c>
      <c r="H8332" s="17" t="s">
        <v>13</v>
      </c>
      <c r="I8332" s="66">
        <f t="shared" ref="I8332" si="6688">SUM(I8333,I8341,I8343)</f>
        <v>721294</v>
      </c>
      <c r="J8332" s="66">
        <f t="shared" ref="J8332:K8332" si="6689">SUM(J8333,J8341,J8343)</f>
        <v>721294</v>
      </c>
      <c r="K8332" s="66">
        <f t="shared" si="6689"/>
        <v>0</v>
      </c>
      <c r="L8332" s="66">
        <f t="shared" ref="L8332:L8395" si="6690">SUM(M8332:O8332)</f>
        <v>74030</v>
      </c>
      <c r="M8332" s="66">
        <f t="shared" ref="M8332" si="6691">SUM(M8333,M8341,M8343)</f>
        <v>0</v>
      </c>
      <c r="N8332" s="66">
        <f t="shared" ref="N8332:O8332" si="6692">SUM(N8333,N8341,N8343)</f>
        <v>0</v>
      </c>
      <c r="O8332" s="66">
        <f t="shared" si="6692"/>
        <v>74030</v>
      </c>
      <c r="P8332" s="66">
        <f t="shared" si="6637"/>
        <v>74030</v>
      </c>
      <c r="Q8332" s="66">
        <f t="shared" si="6638"/>
        <v>10.26349865658109</v>
      </c>
    </row>
    <row r="8333" spans="1:17" x14ac:dyDescent="0.25">
      <c r="A8333" s="12" t="s">
        <v>2469</v>
      </c>
      <c r="B8333" s="12" t="s">
        <v>3</v>
      </c>
      <c r="C8333" s="12" t="s">
        <v>11</v>
      </c>
      <c r="D8333" s="43" t="s">
        <v>2471</v>
      </c>
      <c r="E8333" s="42" t="s">
        <v>2709</v>
      </c>
      <c r="F8333" s="42" t="s">
        <v>1</v>
      </c>
      <c r="G8333" s="42" t="s">
        <v>1</v>
      </c>
      <c r="H8333" s="11" t="s">
        <v>15</v>
      </c>
      <c r="I8333" s="67">
        <f t="shared" ref="I8333" si="6693">SUM(I8334,I8335)</f>
        <v>560681</v>
      </c>
      <c r="J8333" s="67">
        <f t="shared" ref="J8333:K8333" si="6694">SUM(J8334,J8335)</f>
        <v>560681</v>
      </c>
      <c r="K8333" s="67">
        <f t="shared" si="6694"/>
        <v>0</v>
      </c>
      <c r="L8333" s="67">
        <f t="shared" si="6690"/>
        <v>42222</v>
      </c>
      <c r="M8333" s="67">
        <f t="shared" ref="M8333" si="6695">SUM(M8334,M8335)</f>
        <v>0</v>
      </c>
      <c r="N8333" s="67">
        <f t="shared" ref="N8333:O8333" si="6696">SUM(N8334,N8335)</f>
        <v>0</v>
      </c>
      <c r="O8333" s="67">
        <f t="shared" si="6696"/>
        <v>42222</v>
      </c>
      <c r="P8333" s="67">
        <f t="shared" si="6637"/>
        <v>42222</v>
      </c>
      <c r="Q8333" s="67">
        <f t="shared" si="6638"/>
        <v>7.5304852491880405</v>
      </c>
    </row>
    <row r="8334" spans="1:17" x14ac:dyDescent="0.25">
      <c r="A8334" s="12" t="s">
        <v>2469</v>
      </c>
      <c r="B8334" s="12" t="s">
        <v>3</v>
      </c>
      <c r="C8334" s="12" t="s">
        <v>11</v>
      </c>
      <c r="D8334" s="43" t="s">
        <v>2471</v>
      </c>
      <c r="E8334" s="48">
        <v>6111</v>
      </c>
      <c r="F8334" s="43"/>
      <c r="G8334" s="56" t="s">
        <v>2901</v>
      </c>
      <c r="H8334" s="23" t="s">
        <v>16</v>
      </c>
      <c r="I8334" s="68">
        <v>475361</v>
      </c>
      <c r="J8334" s="68">
        <v>475361</v>
      </c>
      <c r="K8334" s="68"/>
      <c r="L8334" s="68">
        <f t="shared" si="6690"/>
        <v>30000</v>
      </c>
      <c r="M8334" s="68"/>
      <c r="N8334" s="68"/>
      <c r="O8334" s="68">
        <v>30000</v>
      </c>
      <c r="P8334" s="68">
        <f t="shared" si="6637"/>
        <v>30000</v>
      </c>
      <c r="Q8334" s="68">
        <f t="shared" si="6638"/>
        <v>6.3109931189138369</v>
      </c>
    </row>
    <row r="8335" spans="1:17" x14ac:dyDescent="0.25">
      <c r="A8335" s="14" t="s">
        <v>2469</v>
      </c>
      <c r="B8335" s="14" t="s">
        <v>3</v>
      </c>
      <c r="C8335" s="14" t="s">
        <v>11</v>
      </c>
      <c r="D8335" s="50" t="s">
        <v>2471</v>
      </c>
      <c r="E8335" s="50" t="s">
        <v>2719</v>
      </c>
      <c r="F8335" s="43" t="s">
        <v>1</v>
      </c>
      <c r="G8335" s="49" t="s">
        <v>1</v>
      </c>
      <c r="H8335" s="11" t="s">
        <v>19</v>
      </c>
      <c r="I8335" s="67">
        <f t="shared" ref="I8335:O8335" si="6697">SUM(I8336:I8340)</f>
        <v>85320</v>
      </c>
      <c r="J8335" s="67">
        <f t="shared" si="6697"/>
        <v>85320</v>
      </c>
      <c r="K8335" s="67">
        <f t="shared" si="6697"/>
        <v>0</v>
      </c>
      <c r="L8335" s="67">
        <f t="shared" si="6690"/>
        <v>12222</v>
      </c>
      <c r="M8335" s="67">
        <f t="shared" si="6697"/>
        <v>0</v>
      </c>
      <c r="N8335" s="67">
        <f t="shared" si="6697"/>
        <v>0</v>
      </c>
      <c r="O8335" s="67">
        <f t="shared" si="6697"/>
        <v>12222</v>
      </c>
      <c r="P8335" s="67">
        <f t="shared" si="6637"/>
        <v>12222</v>
      </c>
      <c r="Q8335" s="67">
        <f t="shared" si="6638"/>
        <v>14.324894514767934</v>
      </c>
    </row>
    <row r="8336" spans="1:17" x14ac:dyDescent="0.25">
      <c r="A8336" s="12" t="s">
        <v>2469</v>
      </c>
      <c r="B8336" s="12" t="s">
        <v>3</v>
      </c>
      <c r="C8336" s="12" t="s">
        <v>11</v>
      </c>
      <c r="D8336" s="43" t="s">
        <v>2471</v>
      </c>
      <c r="E8336" s="48">
        <v>6112</v>
      </c>
      <c r="F8336" s="43" t="s">
        <v>2472</v>
      </c>
      <c r="G8336" s="56" t="s">
        <v>2901</v>
      </c>
      <c r="H8336" s="23" t="s">
        <v>73</v>
      </c>
      <c r="I8336" s="68">
        <v>14630</v>
      </c>
      <c r="J8336" s="68">
        <v>14630</v>
      </c>
      <c r="K8336" s="68"/>
      <c r="L8336" s="68">
        <f t="shared" si="6690"/>
        <v>848</v>
      </c>
      <c r="M8336" s="68"/>
      <c r="N8336" s="68"/>
      <c r="O8336" s="68">
        <v>848</v>
      </c>
      <c r="P8336" s="68">
        <f t="shared" si="6637"/>
        <v>848</v>
      </c>
      <c r="Q8336" s="68">
        <f t="shared" si="6638"/>
        <v>5.796308954203691</v>
      </c>
    </row>
    <row r="8337" spans="1:17" x14ac:dyDescent="0.25">
      <c r="A8337" s="12" t="s">
        <v>2469</v>
      </c>
      <c r="B8337" s="12" t="s">
        <v>3</v>
      </c>
      <c r="C8337" s="12" t="s">
        <v>11</v>
      </c>
      <c r="D8337" s="43" t="s">
        <v>2471</v>
      </c>
      <c r="E8337" s="48">
        <v>6112</v>
      </c>
      <c r="F8337" s="43" t="s">
        <v>2473</v>
      </c>
      <c r="G8337" s="56" t="s">
        <v>2901</v>
      </c>
      <c r="H8337" s="23" t="s">
        <v>22</v>
      </c>
      <c r="I8337" s="68">
        <v>51060</v>
      </c>
      <c r="J8337" s="68">
        <v>51060</v>
      </c>
      <c r="K8337" s="68"/>
      <c r="L8337" s="68">
        <f t="shared" si="6690"/>
        <v>3500</v>
      </c>
      <c r="M8337" s="68"/>
      <c r="N8337" s="68"/>
      <c r="O8337" s="68">
        <v>3500</v>
      </c>
      <c r="P8337" s="68">
        <f t="shared" ref="P8337:P8400" si="6698">K8337+L8337</f>
        <v>3500</v>
      </c>
      <c r="Q8337" s="68">
        <f t="shared" ref="Q8337:Q8400" si="6699">IF(J8337=0,"-",P8337/J8337*100)</f>
        <v>6.8546807677242461</v>
      </c>
    </row>
    <row r="8338" spans="1:17" x14ac:dyDescent="0.25">
      <c r="A8338" s="12" t="s">
        <v>2469</v>
      </c>
      <c r="B8338" s="12" t="s">
        <v>3</v>
      </c>
      <c r="C8338" s="12" t="s">
        <v>11</v>
      </c>
      <c r="D8338" s="43" t="s">
        <v>2471</v>
      </c>
      <c r="E8338" s="48">
        <v>6112</v>
      </c>
      <c r="F8338" s="43" t="s">
        <v>2474</v>
      </c>
      <c r="G8338" s="56" t="s">
        <v>2901</v>
      </c>
      <c r="H8338" s="23" t="s">
        <v>24</v>
      </c>
      <c r="I8338" s="68">
        <v>10930</v>
      </c>
      <c r="J8338" s="68">
        <v>10930</v>
      </c>
      <c r="K8338" s="68"/>
      <c r="L8338" s="68">
        <f t="shared" si="6690"/>
        <v>0</v>
      </c>
      <c r="M8338" s="68"/>
      <c r="N8338" s="68"/>
      <c r="O8338" s="68"/>
      <c r="P8338" s="68">
        <f t="shared" si="6698"/>
        <v>0</v>
      </c>
      <c r="Q8338" s="68">
        <f t="shared" si="6699"/>
        <v>0</v>
      </c>
    </row>
    <row r="8339" spans="1:17" x14ac:dyDescent="0.25">
      <c r="A8339" s="12" t="s">
        <v>2469</v>
      </c>
      <c r="B8339" s="12" t="s">
        <v>3</v>
      </c>
      <c r="C8339" s="12" t="s">
        <v>11</v>
      </c>
      <c r="D8339" s="43" t="s">
        <v>2471</v>
      </c>
      <c r="E8339" s="48">
        <v>6112</v>
      </c>
      <c r="F8339" s="43" t="s">
        <v>2475</v>
      </c>
      <c r="G8339" s="56" t="s">
        <v>2901</v>
      </c>
      <c r="H8339" s="23" t="s">
        <v>76</v>
      </c>
      <c r="I8339" s="68">
        <v>5000</v>
      </c>
      <c r="J8339" s="68">
        <v>5000</v>
      </c>
      <c r="K8339" s="68"/>
      <c r="L8339" s="68">
        <f t="shared" si="6690"/>
        <v>5000</v>
      </c>
      <c r="M8339" s="68"/>
      <c r="N8339" s="68"/>
      <c r="O8339" s="68">
        <v>5000</v>
      </c>
      <c r="P8339" s="68">
        <f t="shared" si="6698"/>
        <v>5000</v>
      </c>
      <c r="Q8339" s="68">
        <f t="shared" si="6699"/>
        <v>100</v>
      </c>
    </row>
    <row r="8340" spans="1:17" x14ac:dyDescent="0.25">
      <c r="A8340" s="12" t="s">
        <v>2469</v>
      </c>
      <c r="B8340" s="12" t="s">
        <v>3</v>
      </c>
      <c r="C8340" s="12" t="s">
        <v>11</v>
      </c>
      <c r="D8340" s="43" t="s">
        <v>2471</v>
      </c>
      <c r="E8340" s="48">
        <v>6112</v>
      </c>
      <c r="F8340" s="43" t="s">
        <v>2476</v>
      </c>
      <c r="G8340" s="56" t="s">
        <v>2901</v>
      </c>
      <c r="H8340" s="23" t="s">
        <v>26</v>
      </c>
      <c r="I8340" s="68">
        <v>3700</v>
      </c>
      <c r="J8340" s="68">
        <v>3700</v>
      </c>
      <c r="K8340" s="68"/>
      <c r="L8340" s="68">
        <f t="shared" si="6690"/>
        <v>2874</v>
      </c>
      <c r="M8340" s="68"/>
      <c r="N8340" s="68"/>
      <c r="O8340" s="68">
        <v>2874</v>
      </c>
      <c r="P8340" s="68">
        <f t="shared" si="6698"/>
        <v>2874</v>
      </c>
      <c r="Q8340" s="68">
        <f t="shared" si="6699"/>
        <v>77.675675675675677</v>
      </c>
    </row>
    <row r="8341" spans="1:17" x14ac:dyDescent="0.25">
      <c r="A8341" s="12" t="s">
        <v>2469</v>
      </c>
      <c r="B8341" s="12" t="s">
        <v>3</v>
      </c>
      <c r="C8341" s="12" t="s">
        <v>11</v>
      </c>
      <c r="D8341" s="43" t="s">
        <v>2471</v>
      </c>
      <c r="E8341" s="42" t="s">
        <v>2710</v>
      </c>
      <c r="F8341" s="42" t="s">
        <v>1</v>
      </c>
      <c r="G8341" s="42" t="s">
        <v>1</v>
      </c>
      <c r="H8341" s="11" t="s">
        <v>28</v>
      </c>
      <c r="I8341" s="67">
        <f t="shared" ref="I8341:O8341" si="6700">SUM(I8342)</f>
        <v>49913</v>
      </c>
      <c r="J8341" s="67">
        <f t="shared" si="6700"/>
        <v>49913</v>
      </c>
      <c r="K8341" s="67">
        <f t="shared" si="6700"/>
        <v>0</v>
      </c>
      <c r="L8341" s="67">
        <f t="shared" si="6690"/>
        <v>4000</v>
      </c>
      <c r="M8341" s="67">
        <f t="shared" si="6700"/>
        <v>0</v>
      </c>
      <c r="N8341" s="67">
        <f t="shared" si="6700"/>
        <v>0</v>
      </c>
      <c r="O8341" s="67">
        <f t="shared" si="6700"/>
        <v>4000</v>
      </c>
      <c r="P8341" s="67">
        <f t="shared" si="6698"/>
        <v>4000</v>
      </c>
      <c r="Q8341" s="67">
        <f t="shared" si="6699"/>
        <v>8.0139442630176507</v>
      </c>
    </row>
    <row r="8342" spans="1:17" x14ac:dyDescent="0.25">
      <c r="A8342" s="12" t="s">
        <v>2469</v>
      </c>
      <c r="B8342" s="12" t="s">
        <v>3</v>
      </c>
      <c r="C8342" s="12" t="s">
        <v>11</v>
      </c>
      <c r="D8342" s="43" t="s">
        <v>2471</v>
      </c>
      <c r="E8342" s="48">
        <v>6121</v>
      </c>
      <c r="F8342" s="43"/>
      <c r="G8342" s="56" t="s">
        <v>2901</v>
      </c>
      <c r="H8342" s="23" t="s">
        <v>29</v>
      </c>
      <c r="I8342" s="68">
        <v>49913</v>
      </c>
      <c r="J8342" s="68">
        <v>49913</v>
      </c>
      <c r="K8342" s="68"/>
      <c r="L8342" s="68">
        <f t="shared" si="6690"/>
        <v>4000</v>
      </c>
      <c r="M8342" s="68"/>
      <c r="N8342" s="68"/>
      <c r="O8342" s="68">
        <v>4000</v>
      </c>
      <c r="P8342" s="68">
        <f t="shared" si="6698"/>
        <v>4000</v>
      </c>
      <c r="Q8342" s="68">
        <f t="shared" si="6699"/>
        <v>8.0139442630176507</v>
      </c>
    </row>
    <row r="8343" spans="1:17" x14ac:dyDescent="0.25">
      <c r="A8343" s="12" t="s">
        <v>2469</v>
      </c>
      <c r="B8343" s="12" t="s">
        <v>3</v>
      </c>
      <c r="C8343" s="12" t="s">
        <v>11</v>
      </c>
      <c r="D8343" s="43" t="s">
        <v>2471</v>
      </c>
      <c r="E8343" s="42" t="s">
        <v>2711</v>
      </c>
      <c r="F8343" s="42" t="s">
        <v>1</v>
      </c>
      <c r="G8343" s="42" t="s">
        <v>1</v>
      </c>
      <c r="H8343" s="11" t="s">
        <v>32</v>
      </c>
      <c r="I8343" s="67">
        <f t="shared" ref="I8343:O8343" si="6701">SUM(I8344:I8350)</f>
        <v>110700</v>
      </c>
      <c r="J8343" s="67">
        <f t="shared" si="6701"/>
        <v>110700</v>
      </c>
      <c r="K8343" s="67">
        <f t="shared" si="6701"/>
        <v>0</v>
      </c>
      <c r="L8343" s="67">
        <f t="shared" si="6690"/>
        <v>27808</v>
      </c>
      <c r="M8343" s="67">
        <f t="shared" si="6701"/>
        <v>0</v>
      </c>
      <c r="N8343" s="67">
        <f t="shared" si="6701"/>
        <v>0</v>
      </c>
      <c r="O8343" s="67">
        <f t="shared" si="6701"/>
        <v>27808</v>
      </c>
      <c r="P8343" s="67">
        <f t="shared" si="6698"/>
        <v>27808</v>
      </c>
      <c r="Q8343" s="67">
        <f t="shared" si="6699"/>
        <v>25.120144534778682</v>
      </c>
    </row>
    <row r="8344" spans="1:17" x14ac:dyDescent="0.25">
      <c r="A8344" s="12" t="s">
        <v>2469</v>
      </c>
      <c r="B8344" s="12" t="s">
        <v>3</v>
      </c>
      <c r="C8344" s="12" t="s">
        <v>11</v>
      </c>
      <c r="D8344" s="43" t="s">
        <v>2471</v>
      </c>
      <c r="E8344" s="48">
        <v>6131</v>
      </c>
      <c r="F8344" s="43"/>
      <c r="G8344" s="56" t="s">
        <v>2901</v>
      </c>
      <c r="H8344" s="23" t="s">
        <v>33</v>
      </c>
      <c r="I8344" s="68">
        <v>15000</v>
      </c>
      <c r="J8344" s="68">
        <v>15000</v>
      </c>
      <c r="K8344" s="68"/>
      <c r="L8344" s="68">
        <f t="shared" si="6690"/>
        <v>0</v>
      </c>
      <c r="M8344" s="68"/>
      <c r="N8344" s="68"/>
      <c r="O8344" s="68">
        <v>0</v>
      </c>
      <c r="P8344" s="68">
        <f t="shared" si="6698"/>
        <v>0</v>
      </c>
      <c r="Q8344" s="68">
        <f t="shared" si="6699"/>
        <v>0</v>
      </c>
    </row>
    <row r="8345" spans="1:17" x14ac:dyDescent="0.25">
      <c r="A8345" s="12" t="s">
        <v>2469</v>
      </c>
      <c r="B8345" s="12" t="s">
        <v>3</v>
      </c>
      <c r="C8345" s="12" t="s">
        <v>11</v>
      </c>
      <c r="D8345" s="43" t="s">
        <v>2471</v>
      </c>
      <c r="E8345" s="48">
        <v>6133</v>
      </c>
      <c r="F8345" s="43"/>
      <c r="G8345" s="56" t="s">
        <v>2901</v>
      </c>
      <c r="H8345" s="23" t="s">
        <v>229</v>
      </c>
      <c r="I8345" s="68">
        <v>20000</v>
      </c>
      <c r="J8345" s="68">
        <v>20000</v>
      </c>
      <c r="K8345" s="68"/>
      <c r="L8345" s="68">
        <f t="shared" si="6690"/>
        <v>1400</v>
      </c>
      <c r="M8345" s="68"/>
      <c r="N8345" s="68"/>
      <c r="O8345" s="68">
        <v>1400</v>
      </c>
      <c r="P8345" s="68">
        <f t="shared" si="6698"/>
        <v>1400</v>
      </c>
      <c r="Q8345" s="68">
        <f t="shared" si="6699"/>
        <v>7.0000000000000009</v>
      </c>
    </row>
    <row r="8346" spans="1:17" x14ac:dyDescent="0.25">
      <c r="A8346" s="12" t="s">
        <v>2469</v>
      </c>
      <c r="B8346" s="12" t="s">
        <v>3</v>
      </c>
      <c r="C8346" s="12" t="s">
        <v>11</v>
      </c>
      <c r="D8346" s="43" t="s">
        <v>2471</v>
      </c>
      <c r="E8346" s="48">
        <v>6134</v>
      </c>
      <c r="F8346" s="43"/>
      <c r="G8346" s="56" t="s">
        <v>2901</v>
      </c>
      <c r="H8346" s="23" t="s">
        <v>169</v>
      </c>
      <c r="I8346" s="68">
        <v>4000</v>
      </c>
      <c r="J8346" s="68">
        <v>4000</v>
      </c>
      <c r="K8346" s="68"/>
      <c r="L8346" s="68">
        <f t="shared" si="6690"/>
        <v>0</v>
      </c>
      <c r="M8346" s="68"/>
      <c r="N8346" s="68"/>
      <c r="O8346" s="68">
        <v>0</v>
      </c>
      <c r="P8346" s="68">
        <f t="shared" si="6698"/>
        <v>0</v>
      </c>
      <c r="Q8346" s="68">
        <f t="shared" si="6699"/>
        <v>0</v>
      </c>
    </row>
    <row r="8347" spans="1:17" x14ac:dyDescent="0.25">
      <c r="A8347" s="12" t="s">
        <v>2469</v>
      </c>
      <c r="B8347" s="12" t="s">
        <v>3</v>
      </c>
      <c r="C8347" s="12" t="s">
        <v>11</v>
      </c>
      <c r="D8347" s="43" t="s">
        <v>2471</v>
      </c>
      <c r="E8347" s="48">
        <v>6135</v>
      </c>
      <c r="F8347" s="43"/>
      <c r="G8347" s="56" t="s">
        <v>2901</v>
      </c>
      <c r="H8347" s="23" t="s">
        <v>231</v>
      </c>
      <c r="I8347" s="68">
        <v>300</v>
      </c>
      <c r="J8347" s="68">
        <v>300</v>
      </c>
      <c r="K8347" s="68"/>
      <c r="L8347" s="68">
        <f t="shared" si="6690"/>
        <v>0</v>
      </c>
      <c r="M8347" s="68"/>
      <c r="N8347" s="68"/>
      <c r="O8347" s="68">
        <v>0</v>
      </c>
      <c r="P8347" s="68">
        <f t="shared" si="6698"/>
        <v>0</v>
      </c>
      <c r="Q8347" s="68">
        <f t="shared" si="6699"/>
        <v>0</v>
      </c>
    </row>
    <row r="8348" spans="1:17" x14ac:dyDescent="0.25">
      <c r="A8348" s="12" t="s">
        <v>2469</v>
      </c>
      <c r="B8348" s="12" t="s">
        <v>3</v>
      </c>
      <c r="C8348" s="12" t="s">
        <v>11</v>
      </c>
      <c r="D8348" s="43" t="s">
        <v>2471</v>
      </c>
      <c r="E8348" s="48">
        <v>6137</v>
      </c>
      <c r="F8348" s="43"/>
      <c r="G8348" s="56" t="s">
        <v>2901</v>
      </c>
      <c r="H8348" s="23" t="s">
        <v>235</v>
      </c>
      <c r="I8348" s="68">
        <v>15000</v>
      </c>
      <c r="J8348" s="68">
        <v>15000</v>
      </c>
      <c r="K8348" s="68"/>
      <c r="L8348" s="68">
        <f t="shared" si="6690"/>
        <v>15000</v>
      </c>
      <c r="M8348" s="68"/>
      <c r="N8348" s="68"/>
      <c r="O8348" s="68">
        <v>15000</v>
      </c>
      <c r="P8348" s="68">
        <f t="shared" si="6698"/>
        <v>15000</v>
      </c>
      <c r="Q8348" s="68">
        <f t="shared" si="6699"/>
        <v>100</v>
      </c>
    </row>
    <row r="8349" spans="1:17" x14ac:dyDescent="0.25">
      <c r="A8349" s="12" t="s">
        <v>2469</v>
      </c>
      <c r="B8349" s="12" t="s">
        <v>3</v>
      </c>
      <c r="C8349" s="12" t="s">
        <v>11</v>
      </c>
      <c r="D8349" s="43" t="s">
        <v>2471</v>
      </c>
      <c r="E8349" s="48">
        <v>6138</v>
      </c>
      <c r="F8349" s="43"/>
      <c r="G8349" s="56" t="s">
        <v>2901</v>
      </c>
      <c r="H8349" s="23" t="s">
        <v>237</v>
      </c>
      <c r="I8349" s="68">
        <v>1500</v>
      </c>
      <c r="J8349" s="68">
        <v>1500</v>
      </c>
      <c r="K8349" s="68"/>
      <c r="L8349" s="68">
        <f t="shared" si="6690"/>
        <v>0</v>
      </c>
      <c r="M8349" s="68"/>
      <c r="N8349" s="68"/>
      <c r="O8349" s="68">
        <v>0</v>
      </c>
      <c r="P8349" s="68">
        <f t="shared" si="6698"/>
        <v>0</v>
      </c>
      <c r="Q8349" s="68">
        <f t="shared" si="6699"/>
        <v>0</v>
      </c>
    </row>
    <row r="8350" spans="1:17" x14ac:dyDescent="0.25">
      <c r="A8350" s="14" t="s">
        <v>2469</v>
      </c>
      <c r="B8350" s="14" t="s">
        <v>3</v>
      </c>
      <c r="C8350" s="14" t="s">
        <v>11</v>
      </c>
      <c r="D8350" s="50" t="s">
        <v>2471</v>
      </c>
      <c r="E8350" s="50" t="s">
        <v>2720</v>
      </c>
      <c r="F8350" s="43" t="s">
        <v>1</v>
      </c>
      <c r="G8350" s="49" t="s">
        <v>1</v>
      </c>
      <c r="H8350" s="11" t="s">
        <v>35</v>
      </c>
      <c r="I8350" s="67">
        <f t="shared" ref="I8350:O8350" si="6702">SUM(I8351:I8353)</f>
        <v>54900</v>
      </c>
      <c r="J8350" s="67">
        <f t="shared" si="6702"/>
        <v>54900</v>
      </c>
      <c r="K8350" s="67">
        <f t="shared" si="6702"/>
        <v>0</v>
      </c>
      <c r="L8350" s="67">
        <f t="shared" si="6690"/>
        <v>11408</v>
      </c>
      <c r="M8350" s="67">
        <f t="shared" si="6702"/>
        <v>0</v>
      </c>
      <c r="N8350" s="67">
        <f t="shared" si="6702"/>
        <v>0</v>
      </c>
      <c r="O8350" s="67">
        <f t="shared" si="6702"/>
        <v>11408</v>
      </c>
      <c r="P8350" s="67">
        <f t="shared" si="6698"/>
        <v>11408</v>
      </c>
      <c r="Q8350" s="67">
        <f t="shared" si="6699"/>
        <v>20.779599271402549</v>
      </c>
    </row>
    <row r="8351" spans="1:17" x14ac:dyDescent="0.25">
      <c r="A8351" s="12" t="s">
        <v>2469</v>
      </c>
      <c r="B8351" s="12" t="s">
        <v>3</v>
      </c>
      <c r="C8351" s="12" t="s">
        <v>11</v>
      </c>
      <c r="D8351" s="43" t="s">
        <v>2471</v>
      </c>
      <c r="E8351" s="48">
        <v>6139</v>
      </c>
      <c r="F8351" s="43"/>
      <c r="G8351" s="56" t="s">
        <v>2901</v>
      </c>
      <c r="H8351" s="23" t="s">
        <v>35</v>
      </c>
      <c r="I8351" s="68">
        <v>50000</v>
      </c>
      <c r="J8351" s="68">
        <v>50000</v>
      </c>
      <c r="K8351" s="68"/>
      <c r="L8351" s="68">
        <f t="shared" si="6690"/>
        <v>11000</v>
      </c>
      <c r="M8351" s="68"/>
      <c r="N8351" s="68"/>
      <c r="O8351" s="68">
        <v>11000</v>
      </c>
      <c r="P8351" s="68">
        <f t="shared" si="6698"/>
        <v>11000</v>
      </c>
      <c r="Q8351" s="68">
        <f t="shared" si="6699"/>
        <v>22</v>
      </c>
    </row>
    <row r="8352" spans="1:17" x14ac:dyDescent="0.25">
      <c r="A8352" s="12" t="s">
        <v>2469</v>
      </c>
      <c r="B8352" s="12" t="s">
        <v>3</v>
      </c>
      <c r="C8352" s="12" t="s">
        <v>11</v>
      </c>
      <c r="D8352" s="43" t="s">
        <v>2471</v>
      </c>
      <c r="E8352" s="48">
        <v>6139</v>
      </c>
      <c r="F8352" s="43" t="s">
        <v>2477</v>
      </c>
      <c r="G8352" s="56" t="s">
        <v>2901</v>
      </c>
      <c r="H8352" s="23" t="s">
        <v>43</v>
      </c>
      <c r="I8352" s="68">
        <v>2000</v>
      </c>
      <c r="J8352" s="68">
        <v>2000</v>
      </c>
      <c r="K8352" s="68"/>
      <c r="L8352" s="68">
        <f t="shared" si="6690"/>
        <v>166</v>
      </c>
      <c r="M8352" s="68"/>
      <c r="N8352" s="68"/>
      <c r="O8352" s="68">
        <v>166</v>
      </c>
      <c r="P8352" s="68">
        <f t="shared" si="6698"/>
        <v>166</v>
      </c>
      <c r="Q8352" s="68">
        <f t="shared" si="6699"/>
        <v>8.3000000000000007</v>
      </c>
    </row>
    <row r="8353" spans="1:17" ht="22.5" x14ac:dyDescent="0.25">
      <c r="A8353" s="12" t="s">
        <v>2469</v>
      </c>
      <c r="B8353" s="12" t="s">
        <v>3</v>
      </c>
      <c r="C8353" s="12" t="s">
        <v>11</v>
      </c>
      <c r="D8353" s="43" t="s">
        <v>2471</v>
      </c>
      <c r="E8353" s="48">
        <v>6139</v>
      </c>
      <c r="F8353" s="43" t="s">
        <v>2478</v>
      </c>
      <c r="G8353" s="56" t="s">
        <v>2901</v>
      </c>
      <c r="H8353" s="23" t="s">
        <v>49</v>
      </c>
      <c r="I8353" s="68">
        <v>2900</v>
      </c>
      <c r="J8353" s="68">
        <v>2900</v>
      </c>
      <c r="K8353" s="68"/>
      <c r="L8353" s="68">
        <f t="shared" si="6690"/>
        <v>242</v>
      </c>
      <c r="M8353" s="68"/>
      <c r="N8353" s="68"/>
      <c r="O8353" s="68">
        <v>242</v>
      </c>
      <c r="P8353" s="68">
        <f t="shared" si="6698"/>
        <v>242</v>
      </c>
      <c r="Q8353" s="68">
        <f t="shared" si="6699"/>
        <v>8.3448275862068968</v>
      </c>
    </row>
    <row r="8354" spans="1:17" ht="22.5" x14ac:dyDescent="0.25">
      <c r="A8354" s="14" t="s">
        <v>1</v>
      </c>
      <c r="B8354" s="14" t="s">
        <v>1</v>
      </c>
      <c r="C8354" s="14" t="s">
        <v>1</v>
      </c>
      <c r="D8354" s="42" t="s">
        <v>1</v>
      </c>
      <c r="E8354" s="42" t="s">
        <v>1</v>
      </c>
      <c r="F8354" s="42" t="s">
        <v>1</v>
      </c>
      <c r="G8354" s="42" t="s">
        <v>1</v>
      </c>
      <c r="H8354" s="17" t="s">
        <v>50</v>
      </c>
      <c r="I8354" s="66">
        <f t="shared" ref="I8354:O8355" si="6703">SUM(I8355)</f>
        <v>100</v>
      </c>
      <c r="J8354" s="66">
        <f t="shared" si="6703"/>
        <v>100</v>
      </c>
      <c r="K8354" s="66">
        <f t="shared" si="6703"/>
        <v>0</v>
      </c>
      <c r="L8354" s="66">
        <f t="shared" si="6690"/>
        <v>0</v>
      </c>
      <c r="M8354" s="66">
        <f t="shared" si="6703"/>
        <v>0</v>
      </c>
      <c r="N8354" s="66">
        <f t="shared" si="6703"/>
        <v>0</v>
      </c>
      <c r="O8354" s="66">
        <f t="shared" si="6703"/>
        <v>0</v>
      </c>
      <c r="P8354" s="66">
        <f t="shared" si="6698"/>
        <v>0</v>
      </c>
      <c r="Q8354" s="66">
        <f t="shared" si="6699"/>
        <v>0</v>
      </c>
    </row>
    <row r="8355" spans="1:17" x14ac:dyDescent="0.25">
      <c r="A8355" s="12" t="s">
        <v>2469</v>
      </c>
      <c r="B8355" s="12" t="s">
        <v>3</v>
      </c>
      <c r="C8355" s="12" t="s">
        <v>11</v>
      </c>
      <c r="D8355" s="43" t="s">
        <v>2471</v>
      </c>
      <c r="E8355" s="42" t="s">
        <v>2712</v>
      </c>
      <c r="F8355" s="42" t="s">
        <v>1</v>
      </c>
      <c r="G8355" s="42" t="s">
        <v>1</v>
      </c>
      <c r="H8355" s="11" t="s">
        <v>52</v>
      </c>
      <c r="I8355" s="67">
        <f t="shared" si="6703"/>
        <v>100</v>
      </c>
      <c r="J8355" s="67">
        <f t="shared" si="6703"/>
        <v>100</v>
      </c>
      <c r="K8355" s="67">
        <f t="shared" si="6703"/>
        <v>0</v>
      </c>
      <c r="L8355" s="67">
        <f t="shared" si="6690"/>
        <v>0</v>
      </c>
      <c r="M8355" s="67">
        <f t="shared" si="6703"/>
        <v>0</v>
      </c>
      <c r="N8355" s="67">
        <f t="shared" si="6703"/>
        <v>0</v>
      </c>
      <c r="O8355" s="67">
        <f t="shared" si="6703"/>
        <v>0</v>
      </c>
      <c r="P8355" s="67">
        <f t="shared" si="6698"/>
        <v>0</v>
      </c>
      <c r="Q8355" s="67">
        <f t="shared" si="6699"/>
        <v>0</v>
      </c>
    </row>
    <row r="8356" spans="1:17" x14ac:dyDescent="0.25">
      <c r="A8356" s="12" t="s">
        <v>2469</v>
      </c>
      <c r="B8356" s="12" t="s">
        <v>3</v>
      </c>
      <c r="C8356" s="12" t="s">
        <v>11</v>
      </c>
      <c r="D8356" s="43" t="s">
        <v>2471</v>
      </c>
      <c r="E8356" s="48">
        <v>6148</v>
      </c>
      <c r="F8356" s="43"/>
      <c r="G8356" s="56" t="s">
        <v>2901</v>
      </c>
      <c r="H8356" s="23" t="s">
        <v>58</v>
      </c>
      <c r="I8356" s="68">
        <v>100</v>
      </c>
      <c r="J8356" s="68">
        <v>100</v>
      </c>
      <c r="K8356" s="68"/>
      <c r="L8356" s="68">
        <f t="shared" si="6690"/>
        <v>0</v>
      </c>
      <c r="M8356" s="68"/>
      <c r="N8356" s="68"/>
      <c r="O8356" s="68"/>
      <c r="P8356" s="68">
        <f t="shared" si="6698"/>
        <v>0</v>
      </c>
      <c r="Q8356" s="68">
        <f t="shared" si="6699"/>
        <v>0</v>
      </c>
    </row>
    <row r="8357" spans="1:17" ht="22.5" x14ac:dyDescent="0.25">
      <c r="A8357" s="14" t="s">
        <v>1</v>
      </c>
      <c r="B8357" s="14" t="s">
        <v>1</v>
      </c>
      <c r="C8357" s="14" t="s">
        <v>1</v>
      </c>
      <c r="D8357" s="42" t="s">
        <v>1</v>
      </c>
      <c r="E8357" s="42" t="s">
        <v>1</v>
      </c>
      <c r="F8357" s="42" t="s">
        <v>1</v>
      </c>
      <c r="G8357" s="42" t="s">
        <v>1</v>
      </c>
      <c r="H8357" s="17" t="s">
        <v>59</v>
      </c>
      <c r="I8357" s="66">
        <f t="shared" ref="I8357:O8357" si="6704">SUM(I8358)</f>
        <v>408000</v>
      </c>
      <c r="J8357" s="66">
        <f t="shared" si="6704"/>
        <v>408000</v>
      </c>
      <c r="K8357" s="66">
        <f t="shared" si="6704"/>
        <v>0</v>
      </c>
      <c r="L8357" s="66">
        <f t="shared" si="6690"/>
        <v>0</v>
      </c>
      <c r="M8357" s="66">
        <f t="shared" si="6704"/>
        <v>0</v>
      </c>
      <c r="N8357" s="66">
        <f t="shared" si="6704"/>
        <v>0</v>
      </c>
      <c r="O8357" s="66">
        <f t="shared" si="6704"/>
        <v>0</v>
      </c>
      <c r="P8357" s="66">
        <f t="shared" si="6698"/>
        <v>0</v>
      </c>
      <c r="Q8357" s="66">
        <f t="shared" si="6699"/>
        <v>0</v>
      </c>
    </row>
    <row r="8358" spans="1:17" x14ac:dyDescent="0.25">
      <c r="A8358" s="12" t="s">
        <v>2469</v>
      </c>
      <c r="B8358" s="12" t="s">
        <v>3</v>
      </c>
      <c r="C8358" s="12" t="s">
        <v>11</v>
      </c>
      <c r="D8358" s="43" t="s">
        <v>2471</v>
      </c>
      <c r="E8358" s="42" t="s">
        <v>2715</v>
      </c>
      <c r="F8358" s="42" t="s">
        <v>1</v>
      </c>
      <c r="G8358" s="42" t="s">
        <v>1</v>
      </c>
      <c r="H8358" s="11" t="s">
        <v>61</v>
      </c>
      <c r="I8358" s="67">
        <f t="shared" ref="I8358" si="6705">SUM(I8359,I8362)</f>
        <v>408000</v>
      </c>
      <c r="J8358" s="67">
        <f t="shared" ref="J8358:K8358" si="6706">SUM(J8359,J8362)</f>
        <v>408000</v>
      </c>
      <c r="K8358" s="67">
        <f t="shared" si="6706"/>
        <v>0</v>
      </c>
      <c r="L8358" s="67">
        <f t="shared" si="6690"/>
        <v>0</v>
      </c>
      <c r="M8358" s="67">
        <f t="shared" ref="M8358" si="6707">SUM(M8359,M8362)</f>
        <v>0</v>
      </c>
      <c r="N8358" s="67">
        <f t="shared" ref="N8358:O8358" si="6708">SUM(N8359,N8362)</f>
        <v>0</v>
      </c>
      <c r="O8358" s="67">
        <f t="shared" si="6708"/>
        <v>0</v>
      </c>
      <c r="P8358" s="67">
        <f t="shared" si="6698"/>
        <v>0</v>
      </c>
      <c r="Q8358" s="67">
        <f t="shared" si="6699"/>
        <v>0</v>
      </c>
    </row>
    <row r="8359" spans="1:17" x14ac:dyDescent="0.25">
      <c r="A8359" s="14" t="s">
        <v>2469</v>
      </c>
      <c r="B8359" s="14" t="s">
        <v>3</v>
      </c>
      <c r="C8359" s="14" t="s">
        <v>11</v>
      </c>
      <c r="D8359" s="50" t="s">
        <v>2471</v>
      </c>
      <c r="E8359" s="50" t="s">
        <v>2724</v>
      </c>
      <c r="F8359" s="43" t="s">
        <v>1</v>
      </c>
      <c r="G8359" s="49" t="s">
        <v>1</v>
      </c>
      <c r="H8359" s="11" t="s">
        <v>62</v>
      </c>
      <c r="I8359" s="67">
        <f t="shared" ref="I8359" si="6709">SUM(I8360:I8361)</f>
        <v>238000</v>
      </c>
      <c r="J8359" s="67">
        <f t="shared" ref="J8359:K8359" si="6710">SUM(J8360:J8361)</f>
        <v>238000</v>
      </c>
      <c r="K8359" s="67">
        <f t="shared" si="6710"/>
        <v>0</v>
      </c>
      <c r="L8359" s="67">
        <f t="shared" si="6690"/>
        <v>0</v>
      </c>
      <c r="M8359" s="67">
        <f t="shared" ref="M8359" si="6711">SUM(M8360:M8361)</f>
        <v>0</v>
      </c>
      <c r="N8359" s="67">
        <f t="shared" ref="N8359:O8359" si="6712">SUM(N8360:N8361)</f>
        <v>0</v>
      </c>
      <c r="O8359" s="67">
        <f t="shared" si="6712"/>
        <v>0</v>
      </c>
      <c r="P8359" s="67">
        <f t="shared" si="6698"/>
        <v>0</v>
      </c>
      <c r="Q8359" s="67">
        <f t="shared" si="6699"/>
        <v>0</v>
      </c>
    </row>
    <row r="8360" spans="1:17" x14ac:dyDescent="0.25">
      <c r="A8360" s="12" t="s">
        <v>2469</v>
      </c>
      <c r="B8360" s="12" t="s">
        <v>3</v>
      </c>
      <c r="C8360" s="12" t="s">
        <v>11</v>
      </c>
      <c r="D8360" s="43" t="s">
        <v>2471</v>
      </c>
      <c r="E8360" s="48">
        <v>8213</v>
      </c>
      <c r="F8360" s="43" t="s">
        <v>2479</v>
      </c>
      <c r="G8360" s="56" t="s">
        <v>2901</v>
      </c>
      <c r="H8360" s="23" t="s">
        <v>2480</v>
      </c>
      <c r="I8360" s="68">
        <v>25000</v>
      </c>
      <c r="J8360" s="68">
        <v>25000</v>
      </c>
      <c r="K8360" s="68"/>
      <c r="L8360" s="68">
        <f t="shared" si="6690"/>
        <v>0</v>
      </c>
      <c r="M8360" s="68"/>
      <c r="N8360" s="68"/>
      <c r="O8360" s="68"/>
      <c r="P8360" s="68">
        <f t="shared" si="6698"/>
        <v>0</v>
      </c>
      <c r="Q8360" s="68">
        <f t="shared" si="6699"/>
        <v>0</v>
      </c>
    </row>
    <row r="8361" spans="1:17" x14ac:dyDescent="0.25">
      <c r="A8361" s="12" t="s">
        <v>2469</v>
      </c>
      <c r="B8361" s="12" t="s">
        <v>3</v>
      </c>
      <c r="C8361" s="12" t="s">
        <v>11</v>
      </c>
      <c r="D8361" s="43" t="s">
        <v>2471</v>
      </c>
      <c r="E8361" s="48">
        <v>8213</v>
      </c>
      <c r="F8361" s="43" t="s">
        <v>2481</v>
      </c>
      <c r="G8361" s="56" t="s">
        <v>2901</v>
      </c>
      <c r="H8361" s="23" t="s">
        <v>2482</v>
      </c>
      <c r="I8361" s="68">
        <v>213000</v>
      </c>
      <c r="J8361" s="68">
        <v>213000</v>
      </c>
      <c r="K8361" s="68"/>
      <c r="L8361" s="68">
        <f t="shared" si="6690"/>
        <v>0</v>
      </c>
      <c r="M8361" s="68"/>
      <c r="N8361" s="68"/>
      <c r="O8361" s="68"/>
      <c r="P8361" s="68">
        <f t="shared" si="6698"/>
        <v>0</v>
      </c>
      <c r="Q8361" s="68">
        <f t="shared" si="6699"/>
        <v>0</v>
      </c>
    </row>
    <row r="8362" spans="1:17" x14ac:dyDescent="0.25">
      <c r="A8362" s="14" t="s">
        <v>2469</v>
      </c>
      <c r="B8362" s="14" t="s">
        <v>3</v>
      </c>
      <c r="C8362" s="14" t="s">
        <v>11</v>
      </c>
      <c r="D8362" s="50" t="s">
        <v>2471</v>
      </c>
      <c r="E8362" s="50" t="s">
        <v>2780</v>
      </c>
      <c r="F8362" s="43" t="s">
        <v>1</v>
      </c>
      <c r="G8362" s="49" t="s">
        <v>1</v>
      </c>
      <c r="H8362" s="11" t="s">
        <v>183</v>
      </c>
      <c r="I8362" s="67">
        <f t="shared" ref="I8362:O8362" si="6713">SUM(I8363:I8364)</f>
        <v>170000</v>
      </c>
      <c r="J8362" s="67">
        <f t="shared" si="6713"/>
        <v>170000</v>
      </c>
      <c r="K8362" s="67">
        <f t="shared" si="6713"/>
        <v>0</v>
      </c>
      <c r="L8362" s="67">
        <f t="shared" si="6690"/>
        <v>0</v>
      </c>
      <c r="M8362" s="67">
        <f t="shared" si="6713"/>
        <v>0</v>
      </c>
      <c r="N8362" s="67">
        <f t="shared" si="6713"/>
        <v>0</v>
      </c>
      <c r="O8362" s="67">
        <f t="shared" si="6713"/>
        <v>0</v>
      </c>
      <c r="P8362" s="67">
        <f t="shared" si="6698"/>
        <v>0</v>
      </c>
      <c r="Q8362" s="67">
        <f t="shared" si="6699"/>
        <v>0</v>
      </c>
    </row>
    <row r="8363" spans="1:17" x14ac:dyDescent="0.25">
      <c r="A8363" s="12" t="s">
        <v>2469</v>
      </c>
      <c r="B8363" s="12" t="s">
        <v>3</v>
      </c>
      <c r="C8363" s="12" t="s">
        <v>11</v>
      </c>
      <c r="D8363" s="43" t="s">
        <v>2471</v>
      </c>
      <c r="E8363" s="48">
        <v>8215</v>
      </c>
      <c r="F8363" s="43" t="s">
        <v>2483</v>
      </c>
      <c r="G8363" s="56" t="s">
        <v>2901</v>
      </c>
      <c r="H8363" s="23" t="s">
        <v>2484</v>
      </c>
      <c r="I8363" s="68">
        <v>160000</v>
      </c>
      <c r="J8363" s="68">
        <v>160000</v>
      </c>
      <c r="K8363" s="68"/>
      <c r="L8363" s="68">
        <f t="shared" si="6690"/>
        <v>0</v>
      </c>
      <c r="M8363" s="68"/>
      <c r="N8363" s="68"/>
      <c r="O8363" s="68"/>
      <c r="P8363" s="68">
        <f t="shared" si="6698"/>
        <v>0</v>
      </c>
      <c r="Q8363" s="68">
        <f t="shared" si="6699"/>
        <v>0</v>
      </c>
    </row>
    <row r="8364" spans="1:17" x14ac:dyDescent="0.25">
      <c r="A8364" s="12" t="s">
        <v>2469</v>
      </c>
      <c r="B8364" s="12" t="s">
        <v>3</v>
      </c>
      <c r="C8364" s="12" t="s">
        <v>11</v>
      </c>
      <c r="D8364" s="43" t="s">
        <v>2471</v>
      </c>
      <c r="E8364" s="48">
        <v>8215</v>
      </c>
      <c r="F8364" s="43" t="s">
        <v>2485</v>
      </c>
      <c r="G8364" s="56" t="s">
        <v>2901</v>
      </c>
      <c r="H8364" s="23" t="s">
        <v>2486</v>
      </c>
      <c r="I8364" s="68">
        <v>10000</v>
      </c>
      <c r="J8364" s="68">
        <v>10000</v>
      </c>
      <c r="K8364" s="68"/>
      <c r="L8364" s="68">
        <f t="shared" si="6690"/>
        <v>0</v>
      </c>
      <c r="M8364" s="68"/>
      <c r="N8364" s="68"/>
      <c r="O8364" s="68"/>
      <c r="P8364" s="68">
        <f t="shared" si="6698"/>
        <v>0</v>
      </c>
      <c r="Q8364" s="68">
        <f t="shared" si="6699"/>
        <v>0</v>
      </c>
    </row>
    <row r="8365" spans="1:17" x14ac:dyDescent="0.25">
      <c r="A8365" s="23" t="s">
        <v>1</v>
      </c>
      <c r="B8365" s="23" t="s">
        <v>1</v>
      </c>
      <c r="C8365" s="23" t="s">
        <v>1</v>
      </c>
      <c r="D8365" s="49" t="s">
        <v>1</v>
      </c>
      <c r="E8365" s="49" t="s">
        <v>1</v>
      </c>
      <c r="F8365" s="49" t="s">
        <v>1</v>
      </c>
      <c r="G8365" s="49" t="s">
        <v>1</v>
      </c>
      <c r="H8365" s="17" t="s">
        <v>2487</v>
      </c>
      <c r="I8365" s="66">
        <f t="shared" ref="I8365:O8365" si="6714">SUM(I8332,I8354,I8357)</f>
        <v>1129394</v>
      </c>
      <c r="J8365" s="66">
        <f t="shared" si="6714"/>
        <v>1129394</v>
      </c>
      <c r="K8365" s="66">
        <f t="shared" si="6714"/>
        <v>0</v>
      </c>
      <c r="L8365" s="66">
        <f t="shared" si="6690"/>
        <v>74030</v>
      </c>
      <c r="M8365" s="66">
        <f t="shared" si="6714"/>
        <v>0</v>
      </c>
      <c r="N8365" s="66">
        <f t="shared" si="6714"/>
        <v>0</v>
      </c>
      <c r="O8365" s="66">
        <f t="shared" si="6714"/>
        <v>74030</v>
      </c>
      <c r="P8365" s="66">
        <f t="shared" si="6698"/>
        <v>74030</v>
      </c>
      <c r="Q8365" s="66">
        <f t="shared" si="6699"/>
        <v>6.5548426855464079</v>
      </c>
    </row>
    <row r="8366" spans="1:17" ht="15.75" thickBot="1" x14ac:dyDescent="0.3">
      <c r="A8366" s="23" t="s">
        <v>1</v>
      </c>
      <c r="B8366" s="23" t="s">
        <v>1</v>
      </c>
      <c r="C8366" s="23" t="s">
        <v>1</v>
      </c>
      <c r="D8366" s="49" t="s">
        <v>1</v>
      </c>
      <c r="E8366" s="49" t="s">
        <v>1</v>
      </c>
      <c r="F8366" s="49" t="s">
        <v>1</v>
      </c>
      <c r="G8366" s="49" t="s">
        <v>1</v>
      </c>
      <c r="H8366" s="11" t="s">
        <v>64</v>
      </c>
      <c r="I8366" s="67">
        <v>20</v>
      </c>
      <c r="J8366" s="67">
        <v>20</v>
      </c>
      <c r="K8366" s="67"/>
      <c r="L8366" s="67"/>
      <c r="M8366" s="67"/>
      <c r="N8366" s="67"/>
      <c r="O8366" s="67"/>
      <c r="P8366" s="67">
        <f t="shared" si="6698"/>
        <v>0</v>
      </c>
      <c r="Q8366" s="67">
        <f t="shared" si="6699"/>
        <v>0</v>
      </c>
    </row>
    <row r="8367" spans="1:17" ht="34.5" thickBot="1" x14ac:dyDescent="0.3">
      <c r="A8367" s="23" t="s">
        <v>1</v>
      </c>
      <c r="B8367" s="23" t="s">
        <v>1</v>
      </c>
      <c r="C8367" s="23" t="s">
        <v>1</v>
      </c>
      <c r="D8367" s="49" t="s">
        <v>1</v>
      </c>
      <c r="E8367" s="49" t="s">
        <v>1</v>
      </c>
      <c r="F8367" s="49" t="s">
        <v>1</v>
      </c>
      <c r="G8367" s="49" t="s">
        <v>1</v>
      </c>
      <c r="H8367" s="22" t="s">
        <v>65</v>
      </c>
      <c r="I8367" s="64" t="s">
        <v>2718</v>
      </c>
      <c r="J8367" s="64" t="s">
        <v>2879</v>
      </c>
      <c r="K8367" s="64" t="s">
        <v>2942</v>
      </c>
      <c r="L8367" s="64" t="s">
        <v>2942</v>
      </c>
      <c r="M8367" s="64" t="s">
        <v>2950</v>
      </c>
      <c r="N8367" s="64" t="s">
        <v>2949</v>
      </c>
      <c r="O8367" s="64" t="s">
        <v>2948</v>
      </c>
      <c r="P8367" s="64" t="s">
        <v>2942</v>
      </c>
      <c r="Q8367" s="64" t="s">
        <v>2944</v>
      </c>
    </row>
    <row r="8368" spans="1:17" x14ac:dyDescent="0.25">
      <c r="A8368" s="24"/>
      <c r="B8368" s="24"/>
      <c r="C8368" s="24"/>
      <c r="D8368" s="51"/>
      <c r="E8368" s="51"/>
      <c r="F8368" s="51"/>
      <c r="G8368" s="51"/>
      <c r="H8368" s="18" t="s">
        <v>1</v>
      </c>
      <c r="I8368" s="65">
        <v>1</v>
      </c>
      <c r="J8368" s="65" t="s">
        <v>2894</v>
      </c>
      <c r="K8368" s="65">
        <v>3</v>
      </c>
      <c r="L8368" s="65" t="s">
        <v>2945</v>
      </c>
      <c r="M8368" s="65">
        <v>5</v>
      </c>
      <c r="N8368" s="65">
        <v>6</v>
      </c>
      <c r="O8368" s="65">
        <v>7</v>
      </c>
      <c r="P8368" s="65" t="s">
        <v>2946</v>
      </c>
      <c r="Q8368" s="65">
        <v>9</v>
      </c>
    </row>
    <row r="8369" spans="1:17" x14ac:dyDescent="0.25">
      <c r="A8369" s="24"/>
      <c r="B8369" s="24"/>
      <c r="C8369" s="24"/>
      <c r="D8369" s="51"/>
      <c r="E8369" s="52"/>
      <c r="F8369" s="52"/>
      <c r="G8369" s="52"/>
      <c r="H8369" s="19" t="s">
        <v>159</v>
      </c>
      <c r="I8369" s="69">
        <f t="shared" ref="I8369" si="6715">SUM(I8365)</f>
        <v>1129394</v>
      </c>
      <c r="J8369" s="69">
        <f t="shared" ref="J8369:K8369" si="6716">SUM(J8365)</f>
        <v>1129394</v>
      </c>
      <c r="K8369" s="69">
        <f t="shared" si="6716"/>
        <v>0</v>
      </c>
      <c r="L8369" s="69">
        <f t="shared" si="6690"/>
        <v>74030</v>
      </c>
      <c r="M8369" s="69">
        <f t="shared" ref="M8369" si="6717">SUM(M8365)</f>
        <v>0</v>
      </c>
      <c r="N8369" s="69">
        <f t="shared" ref="N8369:O8369" si="6718">SUM(N8365)</f>
        <v>0</v>
      </c>
      <c r="O8369" s="69">
        <f t="shared" si="6718"/>
        <v>74030</v>
      </c>
      <c r="P8369" s="69">
        <f t="shared" si="6698"/>
        <v>74030</v>
      </c>
      <c r="Q8369" s="69">
        <f t="shared" si="6699"/>
        <v>6.5548426855464079</v>
      </c>
    </row>
    <row r="8370" spans="1:17" x14ac:dyDescent="0.25">
      <c r="A8370" s="24"/>
      <c r="B8370" s="24"/>
      <c r="C8370" s="24"/>
      <c r="D8370" s="51"/>
      <c r="E8370" s="51"/>
      <c r="F8370" s="51"/>
      <c r="G8370" s="51"/>
      <c r="H8370" s="20" t="s">
        <v>67</v>
      </c>
      <c r="I8370" s="69">
        <f t="shared" ref="I8370" si="6719">SUM(I8369)</f>
        <v>1129394</v>
      </c>
      <c r="J8370" s="69">
        <f t="shared" ref="J8370:K8370" si="6720">SUM(J8369)</f>
        <v>1129394</v>
      </c>
      <c r="K8370" s="69">
        <f t="shared" si="6720"/>
        <v>0</v>
      </c>
      <c r="L8370" s="69">
        <f t="shared" si="6690"/>
        <v>74030</v>
      </c>
      <c r="M8370" s="69">
        <f t="shared" ref="M8370" si="6721">SUM(M8369)</f>
        <v>0</v>
      </c>
      <c r="N8370" s="69">
        <f t="shared" ref="N8370:O8370" si="6722">SUM(N8369)</f>
        <v>0</v>
      </c>
      <c r="O8370" s="69">
        <f t="shared" si="6722"/>
        <v>74030</v>
      </c>
      <c r="P8370" s="69">
        <f t="shared" si="6698"/>
        <v>74030</v>
      </c>
      <c r="Q8370" s="69">
        <f t="shared" si="6699"/>
        <v>6.5548426855464079</v>
      </c>
    </row>
    <row r="8371" spans="1:17" x14ac:dyDescent="0.25">
      <c r="A8371" s="25"/>
      <c r="B8371" s="25"/>
      <c r="C8371" s="25"/>
      <c r="D8371" s="53"/>
      <c r="E8371" s="53"/>
      <c r="F8371" s="53"/>
      <c r="G8371" s="53"/>
    </row>
    <row r="8372" spans="1:17" x14ac:dyDescent="0.25">
      <c r="A8372" s="23" t="s">
        <v>1</v>
      </c>
      <c r="B8372" s="23" t="s">
        <v>1</v>
      </c>
      <c r="C8372" s="23" t="s">
        <v>1</v>
      </c>
      <c r="D8372" s="49" t="s">
        <v>1</v>
      </c>
      <c r="E8372" s="49" t="s">
        <v>1</v>
      </c>
      <c r="F8372" s="49" t="s">
        <v>1</v>
      </c>
      <c r="G8372" s="49" t="s">
        <v>1</v>
      </c>
      <c r="H8372" s="26" t="s">
        <v>1</v>
      </c>
      <c r="I8372" s="70"/>
      <c r="J8372" s="70"/>
      <c r="K8372" s="70"/>
      <c r="L8372" s="70"/>
      <c r="M8372" s="70"/>
      <c r="N8372" s="70"/>
      <c r="O8372" s="70"/>
      <c r="P8372" s="70"/>
      <c r="Q8372" s="70"/>
    </row>
    <row r="8373" spans="1:17" x14ac:dyDescent="0.25">
      <c r="A8373" s="23" t="s">
        <v>1</v>
      </c>
      <c r="B8373" s="23" t="s">
        <v>1</v>
      </c>
      <c r="C8373" s="23" t="s">
        <v>1</v>
      </c>
      <c r="D8373" s="49" t="s">
        <v>1</v>
      </c>
      <c r="E8373" s="49" t="s">
        <v>1</v>
      </c>
      <c r="F8373" s="49" t="s">
        <v>1</v>
      </c>
      <c r="G8373" s="49" t="s">
        <v>1</v>
      </c>
      <c r="H8373" s="17" t="s">
        <v>2488</v>
      </c>
      <c r="I8373" s="66">
        <f t="shared" ref="I8373" si="6723">SUM(I8365)</f>
        <v>1129394</v>
      </c>
      <c r="J8373" s="66">
        <f t="shared" ref="J8373:K8373" si="6724">SUM(J8365)</f>
        <v>1129394</v>
      </c>
      <c r="K8373" s="66">
        <f t="shared" si="6724"/>
        <v>0</v>
      </c>
      <c r="L8373" s="66">
        <f t="shared" si="6690"/>
        <v>74030</v>
      </c>
      <c r="M8373" s="66">
        <f t="shared" ref="M8373" si="6725">SUM(M8365)</f>
        <v>0</v>
      </c>
      <c r="N8373" s="66">
        <f t="shared" ref="N8373:O8373" si="6726">SUM(N8365)</f>
        <v>0</v>
      </c>
      <c r="O8373" s="66">
        <f t="shared" si="6726"/>
        <v>74030</v>
      </c>
      <c r="P8373" s="66">
        <f t="shared" si="6698"/>
        <v>74030</v>
      </c>
      <c r="Q8373" s="66">
        <f t="shared" si="6699"/>
        <v>6.5548426855464079</v>
      </c>
    </row>
    <row r="8374" spans="1:17" x14ac:dyDescent="0.25">
      <c r="A8374" s="23" t="s">
        <v>1</v>
      </c>
      <c r="B8374" s="23" t="s">
        <v>1</v>
      </c>
      <c r="C8374" s="23" t="s">
        <v>1</v>
      </c>
      <c r="D8374" s="49" t="s">
        <v>1</v>
      </c>
      <c r="E8374" s="49" t="s">
        <v>1</v>
      </c>
      <c r="F8374" s="49" t="s">
        <v>1</v>
      </c>
      <c r="G8374" s="49" t="s">
        <v>1</v>
      </c>
      <c r="H8374" s="11" t="s">
        <v>64</v>
      </c>
      <c r="I8374" s="67">
        <f t="shared" ref="I8374" si="6727">I8366</f>
        <v>20</v>
      </c>
      <c r="J8374" s="67">
        <f t="shared" ref="J8374:K8374" si="6728">J8366</f>
        <v>20</v>
      </c>
      <c r="K8374" s="67">
        <f t="shared" si="6728"/>
        <v>0</v>
      </c>
      <c r="L8374" s="67"/>
      <c r="M8374" s="67">
        <f t="shared" ref="M8374" si="6729">M8366</f>
        <v>0</v>
      </c>
      <c r="N8374" s="67">
        <f t="shared" ref="N8374:O8374" si="6730">N8366</f>
        <v>0</v>
      </c>
      <c r="O8374" s="67">
        <f t="shared" si="6730"/>
        <v>0</v>
      </c>
      <c r="P8374" s="67">
        <f t="shared" si="6698"/>
        <v>0</v>
      </c>
      <c r="Q8374" s="67">
        <f t="shared" si="6699"/>
        <v>0</v>
      </c>
    </row>
    <row r="8375" spans="1:17" x14ac:dyDescent="0.25">
      <c r="A8375" s="23" t="s">
        <v>1</v>
      </c>
      <c r="B8375" s="23" t="s">
        <v>1</v>
      </c>
      <c r="C8375" s="23" t="s">
        <v>1</v>
      </c>
      <c r="D8375" s="49" t="s">
        <v>1</v>
      </c>
      <c r="E8375" s="49" t="s">
        <v>1</v>
      </c>
      <c r="F8375" s="49" t="s">
        <v>1</v>
      </c>
      <c r="G8375" s="49" t="s">
        <v>1</v>
      </c>
      <c r="H8375" s="13" t="s">
        <v>1</v>
      </c>
      <c r="I8375" s="71"/>
      <c r="J8375" s="71"/>
      <c r="K8375" s="71"/>
      <c r="L8375" s="71"/>
      <c r="M8375" s="71"/>
      <c r="N8375" s="71"/>
      <c r="O8375" s="71"/>
      <c r="P8375" s="71"/>
      <c r="Q8375" s="71"/>
    </row>
    <row r="8376" spans="1:17" x14ac:dyDescent="0.25">
      <c r="A8376" s="23" t="s">
        <v>1</v>
      </c>
      <c r="B8376" s="23" t="s">
        <v>1</v>
      </c>
      <c r="C8376" s="23" t="s">
        <v>1</v>
      </c>
      <c r="D8376" s="49" t="s">
        <v>1</v>
      </c>
      <c r="E8376" s="49" t="s">
        <v>1</v>
      </c>
      <c r="F8376" s="49" t="s">
        <v>1</v>
      </c>
      <c r="G8376" s="49" t="s">
        <v>1</v>
      </c>
      <c r="H8376" s="17" t="s">
        <v>2489</v>
      </c>
      <c r="I8376" s="72">
        <f t="shared" ref="I8376" si="6731">SUM(I8373)</f>
        <v>1129394</v>
      </c>
      <c r="J8376" s="72">
        <f t="shared" ref="J8376:K8376" si="6732">SUM(J8373)</f>
        <v>1129394</v>
      </c>
      <c r="K8376" s="72">
        <f t="shared" si="6732"/>
        <v>0</v>
      </c>
      <c r="L8376" s="72">
        <f t="shared" si="6690"/>
        <v>74030</v>
      </c>
      <c r="M8376" s="72">
        <f t="shared" ref="M8376:O8376" si="6733">SUM(M8373)</f>
        <v>0</v>
      </c>
      <c r="N8376" s="72">
        <f t="shared" si="6733"/>
        <v>0</v>
      </c>
      <c r="O8376" s="72">
        <f t="shared" si="6733"/>
        <v>74030</v>
      </c>
      <c r="P8376" s="72">
        <f t="shared" si="6698"/>
        <v>74030</v>
      </c>
      <c r="Q8376" s="72">
        <f t="shared" si="6699"/>
        <v>6.5548426855464079</v>
      </c>
    </row>
    <row r="8377" spans="1:17" x14ac:dyDescent="0.25">
      <c r="A8377" s="23" t="s">
        <v>1</v>
      </c>
      <c r="B8377" s="23" t="s">
        <v>1</v>
      </c>
      <c r="C8377" s="23" t="s">
        <v>1</v>
      </c>
      <c r="D8377" s="49" t="s">
        <v>1</v>
      </c>
      <c r="E8377" s="49" t="s">
        <v>1</v>
      </c>
      <c r="F8377" s="49" t="s">
        <v>1</v>
      </c>
      <c r="G8377" s="49" t="s">
        <v>1</v>
      </c>
      <c r="H8377" s="11" t="s">
        <v>99</v>
      </c>
      <c r="I8377" s="67">
        <f t="shared" ref="I8377" si="6734">I8374</f>
        <v>20</v>
      </c>
      <c r="J8377" s="67">
        <f t="shared" ref="J8377" si="6735">J8374</f>
        <v>20</v>
      </c>
      <c r="K8377" s="67"/>
      <c r="L8377" s="67"/>
      <c r="M8377" s="67"/>
      <c r="N8377" s="67"/>
      <c r="O8377" s="67"/>
      <c r="P8377" s="67"/>
      <c r="Q8377" s="67"/>
    </row>
    <row r="8378" spans="1:17" x14ac:dyDescent="0.25">
      <c r="A8378" s="14" t="s">
        <v>2490</v>
      </c>
      <c r="B8378" s="11" t="s">
        <v>1</v>
      </c>
      <c r="C8378" s="11" t="s">
        <v>1</v>
      </c>
      <c r="D8378" s="42" t="s">
        <v>1</v>
      </c>
      <c r="E8378" s="42" t="s">
        <v>1</v>
      </c>
      <c r="F8378" s="42" t="s">
        <v>1</v>
      </c>
      <c r="G8378" s="42" t="s">
        <v>1</v>
      </c>
      <c r="H8378" s="11" t="s">
        <v>2491</v>
      </c>
      <c r="I8378" s="63"/>
      <c r="J8378" s="63"/>
      <c r="K8378" s="63"/>
      <c r="L8378" s="63"/>
      <c r="M8378" s="63"/>
      <c r="N8378" s="63"/>
      <c r="O8378" s="63"/>
      <c r="P8378" s="63"/>
      <c r="Q8378" s="63"/>
    </row>
    <row r="8379" spans="1:17" ht="15.75" thickBot="1" x14ac:dyDescent="0.3">
      <c r="A8379" s="14" t="s">
        <v>2490</v>
      </c>
      <c r="B8379" s="14" t="s">
        <v>3</v>
      </c>
      <c r="C8379" s="12" t="s">
        <v>1</v>
      </c>
      <c r="D8379" s="43" t="s">
        <v>1</v>
      </c>
      <c r="E8379" s="42" t="s">
        <v>1</v>
      </c>
      <c r="F8379" s="42" t="s">
        <v>1</v>
      </c>
      <c r="G8379" s="42" t="s">
        <v>1</v>
      </c>
      <c r="H8379" s="11" t="s">
        <v>1</v>
      </c>
      <c r="I8379" s="63"/>
      <c r="J8379" s="63"/>
      <c r="K8379" s="63"/>
      <c r="L8379" s="63"/>
      <c r="M8379" s="63"/>
      <c r="N8379" s="63"/>
      <c r="O8379" s="63"/>
      <c r="P8379" s="63"/>
      <c r="Q8379" s="63"/>
    </row>
    <row r="8380" spans="1:17" ht="34.5" thickBot="1" x14ac:dyDescent="0.3">
      <c r="A8380" s="22" t="s">
        <v>4</v>
      </c>
      <c r="B8380" s="22" t="s">
        <v>5</v>
      </c>
      <c r="C8380" s="22" t="s">
        <v>6</v>
      </c>
      <c r="D8380" s="44" t="s">
        <v>2891</v>
      </c>
      <c r="E8380" s="44" t="s">
        <v>2895</v>
      </c>
      <c r="F8380" s="44" t="s">
        <v>7</v>
      </c>
      <c r="G8380" s="44" t="s">
        <v>8</v>
      </c>
      <c r="H8380" s="22" t="s">
        <v>9</v>
      </c>
      <c r="I8380" s="64" t="s">
        <v>2718</v>
      </c>
      <c r="J8380" s="64" t="s">
        <v>2879</v>
      </c>
      <c r="K8380" s="64" t="s">
        <v>2942</v>
      </c>
      <c r="L8380" s="64" t="s">
        <v>2942</v>
      </c>
      <c r="M8380" s="64" t="s">
        <v>2950</v>
      </c>
      <c r="N8380" s="64" t="s">
        <v>2949</v>
      </c>
      <c r="O8380" s="64" t="s">
        <v>2948</v>
      </c>
      <c r="P8380" s="64" t="s">
        <v>2942</v>
      </c>
      <c r="Q8380" s="64" t="s">
        <v>2944</v>
      </c>
    </row>
    <row r="8381" spans="1:17" x14ac:dyDescent="0.25">
      <c r="A8381" s="15" t="s">
        <v>1</v>
      </c>
      <c r="B8381" s="15" t="s">
        <v>1</v>
      </c>
      <c r="C8381" s="15" t="s">
        <v>1</v>
      </c>
      <c r="D8381" s="45" t="s">
        <v>1</v>
      </c>
      <c r="E8381" s="45" t="s">
        <v>1</v>
      </c>
      <c r="F8381" s="46" t="s">
        <v>1</v>
      </c>
      <c r="G8381" s="47" t="s">
        <v>1</v>
      </c>
      <c r="H8381" s="16" t="s">
        <v>1</v>
      </c>
      <c r="I8381" s="65">
        <v>1</v>
      </c>
      <c r="J8381" s="65" t="s">
        <v>2894</v>
      </c>
      <c r="K8381" s="65">
        <v>3</v>
      </c>
      <c r="L8381" s="65" t="s">
        <v>2945</v>
      </c>
      <c r="M8381" s="65">
        <v>5</v>
      </c>
      <c r="N8381" s="65">
        <v>6</v>
      </c>
      <c r="O8381" s="65">
        <v>7</v>
      </c>
      <c r="P8381" s="65" t="s">
        <v>2946</v>
      </c>
      <c r="Q8381" s="65">
        <v>9</v>
      </c>
    </row>
    <row r="8382" spans="1:17" x14ac:dyDescent="0.25">
      <c r="A8382" s="14" t="s">
        <v>2490</v>
      </c>
      <c r="B8382" s="14" t="s">
        <v>3</v>
      </c>
      <c r="C8382" s="12" t="s">
        <v>11</v>
      </c>
      <c r="D8382" s="43" t="s">
        <v>2492</v>
      </c>
      <c r="E8382" s="42" t="s">
        <v>1</v>
      </c>
      <c r="F8382" s="42" t="s">
        <v>1</v>
      </c>
      <c r="G8382" s="42" t="s">
        <v>1</v>
      </c>
      <c r="H8382" s="11" t="s">
        <v>2491</v>
      </c>
      <c r="I8382" s="63"/>
      <c r="J8382" s="63"/>
      <c r="K8382" s="63"/>
      <c r="L8382" s="63"/>
      <c r="M8382" s="63"/>
      <c r="N8382" s="63"/>
      <c r="O8382" s="63"/>
      <c r="P8382" s="63">
        <f t="shared" si="6698"/>
        <v>0</v>
      </c>
      <c r="Q8382" s="63" t="str">
        <f t="shared" si="6699"/>
        <v>-</v>
      </c>
    </row>
    <row r="8383" spans="1:17" ht="22.5" x14ac:dyDescent="0.25">
      <c r="A8383" s="14" t="s">
        <v>1</v>
      </c>
      <c r="B8383" s="14" t="s">
        <v>1</v>
      </c>
      <c r="C8383" s="14" t="s">
        <v>1</v>
      </c>
      <c r="D8383" s="42" t="s">
        <v>1</v>
      </c>
      <c r="E8383" s="42" t="s">
        <v>1</v>
      </c>
      <c r="F8383" s="42" t="s">
        <v>1</v>
      </c>
      <c r="G8383" s="42" t="s">
        <v>1</v>
      </c>
      <c r="H8383" s="17" t="s">
        <v>13</v>
      </c>
      <c r="I8383" s="66">
        <f t="shared" ref="I8383" si="6736">SUM(I8384,I8392,I8394)</f>
        <v>8815015</v>
      </c>
      <c r="J8383" s="66">
        <f t="shared" ref="J8383:K8383" si="6737">SUM(J8384,J8392,J8394)</f>
        <v>8619015</v>
      </c>
      <c r="K8383" s="66">
        <f t="shared" si="6737"/>
        <v>0</v>
      </c>
      <c r="L8383" s="66">
        <f t="shared" si="6690"/>
        <v>944000</v>
      </c>
      <c r="M8383" s="66">
        <f t="shared" ref="M8383" si="6738">SUM(M8384,M8392,M8394)</f>
        <v>0</v>
      </c>
      <c r="N8383" s="66">
        <f t="shared" ref="N8383:O8383" si="6739">SUM(N8384,N8392,N8394)</f>
        <v>0</v>
      </c>
      <c r="O8383" s="66">
        <f t="shared" si="6739"/>
        <v>944000</v>
      </c>
      <c r="P8383" s="66">
        <f t="shared" si="6698"/>
        <v>944000</v>
      </c>
      <c r="Q8383" s="66">
        <f t="shared" si="6699"/>
        <v>10.952527638018962</v>
      </c>
    </row>
    <row r="8384" spans="1:17" x14ac:dyDescent="0.25">
      <c r="A8384" s="12" t="s">
        <v>2490</v>
      </c>
      <c r="B8384" s="12" t="s">
        <v>3</v>
      </c>
      <c r="C8384" s="12" t="s">
        <v>11</v>
      </c>
      <c r="D8384" s="43" t="s">
        <v>2492</v>
      </c>
      <c r="E8384" s="42" t="s">
        <v>2709</v>
      </c>
      <c r="F8384" s="42" t="s">
        <v>1</v>
      </c>
      <c r="G8384" s="42" t="s">
        <v>1</v>
      </c>
      <c r="H8384" s="11" t="s">
        <v>15</v>
      </c>
      <c r="I8384" s="67">
        <f t="shared" ref="I8384" si="6740">SUM(I8385,I8386)</f>
        <v>7278535</v>
      </c>
      <c r="J8384" s="67">
        <f t="shared" ref="J8384:K8384" si="6741">SUM(J8385,J8386)</f>
        <v>7278535</v>
      </c>
      <c r="K8384" s="67">
        <f t="shared" si="6741"/>
        <v>0</v>
      </c>
      <c r="L8384" s="67">
        <f t="shared" si="6690"/>
        <v>600500</v>
      </c>
      <c r="M8384" s="67">
        <f t="shared" ref="M8384" si="6742">SUM(M8385,M8386)</f>
        <v>0</v>
      </c>
      <c r="N8384" s="67">
        <f t="shared" ref="N8384:O8384" si="6743">SUM(N8385,N8386)</f>
        <v>0</v>
      </c>
      <c r="O8384" s="67">
        <f t="shared" si="6743"/>
        <v>600500</v>
      </c>
      <c r="P8384" s="67">
        <f t="shared" si="6698"/>
        <v>600500</v>
      </c>
      <c r="Q8384" s="67">
        <f t="shared" si="6699"/>
        <v>8.2502866304826448</v>
      </c>
    </row>
    <row r="8385" spans="1:17" x14ac:dyDescent="0.25">
      <c r="A8385" s="12" t="s">
        <v>2490</v>
      </c>
      <c r="B8385" s="12" t="s">
        <v>3</v>
      </c>
      <c r="C8385" s="12" t="s">
        <v>11</v>
      </c>
      <c r="D8385" s="43" t="s">
        <v>2492</v>
      </c>
      <c r="E8385" s="48">
        <v>6111</v>
      </c>
      <c r="F8385" s="43"/>
      <c r="G8385" s="56" t="s">
        <v>2930</v>
      </c>
      <c r="H8385" s="23" t="s">
        <v>16</v>
      </c>
      <c r="I8385" s="68">
        <v>6437852</v>
      </c>
      <c r="J8385" s="68">
        <v>6437852</v>
      </c>
      <c r="K8385" s="68"/>
      <c r="L8385" s="68">
        <f t="shared" si="6690"/>
        <v>500000</v>
      </c>
      <c r="M8385" s="68"/>
      <c r="N8385" s="68"/>
      <c r="O8385" s="68">
        <v>500000</v>
      </c>
      <c r="P8385" s="68">
        <f t="shared" si="6698"/>
        <v>500000</v>
      </c>
      <c r="Q8385" s="68">
        <f t="shared" si="6699"/>
        <v>7.7665656184702598</v>
      </c>
    </row>
    <row r="8386" spans="1:17" x14ac:dyDescent="0.25">
      <c r="A8386" s="14" t="s">
        <v>2490</v>
      </c>
      <c r="B8386" s="14" t="s">
        <v>3</v>
      </c>
      <c r="C8386" s="14" t="s">
        <v>11</v>
      </c>
      <c r="D8386" s="50" t="s">
        <v>2492</v>
      </c>
      <c r="E8386" s="50" t="s">
        <v>2719</v>
      </c>
      <c r="F8386" s="43" t="s">
        <v>1</v>
      </c>
      <c r="G8386" s="49" t="s">
        <v>1</v>
      </c>
      <c r="H8386" s="11" t="s">
        <v>19</v>
      </c>
      <c r="I8386" s="67">
        <f t="shared" ref="I8386:O8386" si="6744">SUM(I8387:I8391)</f>
        <v>840683</v>
      </c>
      <c r="J8386" s="67">
        <f t="shared" si="6744"/>
        <v>840683</v>
      </c>
      <c r="K8386" s="67">
        <f t="shared" si="6744"/>
        <v>0</v>
      </c>
      <c r="L8386" s="67">
        <f t="shared" si="6690"/>
        <v>100500</v>
      </c>
      <c r="M8386" s="67">
        <f t="shared" si="6744"/>
        <v>0</v>
      </c>
      <c r="N8386" s="67">
        <f t="shared" si="6744"/>
        <v>0</v>
      </c>
      <c r="O8386" s="67">
        <f t="shared" si="6744"/>
        <v>100500</v>
      </c>
      <c r="P8386" s="67">
        <f t="shared" si="6698"/>
        <v>100500</v>
      </c>
      <c r="Q8386" s="67">
        <f t="shared" si="6699"/>
        <v>11.954565513992788</v>
      </c>
    </row>
    <row r="8387" spans="1:17" x14ac:dyDescent="0.25">
      <c r="A8387" s="12" t="s">
        <v>2490</v>
      </c>
      <c r="B8387" s="12" t="s">
        <v>3</v>
      </c>
      <c r="C8387" s="12" t="s">
        <v>11</v>
      </c>
      <c r="D8387" s="43" t="s">
        <v>2492</v>
      </c>
      <c r="E8387" s="48">
        <v>6112</v>
      </c>
      <c r="F8387" s="43" t="s">
        <v>2493</v>
      </c>
      <c r="G8387" s="56" t="s">
        <v>2930</v>
      </c>
      <c r="H8387" s="23" t="s">
        <v>73</v>
      </c>
      <c r="I8387" s="68">
        <v>161000</v>
      </c>
      <c r="J8387" s="68">
        <v>161000</v>
      </c>
      <c r="K8387" s="68"/>
      <c r="L8387" s="68">
        <f t="shared" si="6690"/>
        <v>12500</v>
      </c>
      <c r="M8387" s="68"/>
      <c r="N8387" s="68"/>
      <c r="O8387" s="68">
        <v>12500</v>
      </c>
      <c r="P8387" s="68">
        <f t="shared" si="6698"/>
        <v>12500</v>
      </c>
      <c r="Q8387" s="68">
        <f t="shared" si="6699"/>
        <v>7.7639751552795024</v>
      </c>
    </row>
    <row r="8388" spans="1:17" x14ac:dyDescent="0.25">
      <c r="A8388" s="12" t="s">
        <v>2490</v>
      </c>
      <c r="B8388" s="12" t="s">
        <v>3</v>
      </c>
      <c r="C8388" s="12" t="s">
        <v>11</v>
      </c>
      <c r="D8388" s="43" t="s">
        <v>2492</v>
      </c>
      <c r="E8388" s="48">
        <v>6112</v>
      </c>
      <c r="F8388" s="43" t="s">
        <v>2494</v>
      </c>
      <c r="G8388" s="56" t="s">
        <v>2930</v>
      </c>
      <c r="H8388" s="23" t="s">
        <v>22</v>
      </c>
      <c r="I8388" s="68">
        <v>436400</v>
      </c>
      <c r="J8388" s="68">
        <v>436400</v>
      </c>
      <c r="K8388" s="68"/>
      <c r="L8388" s="68">
        <f t="shared" si="6690"/>
        <v>41000</v>
      </c>
      <c r="M8388" s="68"/>
      <c r="N8388" s="68"/>
      <c r="O8388" s="68">
        <v>41000</v>
      </c>
      <c r="P8388" s="68">
        <f t="shared" si="6698"/>
        <v>41000</v>
      </c>
      <c r="Q8388" s="68">
        <f t="shared" si="6699"/>
        <v>9.3950504124656273</v>
      </c>
    </row>
    <row r="8389" spans="1:17" x14ac:dyDescent="0.25">
      <c r="A8389" s="12" t="s">
        <v>2490</v>
      </c>
      <c r="B8389" s="12" t="s">
        <v>3</v>
      </c>
      <c r="C8389" s="12" t="s">
        <v>11</v>
      </c>
      <c r="D8389" s="43" t="s">
        <v>2492</v>
      </c>
      <c r="E8389" s="48">
        <v>6112</v>
      </c>
      <c r="F8389" s="43" t="s">
        <v>2495</v>
      </c>
      <c r="G8389" s="56" t="s">
        <v>2930</v>
      </c>
      <c r="H8389" s="23" t="s">
        <v>24</v>
      </c>
      <c r="I8389" s="68">
        <v>98232</v>
      </c>
      <c r="J8389" s="68">
        <v>98232</v>
      </c>
      <c r="K8389" s="68"/>
      <c r="L8389" s="68">
        <f t="shared" si="6690"/>
        <v>0</v>
      </c>
      <c r="M8389" s="68"/>
      <c r="N8389" s="68"/>
      <c r="O8389" s="68"/>
      <c r="P8389" s="68">
        <f t="shared" si="6698"/>
        <v>0</v>
      </c>
      <c r="Q8389" s="68">
        <f t="shared" si="6699"/>
        <v>0</v>
      </c>
    </row>
    <row r="8390" spans="1:17" x14ac:dyDescent="0.25">
      <c r="A8390" s="12" t="s">
        <v>2490</v>
      </c>
      <c r="B8390" s="12" t="s">
        <v>3</v>
      </c>
      <c r="C8390" s="12" t="s">
        <v>11</v>
      </c>
      <c r="D8390" s="43" t="s">
        <v>2492</v>
      </c>
      <c r="E8390" s="48">
        <v>6112</v>
      </c>
      <c r="F8390" s="43" t="s">
        <v>2496</v>
      </c>
      <c r="G8390" s="56" t="s">
        <v>2930</v>
      </c>
      <c r="H8390" s="23" t="s">
        <v>76</v>
      </c>
      <c r="I8390" s="68">
        <v>90051</v>
      </c>
      <c r="J8390" s="68">
        <v>90051</v>
      </c>
      <c r="K8390" s="68"/>
      <c r="L8390" s="68">
        <f t="shared" si="6690"/>
        <v>32000</v>
      </c>
      <c r="M8390" s="68"/>
      <c r="N8390" s="68"/>
      <c r="O8390" s="68">
        <v>32000</v>
      </c>
      <c r="P8390" s="68">
        <f t="shared" si="6698"/>
        <v>32000</v>
      </c>
      <c r="Q8390" s="68">
        <f t="shared" si="6699"/>
        <v>35.535418818225232</v>
      </c>
    </row>
    <row r="8391" spans="1:17" x14ac:dyDescent="0.25">
      <c r="A8391" s="12" t="s">
        <v>2490</v>
      </c>
      <c r="B8391" s="12" t="s">
        <v>3</v>
      </c>
      <c r="C8391" s="12" t="s">
        <v>11</v>
      </c>
      <c r="D8391" s="43" t="s">
        <v>2492</v>
      </c>
      <c r="E8391" s="48">
        <v>6112</v>
      </c>
      <c r="F8391" s="43" t="s">
        <v>2497</v>
      </c>
      <c r="G8391" s="56" t="s">
        <v>2930</v>
      </c>
      <c r="H8391" s="23" t="s">
        <v>26</v>
      </c>
      <c r="I8391" s="68">
        <v>55000</v>
      </c>
      <c r="J8391" s="68">
        <v>55000</v>
      </c>
      <c r="K8391" s="68"/>
      <c r="L8391" s="68">
        <f t="shared" si="6690"/>
        <v>15000</v>
      </c>
      <c r="M8391" s="68"/>
      <c r="N8391" s="68"/>
      <c r="O8391" s="68">
        <v>15000</v>
      </c>
      <c r="P8391" s="68">
        <f t="shared" si="6698"/>
        <v>15000</v>
      </c>
      <c r="Q8391" s="68">
        <f t="shared" si="6699"/>
        <v>27.27272727272727</v>
      </c>
    </row>
    <row r="8392" spans="1:17" x14ac:dyDescent="0.25">
      <c r="A8392" s="12" t="s">
        <v>2490</v>
      </c>
      <c r="B8392" s="12" t="s">
        <v>3</v>
      </c>
      <c r="C8392" s="12" t="s">
        <v>11</v>
      </c>
      <c r="D8392" s="43" t="s">
        <v>2492</v>
      </c>
      <c r="E8392" s="42" t="s">
        <v>2710</v>
      </c>
      <c r="F8392" s="42" t="s">
        <v>1</v>
      </c>
      <c r="G8392" s="42" t="s">
        <v>1</v>
      </c>
      <c r="H8392" s="11" t="s">
        <v>28</v>
      </c>
      <c r="I8392" s="67">
        <f t="shared" ref="I8392:O8392" si="6745">SUM(I8393)</f>
        <v>836921</v>
      </c>
      <c r="J8392" s="67">
        <f t="shared" si="6745"/>
        <v>836921</v>
      </c>
      <c r="K8392" s="67">
        <f t="shared" si="6745"/>
        <v>0</v>
      </c>
      <c r="L8392" s="67">
        <f t="shared" si="6690"/>
        <v>65000</v>
      </c>
      <c r="M8392" s="67">
        <f t="shared" si="6745"/>
        <v>0</v>
      </c>
      <c r="N8392" s="67">
        <f t="shared" si="6745"/>
        <v>0</v>
      </c>
      <c r="O8392" s="67">
        <f t="shared" si="6745"/>
        <v>65000</v>
      </c>
      <c r="P8392" s="67">
        <f t="shared" si="6698"/>
        <v>65000</v>
      </c>
      <c r="Q8392" s="67">
        <f t="shared" si="6699"/>
        <v>7.7665633912878267</v>
      </c>
    </row>
    <row r="8393" spans="1:17" x14ac:dyDescent="0.25">
      <c r="A8393" s="12" t="s">
        <v>2490</v>
      </c>
      <c r="B8393" s="12" t="s">
        <v>3</v>
      </c>
      <c r="C8393" s="12" t="s">
        <v>11</v>
      </c>
      <c r="D8393" s="43" t="s">
        <v>2492</v>
      </c>
      <c r="E8393" s="48">
        <v>6121</v>
      </c>
      <c r="F8393" s="43"/>
      <c r="G8393" s="56" t="s">
        <v>2930</v>
      </c>
      <c r="H8393" s="23" t="s">
        <v>29</v>
      </c>
      <c r="I8393" s="68">
        <v>836921</v>
      </c>
      <c r="J8393" s="68">
        <v>836921</v>
      </c>
      <c r="K8393" s="68"/>
      <c r="L8393" s="68">
        <f t="shared" si="6690"/>
        <v>65000</v>
      </c>
      <c r="M8393" s="68"/>
      <c r="N8393" s="68"/>
      <c r="O8393" s="68">
        <v>65000</v>
      </c>
      <c r="P8393" s="68">
        <f t="shared" si="6698"/>
        <v>65000</v>
      </c>
      <c r="Q8393" s="68">
        <f t="shared" si="6699"/>
        <v>7.7665633912878267</v>
      </c>
    </row>
    <row r="8394" spans="1:17" x14ac:dyDescent="0.25">
      <c r="A8394" s="12" t="s">
        <v>2490</v>
      </c>
      <c r="B8394" s="12" t="s">
        <v>3</v>
      </c>
      <c r="C8394" s="12" t="s">
        <v>11</v>
      </c>
      <c r="D8394" s="43" t="s">
        <v>2492</v>
      </c>
      <c r="E8394" s="42" t="s">
        <v>2711</v>
      </c>
      <c r="F8394" s="42" t="s">
        <v>1</v>
      </c>
      <c r="G8394" s="42" t="s">
        <v>1</v>
      </c>
      <c r="H8394" s="11" t="s">
        <v>32</v>
      </c>
      <c r="I8394" s="67">
        <f t="shared" ref="I8394:O8394" si="6746">SUM(I8395,I8396,I8397,I8398,I8401,I8402,I8403,I8404,I8405)</f>
        <v>699559</v>
      </c>
      <c r="J8394" s="67">
        <f t="shared" si="6746"/>
        <v>503559</v>
      </c>
      <c r="K8394" s="67">
        <f t="shared" si="6746"/>
        <v>0</v>
      </c>
      <c r="L8394" s="67">
        <f t="shared" si="6690"/>
        <v>278500</v>
      </c>
      <c r="M8394" s="67">
        <f t="shared" si="6746"/>
        <v>0</v>
      </c>
      <c r="N8394" s="67">
        <f t="shared" si="6746"/>
        <v>0</v>
      </c>
      <c r="O8394" s="67">
        <f t="shared" si="6746"/>
        <v>278500</v>
      </c>
      <c r="P8394" s="67">
        <f t="shared" si="6698"/>
        <v>278500</v>
      </c>
      <c r="Q8394" s="67">
        <f t="shared" si="6699"/>
        <v>55.306329546289511</v>
      </c>
    </row>
    <row r="8395" spans="1:17" x14ac:dyDescent="0.25">
      <c r="A8395" s="12" t="s">
        <v>2490</v>
      </c>
      <c r="B8395" s="12" t="s">
        <v>3</v>
      </c>
      <c r="C8395" s="12" t="s">
        <v>11</v>
      </c>
      <c r="D8395" s="43" t="s">
        <v>2492</v>
      </c>
      <c r="E8395" s="48">
        <v>6131</v>
      </c>
      <c r="F8395" s="43"/>
      <c r="G8395" s="56" t="s">
        <v>2930</v>
      </c>
      <c r="H8395" s="23" t="s">
        <v>33</v>
      </c>
      <c r="I8395" s="68">
        <v>6600</v>
      </c>
      <c r="J8395" s="68">
        <v>6600</v>
      </c>
      <c r="K8395" s="68"/>
      <c r="L8395" s="68">
        <f t="shared" si="6690"/>
        <v>500</v>
      </c>
      <c r="M8395" s="68"/>
      <c r="N8395" s="68"/>
      <c r="O8395" s="68">
        <v>500</v>
      </c>
      <c r="P8395" s="68">
        <f t="shared" si="6698"/>
        <v>500</v>
      </c>
      <c r="Q8395" s="68">
        <f t="shared" si="6699"/>
        <v>7.5757575757575761</v>
      </c>
    </row>
    <row r="8396" spans="1:17" x14ac:dyDescent="0.25">
      <c r="A8396" s="12" t="s">
        <v>2490</v>
      </c>
      <c r="B8396" s="12" t="s">
        <v>3</v>
      </c>
      <c r="C8396" s="12" t="s">
        <v>11</v>
      </c>
      <c r="D8396" s="43" t="s">
        <v>2492</v>
      </c>
      <c r="E8396" s="48">
        <v>6132</v>
      </c>
      <c r="F8396" s="43"/>
      <c r="G8396" s="56" t="s">
        <v>2930</v>
      </c>
      <c r="H8396" s="23" t="s">
        <v>227</v>
      </c>
      <c r="I8396" s="68">
        <v>105000</v>
      </c>
      <c r="J8396" s="68">
        <v>105000</v>
      </c>
      <c r="K8396" s="68"/>
      <c r="L8396" s="68">
        <f t="shared" ref="L8396:L8453" si="6747">SUM(M8396:O8396)</f>
        <v>20000</v>
      </c>
      <c r="M8396" s="68"/>
      <c r="N8396" s="68"/>
      <c r="O8396" s="68">
        <v>20000</v>
      </c>
      <c r="P8396" s="68">
        <f t="shared" si="6698"/>
        <v>20000</v>
      </c>
      <c r="Q8396" s="68">
        <f t="shared" si="6699"/>
        <v>19.047619047619047</v>
      </c>
    </row>
    <row r="8397" spans="1:17" x14ac:dyDescent="0.25">
      <c r="A8397" s="12" t="s">
        <v>2490</v>
      </c>
      <c r="B8397" s="12" t="s">
        <v>3</v>
      </c>
      <c r="C8397" s="12" t="s">
        <v>11</v>
      </c>
      <c r="D8397" s="43" t="s">
        <v>2492</v>
      </c>
      <c r="E8397" s="48">
        <v>6133</v>
      </c>
      <c r="F8397" s="43"/>
      <c r="G8397" s="56" t="s">
        <v>2930</v>
      </c>
      <c r="H8397" s="23" t="s">
        <v>229</v>
      </c>
      <c r="I8397" s="68">
        <v>33000</v>
      </c>
      <c r="J8397" s="68">
        <v>33000</v>
      </c>
      <c r="K8397" s="68"/>
      <c r="L8397" s="68">
        <f t="shared" si="6747"/>
        <v>3500</v>
      </c>
      <c r="M8397" s="68"/>
      <c r="N8397" s="68"/>
      <c r="O8397" s="68">
        <v>3500</v>
      </c>
      <c r="P8397" s="68">
        <f t="shared" si="6698"/>
        <v>3500</v>
      </c>
      <c r="Q8397" s="68">
        <f t="shared" si="6699"/>
        <v>10.606060606060606</v>
      </c>
    </row>
    <row r="8398" spans="1:17" x14ac:dyDescent="0.25">
      <c r="A8398" s="14" t="s">
        <v>2490</v>
      </c>
      <c r="B8398" s="14" t="s">
        <v>3</v>
      </c>
      <c r="C8398" s="14" t="s">
        <v>11</v>
      </c>
      <c r="D8398" s="50" t="s">
        <v>2492</v>
      </c>
      <c r="E8398" s="50" t="s">
        <v>2757</v>
      </c>
      <c r="F8398" s="43" t="s">
        <v>1</v>
      </c>
      <c r="G8398" s="49" t="s">
        <v>1</v>
      </c>
      <c r="H8398" s="11" t="s">
        <v>169</v>
      </c>
      <c r="I8398" s="67">
        <f t="shared" ref="I8398:O8398" si="6748">SUM(I8399:I8400)</f>
        <v>135000</v>
      </c>
      <c r="J8398" s="67">
        <f t="shared" si="6748"/>
        <v>60000</v>
      </c>
      <c r="K8398" s="67">
        <f t="shared" si="6748"/>
        <v>0</v>
      </c>
      <c r="L8398" s="67">
        <f t="shared" si="6747"/>
        <v>160000</v>
      </c>
      <c r="M8398" s="67">
        <f t="shared" si="6748"/>
        <v>0</v>
      </c>
      <c r="N8398" s="67">
        <f t="shared" si="6748"/>
        <v>0</v>
      </c>
      <c r="O8398" s="67">
        <f t="shared" si="6748"/>
        <v>160000</v>
      </c>
      <c r="P8398" s="67">
        <f t="shared" si="6698"/>
        <v>160000</v>
      </c>
      <c r="Q8398" s="67">
        <f t="shared" si="6699"/>
        <v>266.66666666666663</v>
      </c>
    </row>
    <row r="8399" spans="1:17" x14ac:dyDescent="0.25">
      <c r="A8399" s="12" t="s">
        <v>2490</v>
      </c>
      <c r="B8399" s="12" t="s">
        <v>3</v>
      </c>
      <c r="C8399" s="12" t="s">
        <v>11</v>
      </c>
      <c r="D8399" s="43" t="s">
        <v>2492</v>
      </c>
      <c r="E8399" s="48">
        <v>6134</v>
      </c>
      <c r="F8399" s="43"/>
      <c r="G8399" s="56" t="s">
        <v>2930</v>
      </c>
      <c r="H8399" s="23" t="s">
        <v>169</v>
      </c>
      <c r="I8399" s="68">
        <v>60000</v>
      </c>
      <c r="J8399" s="68">
        <v>60000</v>
      </c>
      <c r="K8399" s="68"/>
      <c r="L8399" s="68">
        <f t="shared" si="6747"/>
        <v>60000</v>
      </c>
      <c r="M8399" s="68"/>
      <c r="N8399" s="68"/>
      <c r="O8399" s="68">
        <v>60000</v>
      </c>
      <c r="P8399" s="68">
        <f t="shared" si="6698"/>
        <v>60000</v>
      </c>
      <c r="Q8399" s="68">
        <f t="shared" si="6699"/>
        <v>100</v>
      </c>
    </row>
    <row r="8400" spans="1:17" x14ac:dyDescent="0.25">
      <c r="A8400" s="12" t="s">
        <v>2490</v>
      </c>
      <c r="B8400" s="12" t="s">
        <v>3</v>
      </c>
      <c r="C8400" s="12" t="s">
        <v>11</v>
      </c>
      <c r="D8400" s="43" t="s">
        <v>2492</v>
      </c>
      <c r="E8400" s="48">
        <v>6134</v>
      </c>
      <c r="F8400" s="43" t="s">
        <v>2498</v>
      </c>
      <c r="G8400" s="56" t="s">
        <v>2930</v>
      </c>
      <c r="H8400" s="23" t="s">
        <v>2499</v>
      </c>
      <c r="I8400" s="68">
        <v>75000</v>
      </c>
      <c r="J8400" s="68">
        <v>0</v>
      </c>
      <c r="K8400" s="68"/>
      <c r="L8400" s="68">
        <f t="shared" si="6747"/>
        <v>100000</v>
      </c>
      <c r="M8400" s="68"/>
      <c r="N8400" s="68"/>
      <c r="O8400" s="68">
        <v>100000</v>
      </c>
      <c r="P8400" s="68">
        <f t="shared" si="6698"/>
        <v>100000</v>
      </c>
      <c r="Q8400" s="68" t="str">
        <f t="shared" si="6699"/>
        <v>-</v>
      </c>
    </row>
    <row r="8401" spans="1:17" x14ac:dyDescent="0.25">
      <c r="A8401" s="12" t="s">
        <v>2490</v>
      </c>
      <c r="B8401" s="12" t="s">
        <v>3</v>
      </c>
      <c r="C8401" s="12" t="s">
        <v>11</v>
      </c>
      <c r="D8401" s="43" t="s">
        <v>2492</v>
      </c>
      <c r="E8401" s="48">
        <v>6135</v>
      </c>
      <c r="F8401" s="43"/>
      <c r="G8401" s="56" t="s">
        <v>2930</v>
      </c>
      <c r="H8401" s="23" t="s">
        <v>231</v>
      </c>
      <c r="I8401" s="68">
        <v>60000</v>
      </c>
      <c r="J8401" s="68">
        <v>60000</v>
      </c>
      <c r="K8401" s="68"/>
      <c r="L8401" s="68">
        <f t="shared" si="6747"/>
        <v>15000</v>
      </c>
      <c r="M8401" s="68"/>
      <c r="N8401" s="68"/>
      <c r="O8401" s="68">
        <v>15000</v>
      </c>
      <c r="P8401" s="68">
        <f t="shared" ref="P8401:P8464" si="6749">K8401+L8401</f>
        <v>15000</v>
      </c>
      <c r="Q8401" s="68">
        <f t="shared" ref="Q8401:Q8464" si="6750">IF(J8401=0,"-",P8401/J8401*100)</f>
        <v>25</v>
      </c>
    </row>
    <row r="8402" spans="1:17" x14ac:dyDescent="0.25">
      <c r="A8402" s="12" t="s">
        <v>2490</v>
      </c>
      <c r="B8402" s="12" t="s">
        <v>3</v>
      </c>
      <c r="C8402" s="12" t="s">
        <v>11</v>
      </c>
      <c r="D8402" s="43" t="s">
        <v>2492</v>
      </c>
      <c r="E8402" s="48">
        <v>6136</v>
      </c>
      <c r="F8402" s="43"/>
      <c r="G8402" s="56" t="s">
        <v>2930</v>
      </c>
      <c r="H8402" s="23" t="s">
        <v>233</v>
      </c>
      <c r="I8402" s="68">
        <v>31000</v>
      </c>
      <c r="J8402" s="68">
        <v>31000</v>
      </c>
      <c r="K8402" s="68"/>
      <c r="L8402" s="68">
        <f t="shared" si="6747"/>
        <v>2500</v>
      </c>
      <c r="M8402" s="68"/>
      <c r="N8402" s="68"/>
      <c r="O8402" s="68">
        <v>2500</v>
      </c>
      <c r="P8402" s="68">
        <f t="shared" si="6749"/>
        <v>2500</v>
      </c>
      <c r="Q8402" s="68">
        <f t="shared" si="6750"/>
        <v>8.064516129032258</v>
      </c>
    </row>
    <row r="8403" spans="1:17" x14ac:dyDescent="0.25">
      <c r="A8403" s="12" t="s">
        <v>2490</v>
      </c>
      <c r="B8403" s="12" t="s">
        <v>3</v>
      </c>
      <c r="C8403" s="12" t="s">
        <v>11</v>
      </c>
      <c r="D8403" s="43" t="s">
        <v>2492</v>
      </c>
      <c r="E8403" s="48">
        <v>6137</v>
      </c>
      <c r="F8403" s="43"/>
      <c r="G8403" s="56" t="s">
        <v>2930</v>
      </c>
      <c r="H8403" s="23" t="s">
        <v>235</v>
      </c>
      <c r="I8403" s="68">
        <v>70000</v>
      </c>
      <c r="J8403" s="68">
        <v>70000</v>
      </c>
      <c r="K8403" s="68"/>
      <c r="L8403" s="68">
        <f t="shared" si="6747"/>
        <v>10000</v>
      </c>
      <c r="M8403" s="68"/>
      <c r="N8403" s="68"/>
      <c r="O8403" s="68">
        <v>10000</v>
      </c>
      <c r="P8403" s="68">
        <f t="shared" si="6749"/>
        <v>10000</v>
      </c>
      <c r="Q8403" s="68">
        <f t="shared" si="6750"/>
        <v>14.285714285714285</v>
      </c>
    </row>
    <row r="8404" spans="1:17" x14ac:dyDescent="0.25">
      <c r="A8404" s="12" t="s">
        <v>2490</v>
      </c>
      <c r="B8404" s="12" t="s">
        <v>3</v>
      </c>
      <c r="C8404" s="12" t="s">
        <v>11</v>
      </c>
      <c r="D8404" s="43" t="s">
        <v>2492</v>
      </c>
      <c r="E8404" s="48">
        <v>6138</v>
      </c>
      <c r="F8404" s="43"/>
      <c r="G8404" s="56" t="s">
        <v>2930</v>
      </c>
      <c r="H8404" s="23" t="s">
        <v>237</v>
      </c>
      <c r="I8404" s="68">
        <v>20000</v>
      </c>
      <c r="J8404" s="68">
        <v>20000</v>
      </c>
      <c r="K8404" s="68"/>
      <c r="L8404" s="68">
        <f t="shared" si="6747"/>
        <v>15000</v>
      </c>
      <c r="M8404" s="68"/>
      <c r="N8404" s="68"/>
      <c r="O8404" s="68">
        <v>15000</v>
      </c>
      <c r="P8404" s="68">
        <f t="shared" si="6749"/>
        <v>15000</v>
      </c>
      <c r="Q8404" s="68">
        <f t="shared" si="6750"/>
        <v>75</v>
      </c>
    </row>
    <row r="8405" spans="1:17" x14ac:dyDescent="0.25">
      <c r="A8405" s="14" t="s">
        <v>2490</v>
      </c>
      <c r="B8405" s="14" t="s">
        <v>3</v>
      </c>
      <c r="C8405" s="14" t="s">
        <v>11</v>
      </c>
      <c r="D8405" s="50" t="s">
        <v>2492</v>
      </c>
      <c r="E8405" s="50" t="s">
        <v>2720</v>
      </c>
      <c r="F8405" s="43" t="s">
        <v>1</v>
      </c>
      <c r="G8405" s="49" t="s">
        <v>1</v>
      </c>
      <c r="H8405" s="11" t="s">
        <v>35</v>
      </c>
      <c r="I8405" s="67">
        <f t="shared" ref="I8405:O8405" si="6751">SUM(I8406:I8409)</f>
        <v>238959</v>
      </c>
      <c r="J8405" s="67">
        <f t="shared" si="6751"/>
        <v>117959</v>
      </c>
      <c r="K8405" s="67">
        <f t="shared" si="6751"/>
        <v>0</v>
      </c>
      <c r="L8405" s="67">
        <f t="shared" si="6747"/>
        <v>52000</v>
      </c>
      <c r="M8405" s="67">
        <f t="shared" si="6751"/>
        <v>0</v>
      </c>
      <c r="N8405" s="67">
        <f t="shared" si="6751"/>
        <v>0</v>
      </c>
      <c r="O8405" s="67">
        <f t="shared" si="6751"/>
        <v>52000</v>
      </c>
      <c r="P8405" s="67">
        <f t="shared" si="6749"/>
        <v>52000</v>
      </c>
      <c r="Q8405" s="67">
        <f t="shared" si="6750"/>
        <v>44.083113624225369</v>
      </c>
    </row>
    <row r="8406" spans="1:17" x14ac:dyDescent="0.25">
      <c r="A8406" s="12" t="s">
        <v>2490</v>
      </c>
      <c r="B8406" s="12" t="s">
        <v>3</v>
      </c>
      <c r="C8406" s="12" t="s">
        <v>11</v>
      </c>
      <c r="D8406" s="43" t="s">
        <v>2492</v>
      </c>
      <c r="E8406" s="48">
        <v>6139</v>
      </c>
      <c r="F8406" s="43"/>
      <c r="G8406" s="56" t="s">
        <v>2930</v>
      </c>
      <c r="H8406" s="23" t="s">
        <v>35</v>
      </c>
      <c r="I8406" s="68">
        <v>90000</v>
      </c>
      <c r="J8406" s="68">
        <v>90000</v>
      </c>
      <c r="K8406" s="68"/>
      <c r="L8406" s="68">
        <f t="shared" si="6747"/>
        <v>20000</v>
      </c>
      <c r="M8406" s="68"/>
      <c r="N8406" s="68"/>
      <c r="O8406" s="68">
        <v>20000</v>
      </c>
      <c r="P8406" s="68">
        <f t="shared" si="6749"/>
        <v>20000</v>
      </c>
      <c r="Q8406" s="68">
        <f t="shared" si="6750"/>
        <v>22.222222222222221</v>
      </c>
    </row>
    <row r="8407" spans="1:17" x14ac:dyDescent="0.25">
      <c r="A8407" s="12" t="s">
        <v>2490</v>
      </c>
      <c r="B8407" s="12" t="s">
        <v>3</v>
      </c>
      <c r="C8407" s="12" t="s">
        <v>11</v>
      </c>
      <c r="D8407" s="43" t="s">
        <v>2492</v>
      </c>
      <c r="E8407" s="48">
        <v>6139</v>
      </c>
      <c r="F8407" s="43" t="s">
        <v>2500</v>
      </c>
      <c r="G8407" s="56" t="s">
        <v>2930</v>
      </c>
      <c r="H8407" s="23" t="s">
        <v>43</v>
      </c>
      <c r="I8407" s="68">
        <v>17959</v>
      </c>
      <c r="J8407" s="68">
        <v>17959</v>
      </c>
      <c r="K8407" s="68"/>
      <c r="L8407" s="68">
        <f t="shared" si="6747"/>
        <v>2000</v>
      </c>
      <c r="M8407" s="68"/>
      <c r="N8407" s="68"/>
      <c r="O8407" s="68">
        <v>2000</v>
      </c>
      <c r="P8407" s="68">
        <f t="shared" si="6749"/>
        <v>2000</v>
      </c>
      <c r="Q8407" s="68">
        <f t="shared" si="6750"/>
        <v>11.136477532156579</v>
      </c>
    </row>
    <row r="8408" spans="1:17" x14ac:dyDescent="0.25">
      <c r="A8408" s="12" t="s">
        <v>2490</v>
      </c>
      <c r="B8408" s="12" t="s">
        <v>3</v>
      </c>
      <c r="C8408" s="12" t="s">
        <v>11</v>
      </c>
      <c r="D8408" s="43" t="s">
        <v>2492</v>
      </c>
      <c r="E8408" s="48">
        <v>6139</v>
      </c>
      <c r="F8408" s="43" t="s">
        <v>2501</v>
      </c>
      <c r="G8408" s="56" t="s">
        <v>2930</v>
      </c>
      <c r="H8408" s="23" t="s">
        <v>2502</v>
      </c>
      <c r="I8408" s="68">
        <v>121000</v>
      </c>
      <c r="J8408" s="68">
        <v>0</v>
      </c>
      <c r="K8408" s="68"/>
      <c r="L8408" s="68">
        <f t="shared" si="6747"/>
        <v>30000</v>
      </c>
      <c r="M8408" s="68"/>
      <c r="N8408" s="68"/>
      <c r="O8408" s="68">
        <v>30000</v>
      </c>
      <c r="P8408" s="68">
        <f t="shared" si="6749"/>
        <v>30000</v>
      </c>
      <c r="Q8408" s="68" t="str">
        <f t="shared" si="6750"/>
        <v>-</v>
      </c>
    </row>
    <row r="8409" spans="1:17" ht="22.5" x14ac:dyDescent="0.25">
      <c r="A8409" s="12" t="s">
        <v>2490</v>
      </c>
      <c r="B8409" s="12" t="s">
        <v>3</v>
      </c>
      <c r="C8409" s="12" t="s">
        <v>11</v>
      </c>
      <c r="D8409" s="43" t="s">
        <v>2492</v>
      </c>
      <c r="E8409" s="48">
        <v>6139</v>
      </c>
      <c r="F8409" s="43" t="s">
        <v>2503</v>
      </c>
      <c r="G8409" s="56" t="s">
        <v>2930</v>
      </c>
      <c r="H8409" s="23" t="s">
        <v>49</v>
      </c>
      <c r="I8409" s="68">
        <v>10000</v>
      </c>
      <c r="J8409" s="68">
        <v>10000</v>
      </c>
      <c r="K8409" s="68"/>
      <c r="L8409" s="68">
        <f t="shared" si="6747"/>
        <v>0</v>
      </c>
      <c r="M8409" s="68"/>
      <c r="N8409" s="68"/>
      <c r="O8409" s="68">
        <v>0</v>
      </c>
      <c r="P8409" s="68">
        <f t="shared" si="6749"/>
        <v>0</v>
      </c>
      <c r="Q8409" s="68">
        <f t="shared" si="6750"/>
        <v>0</v>
      </c>
    </row>
    <row r="8410" spans="1:17" ht="22.5" x14ac:dyDescent="0.25">
      <c r="A8410" s="14" t="s">
        <v>1</v>
      </c>
      <c r="B8410" s="14" t="s">
        <v>1</v>
      </c>
      <c r="C8410" s="14" t="s">
        <v>1</v>
      </c>
      <c r="D8410" s="42" t="s">
        <v>1</v>
      </c>
      <c r="E8410" s="42" t="s">
        <v>1</v>
      </c>
      <c r="F8410" s="42" t="s">
        <v>1</v>
      </c>
      <c r="G8410" s="42" t="s">
        <v>1</v>
      </c>
      <c r="H8410" s="17" t="s">
        <v>50</v>
      </c>
      <c r="I8410" s="66">
        <f t="shared" ref="I8410:O8410" si="6752">SUM(I8411)</f>
        <v>454498</v>
      </c>
      <c r="J8410" s="66">
        <f t="shared" si="6752"/>
        <v>4498</v>
      </c>
      <c r="K8410" s="66">
        <f t="shared" si="6752"/>
        <v>0</v>
      </c>
      <c r="L8410" s="66">
        <f t="shared" si="6747"/>
        <v>100000</v>
      </c>
      <c r="M8410" s="66">
        <f t="shared" si="6752"/>
        <v>0</v>
      </c>
      <c r="N8410" s="66">
        <f t="shared" si="6752"/>
        <v>0</v>
      </c>
      <c r="O8410" s="66">
        <f t="shared" si="6752"/>
        <v>100000</v>
      </c>
      <c r="P8410" s="66">
        <f t="shared" si="6749"/>
        <v>100000</v>
      </c>
      <c r="Q8410" s="66">
        <f t="shared" si="6750"/>
        <v>2223.2103156958647</v>
      </c>
    </row>
    <row r="8411" spans="1:17" x14ac:dyDescent="0.25">
      <c r="A8411" s="12" t="s">
        <v>2490</v>
      </c>
      <c r="B8411" s="12" t="s">
        <v>3</v>
      </c>
      <c r="C8411" s="12" t="s">
        <v>11</v>
      </c>
      <c r="D8411" s="43" t="s">
        <v>2492</v>
      </c>
      <c r="E8411" s="42" t="s">
        <v>2712</v>
      </c>
      <c r="F8411" s="42" t="s">
        <v>1</v>
      </c>
      <c r="G8411" s="42" t="s">
        <v>1</v>
      </c>
      <c r="H8411" s="11" t="s">
        <v>52</v>
      </c>
      <c r="I8411" s="67">
        <f t="shared" ref="I8411" si="6753">SUM(I8412,I8413,I8416)</f>
        <v>454498</v>
      </c>
      <c r="J8411" s="67">
        <f t="shared" ref="J8411:K8411" si="6754">SUM(J8412,J8413,J8416)</f>
        <v>4498</v>
      </c>
      <c r="K8411" s="67">
        <f t="shared" si="6754"/>
        <v>0</v>
      </c>
      <c r="L8411" s="67">
        <f t="shared" si="6747"/>
        <v>100000</v>
      </c>
      <c r="M8411" s="67">
        <f t="shared" ref="M8411" si="6755">SUM(M8412,M8413,M8416)</f>
        <v>0</v>
      </c>
      <c r="N8411" s="67">
        <f t="shared" ref="N8411:O8411" si="6756">SUM(N8412,N8413,N8416)</f>
        <v>0</v>
      </c>
      <c r="O8411" s="67">
        <f t="shared" si="6756"/>
        <v>100000</v>
      </c>
      <c r="P8411" s="67">
        <f t="shared" si="6749"/>
        <v>100000</v>
      </c>
      <c r="Q8411" s="67">
        <f t="shared" si="6750"/>
        <v>2223.2103156958647</v>
      </c>
    </row>
    <row r="8412" spans="1:17" x14ac:dyDescent="0.25">
      <c r="A8412" s="12" t="s">
        <v>2490</v>
      </c>
      <c r="B8412" s="12" t="s">
        <v>3</v>
      </c>
      <c r="C8412" s="12" t="s">
        <v>11</v>
      </c>
      <c r="D8412" s="43" t="s">
        <v>2492</v>
      </c>
      <c r="E8412" s="48">
        <v>6142</v>
      </c>
      <c r="F8412" s="43"/>
      <c r="G8412" s="56" t="s">
        <v>2930</v>
      </c>
      <c r="H8412" s="23" t="s">
        <v>91</v>
      </c>
      <c r="I8412" s="68">
        <v>50000</v>
      </c>
      <c r="J8412" s="68">
        <v>0</v>
      </c>
      <c r="K8412" s="68"/>
      <c r="L8412" s="68">
        <f t="shared" si="6747"/>
        <v>50000</v>
      </c>
      <c r="M8412" s="68"/>
      <c r="N8412" s="68"/>
      <c r="O8412" s="68">
        <v>50000</v>
      </c>
      <c r="P8412" s="68">
        <f t="shared" si="6749"/>
        <v>50000</v>
      </c>
      <c r="Q8412" s="68" t="str">
        <f t="shared" si="6750"/>
        <v>-</v>
      </c>
    </row>
    <row r="8413" spans="1:17" x14ac:dyDescent="0.25">
      <c r="A8413" s="14" t="s">
        <v>2490</v>
      </c>
      <c r="B8413" s="14" t="s">
        <v>3</v>
      </c>
      <c r="C8413" s="14" t="s">
        <v>11</v>
      </c>
      <c r="D8413" s="50" t="s">
        <v>2492</v>
      </c>
      <c r="E8413" s="50" t="s">
        <v>2721</v>
      </c>
      <c r="F8413" s="43" t="s">
        <v>1</v>
      </c>
      <c r="G8413" s="49" t="s">
        <v>1</v>
      </c>
      <c r="H8413" s="11" t="s">
        <v>53</v>
      </c>
      <c r="I8413" s="67">
        <f t="shared" ref="I8413:O8413" si="6757">SUM(I8414:I8415)</f>
        <v>400000</v>
      </c>
      <c r="J8413" s="67">
        <f t="shared" si="6757"/>
        <v>0</v>
      </c>
      <c r="K8413" s="67">
        <f t="shared" si="6757"/>
        <v>0</v>
      </c>
      <c r="L8413" s="67">
        <f t="shared" si="6747"/>
        <v>50000</v>
      </c>
      <c r="M8413" s="67">
        <f t="shared" si="6757"/>
        <v>0</v>
      </c>
      <c r="N8413" s="67">
        <f t="shared" si="6757"/>
        <v>0</v>
      </c>
      <c r="O8413" s="67">
        <f t="shared" si="6757"/>
        <v>50000</v>
      </c>
      <c r="P8413" s="67">
        <f t="shared" si="6749"/>
        <v>50000</v>
      </c>
      <c r="Q8413" s="67" t="str">
        <f t="shared" si="6750"/>
        <v>-</v>
      </c>
    </row>
    <row r="8414" spans="1:17" x14ac:dyDescent="0.25">
      <c r="A8414" s="12" t="s">
        <v>2490</v>
      </c>
      <c r="B8414" s="12" t="s">
        <v>3</v>
      </c>
      <c r="C8414" s="12" t="s">
        <v>11</v>
      </c>
      <c r="D8414" s="43" t="s">
        <v>2492</v>
      </c>
      <c r="E8414" s="48">
        <v>6143</v>
      </c>
      <c r="F8414" s="43" t="s">
        <v>2504</v>
      </c>
      <c r="G8414" s="56" t="s">
        <v>2930</v>
      </c>
      <c r="H8414" s="23" t="s">
        <v>2505</v>
      </c>
      <c r="I8414" s="68">
        <v>350000</v>
      </c>
      <c r="J8414" s="68">
        <v>0</v>
      </c>
      <c r="K8414" s="68"/>
      <c r="L8414" s="68">
        <f t="shared" si="6747"/>
        <v>0</v>
      </c>
      <c r="M8414" s="68"/>
      <c r="N8414" s="68"/>
      <c r="O8414" s="68"/>
      <c r="P8414" s="68">
        <f t="shared" si="6749"/>
        <v>0</v>
      </c>
      <c r="Q8414" s="68" t="str">
        <f t="shared" si="6750"/>
        <v>-</v>
      </c>
    </row>
    <row r="8415" spans="1:17" x14ac:dyDescent="0.25">
      <c r="A8415" s="12" t="s">
        <v>2490</v>
      </c>
      <c r="B8415" s="12" t="s">
        <v>3</v>
      </c>
      <c r="C8415" s="12" t="s">
        <v>11</v>
      </c>
      <c r="D8415" s="43" t="s">
        <v>2492</v>
      </c>
      <c r="E8415" s="48">
        <v>6143</v>
      </c>
      <c r="F8415" s="43" t="s">
        <v>2506</v>
      </c>
      <c r="G8415" s="56" t="s">
        <v>2930</v>
      </c>
      <c r="H8415" s="23" t="s">
        <v>2507</v>
      </c>
      <c r="I8415" s="68">
        <v>50000</v>
      </c>
      <c r="J8415" s="68">
        <v>0</v>
      </c>
      <c r="K8415" s="68"/>
      <c r="L8415" s="68">
        <f t="shared" si="6747"/>
        <v>50000</v>
      </c>
      <c r="M8415" s="68"/>
      <c r="N8415" s="68"/>
      <c r="O8415" s="68">
        <v>50000</v>
      </c>
      <c r="P8415" s="68">
        <f t="shared" si="6749"/>
        <v>50000</v>
      </c>
      <c r="Q8415" s="68" t="str">
        <f t="shared" si="6750"/>
        <v>-</v>
      </c>
    </row>
    <row r="8416" spans="1:17" x14ac:dyDescent="0.25">
      <c r="A8416" s="14" t="s">
        <v>2490</v>
      </c>
      <c r="B8416" s="14" t="s">
        <v>3</v>
      </c>
      <c r="C8416" s="14" t="s">
        <v>11</v>
      </c>
      <c r="D8416" s="50" t="s">
        <v>2492</v>
      </c>
      <c r="E8416" s="50" t="s">
        <v>2739</v>
      </c>
      <c r="F8416" s="43" t="s">
        <v>1</v>
      </c>
      <c r="G8416" s="49" t="s">
        <v>1</v>
      </c>
      <c r="H8416" s="11" t="s">
        <v>58</v>
      </c>
      <c r="I8416" s="67">
        <f t="shared" ref="I8416:O8416" si="6758">SUM(I8417:I8418)</f>
        <v>4498</v>
      </c>
      <c r="J8416" s="67">
        <f t="shared" si="6758"/>
        <v>4498</v>
      </c>
      <c r="K8416" s="67">
        <f t="shared" si="6758"/>
        <v>0</v>
      </c>
      <c r="L8416" s="67">
        <f t="shared" si="6747"/>
        <v>0</v>
      </c>
      <c r="M8416" s="67">
        <f t="shared" si="6758"/>
        <v>0</v>
      </c>
      <c r="N8416" s="67">
        <f t="shared" si="6758"/>
        <v>0</v>
      </c>
      <c r="O8416" s="67">
        <f t="shared" si="6758"/>
        <v>0</v>
      </c>
      <c r="P8416" s="67">
        <f t="shared" si="6749"/>
        <v>0</v>
      </c>
      <c r="Q8416" s="67">
        <f t="shared" si="6750"/>
        <v>0</v>
      </c>
    </row>
    <row r="8417" spans="1:17" x14ac:dyDescent="0.25">
      <c r="A8417" s="12" t="s">
        <v>2490</v>
      </c>
      <c r="B8417" s="12" t="s">
        <v>3</v>
      </c>
      <c r="C8417" s="12" t="s">
        <v>11</v>
      </c>
      <c r="D8417" s="43" t="s">
        <v>2492</v>
      </c>
      <c r="E8417" s="48">
        <v>6148</v>
      </c>
      <c r="F8417" s="43" t="s">
        <v>2508</v>
      </c>
      <c r="G8417" s="56" t="s">
        <v>2930</v>
      </c>
      <c r="H8417" s="23" t="s">
        <v>207</v>
      </c>
      <c r="I8417" s="68">
        <v>100</v>
      </c>
      <c r="J8417" s="68">
        <v>100</v>
      </c>
      <c r="K8417" s="68"/>
      <c r="L8417" s="68">
        <f t="shared" si="6747"/>
        <v>0</v>
      </c>
      <c r="M8417" s="68"/>
      <c r="N8417" s="68"/>
      <c r="O8417" s="68"/>
      <c r="P8417" s="68">
        <f t="shared" si="6749"/>
        <v>0</v>
      </c>
      <c r="Q8417" s="68">
        <f t="shared" si="6750"/>
        <v>0</v>
      </c>
    </row>
    <row r="8418" spans="1:17" x14ac:dyDescent="0.25">
      <c r="A8418" s="12" t="s">
        <v>2490</v>
      </c>
      <c r="B8418" s="12" t="s">
        <v>3</v>
      </c>
      <c r="C8418" s="12" t="s">
        <v>11</v>
      </c>
      <c r="D8418" s="43" t="s">
        <v>2492</v>
      </c>
      <c r="E8418" s="48">
        <v>6148</v>
      </c>
      <c r="F8418" s="43" t="s">
        <v>2509</v>
      </c>
      <c r="G8418" s="56" t="s">
        <v>2930</v>
      </c>
      <c r="H8418" s="23" t="s">
        <v>2510</v>
      </c>
      <c r="I8418" s="68">
        <v>4398</v>
      </c>
      <c r="J8418" s="68">
        <v>4398</v>
      </c>
      <c r="K8418" s="68"/>
      <c r="L8418" s="68">
        <f t="shared" si="6747"/>
        <v>0</v>
      </c>
      <c r="M8418" s="68"/>
      <c r="N8418" s="68"/>
      <c r="O8418" s="68"/>
      <c r="P8418" s="68">
        <f t="shared" si="6749"/>
        <v>0</v>
      </c>
      <c r="Q8418" s="68">
        <f t="shared" si="6750"/>
        <v>0</v>
      </c>
    </row>
    <row r="8419" spans="1:17" ht="22.5" x14ac:dyDescent="0.25">
      <c r="A8419" s="14" t="s">
        <v>1</v>
      </c>
      <c r="B8419" s="14" t="s">
        <v>1</v>
      </c>
      <c r="C8419" s="14" t="s">
        <v>1</v>
      </c>
      <c r="D8419" s="42" t="s">
        <v>1</v>
      </c>
      <c r="E8419" s="42" t="s">
        <v>1</v>
      </c>
      <c r="F8419" s="42" t="s">
        <v>1</v>
      </c>
      <c r="G8419" s="42" t="s">
        <v>1</v>
      </c>
      <c r="H8419" s="17" t="s">
        <v>92</v>
      </c>
      <c r="I8419" s="66">
        <f t="shared" ref="I8419:O8420" si="6759">SUM(I8420)</f>
        <v>940000</v>
      </c>
      <c r="J8419" s="66">
        <f t="shared" si="6759"/>
        <v>0</v>
      </c>
      <c r="K8419" s="66">
        <f t="shared" si="6759"/>
        <v>0</v>
      </c>
      <c r="L8419" s="66">
        <f t="shared" si="6747"/>
        <v>200000</v>
      </c>
      <c r="M8419" s="66">
        <f t="shared" si="6759"/>
        <v>0</v>
      </c>
      <c r="N8419" s="66">
        <f t="shared" si="6759"/>
        <v>0</v>
      </c>
      <c r="O8419" s="66">
        <f t="shared" si="6759"/>
        <v>200000</v>
      </c>
      <c r="P8419" s="66">
        <f t="shared" si="6749"/>
        <v>200000</v>
      </c>
      <c r="Q8419" s="66" t="str">
        <f t="shared" si="6750"/>
        <v>-</v>
      </c>
    </row>
    <row r="8420" spans="1:17" x14ac:dyDescent="0.25">
      <c r="A8420" s="12" t="s">
        <v>2490</v>
      </c>
      <c r="B8420" s="12" t="s">
        <v>3</v>
      </c>
      <c r="C8420" s="12" t="s">
        <v>11</v>
      </c>
      <c r="D8420" s="43" t="s">
        <v>2492</v>
      </c>
      <c r="E8420" s="42" t="s">
        <v>2713</v>
      </c>
      <c r="F8420" s="42" t="s">
        <v>1</v>
      </c>
      <c r="G8420" s="42" t="s">
        <v>1</v>
      </c>
      <c r="H8420" s="11" t="s">
        <v>94</v>
      </c>
      <c r="I8420" s="67">
        <f t="shared" si="6759"/>
        <v>940000</v>
      </c>
      <c r="J8420" s="67">
        <f t="shared" si="6759"/>
        <v>0</v>
      </c>
      <c r="K8420" s="67">
        <f t="shared" si="6759"/>
        <v>0</v>
      </c>
      <c r="L8420" s="67">
        <f t="shared" si="6747"/>
        <v>200000</v>
      </c>
      <c r="M8420" s="67">
        <f t="shared" si="6759"/>
        <v>0</v>
      </c>
      <c r="N8420" s="67">
        <f t="shared" si="6759"/>
        <v>0</v>
      </c>
      <c r="O8420" s="67">
        <f t="shared" si="6759"/>
        <v>200000</v>
      </c>
      <c r="P8420" s="67">
        <f t="shared" si="6749"/>
        <v>200000</v>
      </c>
      <c r="Q8420" s="67" t="str">
        <f t="shared" si="6750"/>
        <v>-</v>
      </c>
    </row>
    <row r="8421" spans="1:17" x14ac:dyDescent="0.25">
      <c r="A8421" s="14" t="s">
        <v>2490</v>
      </c>
      <c r="B8421" s="14" t="s">
        <v>3</v>
      </c>
      <c r="C8421" s="14" t="s">
        <v>11</v>
      </c>
      <c r="D8421" s="50" t="s">
        <v>2492</v>
      </c>
      <c r="E8421" s="50" t="s">
        <v>2752</v>
      </c>
      <c r="F8421" s="43" t="s">
        <v>1</v>
      </c>
      <c r="G8421" s="49" t="s">
        <v>1</v>
      </c>
      <c r="H8421" s="11" t="s">
        <v>309</v>
      </c>
      <c r="I8421" s="67">
        <f t="shared" ref="I8421" si="6760">SUM(I8422:I8425)</f>
        <v>940000</v>
      </c>
      <c r="J8421" s="67">
        <f t="shared" ref="J8421:K8421" si="6761">SUM(J8422:J8425)</f>
        <v>0</v>
      </c>
      <c r="K8421" s="67">
        <f t="shared" si="6761"/>
        <v>0</v>
      </c>
      <c r="L8421" s="67">
        <f t="shared" si="6747"/>
        <v>200000</v>
      </c>
      <c r="M8421" s="67">
        <f t="shared" ref="M8421" si="6762">SUM(M8422:M8425)</f>
        <v>0</v>
      </c>
      <c r="N8421" s="67">
        <f t="shared" ref="N8421:O8421" si="6763">SUM(N8422:N8425)</f>
        <v>0</v>
      </c>
      <c r="O8421" s="67">
        <f t="shared" si="6763"/>
        <v>200000</v>
      </c>
      <c r="P8421" s="67">
        <f t="shared" si="6749"/>
        <v>200000</v>
      </c>
      <c r="Q8421" s="67" t="str">
        <f t="shared" si="6750"/>
        <v>-</v>
      </c>
    </row>
    <row r="8422" spans="1:17" x14ac:dyDescent="0.25">
      <c r="A8422" s="12" t="s">
        <v>2490</v>
      </c>
      <c r="B8422" s="12" t="s">
        <v>3</v>
      </c>
      <c r="C8422" s="12" t="s">
        <v>11</v>
      </c>
      <c r="D8422" s="43" t="s">
        <v>2492</v>
      </c>
      <c r="E8422" s="48">
        <v>6152</v>
      </c>
      <c r="F8422" s="43" t="s">
        <v>2511</v>
      </c>
      <c r="G8422" s="56" t="s">
        <v>2902</v>
      </c>
      <c r="H8422" s="23" t="s">
        <v>2512</v>
      </c>
      <c r="I8422" s="68">
        <v>200000</v>
      </c>
      <c r="J8422" s="68">
        <v>0</v>
      </c>
      <c r="K8422" s="68"/>
      <c r="L8422" s="68">
        <f t="shared" si="6747"/>
        <v>0</v>
      </c>
      <c r="M8422" s="68"/>
      <c r="N8422" s="68"/>
      <c r="O8422" s="68"/>
      <c r="P8422" s="68">
        <f t="shared" si="6749"/>
        <v>0</v>
      </c>
      <c r="Q8422" s="68" t="str">
        <f t="shared" si="6750"/>
        <v>-</v>
      </c>
    </row>
    <row r="8423" spans="1:17" x14ac:dyDescent="0.25">
      <c r="A8423" s="12" t="s">
        <v>2490</v>
      </c>
      <c r="B8423" s="12" t="s">
        <v>3</v>
      </c>
      <c r="C8423" s="12" t="s">
        <v>11</v>
      </c>
      <c r="D8423" s="43" t="s">
        <v>2492</v>
      </c>
      <c r="E8423" s="48">
        <v>6152</v>
      </c>
      <c r="F8423" s="43" t="s">
        <v>2513</v>
      </c>
      <c r="G8423" s="56" t="s">
        <v>2931</v>
      </c>
      <c r="H8423" s="23" t="s">
        <v>2514</v>
      </c>
      <c r="I8423" s="68">
        <v>240000</v>
      </c>
      <c r="J8423" s="68">
        <v>0</v>
      </c>
      <c r="K8423" s="68"/>
      <c r="L8423" s="68">
        <f t="shared" si="6747"/>
        <v>0</v>
      </c>
      <c r="M8423" s="68"/>
      <c r="N8423" s="68"/>
      <c r="O8423" s="68"/>
      <c r="P8423" s="68">
        <f t="shared" si="6749"/>
        <v>0</v>
      </c>
      <c r="Q8423" s="68" t="str">
        <f t="shared" si="6750"/>
        <v>-</v>
      </c>
    </row>
    <row r="8424" spans="1:17" x14ac:dyDescent="0.25">
      <c r="A8424" s="12" t="s">
        <v>2490</v>
      </c>
      <c r="B8424" s="12" t="s">
        <v>3</v>
      </c>
      <c r="C8424" s="12" t="s">
        <v>11</v>
      </c>
      <c r="D8424" s="43" t="s">
        <v>2492</v>
      </c>
      <c r="E8424" s="48">
        <v>6152</v>
      </c>
      <c r="F8424" s="43" t="s">
        <v>2515</v>
      </c>
      <c r="G8424" s="56" t="s">
        <v>2932</v>
      </c>
      <c r="H8424" s="23" t="s">
        <v>2516</v>
      </c>
      <c r="I8424" s="68">
        <v>450000</v>
      </c>
      <c r="J8424" s="68">
        <v>0</v>
      </c>
      <c r="K8424" s="68"/>
      <c r="L8424" s="68">
        <f t="shared" si="6747"/>
        <v>200000</v>
      </c>
      <c r="M8424" s="68"/>
      <c r="N8424" s="68"/>
      <c r="O8424" s="68">
        <v>200000</v>
      </c>
      <c r="P8424" s="68">
        <f t="shared" si="6749"/>
        <v>200000</v>
      </c>
      <c r="Q8424" s="68" t="str">
        <f t="shared" si="6750"/>
        <v>-</v>
      </c>
    </row>
    <row r="8425" spans="1:17" ht="15.75" thickBot="1" x14ac:dyDescent="0.3">
      <c r="A8425" s="12" t="s">
        <v>2490</v>
      </c>
      <c r="B8425" s="12" t="s">
        <v>3</v>
      </c>
      <c r="C8425" s="12" t="s">
        <v>11</v>
      </c>
      <c r="D8425" s="43" t="s">
        <v>2492</v>
      </c>
      <c r="E8425" s="48">
        <v>6152</v>
      </c>
      <c r="F8425" s="43" t="s">
        <v>2517</v>
      </c>
      <c r="G8425" s="56" t="s">
        <v>2930</v>
      </c>
      <c r="H8425" s="23" t="s">
        <v>2518</v>
      </c>
      <c r="I8425" s="68">
        <v>50000</v>
      </c>
      <c r="J8425" s="68">
        <v>0</v>
      </c>
      <c r="K8425" s="68"/>
      <c r="L8425" s="68">
        <f t="shared" si="6747"/>
        <v>0</v>
      </c>
      <c r="M8425" s="68"/>
      <c r="N8425" s="68"/>
      <c r="O8425" s="68"/>
      <c r="P8425" s="68">
        <f t="shared" si="6749"/>
        <v>0</v>
      </c>
      <c r="Q8425" s="68" t="str">
        <f t="shared" si="6750"/>
        <v>-</v>
      </c>
    </row>
    <row r="8426" spans="1:17" ht="34.5" thickBot="1" x14ac:dyDescent="0.3">
      <c r="A8426" s="22" t="s">
        <v>4</v>
      </c>
      <c r="B8426" s="22" t="s">
        <v>5</v>
      </c>
      <c r="C8426" s="22" t="s">
        <v>6</v>
      </c>
      <c r="D8426" s="44" t="s">
        <v>2891</v>
      </c>
      <c r="E8426" s="44" t="s">
        <v>2895</v>
      </c>
      <c r="F8426" s="44" t="s">
        <v>7</v>
      </c>
      <c r="G8426" s="44" t="s">
        <v>8</v>
      </c>
      <c r="H8426" s="22" t="s">
        <v>9</v>
      </c>
      <c r="I8426" s="64" t="s">
        <v>2718</v>
      </c>
      <c r="J8426" s="64" t="s">
        <v>2879</v>
      </c>
      <c r="K8426" s="64" t="s">
        <v>2942</v>
      </c>
      <c r="L8426" s="64" t="s">
        <v>2942</v>
      </c>
      <c r="M8426" s="64" t="s">
        <v>2950</v>
      </c>
      <c r="N8426" s="64" t="s">
        <v>2949</v>
      </c>
      <c r="O8426" s="64" t="s">
        <v>2951</v>
      </c>
      <c r="P8426" s="64" t="s">
        <v>2942</v>
      </c>
      <c r="Q8426" s="64" t="s">
        <v>2944</v>
      </c>
    </row>
    <row r="8427" spans="1:17" x14ac:dyDescent="0.25">
      <c r="A8427" s="15" t="s">
        <v>1</v>
      </c>
      <c r="B8427" s="15" t="s">
        <v>1</v>
      </c>
      <c r="C8427" s="15" t="s">
        <v>1</v>
      </c>
      <c r="D8427" s="45" t="s">
        <v>1</v>
      </c>
      <c r="E8427" s="45" t="s">
        <v>1</v>
      </c>
      <c r="F8427" s="46" t="s">
        <v>1</v>
      </c>
      <c r="G8427" s="47" t="s">
        <v>1</v>
      </c>
      <c r="H8427" s="16" t="s">
        <v>1</v>
      </c>
      <c r="I8427" s="65">
        <v>1</v>
      </c>
      <c r="J8427" s="65" t="s">
        <v>2894</v>
      </c>
      <c r="K8427" s="65">
        <v>3</v>
      </c>
      <c r="L8427" s="65" t="s">
        <v>2945</v>
      </c>
      <c r="M8427" s="65">
        <v>5</v>
      </c>
      <c r="N8427" s="65">
        <v>6</v>
      </c>
      <c r="O8427" s="65">
        <v>7</v>
      </c>
      <c r="P8427" s="65" t="s">
        <v>2946</v>
      </c>
      <c r="Q8427" s="65">
        <v>9</v>
      </c>
    </row>
    <row r="8428" spans="1:17" x14ac:dyDescent="0.25">
      <c r="A8428" s="14" t="s">
        <v>2490</v>
      </c>
      <c r="B8428" s="14" t="s">
        <v>3</v>
      </c>
      <c r="C8428" s="12" t="s">
        <v>11</v>
      </c>
      <c r="D8428" s="43" t="s">
        <v>2492</v>
      </c>
      <c r="E8428" s="42" t="s">
        <v>1</v>
      </c>
      <c r="F8428" s="42" t="s">
        <v>1</v>
      </c>
      <c r="G8428" s="42" t="s">
        <v>1</v>
      </c>
      <c r="H8428" s="11" t="s">
        <v>2491</v>
      </c>
      <c r="I8428" s="63"/>
      <c r="J8428" s="63"/>
      <c r="K8428" s="63"/>
      <c r="L8428" s="63"/>
      <c r="M8428" s="63"/>
      <c r="N8428" s="63"/>
      <c r="O8428" s="63"/>
      <c r="P8428" s="63">
        <f t="shared" si="6749"/>
        <v>0</v>
      </c>
      <c r="Q8428" s="63" t="str">
        <f t="shared" si="6750"/>
        <v>-</v>
      </c>
    </row>
    <row r="8429" spans="1:17" ht="22.5" x14ac:dyDescent="0.25">
      <c r="A8429" s="14" t="s">
        <v>1</v>
      </c>
      <c r="B8429" s="14" t="s">
        <v>1</v>
      </c>
      <c r="C8429" s="14" t="s">
        <v>1</v>
      </c>
      <c r="D8429" s="42" t="s">
        <v>1</v>
      </c>
      <c r="E8429" s="42" t="s">
        <v>1</v>
      </c>
      <c r="F8429" s="42" t="s">
        <v>1</v>
      </c>
      <c r="G8429" s="42" t="s">
        <v>1</v>
      </c>
      <c r="H8429" s="17" t="s">
        <v>59</v>
      </c>
      <c r="I8429" s="66">
        <f t="shared" ref="I8429:O8429" si="6764">SUM(I8430)</f>
        <v>1720000</v>
      </c>
      <c r="J8429" s="66">
        <f t="shared" si="6764"/>
        <v>910000</v>
      </c>
      <c r="K8429" s="66">
        <f t="shared" si="6764"/>
        <v>0</v>
      </c>
      <c r="L8429" s="66">
        <f t="shared" si="6747"/>
        <v>540000</v>
      </c>
      <c r="M8429" s="66">
        <f t="shared" si="6764"/>
        <v>0</v>
      </c>
      <c r="N8429" s="66">
        <f t="shared" si="6764"/>
        <v>0</v>
      </c>
      <c r="O8429" s="66">
        <f t="shared" si="6764"/>
        <v>540000</v>
      </c>
      <c r="P8429" s="66">
        <f t="shared" si="6749"/>
        <v>540000</v>
      </c>
      <c r="Q8429" s="66">
        <f t="shared" si="6750"/>
        <v>59.340659340659343</v>
      </c>
    </row>
    <row r="8430" spans="1:17" x14ac:dyDescent="0.25">
      <c r="A8430" s="12" t="s">
        <v>2490</v>
      </c>
      <c r="B8430" s="12" t="s">
        <v>3</v>
      </c>
      <c r="C8430" s="12" t="s">
        <v>11</v>
      </c>
      <c r="D8430" s="43" t="s">
        <v>2492</v>
      </c>
      <c r="E8430" s="42" t="s">
        <v>2715</v>
      </c>
      <c r="F8430" s="42" t="s">
        <v>1</v>
      </c>
      <c r="G8430" s="42" t="s">
        <v>1</v>
      </c>
      <c r="H8430" s="11" t="s">
        <v>61</v>
      </c>
      <c r="I8430" s="67">
        <f t="shared" ref="I8430" si="6765">SUM(I8431,I8437)</f>
        <v>1720000</v>
      </c>
      <c r="J8430" s="67">
        <f t="shared" ref="J8430:K8430" si="6766">SUM(J8431,J8437)</f>
        <v>910000</v>
      </c>
      <c r="K8430" s="67">
        <f t="shared" si="6766"/>
        <v>0</v>
      </c>
      <c r="L8430" s="67">
        <f t="shared" si="6747"/>
        <v>540000</v>
      </c>
      <c r="M8430" s="67">
        <f t="shared" ref="M8430" si="6767">SUM(M8431,M8437)</f>
        <v>0</v>
      </c>
      <c r="N8430" s="67">
        <f t="shared" ref="N8430:O8430" si="6768">SUM(N8431,N8437)</f>
        <v>0</v>
      </c>
      <c r="O8430" s="67">
        <f t="shared" si="6768"/>
        <v>540000</v>
      </c>
      <c r="P8430" s="67">
        <f t="shared" si="6749"/>
        <v>540000</v>
      </c>
      <c r="Q8430" s="67">
        <f t="shared" si="6750"/>
        <v>59.340659340659343</v>
      </c>
    </row>
    <row r="8431" spans="1:17" x14ac:dyDescent="0.25">
      <c r="A8431" s="14" t="s">
        <v>2490</v>
      </c>
      <c r="B8431" s="14" t="s">
        <v>3</v>
      </c>
      <c r="C8431" s="14" t="s">
        <v>11</v>
      </c>
      <c r="D8431" s="50" t="s">
        <v>2492</v>
      </c>
      <c r="E8431" s="50" t="s">
        <v>2724</v>
      </c>
      <c r="F8431" s="43" t="s">
        <v>1</v>
      </c>
      <c r="G8431" s="49" t="s">
        <v>1</v>
      </c>
      <c r="H8431" s="11" t="s">
        <v>62</v>
      </c>
      <c r="I8431" s="67">
        <f t="shared" ref="I8431" si="6769">SUM(I8432:I8436)</f>
        <v>1700000</v>
      </c>
      <c r="J8431" s="67">
        <f t="shared" ref="J8431:K8431" si="6770">SUM(J8432:J8436)</f>
        <v>900000</v>
      </c>
      <c r="K8431" s="67">
        <f t="shared" si="6770"/>
        <v>0</v>
      </c>
      <c r="L8431" s="67">
        <f t="shared" si="6747"/>
        <v>530000</v>
      </c>
      <c r="M8431" s="67">
        <f t="shared" ref="M8431" si="6771">SUM(M8432:M8436)</f>
        <v>0</v>
      </c>
      <c r="N8431" s="67">
        <f t="shared" ref="N8431:O8431" si="6772">SUM(N8432:N8436)</f>
        <v>0</v>
      </c>
      <c r="O8431" s="67">
        <f t="shared" si="6772"/>
        <v>530000</v>
      </c>
      <c r="P8431" s="67">
        <f t="shared" si="6749"/>
        <v>530000</v>
      </c>
      <c r="Q8431" s="67">
        <f t="shared" si="6750"/>
        <v>58.888888888888893</v>
      </c>
    </row>
    <row r="8432" spans="1:17" x14ac:dyDescent="0.25">
      <c r="A8432" s="12" t="s">
        <v>2490</v>
      </c>
      <c r="B8432" s="12" t="s">
        <v>3</v>
      </c>
      <c r="C8432" s="12" t="s">
        <v>11</v>
      </c>
      <c r="D8432" s="43" t="s">
        <v>2492</v>
      </c>
      <c r="E8432" s="48">
        <v>8213</v>
      </c>
      <c r="F8432" s="43" t="s">
        <v>2519</v>
      </c>
      <c r="G8432" s="56" t="s">
        <v>2930</v>
      </c>
      <c r="H8432" s="23" t="s">
        <v>481</v>
      </c>
      <c r="I8432" s="68">
        <v>900000</v>
      </c>
      <c r="J8432" s="68">
        <v>900000</v>
      </c>
      <c r="K8432" s="68"/>
      <c r="L8432" s="68">
        <f t="shared" si="6747"/>
        <v>70000</v>
      </c>
      <c r="M8432" s="68"/>
      <c r="N8432" s="68"/>
      <c r="O8432" s="68">
        <v>70000</v>
      </c>
      <c r="P8432" s="68">
        <f t="shared" si="6749"/>
        <v>70000</v>
      </c>
      <c r="Q8432" s="68">
        <f t="shared" si="6750"/>
        <v>7.7777777777777777</v>
      </c>
    </row>
    <row r="8433" spans="1:17" x14ac:dyDescent="0.25">
      <c r="A8433" s="12" t="s">
        <v>2490</v>
      </c>
      <c r="B8433" s="12" t="s">
        <v>3</v>
      </c>
      <c r="C8433" s="12" t="s">
        <v>11</v>
      </c>
      <c r="D8433" s="43" t="s">
        <v>2492</v>
      </c>
      <c r="E8433" s="48">
        <v>8213</v>
      </c>
      <c r="F8433" s="43" t="s">
        <v>2520</v>
      </c>
      <c r="G8433" s="56" t="s">
        <v>2930</v>
      </c>
      <c r="H8433" s="23" t="s">
        <v>2521</v>
      </c>
      <c r="I8433" s="68">
        <v>10000</v>
      </c>
      <c r="J8433" s="68">
        <v>0</v>
      </c>
      <c r="K8433" s="68"/>
      <c r="L8433" s="68">
        <f t="shared" si="6747"/>
        <v>10000</v>
      </c>
      <c r="M8433" s="68"/>
      <c r="N8433" s="68"/>
      <c r="O8433" s="68">
        <v>10000</v>
      </c>
      <c r="P8433" s="68">
        <f t="shared" si="6749"/>
        <v>10000</v>
      </c>
      <c r="Q8433" s="68" t="str">
        <f t="shared" si="6750"/>
        <v>-</v>
      </c>
    </row>
    <row r="8434" spans="1:17" x14ac:dyDescent="0.25">
      <c r="A8434" s="12" t="s">
        <v>2490</v>
      </c>
      <c r="B8434" s="12" t="s">
        <v>3</v>
      </c>
      <c r="C8434" s="12" t="s">
        <v>11</v>
      </c>
      <c r="D8434" s="43" t="s">
        <v>2492</v>
      </c>
      <c r="E8434" s="48">
        <v>8213</v>
      </c>
      <c r="F8434" s="43" t="s">
        <v>2522</v>
      </c>
      <c r="G8434" s="56" t="s">
        <v>2930</v>
      </c>
      <c r="H8434" s="23" t="s">
        <v>2523</v>
      </c>
      <c r="I8434" s="68">
        <v>150000</v>
      </c>
      <c r="J8434" s="68">
        <v>0</v>
      </c>
      <c r="K8434" s="68"/>
      <c r="L8434" s="68">
        <f t="shared" si="6747"/>
        <v>150000</v>
      </c>
      <c r="M8434" s="68"/>
      <c r="N8434" s="68"/>
      <c r="O8434" s="68">
        <v>150000</v>
      </c>
      <c r="P8434" s="68">
        <f t="shared" si="6749"/>
        <v>150000</v>
      </c>
      <c r="Q8434" s="68" t="str">
        <f t="shared" si="6750"/>
        <v>-</v>
      </c>
    </row>
    <row r="8435" spans="1:17" x14ac:dyDescent="0.25">
      <c r="A8435" s="12" t="s">
        <v>2490</v>
      </c>
      <c r="B8435" s="12" t="s">
        <v>3</v>
      </c>
      <c r="C8435" s="12" t="s">
        <v>11</v>
      </c>
      <c r="D8435" s="43" t="s">
        <v>2492</v>
      </c>
      <c r="E8435" s="48">
        <v>8213</v>
      </c>
      <c r="F8435" s="43" t="s">
        <v>2524</v>
      </c>
      <c r="G8435" s="56" t="s">
        <v>2930</v>
      </c>
      <c r="H8435" s="23" t="s">
        <v>2525</v>
      </c>
      <c r="I8435" s="68">
        <v>200000</v>
      </c>
      <c r="J8435" s="68">
        <v>0</v>
      </c>
      <c r="K8435" s="68"/>
      <c r="L8435" s="68">
        <f t="shared" si="6747"/>
        <v>200000</v>
      </c>
      <c r="M8435" s="68"/>
      <c r="N8435" s="68"/>
      <c r="O8435" s="68">
        <v>200000</v>
      </c>
      <c r="P8435" s="68">
        <f t="shared" si="6749"/>
        <v>200000</v>
      </c>
      <c r="Q8435" s="68" t="str">
        <f t="shared" si="6750"/>
        <v>-</v>
      </c>
    </row>
    <row r="8436" spans="1:17" x14ac:dyDescent="0.25">
      <c r="A8436" s="12" t="s">
        <v>2490</v>
      </c>
      <c r="B8436" s="12" t="s">
        <v>3</v>
      </c>
      <c r="C8436" s="12" t="s">
        <v>11</v>
      </c>
      <c r="D8436" s="43" t="s">
        <v>2492</v>
      </c>
      <c r="E8436" s="48">
        <v>8213</v>
      </c>
      <c r="F8436" s="43" t="s">
        <v>2526</v>
      </c>
      <c r="G8436" s="56" t="s">
        <v>2930</v>
      </c>
      <c r="H8436" s="23" t="s">
        <v>2527</v>
      </c>
      <c r="I8436" s="68">
        <v>440000</v>
      </c>
      <c r="J8436" s="68">
        <v>0</v>
      </c>
      <c r="K8436" s="68"/>
      <c r="L8436" s="68">
        <f t="shared" si="6747"/>
        <v>100000</v>
      </c>
      <c r="M8436" s="68"/>
      <c r="N8436" s="68"/>
      <c r="O8436" s="68">
        <v>100000</v>
      </c>
      <c r="P8436" s="68">
        <f t="shared" si="6749"/>
        <v>100000</v>
      </c>
      <c r="Q8436" s="68" t="str">
        <f t="shared" si="6750"/>
        <v>-</v>
      </c>
    </row>
    <row r="8437" spans="1:17" x14ac:dyDescent="0.25">
      <c r="A8437" s="14" t="s">
        <v>2490</v>
      </c>
      <c r="B8437" s="14" t="s">
        <v>3</v>
      </c>
      <c r="C8437" s="14" t="s">
        <v>11</v>
      </c>
      <c r="D8437" s="50" t="s">
        <v>2492</v>
      </c>
      <c r="E8437" s="50" t="s">
        <v>2763</v>
      </c>
      <c r="F8437" s="43" t="s">
        <v>1</v>
      </c>
      <c r="G8437" s="49" t="s">
        <v>1</v>
      </c>
      <c r="H8437" s="11" t="s">
        <v>248</v>
      </c>
      <c r="I8437" s="67">
        <f t="shared" ref="I8437:O8437" si="6773">SUM(I8438:I8439)</f>
        <v>20000</v>
      </c>
      <c r="J8437" s="67">
        <f t="shared" si="6773"/>
        <v>10000</v>
      </c>
      <c r="K8437" s="67">
        <f t="shared" si="6773"/>
        <v>0</v>
      </c>
      <c r="L8437" s="67">
        <f t="shared" si="6747"/>
        <v>10000</v>
      </c>
      <c r="M8437" s="67">
        <f t="shared" si="6773"/>
        <v>0</v>
      </c>
      <c r="N8437" s="67">
        <f t="shared" si="6773"/>
        <v>0</v>
      </c>
      <c r="O8437" s="67">
        <f t="shared" si="6773"/>
        <v>10000</v>
      </c>
      <c r="P8437" s="67">
        <f t="shared" si="6749"/>
        <v>10000</v>
      </c>
      <c r="Q8437" s="67">
        <f t="shared" si="6750"/>
        <v>100</v>
      </c>
    </row>
    <row r="8438" spans="1:17" x14ac:dyDescent="0.25">
      <c r="A8438" s="12" t="s">
        <v>2490</v>
      </c>
      <c r="B8438" s="12" t="s">
        <v>3</v>
      </c>
      <c r="C8438" s="12" t="s">
        <v>11</v>
      </c>
      <c r="D8438" s="43" t="s">
        <v>2492</v>
      </c>
      <c r="E8438" s="48">
        <v>8216</v>
      </c>
      <c r="F8438" s="43"/>
      <c r="G8438" s="56" t="s">
        <v>2930</v>
      </c>
      <c r="H8438" s="23" t="s">
        <v>248</v>
      </c>
      <c r="I8438" s="68">
        <v>10000</v>
      </c>
      <c r="J8438" s="68">
        <v>0</v>
      </c>
      <c r="K8438" s="68"/>
      <c r="L8438" s="68">
        <f t="shared" si="6747"/>
        <v>0</v>
      </c>
      <c r="M8438" s="68"/>
      <c r="N8438" s="68"/>
      <c r="O8438" s="68"/>
      <c r="P8438" s="68">
        <f t="shared" si="6749"/>
        <v>0</v>
      </c>
      <c r="Q8438" s="68" t="str">
        <f t="shared" si="6750"/>
        <v>-</v>
      </c>
    </row>
    <row r="8439" spans="1:17" x14ac:dyDescent="0.25">
      <c r="A8439" s="12" t="s">
        <v>2490</v>
      </c>
      <c r="B8439" s="12" t="s">
        <v>3</v>
      </c>
      <c r="C8439" s="12" t="s">
        <v>11</v>
      </c>
      <c r="D8439" s="43" t="s">
        <v>2492</v>
      </c>
      <c r="E8439" s="48">
        <v>8216</v>
      </c>
      <c r="F8439" s="43" t="s">
        <v>2528</v>
      </c>
      <c r="G8439" s="56" t="s">
        <v>2930</v>
      </c>
      <c r="H8439" s="23" t="s">
        <v>2529</v>
      </c>
      <c r="I8439" s="68">
        <v>10000</v>
      </c>
      <c r="J8439" s="68">
        <v>10000</v>
      </c>
      <c r="K8439" s="68"/>
      <c r="L8439" s="68">
        <f t="shared" si="6747"/>
        <v>10000</v>
      </c>
      <c r="M8439" s="68"/>
      <c r="N8439" s="68"/>
      <c r="O8439" s="68">
        <v>10000</v>
      </c>
      <c r="P8439" s="68">
        <f t="shared" si="6749"/>
        <v>10000</v>
      </c>
      <c r="Q8439" s="68">
        <f t="shared" si="6750"/>
        <v>100</v>
      </c>
    </row>
    <row r="8440" spans="1:17" x14ac:dyDescent="0.25">
      <c r="A8440" s="23" t="s">
        <v>1</v>
      </c>
      <c r="B8440" s="23" t="s">
        <v>1</v>
      </c>
      <c r="C8440" s="23" t="s">
        <v>1</v>
      </c>
      <c r="D8440" s="49" t="s">
        <v>1</v>
      </c>
      <c r="E8440" s="49" t="s">
        <v>1</v>
      </c>
      <c r="F8440" s="49" t="s">
        <v>1</v>
      </c>
      <c r="G8440" s="49" t="s">
        <v>1</v>
      </c>
      <c r="H8440" s="17" t="s">
        <v>2530</v>
      </c>
      <c r="I8440" s="66">
        <f t="shared" ref="I8440:O8440" si="6774">SUM(I8383,I8410,I8419,I8429)</f>
        <v>11929513</v>
      </c>
      <c r="J8440" s="66">
        <f t="shared" si="6774"/>
        <v>9533513</v>
      </c>
      <c r="K8440" s="66">
        <f t="shared" si="6774"/>
        <v>0</v>
      </c>
      <c r="L8440" s="66">
        <f t="shared" si="6747"/>
        <v>1784000</v>
      </c>
      <c r="M8440" s="66">
        <f t="shared" si="6774"/>
        <v>0</v>
      </c>
      <c r="N8440" s="66">
        <f t="shared" si="6774"/>
        <v>0</v>
      </c>
      <c r="O8440" s="66">
        <f t="shared" si="6774"/>
        <v>1784000</v>
      </c>
      <c r="P8440" s="66">
        <f t="shared" si="6749"/>
        <v>1784000</v>
      </c>
      <c r="Q8440" s="66">
        <f t="shared" si="6750"/>
        <v>18.712934046452762</v>
      </c>
    </row>
    <row r="8441" spans="1:17" ht="15.75" thickBot="1" x14ac:dyDescent="0.3">
      <c r="A8441" s="23" t="s">
        <v>1</v>
      </c>
      <c r="B8441" s="23" t="s">
        <v>1</v>
      </c>
      <c r="C8441" s="23" t="s">
        <v>1</v>
      </c>
      <c r="D8441" s="49" t="s">
        <v>1</v>
      </c>
      <c r="E8441" s="49" t="s">
        <v>1</v>
      </c>
      <c r="F8441" s="49" t="s">
        <v>1</v>
      </c>
      <c r="G8441" s="49" t="s">
        <v>1</v>
      </c>
      <c r="H8441" s="11" t="s">
        <v>64</v>
      </c>
      <c r="I8441" s="67">
        <v>224</v>
      </c>
      <c r="J8441" s="67">
        <v>224</v>
      </c>
      <c r="K8441" s="67"/>
      <c r="L8441" s="67"/>
      <c r="M8441" s="67"/>
      <c r="N8441" s="67"/>
      <c r="O8441" s="67"/>
      <c r="P8441" s="67">
        <f t="shared" si="6749"/>
        <v>0</v>
      </c>
      <c r="Q8441" s="67">
        <f t="shared" si="6750"/>
        <v>0</v>
      </c>
    </row>
    <row r="8442" spans="1:17" ht="34.5" thickBot="1" x14ac:dyDescent="0.3">
      <c r="A8442" s="23" t="s">
        <v>1</v>
      </c>
      <c r="B8442" s="23" t="s">
        <v>1</v>
      </c>
      <c r="C8442" s="23" t="s">
        <v>1</v>
      </c>
      <c r="D8442" s="49" t="s">
        <v>1</v>
      </c>
      <c r="E8442" s="49" t="s">
        <v>1</v>
      </c>
      <c r="F8442" s="49" t="s">
        <v>1</v>
      </c>
      <c r="G8442" s="49" t="s">
        <v>1</v>
      </c>
      <c r="H8442" s="22" t="s">
        <v>65</v>
      </c>
      <c r="I8442" s="64" t="s">
        <v>2718</v>
      </c>
      <c r="J8442" s="64" t="s">
        <v>2879</v>
      </c>
      <c r="K8442" s="64" t="s">
        <v>2942</v>
      </c>
      <c r="L8442" s="64" t="s">
        <v>2942</v>
      </c>
      <c r="M8442" s="64" t="s">
        <v>2950</v>
      </c>
      <c r="N8442" s="64" t="s">
        <v>2949</v>
      </c>
      <c r="O8442" s="64" t="s">
        <v>2948</v>
      </c>
      <c r="P8442" s="64" t="s">
        <v>2942</v>
      </c>
      <c r="Q8442" s="64" t="s">
        <v>2944</v>
      </c>
    </row>
    <row r="8443" spans="1:17" x14ac:dyDescent="0.25">
      <c r="A8443" s="24"/>
      <c r="B8443" s="24"/>
      <c r="C8443" s="24"/>
      <c r="D8443" s="51"/>
      <c r="E8443" s="51"/>
      <c r="F8443" s="51"/>
      <c r="G8443" s="51"/>
      <c r="H8443" s="18" t="s">
        <v>1</v>
      </c>
      <c r="I8443" s="65">
        <v>1</v>
      </c>
      <c r="J8443" s="65" t="s">
        <v>2894</v>
      </c>
      <c r="K8443" s="65">
        <v>3</v>
      </c>
      <c r="L8443" s="65" t="s">
        <v>2945</v>
      </c>
      <c r="M8443" s="65">
        <v>5</v>
      </c>
      <c r="N8443" s="65">
        <v>6</v>
      </c>
      <c r="O8443" s="65">
        <v>7</v>
      </c>
      <c r="P8443" s="65" t="s">
        <v>2946</v>
      </c>
      <c r="Q8443" s="65">
        <v>9</v>
      </c>
    </row>
    <row r="8444" spans="1:17" x14ac:dyDescent="0.25">
      <c r="A8444" s="24"/>
      <c r="B8444" s="24"/>
      <c r="C8444" s="24"/>
      <c r="D8444" s="51"/>
      <c r="E8444" s="52"/>
      <c r="F8444" s="52"/>
      <c r="G8444" s="52"/>
      <c r="H8444" s="19" t="s">
        <v>2531</v>
      </c>
      <c r="I8444" s="69">
        <f t="shared" ref="I8444" si="6775">SUM(I8385,I8387,I8388,I8389,I8390,I8391,I8393,I8395,I8396,I8397,I8399,I8400,I8401,I8402,I8403,I8404,I8406,I8407,I8408,I8409,I8412,I8414,I8415,I8417,I8418,I8425,I8432,I8433,I8434,I8435,I8436,I8438,I8439)</f>
        <v>11039513</v>
      </c>
      <c r="J8444" s="69">
        <f t="shared" ref="J8444:K8444" si="6776">SUM(J8385,J8387,J8388,J8389,J8390,J8391,J8393,J8395,J8396,J8397,J8399,J8400,J8401,J8402,J8403,J8404,J8406,J8407,J8408,J8409,J8412,J8414,J8415,J8417,J8418,J8425,J8432,J8433,J8434,J8435,J8436,J8438,J8439)</f>
        <v>9533513</v>
      </c>
      <c r="K8444" s="69">
        <f t="shared" si="6776"/>
        <v>0</v>
      </c>
      <c r="L8444" s="69">
        <f t="shared" si="6747"/>
        <v>1584000</v>
      </c>
      <c r="M8444" s="69">
        <f t="shared" ref="M8444" si="6777">SUM(M8385,M8387,M8388,M8389,M8390,M8391,M8393,M8395,M8396,M8397,M8399,M8400,M8401,M8402,M8403,M8404,M8406,M8407,M8408,M8409,M8412,M8414,M8415,M8417,M8418,M8425,M8432,M8433,M8434,M8435,M8436,M8438,M8439)</f>
        <v>0</v>
      </c>
      <c r="N8444" s="69">
        <f t="shared" ref="N8444:O8444" si="6778">SUM(N8385,N8387,N8388,N8389,N8390,N8391,N8393,N8395,N8396,N8397,N8399,N8400,N8401,N8402,N8403,N8404,N8406,N8407,N8408,N8409,N8412,N8414,N8415,N8417,N8418,N8425,N8432,N8433,N8434,N8435,N8436,N8438,N8439)</f>
        <v>0</v>
      </c>
      <c r="O8444" s="69">
        <f t="shared" si="6778"/>
        <v>1584000</v>
      </c>
      <c r="P8444" s="69">
        <f t="shared" si="6749"/>
        <v>1584000</v>
      </c>
      <c r="Q8444" s="69">
        <f t="shared" si="6750"/>
        <v>16.61507148519124</v>
      </c>
    </row>
    <row r="8445" spans="1:17" x14ac:dyDescent="0.25">
      <c r="A8445" s="24"/>
      <c r="B8445" s="24"/>
      <c r="C8445" s="24"/>
      <c r="D8445" s="51"/>
      <c r="E8445" s="52"/>
      <c r="F8445" s="52"/>
      <c r="G8445" s="52"/>
      <c r="H8445" s="19" t="s">
        <v>186</v>
      </c>
      <c r="I8445" s="69">
        <f t="shared" ref="I8445" si="6779">SUM(I8422)</f>
        <v>200000</v>
      </c>
      <c r="J8445" s="69">
        <f t="shared" ref="J8445:K8445" si="6780">SUM(J8422)</f>
        <v>0</v>
      </c>
      <c r="K8445" s="69">
        <f t="shared" si="6780"/>
        <v>0</v>
      </c>
      <c r="L8445" s="69">
        <f t="shared" si="6747"/>
        <v>0</v>
      </c>
      <c r="M8445" s="69">
        <f t="shared" ref="M8445" si="6781">SUM(M8422)</f>
        <v>0</v>
      </c>
      <c r="N8445" s="69">
        <f t="shared" ref="N8445:O8445" si="6782">SUM(N8422)</f>
        <v>0</v>
      </c>
      <c r="O8445" s="69">
        <f t="shared" si="6782"/>
        <v>0</v>
      </c>
      <c r="P8445" s="69">
        <f t="shared" si="6749"/>
        <v>0</v>
      </c>
      <c r="Q8445" s="69" t="str">
        <f t="shared" si="6750"/>
        <v>-</v>
      </c>
    </row>
    <row r="8446" spans="1:17" x14ac:dyDescent="0.25">
      <c r="A8446" s="24"/>
      <c r="B8446" s="24"/>
      <c r="C8446" s="24"/>
      <c r="D8446" s="51"/>
      <c r="E8446" s="52"/>
      <c r="F8446" s="52"/>
      <c r="G8446" s="52"/>
      <c r="H8446" s="19" t="s">
        <v>2532</v>
      </c>
      <c r="I8446" s="69">
        <f t="shared" ref="I8446" si="6783">SUM(I8423)</f>
        <v>240000</v>
      </c>
      <c r="J8446" s="69">
        <f t="shared" ref="J8446:K8446" si="6784">SUM(J8423)</f>
        <v>0</v>
      </c>
      <c r="K8446" s="69">
        <f t="shared" si="6784"/>
        <v>0</v>
      </c>
      <c r="L8446" s="69">
        <f t="shared" si="6747"/>
        <v>0</v>
      </c>
      <c r="M8446" s="69">
        <f t="shared" ref="M8446" si="6785">SUM(M8423)</f>
        <v>0</v>
      </c>
      <c r="N8446" s="69">
        <f t="shared" ref="N8446:O8446" si="6786">SUM(N8423)</f>
        <v>0</v>
      </c>
      <c r="O8446" s="69">
        <f t="shared" si="6786"/>
        <v>0</v>
      </c>
      <c r="P8446" s="69">
        <f t="shared" si="6749"/>
        <v>0</v>
      </c>
      <c r="Q8446" s="69" t="str">
        <f t="shared" si="6750"/>
        <v>-</v>
      </c>
    </row>
    <row r="8447" spans="1:17" x14ac:dyDescent="0.25">
      <c r="A8447" s="24"/>
      <c r="B8447" s="24"/>
      <c r="C8447" s="24"/>
      <c r="D8447" s="51"/>
      <c r="E8447" s="52"/>
      <c r="F8447" s="52"/>
      <c r="G8447" s="52"/>
      <c r="H8447" s="19" t="s">
        <v>337</v>
      </c>
      <c r="I8447" s="69">
        <f t="shared" ref="I8447" si="6787">SUM(I8424)</f>
        <v>450000</v>
      </c>
      <c r="J8447" s="69">
        <f t="shared" ref="J8447:K8447" si="6788">SUM(J8424)</f>
        <v>0</v>
      </c>
      <c r="K8447" s="69">
        <f t="shared" si="6788"/>
        <v>0</v>
      </c>
      <c r="L8447" s="69">
        <f t="shared" si="6747"/>
        <v>200000</v>
      </c>
      <c r="M8447" s="69">
        <f t="shared" ref="M8447" si="6789">SUM(M8424)</f>
        <v>0</v>
      </c>
      <c r="N8447" s="69">
        <f t="shared" ref="N8447:O8447" si="6790">SUM(N8424)</f>
        <v>0</v>
      </c>
      <c r="O8447" s="69">
        <f t="shared" si="6790"/>
        <v>200000</v>
      </c>
      <c r="P8447" s="69">
        <f t="shared" si="6749"/>
        <v>200000</v>
      </c>
      <c r="Q8447" s="69" t="str">
        <f t="shared" si="6750"/>
        <v>-</v>
      </c>
    </row>
    <row r="8448" spans="1:17" x14ac:dyDescent="0.25">
      <c r="A8448" s="25"/>
      <c r="B8448" s="25"/>
      <c r="C8448" s="25"/>
      <c r="D8448" s="53"/>
      <c r="E8448" s="53"/>
      <c r="F8448" s="53"/>
      <c r="G8448" s="53"/>
      <c r="H8448" s="20" t="s">
        <v>67</v>
      </c>
      <c r="I8448" s="69">
        <f t="shared" ref="I8448" si="6791">SUM(I8444:I8447)</f>
        <v>11929513</v>
      </c>
      <c r="J8448" s="69">
        <f t="shared" ref="J8448:K8448" si="6792">SUM(J8444:J8447)</f>
        <v>9533513</v>
      </c>
      <c r="K8448" s="69">
        <f t="shared" si="6792"/>
        <v>0</v>
      </c>
      <c r="L8448" s="69">
        <f t="shared" si="6747"/>
        <v>1784000</v>
      </c>
      <c r="M8448" s="69">
        <f t="shared" ref="M8448" si="6793">SUM(M8444:M8447)</f>
        <v>0</v>
      </c>
      <c r="N8448" s="69">
        <f t="shared" ref="N8448:O8448" si="6794">SUM(N8444:N8447)</f>
        <v>0</v>
      </c>
      <c r="O8448" s="69">
        <f t="shared" si="6794"/>
        <v>1784000</v>
      </c>
      <c r="P8448" s="69">
        <f t="shared" si="6749"/>
        <v>1784000</v>
      </c>
      <c r="Q8448" s="69">
        <f t="shared" si="6750"/>
        <v>18.712934046452762</v>
      </c>
    </row>
    <row r="8449" spans="1:17" x14ac:dyDescent="0.25">
      <c r="A8449" s="23" t="s">
        <v>1</v>
      </c>
      <c r="B8449" s="23" t="s">
        <v>1</v>
      </c>
      <c r="C8449" s="23" t="s">
        <v>1</v>
      </c>
      <c r="D8449" s="49" t="s">
        <v>1</v>
      </c>
      <c r="E8449" s="49" t="s">
        <v>1</v>
      </c>
      <c r="F8449" s="49" t="s">
        <v>1</v>
      </c>
      <c r="G8449" s="49" t="s">
        <v>1</v>
      </c>
      <c r="H8449" s="26" t="s">
        <v>1</v>
      </c>
      <c r="I8449" s="70"/>
      <c r="J8449" s="70"/>
      <c r="K8449" s="70"/>
      <c r="L8449" s="70"/>
      <c r="M8449" s="70"/>
      <c r="N8449" s="70"/>
      <c r="O8449" s="70"/>
      <c r="P8449" s="70"/>
      <c r="Q8449" s="70"/>
    </row>
    <row r="8450" spans="1:17" x14ac:dyDescent="0.25">
      <c r="A8450" s="23" t="s">
        <v>1</v>
      </c>
      <c r="B8450" s="23" t="s">
        <v>1</v>
      </c>
      <c r="C8450" s="23" t="s">
        <v>1</v>
      </c>
      <c r="D8450" s="49" t="s">
        <v>1</v>
      </c>
      <c r="E8450" s="49" t="s">
        <v>1</v>
      </c>
      <c r="F8450" s="49" t="s">
        <v>1</v>
      </c>
      <c r="G8450" s="49" t="s">
        <v>1</v>
      </c>
      <c r="H8450" s="17" t="s">
        <v>2533</v>
      </c>
      <c r="I8450" s="66">
        <f t="shared" ref="I8450" si="6795">SUM(I8440)</f>
        <v>11929513</v>
      </c>
      <c r="J8450" s="66">
        <f t="shared" ref="J8450:K8450" si="6796">SUM(J8440)</f>
        <v>9533513</v>
      </c>
      <c r="K8450" s="66">
        <f t="shared" si="6796"/>
        <v>0</v>
      </c>
      <c r="L8450" s="66">
        <f t="shared" si="6747"/>
        <v>1784000</v>
      </c>
      <c r="M8450" s="66">
        <f t="shared" ref="M8450" si="6797">SUM(M8440)</f>
        <v>0</v>
      </c>
      <c r="N8450" s="66">
        <f t="shared" ref="N8450:O8450" si="6798">SUM(N8440)</f>
        <v>0</v>
      </c>
      <c r="O8450" s="66">
        <f t="shared" si="6798"/>
        <v>1784000</v>
      </c>
      <c r="P8450" s="66">
        <f t="shared" si="6749"/>
        <v>1784000</v>
      </c>
      <c r="Q8450" s="66">
        <f t="shared" si="6750"/>
        <v>18.712934046452762</v>
      </c>
    </row>
    <row r="8451" spans="1:17" x14ac:dyDescent="0.25">
      <c r="A8451" s="23" t="s">
        <v>1</v>
      </c>
      <c r="B8451" s="23" t="s">
        <v>1</v>
      </c>
      <c r="C8451" s="23" t="s">
        <v>1</v>
      </c>
      <c r="D8451" s="49" t="s">
        <v>1</v>
      </c>
      <c r="E8451" s="49" t="s">
        <v>1</v>
      </c>
      <c r="F8451" s="49" t="s">
        <v>1</v>
      </c>
      <c r="G8451" s="49" t="s">
        <v>1</v>
      </c>
      <c r="H8451" s="11" t="s">
        <v>64</v>
      </c>
      <c r="I8451" s="67">
        <f t="shared" ref="I8451" si="6799">I8441</f>
        <v>224</v>
      </c>
      <c r="J8451" s="67">
        <f t="shared" ref="J8451:K8451" si="6800">J8441</f>
        <v>224</v>
      </c>
      <c r="K8451" s="67">
        <f t="shared" si="6800"/>
        <v>0</v>
      </c>
      <c r="L8451" s="67"/>
      <c r="M8451" s="67">
        <f t="shared" ref="M8451" si="6801">M8441</f>
        <v>0</v>
      </c>
      <c r="N8451" s="67">
        <f t="shared" ref="N8451:O8451" si="6802">N8441</f>
        <v>0</v>
      </c>
      <c r="O8451" s="67">
        <f t="shared" si="6802"/>
        <v>0</v>
      </c>
      <c r="P8451" s="67">
        <f t="shared" si="6749"/>
        <v>0</v>
      </c>
      <c r="Q8451" s="67">
        <f t="shared" si="6750"/>
        <v>0</v>
      </c>
    </row>
    <row r="8452" spans="1:17" x14ac:dyDescent="0.25">
      <c r="A8452" s="23" t="s">
        <v>1</v>
      </c>
      <c r="B8452" s="23" t="s">
        <v>1</v>
      </c>
      <c r="C8452" s="23" t="s">
        <v>1</v>
      </c>
      <c r="D8452" s="49" t="s">
        <v>1</v>
      </c>
      <c r="E8452" s="49" t="s">
        <v>1</v>
      </c>
      <c r="F8452" s="49" t="s">
        <v>1</v>
      </c>
      <c r="G8452" s="49" t="s">
        <v>1</v>
      </c>
      <c r="H8452" s="13" t="s">
        <v>1</v>
      </c>
      <c r="I8452" s="71"/>
      <c r="J8452" s="71"/>
      <c r="K8452" s="71"/>
      <c r="L8452" s="71"/>
      <c r="M8452" s="71"/>
      <c r="N8452" s="71"/>
      <c r="O8452" s="71"/>
      <c r="P8452" s="71"/>
      <c r="Q8452" s="71"/>
    </row>
    <row r="8453" spans="1:17" x14ac:dyDescent="0.25">
      <c r="A8453" s="23" t="s">
        <v>1</v>
      </c>
      <c r="B8453" s="23" t="s">
        <v>1</v>
      </c>
      <c r="C8453" s="23" t="s">
        <v>1</v>
      </c>
      <c r="D8453" s="49" t="s">
        <v>1</v>
      </c>
      <c r="E8453" s="49" t="s">
        <v>1</v>
      </c>
      <c r="F8453" s="49" t="s">
        <v>1</v>
      </c>
      <c r="G8453" s="49" t="s">
        <v>1</v>
      </c>
      <c r="H8453" s="17" t="s">
        <v>2534</v>
      </c>
      <c r="I8453" s="72">
        <f t="shared" ref="I8453" si="6803">SUM(I8450)</f>
        <v>11929513</v>
      </c>
      <c r="J8453" s="72">
        <f t="shared" ref="J8453:K8453" si="6804">SUM(J8450)</f>
        <v>9533513</v>
      </c>
      <c r="K8453" s="72">
        <f t="shared" si="6804"/>
        <v>0</v>
      </c>
      <c r="L8453" s="72">
        <f t="shared" si="6747"/>
        <v>1784000</v>
      </c>
      <c r="M8453" s="72">
        <f t="shared" ref="M8453" si="6805">SUM(M8450)</f>
        <v>0</v>
      </c>
      <c r="N8453" s="72">
        <f t="shared" ref="N8453:O8453" si="6806">SUM(N8450)</f>
        <v>0</v>
      </c>
      <c r="O8453" s="72">
        <f t="shared" si="6806"/>
        <v>1784000</v>
      </c>
      <c r="P8453" s="72">
        <f t="shared" si="6749"/>
        <v>1784000</v>
      </c>
      <c r="Q8453" s="72">
        <f t="shared" si="6750"/>
        <v>18.712934046452762</v>
      </c>
    </row>
    <row r="8454" spans="1:17" x14ac:dyDescent="0.25">
      <c r="A8454" s="23" t="s">
        <v>1</v>
      </c>
      <c r="B8454" s="23" t="s">
        <v>1</v>
      </c>
      <c r="C8454" s="23" t="s">
        <v>1</v>
      </c>
      <c r="D8454" s="49" t="s">
        <v>1</v>
      </c>
      <c r="E8454" s="49" t="s">
        <v>1</v>
      </c>
      <c r="F8454" s="49" t="s">
        <v>1</v>
      </c>
      <c r="G8454" s="49" t="s">
        <v>1</v>
      </c>
      <c r="H8454" s="11" t="s">
        <v>99</v>
      </c>
      <c r="I8454" s="67">
        <f t="shared" ref="I8454" si="6807">I8451</f>
        <v>224</v>
      </c>
      <c r="J8454" s="67">
        <f t="shared" ref="J8454:K8454" si="6808">J8451</f>
        <v>224</v>
      </c>
      <c r="K8454" s="67">
        <f t="shared" si="6808"/>
        <v>0</v>
      </c>
      <c r="L8454" s="67"/>
      <c r="M8454" s="67">
        <f t="shared" ref="M8454" si="6809">M8451</f>
        <v>0</v>
      </c>
      <c r="N8454" s="67">
        <f t="shared" ref="N8454:O8454" si="6810">N8451</f>
        <v>0</v>
      </c>
      <c r="O8454" s="67">
        <f t="shared" si="6810"/>
        <v>0</v>
      </c>
      <c r="P8454" s="67">
        <f t="shared" si="6749"/>
        <v>0</v>
      </c>
      <c r="Q8454" s="67">
        <f t="shared" si="6750"/>
        <v>0</v>
      </c>
    </row>
    <row r="8455" spans="1:17" x14ac:dyDescent="0.25">
      <c r="A8455" s="14" t="s">
        <v>2535</v>
      </c>
      <c r="B8455" s="11" t="s">
        <v>1</v>
      </c>
      <c r="C8455" s="11" t="s">
        <v>1</v>
      </c>
      <c r="D8455" s="42" t="s">
        <v>1</v>
      </c>
      <c r="E8455" s="42" t="s">
        <v>1</v>
      </c>
      <c r="F8455" s="42" t="s">
        <v>1</v>
      </c>
      <c r="G8455" s="42" t="s">
        <v>1</v>
      </c>
      <c r="H8455" s="11" t="s">
        <v>2536</v>
      </c>
      <c r="I8455" s="63"/>
      <c r="J8455" s="63"/>
      <c r="K8455" s="63"/>
      <c r="L8455" s="63"/>
      <c r="M8455" s="63"/>
      <c r="N8455" s="63"/>
      <c r="O8455" s="63"/>
      <c r="P8455" s="63">
        <f t="shared" si="6749"/>
        <v>0</v>
      </c>
      <c r="Q8455" s="63" t="str">
        <f t="shared" si="6750"/>
        <v>-</v>
      </c>
    </row>
    <row r="8456" spans="1:17" ht="15.75" thickBot="1" x14ac:dyDescent="0.3">
      <c r="A8456" s="14" t="s">
        <v>2535</v>
      </c>
      <c r="B8456" s="14" t="s">
        <v>3</v>
      </c>
      <c r="C8456" s="12" t="s">
        <v>1</v>
      </c>
      <c r="D8456" s="43" t="s">
        <v>1</v>
      </c>
      <c r="E8456" s="42" t="s">
        <v>1</v>
      </c>
      <c r="F8456" s="42" t="s">
        <v>1</v>
      </c>
      <c r="G8456" s="42" t="s">
        <v>1</v>
      </c>
      <c r="H8456" s="11" t="s">
        <v>1</v>
      </c>
      <c r="I8456" s="63"/>
      <c r="J8456" s="63"/>
      <c r="K8456" s="63"/>
      <c r="L8456" s="63"/>
      <c r="M8456" s="63"/>
      <c r="N8456" s="63"/>
      <c r="O8456" s="63"/>
      <c r="P8456" s="63"/>
      <c r="Q8456" s="63"/>
    </row>
    <row r="8457" spans="1:17" ht="34.5" thickBot="1" x14ac:dyDescent="0.3">
      <c r="A8457" s="22" t="s">
        <v>4</v>
      </c>
      <c r="B8457" s="22" t="s">
        <v>5</v>
      </c>
      <c r="C8457" s="22" t="s">
        <v>6</v>
      </c>
      <c r="D8457" s="44" t="s">
        <v>2891</v>
      </c>
      <c r="E8457" s="44" t="s">
        <v>2895</v>
      </c>
      <c r="F8457" s="44" t="s">
        <v>7</v>
      </c>
      <c r="G8457" s="44" t="s">
        <v>8</v>
      </c>
      <c r="H8457" s="22" t="s">
        <v>9</v>
      </c>
      <c r="I8457" s="64" t="s">
        <v>2718</v>
      </c>
      <c r="J8457" s="64" t="s">
        <v>2879</v>
      </c>
      <c r="K8457" s="64" t="s">
        <v>2942</v>
      </c>
      <c r="L8457" s="64" t="s">
        <v>2942</v>
      </c>
      <c r="M8457" s="64" t="s">
        <v>2950</v>
      </c>
      <c r="N8457" s="64" t="s">
        <v>2949</v>
      </c>
      <c r="O8457" s="64" t="s">
        <v>2948</v>
      </c>
      <c r="P8457" s="64" t="s">
        <v>2942</v>
      </c>
      <c r="Q8457" s="64" t="s">
        <v>2944</v>
      </c>
    </row>
    <row r="8458" spans="1:17" x14ac:dyDescent="0.25">
      <c r="A8458" s="15" t="s">
        <v>1</v>
      </c>
      <c r="B8458" s="15" t="s">
        <v>1</v>
      </c>
      <c r="C8458" s="15" t="s">
        <v>1</v>
      </c>
      <c r="D8458" s="45" t="s">
        <v>1</v>
      </c>
      <c r="E8458" s="45" t="s">
        <v>1</v>
      </c>
      <c r="F8458" s="46" t="s">
        <v>1</v>
      </c>
      <c r="G8458" s="47" t="s">
        <v>1</v>
      </c>
      <c r="H8458" s="16" t="s">
        <v>1</v>
      </c>
      <c r="I8458" s="65">
        <v>1</v>
      </c>
      <c r="J8458" s="65" t="s">
        <v>2894</v>
      </c>
      <c r="K8458" s="65">
        <v>3</v>
      </c>
      <c r="L8458" s="65" t="s">
        <v>2945</v>
      </c>
      <c r="M8458" s="65">
        <v>5</v>
      </c>
      <c r="N8458" s="65">
        <v>6</v>
      </c>
      <c r="O8458" s="65">
        <v>7</v>
      </c>
      <c r="P8458" s="65" t="s">
        <v>2946</v>
      </c>
      <c r="Q8458" s="65">
        <v>9</v>
      </c>
    </row>
    <row r="8459" spans="1:17" x14ac:dyDescent="0.25">
      <c r="A8459" s="14" t="s">
        <v>2535</v>
      </c>
      <c r="B8459" s="14" t="s">
        <v>3</v>
      </c>
      <c r="C8459" s="12" t="s">
        <v>11</v>
      </c>
      <c r="D8459" s="43" t="s">
        <v>2537</v>
      </c>
      <c r="E8459" s="42" t="s">
        <v>1</v>
      </c>
      <c r="F8459" s="42" t="s">
        <v>1</v>
      </c>
      <c r="G8459" s="42" t="s">
        <v>1</v>
      </c>
      <c r="H8459" s="11" t="s">
        <v>2536</v>
      </c>
      <c r="I8459" s="63"/>
      <c r="J8459" s="63"/>
      <c r="K8459" s="63"/>
      <c r="L8459" s="63"/>
      <c r="M8459" s="63"/>
      <c r="N8459" s="63"/>
      <c r="O8459" s="63"/>
      <c r="P8459" s="63">
        <f t="shared" si="6749"/>
        <v>0</v>
      </c>
      <c r="Q8459" s="63" t="str">
        <f t="shared" si="6750"/>
        <v>-</v>
      </c>
    </row>
    <row r="8460" spans="1:17" ht="22.5" x14ac:dyDescent="0.25">
      <c r="A8460" s="14" t="s">
        <v>1</v>
      </c>
      <c r="B8460" s="14" t="s">
        <v>1</v>
      </c>
      <c r="C8460" s="14" t="s">
        <v>1</v>
      </c>
      <c r="D8460" s="42" t="s">
        <v>1</v>
      </c>
      <c r="E8460" s="42" t="s">
        <v>1</v>
      </c>
      <c r="F8460" s="42" t="s">
        <v>1</v>
      </c>
      <c r="G8460" s="42" t="s">
        <v>1</v>
      </c>
      <c r="H8460" s="17" t="s">
        <v>13</v>
      </c>
      <c r="I8460" s="66">
        <f t="shared" ref="I8460" si="6811">SUM(I8461,I8468,I8470)</f>
        <v>823255</v>
      </c>
      <c r="J8460" s="66">
        <f t="shared" ref="J8460:K8460" si="6812">SUM(J8461,J8468,J8470)</f>
        <v>823255</v>
      </c>
      <c r="K8460" s="66">
        <f t="shared" si="6812"/>
        <v>0</v>
      </c>
      <c r="L8460" s="66">
        <f t="shared" ref="L8460:L8523" si="6813">SUM(M8460:O8460)</f>
        <v>64904</v>
      </c>
      <c r="M8460" s="66">
        <f t="shared" ref="M8460" si="6814">SUM(M8461,M8468,M8470)</f>
        <v>0</v>
      </c>
      <c r="N8460" s="66">
        <f t="shared" ref="N8460:O8460" si="6815">SUM(N8461,N8468,N8470)</f>
        <v>0</v>
      </c>
      <c r="O8460" s="66">
        <f t="shared" si="6815"/>
        <v>64904</v>
      </c>
      <c r="P8460" s="66">
        <f t="shared" si="6749"/>
        <v>64904</v>
      </c>
      <c r="Q8460" s="66">
        <f t="shared" si="6750"/>
        <v>7.883827003783761</v>
      </c>
    </row>
    <row r="8461" spans="1:17" x14ac:dyDescent="0.25">
      <c r="A8461" s="12" t="s">
        <v>2535</v>
      </c>
      <c r="B8461" s="12" t="s">
        <v>3</v>
      </c>
      <c r="C8461" s="12" t="s">
        <v>11</v>
      </c>
      <c r="D8461" s="43" t="s">
        <v>2537</v>
      </c>
      <c r="E8461" s="42" t="s">
        <v>2709</v>
      </c>
      <c r="F8461" s="42" t="s">
        <v>1</v>
      </c>
      <c r="G8461" s="42" t="s">
        <v>1</v>
      </c>
      <c r="H8461" s="11" t="s">
        <v>15</v>
      </c>
      <c r="I8461" s="67">
        <f t="shared" ref="I8461" si="6816">SUM(I8462,I8463)</f>
        <v>287880</v>
      </c>
      <c r="J8461" s="67">
        <f t="shared" ref="J8461:K8461" si="6817">SUM(J8462,J8463)</f>
        <v>287880</v>
      </c>
      <c r="K8461" s="67">
        <f t="shared" si="6817"/>
        <v>0</v>
      </c>
      <c r="L8461" s="67">
        <f t="shared" si="6813"/>
        <v>23606</v>
      </c>
      <c r="M8461" s="67">
        <f t="shared" ref="M8461" si="6818">SUM(M8462,M8463)</f>
        <v>0</v>
      </c>
      <c r="N8461" s="67">
        <f t="shared" ref="N8461:O8461" si="6819">SUM(N8462,N8463)</f>
        <v>0</v>
      </c>
      <c r="O8461" s="67">
        <f t="shared" si="6819"/>
        <v>23606</v>
      </c>
      <c r="P8461" s="67">
        <f t="shared" si="6749"/>
        <v>23606</v>
      </c>
      <c r="Q8461" s="67">
        <f t="shared" si="6750"/>
        <v>8.1999444212866468</v>
      </c>
    </row>
    <row r="8462" spans="1:17" x14ac:dyDescent="0.25">
      <c r="A8462" s="12" t="s">
        <v>2535</v>
      </c>
      <c r="B8462" s="12" t="s">
        <v>3</v>
      </c>
      <c r="C8462" s="12" t="s">
        <v>11</v>
      </c>
      <c r="D8462" s="43" t="s">
        <v>2537</v>
      </c>
      <c r="E8462" s="48">
        <v>6111</v>
      </c>
      <c r="F8462" s="43"/>
      <c r="G8462" s="56" t="s">
        <v>2932</v>
      </c>
      <c r="H8462" s="23" t="s">
        <v>16</v>
      </c>
      <c r="I8462" s="68">
        <v>250100</v>
      </c>
      <c r="J8462" s="68">
        <v>250100</v>
      </c>
      <c r="K8462" s="68"/>
      <c r="L8462" s="68">
        <f t="shared" si="6813"/>
        <v>21000</v>
      </c>
      <c r="M8462" s="68"/>
      <c r="N8462" s="68"/>
      <c r="O8462" s="68">
        <v>21000</v>
      </c>
      <c r="P8462" s="68">
        <f t="shared" si="6749"/>
        <v>21000</v>
      </c>
      <c r="Q8462" s="68">
        <f t="shared" si="6750"/>
        <v>8.3966413434626137</v>
      </c>
    </row>
    <row r="8463" spans="1:17" x14ac:dyDescent="0.25">
      <c r="A8463" s="14" t="s">
        <v>2535</v>
      </c>
      <c r="B8463" s="14" t="s">
        <v>3</v>
      </c>
      <c r="C8463" s="14" t="s">
        <v>11</v>
      </c>
      <c r="D8463" s="50" t="s">
        <v>2537</v>
      </c>
      <c r="E8463" s="50" t="s">
        <v>2719</v>
      </c>
      <c r="F8463" s="43" t="s">
        <v>1</v>
      </c>
      <c r="G8463" s="49" t="s">
        <v>1</v>
      </c>
      <c r="H8463" s="11" t="s">
        <v>19</v>
      </c>
      <c r="I8463" s="67">
        <f t="shared" ref="I8463:O8463" si="6820">SUM(I8464:I8467)</f>
        <v>37780</v>
      </c>
      <c r="J8463" s="67">
        <f t="shared" si="6820"/>
        <v>37780</v>
      </c>
      <c r="K8463" s="67">
        <f t="shared" si="6820"/>
        <v>0</v>
      </c>
      <c r="L8463" s="67">
        <f t="shared" si="6813"/>
        <v>2606</v>
      </c>
      <c r="M8463" s="67">
        <f t="shared" si="6820"/>
        <v>0</v>
      </c>
      <c r="N8463" s="67">
        <f t="shared" si="6820"/>
        <v>0</v>
      </c>
      <c r="O8463" s="67">
        <f t="shared" si="6820"/>
        <v>2606</v>
      </c>
      <c r="P8463" s="67">
        <f t="shared" si="6749"/>
        <v>2606</v>
      </c>
      <c r="Q8463" s="67">
        <f t="shared" si="6750"/>
        <v>6.897829539438856</v>
      </c>
    </row>
    <row r="8464" spans="1:17" x14ac:dyDescent="0.25">
      <c r="A8464" s="12" t="s">
        <v>2535</v>
      </c>
      <c r="B8464" s="12" t="s">
        <v>3</v>
      </c>
      <c r="C8464" s="12" t="s">
        <v>11</v>
      </c>
      <c r="D8464" s="43" t="s">
        <v>2537</v>
      </c>
      <c r="E8464" s="48">
        <v>6112</v>
      </c>
      <c r="F8464" s="43" t="s">
        <v>2538</v>
      </c>
      <c r="G8464" s="56" t="s">
        <v>2932</v>
      </c>
      <c r="H8464" s="23" t="s">
        <v>73</v>
      </c>
      <c r="I8464" s="68">
        <v>7050</v>
      </c>
      <c r="J8464" s="68">
        <v>7050</v>
      </c>
      <c r="K8464" s="68"/>
      <c r="L8464" s="68">
        <f t="shared" si="6813"/>
        <v>586</v>
      </c>
      <c r="M8464" s="68"/>
      <c r="N8464" s="68"/>
      <c r="O8464" s="68">
        <v>586</v>
      </c>
      <c r="P8464" s="68">
        <f t="shared" si="6749"/>
        <v>586</v>
      </c>
      <c r="Q8464" s="68">
        <f t="shared" si="6750"/>
        <v>8.3120567375886516</v>
      </c>
    </row>
    <row r="8465" spans="1:17" x14ac:dyDescent="0.25">
      <c r="A8465" s="12" t="s">
        <v>2535</v>
      </c>
      <c r="B8465" s="12" t="s">
        <v>3</v>
      </c>
      <c r="C8465" s="12" t="s">
        <v>11</v>
      </c>
      <c r="D8465" s="43" t="s">
        <v>2537</v>
      </c>
      <c r="E8465" s="48">
        <v>6112</v>
      </c>
      <c r="F8465" s="43" t="s">
        <v>2539</v>
      </c>
      <c r="G8465" s="56" t="s">
        <v>2932</v>
      </c>
      <c r="H8465" s="23" t="s">
        <v>22</v>
      </c>
      <c r="I8465" s="68">
        <v>20500</v>
      </c>
      <c r="J8465" s="68">
        <v>20500</v>
      </c>
      <c r="K8465" s="68"/>
      <c r="L8465" s="68">
        <f t="shared" si="6813"/>
        <v>2020</v>
      </c>
      <c r="M8465" s="68"/>
      <c r="N8465" s="68"/>
      <c r="O8465" s="68">
        <v>2020</v>
      </c>
      <c r="P8465" s="68">
        <f t="shared" ref="P8465:P8528" si="6821">K8465+L8465</f>
        <v>2020</v>
      </c>
      <c r="Q8465" s="68">
        <f t="shared" ref="Q8465:Q8528" si="6822">IF(J8465=0,"-",P8465/J8465*100)</f>
        <v>9.8536585365853657</v>
      </c>
    </row>
    <row r="8466" spans="1:17" x14ac:dyDescent="0.25">
      <c r="A8466" s="12" t="s">
        <v>2535</v>
      </c>
      <c r="B8466" s="12" t="s">
        <v>3</v>
      </c>
      <c r="C8466" s="12" t="s">
        <v>11</v>
      </c>
      <c r="D8466" s="43" t="s">
        <v>2537</v>
      </c>
      <c r="E8466" s="48">
        <v>6112</v>
      </c>
      <c r="F8466" s="43" t="s">
        <v>2540</v>
      </c>
      <c r="G8466" s="56" t="s">
        <v>2932</v>
      </c>
      <c r="H8466" s="23" t="s">
        <v>24</v>
      </c>
      <c r="I8466" s="68">
        <v>4650</v>
      </c>
      <c r="J8466" s="68">
        <v>4650</v>
      </c>
      <c r="K8466" s="68"/>
      <c r="L8466" s="68">
        <f t="shared" si="6813"/>
        <v>0</v>
      </c>
      <c r="M8466" s="68"/>
      <c r="N8466" s="68"/>
      <c r="O8466" s="68"/>
      <c r="P8466" s="68">
        <f t="shared" si="6821"/>
        <v>0</v>
      </c>
      <c r="Q8466" s="68">
        <f t="shared" si="6822"/>
        <v>0</v>
      </c>
    </row>
    <row r="8467" spans="1:17" x14ac:dyDescent="0.25">
      <c r="A8467" s="12" t="s">
        <v>2535</v>
      </c>
      <c r="B8467" s="12" t="s">
        <v>3</v>
      </c>
      <c r="C8467" s="12" t="s">
        <v>11</v>
      </c>
      <c r="D8467" s="43" t="s">
        <v>2537</v>
      </c>
      <c r="E8467" s="48">
        <v>6112</v>
      </c>
      <c r="F8467" s="43" t="s">
        <v>2541</v>
      </c>
      <c r="G8467" s="56" t="s">
        <v>2932</v>
      </c>
      <c r="H8467" s="23" t="s">
        <v>26</v>
      </c>
      <c r="I8467" s="68">
        <v>5580</v>
      </c>
      <c r="J8467" s="68">
        <v>5580</v>
      </c>
      <c r="K8467" s="68"/>
      <c r="L8467" s="68">
        <f t="shared" si="6813"/>
        <v>0</v>
      </c>
      <c r="M8467" s="68"/>
      <c r="N8467" s="68"/>
      <c r="O8467" s="68"/>
      <c r="P8467" s="68">
        <f t="shared" si="6821"/>
        <v>0</v>
      </c>
      <c r="Q8467" s="68">
        <f t="shared" si="6822"/>
        <v>0</v>
      </c>
    </row>
    <row r="8468" spans="1:17" x14ac:dyDescent="0.25">
      <c r="A8468" s="12" t="s">
        <v>2535</v>
      </c>
      <c r="B8468" s="12" t="s">
        <v>3</v>
      </c>
      <c r="C8468" s="12" t="s">
        <v>11</v>
      </c>
      <c r="D8468" s="43" t="s">
        <v>2537</v>
      </c>
      <c r="E8468" s="42" t="s">
        <v>2710</v>
      </c>
      <c r="F8468" s="42" t="s">
        <v>1</v>
      </c>
      <c r="G8468" s="42" t="s">
        <v>1</v>
      </c>
      <c r="H8468" s="11" t="s">
        <v>28</v>
      </c>
      <c r="I8468" s="67">
        <f t="shared" ref="I8468:O8468" si="6823">SUM(I8469)</f>
        <v>26300</v>
      </c>
      <c r="J8468" s="67">
        <f t="shared" si="6823"/>
        <v>26300</v>
      </c>
      <c r="K8468" s="67">
        <f t="shared" si="6823"/>
        <v>0</v>
      </c>
      <c r="L8468" s="67">
        <f t="shared" si="6813"/>
        <v>2000</v>
      </c>
      <c r="M8468" s="67">
        <f t="shared" si="6823"/>
        <v>0</v>
      </c>
      <c r="N8468" s="67">
        <f t="shared" si="6823"/>
        <v>0</v>
      </c>
      <c r="O8468" s="67">
        <f t="shared" si="6823"/>
        <v>2000</v>
      </c>
      <c r="P8468" s="67">
        <f t="shared" si="6821"/>
        <v>2000</v>
      </c>
      <c r="Q8468" s="67">
        <f t="shared" si="6822"/>
        <v>7.6045627376425857</v>
      </c>
    </row>
    <row r="8469" spans="1:17" x14ac:dyDescent="0.25">
      <c r="A8469" s="12" t="s">
        <v>2535</v>
      </c>
      <c r="B8469" s="12" t="s">
        <v>3</v>
      </c>
      <c r="C8469" s="12" t="s">
        <v>11</v>
      </c>
      <c r="D8469" s="43" t="s">
        <v>2537</v>
      </c>
      <c r="E8469" s="48">
        <v>6121</v>
      </c>
      <c r="F8469" s="43"/>
      <c r="G8469" s="56" t="s">
        <v>2932</v>
      </c>
      <c r="H8469" s="23" t="s">
        <v>29</v>
      </c>
      <c r="I8469" s="68">
        <v>26300</v>
      </c>
      <c r="J8469" s="68">
        <v>26300</v>
      </c>
      <c r="K8469" s="68"/>
      <c r="L8469" s="68">
        <f t="shared" si="6813"/>
        <v>2000</v>
      </c>
      <c r="M8469" s="68"/>
      <c r="N8469" s="68"/>
      <c r="O8469" s="68">
        <v>2000</v>
      </c>
      <c r="P8469" s="68">
        <f t="shared" si="6821"/>
        <v>2000</v>
      </c>
      <c r="Q8469" s="68">
        <f t="shared" si="6822"/>
        <v>7.6045627376425857</v>
      </c>
    </row>
    <row r="8470" spans="1:17" x14ac:dyDescent="0.25">
      <c r="A8470" s="12" t="s">
        <v>2535</v>
      </c>
      <c r="B8470" s="12" t="s">
        <v>3</v>
      </c>
      <c r="C8470" s="12" t="s">
        <v>11</v>
      </c>
      <c r="D8470" s="43" t="s">
        <v>2537</v>
      </c>
      <c r="E8470" s="42" t="s">
        <v>2711</v>
      </c>
      <c r="F8470" s="42" t="s">
        <v>1</v>
      </c>
      <c r="G8470" s="42" t="s">
        <v>1</v>
      </c>
      <c r="H8470" s="11" t="s">
        <v>32</v>
      </c>
      <c r="I8470" s="67">
        <f t="shared" ref="I8470:O8470" si="6824">SUM(I8471:I8479)</f>
        <v>509075</v>
      </c>
      <c r="J8470" s="67">
        <f t="shared" si="6824"/>
        <v>509075</v>
      </c>
      <c r="K8470" s="67">
        <f t="shared" si="6824"/>
        <v>0</v>
      </c>
      <c r="L8470" s="67">
        <f t="shared" si="6813"/>
        <v>39298</v>
      </c>
      <c r="M8470" s="67">
        <f t="shared" si="6824"/>
        <v>0</v>
      </c>
      <c r="N8470" s="67">
        <f t="shared" si="6824"/>
        <v>0</v>
      </c>
      <c r="O8470" s="67">
        <f t="shared" si="6824"/>
        <v>39298</v>
      </c>
      <c r="P8470" s="67">
        <f t="shared" si="6821"/>
        <v>39298</v>
      </c>
      <c r="Q8470" s="67">
        <f t="shared" si="6822"/>
        <v>7.7194912341010653</v>
      </c>
    </row>
    <row r="8471" spans="1:17" x14ac:dyDescent="0.25">
      <c r="A8471" s="12" t="s">
        <v>2535</v>
      </c>
      <c r="B8471" s="12" t="s">
        <v>3</v>
      </c>
      <c r="C8471" s="12" t="s">
        <v>11</v>
      </c>
      <c r="D8471" s="43" t="s">
        <v>2537</v>
      </c>
      <c r="E8471" s="48">
        <v>6131</v>
      </c>
      <c r="F8471" s="43"/>
      <c r="G8471" s="56" t="s">
        <v>2932</v>
      </c>
      <c r="H8471" s="23" t="s">
        <v>33</v>
      </c>
      <c r="I8471" s="68">
        <v>1500</v>
      </c>
      <c r="J8471" s="68">
        <v>1500</v>
      </c>
      <c r="K8471" s="68"/>
      <c r="L8471" s="68">
        <f t="shared" si="6813"/>
        <v>500</v>
      </c>
      <c r="M8471" s="68"/>
      <c r="N8471" s="68"/>
      <c r="O8471" s="68">
        <v>500</v>
      </c>
      <c r="P8471" s="68">
        <f t="shared" si="6821"/>
        <v>500</v>
      </c>
      <c r="Q8471" s="68">
        <f t="shared" si="6822"/>
        <v>33.333333333333329</v>
      </c>
    </row>
    <row r="8472" spans="1:17" x14ac:dyDescent="0.25">
      <c r="A8472" s="12" t="s">
        <v>2535</v>
      </c>
      <c r="B8472" s="12" t="s">
        <v>3</v>
      </c>
      <c r="C8472" s="12" t="s">
        <v>11</v>
      </c>
      <c r="D8472" s="43" t="s">
        <v>2537</v>
      </c>
      <c r="E8472" s="48">
        <v>6132</v>
      </c>
      <c r="F8472" s="43"/>
      <c r="G8472" s="56" t="s">
        <v>2932</v>
      </c>
      <c r="H8472" s="23" t="s">
        <v>227</v>
      </c>
      <c r="I8472" s="68">
        <v>10200</v>
      </c>
      <c r="J8472" s="68">
        <v>10200</v>
      </c>
      <c r="K8472" s="68"/>
      <c r="L8472" s="68">
        <f t="shared" si="6813"/>
        <v>990</v>
      </c>
      <c r="M8472" s="68"/>
      <c r="N8472" s="68"/>
      <c r="O8472" s="68">
        <v>990</v>
      </c>
      <c r="P8472" s="68">
        <f t="shared" si="6821"/>
        <v>990</v>
      </c>
      <c r="Q8472" s="68">
        <f t="shared" si="6822"/>
        <v>9.7058823529411775</v>
      </c>
    </row>
    <row r="8473" spans="1:17" x14ac:dyDescent="0.25">
      <c r="A8473" s="12" t="s">
        <v>2535</v>
      </c>
      <c r="B8473" s="12" t="s">
        <v>3</v>
      </c>
      <c r="C8473" s="12" t="s">
        <v>11</v>
      </c>
      <c r="D8473" s="43" t="s">
        <v>2537</v>
      </c>
      <c r="E8473" s="48">
        <v>6133</v>
      </c>
      <c r="F8473" s="43"/>
      <c r="G8473" s="56" t="s">
        <v>2932</v>
      </c>
      <c r="H8473" s="23" t="s">
        <v>229</v>
      </c>
      <c r="I8473" s="68">
        <v>17000</v>
      </c>
      <c r="J8473" s="68">
        <v>17000</v>
      </c>
      <c r="K8473" s="68"/>
      <c r="L8473" s="68">
        <f t="shared" si="6813"/>
        <v>1483</v>
      </c>
      <c r="M8473" s="68"/>
      <c r="N8473" s="68"/>
      <c r="O8473" s="68">
        <v>1483</v>
      </c>
      <c r="P8473" s="68">
        <f t="shared" si="6821"/>
        <v>1483</v>
      </c>
      <c r="Q8473" s="68">
        <f t="shared" si="6822"/>
        <v>8.7235294117647069</v>
      </c>
    </row>
    <row r="8474" spans="1:17" x14ac:dyDescent="0.25">
      <c r="A8474" s="12" t="s">
        <v>2535</v>
      </c>
      <c r="B8474" s="12" t="s">
        <v>3</v>
      </c>
      <c r="C8474" s="12" t="s">
        <v>11</v>
      </c>
      <c r="D8474" s="43" t="s">
        <v>2537</v>
      </c>
      <c r="E8474" s="48">
        <v>6134</v>
      </c>
      <c r="F8474" s="43"/>
      <c r="G8474" s="56" t="s">
        <v>2932</v>
      </c>
      <c r="H8474" s="23" t="s">
        <v>169</v>
      </c>
      <c r="I8474" s="68">
        <v>7000</v>
      </c>
      <c r="J8474" s="68">
        <v>7000</v>
      </c>
      <c r="K8474" s="68"/>
      <c r="L8474" s="68">
        <f t="shared" si="6813"/>
        <v>600</v>
      </c>
      <c r="M8474" s="68"/>
      <c r="N8474" s="68"/>
      <c r="O8474" s="68">
        <v>600</v>
      </c>
      <c r="P8474" s="68">
        <f t="shared" si="6821"/>
        <v>600</v>
      </c>
      <c r="Q8474" s="68">
        <f t="shared" si="6822"/>
        <v>8.5714285714285712</v>
      </c>
    </row>
    <row r="8475" spans="1:17" x14ac:dyDescent="0.25">
      <c r="A8475" s="12" t="s">
        <v>2535</v>
      </c>
      <c r="B8475" s="12" t="s">
        <v>3</v>
      </c>
      <c r="C8475" s="12" t="s">
        <v>11</v>
      </c>
      <c r="D8475" s="43" t="s">
        <v>2537</v>
      </c>
      <c r="E8475" s="48">
        <v>6135</v>
      </c>
      <c r="F8475" s="43"/>
      <c r="G8475" s="56" t="s">
        <v>2932</v>
      </c>
      <c r="H8475" s="23" t="s">
        <v>231</v>
      </c>
      <c r="I8475" s="68">
        <v>6000</v>
      </c>
      <c r="J8475" s="68">
        <v>6000</v>
      </c>
      <c r="K8475" s="68"/>
      <c r="L8475" s="68">
        <f t="shared" si="6813"/>
        <v>500</v>
      </c>
      <c r="M8475" s="68"/>
      <c r="N8475" s="68"/>
      <c r="O8475" s="68">
        <v>500</v>
      </c>
      <c r="P8475" s="68">
        <f t="shared" si="6821"/>
        <v>500</v>
      </c>
      <c r="Q8475" s="68">
        <f t="shared" si="6822"/>
        <v>8.3333333333333321</v>
      </c>
    </row>
    <row r="8476" spans="1:17" x14ac:dyDescent="0.25">
      <c r="A8476" s="12" t="s">
        <v>2535</v>
      </c>
      <c r="B8476" s="12" t="s">
        <v>3</v>
      </c>
      <c r="C8476" s="12" t="s">
        <v>11</v>
      </c>
      <c r="D8476" s="43" t="s">
        <v>2537</v>
      </c>
      <c r="E8476" s="48">
        <v>6136</v>
      </c>
      <c r="F8476" s="43"/>
      <c r="G8476" s="56" t="s">
        <v>2932</v>
      </c>
      <c r="H8476" s="23" t="s">
        <v>233</v>
      </c>
      <c r="I8476" s="68">
        <v>380125</v>
      </c>
      <c r="J8476" s="68">
        <v>380125</v>
      </c>
      <c r="K8476" s="68"/>
      <c r="L8476" s="68">
        <f t="shared" si="6813"/>
        <v>31500</v>
      </c>
      <c r="M8476" s="68"/>
      <c r="N8476" s="68"/>
      <c r="O8476" s="68">
        <v>31500</v>
      </c>
      <c r="P8476" s="68">
        <f t="shared" si="6821"/>
        <v>31500</v>
      </c>
      <c r="Q8476" s="68">
        <f t="shared" si="6822"/>
        <v>8.2867477803354159</v>
      </c>
    </row>
    <row r="8477" spans="1:17" x14ac:dyDescent="0.25">
      <c r="A8477" s="12" t="s">
        <v>2535</v>
      </c>
      <c r="B8477" s="12" t="s">
        <v>3</v>
      </c>
      <c r="C8477" s="12" t="s">
        <v>11</v>
      </c>
      <c r="D8477" s="43" t="s">
        <v>2537</v>
      </c>
      <c r="E8477" s="48">
        <v>6137</v>
      </c>
      <c r="F8477" s="43"/>
      <c r="G8477" s="56" t="s">
        <v>2932</v>
      </c>
      <c r="H8477" s="23" t="s">
        <v>235</v>
      </c>
      <c r="I8477" s="68">
        <v>12000</v>
      </c>
      <c r="J8477" s="68">
        <v>12000</v>
      </c>
      <c r="K8477" s="68"/>
      <c r="L8477" s="68">
        <f t="shared" si="6813"/>
        <v>1000</v>
      </c>
      <c r="M8477" s="68"/>
      <c r="N8477" s="68"/>
      <c r="O8477" s="68">
        <v>1000</v>
      </c>
      <c r="P8477" s="68">
        <f t="shared" si="6821"/>
        <v>1000</v>
      </c>
      <c r="Q8477" s="68">
        <f t="shared" si="6822"/>
        <v>8.3333333333333321</v>
      </c>
    </row>
    <row r="8478" spans="1:17" x14ac:dyDescent="0.25">
      <c r="A8478" s="12" t="s">
        <v>2535</v>
      </c>
      <c r="B8478" s="12" t="s">
        <v>3</v>
      </c>
      <c r="C8478" s="12" t="s">
        <v>11</v>
      </c>
      <c r="D8478" s="43" t="s">
        <v>2537</v>
      </c>
      <c r="E8478" s="48">
        <v>6138</v>
      </c>
      <c r="F8478" s="43"/>
      <c r="G8478" s="56" t="s">
        <v>2932</v>
      </c>
      <c r="H8478" s="23" t="s">
        <v>237</v>
      </c>
      <c r="I8478" s="68">
        <v>10000</v>
      </c>
      <c r="J8478" s="68">
        <v>10000</v>
      </c>
      <c r="K8478" s="68"/>
      <c r="L8478" s="68">
        <f t="shared" si="6813"/>
        <v>1500</v>
      </c>
      <c r="M8478" s="68"/>
      <c r="N8478" s="68"/>
      <c r="O8478" s="68">
        <v>1500</v>
      </c>
      <c r="P8478" s="68">
        <f t="shared" si="6821"/>
        <v>1500</v>
      </c>
      <c r="Q8478" s="68">
        <f t="shared" si="6822"/>
        <v>15</v>
      </c>
    </row>
    <row r="8479" spans="1:17" x14ac:dyDescent="0.25">
      <c r="A8479" s="14" t="s">
        <v>2535</v>
      </c>
      <c r="B8479" s="14" t="s">
        <v>3</v>
      </c>
      <c r="C8479" s="14" t="s">
        <v>11</v>
      </c>
      <c r="D8479" s="50" t="s">
        <v>2537</v>
      </c>
      <c r="E8479" s="50" t="s">
        <v>2720</v>
      </c>
      <c r="F8479" s="43" t="s">
        <v>1</v>
      </c>
      <c r="G8479" s="49" t="s">
        <v>1</v>
      </c>
      <c r="H8479" s="11" t="s">
        <v>35</v>
      </c>
      <c r="I8479" s="67">
        <f t="shared" ref="I8479:O8479" si="6825">SUM(I8480:I8482)</f>
        <v>65250</v>
      </c>
      <c r="J8479" s="67">
        <f t="shared" si="6825"/>
        <v>65250</v>
      </c>
      <c r="K8479" s="67">
        <f t="shared" si="6825"/>
        <v>0</v>
      </c>
      <c r="L8479" s="67">
        <f t="shared" si="6813"/>
        <v>1225</v>
      </c>
      <c r="M8479" s="67">
        <f t="shared" si="6825"/>
        <v>0</v>
      </c>
      <c r="N8479" s="67">
        <f t="shared" si="6825"/>
        <v>0</v>
      </c>
      <c r="O8479" s="67">
        <f t="shared" si="6825"/>
        <v>1225</v>
      </c>
      <c r="P8479" s="67">
        <f t="shared" si="6821"/>
        <v>1225</v>
      </c>
      <c r="Q8479" s="67">
        <f t="shared" si="6822"/>
        <v>1.8773946360153257</v>
      </c>
    </row>
    <row r="8480" spans="1:17" x14ac:dyDescent="0.25">
      <c r="A8480" s="12" t="s">
        <v>2535</v>
      </c>
      <c r="B8480" s="12" t="s">
        <v>3</v>
      </c>
      <c r="C8480" s="12" t="s">
        <v>11</v>
      </c>
      <c r="D8480" s="43" t="s">
        <v>2537</v>
      </c>
      <c r="E8480" s="48">
        <v>6139</v>
      </c>
      <c r="F8480" s="43"/>
      <c r="G8480" s="56" t="s">
        <v>2932</v>
      </c>
      <c r="H8480" s="23" t="s">
        <v>35</v>
      </c>
      <c r="I8480" s="68">
        <v>63000</v>
      </c>
      <c r="J8480" s="68">
        <v>63000</v>
      </c>
      <c r="K8480" s="68"/>
      <c r="L8480" s="68">
        <f t="shared" si="6813"/>
        <v>1125</v>
      </c>
      <c r="M8480" s="68"/>
      <c r="N8480" s="68"/>
      <c r="O8480" s="68">
        <v>1125</v>
      </c>
      <c r="P8480" s="68">
        <f t="shared" si="6821"/>
        <v>1125</v>
      </c>
      <c r="Q8480" s="68">
        <f t="shared" si="6822"/>
        <v>1.7857142857142856</v>
      </c>
    </row>
    <row r="8481" spans="1:17" x14ac:dyDescent="0.25">
      <c r="A8481" s="12" t="s">
        <v>2535</v>
      </c>
      <c r="B8481" s="12" t="s">
        <v>3</v>
      </c>
      <c r="C8481" s="12" t="s">
        <v>11</v>
      </c>
      <c r="D8481" s="43" t="s">
        <v>2537</v>
      </c>
      <c r="E8481" s="48">
        <v>6139</v>
      </c>
      <c r="F8481" s="43" t="s">
        <v>2542</v>
      </c>
      <c r="G8481" s="56" t="s">
        <v>2932</v>
      </c>
      <c r="H8481" s="23" t="s">
        <v>43</v>
      </c>
      <c r="I8481" s="68">
        <v>1000</v>
      </c>
      <c r="J8481" s="68">
        <v>1000</v>
      </c>
      <c r="K8481" s="68"/>
      <c r="L8481" s="68">
        <f t="shared" si="6813"/>
        <v>100</v>
      </c>
      <c r="M8481" s="68"/>
      <c r="N8481" s="68"/>
      <c r="O8481" s="68">
        <v>100</v>
      </c>
      <c r="P8481" s="68">
        <f t="shared" si="6821"/>
        <v>100</v>
      </c>
      <c r="Q8481" s="68">
        <f t="shared" si="6822"/>
        <v>10</v>
      </c>
    </row>
    <row r="8482" spans="1:17" ht="22.5" x14ac:dyDescent="0.25">
      <c r="A8482" s="12" t="s">
        <v>2535</v>
      </c>
      <c r="B8482" s="12" t="s">
        <v>3</v>
      </c>
      <c r="C8482" s="12" t="s">
        <v>11</v>
      </c>
      <c r="D8482" s="43" t="s">
        <v>2537</v>
      </c>
      <c r="E8482" s="48">
        <v>6139</v>
      </c>
      <c r="F8482" s="43" t="s">
        <v>2543</v>
      </c>
      <c r="G8482" s="56" t="s">
        <v>2932</v>
      </c>
      <c r="H8482" s="23" t="s">
        <v>49</v>
      </c>
      <c r="I8482" s="68">
        <v>1250</v>
      </c>
      <c r="J8482" s="68">
        <v>1250</v>
      </c>
      <c r="K8482" s="68"/>
      <c r="L8482" s="68">
        <f t="shared" si="6813"/>
        <v>0</v>
      </c>
      <c r="M8482" s="68"/>
      <c r="N8482" s="68"/>
      <c r="O8482" s="68"/>
      <c r="P8482" s="68">
        <f t="shared" si="6821"/>
        <v>0</v>
      </c>
      <c r="Q8482" s="68">
        <f t="shared" si="6822"/>
        <v>0</v>
      </c>
    </row>
    <row r="8483" spans="1:17" ht="22.5" x14ac:dyDescent="0.25">
      <c r="A8483" s="14" t="s">
        <v>1</v>
      </c>
      <c r="B8483" s="14" t="s">
        <v>1</v>
      </c>
      <c r="C8483" s="14" t="s">
        <v>1</v>
      </c>
      <c r="D8483" s="42" t="s">
        <v>1</v>
      </c>
      <c r="E8483" s="42" t="s">
        <v>1</v>
      </c>
      <c r="F8483" s="42" t="s">
        <v>1</v>
      </c>
      <c r="G8483" s="42" t="s">
        <v>1</v>
      </c>
      <c r="H8483" s="17" t="s">
        <v>50</v>
      </c>
      <c r="I8483" s="66">
        <f t="shared" ref="I8483:O8484" si="6826">SUM(I8484)</f>
        <v>100</v>
      </c>
      <c r="J8483" s="66">
        <f t="shared" si="6826"/>
        <v>100</v>
      </c>
      <c r="K8483" s="66">
        <f t="shared" si="6826"/>
        <v>0</v>
      </c>
      <c r="L8483" s="66">
        <f t="shared" si="6813"/>
        <v>0</v>
      </c>
      <c r="M8483" s="66">
        <f t="shared" si="6826"/>
        <v>0</v>
      </c>
      <c r="N8483" s="66">
        <f t="shared" si="6826"/>
        <v>0</v>
      </c>
      <c r="O8483" s="66">
        <f t="shared" si="6826"/>
        <v>0</v>
      </c>
      <c r="P8483" s="66">
        <f t="shared" si="6821"/>
        <v>0</v>
      </c>
      <c r="Q8483" s="66">
        <f t="shared" si="6822"/>
        <v>0</v>
      </c>
    </row>
    <row r="8484" spans="1:17" x14ac:dyDescent="0.25">
      <c r="A8484" s="12" t="s">
        <v>2535</v>
      </c>
      <c r="B8484" s="12" t="s">
        <v>3</v>
      </c>
      <c r="C8484" s="12" t="s">
        <v>11</v>
      </c>
      <c r="D8484" s="43" t="s">
        <v>2537</v>
      </c>
      <c r="E8484" s="42" t="s">
        <v>2712</v>
      </c>
      <c r="F8484" s="42" t="s">
        <v>1</v>
      </c>
      <c r="G8484" s="42" t="s">
        <v>1</v>
      </c>
      <c r="H8484" s="11" t="s">
        <v>52</v>
      </c>
      <c r="I8484" s="67">
        <f t="shared" si="6826"/>
        <v>100</v>
      </c>
      <c r="J8484" s="67">
        <f t="shared" si="6826"/>
        <v>100</v>
      </c>
      <c r="K8484" s="67">
        <f t="shared" si="6826"/>
        <v>0</v>
      </c>
      <c r="L8484" s="67">
        <f t="shared" si="6813"/>
        <v>0</v>
      </c>
      <c r="M8484" s="67">
        <f t="shared" si="6826"/>
        <v>0</v>
      </c>
      <c r="N8484" s="67">
        <f t="shared" si="6826"/>
        <v>0</v>
      </c>
      <c r="O8484" s="67">
        <f t="shared" si="6826"/>
        <v>0</v>
      </c>
      <c r="P8484" s="67">
        <f t="shared" si="6821"/>
        <v>0</v>
      </c>
      <c r="Q8484" s="67">
        <f t="shared" si="6822"/>
        <v>0</v>
      </c>
    </row>
    <row r="8485" spans="1:17" x14ac:dyDescent="0.25">
      <c r="A8485" s="12" t="s">
        <v>2535</v>
      </c>
      <c r="B8485" s="12" t="s">
        <v>3</v>
      </c>
      <c r="C8485" s="12" t="s">
        <v>11</v>
      </c>
      <c r="D8485" s="43" t="s">
        <v>2537</v>
      </c>
      <c r="E8485" s="48">
        <v>6148</v>
      </c>
      <c r="F8485" s="43"/>
      <c r="G8485" s="56" t="s">
        <v>2932</v>
      </c>
      <c r="H8485" s="23" t="s">
        <v>58</v>
      </c>
      <c r="I8485" s="68">
        <v>100</v>
      </c>
      <c r="J8485" s="68">
        <v>100</v>
      </c>
      <c r="K8485" s="68"/>
      <c r="L8485" s="68">
        <f t="shared" si="6813"/>
        <v>0</v>
      </c>
      <c r="M8485" s="68"/>
      <c r="N8485" s="68"/>
      <c r="O8485" s="68"/>
      <c r="P8485" s="68">
        <f t="shared" si="6821"/>
        <v>0</v>
      </c>
      <c r="Q8485" s="68">
        <f t="shared" si="6822"/>
        <v>0</v>
      </c>
    </row>
    <row r="8486" spans="1:17" ht="22.5" x14ac:dyDescent="0.25">
      <c r="A8486" s="14" t="s">
        <v>1</v>
      </c>
      <c r="B8486" s="14" t="s">
        <v>1</v>
      </c>
      <c r="C8486" s="14" t="s">
        <v>1</v>
      </c>
      <c r="D8486" s="42" t="s">
        <v>1</v>
      </c>
      <c r="E8486" s="42" t="s">
        <v>1</v>
      </c>
      <c r="F8486" s="42" t="s">
        <v>1</v>
      </c>
      <c r="G8486" s="42" t="s">
        <v>1</v>
      </c>
      <c r="H8486" s="17" t="s">
        <v>59</v>
      </c>
      <c r="I8486" s="66">
        <f t="shared" ref="I8486:O8486" si="6827">SUM(I8487)</f>
        <v>1795290</v>
      </c>
      <c r="J8486" s="66">
        <f t="shared" si="6827"/>
        <v>1695290</v>
      </c>
      <c r="K8486" s="66">
        <f t="shared" si="6827"/>
        <v>0</v>
      </c>
      <c r="L8486" s="66">
        <f t="shared" si="6813"/>
        <v>100000</v>
      </c>
      <c r="M8486" s="66">
        <f t="shared" si="6827"/>
        <v>0</v>
      </c>
      <c r="N8486" s="66">
        <f t="shared" si="6827"/>
        <v>0</v>
      </c>
      <c r="O8486" s="66">
        <f t="shared" si="6827"/>
        <v>100000</v>
      </c>
      <c r="P8486" s="66">
        <f t="shared" si="6821"/>
        <v>100000</v>
      </c>
      <c r="Q8486" s="66">
        <f t="shared" si="6822"/>
        <v>5.8986957983589825</v>
      </c>
    </row>
    <row r="8487" spans="1:17" x14ac:dyDescent="0.25">
      <c r="A8487" s="12" t="s">
        <v>2535</v>
      </c>
      <c r="B8487" s="12" t="s">
        <v>3</v>
      </c>
      <c r="C8487" s="12" t="s">
        <v>11</v>
      </c>
      <c r="D8487" s="43" t="s">
        <v>2537</v>
      </c>
      <c r="E8487" s="42" t="s">
        <v>2715</v>
      </c>
      <c r="F8487" s="42" t="s">
        <v>1</v>
      </c>
      <c r="G8487" s="42" t="s">
        <v>1</v>
      </c>
      <c r="H8487" s="11" t="s">
        <v>61</v>
      </c>
      <c r="I8487" s="67">
        <f t="shared" ref="I8487" si="6828">SUM(I8488,I8489)</f>
        <v>1795290</v>
      </c>
      <c r="J8487" s="67">
        <f t="shared" ref="J8487:K8487" si="6829">SUM(J8488,J8489)</f>
        <v>1695290</v>
      </c>
      <c r="K8487" s="67">
        <f t="shared" si="6829"/>
        <v>0</v>
      </c>
      <c r="L8487" s="67">
        <f t="shared" si="6813"/>
        <v>100000</v>
      </c>
      <c r="M8487" s="67">
        <f t="shared" ref="M8487" si="6830">SUM(M8488,M8489)</f>
        <v>0</v>
      </c>
      <c r="N8487" s="67">
        <f t="shared" ref="N8487:O8487" si="6831">SUM(N8488,N8489)</f>
        <v>0</v>
      </c>
      <c r="O8487" s="67">
        <f t="shared" si="6831"/>
        <v>100000</v>
      </c>
      <c r="P8487" s="67">
        <f t="shared" si="6821"/>
        <v>100000</v>
      </c>
      <c r="Q8487" s="67">
        <f t="shared" si="6822"/>
        <v>5.8986957983589825</v>
      </c>
    </row>
    <row r="8488" spans="1:17" x14ac:dyDescent="0.25">
      <c r="A8488" s="12" t="s">
        <v>2535</v>
      </c>
      <c r="B8488" s="12" t="s">
        <v>3</v>
      </c>
      <c r="C8488" s="12" t="s">
        <v>11</v>
      </c>
      <c r="D8488" s="43" t="s">
        <v>2537</v>
      </c>
      <c r="E8488" s="48">
        <v>8213</v>
      </c>
      <c r="F8488" s="43"/>
      <c r="G8488" s="56" t="s">
        <v>2932</v>
      </c>
      <c r="H8488" s="23" t="s">
        <v>62</v>
      </c>
      <c r="I8488" s="68">
        <v>76500</v>
      </c>
      <c r="J8488" s="68">
        <v>76500</v>
      </c>
      <c r="K8488" s="68"/>
      <c r="L8488" s="68">
        <f t="shared" si="6813"/>
        <v>0</v>
      </c>
      <c r="M8488" s="68"/>
      <c r="N8488" s="68"/>
      <c r="O8488" s="68"/>
      <c r="P8488" s="68">
        <f t="shared" si="6821"/>
        <v>0</v>
      </c>
      <c r="Q8488" s="68">
        <f t="shared" si="6822"/>
        <v>0</v>
      </c>
    </row>
    <row r="8489" spans="1:17" x14ac:dyDescent="0.25">
      <c r="A8489" s="14" t="s">
        <v>2535</v>
      </c>
      <c r="B8489" s="14" t="s">
        <v>3</v>
      </c>
      <c r="C8489" s="14" t="s">
        <v>11</v>
      </c>
      <c r="D8489" s="50" t="s">
        <v>2537</v>
      </c>
      <c r="E8489" s="50" t="s">
        <v>2841</v>
      </c>
      <c r="F8489" s="43" t="s">
        <v>1</v>
      </c>
      <c r="G8489" s="49" t="s">
        <v>1</v>
      </c>
      <c r="H8489" s="11" t="s">
        <v>513</v>
      </c>
      <c r="I8489" s="67">
        <f t="shared" ref="I8489:O8489" si="6832">SUM(I8490:I8491)</f>
        <v>1718790</v>
      </c>
      <c r="J8489" s="67">
        <f t="shared" si="6832"/>
        <v>1618790</v>
      </c>
      <c r="K8489" s="67">
        <f t="shared" si="6832"/>
        <v>0</v>
      </c>
      <c r="L8489" s="67">
        <f t="shared" si="6813"/>
        <v>100000</v>
      </c>
      <c r="M8489" s="67">
        <f t="shared" si="6832"/>
        <v>0</v>
      </c>
      <c r="N8489" s="67">
        <f t="shared" si="6832"/>
        <v>0</v>
      </c>
      <c r="O8489" s="67">
        <f t="shared" si="6832"/>
        <v>100000</v>
      </c>
      <c r="P8489" s="67">
        <f t="shared" si="6821"/>
        <v>100000</v>
      </c>
      <c r="Q8489" s="67">
        <f t="shared" si="6822"/>
        <v>6.1774535301058195</v>
      </c>
    </row>
    <row r="8490" spans="1:17" x14ac:dyDescent="0.25">
      <c r="A8490" s="12" t="s">
        <v>2535</v>
      </c>
      <c r="B8490" s="12" t="s">
        <v>3</v>
      </c>
      <c r="C8490" s="12" t="s">
        <v>11</v>
      </c>
      <c r="D8490" s="43" t="s">
        <v>2537</v>
      </c>
      <c r="E8490" s="48">
        <v>8214</v>
      </c>
      <c r="F8490" s="43" t="s">
        <v>2544</v>
      </c>
      <c r="G8490" s="56" t="s">
        <v>2932</v>
      </c>
      <c r="H8490" s="23" t="s">
        <v>513</v>
      </c>
      <c r="I8490" s="68">
        <v>100000</v>
      </c>
      <c r="J8490" s="68">
        <v>0</v>
      </c>
      <c r="K8490" s="68"/>
      <c r="L8490" s="68">
        <f t="shared" si="6813"/>
        <v>0</v>
      </c>
      <c r="M8490" s="68"/>
      <c r="N8490" s="68"/>
      <c r="O8490" s="68"/>
      <c r="P8490" s="68">
        <f t="shared" si="6821"/>
        <v>0</v>
      </c>
      <c r="Q8490" s="68" t="str">
        <f t="shared" si="6822"/>
        <v>-</v>
      </c>
    </row>
    <row r="8491" spans="1:17" x14ac:dyDescent="0.25">
      <c r="A8491" s="12" t="s">
        <v>2535</v>
      </c>
      <c r="B8491" s="12" t="s">
        <v>3</v>
      </c>
      <c r="C8491" s="12" t="s">
        <v>11</v>
      </c>
      <c r="D8491" s="43" t="s">
        <v>2537</v>
      </c>
      <c r="E8491" s="48">
        <v>8214</v>
      </c>
      <c r="F8491" s="43" t="s">
        <v>2545</v>
      </c>
      <c r="G8491" s="56" t="s">
        <v>2932</v>
      </c>
      <c r="H8491" s="23" t="s">
        <v>513</v>
      </c>
      <c r="I8491" s="68">
        <v>1618790</v>
      </c>
      <c r="J8491" s="68">
        <v>1618790</v>
      </c>
      <c r="K8491" s="68"/>
      <c r="L8491" s="68">
        <f t="shared" si="6813"/>
        <v>100000</v>
      </c>
      <c r="M8491" s="68"/>
      <c r="N8491" s="68"/>
      <c r="O8491" s="68">
        <v>100000</v>
      </c>
      <c r="P8491" s="68">
        <f t="shared" si="6821"/>
        <v>100000</v>
      </c>
      <c r="Q8491" s="68">
        <f t="shared" si="6822"/>
        <v>6.1774535301058195</v>
      </c>
    </row>
    <row r="8492" spans="1:17" x14ac:dyDescent="0.25">
      <c r="A8492" s="23" t="s">
        <v>1</v>
      </c>
      <c r="B8492" s="23" t="s">
        <v>1</v>
      </c>
      <c r="C8492" s="23" t="s">
        <v>1</v>
      </c>
      <c r="D8492" s="49" t="s">
        <v>1</v>
      </c>
      <c r="E8492" s="49" t="s">
        <v>1</v>
      </c>
      <c r="F8492" s="49" t="s">
        <v>1</v>
      </c>
      <c r="G8492" s="49" t="s">
        <v>1</v>
      </c>
      <c r="H8492" s="17" t="s">
        <v>2546</v>
      </c>
      <c r="I8492" s="66">
        <f t="shared" ref="I8492:O8492" si="6833">SUM(I8460,I8483,I8486)</f>
        <v>2618645</v>
      </c>
      <c r="J8492" s="66">
        <f t="shared" si="6833"/>
        <v>2518645</v>
      </c>
      <c r="K8492" s="66">
        <f t="shared" si="6833"/>
        <v>0</v>
      </c>
      <c r="L8492" s="66">
        <f t="shared" si="6813"/>
        <v>164904</v>
      </c>
      <c r="M8492" s="66">
        <f t="shared" si="6833"/>
        <v>0</v>
      </c>
      <c r="N8492" s="66">
        <f t="shared" si="6833"/>
        <v>0</v>
      </c>
      <c r="O8492" s="66">
        <f t="shared" si="6833"/>
        <v>164904</v>
      </c>
      <c r="P8492" s="66">
        <f t="shared" si="6821"/>
        <v>164904</v>
      </c>
      <c r="Q8492" s="66">
        <f t="shared" si="6822"/>
        <v>6.5473300127648004</v>
      </c>
    </row>
    <row r="8493" spans="1:17" ht="15.75" thickBot="1" x14ac:dyDescent="0.3">
      <c r="A8493" s="23" t="s">
        <v>1</v>
      </c>
      <c r="B8493" s="23" t="s">
        <v>1</v>
      </c>
      <c r="C8493" s="23" t="s">
        <v>1</v>
      </c>
      <c r="D8493" s="49" t="s">
        <v>1</v>
      </c>
      <c r="E8493" s="49" t="s">
        <v>1</v>
      </c>
      <c r="F8493" s="49" t="s">
        <v>1</v>
      </c>
      <c r="G8493" s="49" t="s">
        <v>1</v>
      </c>
      <c r="H8493" s="11" t="s">
        <v>64</v>
      </c>
      <c r="I8493" s="67">
        <v>10</v>
      </c>
      <c r="J8493" s="67">
        <v>10</v>
      </c>
      <c r="K8493" s="67"/>
      <c r="L8493" s="67"/>
      <c r="M8493" s="67"/>
      <c r="N8493" s="67"/>
      <c r="O8493" s="67"/>
      <c r="P8493" s="67">
        <f t="shared" si="6821"/>
        <v>0</v>
      </c>
      <c r="Q8493" s="67">
        <f t="shared" si="6822"/>
        <v>0</v>
      </c>
    </row>
    <row r="8494" spans="1:17" ht="34.5" thickBot="1" x14ac:dyDescent="0.3">
      <c r="A8494" s="23" t="s">
        <v>1</v>
      </c>
      <c r="B8494" s="23" t="s">
        <v>1</v>
      </c>
      <c r="C8494" s="23" t="s">
        <v>1</v>
      </c>
      <c r="D8494" s="49" t="s">
        <v>1</v>
      </c>
      <c r="E8494" s="49" t="s">
        <v>1</v>
      </c>
      <c r="F8494" s="49" t="s">
        <v>1</v>
      </c>
      <c r="G8494" s="49" t="s">
        <v>1</v>
      </c>
      <c r="H8494" s="22" t="s">
        <v>65</v>
      </c>
      <c r="I8494" s="64" t="s">
        <v>2718</v>
      </c>
      <c r="J8494" s="64" t="s">
        <v>2879</v>
      </c>
      <c r="K8494" s="64" t="s">
        <v>2942</v>
      </c>
      <c r="L8494" s="64" t="s">
        <v>2942</v>
      </c>
      <c r="M8494" s="64" t="s">
        <v>2950</v>
      </c>
      <c r="N8494" s="64" t="s">
        <v>2949</v>
      </c>
      <c r="O8494" s="64" t="s">
        <v>2948</v>
      </c>
      <c r="P8494" s="64" t="s">
        <v>2942</v>
      </c>
      <c r="Q8494" s="64" t="s">
        <v>2944</v>
      </c>
    </row>
    <row r="8495" spans="1:17" x14ac:dyDescent="0.25">
      <c r="A8495" s="24"/>
      <c r="B8495" s="24"/>
      <c r="C8495" s="24"/>
      <c r="D8495" s="51"/>
      <c r="E8495" s="51"/>
      <c r="F8495" s="51"/>
      <c r="G8495" s="51"/>
      <c r="H8495" s="18" t="s">
        <v>1</v>
      </c>
      <c r="I8495" s="65">
        <v>1</v>
      </c>
      <c r="J8495" s="65" t="s">
        <v>2894</v>
      </c>
      <c r="K8495" s="65">
        <v>3</v>
      </c>
      <c r="L8495" s="65" t="s">
        <v>2945</v>
      </c>
      <c r="M8495" s="65">
        <v>5</v>
      </c>
      <c r="N8495" s="65">
        <v>6</v>
      </c>
      <c r="O8495" s="65">
        <v>7</v>
      </c>
      <c r="P8495" s="65" t="s">
        <v>2946</v>
      </c>
      <c r="Q8495" s="65">
        <v>9</v>
      </c>
    </row>
    <row r="8496" spans="1:17" x14ac:dyDescent="0.25">
      <c r="A8496" s="24"/>
      <c r="B8496" s="24"/>
      <c r="C8496" s="24"/>
      <c r="D8496" s="51"/>
      <c r="E8496" s="52"/>
      <c r="F8496" s="52"/>
      <c r="G8496" s="52"/>
      <c r="H8496" s="19" t="s">
        <v>337</v>
      </c>
      <c r="I8496" s="69">
        <f t="shared" ref="I8496" si="6834">SUM(I8492)</f>
        <v>2618645</v>
      </c>
      <c r="J8496" s="69">
        <f t="shared" ref="J8496:K8496" si="6835">SUM(J8492)</f>
        <v>2518645</v>
      </c>
      <c r="K8496" s="69">
        <f t="shared" si="6835"/>
        <v>0</v>
      </c>
      <c r="L8496" s="69">
        <f t="shared" si="6813"/>
        <v>164904</v>
      </c>
      <c r="M8496" s="69">
        <f t="shared" ref="M8496" si="6836">SUM(M8492)</f>
        <v>0</v>
      </c>
      <c r="N8496" s="69">
        <f t="shared" ref="N8496:O8496" si="6837">SUM(N8492)</f>
        <v>0</v>
      </c>
      <c r="O8496" s="69">
        <f t="shared" si="6837"/>
        <v>164904</v>
      </c>
      <c r="P8496" s="69">
        <f t="shared" si="6821"/>
        <v>164904</v>
      </c>
      <c r="Q8496" s="69">
        <f t="shared" si="6822"/>
        <v>6.5473300127648004</v>
      </c>
    </row>
    <row r="8497" spans="1:17" x14ac:dyDescent="0.25">
      <c r="A8497" s="24"/>
      <c r="B8497" s="24"/>
      <c r="C8497" s="24"/>
      <c r="D8497" s="51"/>
      <c r="E8497" s="51"/>
      <c r="F8497" s="51"/>
      <c r="G8497" s="51"/>
      <c r="H8497" s="20" t="s">
        <v>67</v>
      </c>
      <c r="I8497" s="69">
        <f t="shared" ref="I8497" si="6838">SUM(I8496)</f>
        <v>2618645</v>
      </c>
      <c r="J8497" s="69">
        <f t="shared" ref="J8497:K8497" si="6839">SUM(J8496)</f>
        <v>2518645</v>
      </c>
      <c r="K8497" s="69">
        <f t="shared" si="6839"/>
        <v>0</v>
      </c>
      <c r="L8497" s="69">
        <f t="shared" si="6813"/>
        <v>164904</v>
      </c>
      <c r="M8497" s="69">
        <f t="shared" ref="M8497" si="6840">SUM(M8496)</f>
        <v>0</v>
      </c>
      <c r="N8497" s="69">
        <f t="shared" ref="N8497:O8497" si="6841">SUM(N8496)</f>
        <v>0</v>
      </c>
      <c r="O8497" s="69">
        <f t="shared" si="6841"/>
        <v>164904</v>
      </c>
      <c r="P8497" s="69">
        <f t="shared" si="6821"/>
        <v>164904</v>
      </c>
      <c r="Q8497" s="69">
        <f t="shared" si="6822"/>
        <v>6.5473300127648004</v>
      </c>
    </row>
    <row r="8498" spans="1:17" x14ac:dyDescent="0.25">
      <c r="A8498" s="25"/>
      <c r="B8498" s="25"/>
      <c r="C8498" s="25"/>
      <c r="D8498" s="53"/>
      <c r="E8498" s="53"/>
      <c r="F8498" s="53"/>
      <c r="G8498" s="53"/>
    </row>
    <row r="8499" spans="1:17" x14ac:dyDescent="0.25">
      <c r="A8499" s="23" t="s">
        <v>1</v>
      </c>
      <c r="B8499" s="23" t="s">
        <v>1</v>
      </c>
      <c r="C8499" s="23" t="s">
        <v>1</v>
      </c>
      <c r="D8499" s="49" t="s">
        <v>1</v>
      </c>
      <c r="E8499" s="49" t="s">
        <v>1</v>
      </c>
      <c r="F8499" s="49" t="s">
        <v>1</v>
      </c>
      <c r="G8499" s="49" t="s">
        <v>1</v>
      </c>
      <c r="H8499" s="26" t="s">
        <v>1</v>
      </c>
      <c r="I8499" s="70"/>
      <c r="J8499" s="70"/>
      <c r="K8499" s="70"/>
      <c r="L8499" s="70"/>
      <c r="M8499" s="70"/>
      <c r="N8499" s="70"/>
      <c r="O8499" s="70"/>
      <c r="P8499" s="70"/>
      <c r="Q8499" s="70"/>
    </row>
    <row r="8500" spans="1:17" x14ac:dyDescent="0.25">
      <c r="A8500" s="23" t="s">
        <v>1</v>
      </c>
      <c r="B8500" s="23" t="s">
        <v>1</v>
      </c>
      <c r="C8500" s="23" t="s">
        <v>1</v>
      </c>
      <c r="D8500" s="49" t="s">
        <v>1</v>
      </c>
      <c r="E8500" s="49" t="s">
        <v>1</v>
      </c>
      <c r="F8500" s="49" t="s">
        <v>1</v>
      </c>
      <c r="G8500" s="49" t="s">
        <v>1</v>
      </c>
      <c r="H8500" s="17" t="s">
        <v>2547</v>
      </c>
      <c r="I8500" s="66">
        <f t="shared" ref="I8500" si="6842">SUM(I8492)</f>
        <v>2618645</v>
      </c>
      <c r="J8500" s="66">
        <f t="shared" ref="J8500:K8500" si="6843">SUM(J8492)</f>
        <v>2518645</v>
      </c>
      <c r="K8500" s="66">
        <f t="shared" si="6843"/>
        <v>0</v>
      </c>
      <c r="L8500" s="66">
        <f t="shared" si="6813"/>
        <v>164904</v>
      </c>
      <c r="M8500" s="66">
        <f t="shared" ref="M8500" si="6844">SUM(M8492)</f>
        <v>0</v>
      </c>
      <c r="N8500" s="66">
        <f t="shared" ref="N8500:O8500" si="6845">SUM(N8492)</f>
        <v>0</v>
      </c>
      <c r="O8500" s="66">
        <f t="shared" si="6845"/>
        <v>164904</v>
      </c>
      <c r="P8500" s="66">
        <f t="shared" si="6821"/>
        <v>164904</v>
      </c>
      <c r="Q8500" s="66">
        <f t="shared" si="6822"/>
        <v>6.5473300127648004</v>
      </c>
    </row>
    <row r="8501" spans="1:17" x14ac:dyDescent="0.25">
      <c r="A8501" s="23" t="s">
        <v>1</v>
      </c>
      <c r="B8501" s="23" t="s">
        <v>1</v>
      </c>
      <c r="C8501" s="23" t="s">
        <v>1</v>
      </c>
      <c r="D8501" s="49" t="s">
        <v>1</v>
      </c>
      <c r="E8501" s="49" t="s">
        <v>1</v>
      </c>
      <c r="F8501" s="49" t="s">
        <v>1</v>
      </c>
      <c r="G8501" s="49" t="s">
        <v>1</v>
      </c>
      <c r="H8501" s="11" t="s">
        <v>64</v>
      </c>
      <c r="I8501" s="67">
        <f t="shared" ref="I8501" si="6846">I8493</f>
        <v>10</v>
      </c>
      <c r="J8501" s="67">
        <f t="shared" ref="J8501:K8501" si="6847">J8493</f>
        <v>10</v>
      </c>
      <c r="K8501" s="67">
        <f t="shared" si="6847"/>
        <v>0</v>
      </c>
      <c r="L8501" s="67"/>
      <c r="M8501" s="67">
        <f t="shared" ref="M8501" si="6848">M8493</f>
        <v>0</v>
      </c>
      <c r="N8501" s="67">
        <f t="shared" ref="N8501:O8501" si="6849">N8493</f>
        <v>0</v>
      </c>
      <c r="O8501" s="67">
        <f t="shared" si="6849"/>
        <v>0</v>
      </c>
      <c r="P8501" s="67">
        <f t="shared" si="6821"/>
        <v>0</v>
      </c>
      <c r="Q8501" s="67">
        <f t="shared" si="6822"/>
        <v>0</v>
      </c>
    </row>
    <row r="8502" spans="1:17" x14ac:dyDescent="0.25">
      <c r="A8502" s="23" t="s">
        <v>1</v>
      </c>
      <c r="B8502" s="23" t="s">
        <v>1</v>
      </c>
      <c r="C8502" s="23" t="s">
        <v>1</v>
      </c>
      <c r="D8502" s="49" t="s">
        <v>1</v>
      </c>
      <c r="E8502" s="49" t="s">
        <v>1</v>
      </c>
      <c r="F8502" s="49" t="s">
        <v>1</v>
      </c>
      <c r="G8502" s="49" t="s">
        <v>1</v>
      </c>
      <c r="H8502" s="13" t="s">
        <v>1</v>
      </c>
      <c r="I8502" s="71"/>
      <c r="J8502" s="71"/>
      <c r="K8502" s="71"/>
      <c r="L8502" s="71"/>
      <c r="M8502" s="71"/>
      <c r="N8502" s="71"/>
      <c r="O8502" s="71"/>
      <c r="P8502" s="71"/>
      <c r="Q8502" s="71"/>
    </row>
    <row r="8503" spans="1:17" x14ac:dyDescent="0.25">
      <c r="A8503" s="23" t="s">
        <v>1</v>
      </c>
      <c r="B8503" s="23" t="s">
        <v>1</v>
      </c>
      <c r="C8503" s="23" t="s">
        <v>1</v>
      </c>
      <c r="D8503" s="49" t="s">
        <v>1</v>
      </c>
      <c r="E8503" s="49" t="s">
        <v>1</v>
      </c>
      <c r="F8503" s="49" t="s">
        <v>1</v>
      </c>
      <c r="G8503" s="49" t="s">
        <v>1</v>
      </c>
      <c r="H8503" s="17" t="s">
        <v>2548</v>
      </c>
      <c r="I8503" s="72">
        <f t="shared" ref="I8503" si="6850">SUM(I8500)</f>
        <v>2618645</v>
      </c>
      <c r="J8503" s="72">
        <f t="shared" ref="J8503:K8503" si="6851">SUM(J8500)</f>
        <v>2518645</v>
      </c>
      <c r="K8503" s="72">
        <f t="shared" si="6851"/>
        <v>0</v>
      </c>
      <c r="L8503" s="72">
        <f t="shared" si="6813"/>
        <v>164904</v>
      </c>
      <c r="M8503" s="72">
        <f t="shared" ref="M8503" si="6852">SUM(M8500)</f>
        <v>0</v>
      </c>
      <c r="N8503" s="72">
        <f t="shared" ref="N8503:O8503" si="6853">SUM(N8500)</f>
        <v>0</v>
      </c>
      <c r="O8503" s="72">
        <f t="shared" si="6853"/>
        <v>164904</v>
      </c>
      <c r="P8503" s="72">
        <f t="shared" si="6821"/>
        <v>164904</v>
      </c>
      <c r="Q8503" s="72">
        <f t="shared" si="6822"/>
        <v>6.5473300127648004</v>
      </c>
    </row>
    <row r="8504" spans="1:17" x14ac:dyDescent="0.25">
      <c r="A8504" s="23" t="s">
        <v>1</v>
      </c>
      <c r="B8504" s="23" t="s">
        <v>1</v>
      </c>
      <c r="C8504" s="23" t="s">
        <v>1</v>
      </c>
      <c r="D8504" s="49" t="s">
        <v>1</v>
      </c>
      <c r="E8504" s="49" t="s">
        <v>1</v>
      </c>
      <c r="F8504" s="49" t="s">
        <v>1</v>
      </c>
      <c r="G8504" s="49" t="s">
        <v>1</v>
      </c>
      <c r="H8504" s="11" t="s">
        <v>99</v>
      </c>
      <c r="I8504" s="67">
        <f t="shared" ref="I8504" si="6854">I8501</f>
        <v>10</v>
      </c>
      <c r="J8504" s="67">
        <f t="shared" ref="J8504:K8504" si="6855">J8501</f>
        <v>10</v>
      </c>
      <c r="K8504" s="67">
        <f t="shared" si="6855"/>
        <v>0</v>
      </c>
      <c r="L8504" s="67"/>
      <c r="M8504" s="67">
        <f t="shared" ref="M8504" si="6856">M8501</f>
        <v>0</v>
      </c>
      <c r="N8504" s="67">
        <f t="shared" ref="N8504:O8504" si="6857">N8501</f>
        <v>0</v>
      </c>
      <c r="O8504" s="67">
        <f t="shared" si="6857"/>
        <v>0</v>
      </c>
      <c r="P8504" s="67">
        <f t="shared" si="6821"/>
        <v>0</v>
      </c>
      <c r="Q8504" s="67">
        <f t="shared" si="6822"/>
        <v>0</v>
      </c>
    </row>
    <row r="8505" spans="1:17" x14ac:dyDescent="0.25">
      <c r="A8505" s="14" t="s">
        <v>2549</v>
      </c>
      <c r="B8505" s="11" t="s">
        <v>1</v>
      </c>
      <c r="C8505" s="11" t="s">
        <v>1</v>
      </c>
      <c r="D8505" s="42" t="s">
        <v>1</v>
      </c>
      <c r="E8505" s="42" t="s">
        <v>1</v>
      </c>
      <c r="F8505" s="42" t="s">
        <v>1</v>
      </c>
      <c r="G8505" s="42" t="s">
        <v>1</v>
      </c>
      <c r="H8505" s="11" t="s">
        <v>2550</v>
      </c>
      <c r="I8505" s="63"/>
      <c r="J8505" s="63"/>
      <c r="K8505" s="63"/>
      <c r="L8505" s="63"/>
      <c r="M8505" s="63"/>
      <c r="N8505" s="63"/>
      <c r="O8505" s="63"/>
      <c r="P8505" s="63">
        <f t="shared" si="6821"/>
        <v>0</v>
      </c>
      <c r="Q8505" s="63" t="str">
        <f t="shared" si="6822"/>
        <v>-</v>
      </c>
    </row>
    <row r="8506" spans="1:17" ht="15.75" thickBot="1" x14ac:dyDescent="0.3">
      <c r="A8506" s="14" t="s">
        <v>2549</v>
      </c>
      <c r="B8506" s="14" t="s">
        <v>3</v>
      </c>
      <c r="C8506" s="12" t="s">
        <v>1</v>
      </c>
      <c r="D8506" s="43" t="s">
        <v>1</v>
      </c>
      <c r="E8506" s="42" t="s">
        <v>1</v>
      </c>
      <c r="F8506" s="42" t="s">
        <v>1</v>
      </c>
      <c r="G8506" s="42" t="s">
        <v>1</v>
      </c>
      <c r="H8506" s="11" t="s">
        <v>1</v>
      </c>
      <c r="I8506" s="63"/>
      <c r="J8506" s="63"/>
      <c r="K8506" s="63"/>
      <c r="L8506" s="63"/>
      <c r="M8506" s="63"/>
      <c r="N8506" s="63"/>
      <c r="O8506" s="63"/>
      <c r="P8506" s="63"/>
      <c r="Q8506" s="63"/>
    </row>
    <row r="8507" spans="1:17" ht="34.5" thickBot="1" x14ac:dyDescent="0.3">
      <c r="A8507" s="22" t="s">
        <v>4</v>
      </c>
      <c r="B8507" s="22" t="s">
        <v>5</v>
      </c>
      <c r="C8507" s="22" t="s">
        <v>6</v>
      </c>
      <c r="D8507" s="44" t="s">
        <v>2891</v>
      </c>
      <c r="E8507" s="44" t="s">
        <v>2895</v>
      </c>
      <c r="F8507" s="44" t="s">
        <v>7</v>
      </c>
      <c r="G8507" s="44" t="s">
        <v>8</v>
      </c>
      <c r="H8507" s="22" t="s">
        <v>9</v>
      </c>
      <c r="I8507" s="64" t="s">
        <v>2718</v>
      </c>
      <c r="J8507" s="64" t="s">
        <v>2879</v>
      </c>
      <c r="K8507" s="64" t="s">
        <v>2942</v>
      </c>
      <c r="L8507" s="64" t="s">
        <v>2942</v>
      </c>
      <c r="M8507" s="64" t="s">
        <v>2950</v>
      </c>
      <c r="N8507" s="64" t="s">
        <v>2949</v>
      </c>
      <c r="O8507" s="64" t="s">
        <v>2948</v>
      </c>
      <c r="P8507" s="64" t="s">
        <v>2942</v>
      </c>
      <c r="Q8507" s="64" t="s">
        <v>2944</v>
      </c>
    </row>
    <row r="8508" spans="1:17" x14ac:dyDescent="0.25">
      <c r="A8508" s="15" t="s">
        <v>1</v>
      </c>
      <c r="B8508" s="15" t="s">
        <v>1</v>
      </c>
      <c r="C8508" s="15" t="s">
        <v>1</v>
      </c>
      <c r="D8508" s="45" t="s">
        <v>1</v>
      </c>
      <c r="E8508" s="45" t="s">
        <v>1</v>
      </c>
      <c r="F8508" s="46" t="s">
        <v>1</v>
      </c>
      <c r="G8508" s="47" t="s">
        <v>1</v>
      </c>
      <c r="H8508" s="16" t="s">
        <v>1</v>
      </c>
      <c r="I8508" s="65">
        <v>1</v>
      </c>
      <c r="J8508" s="65" t="s">
        <v>2894</v>
      </c>
      <c r="K8508" s="65">
        <v>3</v>
      </c>
      <c r="L8508" s="65" t="s">
        <v>2945</v>
      </c>
      <c r="M8508" s="65">
        <v>5</v>
      </c>
      <c r="N8508" s="65">
        <v>6</v>
      </c>
      <c r="O8508" s="65">
        <v>7</v>
      </c>
      <c r="P8508" s="65" t="s">
        <v>2946</v>
      </c>
      <c r="Q8508" s="65">
        <v>9</v>
      </c>
    </row>
    <row r="8509" spans="1:17" x14ac:dyDescent="0.25">
      <c r="A8509" s="14" t="s">
        <v>2549</v>
      </c>
      <c r="B8509" s="14" t="s">
        <v>3</v>
      </c>
      <c r="C8509" s="12" t="s">
        <v>11</v>
      </c>
      <c r="D8509" s="43" t="s">
        <v>2551</v>
      </c>
      <c r="E8509" s="42" t="s">
        <v>1</v>
      </c>
      <c r="F8509" s="42" t="s">
        <v>1</v>
      </c>
      <c r="G8509" s="42" t="s">
        <v>1</v>
      </c>
      <c r="H8509" s="11" t="s">
        <v>2550</v>
      </c>
      <c r="I8509" s="63"/>
      <c r="J8509" s="63"/>
      <c r="K8509" s="63"/>
      <c r="L8509" s="63"/>
      <c r="M8509" s="63"/>
      <c r="N8509" s="63"/>
      <c r="O8509" s="63"/>
      <c r="P8509" s="63">
        <f t="shared" si="6821"/>
        <v>0</v>
      </c>
      <c r="Q8509" s="63" t="str">
        <f t="shared" si="6822"/>
        <v>-</v>
      </c>
    </row>
    <row r="8510" spans="1:17" ht="22.5" x14ac:dyDescent="0.25">
      <c r="A8510" s="14" t="s">
        <v>1</v>
      </c>
      <c r="B8510" s="14" t="s">
        <v>1</v>
      </c>
      <c r="C8510" s="14" t="s">
        <v>1</v>
      </c>
      <c r="D8510" s="42" t="s">
        <v>1</v>
      </c>
      <c r="E8510" s="42" t="s">
        <v>1</v>
      </c>
      <c r="F8510" s="42" t="s">
        <v>1</v>
      </c>
      <c r="G8510" s="42" t="s">
        <v>1</v>
      </c>
      <c r="H8510" s="17" t="s">
        <v>13</v>
      </c>
      <c r="I8510" s="66">
        <f t="shared" ref="I8510" si="6858">SUM(I8511,I8518,I8520)</f>
        <v>548198</v>
      </c>
      <c r="J8510" s="66">
        <f t="shared" ref="J8510:K8510" si="6859">SUM(J8511,J8518,J8520)</f>
        <v>548198</v>
      </c>
      <c r="K8510" s="66">
        <f t="shared" si="6859"/>
        <v>0</v>
      </c>
      <c r="L8510" s="66">
        <f t="shared" si="6813"/>
        <v>44250</v>
      </c>
      <c r="M8510" s="66">
        <f t="shared" ref="M8510" si="6860">SUM(M8511,M8518,M8520)</f>
        <v>0</v>
      </c>
      <c r="N8510" s="66">
        <f t="shared" ref="N8510:O8510" si="6861">SUM(N8511,N8518,N8520)</f>
        <v>0</v>
      </c>
      <c r="O8510" s="66">
        <f t="shared" si="6861"/>
        <v>44250</v>
      </c>
      <c r="P8510" s="66">
        <f t="shared" si="6821"/>
        <v>44250</v>
      </c>
      <c r="Q8510" s="66">
        <f t="shared" si="6822"/>
        <v>8.0719010284605197</v>
      </c>
    </row>
    <row r="8511" spans="1:17" x14ac:dyDescent="0.25">
      <c r="A8511" s="12" t="s">
        <v>2549</v>
      </c>
      <c r="B8511" s="12" t="s">
        <v>3</v>
      </c>
      <c r="C8511" s="12" t="s">
        <v>11</v>
      </c>
      <c r="D8511" s="43" t="s">
        <v>2551</v>
      </c>
      <c r="E8511" s="42" t="s">
        <v>2709</v>
      </c>
      <c r="F8511" s="42" t="s">
        <v>1</v>
      </c>
      <c r="G8511" s="42" t="s">
        <v>1</v>
      </c>
      <c r="H8511" s="11" t="s">
        <v>15</v>
      </c>
      <c r="I8511" s="67">
        <f t="shared" ref="I8511" si="6862">SUM(I8512,I8513)</f>
        <v>432242</v>
      </c>
      <c r="J8511" s="67">
        <f t="shared" ref="J8511:K8511" si="6863">SUM(J8512,J8513)</f>
        <v>432242</v>
      </c>
      <c r="K8511" s="67">
        <f t="shared" si="6863"/>
        <v>0</v>
      </c>
      <c r="L8511" s="67">
        <f t="shared" si="6813"/>
        <v>27700</v>
      </c>
      <c r="M8511" s="67">
        <f t="shared" ref="M8511" si="6864">SUM(M8512,M8513)</f>
        <v>0</v>
      </c>
      <c r="N8511" s="67">
        <f t="shared" ref="N8511:O8511" si="6865">SUM(N8512,N8513)</f>
        <v>0</v>
      </c>
      <c r="O8511" s="67">
        <f t="shared" si="6865"/>
        <v>27700</v>
      </c>
      <c r="P8511" s="67">
        <f t="shared" si="6821"/>
        <v>27700</v>
      </c>
      <c r="Q8511" s="67">
        <f t="shared" si="6822"/>
        <v>6.4084471199004263</v>
      </c>
    </row>
    <row r="8512" spans="1:17" x14ac:dyDescent="0.25">
      <c r="A8512" s="12" t="s">
        <v>2549</v>
      </c>
      <c r="B8512" s="12" t="s">
        <v>3</v>
      </c>
      <c r="C8512" s="12" t="s">
        <v>11</v>
      </c>
      <c r="D8512" s="43" t="s">
        <v>2551</v>
      </c>
      <c r="E8512" s="48">
        <v>6111</v>
      </c>
      <c r="F8512" s="43"/>
      <c r="G8512" s="56" t="s">
        <v>2906</v>
      </c>
      <c r="H8512" s="23" t="s">
        <v>16</v>
      </c>
      <c r="I8512" s="68">
        <v>401142</v>
      </c>
      <c r="J8512" s="68">
        <v>401142</v>
      </c>
      <c r="K8512" s="68"/>
      <c r="L8512" s="68">
        <f t="shared" si="6813"/>
        <v>22000</v>
      </c>
      <c r="M8512" s="68"/>
      <c r="N8512" s="68"/>
      <c r="O8512" s="68">
        <v>22000</v>
      </c>
      <c r="P8512" s="68">
        <f t="shared" si="6821"/>
        <v>22000</v>
      </c>
      <c r="Q8512" s="68">
        <f t="shared" si="6822"/>
        <v>5.4843422030104056</v>
      </c>
    </row>
    <row r="8513" spans="1:17" x14ac:dyDescent="0.25">
      <c r="A8513" s="14" t="s">
        <v>2549</v>
      </c>
      <c r="B8513" s="14" t="s">
        <v>3</v>
      </c>
      <c r="C8513" s="14" t="s">
        <v>11</v>
      </c>
      <c r="D8513" s="50" t="s">
        <v>2551</v>
      </c>
      <c r="E8513" s="50" t="s">
        <v>2719</v>
      </c>
      <c r="F8513" s="43" t="s">
        <v>1</v>
      </c>
      <c r="G8513" s="49" t="s">
        <v>1</v>
      </c>
      <c r="H8513" s="11" t="s">
        <v>19</v>
      </c>
      <c r="I8513" s="67">
        <f t="shared" ref="I8513:O8513" si="6866">SUM(I8514:I8517)</f>
        <v>31100</v>
      </c>
      <c r="J8513" s="67">
        <f t="shared" si="6866"/>
        <v>31100</v>
      </c>
      <c r="K8513" s="67">
        <f t="shared" si="6866"/>
        <v>0</v>
      </c>
      <c r="L8513" s="67">
        <f t="shared" si="6813"/>
        <v>5700</v>
      </c>
      <c r="M8513" s="67">
        <f t="shared" si="6866"/>
        <v>0</v>
      </c>
      <c r="N8513" s="67">
        <f t="shared" si="6866"/>
        <v>0</v>
      </c>
      <c r="O8513" s="67">
        <f t="shared" si="6866"/>
        <v>5700</v>
      </c>
      <c r="P8513" s="67">
        <f t="shared" si="6821"/>
        <v>5700</v>
      </c>
      <c r="Q8513" s="67">
        <f t="shared" si="6822"/>
        <v>18.327974276527332</v>
      </c>
    </row>
    <row r="8514" spans="1:17" x14ac:dyDescent="0.25">
      <c r="A8514" s="12" t="s">
        <v>2549</v>
      </c>
      <c r="B8514" s="12" t="s">
        <v>3</v>
      </c>
      <c r="C8514" s="12" t="s">
        <v>11</v>
      </c>
      <c r="D8514" s="43" t="s">
        <v>2551</v>
      </c>
      <c r="E8514" s="48">
        <v>6112</v>
      </c>
      <c r="F8514" s="43" t="s">
        <v>2552</v>
      </c>
      <c r="G8514" s="56" t="s">
        <v>2906</v>
      </c>
      <c r="H8514" s="23" t="s">
        <v>73</v>
      </c>
      <c r="I8514" s="68">
        <v>5600</v>
      </c>
      <c r="J8514" s="68">
        <v>5600</v>
      </c>
      <c r="K8514" s="68"/>
      <c r="L8514" s="68">
        <f t="shared" si="6813"/>
        <v>400</v>
      </c>
      <c r="M8514" s="68"/>
      <c r="N8514" s="68"/>
      <c r="O8514" s="68">
        <v>400</v>
      </c>
      <c r="P8514" s="68">
        <f t="shared" si="6821"/>
        <v>400</v>
      </c>
      <c r="Q8514" s="68">
        <f t="shared" si="6822"/>
        <v>7.1428571428571423</v>
      </c>
    </row>
    <row r="8515" spans="1:17" x14ac:dyDescent="0.25">
      <c r="A8515" s="12" t="s">
        <v>2549</v>
      </c>
      <c r="B8515" s="12" t="s">
        <v>3</v>
      </c>
      <c r="C8515" s="12" t="s">
        <v>11</v>
      </c>
      <c r="D8515" s="43" t="s">
        <v>2551</v>
      </c>
      <c r="E8515" s="48">
        <v>6112</v>
      </c>
      <c r="F8515" s="43" t="s">
        <v>2553</v>
      </c>
      <c r="G8515" s="56" t="s">
        <v>2906</v>
      </c>
      <c r="H8515" s="23" t="s">
        <v>22</v>
      </c>
      <c r="I8515" s="68">
        <v>17100</v>
      </c>
      <c r="J8515" s="68">
        <v>17100</v>
      </c>
      <c r="K8515" s="68"/>
      <c r="L8515" s="68">
        <f t="shared" si="6813"/>
        <v>1500</v>
      </c>
      <c r="M8515" s="68"/>
      <c r="N8515" s="68"/>
      <c r="O8515" s="68">
        <v>1500</v>
      </c>
      <c r="P8515" s="68">
        <f t="shared" si="6821"/>
        <v>1500</v>
      </c>
      <c r="Q8515" s="68">
        <f t="shared" si="6822"/>
        <v>8.7719298245614024</v>
      </c>
    </row>
    <row r="8516" spans="1:17" x14ac:dyDescent="0.25">
      <c r="A8516" s="12" t="s">
        <v>2549</v>
      </c>
      <c r="B8516" s="12" t="s">
        <v>3</v>
      </c>
      <c r="C8516" s="12" t="s">
        <v>11</v>
      </c>
      <c r="D8516" s="43" t="s">
        <v>2551</v>
      </c>
      <c r="E8516" s="48">
        <v>6112</v>
      </c>
      <c r="F8516" s="43" t="s">
        <v>2554</v>
      </c>
      <c r="G8516" s="56" t="s">
        <v>2906</v>
      </c>
      <c r="H8516" s="23" t="s">
        <v>24</v>
      </c>
      <c r="I8516" s="68">
        <v>4200</v>
      </c>
      <c r="J8516" s="68">
        <v>4200</v>
      </c>
      <c r="K8516" s="68"/>
      <c r="L8516" s="68">
        <f t="shared" si="6813"/>
        <v>0</v>
      </c>
      <c r="M8516" s="68"/>
      <c r="N8516" s="68"/>
      <c r="O8516" s="68"/>
      <c r="P8516" s="68">
        <f t="shared" si="6821"/>
        <v>0</v>
      </c>
      <c r="Q8516" s="68">
        <f t="shared" si="6822"/>
        <v>0</v>
      </c>
    </row>
    <row r="8517" spans="1:17" x14ac:dyDescent="0.25">
      <c r="A8517" s="12" t="s">
        <v>2549</v>
      </c>
      <c r="B8517" s="12" t="s">
        <v>3</v>
      </c>
      <c r="C8517" s="12" t="s">
        <v>11</v>
      </c>
      <c r="D8517" s="43" t="s">
        <v>2551</v>
      </c>
      <c r="E8517" s="48">
        <v>6112</v>
      </c>
      <c r="F8517" s="43" t="s">
        <v>2555</v>
      </c>
      <c r="G8517" s="56" t="s">
        <v>2906</v>
      </c>
      <c r="H8517" s="23" t="s">
        <v>26</v>
      </c>
      <c r="I8517" s="68">
        <v>4200</v>
      </c>
      <c r="J8517" s="68">
        <v>4200</v>
      </c>
      <c r="K8517" s="68"/>
      <c r="L8517" s="68">
        <f t="shared" si="6813"/>
        <v>3800</v>
      </c>
      <c r="M8517" s="68"/>
      <c r="N8517" s="68"/>
      <c r="O8517" s="68">
        <v>3800</v>
      </c>
      <c r="P8517" s="68">
        <f t="shared" si="6821"/>
        <v>3800</v>
      </c>
      <c r="Q8517" s="68">
        <f t="shared" si="6822"/>
        <v>90.476190476190482</v>
      </c>
    </row>
    <row r="8518" spans="1:17" x14ac:dyDescent="0.25">
      <c r="A8518" s="12" t="s">
        <v>2549</v>
      </c>
      <c r="B8518" s="12" t="s">
        <v>3</v>
      </c>
      <c r="C8518" s="12" t="s">
        <v>11</v>
      </c>
      <c r="D8518" s="43" t="s">
        <v>2551</v>
      </c>
      <c r="E8518" s="42" t="s">
        <v>2710</v>
      </c>
      <c r="F8518" s="42" t="s">
        <v>1</v>
      </c>
      <c r="G8518" s="42" t="s">
        <v>1</v>
      </c>
      <c r="H8518" s="11" t="s">
        <v>28</v>
      </c>
      <c r="I8518" s="67">
        <f t="shared" ref="I8518:O8518" si="6867">SUM(I8519)</f>
        <v>32142</v>
      </c>
      <c r="J8518" s="67">
        <f t="shared" si="6867"/>
        <v>32142</v>
      </c>
      <c r="K8518" s="67">
        <f t="shared" si="6867"/>
        <v>0</v>
      </c>
      <c r="L8518" s="67">
        <f t="shared" si="6813"/>
        <v>2500</v>
      </c>
      <c r="M8518" s="67">
        <f t="shared" si="6867"/>
        <v>0</v>
      </c>
      <c r="N8518" s="67">
        <f t="shared" si="6867"/>
        <v>0</v>
      </c>
      <c r="O8518" s="67">
        <f t="shared" si="6867"/>
        <v>2500</v>
      </c>
      <c r="P8518" s="67">
        <f t="shared" si="6821"/>
        <v>2500</v>
      </c>
      <c r="Q8518" s="67">
        <f t="shared" si="6822"/>
        <v>7.7779851907161968</v>
      </c>
    </row>
    <row r="8519" spans="1:17" x14ac:dyDescent="0.25">
      <c r="A8519" s="12" t="s">
        <v>2549</v>
      </c>
      <c r="B8519" s="12" t="s">
        <v>3</v>
      </c>
      <c r="C8519" s="12" t="s">
        <v>11</v>
      </c>
      <c r="D8519" s="43" t="s">
        <v>2551</v>
      </c>
      <c r="E8519" s="48">
        <v>6121</v>
      </c>
      <c r="F8519" s="43"/>
      <c r="G8519" s="56" t="s">
        <v>2906</v>
      </c>
      <c r="H8519" s="23" t="s">
        <v>29</v>
      </c>
      <c r="I8519" s="68">
        <v>32142</v>
      </c>
      <c r="J8519" s="68">
        <v>32142</v>
      </c>
      <c r="K8519" s="68"/>
      <c r="L8519" s="68">
        <f t="shared" si="6813"/>
        <v>2500</v>
      </c>
      <c r="M8519" s="68"/>
      <c r="N8519" s="68"/>
      <c r="O8519" s="68">
        <v>2500</v>
      </c>
      <c r="P8519" s="68">
        <f t="shared" si="6821"/>
        <v>2500</v>
      </c>
      <c r="Q8519" s="68">
        <f t="shared" si="6822"/>
        <v>7.7779851907161968</v>
      </c>
    </row>
    <row r="8520" spans="1:17" x14ac:dyDescent="0.25">
      <c r="A8520" s="12" t="s">
        <v>2549</v>
      </c>
      <c r="B8520" s="12" t="s">
        <v>3</v>
      </c>
      <c r="C8520" s="12" t="s">
        <v>11</v>
      </c>
      <c r="D8520" s="43" t="s">
        <v>2551</v>
      </c>
      <c r="E8520" s="42" t="s">
        <v>2711</v>
      </c>
      <c r="F8520" s="42" t="s">
        <v>1</v>
      </c>
      <c r="G8520" s="42" t="s">
        <v>1</v>
      </c>
      <c r="H8520" s="11" t="s">
        <v>32</v>
      </c>
      <c r="I8520" s="67">
        <f t="shared" ref="I8520:O8520" si="6868">SUM(I8521:I8529)</f>
        <v>83814</v>
      </c>
      <c r="J8520" s="67">
        <f t="shared" si="6868"/>
        <v>83814</v>
      </c>
      <c r="K8520" s="67">
        <f t="shared" si="6868"/>
        <v>0</v>
      </c>
      <c r="L8520" s="67">
        <f t="shared" si="6813"/>
        <v>14050</v>
      </c>
      <c r="M8520" s="67">
        <f t="shared" si="6868"/>
        <v>0</v>
      </c>
      <c r="N8520" s="67">
        <f t="shared" si="6868"/>
        <v>0</v>
      </c>
      <c r="O8520" s="67">
        <f t="shared" si="6868"/>
        <v>14050</v>
      </c>
      <c r="P8520" s="67">
        <f t="shared" si="6821"/>
        <v>14050</v>
      </c>
      <c r="Q8520" s="67">
        <f t="shared" si="6822"/>
        <v>16.763309232347819</v>
      </c>
    </row>
    <row r="8521" spans="1:17" x14ac:dyDescent="0.25">
      <c r="A8521" s="12" t="s">
        <v>2549</v>
      </c>
      <c r="B8521" s="12" t="s">
        <v>3</v>
      </c>
      <c r="C8521" s="12" t="s">
        <v>11</v>
      </c>
      <c r="D8521" s="43" t="s">
        <v>2551</v>
      </c>
      <c r="E8521" s="48">
        <v>6131</v>
      </c>
      <c r="F8521" s="43"/>
      <c r="G8521" s="56" t="s">
        <v>2906</v>
      </c>
      <c r="H8521" s="23" t="s">
        <v>33</v>
      </c>
      <c r="I8521" s="68">
        <v>2000</v>
      </c>
      <c r="J8521" s="68">
        <v>2000</v>
      </c>
      <c r="K8521" s="68"/>
      <c r="L8521" s="68">
        <f t="shared" si="6813"/>
        <v>400</v>
      </c>
      <c r="M8521" s="68"/>
      <c r="N8521" s="68"/>
      <c r="O8521" s="68">
        <v>400</v>
      </c>
      <c r="P8521" s="68">
        <f t="shared" si="6821"/>
        <v>400</v>
      </c>
      <c r="Q8521" s="68">
        <f t="shared" si="6822"/>
        <v>20</v>
      </c>
    </row>
    <row r="8522" spans="1:17" x14ac:dyDescent="0.25">
      <c r="A8522" s="12" t="s">
        <v>2549</v>
      </c>
      <c r="B8522" s="12" t="s">
        <v>3</v>
      </c>
      <c r="C8522" s="12" t="s">
        <v>11</v>
      </c>
      <c r="D8522" s="43" t="s">
        <v>2551</v>
      </c>
      <c r="E8522" s="48">
        <v>6132</v>
      </c>
      <c r="F8522" s="43"/>
      <c r="G8522" s="56" t="s">
        <v>2906</v>
      </c>
      <c r="H8522" s="23" t="s">
        <v>227</v>
      </c>
      <c r="I8522" s="68">
        <v>8464</v>
      </c>
      <c r="J8522" s="68">
        <v>8464</v>
      </c>
      <c r="K8522" s="68"/>
      <c r="L8522" s="68">
        <f t="shared" si="6813"/>
        <v>1600</v>
      </c>
      <c r="M8522" s="68"/>
      <c r="N8522" s="68"/>
      <c r="O8522" s="68">
        <v>1600</v>
      </c>
      <c r="P8522" s="68">
        <f t="shared" si="6821"/>
        <v>1600</v>
      </c>
      <c r="Q8522" s="68">
        <f t="shared" si="6822"/>
        <v>18.903591682419659</v>
      </c>
    </row>
    <row r="8523" spans="1:17" x14ac:dyDescent="0.25">
      <c r="A8523" s="12" t="s">
        <v>2549</v>
      </c>
      <c r="B8523" s="12" t="s">
        <v>3</v>
      </c>
      <c r="C8523" s="12" t="s">
        <v>11</v>
      </c>
      <c r="D8523" s="43" t="s">
        <v>2551</v>
      </c>
      <c r="E8523" s="48">
        <v>6133</v>
      </c>
      <c r="F8523" s="43"/>
      <c r="G8523" s="56" t="s">
        <v>2906</v>
      </c>
      <c r="H8523" s="23" t="s">
        <v>229</v>
      </c>
      <c r="I8523" s="68">
        <v>6000</v>
      </c>
      <c r="J8523" s="68">
        <v>6000</v>
      </c>
      <c r="K8523" s="68"/>
      <c r="L8523" s="68">
        <f t="shared" si="6813"/>
        <v>500</v>
      </c>
      <c r="M8523" s="68"/>
      <c r="N8523" s="68"/>
      <c r="O8523" s="68">
        <v>500</v>
      </c>
      <c r="P8523" s="68">
        <f t="shared" si="6821"/>
        <v>500</v>
      </c>
      <c r="Q8523" s="68">
        <f t="shared" si="6822"/>
        <v>8.3333333333333321</v>
      </c>
    </row>
    <row r="8524" spans="1:17" x14ac:dyDescent="0.25">
      <c r="A8524" s="12" t="s">
        <v>2549</v>
      </c>
      <c r="B8524" s="12" t="s">
        <v>3</v>
      </c>
      <c r="C8524" s="12" t="s">
        <v>11</v>
      </c>
      <c r="D8524" s="43" t="s">
        <v>2551</v>
      </c>
      <c r="E8524" s="48">
        <v>6134</v>
      </c>
      <c r="F8524" s="43"/>
      <c r="G8524" s="56" t="s">
        <v>2906</v>
      </c>
      <c r="H8524" s="23" t="s">
        <v>169</v>
      </c>
      <c r="I8524" s="68">
        <v>9000</v>
      </c>
      <c r="J8524" s="68">
        <v>9000</v>
      </c>
      <c r="K8524" s="68"/>
      <c r="L8524" s="68">
        <f t="shared" ref="L8524:L8587" si="6869">SUM(M8524:O8524)</f>
        <v>1600</v>
      </c>
      <c r="M8524" s="68"/>
      <c r="N8524" s="68"/>
      <c r="O8524" s="68">
        <v>1600</v>
      </c>
      <c r="P8524" s="68">
        <f t="shared" si="6821"/>
        <v>1600</v>
      </c>
      <c r="Q8524" s="68">
        <f t="shared" si="6822"/>
        <v>17.777777777777779</v>
      </c>
    </row>
    <row r="8525" spans="1:17" x14ac:dyDescent="0.25">
      <c r="A8525" s="12" t="s">
        <v>2549</v>
      </c>
      <c r="B8525" s="12" t="s">
        <v>3</v>
      </c>
      <c r="C8525" s="12" t="s">
        <v>11</v>
      </c>
      <c r="D8525" s="43" t="s">
        <v>2551</v>
      </c>
      <c r="E8525" s="48">
        <v>6135</v>
      </c>
      <c r="F8525" s="43"/>
      <c r="G8525" s="56" t="s">
        <v>2906</v>
      </c>
      <c r="H8525" s="23" t="s">
        <v>231</v>
      </c>
      <c r="I8525" s="68">
        <v>2600</v>
      </c>
      <c r="J8525" s="68">
        <v>2600</v>
      </c>
      <c r="K8525" s="68"/>
      <c r="L8525" s="68">
        <f t="shared" si="6869"/>
        <v>400</v>
      </c>
      <c r="M8525" s="68"/>
      <c r="N8525" s="68"/>
      <c r="O8525" s="68">
        <v>400</v>
      </c>
      <c r="P8525" s="68">
        <f t="shared" si="6821"/>
        <v>400</v>
      </c>
      <c r="Q8525" s="68">
        <f t="shared" si="6822"/>
        <v>15.384615384615385</v>
      </c>
    </row>
    <row r="8526" spans="1:17" x14ac:dyDescent="0.25">
      <c r="A8526" s="12" t="s">
        <v>2549</v>
      </c>
      <c r="B8526" s="12" t="s">
        <v>3</v>
      </c>
      <c r="C8526" s="12" t="s">
        <v>11</v>
      </c>
      <c r="D8526" s="43" t="s">
        <v>2551</v>
      </c>
      <c r="E8526" s="48">
        <v>6136</v>
      </c>
      <c r="F8526" s="43"/>
      <c r="G8526" s="56" t="s">
        <v>2906</v>
      </c>
      <c r="H8526" s="23" t="s">
        <v>233</v>
      </c>
      <c r="I8526" s="68">
        <v>40000</v>
      </c>
      <c r="J8526" s="68">
        <v>40000</v>
      </c>
      <c r="K8526" s="68"/>
      <c r="L8526" s="68">
        <f t="shared" si="6869"/>
        <v>7000</v>
      </c>
      <c r="M8526" s="68"/>
      <c r="N8526" s="68"/>
      <c r="O8526" s="68">
        <v>7000</v>
      </c>
      <c r="P8526" s="68">
        <f t="shared" si="6821"/>
        <v>7000</v>
      </c>
      <c r="Q8526" s="68">
        <f t="shared" si="6822"/>
        <v>17.5</v>
      </c>
    </row>
    <row r="8527" spans="1:17" x14ac:dyDescent="0.25">
      <c r="A8527" s="12" t="s">
        <v>2549</v>
      </c>
      <c r="B8527" s="12" t="s">
        <v>3</v>
      </c>
      <c r="C8527" s="12" t="s">
        <v>11</v>
      </c>
      <c r="D8527" s="43" t="s">
        <v>2551</v>
      </c>
      <c r="E8527" s="48">
        <v>6137</v>
      </c>
      <c r="F8527" s="43"/>
      <c r="G8527" s="56" t="s">
        <v>2906</v>
      </c>
      <c r="H8527" s="23" t="s">
        <v>235</v>
      </c>
      <c r="I8527" s="68">
        <v>2000</v>
      </c>
      <c r="J8527" s="68">
        <v>2000</v>
      </c>
      <c r="K8527" s="68"/>
      <c r="L8527" s="68">
        <f t="shared" si="6869"/>
        <v>500</v>
      </c>
      <c r="M8527" s="68"/>
      <c r="N8527" s="68"/>
      <c r="O8527" s="68">
        <v>500</v>
      </c>
      <c r="P8527" s="68">
        <f t="shared" si="6821"/>
        <v>500</v>
      </c>
      <c r="Q8527" s="68">
        <f t="shared" si="6822"/>
        <v>25</v>
      </c>
    </row>
    <row r="8528" spans="1:17" x14ac:dyDescent="0.25">
      <c r="A8528" s="12" t="s">
        <v>2549</v>
      </c>
      <c r="B8528" s="12" t="s">
        <v>3</v>
      </c>
      <c r="C8528" s="12" t="s">
        <v>11</v>
      </c>
      <c r="D8528" s="43" t="s">
        <v>2551</v>
      </c>
      <c r="E8528" s="48">
        <v>6138</v>
      </c>
      <c r="F8528" s="43"/>
      <c r="G8528" s="56" t="s">
        <v>2906</v>
      </c>
      <c r="H8528" s="23" t="s">
        <v>237</v>
      </c>
      <c r="I8528" s="68">
        <v>2200</v>
      </c>
      <c r="J8528" s="68">
        <v>2200</v>
      </c>
      <c r="K8528" s="68"/>
      <c r="L8528" s="68">
        <f t="shared" si="6869"/>
        <v>500</v>
      </c>
      <c r="M8528" s="68"/>
      <c r="N8528" s="68"/>
      <c r="O8528" s="68">
        <v>500</v>
      </c>
      <c r="P8528" s="68">
        <f t="shared" si="6821"/>
        <v>500</v>
      </c>
      <c r="Q8528" s="68">
        <f t="shared" si="6822"/>
        <v>22.727272727272727</v>
      </c>
    </row>
    <row r="8529" spans="1:17" x14ac:dyDescent="0.25">
      <c r="A8529" s="14" t="s">
        <v>2549</v>
      </c>
      <c r="B8529" s="14" t="s">
        <v>3</v>
      </c>
      <c r="C8529" s="14" t="s">
        <v>11</v>
      </c>
      <c r="D8529" s="50" t="s">
        <v>2551</v>
      </c>
      <c r="E8529" s="50" t="s">
        <v>2720</v>
      </c>
      <c r="F8529" s="43" t="s">
        <v>1</v>
      </c>
      <c r="G8529" s="49" t="s">
        <v>1</v>
      </c>
      <c r="H8529" s="11" t="s">
        <v>35</v>
      </c>
      <c r="I8529" s="67">
        <f t="shared" ref="I8529:O8529" si="6870">SUM(I8530:I8532)</f>
        <v>11550</v>
      </c>
      <c r="J8529" s="67">
        <f t="shared" si="6870"/>
        <v>11550</v>
      </c>
      <c r="K8529" s="67">
        <f t="shared" si="6870"/>
        <v>0</v>
      </c>
      <c r="L8529" s="67">
        <f t="shared" si="6869"/>
        <v>1550</v>
      </c>
      <c r="M8529" s="67">
        <f t="shared" si="6870"/>
        <v>0</v>
      </c>
      <c r="N8529" s="67">
        <f t="shared" si="6870"/>
        <v>0</v>
      </c>
      <c r="O8529" s="67">
        <f t="shared" si="6870"/>
        <v>1550</v>
      </c>
      <c r="P8529" s="67">
        <f t="shared" ref="P8529:P8592" si="6871">K8529+L8529</f>
        <v>1550</v>
      </c>
      <c r="Q8529" s="67">
        <f t="shared" ref="Q8529:Q8592" si="6872">IF(J8529=0,"-",P8529/J8529*100)</f>
        <v>13.419913419913421</v>
      </c>
    </row>
    <row r="8530" spans="1:17" x14ac:dyDescent="0.25">
      <c r="A8530" s="12" t="s">
        <v>2549</v>
      </c>
      <c r="B8530" s="12" t="s">
        <v>3</v>
      </c>
      <c r="C8530" s="12" t="s">
        <v>11</v>
      </c>
      <c r="D8530" s="43" t="s">
        <v>2551</v>
      </c>
      <c r="E8530" s="48">
        <v>6139</v>
      </c>
      <c r="F8530" s="43"/>
      <c r="G8530" s="56" t="s">
        <v>2906</v>
      </c>
      <c r="H8530" s="23" t="s">
        <v>35</v>
      </c>
      <c r="I8530" s="68">
        <v>9000</v>
      </c>
      <c r="J8530" s="68">
        <v>9000</v>
      </c>
      <c r="K8530" s="68"/>
      <c r="L8530" s="68">
        <f t="shared" si="6869"/>
        <v>1000</v>
      </c>
      <c r="M8530" s="68"/>
      <c r="N8530" s="68"/>
      <c r="O8530" s="68">
        <v>1000</v>
      </c>
      <c r="P8530" s="68">
        <f t="shared" si="6871"/>
        <v>1000</v>
      </c>
      <c r="Q8530" s="68">
        <f t="shared" si="6872"/>
        <v>11.111111111111111</v>
      </c>
    </row>
    <row r="8531" spans="1:17" x14ac:dyDescent="0.25">
      <c r="A8531" s="12" t="s">
        <v>2549</v>
      </c>
      <c r="B8531" s="12" t="s">
        <v>3</v>
      </c>
      <c r="C8531" s="12" t="s">
        <v>11</v>
      </c>
      <c r="D8531" s="43" t="s">
        <v>2551</v>
      </c>
      <c r="E8531" s="48">
        <v>6139</v>
      </c>
      <c r="F8531" s="43" t="s">
        <v>2556</v>
      </c>
      <c r="G8531" s="56" t="s">
        <v>2906</v>
      </c>
      <c r="H8531" s="23" t="s">
        <v>43</v>
      </c>
      <c r="I8531" s="68">
        <v>950</v>
      </c>
      <c r="J8531" s="68">
        <v>950</v>
      </c>
      <c r="K8531" s="68"/>
      <c r="L8531" s="68">
        <f t="shared" si="6869"/>
        <v>150</v>
      </c>
      <c r="M8531" s="68"/>
      <c r="N8531" s="68"/>
      <c r="O8531" s="68">
        <v>150</v>
      </c>
      <c r="P8531" s="68">
        <f t="shared" si="6871"/>
        <v>150</v>
      </c>
      <c r="Q8531" s="68">
        <f t="shared" si="6872"/>
        <v>15.789473684210526</v>
      </c>
    </row>
    <row r="8532" spans="1:17" ht="22.5" x14ac:dyDescent="0.25">
      <c r="A8532" s="12" t="s">
        <v>2549</v>
      </c>
      <c r="B8532" s="12" t="s">
        <v>3</v>
      </c>
      <c r="C8532" s="12" t="s">
        <v>11</v>
      </c>
      <c r="D8532" s="43" t="s">
        <v>2551</v>
      </c>
      <c r="E8532" s="48">
        <v>6139</v>
      </c>
      <c r="F8532" s="43" t="s">
        <v>2557</v>
      </c>
      <c r="G8532" s="56" t="s">
        <v>2906</v>
      </c>
      <c r="H8532" s="23" t="s">
        <v>49</v>
      </c>
      <c r="I8532" s="68">
        <v>1600</v>
      </c>
      <c r="J8532" s="68">
        <v>1600</v>
      </c>
      <c r="K8532" s="68"/>
      <c r="L8532" s="68">
        <f t="shared" si="6869"/>
        <v>400</v>
      </c>
      <c r="M8532" s="68"/>
      <c r="N8532" s="68"/>
      <c r="O8532" s="68">
        <v>400</v>
      </c>
      <c r="P8532" s="68">
        <f t="shared" si="6871"/>
        <v>400</v>
      </c>
      <c r="Q8532" s="68">
        <f t="shared" si="6872"/>
        <v>25</v>
      </c>
    </row>
    <row r="8533" spans="1:17" ht="22.5" x14ac:dyDescent="0.25">
      <c r="A8533" s="14" t="s">
        <v>1</v>
      </c>
      <c r="B8533" s="14" t="s">
        <v>1</v>
      </c>
      <c r="C8533" s="14" t="s">
        <v>1</v>
      </c>
      <c r="D8533" s="42" t="s">
        <v>1</v>
      </c>
      <c r="E8533" s="42" t="s">
        <v>1</v>
      </c>
      <c r="F8533" s="42" t="s">
        <v>1</v>
      </c>
      <c r="G8533" s="42" t="s">
        <v>1</v>
      </c>
      <c r="H8533" s="17" t="s">
        <v>50</v>
      </c>
      <c r="I8533" s="66">
        <f t="shared" ref="I8533:O8534" si="6873">SUM(I8534)</f>
        <v>100</v>
      </c>
      <c r="J8533" s="66">
        <f t="shared" si="6873"/>
        <v>100</v>
      </c>
      <c r="K8533" s="66">
        <f t="shared" si="6873"/>
        <v>0</v>
      </c>
      <c r="L8533" s="66">
        <f t="shared" si="6869"/>
        <v>0</v>
      </c>
      <c r="M8533" s="66">
        <f t="shared" si="6873"/>
        <v>0</v>
      </c>
      <c r="N8533" s="66">
        <f t="shared" si="6873"/>
        <v>0</v>
      </c>
      <c r="O8533" s="66">
        <f t="shared" si="6873"/>
        <v>0</v>
      </c>
      <c r="P8533" s="66">
        <f t="shared" si="6871"/>
        <v>0</v>
      </c>
      <c r="Q8533" s="66">
        <f t="shared" si="6872"/>
        <v>0</v>
      </c>
    </row>
    <row r="8534" spans="1:17" x14ac:dyDescent="0.25">
      <c r="A8534" s="12" t="s">
        <v>2549</v>
      </c>
      <c r="B8534" s="12" t="s">
        <v>3</v>
      </c>
      <c r="C8534" s="12" t="s">
        <v>11</v>
      </c>
      <c r="D8534" s="43" t="s">
        <v>2551</v>
      </c>
      <c r="E8534" s="42" t="s">
        <v>2712</v>
      </c>
      <c r="F8534" s="42" t="s">
        <v>1</v>
      </c>
      <c r="G8534" s="42" t="s">
        <v>1</v>
      </c>
      <c r="H8534" s="11" t="s">
        <v>52</v>
      </c>
      <c r="I8534" s="67">
        <f t="shared" si="6873"/>
        <v>100</v>
      </c>
      <c r="J8534" s="67">
        <f t="shared" si="6873"/>
        <v>100</v>
      </c>
      <c r="K8534" s="67">
        <f t="shared" si="6873"/>
        <v>0</v>
      </c>
      <c r="L8534" s="67">
        <f t="shared" si="6869"/>
        <v>0</v>
      </c>
      <c r="M8534" s="67">
        <f t="shared" si="6873"/>
        <v>0</v>
      </c>
      <c r="N8534" s="67">
        <f t="shared" si="6873"/>
        <v>0</v>
      </c>
      <c r="O8534" s="67">
        <f t="shared" si="6873"/>
        <v>0</v>
      </c>
      <c r="P8534" s="67">
        <f t="shared" si="6871"/>
        <v>0</v>
      </c>
      <c r="Q8534" s="67">
        <f t="shared" si="6872"/>
        <v>0</v>
      </c>
    </row>
    <row r="8535" spans="1:17" x14ac:dyDescent="0.25">
      <c r="A8535" s="12" t="s">
        <v>2549</v>
      </c>
      <c r="B8535" s="12" t="s">
        <v>3</v>
      </c>
      <c r="C8535" s="12" t="s">
        <v>11</v>
      </c>
      <c r="D8535" s="43" t="s">
        <v>2551</v>
      </c>
      <c r="E8535" s="48">
        <v>6148</v>
      </c>
      <c r="F8535" s="43"/>
      <c r="G8535" s="56" t="s">
        <v>2906</v>
      </c>
      <c r="H8535" s="23" t="s">
        <v>58</v>
      </c>
      <c r="I8535" s="68">
        <v>100</v>
      </c>
      <c r="J8535" s="68">
        <v>100</v>
      </c>
      <c r="K8535" s="68"/>
      <c r="L8535" s="68">
        <f t="shared" si="6869"/>
        <v>0</v>
      </c>
      <c r="M8535" s="68"/>
      <c r="N8535" s="68"/>
      <c r="O8535" s="68"/>
      <c r="P8535" s="68">
        <f t="shared" si="6871"/>
        <v>0</v>
      </c>
      <c r="Q8535" s="68">
        <f t="shared" si="6872"/>
        <v>0</v>
      </c>
    </row>
    <row r="8536" spans="1:17" ht="22.5" x14ac:dyDescent="0.25">
      <c r="A8536" s="14" t="s">
        <v>1</v>
      </c>
      <c r="B8536" s="14" t="s">
        <v>1</v>
      </c>
      <c r="C8536" s="14" t="s">
        <v>1</v>
      </c>
      <c r="D8536" s="42" t="s">
        <v>1</v>
      </c>
      <c r="E8536" s="42" t="s">
        <v>1</v>
      </c>
      <c r="F8536" s="42" t="s">
        <v>1</v>
      </c>
      <c r="G8536" s="42" t="s">
        <v>1</v>
      </c>
      <c r="H8536" s="17" t="s">
        <v>59</v>
      </c>
      <c r="I8536" s="66">
        <f t="shared" ref="I8536:O8537" si="6874">SUM(I8537)</f>
        <v>4700</v>
      </c>
      <c r="J8536" s="66">
        <f t="shared" si="6874"/>
        <v>4700</v>
      </c>
      <c r="K8536" s="66">
        <f t="shared" si="6874"/>
        <v>0</v>
      </c>
      <c r="L8536" s="66">
        <f t="shared" si="6869"/>
        <v>600</v>
      </c>
      <c r="M8536" s="66">
        <f t="shared" si="6874"/>
        <v>0</v>
      </c>
      <c r="N8536" s="66">
        <f t="shared" si="6874"/>
        <v>0</v>
      </c>
      <c r="O8536" s="66">
        <f t="shared" si="6874"/>
        <v>600</v>
      </c>
      <c r="P8536" s="66">
        <f t="shared" si="6871"/>
        <v>600</v>
      </c>
      <c r="Q8536" s="66">
        <f t="shared" si="6872"/>
        <v>12.76595744680851</v>
      </c>
    </row>
    <row r="8537" spans="1:17" x14ac:dyDescent="0.25">
      <c r="A8537" s="12" t="s">
        <v>2549</v>
      </c>
      <c r="B8537" s="12" t="s">
        <v>3</v>
      </c>
      <c r="C8537" s="12" t="s">
        <v>11</v>
      </c>
      <c r="D8537" s="43" t="s">
        <v>2551</v>
      </c>
      <c r="E8537" s="42" t="s">
        <v>2715</v>
      </c>
      <c r="F8537" s="42" t="s">
        <v>1</v>
      </c>
      <c r="G8537" s="42" t="s">
        <v>1</v>
      </c>
      <c r="H8537" s="11" t="s">
        <v>61</v>
      </c>
      <c r="I8537" s="67">
        <f t="shared" si="6874"/>
        <v>4700</v>
      </c>
      <c r="J8537" s="67">
        <f t="shared" si="6874"/>
        <v>4700</v>
      </c>
      <c r="K8537" s="67">
        <f t="shared" si="6874"/>
        <v>0</v>
      </c>
      <c r="L8537" s="67">
        <f t="shared" si="6869"/>
        <v>600</v>
      </c>
      <c r="M8537" s="67">
        <f t="shared" si="6874"/>
        <v>0</v>
      </c>
      <c r="N8537" s="67">
        <f t="shared" si="6874"/>
        <v>0</v>
      </c>
      <c r="O8537" s="67">
        <f t="shared" si="6874"/>
        <v>600</v>
      </c>
      <c r="P8537" s="67">
        <f t="shared" si="6871"/>
        <v>600</v>
      </c>
      <c r="Q8537" s="67">
        <f t="shared" si="6872"/>
        <v>12.76595744680851</v>
      </c>
    </row>
    <row r="8538" spans="1:17" x14ac:dyDescent="0.25">
      <c r="A8538" s="12" t="s">
        <v>2549</v>
      </c>
      <c r="B8538" s="12" t="s">
        <v>3</v>
      </c>
      <c r="C8538" s="12" t="s">
        <v>11</v>
      </c>
      <c r="D8538" s="43" t="s">
        <v>2551</v>
      </c>
      <c r="E8538" s="48">
        <v>8213</v>
      </c>
      <c r="F8538" s="43"/>
      <c r="G8538" s="56" t="s">
        <v>2906</v>
      </c>
      <c r="H8538" s="23" t="s">
        <v>62</v>
      </c>
      <c r="I8538" s="68">
        <v>4700</v>
      </c>
      <c r="J8538" s="68">
        <v>4700</v>
      </c>
      <c r="K8538" s="68"/>
      <c r="L8538" s="68">
        <f t="shared" si="6869"/>
        <v>600</v>
      </c>
      <c r="M8538" s="68"/>
      <c r="N8538" s="68"/>
      <c r="O8538" s="68">
        <v>600</v>
      </c>
      <c r="P8538" s="68">
        <f t="shared" si="6871"/>
        <v>600</v>
      </c>
      <c r="Q8538" s="68">
        <f t="shared" si="6872"/>
        <v>12.76595744680851</v>
      </c>
    </row>
    <row r="8539" spans="1:17" x14ac:dyDescent="0.25">
      <c r="A8539" s="23" t="s">
        <v>1</v>
      </c>
      <c r="B8539" s="23" t="s">
        <v>1</v>
      </c>
      <c r="C8539" s="23" t="s">
        <v>1</v>
      </c>
      <c r="D8539" s="49" t="s">
        <v>1</v>
      </c>
      <c r="E8539" s="49" t="s">
        <v>1</v>
      </c>
      <c r="F8539" s="49" t="s">
        <v>1</v>
      </c>
      <c r="G8539" s="49" t="s">
        <v>1</v>
      </c>
      <c r="H8539" s="17" t="s">
        <v>2558</v>
      </c>
      <c r="I8539" s="66">
        <f t="shared" ref="I8539:O8539" si="6875">SUM(I8510,I8533,I8536)</f>
        <v>552998</v>
      </c>
      <c r="J8539" s="66">
        <f t="shared" si="6875"/>
        <v>552998</v>
      </c>
      <c r="K8539" s="66">
        <f t="shared" si="6875"/>
        <v>0</v>
      </c>
      <c r="L8539" s="66">
        <f t="shared" si="6869"/>
        <v>44850</v>
      </c>
      <c r="M8539" s="66">
        <f t="shared" si="6875"/>
        <v>0</v>
      </c>
      <c r="N8539" s="66">
        <f t="shared" si="6875"/>
        <v>0</v>
      </c>
      <c r="O8539" s="66">
        <f t="shared" si="6875"/>
        <v>44850</v>
      </c>
      <c r="P8539" s="66">
        <f t="shared" si="6871"/>
        <v>44850</v>
      </c>
      <c r="Q8539" s="66">
        <f t="shared" si="6872"/>
        <v>8.1103367462450127</v>
      </c>
    </row>
    <row r="8540" spans="1:17" ht="15.75" thickBot="1" x14ac:dyDescent="0.3">
      <c r="A8540" s="23" t="s">
        <v>1</v>
      </c>
      <c r="B8540" s="23" t="s">
        <v>1</v>
      </c>
      <c r="C8540" s="23" t="s">
        <v>1</v>
      </c>
      <c r="D8540" s="49" t="s">
        <v>1</v>
      </c>
      <c r="E8540" s="49" t="s">
        <v>1</v>
      </c>
      <c r="F8540" s="49" t="s">
        <v>1</v>
      </c>
      <c r="G8540" s="49" t="s">
        <v>1</v>
      </c>
      <c r="H8540" s="11" t="s">
        <v>64</v>
      </c>
      <c r="I8540" s="67">
        <v>11</v>
      </c>
      <c r="J8540" s="67">
        <v>11</v>
      </c>
      <c r="K8540" s="67"/>
      <c r="L8540" s="67"/>
      <c r="M8540" s="67"/>
      <c r="N8540" s="67"/>
      <c r="O8540" s="67"/>
      <c r="P8540" s="67">
        <f t="shared" si="6871"/>
        <v>0</v>
      </c>
      <c r="Q8540" s="67">
        <f t="shared" si="6872"/>
        <v>0</v>
      </c>
    </row>
    <row r="8541" spans="1:17" ht="34.5" thickBot="1" x14ac:dyDescent="0.3">
      <c r="A8541" s="23" t="s">
        <v>1</v>
      </c>
      <c r="B8541" s="23" t="s">
        <v>1</v>
      </c>
      <c r="C8541" s="23" t="s">
        <v>1</v>
      </c>
      <c r="D8541" s="49" t="s">
        <v>1</v>
      </c>
      <c r="E8541" s="49" t="s">
        <v>1</v>
      </c>
      <c r="F8541" s="49" t="s">
        <v>1</v>
      </c>
      <c r="G8541" s="49" t="s">
        <v>1</v>
      </c>
      <c r="H8541" s="22" t="s">
        <v>65</v>
      </c>
      <c r="I8541" s="64" t="s">
        <v>2718</v>
      </c>
      <c r="J8541" s="64" t="s">
        <v>2879</v>
      </c>
      <c r="K8541" s="64" t="s">
        <v>2942</v>
      </c>
      <c r="L8541" s="64" t="s">
        <v>2942</v>
      </c>
      <c r="M8541" s="64" t="s">
        <v>2950</v>
      </c>
      <c r="N8541" s="64" t="s">
        <v>2949</v>
      </c>
      <c r="O8541" s="64" t="s">
        <v>2948</v>
      </c>
      <c r="P8541" s="64" t="s">
        <v>2942</v>
      </c>
      <c r="Q8541" s="64" t="s">
        <v>2944</v>
      </c>
    </row>
    <row r="8542" spans="1:17" x14ac:dyDescent="0.25">
      <c r="A8542" s="24"/>
      <c r="B8542" s="24"/>
      <c r="C8542" s="24"/>
      <c r="D8542" s="51"/>
      <c r="E8542" s="51"/>
      <c r="F8542" s="51"/>
      <c r="G8542" s="51"/>
      <c r="H8542" s="18" t="s">
        <v>1</v>
      </c>
      <c r="I8542" s="65">
        <v>1</v>
      </c>
      <c r="J8542" s="65" t="s">
        <v>2894</v>
      </c>
      <c r="K8542" s="65">
        <v>3</v>
      </c>
      <c r="L8542" s="65" t="s">
        <v>2945</v>
      </c>
      <c r="M8542" s="65">
        <v>5</v>
      </c>
      <c r="N8542" s="65">
        <v>6</v>
      </c>
      <c r="O8542" s="65">
        <v>7</v>
      </c>
      <c r="P8542" s="65" t="s">
        <v>2946</v>
      </c>
      <c r="Q8542" s="65">
        <v>9</v>
      </c>
    </row>
    <row r="8543" spans="1:17" x14ac:dyDescent="0.25">
      <c r="A8543" s="24"/>
      <c r="B8543" s="24"/>
      <c r="C8543" s="24"/>
      <c r="D8543" s="51"/>
      <c r="E8543" s="52"/>
      <c r="F8543" s="52"/>
      <c r="G8543" s="52"/>
      <c r="H8543" s="19" t="s">
        <v>251</v>
      </c>
      <c r="I8543" s="69">
        <f t="shared" ref="I8543" si="6876">SUM(I8539)</f>
        <v>552998</v>
      </c>
      <c r="J8543" s="69">
        <f t="shared" ref="J8543:K8543" si="6877">SUM(J8539)</f>
        <v>552998</v>
      </c>
      <c r="K8543" s="69">
        <f t="shared" si="6877"/>
        <v>0</v>
      </c>
      <c r="L8543" s="69">
        <f t="shared" si="6869"/>
        <v>44850</v>
      </c>
      <c r="M8543" s="69">
        <f t="shared" ref="M8543" si="6878">SUM(M8539)</f>
        <v>0</v>
      </c>
      <c r="N8543" s="69">
        <f t="shared" ref="N8543:O8543" si="6879">SUM(N8539)</f>
        <v>0</v>
      </c>
      <c r="O8543" s="69">
        <f t="shared" si="6879"/>
        <v>44850</v>
      </c>
      <c r="P8543" s="69">
        <f t="shared" si="6871"/>
        <v>44850</v>
      </c>
      <c r="Q8543" s="69">
        <f t="shared" si="6872"/>
        <v>8.1103367462450127</v>
      </c>
    </row>
    <row r="8544" spans="1:17" x14ac:dyDescent="0.25">
      <c r="A8544" s="24"/>
      <c r="B8544" s="24"/>
      <c r="C8544" s="24"/>
      <c r="D8544" s="51"/>
      <c r="E8544" s="51"/>
      <c r="F8544" s="51"/>
      <c r="G8544" s="51"/>
      <c r="H8544" s="20" t="s">
        <v>67</v>
      </c>
      <c r="I8544" s="69">
        <f t="shared" ref="I8544" si="6880">SUM(I8543)</f>
        <v>552998</v>
      </c>
      <c r="J8544" s="69">
        <f t="shared" ref="J8544:K8544" si="6881">SUM(J8543)</f>
        <v>552998</v>
      </c>
      <c r="K8544" s="69">
        <f t="shared" si="6881"/>
        <v>0</v>
      </c>
      <c r="L8544" s="69">
        <f t="shared" si="6869"/>
        <v>44850</v>
      </c>
      <c r="M8544" s="69">
        <f t="shared" ref="M8544" si="6882">SUM(M8543)</f>
        <v>0</v>
      </c>
      <c r="N8544" s="69">
        <f t="shared" ref="N8544:O8544" si="6883">SUM(N8543)</f>
        <v>0</v>
      </c>
      <c r="O8544" s="69">
        <f t="shared" si="6883"/>
        <v>44850</v>
      </c>
      <c r="P8544" s="69">
        <f t="shared" si="6871"/>
        <v>44850</v>
      </c>
      <c r="Q8544" s="69">
        <f t="shared" si="6872"/>
        <v>8.1103367462450127</v>
      </c>
    </row>
    <row r="8545" spans="1:17" x14ac:dyDescent="0.25">
      <c r="A8545" s="25"/>
      <c r="B8545" s="25"/>
      <c r="C8545" s="25"/>
      <c r="D8545" s="53"/>
      <c r="E8545" s="53"/>
      <c r="F8545" s="53"/>
      <c r="G8545" s="53"/>
    </row>
    <row r="8546" spans="1:17" x14ac:dyDescent="0.25">
      <c r="A8546" s="23" t="s">
        <v>1</v>
      </c>
      <c r="B8546" s="23" t="s">
        <v>1</v>
      </c>
      <c r="C8546" s="23" t="s">
        <v>1</v>
      </c>
      <c r="D8546" s="49" t="s">
        <v>1</v>
      </c>
      <c r="E8546" s="49" t="s">
        <v>1</v>
      </c>
      <c r="F8546" s="49" t="s">
        <v>1</v>
      </c>
      <c r="G8546" s="49" t="s">
        <v>1</v>
      </c>
      <c r="H8546" s="26" t="s">
        <v>1</v>
      </c>
      <c r="I8546" s="70"/>
      <c r="J8546" s="70"/>
      <c r="K8546" s="70"/>
      <c r="L8546" s="70"/>
      <c r="M8546" s="70"/>
      <c r="N8546" s="70"/>
      <c r="O8546" s="70"/>
      <c r="P8546" s="70"/>
      <c r="Q8546" s="70"/>
    </row>
    <row r="8547" spans="1:17" x14ac:dyDescent="0.25">
      <c r="A8547" s="23" t="s">
        <v>1</v>
      </c>
      <c r="B8547" s="23" t="s">
        <v>1</v>
      </c>
      <c r="C8547" s="23" t="s">
        <v>1</v>
      </c>
      <c r="D8547" s="49" t="s">
        <v>1</v>
      </c>
      <c r="E8547" s="49" t="s">
        <v>1</v>
      </c>
      <c r="F8547" s="49" t="s">
        <v>1</v>
      </c>
      <c r="G8547" s="49" t="s">
        <v>1</v>
      </c>
      <c r="H8547" s="17" t="s">
        <v>2559</v>
      </c>
      <c r="I8547" s="66">
        <f t="shared" ref="I8547" si="6884">SUM(I8539)</f>
        <v>552998</v>
      </c>
      <c r="J8547" s="66">
        <f t="shared" ref="J8547:K8547" si="6885">SUM(J8539)</f>
        <v>552998</v>
      </c>
      <c r="K8547" s="66">
        <f t="shared" si="6885"/>
        <v>0</v>
      </c>
      <c r="L8547" s="66">
        <f t="shared" si="6869"/>
        <v>44850</v>
      </c>
      <c r="M8547" s="66">
        <f t="shared" ref="M8547" si="6886">SUM(M8539)</f>
        <v>0</v>
      </c>
      <c r="N8547" s="66">
        <f t="shared" ref="N8547:O8547" si="6887">SUM(N8539)</f>
        <v>0</v>
      </c>
      <c r="O8547" s="66">
        <f t="shared" si="6887"/>
        <v>44850</v>
      </c>
      <c r="P8547" s="66">
        <f t="shared" si="6871"/>
        <v>44850</v>
      </c>
      <c r="Q8547" s="66">
        <f t="shared" si="6872"/>
        <v>8.1103367462450127</v>
      </c>
    </row>
    <row r="8548" spans="1:17" x14ac:dyDescent="0.25">
      <c r="A8548" s="23" t="s">
        <v>1</v>
      </c>
      <c r="B8548" s="23" t="s">
        <v>1</v>
      </c>
      <c r="C8548" s="23" t="s">
        <v>1</v>
      </c>
      <c r="D8548" s="49" t="s">
        <v>1</v>
      </c>
      <c r="E8548" s="49" t="s">
        <v>1</v>
      </c>
      <c r="F8548" s="49" t="s">
        <v>1</v>
      </c>
      <c r="G8548" s="49" t="s">
        <v>1</v>
      </c>
      <c r="H8548" s="11" t="s">
        <v>64</v>
      </c>
      <c r="I8548" s="67">
        <f t="shared" ref="I8548" si="6888">I8540</f>
        <v>11</v>
      </c>
      <c r="J8548" s="67">
        <f t="shared" ref="J8548:K8548" si="6889">J8540</f>
        <v>11</v>
      </c>
      <c r="K8548" s="67">
        <f t="shared" si="6889"/>
        <v>0</v>
      </c>
      <c r="L8548" s="67"/>
      <c r="M8548" s="67">
        <f t="shared" ref="M8548" si="6890">M8540</f>
        <v>0</v>
      </c>
      <c r="N8548" s="67">
        <f t="shared" ref="N8548:O8548" si="6891">N8540</f>
        <v>0</v>
      </c>
      <c r="O8548" s="67">
        <f t="shared" si="6891"/>
        <v>0</v>
      </c>
      <c r="P8548" s="67">
        <f t="shared" si="6871"/>
        <v>0</v>
      </c>
      <c r="Q8548" s="67">
        <f t="shared" si="6872"/>
        <v>0</v>
      </c>
    </row>
    <row r="8549" spans="1:17" x14ac:dyDescent="0.25">
      <c r="A8549" s="23" t="s">
        <v>1</v>
      </c>
      <c r="B8549" s="23" t="s">
        <v>1</v>
      </c>
      <c r="C8549" s="23" t="s">
        <v>1</v>
      </c>
      <c r="D8549" s="49" t="s">
        <v>1</v>
      </c>
      <c r="E8549" s="49" t="s">
        <v>1</v>
      </c>
      <c r="F8549" s="49" t="s">
        <v>1</v>
      </c>
      <c r="G8549" s="49" t="s">
        <v>1</v>
      </c>
      <c r="H8549" s="13" t="s">
        <v>1</v>
      </c>
      <c r="I8549" s="71"/>
      <c r="J8549" s="71"/>
      <c r="K8549" s="71"/>
      <c r="L8549" s="71"/>
      <c r="M8549" s="71"/>
      <c r="N8549" s="71"/>
      <c r="O8549" s="71"/>
      <c r="P8549" s="71"/>
      <c r="Q8549" s="71"/>
    </row>
    <row r="8550" spans="1:17" x14ac:dyDescent="0.25">
      <c r="A8550" s="23" t="s">
        <v>1</v>
      </c>
      <c r="B8550" s="23" t="s">
        <v>1</v>
      </c>
      <c r="C8550" s="23" t="s">
        <v>1</v>
      </c>
      <c r="D8550" s="49" t="s">
        <v>1</v>
      </c>
      <c r="E8550" s="49" t="s">
        <v>1</v>
      </c>
      <c r="F8550" s="49" t="s">
        <v>1</v>
      </c>
      <c r="G8550" s="49" t="s">
        <v>1</v>
      </c>
      <c r="H8550" s="17" t="s">
        <v>2560</v>
      </c>
      <c r="I8550" s="72">
        <f t="shared" ref="I8550" si="6892">SUM(I8547)</f>
        <v>552998</v>
      </c>
      <c r="J8550" s="72">
        <f t="shared" ref="J8550:K8550" si="6893">SUM(J8547)</f>
        <v>552998</v>
      </c>
      <c r="K8550" s="72">
        <f t="shared" si="6893"/>
        <v>0</v>
      </c>
      <c r="L8550" s="72">
        <f t="shared" si="6869"/>
        <v>44850</v>
      </c>
      <c r="M8550" s="72">
        <f t="shared" ref="M8550" si="6894">SUM(M8547)</f>
        <v>0</v>
      </c>
      <c r="N8550" s="72">
        <f t="shared" ref="N8550:O8550" si="6895">SUM(N8547)</f>
        <v>0</v>
      </c>
      <c r="O8550" s="72">
        <f t="shared" si="6895"/>
        <v>44850</v>
      </c>
      <c r="P8550" s="72">
        <f t="shared" si="6871"/>
        <v>44850</v>
      </c>
      <c r="Q8550" s="72">
        <f t="shared" si="6872"/>
        <v>8.1103367462450127</v>
      </c>
    </row>
    <row r="8551" spans="1:17" x14ac:dyDescent="0.25">
      <c r="A8551" s="23" t="s">
        <v>1</v>
      </c>
      <c r="B8551" s="23" t="s">
        <v>1</v>
      </c>
      <c r="C8551" s="23" t="s">
        <v>1</v>
      </c>
      <c r="D8551" s="49" t="s">
        <v>1</v>
      </c>
      <c r="E8551" s="49" t="s">
        <v>1</v>
      </c>
      <c r="F8551" s="49" t="s">
        <v>1</v>
      </c>
      <c r="G8551" s="49" t="s">
        <v>1</v>
      </c>
      <c r="H8551" s="11" t="s">
        <v>99</v>
      </c>
      <c r="I8551" s="67">
        <f t="shared" ref="I8551" si="6896">I8548</f>
        <v>11</v>
      </c>
      <c r="J8551" s="67">
        <f t="shared" ref="J8551:K8551" si="6897">J8548</f>
        <v>11</v>
      </c>
      <c r="K8551" s="67">
        <f t="shared" si="6897"/>
        <v>0</v>
      </c>
      <c r="L8551" s="67"/>
      <c r="M8551" s="67">
        <f t="shared" ref="M8551" si="6898">M8548</f>
        <v>0</v>
      </c>
      <c r="N8551" s="67">
        <f t="shared" ref="N8551:O8551" si="6899">N8548</f>
        <v>0</v>
      </c>
      <c r="O8551" s="67">
        <f t="shared" si="6899"/>
        <v>0</v>
      </c>
      <c r="P8551" s="67">
        <f t="shared" si="6871"/>
        <v>0</v>
      </c>
      <c r="Q8551" s="67">
        <f t="shared" si="6872"/>
        <v>0</v>
      </c>
    </row>
    <row r="8552" spans="1:17" ht="22.5" x14ac:dyDescent="0.25">
      <c r="A8552" s="14" t="s">
        <v>2561</v>
      </c>
      <c r="B8552" s="11" t="s">
        <v>1</v>
      </c>
      <c r="C8552" s="11" t="s">
        <v>1</v>
      </c>
      <c r="D8552" s="42" t="s">
        <v>1</v>
      </c>
      <c r="E8552" s="42" t="s">
        <v>1</v>
      </c>
      <c r="F8552" s="42" t="s">
        <v>1</v>
      </c>
      <c r="G8552" s="42" t="s">
        <v>1</v>
      </c>
      <c r="H8552" s="11" t="s">
        <v>2562</v>
      </c>
      <c r="I8552" s="63"/>
      <c r="J8552" s="63"/>
      <c r="K8552" s="63"/>
      <c r="L8552" s="63"/>
      <c r="M8552" s="63"/>
      <c r="N8552" s="63"/>
      <c r="O8552" s="63"/>
      <c r="P8552" s="63">
        <f t="shared" si="6871"/>
        <v>0</v>
      </c>
      <c r="Q8552" s="63" t="str">
        <f t="shared" si="6872"/>
        <v>-</v>
      </c>
    </row>
    <row r="8553" spans="1:17" ht="15.75" thickBot="1" x14ac:dyDescent="0.3">
      <c r="A8553" s="14" t="s">
        <v>2561</v>
      </c>
      <c r="B8553" s="14" t="s">
        <v>3</v>
      </c>
      <c r="C8553" s="12" t="s">
        <v>1</v>
      </c>
      <c r="D8553" s="43" t="s">
        <v>1</v>
      </c>
      <c r="E8553" s="42" t="s">
        <v>1</v>
      </c>
      <c r="F8553" s="42" t="s">
        <v>1</v>
      </c>
      <c r="G8553" s="42" t="s">
        <v>1</v>
      </c>
      <c r="H8553" s="11" t="s">
        <v>1</v>
      </c>
      <c r="I8553" s="63"/>
      <c r="J8553" s="63"/>
      <c r="K8553" s="63"/>
      <c r="L8553" s="63"/>
      <c r="M8553" s="63"/>
      <c r="N8553" s="63"/>
      <c r="O8553" s="63"/>
      <c r="P8553" s="63"/>
      <c r="Q8553" s="63"/>
    </row>
    <row r="8554" spans="1:17" ht="34.5" thickBot="1" x14ac:dyDescent="0.3">
      <c r="A8554" s="22" t="s">
        <v>4</v>
      </c>
      <c r="B8554" s="22" t="s">
        <v>5</v>
      </c>
      <c r="C8554" s="22" t="s">
        <v>6</v>
      </c>
      <c r="D8554" s="44" t="s">
        <v>2891</v>
      </c>
      <c r="E8554" s="44" t="s">
        <v>2895</v>
      </c>
      <c r="F8554" s="44" t="s">
        <v>7</v>
      </c>
      <c r="G8554" s="44" t="s">
        <v>8</v>
      </c>
      <c r="H8554" s="22" t="s">
        <v>9</v>
      </c>
      <c r="I8554" s="64" t="s">
        <v>2718</v>
      </c>
      <c r="J8554" s="64" t="s">
        <v>2879</v>
      </c>
      <c r="K8554" s="64" t="s">
        <v>2942</v>
      </c>
      <c r="L8554" s="64" t="s">
        <v>2942</v>
      </c>
      <c r="M8554" s="64" t="s">
        <v>2950</v>
      </c>
      <c r="N8554" s="64" t="s">
        <v>2949</v>
      </c>
      <c r="O8554" s="64" t="s">
        <v>2948</v>
      </c>
      <c r="P8554" s="64" t="s">
        <v>2942</v>
      </c>
      <c r="Q8554" s="64" t="s">
        <v>2944</v>
      </c>
    </row>
    <row r="8555" spans="1:17" x14ac:dyDescent="0.25">
      <c r="A8555" s="15" t="s">
        <v>1</v>
      </c>
      <c r="B8555" s="15" t="s">
        <v>1</v>
      </c>
      <c r="C8555" s="15" t="s">
        <v>1</v>
      </c>
      <c r="D8555" s="45" t="s">
        <v>1</v>
      </c>
      <c r="E8555" s="45" t="s">
        <v>1</v>
      </c>
      <c r="F8555" s="46" t="s">
        <v>1</v>
      </c>
      <c r="G8555" s="47" t="s">
        <v>1</v>
      </c>
      <c r="H8555" s="16" t="s">
        <v>1</v>
      </c>
      <c r="I8555" s="65">
        <v>1</v>
      </c>
      <c r="J8555" s="65" t="s">
        <v>2894</v>
      </c>
      <c r="K8555" s="65">
        <v>3</v>
      </c>
      <c r="L8555" s="65" t="s">
        <v>2945</v>
      </c>
      <c r="M8555" s="65">
        <v>5</v>
      </c>
      <c r="N8555" s="65">
        <v>6</v>
      </c>
      <c r="O8555" s="65">
        <v>7</v>
      </c>
      <c r="P8555" s="65" t="s">
        <v>2946</v>
      </c>
      <c r="Q8555" s="65">
        <v>9</v>
      </c>
    </row>
    <row r="8556" spans="1:17" ht="22.5" x14ac:dyDescent="0.25">
      <c r="A8556" s="14" t="s">
        <v>2561</v>
      </c>
      <c r="B8556" s="14" t="s">
        <v>3</v>
      </c>
      <c r="C8556" s="12" t="s">
        <v>11</v>
      </c>
      <c r="D8556" s="43" t="s">
        <v>2563</v>
      </c>
      <c r="E8556" s="42" t="s">
        <v>1</v>
      </c>
      <c r="F8556" s="42" t="s">
        <v>1</v>
      </c>
      <c r="G8556" s="42" t="s">
        <v>1</v>
      </c>
      <c r="H8556" s="11" t="s">
        <v>2562</v>
      </c>
      <c r="I8556" s="63"/>
      <c r="J8556" s="63"/>
      <c r="K8556" s="63"/>
      <c r="L8556" s="63"/>
      <c r="M8556" s="63"/>
      <c r="N8556" s="63"/>
      <c r="O8556" s="63"/>
      <c r="P8556" s="63">
        <f t="shared" si="6871"/>
        <v>0</v>
      </c>
      <c r="Q8556" s="63" t="str">
        <f t="shared" si="6872"/>
        <v>-</v>
      </c>
    </row>
    <row r="8557" spans="1:17" ht="22.5" x14ac:dyDescent="0.25">
      <c r="A8557" s="14" t="s">
        <v>1</v>
      </c>
      <c r="B8557" s="14" t="s">
        <v>1</v>
      </c>
      <c r="C8557" s="14" t="s">
        <v>1</v>
      </c>
      <c r="D8557" s="42" t="s">
        <v>1</v>
      </c>
      <c r="E8557" s="42" t="s">
        <v>1</v>
      </c>
      <c r="F8557" s="42" t="s">
        <v>1</v>
      </c>
      <c r="G8557" s="42" t="s">
        <v>1</v>
      </c>
      <c r="H8557" s="17" t="s">
        <v>13</v>
      </c>
      <c r="I8557" s="66">
        <f t="shared" ref="I8557" si="6900">SUM(I8558,I8566,I8568)</f>
        <v>2493400</v>
      </c>
      <c r="J8557" s="66">
        <f t="shared" ref="J8557:K8557" si="6901">SUM(J8558,J8566,J8568)</f>
        <v>2493400</v>
      </c>
      <c r="K8557" s="66">
        <f t="shared" si="6901"/>
        <v>0</v>
      </c>
      <c r="L8557" s="66">
        <f t="shared" si="6869"/>
        <v>201020</v>
      </c>
      <c r="M8557" s="66">
        <f t="shared" ref="M8557" si="6902">SUM(M8558,M8566,M8568)</f>
        <v>0</v>
      </c>
      <c r="N8557" s="66">
        <f t="shared" ref="N8557:O8557" si="6903">SUM(N8558,N8566,N8568)</f>
        <v>0</v>
      </c>
      <c r="O8557" s="66">
        <f t="shared" si="6903"/>
        <v>201020</v>
      </c>
      <c r="P8557" s="66">
        <f t="shared" si="6871"/>
        <v>201020</v>
      </c>
      <c r="Q8557" s="66">
        <f t="shared" si="6872"/>
        <v>8.0620839014999603</v>
      </c>
    </row>
    <row r="8558" spans="1:17" x14ac:dyDescent="0.25">
      <c r="A8558" s="12" t="s">
        <v>2561</v>
      </c>
      <c r="B8558" s="12" t="s">
        <v>3</v>
      </c>
      <c r="C8558" s="12" t="s">
        <v>11</v>
      </c>
      <c r="D8558" s="43" t="s">
        <v>2563</v>
      </c>
      <c r="E8558" s="42" t="s">
        <v>2709</v>
      </c>
      <c r="F8558" s="42" t="s">
        <v>1</v>
      </c>
      <c r="G8558" s="42" t="s">
        <v>1</v>
      </c>
      <c r="H8558" s="11" t="s">
        <v>15</v>
      </c>
      <c r="I8558" s="67">
        <f t="shared" ref="I8558" si="6904">SUM(I8559,I8560)</f>
        <v>2170600</v>
      </c>
      <c r="J8558" s="67">
        <f t="shared" ref="J8558:K8558" si="6905">SUM(J8559,J8560)</f>
        <v>2170600</v>
      </c>
      <c r="K8558" s="67">
        <f t="shared" si="6905"/>
        <v>0</v>
      </c>
      <c r="L8558" s="67">
        <f t="shared" si="6869"/>
        <v>178900</v>
      </c>
      <c r="M8558" s="67">
        <f t="shared" ref="M8558" si="6906">SUM(M8559,M8560)</f>
        <v>0</v>
      </c>
      <c r="N8558" s="67">
        <f t="shared" ref="N8558:O8558" si="6907">SUM(N8559,N8560)</f>
        <v>0</v>
      </c>
      <c r="O8558" s="67">
        <f t="shared" si="6907"/>
        <v>178900</v>
      </c>
      <c r="P8558" s="67">
        <f t="shared" si="6871"/>
        <v>178900</v>
      </c>
      <c r="Q8558" s="67">
        <f t="shared" si="6872"/>
        <v>8.2419607481802277</v>
      </c>
    </row>
    <row r="8559" spans="1:17" x14ac:dyDescent="0.25">
      <c r="A8559" s="12" t="s">
        <v>2561</v>
      </c>
      <c r="B8559" s="12" t="s">
        <v>3</v>
      </c>
      <c r="C8559" s="12" t="s">
        <v>11</v>
      </c>
      <c r="D8559" s="43" t="s">
        <v>2563</v>
      </c>
      <c r="E8559" s="48">
        <v>6111</v>
      </c>
      <c r="F8559" s="43"/>
      <c r="G8559" s="56" t="s">
        <v>2933</v>
      </c>
      <c r="H8559" s="23" t="s">
        <v>16</v>
      </c>
      <c r="I8559" s="68">
        <v>1870000</v>
      </c>
      <c r="J8559" s="68">
        <v>1870000</v>
      </c>
      <c r="K8559" s="68"/>
      <c r="L8559" s="68">
        <f t="shared" si="6869"/>
        <v>150000</v>
      </c>
      <c r="M8559" s="68"/>
      <c r="N8559" s="68"/>
      <c r="O8559" s="68">
        <v>150000</v>
      </c>
      <c r="P8559" s="68">
        <f t="shared" si="6871"/>
        <v>150000</v>
      </c>
      <c r="Q8559" s="68">
        <f t="shared" si="6872"/>
        <v>8.0213903743315509</v>
      </c>
    </row>
    <row r="8560" spans="1:17" x14ac:dyDescent="0.25">
      <c r="A8560" s="14" t="s">
        <v>2561</v>
      </c>
      <c r="B8560" s="14" t="s">
        <v>3</v>
      </c>
      <c r="C8560" s="14" t="s">
        <v>11</v>
      </c>
      <c r="D8560" s="50" t="s">
        <v>2563</v>
      </c>
      <c r="E8560" s="50" t="s">
        <v>2719</v>
      </c>
      <c r="F8560" s="43" t="s">
        <v>1</v>
      </c>
      <c r="G8560" s="49" t="s">
        <v>1</v>
      </c>
      <c r="H8560" s="11" t="s">
        <v>19</v>
      </c>
      <c r="I8560" s="67">
        <f t="shared" ref="I8560:O8560" si="6908">SUM(I8561:I8565)</f>
        <v>300600</v>
      </c>
      <c r="J8560" s="67">
        <f t="shared" si="6908"/>
        <v>300600</v>
      </c>
      <c r="K8560" s="67">
        <f t="shared" si="6908"/>
        <v>0</v>
      </c>
      <c r="L8560" s="67">
        <f t="shared" si="6869"/>
        <v>28900</v>
      </c>
      <c r="M8560" s="67">
        <f t="shared" si="6908"/>
        <v>0</v>
      </c>
      <c r="N8560" s="67">
        <f t="shared" si="6908"/>
        <v>0</v>
      </c>
      <c r="O8560" s="67">
        <f t="shared" si="6908"/>
        <v>28900</v>
      </c>
      <c r="P8560" s="67">
        <f t="shared" si="6871"/>
        <v>28900</v>
      </c>
      <c r="Q8560" s="67">
        <f t="shared" si="6872"/>
        <v>9.6141051230871586</v>
      </c>
    </row>
    <row r="8561" spans="1:17" x14ac:dyDescent="0.25">
      <c r="A8561" s="12" t="s">
        <v>2561</v>
      </c>
      <c r="B8561" s="12" t="s">
        <v>3</v>
      </c>
      <c r="C8561" s="12" t="s">
        <v>11</v>
      </c>
      <c r="D8561" s="43" t="s">
        <v>2563</v>
      </c>
      <c r="E8561" s="48">
        <v>6112</v>
      </c>
      <c r="F8561" s="43" t="s">
        <v>2564</v>
      </c>
      <c r="G8561" s="56" t="s">
        <v>2933</v>
      </c>
      <c r="H8561" s="23" t="s">
        <v>73</v>
      </c>
      <c r="I8561" s="68">
        <v>47700</v>
      </c>
      <c r="J8561" s="68">
        <v>47700</v>
      </c>
      <c r="K8561" s="68"/>
      <c r="L8561" s="68">
        <f t="shared" si="6869"/>
        <v>5300</v>
      </c>
      <c r="M8561" s="68"/>
      <c r="N8561" s="68"/>
      <c r="O8561" s="68">
        <v>5300</v>
      </c>
      <c r="P8561" s="68">
        <f t="shared" si="6871"/>
        <v>5300</v>
      </c>
      <c r="Q8561" s="68">
        <f t="shared" si="6872"/>
        <v>11.111111111111111</v>
      </c>
    </row>
    <row r="8562" spans="1:17" x14ac:dyDescent="0.25">
      <c r="A8562" s="12" t="s">
        <v>2561</v>
      </c>
      <c r="B8562" s="12" t="s">
        <v>3</v>
      </c>
      <c r="C8562" s="12" t="s">
        <v>11</v>
      </c>
      <c r="D8562" s="43" t="s">
        <v>2563</v>
      </c>
      <c r="E8562" s="48">
        <v>6112</v>
      </c>
      <c r="F8562" s="43" t="s">
        <v>2565</v>
      </c>
      <c r="G8562" s="56" t="s">
        <v>2933</v>
      </c>
      <c r="H8562" s="23" t="s">
        <v>22</v>
      </c>
      <c r="I8562" s="68">
        <v>175900</v>
      </c>
      <c r="J8562" s="68">
        <v>175900</v>
      </c>
      <c r="K8562" s="68"/>
      <c r="L8562" s="68">
        <f t="shared" si="6869"/>
        <v>15000</v>
      </c>
      <c r="M8562" s="68"/>
      <c r="N8562" s="68"/>
      <c r="O8562" s="68">
        <v>15000</v>
      </c>
      <c r="P8562" s="68">
        <f t="shared" si="6871"/>
        <v>15000</v>
      </c>
      <c r="Q8562" s="68">
        <f t="shared" si="6872"/>
        <v>8.5275724843661163</v>
      </c>
    </row>
    <row r="8563" spans="1:17" x14ac:dyDescent="0.25">
      <c r="A8563" s="12" t="s">
        <v>2561</v>
      </c>
      <c r="B8563" s="12" t="s">
        <v>3</v>
      </c>
      <c r="C8563" s="12" t="s">
        <v>11</v>
      </c>
      <c r="D8563" s="43" t="s">
        <v>2563</v>
      </c>
      <c r="E8563" s="48">
        <v>6112</v>
      </c>
      <c r="F8563" s="43" t="s">
        <v>2566</v>
      </c>
      <c r="G8563" s="56" t="s">
        <v>2933</v>
      </c>
      <c r="H8563" s="23" t="s">
        <v>24</v>
      </c>
      <c r="I8563" s="68">
        <v>34500</v>
      </c>
      <c r="J8563" s="68">
        <v>34500</v>
      </c>
      <c r="K8563" s="68"/>
      <c r="L8563" s="68">
        <f t="shared" si="6869"/>
        <v>0</v>
      </c>
      <c r="M8563" s="68"/>
      <c r="N8563" s="68"/>
      <c r="O8563" s="68"/>
      <c r="P8563" s="68">
        <f t="shared" si="6871"/>
        <v>0</v>
      </c>
      <c r="Q8563" s="68">
        <f t="shared" si="6872"/>
        <v>0</v>
      </c>
    </row>
    <row r="8564" spans="1:17" x14ac:dyDescent="0.25">
      <c r="A8564" s="12" t="s">
        <v>2561</v>
      </c>
      <c r="B8564" s="12" t="s">
        <v>3</v>
      </c>
      <c r="C8564" s="12" t="s">
        <v>11</v>
      </c>
      <c r="D8564" s="43" t="s">
        <v>2563</v>
      </c>
      <c r="E8564" s="48">
        <v>6112</v>
      </c>
      <c r="F8564" s="43" t="s">
        <v>2567</v>
      </c>
      <c r="G8564" s="56" t="s">
        <v>2933</v>
      </c>
      <c r="H8564" s="23" t="s">
        <v>76</v>
      </c>
      <c r="I8564" s="68">
        <v>27500</v>
      </c>
      <c r="J8564" s="68">
        <v>27500</v>
      </c>
      <c r="K8564" s="68"/>
      <c r="L8564" s="68">
        <f t="shared" si="6869"/>
        <v>5700</v>
      </c>
      <c r="M8564" s="68"/>
      <c r="N8564" s="68"/>
      <c r="O8564" s="68">
        <v>5700</v>
      </c>
      <c r="P8564" s="68">
        <f t="shared" si="6871"/>
        <v>5700</v>
      </c>
      <c r="Q8564" s="68">
        <f t="shared" si="6872"/>
        <v>20.727272727272727</v>
      </c>
    </row>
    <row r="8565" spans="1:17" x14ac:dyDescent="0.25">
      <c r="A8565" s="12" t="s">
        <v>2561</v>
      </c>
      <c r="B8565" s="12" t="s">
        <v>3</v>
      </c>
      <c r="C8565" s="12" t="s">
        <v>11</v>
      </c>
      <c r="D8565" s="43" t="s">
        <v>2563</v>
      </c>
      <c r="E8565" s="48">
        <v>6112</v>
      </c>
      <c r="F8565" s="43" t="s">
        <v>2568</v>
      </c>
      <c r="G8565" s="56" t="s">
        <v>2933</v>
      </c>
      <c r="H8565" s="23" t="s">
        <v>26</v>
      </c>
      <c r="I8565" s="68">
        <v>15000</v>
      </c>
      <c r="J8565" s="68">
        <v>15000</v>
      </c>
      <c r="K8565" s="68"/>
      <c r="L8565" s="68">
        <f t="shared" si="6869"/>
        <v>2900</v>
      </c>
      <c r="M8565" s="68"/>
      <c r="N8565" s="68"/>
      <c r="O8565" s="68">
        <v>2900</v>
      </c>
      <c r="P8565" s="68">
        <f t="shared" si="6871"/>
        <v>2900</v>
      </c>
      <c r="Q8565" s="68">
        <f t="shared" si="6872"/>
        <v>19.333333333333332</v>
      </c>
    </row>
    <row r="8566" spans="1:17" x14ac:dyDescent="0.25">
      <c r="A8566" s="12" t="s">
        <v>2561</v>
      </c>
      <c r="B8566" s="12" t="s">
        <v>3</v>
      </c>
      <c r="C8566" s="12" t="s">
        <v>11</v>
      </c>
      <c r="D8566" s="43" t="s">
        <v>2563</v>
      </c>
      <c r="E8566" s="42" t="s">
        <v>2710</v>
      </c>
      <c r="F8566" s="42" t="s">
        <v>1</v>
      </c>
      <c r="G8566" s="42" t="s">
        <v>1</v>
      </c>
      <c r="H8566" s="11" t="s">
        <v>28</v>
      </c>
      <c r="I8566" s="67">
        <f t="shared" ref="I8566:O8566" si="6909">SUM(I8567)</f>
        <v>197000</v>
      </c>
      <c r="J8566" s="67">
        <f t="shared" si="6909"/>
        <v>197000</v>
      </c>
      <c r="K8566" s="67">
        <f t="shared" si="6909"/>
        <v>0</v>
      </c>
      <c r="L8566" s="67">
        <f t="shared" si="6869"/>
        <v>18000</v>
      </c>
      <c r="M8566" s="67">
        <f t="shared" si="6909"/>
        <v>0</v>
      </c>
      <c r="N8566" s="67">
        <f t="shared" si="6909"/>
        <v>0</v>
      </c>
      <c r="O8566" s="67">
        <f t="shared" si="6909"/>
        <v>18000</v>
      </c>
      <c r="P8566" s="67">
        <f t="shared" si="6871"/>
        <v>18000</v>
      </c>
      <c r="Q8566" s="67">
        <f t="shared" si="6872"/>
        <v>9.1370558375634516</v>
      </c>
    </row>
    <row r="8567" spans="1:17" x14ac:dyDescent="0.25">
      <c r="A8567" s="12" t="s">
        <v>2561</v>
      </c>
      <c r="B8567" s="12" t="s">
        <v>3</v>
      </c>
      <c r="C8567" s="12" t="s">
        <v>11</v>
      </c>
      <c r="D8567" s="43" t="s">
        <v>2563</v>
      </c>
      <c r="E8567" s="48">
        <v>6121</v>
      </c>
      <c r="F8567" s="43"/>
      <c r="G8567" s="56" t="s">
        <v>2933</v>
      </c>
      <c r="H8567" s="23" t="s">
        <v>29</v>
      </c>
      <c r="I8567" s="68">
        <v>197000</v>
      </c>
      <c r="J8567" s="68">
        <v>197000</v>
      </c>
      <c r="K8567" s="68"/>
      <c r="L8567" s="68">
        <f t="shared" si="6869"/>
        <v>18000</v>
      </c>
      <c r="M8567" s="68"/>
      <c r="N8567" s="68"/>
      <c r="O8567" s="68">
        <v>18000</v>
      </c>
      <c r="P8567" s="68">
        <f t="shared" si="6871"/>
        <v>18000</v>
      </c>
      <c r="Q8567" s="68">
        <f t="shared" si="6872"/>
        <v>9.1370558375634516</v>
      </c>
    </row>
    <row r="8568" spans="1:17" x14ac:dyDescent="0.25">
      <c r="A8568" s="12" t="s">
        <v>2561</v>
      </c>
      <c r="B8568" s="12" t="s">
        <v>3</v>
      </c>
      <c r="C8568" s="12" t="s">
        <v>11</v>
      </c>
      <c r="D8568" s="43" t="s">
        <v>2563</v>
      </c>
      <c r="E8568" s="42" t="s">
        <v>2711</v>
      </c>
      <c r="F8568" s="42" t="s">
        <v>1</v>
      </c>
      <c r="G8568" s="42" t="s">
        <v>1</v>
      </c>
      <c r="H8568" s="11" t="s">
        <v>32</v>
      </c>
      <c r="I8568" s="67">
        <f t="shared" ref="I8568:O8568" si="6910">SUM(I8569:I8572)</f>
        <v>125800</v>
      </c>
      <c r="J8568" s="67">
        <f t="shared" si="6910"/>
        <v>125800</v>
      </c>
      <c r="K8568" s="67">
        <f t="shared" si="6910"/>
        <v>0</v>
      </c>
      <c r="L8568" s="67">
        <f t="shared" si="6869"/>
        <v>4120</v>
      </c>
      <c r="M8568" s="67">
        <f t="shared" si="6910"/>
        <v>0</v>
      </c>
      <c r="N8568" s="67">
        <f t="shared" si="6910"/>
        <v>0</v>
      </c>
      <c r="O8568" s="67">
        <f t="shared" si="6910"/>
        <v>4120</v>
      </c>
      <c r="P8568" s="67">
        <f t="shared" si="6871"/>
        <v>4120</v>
      </c>
      <c r="Q8568" s="67">
        <f t="shared" si="6872"/>
        <v>3.2750397456279807</v>
      </c>
    </row>
    <row r="8569" spans="1:17" x14ac:dyDescent="0.25">
      <c r="A8569" s="12" t="s">
        <v>2561</v>
      </c>
      <c r="B8569" s="12" t="s">
        <v>3</v>
      </c>
      <c r="C8569" s="12" t="s">
        <v>11</v>
      </c>
      <c r="D8569" s="43" t="s">
        <v>2563</v>
      </c>
      <c r="E8569" s="48">
        <v>6131</v>
      </c>
      <c r="F8569" s="43"/>
      <c r="G8569" s="56" t="s">
        <v>2933</v>
      </c>
      <c r="H8569" s="23" t="s">
        <v>33</v>
      </c>
      <c r="I8569" s="68">
        <v>18000</v>
      </c>
      <c r="J8569" s="68">
        <v>18000</v>
      </c>
      <c r="K8569" s="68"/>
      <c r="L8569" s="68">
        <f t="shared" si="6869"/>
        <v>1500</v>
      </c>
      <c r="M8569" s="68"/>
      <c r="N8569" s="68"/>
      <c r="O8569" s="68">
        <v>1500</v>
      </c>
      <c r="P8569" s="68">
        <f t="shared" si="6871"/>
        <v>1500</v>
      </c>
      <c r="Q8569" s="68">
        <f t="shared" si="6872"/>
        <v>8.3333333333333321</v>
      </c>
    </row>
    <row r="8570" spans="1:17" x14ac:dyDescent="0.25">
      <c r="A8570" s="12" t="s">
        <v>2561</v>
      </c>
      <c r="B8570" s="12" t="s">
        <v>3</v>
      </c>
      <c r="C8570" s="12" t="s">
        <v>11</v>
      </c>
      <c r="D8570" s="43" t="s">
        <v>2563</v>
      </c>
      <c r="E8570" s="48">
        <v>6132</v>
      </c>
      <c r="F8570" s="43"/>
      <c r="G8570" s="56" t="s">
        <v>2933</v>
      </c>
      <c r="H8570" s="23" t="s">
        <v>227</v>
      </c>
      <c r="I8570" s="68">
        <v>100</v>
      </c>
      <c r="J8570" s="68">
        <v>100</v>
      </c>
      <c r="K8570" s="68"/>
      <c r="L8570" s="68">
        <f t="shared" si="6869"/>
        <v>20</v>
      </c>
      <c r="M8570" s="68"/>
      <c r="N8570" s="68"/>
      <c r="O8570" s="68">
        <v>20</v>
      </c>
      <c r="P8570" s="68">
        <f t="shared" si="6871"/>
        <v>20</v>
      </c>
      <c r="Q8570" s="68">
        <f t="shared" si="6872"/>
        <v>20</v>
      </c>
    </row>
    <row r="8571" spans="1:17" x14ac:dyDescent="0.25">
      <c r="A8571" s="12" t="s">
        <v>2561</v>
      </c>
      <c r="B8571" s="12" t="s">
        <v>3</v>
      </c>
      <c r="C8571" s="12" t="s">
        <v>11</v>
      </c>
      <c r="D8571" s="43" t="s">
        <v>2563</v>
      </c>
      <c r="E8571" s="48">
        <v>6133</v>
      </c>
      <c r="F8571" s="43"/>
      <c r="G8571" s="56" t="s">
        <v>2933</v>
      </c>
      <c r="H8571" s="23" t="s">
        <v>229</v>
      </c>
      <c r="I8571" s="68">
        <v>100</v>
      </c>
      <c r="J8571" s="68">
        <v>100</v>
      </c>
      <c r="K8571" s="68"/>
      <c r="L8571" s="68">
        <f t="shared" si="6869"/>
        <v>0</v>
      </c>
      <c r="M8571" s="68"/>
      <c r="N8571" s="68"/>
      <c r="O8571" s="68">
        <v>0</v>
      </c>
      <c r="P8571" s="68">
        <f t="shared" si="6871"/>
        <v>0</v>
      </c>
      <c r="Q8571" s="68">
        <f t="shared" si="6872"/>
        <v>0</v>
      </c>
    </row>
    <row r="8572" spans="1:17" x14ac:dyDescent="0.25">
      <c r="A8572" s="14" t="s">
        <v>2561</v>
      </c>
      <c r="B8572" s="14" t="s">
        <v>3</v>
      </c>
      <c r="C8572" s="14" t="s">
        <v>11</v>
      </c>
      <c r="D8572" s="50" t="s">
        <v>2563</v>
      </c>
      <c r="E8572" s="50" t="s">
        <v>2720</v>
      </c>
      <c r="F8572" s="43" t="s">
        <v>1</v>
      </c>
      <c r="G8572" s="49" t="s">
        <v>1</v>
      </c>
      <c r="H8572" s="11" t="s">
        <v>35</v>
      </c>
      <c r="I8572" s="67">
        <f t="shared" ref="I8572:O8572" si="6911">SUM(I8573:I8575)</f>
        <v>107600</v>
      </c>
      <c r="J8572" s="67">
        <f t="shared" si="6911"/>
        <v>107600</v>
      </c>
      <c r="K8572" s="67">
        <f t="shared" si="6911"/>
        <v>0</v>
      </c>
      <c r="L8572" s="67">
        <f t="shared" si="6869"/>
        <v>2600</v>
      </c>
      <c r="M8572" s="67">
        <f t="shared" si="6911"/>
        <v>0</v>
      </c>
      <c r="N8572" s="67">
        <f t="shared" si="6911"/>
        <v>0</v>
      </c>
      <c r="O8572" s="67">
        <f t="shared" si="6911"/>
        <v>2600</v>
      </c>
      <c r="P8572" s="67">
        <f t="shared" si="6871"/>
        <v>2600</v>
      </c>
      <c r="Q8572" s="67">
        <f t="shared" si="6872"/>
        <v>2.4163568773234201</v>
      </c>
    </row>
    <row r="8573" spans="1:17" x14ac:dyDescent="0.25">
      <c r="A8573" s="12" t="s">
        <v>2561</v>
      </c>
      <c r="B8573" s="12" t="s">
        <v>3</v>
      </c>
      <c r="C8573" s="12" t="s">
        <v>11</v>
      </c>
      <c r="D8573" s="43" t="s">
        <v>2563</v>
      </c>
      <c r="E8573" s="48">
        <v>6139</v>
      </c>
      <c r="F8573" s="43" t="s">
        <v>2569</v>
      </c>
      <c r="G8573" s="56" t="s">
        <v>2933</v>
      </c>
      <c r="H8573" s="23" t="s">
        <v>43</v>
      </c>
      <c r="I8573" s="68">
        <v>6000</v>
      </c>
      <c r="J8573" s="68">
        <v>6000</v>
      </c>
      <c r="K8573" s="68"/>
      <c r="L8573" s="68">
        <f t="shared" si="6869"/>
        <v>500</v>
      </c>
      <c r="M8573" s="68"/>
      <c r="N8573" s="68"/>
      <c r="O8573" s="68">
        <v>500</v>
      </c>
      <c r="P8573" s="68">
        <f t="shared" si="6871"/>
        <v>500</v>
      </c>
      <c r="Q8573" s="68">
        <f t="shared" si="6872"/>
        <v>8.3333333333333321</v>
      </c>
    </row>
    <row r="8574" spans="1:17" x14ac:dyDescent="0.25">
      <c r="A8574" s="12" t="s">
        <v>2561</v>
      </c>
      <c r="B8574" s="12" t="s">
        <v>3</v>
      </c>
      <c r="C8574" s="12" t="s">
        <v>11</v>
      </c>
      <c r="D8574" s="43" t="s">
        <v>2563</v>
      </c>
      <c r="E8574" s="48">
        <v>6139</v>
      </c>
      <c r="F8574" s="43" t="s">
        <v>2570</v>
      </c>
      <c r="G8574" s="56" t="s">
        <v>2934</v>
      </c>
      <c r="H8574" s="23" t="s">
        <v>2571</v>
      </c>
      <c r="I8574" s="68">
        <v>92100</v>
      </c>
      <c r="J8574" s="68">
        <v>92100</v>
      </c>
      <c r="K8574" s="68"/>
      <c r="L8574" s="68">
        <f t="shared" si="6869"/>
        <v>2100</v>
      </c>
      <c r="M8574" s="68"/>
      <c r="N8574" s="68"/>
      <c r="O8574" s="68">
        <v>2100</v>
      </c>
      <c r="P8574" s="68">
        <f t="shared" si="6871"/>
        <v>2100</v>
      </c>
      <c r="Q8574" s="68">
        <f t="shared" si="6872"/>
        <v>2.2801302931596092</v>
      </c>
    </row>
    <row r="8575" spans="1:17" ht="22.5" x14ac:dyDescent="0.25">
      <c r="A8575" s="12" t="s">
        <v>2561</v>
      </c>
      <c r="B8575" s="12" t="s">
        <v>3</v>
      </c>
      <c r="C8575" s="12" t="s">
        <v>11</v>
      </c>
      <c r="D8575" s="43" t="s">
        <v>2563</v>
      </c>
      <c r="E8575" s="48">
        <v>6139</v>
      </c>
      <c r="F8575" s="43" t="s">
        <v>2572</v>
      </c>
      <c r="G8575" s="56" t="s">
        <v>2933</v>
      </c>
      <c r="H8575" s="23" t="s">
        <v>49</v>
      </c>
      <c r="I8575" s="68">
        <v>9500</v>
      </c>
      <c r="J8575" s="68">
        <v>9500</v>
      </c>
      <c r="K8575" s="68"/>
      <c r="L8575" s="68">
        <f t="shared" si="6869"/>
        <v>0</v>
      </c>
      <c r="M8575" s="68"/>
      <c r="N8575" s="68"/>
      <c r="O8575" s="68"/>
      <c r="P8575" s="68">
        <f t="shared" si="6871"/>
        <v>0</v>
      </c>
      <c r="Q8575" s="68">
        <f t="shared" si="6872"/>
        <v>0</v>
      </c>
    </row>
    <row r="8576" spans="1:17" ht="22.5" x14ac:dyDescent="0.25">
      <c r="A8576" s="14" t="s">
        <v>1</v>
      </c>
      <c r="B8576" s="14" t="s">
        <v>1</v>
      </c>
      <c r="C8576" s="14" t="s">
        <v>1</v>
      </c>
      <c r="D8576" s="42" t="s">
        <v>1</v>
      </c>
      <c r="E8576" s="42" t="s">
        <v>1</v>
      </c>
      <c r="F8576" s="42" t="s">
        <v>1</v>
      </c>
      <c r="G8576" s="42" t="s">
        <v>1</v>
      </c>
      <c r="H8576" s="17" t="s">
        <v>50</v>
      </c>
      <c r="I8576" s="66">
        <f t="shared" ref="I8576:O8576" si="6912">SUM(I8577)</f>
        <v>2055700</v>
      </c>
      <c r="J8576" s="66">
        <f t="shared" si="6912"/>
        <v>1108200</v>
      </c>
      <c r="K8576" s="66">
        <f t="shared" si="6912"/>
        <v>0</v>
      </c>
      <c r="L8576" s="66">
        <f t="shared" si="6869"/>
        <v>23450</v>
      </c>
      <c r="M8576" s="66">
        <f t="shared" si="6912"/>
        <v>0</v>
      </c>
      <c r="N8576" s="66">
        <f t="shared" si="6912"/>
        <v>0</v>
      </c>
      <c r="O8576" s="66">
        <f t="shared" si="6912"/>
        <v>23450</v>
      </c>
      <c r="P8576" s="66">
        <f t="shared" si="6871"/>
        <v>23450</v>
      </c>
      <c r="Q8576" s="66">
        <f t="shared" si="6872"/>
        <v>2.1160440353726764</v>
      </c>
    </row>
    <row r="8577" spans="1:17" x14ac:dyDescent="0.25">
      <c r="A8577" s="12" t="s">
        <v>2561</v>
      </c>
      <c r="B8577" s="12" t="s">
        <v>3</v>
      </c>
      <c r="C8577" s="12" t="s">
        <v>11</v>
      </c>
      <c r="D8577" s="43" t="s">
        <v>2563</v>
      </c>
      <c r="E8577" s="42" t="s">
        <v>2712</v>
      </c>
      <c r="F8577" s="42" t="s">
        <v>1</v>
      </c>
      <c r="G8577" s="42" t="s">
        <v>1</v>
      </c>
      <c r="H8577" s="11" t="s">
        <v>52</v>
      </c>
      <c r="I8577" s="67">
        <f t="shared" ref="I8577" si="6913">SUM(I8578,I8580,I8582,I8590)</f>
        <v>2055700</v>
      </c>
      <c r="J8577" s="67">
        <f t="shared" ref="J8577:K8577" si="6914">SUM(J8578,J8580,J8582,J8590)</f>
        <v>1108200</v>
      </c>
      <c r="K8577" s="67">
        <f t="shared" si="6914"/>
        <v>0</v>
      </c>
      <c r="L8577" s="67">
        <f t="shared" si="6869"/>
        <v>23450</v>
      </c>
      <c r="M8577" s="67">
        <f t="shared" ref="M8577" si="6915">SUM(M8578,M8580,M8582,M8590)</f>
        <v>0</v>
      </c>
      <c r="N8577" s="67">
        <f t="shared" ref="N8577:O8577" si="6916">SUM(N8578,N8580,N8582,N8590)</f>
        <v>0</v>
      </c>
      <c r="O8577" s="67">
        <f t="shared" si="6916"/>
        <v>23450</v>
      </c>
      <c r="P8577" s="67">
        <f t="shared" si="6871"/>
        <v>23450</v>
      </c>
      <c r="Q8577" s="67">
        <f t="shared" si="6872"/>
        <v>2.1160440353726764</v>
      </c>
    </row>
    <row r="8578" spans="1:17" x14ac:dyDescent="0.25">
      <c r="A8578" s="14" t="s">
        <v>2561</v>
      </c>
      <c r="B8578" s="14" t="s">
        <v>3</v>
      </c>
      <c r="C8578" s="14" t="s">
        <v>11</v>
      </c>
      <c r="D8578" s="50" t="s">
        <v>2563</v>
      </c>
      <c r="E8578" s="50" t="s">
        <v>2732</v>
      </c>
      <c r="F8578" s="43" t="s">
        <v>1</v>
      </c>
      <c r="G8578" s="49" t="s">
        <v>1</v>
      </c>
      <c r="H8578" s="11" t="s">
        <v>203</v>
      </c>
      <c r="I8578" s="67">
        <f t="shared" ref="I8578:O8578" si="6917">SUM(I8579)</f>
        <v>100</v>
      </c>
      <c r="J8578" s="67">
        <f t="shared" si="6917"/>
        <v>100</v>
      </c>
      <c r="K8578" s="67">
        <f t="shared" si="6917"/>
        <v>0</v>
      </c>
      <c r="L8578" s="67">
        <f t="shared" si="6869"/>
        <v>0</v>
      </c>
      <c r="M8578" s="67">
        <f t="shared" si="6917"/>
        <v>0</v>
      </c>
      <c r="N8578" s="67">
        <f t="shared" si="6917"/>
        <v>0</v>
      </c>
      <c r="O8578" s="67">
        <f t="shared" si="6917"/>
        <v>0</v>
      </c>
      <c r="P8578" s="67">
        <f t="shared" si="6871"/>
        <v>0</v>
      </c>
      <c r="Q8578" s="67">
        <f t="shared" si="6872"/>
        <v>0</v>
      </c>
    </row>
    <row r="8579" spans="1:17" x14ac:dyDescent="0.25">
      <c r="A8579" s="12" t="s">
        <v>2561</v>
      </c>
      <c r="B8579" s="12" t="s">
        <v>3</v>
      </c>
      <c r="C8579" s="12" t="s">
        <v>11</v>
      </c>
      <c r="D8579" s="43" t="s">
        <v>2563</v>
      </c>
      <c r="E8579" s="48">
        <v>6141</v>
      </c>
      <c r="F8579" s="43" t="s">
        <v>2573</v>
      </c>
      <c r="G8579" s="56" t="s">
        <v>2935</v>
      </c>
      <c r="H8579" s="23" t="s">
        <v>204</v>
      </c>
      <c r="I8579" s="68">
        <v>100</v>
      </c>
      <c r="J8579" s="68">
        <v>100</v>
      </c>
      <c r="K8579" s="68"/>
      <c r="L8579" s="68">
        <f t="shared" si="6869"/>
        <v>0</v>
      </c>
      <c r="M8579" s="68"/>
      <c r="N8579" s="68"/>
      <c r="O8579" s="68"/>
      <c r="P8579" s="68">
        <f t="shared" si="6871"/>
        <v>0</v>
      </c>
      <c r="Q8579" s="68">
        <f t="shared" si="6872"/>
        <v>0</v>
      </c>
    </row>
    <row r="8580" spans="1:17" x14ac:dyDescent="0.25">
      <c r="A8580" s="14" t="s">
        <v>2561</v>
      </c>
      <c r="B8580" s="14" t="s">
        <v>3</v>
      </c>
      <c r="C8580" s="14" t="s">
        <v>11</v>
      </c>
      <c r="D8580" s="50" t="s">
        <v>2563</v>
      </c>
      <c r="E8580" s="50" t="s">
        <v>2744</v>
      </c>
      <c r="F8580" s="43" t="s">
        <v>1</v>
      </c>
      <c r="G8580" s="49" t="s">
        <v>1</v>
      </c>
      <c r="H8580" s="11" t="s">
        <v>91</v>
      </c>
      <c r="I8580" s="67">
        <f t="shared" ref="I8580:O8580" si="6918">SUM(I8581)</f>
        <v>20000</v>
      </c>
      <c r="J8580" s="67">
        <f t="shared" si="6918"/>
        <v>20000</v>
      </c>
      <c r="K8580" s="67">
        <f t="shared" si="6918"/>
        <v>0</v>
      </c>
      <c r="L8580" s="67">
        <f t="shared" si="6869"/>
        <v>0</v>
      </c>
      <c r="M8580" s="67">
        <f t="shared" si="6918"/>
        <v>0</v>
      </c>
      <c r="N8580" s="67">
        <f t="shared" si="6918"/>
        <v>0</v>
      </c>
      <c r="O8580" s="67">
        <f t="shared" si="6918"/>
        <v>0</v>
      </c>
      <c r="P8580" s="67">
        <f t="shared" si="6871"/>
        <v>0</v>
      </c>
      <c r="Q8580" s="67">
        <f t="shared" si="6872"/>
        <v>0</v>
      </c>
    </row>
    <row r="8581" spans="1:17" x14ac:dyDescent="0.25">
      <c r="A8581" s="12" t="s">
        <v>2561</v>
      </c>
      <c r="B8581" s="12" t="s">
        <v>3</v>
      </c>
      <c r="C8581" s="12" t="s">
        <v>11</v>
      </c>
      <c r="D8581" s="43" t="s">
        <v>2563</v>
      </c>
      <c r="E8581" s="48">
        <v>6142</v>
      </c>
      <c r="F8581" s="43" t="s">
        <v>2842</v>
      </c>
      <c r="G8581" s="56" t="s">
        <v>2933</v>
      </c>
      <c r="H8581" s="23" t="s">
        <v>623</v>
      </c>
      <c r="I8581" s="68">
        <v>20000</v>
      </c>
      <c r="J8581" s="68">
        <v>20000</v>
      </c>
      <c r="K8581" s="68"/>
      <c r="L8581" s="68">
        <f t="shared" si="6869"/>
        <v>0</v>
      </c>
      <c r="M8581" s="68"/>
      <c r="N8581" s="68"/>
      <c r="O8581" s="68"/>
      <c r="P8581" s="68">
        <f t="shared" si="6871"/>
        <v>0</v>
      </c>
      <c r="Q8581" s="68">
        <f t="shared" si="6872"/>
        <v>0</v>
      </c>
    </row>
    <row r="8582" spans="1:17" x14ac:dyDescent="0.25">
      <c r="A8582" s="14" t="s">
        <v>2561</v>
      </c>
      <c r="B8582" s="14" t="s">
        <v>3</v>
      </c>
      <c r="C8582" s="14" t="s">
        <v>11</v>
      </c>
      <c r="D8582" s="50" t="s">
        <v>2563</v>
      </c>
      <c r="E8582" s="50" t="s">
        <v>2721</v>
      </c>
      <c r="F8582" s="43" t="s">
        <v>1</v>
      </c>
      <c r="G8582" s="49" t="s">
        <v>1</v>
      </c>
      <c r="H8582" s="11" t="s">
        <v>53</v>
      </c>
      <c r="I8582" s="67">
        <f t="shared" ref="I8582:O8582" si="6919">SUM(I8583:I8589)</f>
        <v>2027500</v>
      </c>
      <c r="J8582" s="67">
        <f t="shared" si="6919"/>
        <v>1080000</v>
      </c>
      <c r="K8582" s="67">
        <f t="shared" si="6919"/>
        <v>0</v>
      </c>
      <c r="L8582" s="67">
        <f t="shared" si="6869"/>
        <v>22300</v>
      </c>
      <c r="M8582" s="67">
        <f t="shared" si="6919"/>
        <v>0</v>
      </c>
      <c r="N8582" s="67">
        <f t="shared" si="6919"/>
        <v>0</v>
      </c>
      <c r="O8582" s="67">
        <f t="shared" si="6919"/>
        <v>22300</v>
      </c>
      <c r="P8582" s="67">
        <f t="shared" si="6871"/>
        <v>22300</v>
      </c>
      <c r="Q8582" s="67">
        <f t="shared" si="6872"/>
        <v>2.0648148148148149</v>
      </c>
    </row>
    <row r="8583" spans="1:17" x14ac:dyDescent="0.25">
      <c r="A8583" s="12" t="s">
        <v>2561</v>
      </c>
      <c r="B8583" s="12" t="s">
        <v>3</v>
      </c>
      <c r="C8583" s="12" t="s">
        <v>11</v>
      </c>
      <c r="D8583" s="43" t="s">
        <v>2563</v>
      </c>
      <c r="E8583" s="48">
        <v>6143</v>
      </c>
      <c r="F8583" s="43" t="s">
        <v>2843</v>
      </c>
      <c r="G8583" s="56" t="s">
        <v>2936</v>
      </c>
      <c r="H8583" s="23" t="s">
        <v>2693</v>
      </c>
      <c r="I8583" s="68">
        <v>410000</v>
      </c>
      <c r="J8583" s="68">
        <v>50000</v>
      </c>
      <c r="K8583" s="68"/>
      <c r="L8583" s="68">
        <f t="shared" si="6869"/>
        <v>0</v>
      </c>
      <c r="M8583" s="68"/>
      <c r="N8583" s="68"/>
      <c r="O8583" s="68"/>
      <c r="P8583" s="68">
        <f t="shared" si="6871"/>
        <v>0</v>
      </c>
      <c r="Q8583" s="68">
        <f t="shared" si="6872"/>
        <v>0</v>
      </c>
    </row>
    <row r="8584" spans="1:17" x14ac:dyDescent="0.25">
      <c r="A8584" s="12" t="s">
        <v>2561</v>
      </c>
      <c r="B8584" s="12" t="s">
        <v>3</v>
      </c>
      <c r="C8584" s="12" t="s">
        <v>11</v>
      </c>
      <c r="D8584" s="43" t="s">
        <v>2563</v>
      </c>
      <c r="E8584" s="48">
        <v>6143</v>
      </c>
      <c r="F8584" s="43" t="s">
        <v>2844</v>
      </c>
      <c r="G8584" s="56" t="s">
        <v>2937</v>
      </c>
      <c r="H8584" s="23" t="s">
        <v>2694</v>
      </c>
      <c r="I8584" s="68">
        <v>252000</v>
      </c>
      <c r="J8584" s="68">
        <v>100000</v>
      </c>
      <c r="K8584" s="68"/>
      <c r="L8584" s="68">
        <f t="shared" si="6869"/>
        <v>0</v>
      </c>
      <c r="M8584" s="68"/>
      <c r="N8584" s="68"/>
      <c r="O8584" s="68"/>
      <c r="P8584" s="68">
        <f t="shared" si="6871"/>
        <v>0</v>
      </c>
      <c r="Q8584" s="68">
        <f t="shared" si="6872"/>
        <v>0</v>
      </c>
    </row>
    <row r="8585" spans="1:17" x14ac:dyDescent="0.25">
      <c r="A8585" s="12" t="s">
        <v>2561</v>
      </c>
      <c r="B8585" s="12" t="s">
        <v>3</v>
      </c>
      <c r="C8585" s="12" t="s">
        <v>11</v>
      </c>
      <c r="D8585" s="43" t="s">
        <v>2563</v>
      </c>
      <c r="E8585" s="48">
        <v>6143</v>
      </c>
      <c r="F8585" s="43" t="s">
        <v>2845</v>
      </c>
      <c r="G8585" s="56" t="s">
        <v>2938</v>
      </c>
      <c r="H8585" s="23" t="s">
        <v>2695</v>
      </c>
      <c r="I8585" s="68">
        <v>80000</v>
      </c>
      <c r="J8585" s="68">
        <v>80000</v>
      </c>
      <c r="K8585" s="68"/>
      <c r="L8585" s="68">
        <f t="shared" si="6869"/>
        <v>22300</v>
      </c>
      <c r="M8585" s="68"/>
      <c r="N8585" s="68"/>
      <c r="O8585" s="68">
        <v>22300</v>
      </c>
      <c r="P8585" s="68">
        <f t="shared" si="6871"/>
        <v>22300</v>
      </c>
      <c r="Q8585" s="68">
        <f t="shared" si="6872"/>
        <v>27.875</v>
      </c>
    </row>
    <row r="8586" spans="1:17" x14ac:dyDescent="0.25">
      <c r="A8586" s="12" t="s">
        <v>2561</v>
      </c>
      <c r="B8586" s="12" t="s">
        <v>3</v>
      </c>
      <c r="C8586" s="12" t="s">
        <v>11</v>
      </c>
      <c r="D8586" s="43" t="s">
        <v>2563</v>
      </c>
      <c r="E8586" s="48">
        <v>6143</v>
      </c>
      <c r="F8586" s="43" t="s">
        <v>2846</v>
      </c>
      <c r="G8586" s="56" t="s">
        <v>2933</v>
      </c>
      <c r="H8586" s="23" t="s">
        <v>2696</v>
      </c>
      <c r="I8586" s="68">
        <v>830000</v>
      </c>
      <c r="J8586" s="68">
        <v>700000</v>
      </c>
      <c r="K8586" s="68"/>
      <c r="L8586" s="68">
        <f t="shared" si="6869"/>
        <v>0</v>
      </c>
      <c r="M8586" s="68"/>
      <c r="N8586" s="68"/>
      <c r="O8586" s="68"/>
      <c r="P8586" s="68">
        <f t="shared" si="6871"/>
        <v>0</v>
      </c>
      <c r="Q8586" s="68">
        <f t="shared" si="6872"/>
        <v>0</v>
      </c>
    </row>
    <row r="8587" spans="1:17" x14ac:dyDescent="0.25">
      <c r="A8587" s="12" t="s">
        <v>2561</v>
      </c>
      <c r="B8587" s="12" t="s">
        <v>3</v>
      </c>
      <c r="C8587" s="12" t="s">
        <v>11</v>
      </c>
      <c r="D8587" s="43" t="s">
        <v>2563</v>
      </c>
      <c r="E8587" s="48">
        <v>6143</v>
      </c>
      <c r="F8587" s="43" t="s">
        <v>2847</v>
      </c>
      <c r="G8587" s="56" t="s">
        <v>2935</v>
      </c>
      <c r="H8587" s="23" t="s">
        <v>2697</v>
      </c>
      <c r="I8587" s="68">
        <v>150000</v>
      </c>
      <c r="J8587" s="68">
        <v>150000</v>
      </c>
      <c r="K8587" s="68"/>
      <c r="L8587" s="68">
        <f t="shared" si="6869"/>
        <v>0</v>
      </c>
      <c r="M8587" s="68"/>
      <c r="N8587" s="68"/>
      <c r="O8587" s="68"/>
      <c r="P8587" s="68">
        <f t="shared" si="6871"/>
        <v>0</v>
      </c>
      <c r="Q8587" s="68">
        <f t="shared" si="6872"/>
        <v>0</v>
      </c>
    </row>
    <row r="8588" spans="1:17" x14ac:dyDescent="0.25">
      <c r="A8588" s="12" t="s">
        <v>2561</v>
      </c>
      <c r="B8588" s="12" t="s">
        <v>3</v>
      </c>
      <c r="C8588" s="12" t="s">
        <v>11</v>
      </c>
      <c r="D8588" s="43" t="s">
        <v>2563</v>
      </c>
      <c r="E8588" s="48">
        <v>6143</v>
      </c>
      <c r="F8588" s="43" t="s">
        <v>2848</v>
      </c>
      <c r="G8588" s="56" t="s">
        <v>2934</v>
      </c>
      <c r="H8588" s="23" t="s">
        <v>2698</v>
      </c>
      <c r="I8588" s="68">
        <v>105500</v>
      </c>
      <c r="J8588" s="68">
        <v>0</v>
      </c>
      <c r="K8588" s="68"/>
      <c r="L8588" s="68">
        <f t="shared" ref="L8588:L8651" si="6920">SUM(M8588:O8588)</f>
        <v>0</v>
      </c>
      <c r="M8588" s="68"/>
      <c r="N8588" s="68"/>
      <c r="O8588" s="68"/>
      <c r="P8588" s="68">
        <f t="shared" si="6871"/>
        <v>0</v>
      </c>
      <c r="Q8588" s="68" t="str">
        <f t="shared" si="6872"/>
        <v>-</v>
      </c>
    </row>
    <row r="8589" spans="1:17" x14ac:dyDescent="0.25">
      <c r="A8589" s="12" t="s">
        <v>2561</v>
      </c>
      <c r="B8589" s="12" t="s">
        <v>3</v>
      </c>
      <c r="C8589" s="12" t="s">
        <v>11</v>
      </c>
      <c r="D8589" s="43" t="s">
        <v>2563</v>
      </c>
      <c r="E8589" s="48">
        <v>6143</v>
      </c>
      <c r="F8589" s="43" t="s">
        <v>2849</v>
      </c>
      <c r="G8589" s="56" t="s">
        <v>2938</v>
      </c>
      <c r="H8589" s="23" t="s">
        <v>2850</v>
      </c>
      <c r="I8589" s="68">
        <v>200000</v>
      </c>
      <c r="J8589" s="68">
        <v>0</v>
      </c>
      <c r="K8589" s="68"/>
      <c r="L8589" s="68">
        <f t="shared" si="6920"/>
        <v>0</v>
      </c>
      <c r="M8589" s="68"/>
      <c r="N8589" s="68"/>
      <c r="O8589" s="68"/>
      <c r="P8589" s="68">
        <f t="shared" si="6871"/>
        <v>0</v>
      </c>
      <c r="Q8589" s="68" t="str">
        <f t="shared" si="6872"/>
        <v>-</v>
      </c>
    </row>
    <row r="8590" spans="1:17" x14ac:dyDescent="0.25">
      <c r="A8590" s="14" t="s">
        <v>2561</v>
      </c>
      <c r="B8590" s="14" t="s">
        <v>3</v>
      </c>
      <c r="C8590" s="14" t="s">
        <v>11</v>
      </c>
      <c r="D8590" s="50" t="s">
        <v>2563</v>
      </c>
      <c r="E8590" s="50" t="s">
        <v>2739</v>
      </c>
      <c r="F8590" s="43" t="s">
        <v>1</v>
      </c>
      <c r="G8590" s="49" t="s">
        <v>1</v>
      </c>
      <c r="H8590" s="11" t="s">
        <v>58</v>
      </c>
      <c r="I8590" s="67">
        <f t="shared" ref="I8590:O8590" si="6921">SUM(I8591:I8592)</f>
        <v>8100</v>
      </c>
      <c r="J8590" s="67">
        <f t="shared" si="6921"/>
        <v>8100</v>
      </c>
      <c r="K8590" s="67">
        <f t="shared" si="6921"/>
        <v>0</v>
      </c>
      <c r="L8590" s="67">
        <f t="shared" si="6920"/>
        <v>1150</v>
      </c>
      <c r="M8590" s="67">
        <f t="shared" si="6921"/>
        <v>0</v>
      </c>
      <c r="N8590" s="67">
        <f t="shared" si="6921"/>
        <v>0</v>
      </c>
      <c r="O8590" s="67">
        <f t="shared" si="6921"/>
        <v>1150</v>
      </c>
      <c r="P8590" s="67">
        <f t="shared" si="6871"/>
        <v>1150</v>
      </c>
      <c r="Q8590" s="67">
        <f t="shared" si="6872"/>
        <v>14.19753086419753</v>
      </c>
    </row>
    <row r="8591" spans="1:17" x14ac:dyDescent="0.25">
      <c r="A8591" s="12" t="s">
        <v>2561</v>
      </c>
      <c r="B8591" s="12" t="s">
        <v>3</v>
      </c>
      <c r="C8591" s="12" t="s">
        <v>11</v>
      </c>
      <c r="D8591" s="43" t="s">
        <v>2563</v>
      </c>
      <c r="E8591" s="48">
        <v>6148</v>
      </c>
      <c r="F8591" s="43"/>
      <c r="G8591" s="56" t="s">
        <v>2934</v>
      </c>
      <c r="H8591" s="23" t="s">
        <v>58</v>
      </c>
      <c r="I8591" s="68">
        <v>8000</v>
      </c>
      <c r="J8591" s="68">
        <v>8000</v>
      </c>
      <c r="K8591" s="68"/>
      <c r="L8591" s="68">
        <f t="shared" si="6920"/>
        <v>1150</v>
      </c>
      <c r="M8591" s="68"/>
      <c r="N8591" s="68"/>
      <c r="O8591" s="68">
        <v>1150</v>
      </c>
      <c r="P8591" s="68">
        <f t="shared" si="6871"/>
        <v>1150</v>
      </c>
      <c r="Q8591" s="68">
        <f t="shared" si="6872"/>
        <v>14.374999999999998</v>
      </c>
    </row>
    <row r="8592" spans="1:17" x14ac:dyDescent="0.25">
      <c r="A8592" s="12" t="s">
        <v>2561</v>
      </c>
      <c r="B8592" s="12" t="s">
        <v>3</v>
      </c>
      <c r="C8592" s="12" t="s">
        <v>11</v>
      </c>
      <c r="D8592" s="43" t="s">
        <v>2563</v>
      </c>
      <c r="E8592" s="48">
        <v>6148</v>
      </c>
      <c r="F8592" s="43" t="s">
        <v>2574</v>
      </c>
      <c r="G8592" s="56" t="s">
        <v>2934</v>
      </c>
      <c r="H8592" s="23" t="s">
        <v>207</v>
      </c>
      <c r="I8592" s="68">
        <v>100</v>
      </c>
      <c r="J8592" s="68">
        <v>100</v>
      </c>
      <c r="K8592" s="68"/>
      <c r="L8592" s="68">
        <f t="shared" si="6920"/>
        <v>0</v>
      </c>
      <c r="M8592" s="68"/>
      <c r="N8592" s="68"/>
      <c r="O8592" s="68"/>
      <c r="P8592" s="68">
        <f t="shared" si="6871"/>
        <v>0</v>
      </c>
      <c r="Q8592" s="68">
        <f t="shared" si="6872"/>
        <v>0</v>
      </c>
    </row>
    <row r="8593" spans="1:17" ht="22.5" x14ac:dyDescent="0.25">
      <c r="A8593" s="14" t="s">
        <v>1</v>
      </c>
      <c r="B8593" s="14" t="s">
        <v>1</v>
      </c>
      <c r="C8593" s="14" t="s">
        <v>1</v>
      </c>
      <c r="D8593" s="42" t="s">
        <v>1</v>
      </c>
      <c r="E8593" s="42" t="s">
        <v>1</v>
      </c>
      <c r="F8593" s="42" t="s">
        <v>1</v>
      </c>
      <c r="G8593" s="42" t="s">
        <v>1</v>
      </c>
      <c r="H8593" s="17" t="s">
        <v>92</v>
      </c>
      <c r="I8593" s="66">
        <f t="shared" ref="I8593:O8593" si="6922">SUM(I8594)</f>
        <v>7953100</v>
      </c>
      <c r="J8593" s="66">
        <f t="shared" si="6922"/>
        <v>5918940</v>
      </c>
      <c r="K8593" s="66">
        <f t="shared" si="6922"/>
        <v>0</v>
      </c>
      <c r="L8593" s="66">
        <f t="shared" si="6920"/>
        <v>3000</v>
      </c>
      <c r="M8593" s="66">
        <f t="shared" si="6922"/>
        <v>0</v>
      </c>
      <c r="N8593" s="66">
        <f t="shared" si="6922"/>
        <v>0</v>
      </c>
      <c r="O8593" s="66">
        <f t="shared" si="6922"/>
        <v>3000</v>
      </c>
      <c r="P8593" s="66">
        <f t="shared" ref="P8593:P8656" si="6923">K8593+L8593</f>
        <v>3000</v>
      </c>
      <c r="Q8593" s="66">
        <f t="shared" ref="Q8593:Q8656" si="6924">IF(J8593=0,"-",P8593/J8593*100)</f>
        <v>5.0684750985818407E-2</v>
      </c>
    </row>
    <row r="8594" spans="1:17" x14ac:dyDescent="0.25">
      <c r="A8594" s="12" t="s">
        <v>2561</v>
      </c>
      <c r="B8594" s="12" t="s">
        <v>3</v>
      </c>
      <c r="C8594" s="12" t="s">
        <v>11</v>
      </c>
      <c r="D8594" s="43" t="s">
        <v>2563</v>
      </c>
      <c r="E8594" s="42" t="s">
        <v>2713</v>
      </c>
      <c r="F8594" s="42" t="s">
        <v>1</v>
      </c>
      <c r="G8594" s="42" t="s">
        <v>1</v>
      </c>
      <c r="H8594" s="11" t="s">
        <v>94</v>
      </c>
      <c r="I8594" s="67">
        <f t="shared" ref="I8594" si="6925">SUM(I8595,I8597)</f>
        <v>7953100</v>
      </c>
      <c r="J8594" s="67">
        <f t="shared" ref="J8594:K8594" si="6926">SUM(J8595,J8597)</f>
        <v>5918940</v>
      </c>
      <c r="K8594" s="67">
        <f t="shared" si="6926"/>
        <v>0</v>
      </c>
      <c r="L8594" s="67">
        <f t="shared" si="6920"/>
        <v>3000</v>
      </c>
      <c r="M8594" s="67">
        <f t="shared" ref="M8594" si="6927">SUM(M8595,M8597)</f>
        <v>0</v>
      </c>
      <c r="N8594" s="67">
        <f t="shared" ref="N8594:O8594" si="6928">SUM(N8595,N8597)</f>
        <v>0</v>
      </c>
      <c r="O8594" s="67">
        <f t="shared" si="6928"/>
        <v>3000</v>
      </c>
      <c r="P8594" s="67">
        <f t="shared" si="6923"/>
        <v>3000</v>
      </c>
      <c r="Q8594" s="67">
        <f t="shared" si="6924"/>
        <v>5.0684750985818407E-2</v>
      </c>
    </row>
    <row r="8595" spans="1:17" x14ac:dyDescent="0.25">
      <c r="A8595" s="14" t="s">
        <v>2561</v>
      </c>
      <c r="B8595" s="14" t="s">
        <v>3</v>
      </c>
      <c r="C8595" s="14" t="s">
        <v>11</v>
      </c>
      <c r="D8595" s="50" t="s">
        <v>2563</v>
      </c>
      <c r="E8595" s="50" t="s">
        <v>2741</v>
      </c>
      <c r="F8595" s="43" t="s">
        <v>1</v>
      </c>
      <c r="G8595" s="49" t="s">
        <v>1</v>
      </c>
      <c r="H8595" s="11" t="s">
        <v>110</v>
      </c>
      <c r="I8595" s="67">
        <f t="shared" ref="I8595:O8595" si="6929">SUM(I8596)</f>
        <v>60100</v>
      </c>
      <c r="J8595" s="67">
        <f t="shared" si="6929"/>
        <v>60100</v>
      </c>
      <c r="K8595" s="67">
        <f t="shared" si="6929"/>
        <v>0</v>
      </c>
      <c r="L8595" s="67">
        <f t="shared" si="6920"/>
        <v>0</v>
      </c>
      <c r="M8595" s="67">
        <f t="shared" si="6929"/>
        <v>0</v>
      </c>
      <c r="N8595" s="67">
        <f t="shared" si="6929"/>
        <v>0</v>
      </c>
      <c r="O8595" s="67">
        <f t="shared" si="6929"/>
        <v>0</v>
      </c>
      <c r="P8595" s="67">
        <f t="shared" si="6923"/>
        <v>0</v>
      </c>
      <c r="Q8595" s="67">
        <f t="shared" si="6924"/>
        <v>0</v>
      </c>
    </row>
    <row r="8596" spans="1:17" x14ac:dyDescent="0.25">
      <c r="A8596" s="12" t="s">
        <v>2561</v>
      </c>
      <c r="B8596" s="12" t="s">
        <v>3</v>
      </c>
      <c r="C8596" s="12" t="s">
        <v>11</v>
      </c>
      <c r="D8596" s="43" t="s">
        <v>2563</v>
      </c>
      <c r="E8596" s="48">
        <v>6151</v>
      </c>
      <c r="F8596" s="43" t="s">
        <v>2575</v>
      </c>
      <c r="G8596" s="56" t="s">
        <v>2935</v>
      </c>
      <c r="H8596" s="23" t="s">
        <v>209</v>
      </c>
      <c r="I8596" s="68">
        <v>60100</v>
      </c>
      <c r="J8596" s="68">
        <v>60100</v>
      </c>
      <c r="K8596" s="68"/>
      <c r="L8596" s="68">
        <f t="shared" si="6920"/>
        <v>0</v>
      </c>
      <c r="M8596" s="68"/>
      <c r="N8596" s="68"/>
      <c r="O8596" s="68"/>
      <c r="P8596" s="68">
        <f t="shared" si="6923"/>
        <v>0</v>
      </c>
      <c r="Q8596" s="68">
        <f t="shared" si="6924"/>
        <v>0</v>
      </c>
    </row>
    <row r="8597" spans="1:17" x14ac:dyDescent="0.25">
      <c r="A8597" s="14" t="s">
        <v>2561</v>
      </c>
      <c r="B8597" s="14" t="s">
        <v>3</v>
      </c>
      <c r="C8597" s="14" t="s">
        <v>11</v>
      </c>
      <c r="D8597" s="50" t="s">
        <v>2563</v>
      </c>
      <c r="E8597" s="50" t="s">
        <v>2742</v>
      </c>
      <c r="F8597" s="43" t="s">
        <v>1</v>
      </c>
      <c r="G8597" s="49" t="s">
        <v>1</v>
      </c>
      <c r="H8597" s="11" t="s">
        <v>95</v>
      </c>
      <c r="I8597" s="67">
        <f t="shared" ref="I8597:O8597" si="6930">SUM(I8598:I8602)</f>
        <v>7893000</v>
      </c>
      <c r="J8597" s="67">
        <f t="shared" si="6930"/>
        <v>5858840</v>
      </c>
      <c r="K8597" s="67">
        <f t="shared" si="6930"/>
        <v>0</v>
      </c>
      <c r="L8597" s="67">
        <f t="shared" si="6920"/>
        <v>3000</v>
      </c>
      <c r="M8597" s="67">
        <f t="shared" si="6930"/>
        <v>0</v>
      </c>
      <c r="N8597" s="67">
        <f t="shared" si="6930"/>
        <v>0</v>
      </c>
      <c r="O8597" s="67">
        <f t="shared" si="6930"/>
        <v>3000</v>
      </c>
      <c r="P8597" s="67">
        <f t="shared" si="6923"/>
        <v>3000</v>
      </c>
      <c r="Q8597" s="67">
        <f t="shared" si="6924"/>
        <v>5.1204675328221962E-2</v>
      </c>
    </row>
    <row r="8598" spans="1:17" x14ac:dyDescent="0.25">
      <c r="A8598" s="12" t="s">
        <v>2561</v>
      </c>
      <c r="B8598" s="12" t="s">
        <v>3</v>
      </c>
      <c r="C8598" s="12" t="s">
        <v>11</v>
      </c>
      <c r="D8598" s="43" t="s">
        <v>2563</v>
      </c>
      <c r="E8598" s="48">
        <v>6153</v>
      </c>
      <c r="F8598" s="43" t="s">
        <v>2851</v>
      </c>
      <c r="G8598" s="56" t="s">
        <v>2937</v>
      </c>
      <c r="H8598" s="23" t="s">
        <v>2699</v>
      </c>
      <c r="I8598" s="68">
        <v>5225000</v>
      </c>
      <c r="J8598" s="68">
        <v>3775000</v>
      </c>
      <c r="K8598" s="68"/>
      <c r="L8598" s="68">
        <f t="shared" si="6920"/>
        <v>0</v>
      </c>
      <c r="M8598" s="68"/>
      <c r="N8598" s="68"/>
      <c r="O8598" s="68"/>
      <c r="P8598" s="68">
        <f t="shared" si="6923"/>
        <v>0</v>
      </c>
      <c r="Q8598" s="68">
        <f t="shared" si="6924"/>
        <v>0</v>
      </c>
    </row>
    <row r="8599" spans="1:17" x14ac:dyDescent="0.25">
      <c r="A8599" s="12" t="s">
        <v>2561</v>
      </c>
      <c r="B8599" s="12" t="s">
        <v>3</v>
      </c>
      <c r="C8599" s="12" t="s">
        <v>11</v>
      </c>
      <c r="D8599" s="43" t="s">
        <v>2563</v>
      </c>
      <c r="E8599" s="48">
        <v>6153</v>
      </c>
      <c r="F8599" s="43" t="s">
        <v>2852</v>
      </c>
      <c r="G8599" s="56" t="s">
        <v>2934</v>
      </c>
      <c r="H8599" s="23" t="s">
        <v>2698</v>
      </c>
      <c r="I8599" s="68">
        <v>1543000</v>
      </c>
      <c r="J8599" s="68">
        <v>1278500</v>
      </c>
      <c r="K8599" s="68"/>
      <c r="L8599" s="68">
        <f t="shared" si="6920"/>
        <v>0</v>
      </c>
      <c r="M8599" s="68"/>
      <c r="N8599" s="68"/>
      <c r="O8599" s="68"/>
      <c r="P8599" s="68">
        <f t="shared" si="6923"/>
        <v>0</v>
      </c>
      <c r="Q8599" s="68">
        <f t="shared" si="6924"/>
        <v>0</v>
      </c>
    </row>
    <row r="8600" spans="1:17" x14ac:dyDescent="0.25">
      <c r="A8600" s="12" t="s">
        <v>2561</v>
      </c>
      <c r="B8600" s="12" t="s">
        <v>3</v>
      </c>
      <c r="C8600" s="12" t="s">
        <v>11</v>
      </c>
      <c r="D8600" s="43" t="s">
        <v>2563</v>
      </c>
      <c r="E8600" s="48">
        <v>6153</v>
      </c>
      <c r="F8600" s="43" t="s">
        <v>2853</v>
      </c>
      <c r="G8600" s="56" t="s">
        <v>2937</v>
      </c>
      <c r="H8600" s="23" t="s">
        <v>2694</v>
      </c>
      <c r="I8600" s="68">
        <v>945000</v>
      </c>
      <c r="J8600" s="68">
        <v>695000</v>
      </c>
      <c r="K8600" s="68"/>
      <c r="L8600" s="68">
        <f t="shared" si="6920"/>
        <v>0</v>
      </c>
      <c r="M8600" s="68"/>
      <c r="N8600" s="68"/>
      <c r="O8600" s="68"/>
      <c r="P8600" s="68">
        <f t="shared" si="6923"/>
        <v>0</v>
      </c>
      <c r="Q8600" s="68">
        <f t="shared" si="6924"/>
        <v>0</v>
      </c>
    </row>
    <row r="8601" spans="1:17" x14ac:dyDescent="0.25">
      <c r="A8601" s="12" t="s">
        <v>2561</v>
      </c>
      <c r="B8601" s="12" t="s">
        <v>3</v>
      </c>
      <c r="C8601" s="12" t="s">
        <v>11</v>
      </c>
      <c r="D8601" s="43" t="s">
        <v>2563</v>
      </c>
      <c r="E8601" s="48">
        <v>6153</v>
      </c>
      <c r="F8601" s="43" t="s">
        <v>2854</v>
      </c>
      <c r="G8601" s="56" t="s">
        <v>2938</v>
      </c>
      <c r="H8601" s="23" t="s">
        <v>2695</v>
      </c>
      <c r="I8601" s="68">
        <v>50000</v>
      </c>
      <c r="J8601" s="68">
        <v>50000</v>
      </c>
      <c r="K8601" s="68"/>
      <c r="L8601" s="68">
        <f t="shared" si="6920"/>
        <v>3000</v>
      </c>
      <c r="M8601" s="68"/>
      <c r="N8601" s="68"/>
      <c r="O8601" s="68">
        <v>3000</v>
      </c>
      <c r="P8601" s="68">
        <f t="shared" si="6923"/>
        <v>3000</v>
      </c>
      <c r="Q8601" s="68">
        <f t="shared" si="6924"/>
        <v>6</v>
      </c>
    </row>
    <row r="8602" spans="1:17" ht="15.75" thickBot="1" x14ac:dyDescent="0.3">
      <c r="A8602" s="12" t="s">
        <v>2561</v>
      </c>
      <c r="B8602" s="12" t="s">
        <v>3</v>
      </c>
      <c r="C8602" s="12" t="s">
        <v>11</v>
      </c>
      <c r="D8602" s="43" t="s">
        <v>2563</v>
      </c>
      <c r="E8602" s="48">
        <v>6153</v>
      </c>
      <c r="F8602" s="43" t="s">
        <v>2855</v>
      </c>
      <c r="G8602" s="56" t="s">
        <v>2933</v>
      </c>
      <c r="H8602" s="23" t="s">
        <v>2696</v>
      </c>
      <c r="I8602" s="68">
        <v>130000</v>
      </c>
      <c r="J8602" s="68">
        <v>60340</v>
      </c>
      <c r="K8602" s="68"/>
      <c r="L8602" s="68">
        <f t="shared" si="6920"/>
        <v>0</v>
      </c>
      <c r="M8602" s="68"/>
      <c r="N8602" s="68"/>
      <c r="O8602" s="68"/>
      <c r="P8602" s="68">
        <f t="shared" si="6923"/>
        <v>0</v>
      </c>
      <c r="Q8602" s="68">
        <f t="shared" si="6924"/>
        <v>0</v>
      </c>
    </row>
    <row r="8603" spans="1:17" ht="34.5" thickBot="1" x14ac:dyDescent="0.3">
      <c r="A8603" s="22" t="s">
        <v>4</v>
      </c>
      <c r="B8603" s="22" t="s">
        <v>5</v>
      </c>
      <c r="C8603" s="22" t="s">
        <v>6</v>
      </c>
      <c r="D8603" s="44" t="s">
        <v>2891</v>
      </c>
      <c r="E8603" s="44" t="s">
        <v>2895</v>
      </c>
      <c r="F8603" s="44" t="s">
        <v>7</v>
      </c>
      <c r="G8603" s="44" t="s">
        <v>8</v>
      </c>
      <c r="H8603" s="22" t="s">
        <v>9</v>
      </c>
      <c r="I8603" s="64" t="s">
        <v>2718</v>
      </c>
      <c r="J8603" s="64" t="s">
        <v>2879</v>
      </c>
      <c r="K8603" s="64" t="s">
        <v>2942</v>
      </c>
      <c r="L8603" s="64" t="s">
        <v>2942</v>
      </c>
      <c r="M8603" s="64" t="s">
        <v>2950</v>
      </c>
      <c r="N8603" s="64" t="s">
        <v>2949</v>
      </c>
      <c r="O8603" s="64" t="s">
        <v>2951</v>
      </c>
      <c r="P8603" s="64" t="s">
        <v>2942</v>
      </c>
      <c r="Q8603" s="64" t="s">
        <v>2944</v>
      </c>
    </row>
    <row r="8604" spans="1:17" x14ac:dyDescent="0.25">
      <c r="A8604" s="15" t="s">
        <v>1</v>
      </c>
      <c r="B8604" s="15" t="s">
        <v>1</v>
      </c>
      <c r="C8604" s="15" t="s">
        <v>1</v>
      </c>
      <c r="D8604" s="45" t="s">
        <v>1</v>
      </c>
      <c r="E8604" s="45" t="s">
        <v>1</v>
      </c>
      <c r="F8604" s="46" t="s">
        <v>1</v>
      </c>
      <c r="G8604" s="47" t="s">
        <v>1</v>
      </c>
      <c r="H8604" s="16" t="s">
        <v>1</v>
      </c>
      <c r="I8604" s="65">
        <v>1</v>
      </c>
      <c r="J8604" s="65" t="s">
        <v>2894</v>
      </c>
      <c r="K8604" s="65">
        <v>3</v>
      </c>
      <c r="L8604" s="65" t="s">
        <v>2945</v>
      </c>
      <c r="M8604" s="65">
        <v>5</v>
      </c>
      <c r="N8604" s="65">
        <v>6</v>
      </c>
      <c r="O8604" s="65">
        <v>7</v>
      </c>
      <c r="P8604" s="65" t="s">
        <v>2946</v>
      </c>
      <c r="Q8604" s="65">
        <v>9</v>
      </c>
    </row>
    <row r="8605" spans="1:17" ht="22.5" x14ac:dyDescent="0.25">
      <c r="A8605" s="14" t="s">
        <v>2561</v>
      </c>
      <c r="B8605" s="14" t="s">
        <v>3</v>
      </c>
      <c r="C8605" s="12" t="s">
        <v>11</v>
      </c>
      <c r="D8605" s="43" t="s">
        <v>2563</v>
      </c>
      <c r="E8605" s="42" t="s">
        <v>1</v>
      </c>
      <c r="F8605" s="42" t="s">
        <v>1</v>
      </c>
      <c r="G8605" s="42" t="s">
        <v>1</v>
      </c>
      <c r="H8605" s="11" t="s">
        <v>2562</v>
      </c>
      <c r="I8605" s="63"/>
      <c r="J8605" s="63"/>
      <c r="K8605" s="63"/>
      <c r="L8605" s="63"/>
      <c r="M8605" s="63"/>
      <c r="N8605" s="63"/>
      <c r="O8605" s="63"/>
      <c r="P8605" s="63">
        <f t="shared" si="6923"/>
        <v>0</v>
      </c>
      <c r="Q8605" s="63" t="str">
        <f t="shared" si="6924"/>
        <v>-</v>
      </c>
    </row>
    <row r="8606" spans="1:17" ht="22.5" x14ac:dyDescent="0.25">
      <c r="A8606" s="14" t="s">
        <v>1</v>
      </c>
      <c r="B8606" s="14" t="s">
        <v>1</v>
      </c>
      <c r="C8606" s="14" t="s">
        <v>1</v>
      </c>
      <c r="D8606" s="42" t="s">
        <v>1</v>
      </c>
      <c r="E8606" s="42" t="s">
        <v>1</v>
      </c>
      <c r="F8606" s="42" t="s">
        <v>1</v>
      </c>
      <c r="G8606" s="42" t="s">
        <v>1</v>
      </c>
      <c r="H8606" s="17" t="s">
        <v>59</v>
      </c>
      <c r="I8606" s="66">
        <f t="shared" ref="I8606:O8606" si="6931">SUM(I8607)</f>
        <v>17000</v>
      </c>
      <c r="J8606" s="66">
        <f t="shared" si="6931"/>
        <v>17000</v>
      </c>
      <c r="K8606" s="66">
        <f t="shared" si="6931"/>
        <v>0</v>
      </c>
      <c r="L8606" s="66">
        <f t="shared" si="6920"/>
        <v>0</v>
      </c>
      <c r="M8606" s="66">
        <f t="shared" si="6931"/>
        <v>0</v>
      </c>
      <c r="N8606" s="66">
        <f t="shared" si="6931"/>
        <v>0</v>
      </c>
      <c r="O8606" s="66">
        <f t="shared" si="6931"/>
        <v>0</v>
      </c>
      <c r="P8606" s="66">
        <f t="shared" si="6923"/>
        <v>0</v>
      </c>
      <c r="Q8606" s="66">
        <f t="shared" si="6924"/>
        <v>0</v>
      </c>
    </row>
    <row r="8607" spans="1:17" x14ac:dyDescent="0.25">
      <c r="A8607" s="12" t="s">
        <v>2561</v>
      </c>
      <c r="B8607" s="12" t="s">
        <v>3</v>
      </c>
      <c r="C8607" s="12" t="s">
        <v>11</v>
      </c>
      <c r="D8607" s="43" t="s">
        <v>2563</v>
      </c>
      <c r="E8607" s="42" t="s">
        <v>2715</v>
      </c>
      <c r="F8607" s="42" t="s">
        <v>1</v>
      </c>
      <c r="G8607" s="42" t="s">
        <v>1</v>
      </c>
      <c r="H8607" s="11" t="s">
        <v>61</v>
      </c>
      <c r="I8607" s="67">
        <f t="shared" ref="I8607" si="6932">SUM(I8608,I8610,I8613)</f>
        <v>17000</v>
      </c>
      <c r="J8607" s="67">
        <f t="shared" ref="J8607:K8607" si="6933">SUM(J8608,J8610,J8613)</f>
        <v>17000</v>
      </c>
      <c r="K8607" s="67">
        <f t="shared" si="6933"/>
        <v>0</v>
      </c>
      <c r="L8607" s="67">
        <f t="shared" si="6920"/>
        <v>0</v>
      </c>
      <c r="M8607" s="67">
        <f t="shared" ref="M8607" si="6934">SUM(M8608,M8610,M8613)</f>
        <v>0</v>
      </c>
      <c r="N8607" s="67">
        <f t="shared" ref="N8607:O8607" si="6935">SUM(N8608,N8610,N8613)</f>
        <v>0</v>
      </c>
      <c r="O8607" s="67">
        <f t="shared" si="6935"/>
        <v>0</v>
      </c>
      <c r="P8607" s="67">
        <f t="shared" si="6923"/>
        <v>0</v>
      </c>
      <c r="Q8607" s="67">
        <f t="shared" si="6924"/>
        <v>0</v>
      </c>
    </row>
    <row r="8608" spans="1:17" x14ac:dyDescent="0.25">
      <c r="A8608" s="14" t="s">
        <v>2561</v>
      </c>
      <c r="B8608" s="14" t="s">
        <v>3</v>
      </c>
      <c r="C8608" s="14" t="s">
        <v>11</v>
      </c>
      <c r="D8608" s="50" t="s">
        <v>2563</v>
      </c>
      <c r="E8608" s="50" t="s">
        <v>2759</v>
      </c>
      <c r="F8608" s="43" t="s">
        <v>1</v>
      </c>
      <c r="G8608" s="49" t="s">
        <v>1</v>
      </c>
      <c r="H8608" s="11" t="s">
        <v>375</v>
      </c>
      <c r="I8608" s="67">
        <f t="shared" ref="I8608:O8608" si="6936">SUM(I8609)</f>
        <v>1000</v>
      </c>
      <c r="J8608" s="67">
        <f t="shared" si="6936"/>
        <v>1000</v>
      </c>
      <c r="K8608" s="67">
        <f t="shared" si="6936"/>
        <v>0</v>
      </c>
      <c r="L8608" s="67">
        <f t="shared" si="6920"/>
        <v>0</v>
      </c>
      <c r="M8608" s="67">
        <f t="shared" si="6936"/>
        <v>0</v>
      </c>
      <c r="N8608" s="67">
        <f t="shared" si="6936"/>
        <v>0</v>
      </c>
      <c r="O8608" s="67">
        <f t="shared" si="6936"/>
        <v>0</v>
      </c>
      <c r="P8608" s="67">
        <f t="shared" si="6923"/>
        <v>0</v>
      </c>
      <c r="Q8608" s="67">
        <f t="shared" si="6924"/>
        <v>0</v>
      </c>
    </row>
    <row r="8609" spans="1:17" x14ac:dyDescent="0.25">
      <c r="A8609" s="12" t="s">
        <v>2561</v>
      </c>
      <c r="B8609" s="12" t="s">
        <v>3</v>
      </c>
      <c r="C8609" s="12" t="s">
        <v>11</v>
      </c>
      <c r="D8609" s="43" t="s">
        <v>2563</v>
      </c>
      <c r="E8609" s="48">
        <v>8211</v>
      </c>
      <c r="F8609" s="43" t="s">
        <v>2576</v>
      </c>
      <c r="G8609" s="56" t="s">
        <v>2933</v>
      </c>
      <c r="H8609" s="23" t="s">
        <v>2577</v>
      </c>
      <c r="I8609" s="68">
        <v>1000</v>
      </c>
      <c r="J8609" s="68">
        <v>1000</v>
      </c>
      <c r="K8609" s="68"/>
      <c r="L8609" s="68">
        <f t="shared" si="6920"/>
        <v>0</v>
      </c>
      <c r="M8609" s="68"/>
      <c r="N8609" s="68"/>
      <c r="O8609" s="68"/>
      <c r="P8609" s="68">
        <f t="shared" si="6923"/>
        <v>0</v>
      </c>
      <c r="Q8609" s="68">
        <f t="shared" si="6924"/>
        <v>0</v>
      </c>
    </row>
    <row r="8610" spans="1:17" x14ac:dyDescent="0.25">
      <c r="A8610" s="14" t="s">
        <v>2561</v>
      </c>
      <c r="B8610" s="14" t="s">
        <v>3</v>
      </c>
      <c r="C8610" s="14" t="s">
        <v>11</v>
      </c>
      <c r="D8610" s="50" t="s">
        <v>2563</v>
      </c>
      <c r="E8610" s="50" t="s">
        <v>2724</v>
      </c>
      <c r="F8610" s="43" t="s">
        <v>1</v>
      </c>
      <c r="G8610" s="49" t="s">
        <v>1</v>
      </c>
      <c r="H8610" s="11" t="s">
        <v>62</v>
      </c>
      <c r="I8610" s="67">
        <f t="shared" ref="I8610:O8610" si="6937">SUM(I8611:I8612)</f>
        <v>15000</v>
      </c>
      <c r="J8610" s="67">
        <f t="shared" si="6937"/>
        <v>15000</v>
      </c>
      <c r="K8610" s="67">
        <f t="shared" si="6937"/>
        <v>0</v>
      </c>
      <c r="L8610" s="67">
        <f t="shared" si="6920"/>
        <v>0</v>
      </c>
      <c r="M8610" s="67">
        <f t="shared" si="6937"/>
        <v>0</v>
      </c>
      <c r="N8610" s="67">
        <f t="shared" si="6937"/>
        <v>0</v>
      </c>
      <c r="O8610" s="67">
        <f t="shared" si="6937"/>
        <v>0</v>
      </c>
      <c r="P8610" s="67">
        <f t="shared" si="6923"/>
        <v>0</v>
      </c>
      <c r="Q8610" s="67">
        <f t="shared" si="6924"/>
        <v>0</v>
      </c>
    </row>
    <row r="8611" spans="1:17" x14ac:dyDescent="0.25">
      <c r="A8611" s="12" t="s">
        <v>2561</v>
      </c>
      <c r="B8611" s="12" t="s">
        <v>3</v>
      </c>
      <c r="C8611" s="12" t="s">
        <v>11</v>
      </c>
      <c r="D8611" s="43" t="s">
        <v>2563</v>
      </c>
      <c r="E8611" s="48">
        <v>8213</v>
      </c>
      <c r="F8611" s="43" t="s">
        <v>2856</v>
      </c>
      <c r="G8611" s="56" t="s">
        <v>2935</v>
      </c>
      <c r="H8611" s="23" t="s">
        <v>62</v>
      </c>
      <c r="I8611" s="68">
        <v>15000</v>
      </c>
      <c r="J8611" s="68">
        <v>15000</v>
      </c>
      <c r="K8611" s="68"/>
      <c r="L8611" s="68">
        <f t="shared" si="6920"/>
        <v>0</v>
      </c>
      <c r="M8611" s="68"/>
      <c r="N8611" s="68"/>
      <c r="O8611" s="68"/>
      <c r="P8611" s="68">
        <f t="shared" si="6923"/>
        <v>0</v>
      </c>
      <c r="Q8611" s="68">
        <f t="shared" si="6924"/>
        <v>0</v>
      </c>
    </row>
    <row r="8612" spans="1:17" x14ac:dyDescent="0.25">
      <c r="A8612" s="12" t="s">
        <v>2561</v>
      </c>
      <c r="B8612" s="12" t="s">
        <v>3</v>
      </c>
      <c r="C8612" s="12" t="s">
        <v>11</v>
      </c>
      <c r="D8612" s="43" t="s">
        <v>2563</v>
      </c>
      <c r="E8612" s="48">
        <v>8213</v>
      </c>
      <c r="F8612" s="43" t="s">
        <v>2857</v>
      </c>
      <c r="G8612" s="56" t="s">
        <v>2937</v>
      </c>
      <c r="H8612" s="23" t="s">
        <v>2700</v>
      </c>
      <c r="I8612" s="68">
        <v>0</v>
      </c>
      <c r="J8612" s="68">
        <v>0</v>
      </c>
      <c r="K8612" s="68"/>
      <c r="L8612" s="68">
        <f t="shared" si="6920"/>
        <v>0</v>
      </c>
      <c r="M8612" s="68"/>
      <c r="N8612" s="68"/>
      <c r="O8612" s="68"/>
      <c r="P8612" s="68">
        <f t="shared" si="6923"/>
        <v>0</v>
      </c>
      <c r="Q8612" s="68" t="str">
        <f t="shared" si="6924"/>
        <v>-</v>
      </c>
    </row>
    <row r="8613" spans="1:17" x14ac:dyDescent="0.25">
      <c r="A8613" s="12" t="s">
        <v>2561</v>
      </c>
      <c r="B8613" s="12" t="s">
        <v>3</v>
      </c>
      <c r="C8613" s="12" t="s">
        <v>11</v>
      </c>
      <c r="D8613" s="43" t="s">
        <v>2563</v>
      </c>
      <c r="E8613" s="48">
        <v>8215</v>
      </c>
      <c r="F8613" s="43"/>
      <c r="G8613" s="56" t="s">
        <v>2935</v>
      </c>
      <c r="H8613" s="23" t="s">
        <v>183</v>
      </c>
      <c r="I8613" s="68">
        <v>1000</v>
      </c>
      <c r="J8613" s="68">
        <v>1000</v>
      </c>
      <c r="K8613" s="68"/>
      <c r="L8613" s="68">
        <f t="shared" si="6920"/>
        <v>0</v>
      </c>
      <c r="M8613" s="68"/>
      <c r="N8613" s="68"/>
      <c r="O8613" s="68"/>
      <c r="P8613" s="68">
        <f t="shared" si="6923"/>
        <v>0</v>
      </c>
      <c r="Q8613" s="68">
        <f t="shared" si="6924"/>
        <v>0</v>
      </c>
    </row>
    <row r="8614" spans="1:17" ht="22.5" x14ac:dyDescent="0.25">
      <c r="A8614" s="23" t="s">
        <v>1</v>
      </c>
      <c r="B8614" s="23" t="s">
        <v>1</v>
      </c>
      <c r="C8614" s="23" t="s">
        <v>1</v>
      </c>
      <c r="D8614" s="49" t="s">
        <v>1</v>
      </c>
      <c r="E8614" s="49" t="s">
        <v>1</v>
      </c>
      <c r="F8614" s="49" t="s">
        <v>1</v>
      </c>
      <c r="G8614" s="49" t="s">
        <v>1</v>
      </c>
      <c r="H8614" s="17" t="s">
        <v>2578</v>
      </c>
      <c r="I8614" s="66">
        <f t="shared" ref="I8614:O8614" si="6938">SUM(I8557,I8576,I8593,I8606)</f>
        <v>12519200</v>
      </c>
      <c r="J8614" s="66">
        <f t="shared" si="6938"/>
        <v>9537540</v>
      </c>
      <c r="K8614" s="66">
        <f t="shared" si="6938"/>
        <v>0</v>
      </c>
      <c r="L8614" s="66">
        <f t="shared" si="6920"/>
        <v>227470</v>
      </c>
      <c r="M8614" s="66">
        <f t="shared" si="6938"/>
        <v>0</v>
      </c>
      <c r="N8614" s="66">
        <f t="shared" si="6938"/>
        <v>0</v>
      </c>
      <c r="O8614" s="66">
        <f t="shared" si="6938"/>
        <v>227470</v>
      </c>
      <c r="P8614" s="66">
        <f t="shared" si="6923"/>
        <v>227470</v>
      </c>
      <c r="Q8614" s="66">
        <f t="shared" si="6924"/>
        <v>2.3849965504731827</v>
      </c>
    </row>
    <row r="8615" spans="1:17" ht="15.75" thickBot="1" x14ac:dyDescent="0.3">
      <c r="A8615" s="23" t="s">
        <v>1</v>
      </c>
      <c r="B8615" s="23" t="s">
        <v>1</v>
      </c>
      <c r="C8615" s="23" t="s">
        <v>1</v>
      </c>
      <c r="D8615" s="49" t="s">
        <v>1</v>
      </c>
      <c r="E8615" s="49" t="s">
        <v>1</v>
      </c>
      <c r="F8615" s="49" t="s">
        <v>1</v>
      </c>
      <c r="G8615" s="49" t="s">
        <v>1</v>
      </c>
      <c r="H8615" s="11" t="s">
        <v>64</v>
      </c>
      <c r="I8615" s="67">
        <v>74</v>
      </c>
      <c r="J8615" s="67">
        <v>74</v>
      </c>
      <c r="K8615" s="67"/>
      <c r="L8615" s="67"/>
      <c r="M8615" s="67"/>
      <c r="N8615" s="67"/>
      <c r="O8615" s="67"/>
      <c r="P8615" s="67">
        <f t="shared" si="6923"/>
        <v>0</v>
      </c>
      <c r="Q8615" s="67">
        <f t="shared" si="6924"/>
        <v>0</v>
      </c>
    </row>
    <row r="8616" spans="1:17" ht="34.5" thickBot="1" x14ac:dyDescent="0.3">
      <c r="A8616" s="23" t="s">
        <v>1</v>
      </c>
      <c r="B8616" s="23" t="s">
        <v>1</v>
      </c>
      <c r="C8616" s="23" t="s">
        <v>1</v>
      </c>
      <c r="D8616" s="49" t="s">
        <v>1</v>
      </c>
      <c r="E8616" s="49" t="s">
        <v>1</v>
      </c>
      <c r="F8616" s="49" t="s">
        <v>1</v>
      </c>
      <c r="G8616" s="49" t="s">
        <v>1</v>
      </c>
      <c r="H8616" s="22" t="s">
        <v>65</v>
      </c>
      <c r="I8616" s="64" t="s">
        <v>2718</v>
      </c>
      <c r="J8616" s="64" t="s">
        <v>2879</v>
      </c>
      <c r="K8616" s="64" t="s">
        <v>2942</v>
      </c>
      <c r="L8616" s="64" t="s">
        <v>2942</v>
      </c>
      <c r="M8616" s="64" t="s">
        <v>2950</v>
      </c>
      <c r="N8616" s="64" t="s">
        <v>2949</v>
      </c>
      <c r="O8616" s="64" t="s">
        <v>2948</v>
      </c>
      <c r="P8616" s="64" t="s">
        <v>2942</v>
      </c>
      <c r="Q8616" s="64" t="s">
        <v>2944</v>
      </c>
    </row>
    <row r="8617" spans="1:17" x14ac:dyDescent="0.25">
      <c r="A8617" s="24"/>
      <c r="B8617" s="24"/>
      <c r="C8617" s="24"/>
      <c r="D8617" s="51"/>
      <c r="E8617" s="51"/>
      <c r="F8617" s="51"/>
      <c r="G8617" s="51"/>
      <c r="H8617" s="18" t="s">
        <v>1</v>
      </c>
      <c r="I8617" s="65">
        <v>1</v>
      </c>
      <c r="J8617" s="65" t="s">
        <v>2894</v>
      </c>
      <c r="K8617" s="65">
        <v>3</v>
      </c>
      <c r="L8617" s="65" t="s">
        <v>2945</v>
      </c>
      <c r="M8617" s="65">
        <v>5</v>
      </c>
      <c r="N8617" s="65">
        <v>6</v>
      </c>
      <c r="O8617" s="65">
        <v>7</v>
      </c>
      <c r="P8617" s="65" t="s">
        <v>2946</v>
      </c>
      <c r="Q8617" s="65">
        <v>9</v>
      </c>
    </row>
    <row r="8618" spans="1:17" x14ac:dyDescent="0.25">
      <c r="A8618" s="24"/>
      <c r="B8618" s="24"/>
      <c r="C8618" s="24"/>
      <c r="D8618" s="51"/>
      <c r="E8618" s="52"/>
      <c r="F8618" s="52"/>
      <c r="G8618" s="52"/>
      <c r="H8618" s="19" t="s">
        <v>327</v>
      </c>
      <c r="I8618" s="69">
        <f t="shared" ref="I8618" si="6939">SUM(I8583)</f>
        <v>410000</v>
      </c>
      <c r="J8618" s="69">
        <f t="shared" ref="J8618:K8618" si="6940">SUM(J8583)</f>
        <v>50000</v>
      </c>
      <c r="K8618" s="69">
        <f t="shared" si="6940"/>
        <v>0</v>
      </c>
      <c r="L8618" s="69">
        <f t="shared" si="6920"/>
        <v>0</v>
      </c>
      <c r="M8618" s="69">
        <f t="shared" ref="M8618" si="6941">SUM(M8583)</f>
        <v>0</v>
      </c>
      <c r="N8618" s="69">
        <f t="shared" ref="N8618:O8618" si="6942">SUM(N8583)</f>
        <v>0</v>
      </c>
      <c r="O8618" s="69">
        <f t="shared" si="6942"/>
        <v>0</v>
      </c>
      <c r="P8618" s="69">
        <f t="shared" si="6923"/>
        <v>0</v>
      </c>
      <c r="Q8618" s="69">
        <f t="shared" si="6924"/>
        <v>0</v>
      </c>
    </row>
    <row r="8619" spans="1:17" x14ac:dyDescent="0.25">
      <c r="A8619" s="24"/>
      <c r="B8619" s="24"/>
      <c r="C8619" s="24"/>
      <c r="D8619" s="51"/>
      <c r="E8619" s="52"/>
      <c r="F8619" s="52"/>
      <c r="G8619" s="52"/>
      <c r="H8619" s="19" t="s">
        <v>2579</v>
      </c>
      <c r="I8619" s="69">
        <f t="shared" ref="I8619" si="6943">SUM(I8584,I8600,I8612,I8598)</f>
        <v>6422000</v>
      </c>
      <c r="J8619" s="69">
        <f t="shared" ref="J8619:K8619" si="6944">SUM(J8584,J8600,J8612,J8598)</f>
        <v>4570000</v>
      </c>
      <c r="K8619" s="69">
        <f t="shared" si="6944"/>
        <v>0</v>
      </c>
      <c r="L8619" s="69">
        <f t="shared" si="6920"/>
        <v>0</v>
      </c>
      <c r="M8619" s="69">
        <f t="shared" ref="M8619" si="6945">SUM(M8584,M8600,M8612,M8598)</f>
        <v>0</v>
      </c>
      <c r="N8619" s="69">
        <f t="shared" ref="N8619:O8619" si="6946">SUM(N8584,N8600,N8612,N8598)</f>
        <v>0</v>
      </c>
      <c r="O8619" s="69">
        <f t="shared" si="6946"/>
        <v>0</v>
      </c>
      <c r="P8619" s="69">
        <f t="shared" si="6923"/>
        <v>0</v>
      </c>
      <c r="Q8619" s="69">
        <f t="shared" si="6924"/>
        <v>0</v>
      </c>
    </row>
    <row r="8620" spans="1:17" x14ac:dyDescent="0.25">
      <c r="A8620" s="24"/>
      <c r="B8620" s="24"/>
      <c r="C8620" s="24"/>
      <c r="D8620" s="51"/>
      <c r="E8620" s="52"/>
      <c r="F8620" s="52"/>
      <c r="G8620" s="52"/>
      <c r="H8620" s="19" t="s">
        <v>2580</v>
      </c>
      <c r="I8620" s="69">
        <f t="shared" ref="I8620" si="6947">SUM(I8601,I8589,I8585)</f>
        <v>330000</v>
      </c>
      <c r="J8620" s="69">
        <f t="shared" ref="J8620:K8620" si="6948">SUM(J8601,J8589,J8585)</f>
        <v>130000</v>
      </c>
      <c r="K8620" s="69">
        <f t="shared" si="6948"/>
        <v>0</v>
      </c>
      <c r="L8620" s="69">
        <f t="shared" si="6920"/>
        <v>25300</v>
      </c>
      <c r="M8620" s="69">
        <f t="shared" ref="M8620" si="6949">SUM(M8601,M8589,M8585)</f>
        <v>0</v>
      </c>
      <c r="N8620" s="69">
        <f t="shared" ref="N8620:O8620" si="6950">SUM(N8601,N8589,N8585)</f>
        <v>0</v>
      </c>
      <c r="O8620" s="69">
        <f t="shared" si="6950"/>
        <v>25300</v>
      </c>
      <c r="P8620" s="69">
        <f t="shared" si="6923"/>
        <v>25300</v>
      </c>
      <c r="Q8620" s="69">
        <f t="shared" si="6924"/>
        <v>19.46153846153846</v>
      </c>
    </row>
    <row r="8621" spans="1:17" x14ac:dyDescent="0.25">
      <c r="A8621" s="24"/>
      <c r="B8621" s="24"/>
      <c r="C8621" s="24"/>
      <c r="D8621" s="51"/>
      <c r="E8621" s="52"/>
      <c r="F8621" s="52"/>
      <c r="G8621" s="52"/>
      <c r="H8621" s="19" t="s">
        <v>2581</v>
      </c>
      <c r="I8621" s="69">
        <f t="shared" ref="I8621" si="6951">SUM(I8609,I8602,I8586,I8581,I8575,I8573,I8571,I8570,I8569,I8567,I8565,I8564,I8563,I8562,I8561,I8559)</f>
        <v>3382300</v>
      </c>
      <c r="J8621" s="69">
        <f t="shared" ref="J8621:K8621" si="6952">SUM(J8609,J8602,J8586,J8581,J8575,J8573,J8571,J8570,J8569,J8567,J8565,J8564,J8563,J8562,J8561,J8559)</f>
        <v>3182640</v>
      </c>
      <c r="K8621" s="69">
        <f t="shared" si="6952"/>
        <v>0</v>
      </c>
      <c r="L8621" s="69">
        <f t="shared" si="6920"/>
        <v>198920</v>
      </c>
      <c r="M8621" s="69">
        <f t="shared" ref="M8621" si="6953">SUM(M8609,M8602,M8586,M8581,M8575,M8573,M8571,M8570,M8569,M8567,M8565,M8564,M8563,M8562,M8561,M8559)</f>
        <v>0</v>
      </c>
      <c r="N8621" s="69">
        <f t="shared" ref="N8621:O8621" si="6954">SUM(N8609,N8602,N8586,N8581,N8575,N8573,N8571,N8570,N8569,N8567,N8565,N8564,N8563,N8562,N8561,N8559)</f>
        <v>0</v>
      </c>
      <c r="O8621" s="69">
        <f t="shared" si="6954"/>
        <v>198920</v>
      </c>
      <c r="P8621" s="69">
        <f t="shared" si="6923"/>
        <v>198920</v>
      </c>
      <c r="Q8621" s="69">
        <f t="shared" si="6924"/>
        <v>6.2501571022798688</v>
      </c>
    </row>
    <row r="8622" spans="1:17" x14ac:dyDescent="0.25">
      <c r="A8622" s="24"/>
      <c r="B8622" s="24"/>
      <c r="C8622" s="24"/>
      <c r="D8622" s="51"/>
      <c r="E8622" s="52"/>
      <c r="F8622" s="52"/>
      <c r="G8622" s="52"/>
      <c r="H8622" s="19" t="s">
        <v>328</v>
      </c>
      <c r="I8622" s="69">
        <f t="shared" ref="I8622" si="6955">SUM(I8599,I8592,I8591,I8588,I8574)</f>
        <v>1748700</v>
      </c>
      <c r="J8622" s="69">
        <f t="shared" ref="J8622:K8622" si="6956">SUM(J8599,J8592,J8591,J8588,J8574)</f>
        <v>1378700</v>
      </c>
      <c r="K8622" s="69">
        <f t="shared" si="6956"/>
        <v>0</v>
      </c>
      <c r="L8622" s="69">
        <f t="shared" si="6920"/>
        <v>3250</v>
      </c>
      <c r="M8622" s="69">
        <f t="shared" ref="M8622" si="6957">SUM(M8599,M8592,M8591,M8588,M8574)</f>
        <v>0</v>
      </c>
      <c r="N8622" s="69">
        <f t="shared" ref="N8622:O8622" si="6958">SUM(N8599,N8592,N8591,N8588,N8574)</f>
        <v>0</v>
      </c>
      <c r="O8622" s="69">
        <f t="shared" si="6958"/>
        <v>3250</v>
      </c>
      <c r="P8622" s="69">
        <f t="shared" si="6923"/>
        <v>3250</v>
      </c>
      <c r="Q8622" s="69">
        <f t="shared" si="6924"/>
        <v>0.23572931021977223</v>
      </c>
    </row>
    <row r="8623" spans="1:17" x14ac:dyDescent="0.25">
      <c r="A8623" s="24"/>
      <c r="B8623" s="24"/>
      <c r="C8623" s="24"/>
      <c r="D8623" s="51"/>
      <c r="E8623" s="52"/>
      <c r="F8623" s="52"/>
      <c r="G8623" s="52"/>
      <c r="H8623" s="19" t="s">
        <v>2582</v>
      </c>
      <c r="I8623" s="69">
        <f t="shared" ref="I8623" si="6959">SUM(I8613,I8611,I8596,I8587,I8579)</f>
        <v>226200</v>
      </c>
      <c r="J8623" s="69">
        <f t="shared" ref="J8623:K8623" si="6960">SUM(J8613,J8611,J8596,J8587,J8579)</f>
        <v>226200</v>
      </c>
      <c r="K8623" s="69">
        <f t="shared" si="6960"/>
        <v>0</v>
      </c>
      <c r="L8623" s="69">
        <f t="shared" si="6920"/>
        <v>0</v>
      </c>
      <c r="M8623" s="69">
        <f t="shared" ref="M8623" si="6961">SUM(M8613,M8611,M8596,M8587,M8579)</f>
        <v>0</v>
      </c>
      <c r="N8623" s="69">
        <f t="shared" ref="N8623:O8623" si="6962">SUM(N8613,N8611,N8596,N8587,N8579)</f>
        <v>0</v>
      </c>
      <c r="O8623" s="69">
        <f t="shared" si="6962"/>
        <v>0</v>
      </c>
      <c r="P8623" s="69">
        <f t="shared" si="6923"/>
        <v>0</v>
      </c>
      <c r="Q8623" s="69">
        <f t="shared" si="6924"/>
        <v>0</v>
      </c>
    </row>
    <row r="8624" spans="1:17" x14ac:dyDescent="0.25">
      <c r="A8624" s="25"/>
      <c r="B8624" s="25"/>
      <c r="C8624" s="25"/>
      <c r="D8624" s="53"/>
      <c r="E8624" s="53"/>
      <c r="F8624" s="53"/>
      <c r="G8624" s="53"/>
      <c r="H8624" s="20" t="s">
        <v>67</v>
      </c>
      <c r="I8624" s="69">
        <f t="shared" ref="I8624" si="6963">SUM(I8618:I8623)</f>
        <v>12519200</v>
      </c>
      <c r="J8624" s="69">
        <f t="shared" ref="J8624:K8624" si="6964">SUM(J8618:J8623)</f>
        <v>9537540</v>
      </c>
      <c r="K8624" s="69">
        <f t="shared" si="6964"/>
        <v>0</v>
      </c>
      <c r="L8624" s="69">
        <f t="shared" si="6920"/>
        <v>227470</v>
      </c>
      <c r="M8624" s="69">
        <f t="shared" ref="M8624" si="6965">SUM(M8618:M8623)</f>
        <v>0</v>
      </c>
      <c r="N8624" s="69">
        <f t="shared" ref="N8624:O8624" si="6966">SUM(N8618:N8623)</f>
        <v>0</v>
      </c>
      <c r="O8624" s="69">
        <f t="shared" si="6966"/>
        <v>227470</v>
      </c>
      <c r="P8624" s="69">
        <f t="shared" si="6923"/>
        <v>227470</v>
      </c>
      <c r="Q8624" s="69">
        <f t="shared" si="6924"/>
        <v>2.3849965504731827</v>
      </c>
    </row>
    <row r="8625" spans="1:17" ht="15.75" thickBot="1" x14ac:dyDescent="0.3">
      <c r="A8625" s="23" t="s">
        <v>1</v>
      </c>
      <c r="B8625" s="23" t="s">
        <v>1</v>
      </c>
      <c r="C8625" s="23" t="s">
        <v>1</v>
      </c>
      <c r="D8625" s="49" t="s">
        <v>1</v>
      </c>
      <c r="E8625" s="49" t="s">
        <v>1</v>
      </c>
      <c r="F8625" s="49" t="s">
        <v>1</v>
      </c>
      <c r="G8625" s="49" t="s">
        <v>1</v>
      </c>
      <c r="H8625" s="26" t="s">
        <v>1</v>
      </c>
      <c r="I8625" s="70"/>
      <c r="J8625" s="70"/>
      <c r="K8625" s="70"/>
      <c r="L8625" s="70"/>
      <c r="M8625" s="70"/>
      <c r="N8625" s="70"/>
      <c r="O8625" s="70"/>
      <c r="P8625" s="70"/>
      <c r="Q8625" s="70"/>
    </row>
    <row r="8626" spans="1:17" ht="34.5" thickBot="1" x14ac:dyDescent="0.3">
      <c r="A8626" s="22" t="s">
        <v>4</v>
      </c>
      <c r="B8626" s="22" t="s">
        <v>5</v>
      </c>
      <c r="C8626" s="22" t="s">
        <v>6</v>
      </c>
      <c r="D8626" s="44" t="s">
        <v>2891</v>
      </c>
      <c r="E8626" s="44" t="s">
        <v>2895</v>
      </c>
      <c r="F8626" s="44" t="s">
        <v>7</v>
      </c>
      <c r="G8626" s="44" t="s">
        <v>8</v>
      </c>
      <c r="H8626" s="22" t="s">
        <v>9</v>
      </c>
      <c r="I8626" s="64" t="s">
        <v>2718</v>
      </c>
      <c r="J8626" s="64" t="s">
        <v>2879</v>
      </c>
      <c r="K8626" s="64" t="s">
        <v>2942</v>
      </c>
      <c r="L8626" s="64" t="s">
        <v>2942</v>
      </c>
      <c r="M8626" s="64" t="s">
        <v>2950</v>
      </c>
      <c r="N8626" s="64" t="s">
        <v>2949</v>
      </c>
      <c r="O8626" s="64" t="s">
        <v>2948</v>
      </c>
      <c r="P8626" s="64" t="s">
        <v>2942</v>
      </c>
      <c r="Q8626" s="64" t="s">
        <v>2944</v>
      </c>
    </row>
    <row r="8627" spans="1:17" x14ac:dyDescent="0.25">
      <c r="A8627" s="15" t="s">
        <v>1</v>
      </c>
      <c r="B8627" s="15" t="s">
        <v>1</v>
      </c>
      <c r="C8627" s="15" t="s">
        <v>1</v>
      </c>
      <c r="D8627" s="45" t="s">
        <v>1</v>
      </c>
      <c r="E8627" s="45" t="s">
        <v>1</v>
      </c>
      <c r="F8627" s="46" t="s">
        <v>1</v>
      </c>
      <c r="G8627" s="47" t="s">
        <v>1</v>
      </c>
      <c r="H8627" s="16" t="s">
        <v>1</v>
      </c>
      <c r="I8627" s="65">
        <v>1</v>
      </c>
      <c r="J8627" s="65" t="s">
        <v>2894</v>
      </c>
      <c r="K8627" s="65">
        <v>3</v>
      </c>
      <c r="L8627" s="65" t="s">
        <v>2945</v>
      </c>
      <c r="M8627" s="65">
        <v>5</v>
      </c>
      <c r="N8627" s="65">
        <v>6</v>
      </c>
      <c r="O8627" s="65">
        <v>7</v>
      </c>
      <c r="P8627" s="65" t="s">
        <v>2946</v>
      </c>
      <c r="Q8627" s="65">
        <v>9</v>
      </c>
    </row>
    <row r="8628" spans="1:17" x14ac:dyDescent="0.25">
      <c r="A8628" s="14" t="s">
        <v>2561</v>
      </c>
      <c r="B8628" s="14" t="s">
        <v>3</v>
      </c>
      <c r="C8628" s="12" t="s">
        <v>709</v>
      </c>
      <c r="D8628" s="43" t="s">
        <v>2583</v>
      </c>
      <c r="E8628" s="42" t="s">
        <v>1</v>
      </c>
      <c r="F8628" s="42" t="s">
        <v>1</v>
      </c>
      <c r="G8628" s="42" t="s">
        <v>1</v>
      </c>
      <c r="H8628" s="11" t="s">
        <v>2584</v>
      </c>
      <c r="I8628" s="63"/>
      <c r="J8628" s="63"/>
      <c r="K8628" s="63"/>
      <c r="L8628" s="63"/>
      <c r="M8628" s="63"/>
      <c r="N8628" s="63"/>
      <c r="O8628" s="63"/>
      <c r="P8628" s="63">
        <f t="shared" si="6923"/>
        <v>0</v>
      </c>
      <c r="Q8628" s="63" t="str">
        <f t="shared" si="6924"/>
        <v>-</v>
      </c>
    </row>
    <row r="8629" spans="1:17" ht="22.5" x14ac:dyDescent="0.25">
      <c r="A8629" s="14" t="s">
        <v>1</v>
      </c>
      <c r="B8629" s="14" t="s">
        <v>1</v>
      </c>
      <c r="C8629" s="14" t="s">
        <v>1</v>
      </c>
      <c r="D8629" s="42" t="s">
        <v>1</v>
      </c>
      <c r="E8629" s="42" t="s">
        <v>1</v>
      </c>
      <c r="F8629" s="42" t="s">
        <v>1</v>
      </c>
      <c r="G8629" s="42" t="s">
        <v>1</v>
      </c>
      <c r="H8629" s="17" t="s">
        <v>13</v>
      </c>
      <c r="I8629" s="66">
        <f t="shared" ref="I8629" si="6967">SUM(I8630,I8638,I8640)</f>
        <v>1220038</v>
      </c>
      <c r="J8629" s="66">
        <f t="shared" ref="J8629:K8629" si="6968">SUM(J8630,J8638,J8640)</f>
        <v>803138</v>
      </c>
      <c r="K8629" s="66">
        <f t="shared" si="6968"/>
        <v>0</v>
      </c>
      <c r="L8629" s="66">
        <f t="shared" si="6920"/>
        <v>67400</v>
      </c>
      <c r="M8629" s="66">
        <f t="shared" ref="M8629" si="6969">SUM(M8630,M8638,M8640)</f>
        <v>0</v>
      </c>
      <c r="N8629" s="66">
        <f t="shared" ref="N8629:O8629" si="6970">SUM(N8630,N8638,N8640)</f>
        <v>0</v>
      </c>
      <c r="O8629" s="66">
        <f t="shared" si="6970"/>
        <v>67400</v>
      </c>
      <c r="P8629" s="66">
        <f t="shared" si="6923"/>
        <v>67400</v>
      </c>
      <c r="Q8629" s="66">
        <f t="shared" si="6924"/>
        <v>8.3920820581269968</v>
      </c>
    </row>
    <row r="8630" spans="1:17" x14ac:dyDescent="0.25">
      <c r="A8630" s="12" t="s">
        <v>2561</v>
      </c>
      <c r="B8630" s="12" t="s">
        <v>3</v>
      </c>
      <c r="C8630" s="12" t="s">
        <v>709</v>
      </c>
      <c r="D8630" s="43" t="s">
        <v>2583</v>
      </c>
      <c r="E8630" s="42" t="s">
        <v>2709</v>
      </c>
      <c r="F8630" s="42" t="s">
        <v>1</v>
      </c>
      <c r="G8630" s="42" t="s">
        <v>1</v>
      </c>
      <c r="H8630" s="11" t="s">
        <v>15</v>
      </c>
      <c r="I8630" s="67">
        <f t="shared" ref="I8630" si="6971">SUM(I8631,I8632)</f>
        <v>819685</v>
      </c>
      <c r="J8630" s="67">
        <f t="shared" ref="J8630:K8630" si="6972">SUM(J8631,J8632)</f>
        <v>639685</v>
      </c>
      <c r="K8630" s="67">
        <f t="shared" si="6972"/>
        <v>0</v>
      </c>
      <c r="L8630" s="67">
        <f t="shared" si="6920"/>
        <v>52750</v>
      </c>
      <c r="M8630" s="67">
        <f t="shared" ref="M8630" si="6973">SUM(M8631,M8632)</f>
        <v>0</v>
      </c>
      <c r="N8630" s="67">
        <f t="shared" ref="N8630:O8630" si="6974">SUM(N8631,N8632)</f>
        <v>0</v>
      </c>
      <c r="O8630" s="67">
        <f t="shared" si="6974"/>
        <v>52750</v>
      </c>
      <c r="P8630" s="67">
        <f t="shared" si="6923"/>
        <v>52750</v>
      </c>
      <c r="Q8630" s="67">
        <f t="shared" si="6924"/>
        <v>8.2462461993012184</v>
      </c>
    </row>
    <row r="8631" spans="1:17" x14ac:dyDescent="0.25">
      <c r="A8631" s="12" t="s">
        <v>2561</v>
      </c>
      <c r="B8631" s="12" t="s">
        <v>3</v>
      </c>
      <c r="C8631" s="12" t="s">
        <v>709</v>
      </c>
      <c r="D8631" s="43" t="s">
        <v>2583</v>
      </c>
      <c r="E8631" s="48">
        <v>6111</v>
      </c>
      <c r="F8631" s="43"/>
      <c r="G8631" s="56" t="s">
        <v>2938</v>
      </c>
      <c r="H8631" s="23" t="s">
        <v>16</v>
      </c>
      <c r="I8631" s="68">
        <v>706677</v>
      </c>
      <c r="J8631" s="68">
        <v>526677</v>
      </c>
      <c r="K8631" s="68"/>
      <c r="L8631" s="68">
        <f t="shared" si="6920"/>
        <v>45000</v>
      </c>
      <c r="M8631" s="68"/>
      <c r="N8631" s="68"/>
      <c r="O8631" s="68">
        <v>45000</v>
      </c>
      <c r="P8631" s="68">
        <f t="shared" si="6923"/>
        <v>45000</v>
      </c>
      <c r="Q8631" s="68">
        <f t="shared" si="6924"/>
        <v>8.544136159353835</v>
      </c>
    </row>
    <row r="8632" spans="1:17" x14ac:dyDescent="0.25">
      <c r="A8632" s="14" t="s">
        <v>2561</v>
      </c>
      <c r="B8632" s="14" t="s">
        <v>3</v>
      </c>
      <c r="C8632" s="14" t="s">
        <v>709</v>
      </c>
      <c r="D8632" s="50" t="s">
        <v>2583</v>
      </c>
      <c r="E8632" s="50" t="s">
        <v>2719</v>
      </c>
      <c r="F8632" s="43" t="s">
        <v>1</v>
      </c>
      <c r="G8632" s="49" t="s">
        <v>1</v>
      </c>
      <c r="H8632" s="11" t="s">
        <v>19</v>
      </c>
      <c r="I8632" s="67">
        <f t="shared" ref="I8632:O8632" si="6975">SUM(I8633:I8637)</f>
        <v>113008</v>
      </c>
      <c r="J8632" s="67">
        <f t="shared" si="6975"/>
        <v>113008</v>
      </c>
      <c r="K8632" s="67">
        <f t="shared" si="6975"/>
        <v>0</v>
      </c>
      <c r="L8632" s="67">
        <f t="shared" si="6920"/>
        <v>7750</v>
      </c>
      <c r="M8632" s="67">
        <f t="shared" si="6975"/>
        <v>0</v>
      </c>
      <c r="N8632" s="67">
        <f t="shared" si="6975"/>
        <v>0</v>
      </c>
      <c r="O8632" s="67">
        <f t="shared" si="6975"/>
        <v>7750</v>
      </c>
      <c r="P8632" s="67">
        <f t="shared" si="6923"/>
        <v>7750</v>
      </c>
      <c r="Q8632" s="67">
        <f t="shared" si="6924"/>
        <v>6.8579215630751813</v>
      </c>
    </row>
    <row r="8633" spans="1:17" x14ac:dyDescent="0.25">
      <c r="A8633" s="12" t="s">
        <v>2561</v>
      </c>
      <c r="B8633" s="12" t="s">
        <v>3</v>
      </c>
      <c r="C8633" s="12" t="s">
        <v>709</v>
      </c>
      <c r="D8633" s="43" t="s">
        <v>2583</v>
      </c>
      <c r="E8633" s="48">
        <v>6112</v>
      </c>
      <c r="F8633" s="43" t="s">
        <v>2585</v>
      </c>
      <c r="G8633" s="56" t="s">
        <v>2938</v>
      </c>
      <c r="H8633" s="23" t="s">
        <v>73</v>
      </c>
      <c r="I8633" s="68">
        <v>23400</v>
      </c>
      <c r="J8633" s="68">
        <v>23400</v>
      </c>
      <c r="K8633" s="68"/>
      <c r="L8633" s="68">
        <f t="shared" si="6920"/>
        <v>1950</v>
      </c>
      <c r="M8633" s="68"/>
      <c r="N8633" s="68"/>
      <c r="O8633" s="68">
        <v>1950</v>
      </c>
      <c r="P8633" s="68">
        <f t="shared" si="6923"/>
        <v>1950</v>
      </c>
      <c r="Q8633" s="68">
        <f t="shared" si="6924"/>
        <v>8.3333333333333321</v>
      </c>
    </row>
    <row r="8634" spans="1:17" x14ac:dyDescent="0.25">
      <c r="A8634" s="12" t="s">
        <v>2561</v>
      </c>
      <c r="B8634" s="12" t="s">
        <v>3</v>
      </c>
      <c r="C8634" s="12" t="s">
        <v>709</v>
      </c>
      <c r="D8634" s="43" t="s">
        <v>2583</v>
      </c>
      <c r="E8634" s="48">
        <v>6112</v>
      </c>
      <c r="F8634" s="43" t="s">
        <v>2586</v>
      </c>
      <c r="G8634" s="56" t="s">
        <v>2938</v>
      </c>
      <c r="H8634" s="23" t="s">
        <v>22</v>
      </c>
      <c r="I8634" s="68">
        <v>69600</v>
      </c>
      <c r="J8634" s="68">
        <v>69600</v>
      </c>
      <c r="K8634" s="68"/>
      <c r="L8634" s="68">
        <f t="shared" si="6920"/>
        <v>5800</v>
      </c>
      <c r="M8634" s="68"/>
      <c r="N8634" s="68"/>
      <c r="O8634" s="68">
        <v>5800</v>
      </c>
      <c r="P8634" s="68">
        <f t="shared" si="6923"/>
        <v>5800</v>
      </c>
      <c r="Q8634" s="68">
        <f t="shared" si="6924"/>
        <v>8.3333333333333321</v>
      </c>
    </row>
    <row r="8635" spans="1:17" x14ac:dyDescent="0.25">
      <c r="A8635" s="12" t="s">
        <v>2561</v>
      </c>
      <c r="B8635" s="12" t="s">
        <v>3</v>
      </c>
      <c r="C8635" s="12" t="s">
        <v>709</v>
      </c>
      <c r="D8635" s="43" t="s">
        <v>2583</v>
      </c>
      <c r="E8635" s="48">
        <v>6112</v>
      </c>
      <c r="F8635" s="43" t="s">
        <v>2587</v>
      </c>
      <c r="G8635" s="56" t="s">
        <v>2938</v>
      </c>
      <c r="H8635" s="23" t="s">
        <v>24</v>
      </c>
      <c r="I8635" s="68">
        <v>11908</v>
      </c>
      <c r="J8635" s="68">
        <v>11908</v>
      </c>
      <c r="K8635" s="68"/>
      <c r="L8635" s="68">
        <f t="shared" si="6920"/>
        <v>0</v>
      </c>
      <c r="M8635" s="68"/>
      <c r="N8635" s="68"/>
      <c r="O8635" s="68"/>
      <c r="P8635" s="68">
        <f t="shared" si="6923"/>
        <v>0</v>
      </c>
      <c r="Q8635" s="68">
        <f t="shared" si="6924"/>
        <v>0</v>
      </c>
    </row>
    <row r="8636" spans="1:17" x14ac:dyDescent="0.25">
      <c r="A8636" s="12" t="s">
        <v>2561</v>
      </c>
      <c r="B8636" s="12" t="s">
        <v>3</v>
      </c>
      <c r="C8636" s="12" t="s">
        <v>709</v>
      </c>
      <c r="D8636" s="43" t="s">
        <v>2583</v>
      </c>
      <c r="E8636" s="48">
        <v>6112</v>
      </c>
      <c r="F8636" s="43" t="s">
        <v>2588</v>
      </c>
      <c r="G8636" s="56" t="s">
        <v>2938</v>
      </c>
      <c r="H8636" s="23" t="s">
        <v>76</v>
      </c>
      <c r="I8636" s="68">
        <v>4500</v>
      </c>
      <c r="J8636" s="68">
        <v>4500</v>
      </c>
      <c r="K8636" s="68"/>
      <c r="L8636" s="68">
        <f t="shared" si="6920"/>
        <v>0</v>
      </c>
      <c r="M8636" s="68"/>
      <c r="N8636" s="68"/>
      <c r="O8636" s="68"/>
      <c r="P8636" s="68">
        <f t="shared" si="6923"/>
        <v>0</v>
      </c>
      <c r="Q8636" s="68">
        <f t="shared" si="6924"/>
        <v>0</v>
      </c>
    </row>
    <row r="8637" spans="1:17" x14ac:dyDescent="0.25">
      <c r="A8637" s="12" t="s">
        <v>2561</v>
      </c>
      <c r="B8637" s="12" t="s">
        <v>3</v>
      </c>
      <c r="C8637" s="12" t="s">
        <v>709</v>
      </c>
      <c r="D8637" s="43" t="s">
        <v>2583</v>
      </c>
      <c r="E8637" s="48">
        <v>6112</v>
      </c>
      <c r="F8637" s="43" t="s">
        <v>2589</v>
      </c>
      <c r="G8637" s="56" t="s">
        <v>2938</v>
      </c>
      <c r="H8637" s="23" t="s">
        <v>26</v>
      </c>
      <c r="I8637" s="68">
        <v>3600</v>
      </c>
      <c r="J8637" s="68">
        <v>3600</v>
      </c>
      <c r="K8637" s="68"/>
      <c r="L8637" s="68">
        <f t="shared" si="6920"/>
        <v>0</v>
      </c>
      <c r="M8637" s="68"/>
      <c r="N8637" s="68"/>
      <c r="O8637" s="68"/>
      <c r="P8637" s="68">
        <f t="shared" si="6923"/>
        <v>0</v>
      </c>
      <c r="Q8637" s="68">
        <f t="shared" si="6924"/>
        <v>0</v>
      </c>
    </row>
    <row r="8638" spans="1:17" x14ac:dyDescent="0.25">
      <c r="A8638" s="12" t="s">
        <v>2561</v>
      </c>
      <c r="B8638" s="12" t="s">
        <v>3</v>
      </c>
      <c r="C8638" s="12" t="s">
        <v>709</v>
      </c>
      <c r="D8638" s="43" t="s">
        <v>2583</v>
      </c>
      <c r="E8638" s="42" t="s">
        <v>2710</v>
      </c>
      <c r="F8638" s="42" t="s">
        <v>1</v>
      </c>
      <c r="G8638" s="42" t="s">
        <v>1</v>
      </c>
      <c r="H8638" s="11" t="s">
        <v>28</v>
      </c>
      <c r="I8638" s="67">
        <f t="shared" ref="I8638:O8638" si="6976">SUM(I8639)</f>
        <v>69550</v>
      </c>
      <c r="J8638" s="67">
        <f t="shared" si="6976"/>
        <v>69550</v>
      </c>
      <c r="K8638" s="67">
        <f t="shared" si="6976"/>
        <v>0</v>
      </c>
      <c r="L8638" s="67">
        <f t="shared" si="6920"/>
        <v>6000</v>
      </c>
      <c r="M8638" s="67">
        <f t="shared" si="6976"/>
        <v>0</v>
      </c>
      <c r="N8638" s="67">
        <f t="shared" si="6976"/>
        <v>0</v>
      </c>
      <c r="O8638" s="67">
        <f t="shared" si="6976"/>
        <v>6000</v>
      </c>
      <c r="P8638" s="67">
        <f t="shared" si="6923"/>
        <v>6000</v>
      </c>
      <c r="Q8638" s="67">
        <f t="shared" si="6924"/>
        <v>8.6268871315600286</v>
      </c>
    </row>
    <row r="8639" spans="1:17" x14ac:dyDescent="0.25">
      <c r="A8639" s="12" t="s">
        <v>2561</v>
      </c>
      <c r="B8639" s="12" t="s">
        <v>3</v>
      </c>
      <c r="C8639" s="12" t="s">
        <v>709</v>
      </c>
      <c r="D8639" s="43" t="s">
        <v>2583</v>
      </c>
      <c r="E8639" s="48">
        <v>6121</v>
      </c>
      <c r="F8639" s="43"/>
      <c r="G8639" s="56" t="s">
        <v>2938</v>
      </c>
      <c r="H8639" s="23" t="s">
        <v>29</v>
      </c>
      <c r="I8639" s="68">
        <v>69550</v>
      </c>
      <c r="J8639" s="68">
        <v>69550</v>
      </c>
      <c r="K8639" s="68"/>
      <c r="L8639" s="68">
        <f t="shared" si="6920"/>
        <v>6000</v>
      </c>
      <c r="M8639" s="68"/>
      <c r="N8639" s="68"/>
      <c r="O8639" s="68">
        <v>6000</v>
      </c>
      <c r="P8639" s="68">
        <f t="shared" si="6923"/>
        <v>6000</v>
      </c>
      <c r="Q8639" s="68">
        <f t="shared" si="6924"/>
        <v>8.6268871315600286</v>
      </c>
    </row>
    <row r="8640" spans="1:17" x14ac:dyDescent="0.25">
      <c r="A8640" s="12" t="s">
        <v>2561</v>
      </c>
      <c r="B8640" s="12" t="s">
        <v>3</v>
      </c>
      <c r="C8640" s="12" t="s">
        <v>709</v>
      </c>
      <c r="D8640" s="43" t="s">
        <v>2583</v>
      </c>
      <c r="E8640" s="42" t="s">
        <v>2711</v>
      </c>
      <c r="F8640" s="42" t="s">
        <v>1</v>
      </c>
      <c r="G8640" s="42" t="s">
        <v>1</v>
      </c>
      <c r="H8640" s="11" t="s">
        <v>32</v>
      </c>
      <c r="I8640" s="67">
        <f t="shared" ref="I8640:O8640" si="6977">SUM(I8641:I8649)</f>
        <v>330803</v>
      </c>
      <c r="J8640" s="67">
        <f t="shared" si="6977"/>
        <v>93903</v>
      </c>
      <c r="K8640" s="67">
        <f t="shared" si="6977"/>
        <v>0</v>
      </c>
      <c r="L8640" s="67">
        <f t="shared" si="6920"/>
        <v>8650</v>
      </c>
      <c r="M8640" s="67">
        <f t="shared" si="6977"/>
        <v>0</v>
      </c>
      <c r="N8640" s="67">
        <f t="shared" si="6977"/>
        <v>0</v>
      </c>
      <c r="O8640" s="67">
        <f t="shared" si="6977"/>
        <v>8650</v>
      </c>
      <c r="P8640" s="67">
        <f t="shared" si="6923"/>
        <v>8650</v>
      </c>
      <c r="Q8640" s="67">
        <f t="shared" si="6924"/>
        <v>9.2116332811518262</v>
      </c>
    </row>
    <row r="8641" spans="1:17" x14ac:dyDescent="0.25">
      <c r="A8641" s="12" t="s">
        <v>2561</v>
      </c>
      <c r="B8641" s="12" t="s">
        <v>3</v>
      </c>
      <c r="C8641" s="12" t="s">
        <v>709</v>
      </c>
      <c r="D8641" s="43" t="s">
        <v>2583</v>
      </c>
      <c r="E8641" s="48">
        <v>6131</v>
      </c>
      <c r="F8641" s="43"/>
      <c r="G8641" s="56" t="s">
        <v>2938</v>
      </c>
      <c r="H8641" s="23" t="s">
        <v>33</v>
      </c>
      <c r="I8641" s="68">
        <v>12500</v>
      </c>
      <c r="J8641" s="68">
        <v>0</v>
      </c>
      <c r="K8641" s="68"/>
      <c r="L8641" s="68">
        <f t="shared" si="6920"/>
        <v>0</v>
      </c>
      <c r="M8641" s="68"/>
      <c r="N8641" s="68"/>
      <c r="O8641" s="68"/>
      <c r="P8641" s="68">
        <f t="shared" si="6923"/>
        <v>0</v>
      </c>
      <c r="Q8641" s="68" t="str">
        <f t="shared" si="6924"/>
        <v>-</v>
      </c>
    </row>
    <row r="8642" spans="1:17" x14ac:dyDescent="0.25">
      <c r="A8642" s="12" t="s">
        <v>2561</v>
      </c>
      <c r="B8642" s="12" t="s">
        <v>3</v>
      </c>
      <c r="C8642" s="12" t="s">
        <v>709</v>
      </c>
      <c r="D8642" s="43" t="s">
        <v>2583</v>
      </c>
      <c r="E8642" s="48">
        <v>6132</v>
      </c>
      <c r="F8642" s="43"/>
      <c r="G8642" s="56" t="s">
        <v>2938</v>
      </c>
      <c r="H8642" s="23" t="s">
        <v>227</v>
      </c>
      <c r="I8642" s="68">
        <v>12533</v>
      </c>
      <c r="J8642" s="68">
        <v>5433</v>
      </c>
      <c r="K8642" s="68"/>
      <c r="L8642" s="68">
        <f t="shared" si="6920"/>
        <v>1000</v>
      </c>
      <c r="M8642" s="68"/>
      <c r="N8642" s="68"/>
      <c r="O8642" s="68">
        <v>1000</v>
      </c>
      <c r="P8642" s="68">
        <f t="shared" si="6923"/>
        <v>1000</v>
      </c>
      <c r="Q8642" s="68">
        <f t="shared" si="6924"/>
        <v>18.406037180195103</v>
      </c>
    </row>
    <row r="8643" spans="1:17" x14ac:dyDescent="0.25">
      <c r="A8643" s="12" t="s">
        <v>2561</v>
      </c>
      <c r="B8643" s="12" t="s">
        <v>3</v>
      </c>
      <c r="C8643" s="12" t="s">
        <v>709</v>
      </c>
      <c r="D8643" s="43" t="s">
        <v>2583</v>
      </c>
      <c r="E8643" s="48">
        <v>6133</v>
      </c>
      <c r="F8643" s="43"/>
      <c r="G8643" s="56" t="s">
        <v>2938</v>
      </c>
      <c r="H8643" s="23" t="s">
        <v>229</v>
      </c>
      <c r="I8643" s="68">
        <v>20000</v>
      </c>
      <c r="J8643" s="68">
        <v>3000</v>
      </c>
      <c r="K8643" s="68"/>
      <c r="L8643" s="68">
        <f t="shared" si="6920"/>
        <v>500</v>
      </c>
      <c r="M8643" s="68"/>
      <c r="N8643" s="68"/>
      <c r="O8643" s="68">
        <v>500</v>
      </c>
      <c r="P8643" s="68">
        <f t="shared" si="6923"/>
        <v>500</v>
      </c>
      <c r="Q8643" s="68">
        <f t="shared" si="6924"/>
        <v>16.666666666666664</v>
      </c>
    </row>
    <row r="8644" spans="1:17" x14ac:dyDescent="0.25">
      <c r="A8644" s="12" t="s">
        <v>2561</v>
      </c>
      <c r="B8644" s="12" t="s">
        <v>3</v>
      </c>
      <c r="C8644" s="12" t="s">
        <v>709</v>
      </c>
      <c r="D8644" s="43" t="s">
        <v>2583</v>
      </c>
      <c r="E8644" s="48">
        <v>6134</v>
      </c>
      <c r="F8644" s="43"/>
      <c r="G8644" s="56" t="s">
        <v>2938</v>
      </c>
      <c r="H8644" s="23" t="s">
        <v>169</v>
      </c>
      <c r="I8644" s="68">
        <v>20000</v>
      </c>
      <c r="J8644" s="68">
        <v>0</v>
      </c>
      <c r="K8644" s="68"/>
      <c r="L8644" s="68">
        <f t="shared" si="6920"/>
        <v>0</v>
      </c>
      <c r="M8644" s="68"/>
      <c r="N8644" s="68"/>
      <c r="O8644" s="68"/>
      <c r="P8644" s="68">
        <f t="shared" si="6923"/>
        <v>0</v>
      </c>
      <c r="Q8644" s="68" t="str">
        <f t="shared" si="6924"/>
        <v>-</v>
      </c>
    </row>
    <row r="8645" spans="1:17" x14ac:dyDescent="0.25">
      <c r="A8645" s="12" t="s">
        <v>2561</v>
      </c>
      <c r="B8645" s="12" t="s">
        <v>3</v>
      </c>
      <c r="C8645" s="12" t="s">
        <v>709</v>
      </c>
      <c r="D8645" s="43" t="s">
        <v>2583</v>
      </c>
      <c r="E8645" s="48">
        <v>6135</v>
      </c>
      <c r="F8645" s="43"/>
      <c r="G8645" s="56" t="s">
        <v>2938</v>
      </c>
      <c r="H8645" s="23" t="s">
        <v>231</v>
      </c>
      <c r="I8645" s="68">
        <v>18300</v>
      </c>
      <c r="J8645" s="68">
        <v>6000</v>
      </c>
      <c r="K8645" s="68"/>
      <c r="L8645" s="68">
        <f t="shared" si="6920"/>
        <v>1000</v>
      </c>
      <c r="M8645" s="68"/>
      <c r="N8645" s="68"/>
      <c r="O8645" s="68">
        <v>1000</v>
      </c>
      <c r="P8645" s="68">
        <f t="shared" si="6923"/>
        <v>1000</v>
      </c>
      <c r="Q8645" s="68">
        <f t="shared" si="6924"/>
        <v>16.666666666666664</v>
      </c>
    </row>
    <row r="8646" spans="1:17" x14ac:dyDescent="0.25">
      <c r="A8646" s="12" t="s">
        <v>2561</v>
      </c>
      <c r="B8646" s="12" t="s">
        <v>3</v>
      </c>
      <c r="C8646" s="12" t="s">
        <v>709</v>
      </c>
      <c r="D8646" s="43" t="s">
        <v>2583</v>
      </c>
      <c r="E8646" s="48">
        <v>6136</v>
      </c>
      <c r="F8646" s="43"/>
      <c r="G8646" s="56" t="s">
        <v>2938</v>
      </c>
      <c r="H8646" s="23" t="s">
        <v>233</v>
      </c>
      <c r="I8646" s="68">
        <v>23500</v>
      </c>
      <c r="J8646" s="68">
        <v>22300</v>
      </c>
      <c r="K8646" s="68"/>
      <c r="L8646" s="68">
        <f t="shared" si="6920"/>
        <v>1000</v>
      </c>
      <c r="M8646" s="68"/>
      <c r="N8646" s="68"/>
      <c r="O8646" s="68">
        <v>1000</v>
      </c>
      <c r="P8646" s="68">
        <f t="shared" si="6923"/>
        <v>1000</v>
      </c>
      <c r="Q8646" s="68">
        <f t="shared" si="6924"/>
        <v>4.4843049327354256</v>
      </c>
    </row>
    <row r="8647" spans="1:17" x14ac:dyDescent="0.25">
      <c r="A8647" s="12" t="s">
        <v>2561</v>
      </c>
      <c r="B8647" s="12" t="s">
        <v>3</v>
      </c>
      <c r="C8647" s="12" t="s">
        <v>709</v>
      </c>
      <c r="D8647" s="43" t="s">
        <v>2583</v>
      </c>
      <c r="E8647" s="48">
        <v>6137</v>
      </c>
      <c r="F8647" s="43"/>
      <c r="G8647" s="56" t="s">
        <v>2938</v>
      </c>
      <c r="H8647" s="23" t="s">
        <v>235</v>
      </c>
      <c r="I8647" s="68">
        <v>25700</v>
      </c>
      <c r="J8647" s="68">
        <v>700</v>
      </c>
      <c r="K8647" s="68"/>
      <c r="L8647" s="68">
        <f t="shared" si="6920"/>
        <v>0</v>
      </c>
      <c r="M8647" s="68"/>
      <c r="N8647" s="68"/>
      <c r="O8647" s="68"/>
      <c r="P8647" s="68">
        <f t="shared" si="6923"/>
        <v>0</v>
      </c>
      <c r="Q8647" s="68">
        <f t="shared" si="6924"/>
        <v>0</v>
      </c>
    </row>
    <row r="8648" spans="1:17" x14ac:dyDescent="0.25">
      <c r="A8648" s="12" t="s">
        <v>2561</v>
      </c>
      <c r="B8648" s="12" t="s">
        <v>3</v>
      </c>
      <c r="C8648" s="12" t="s">
        <v>709</v>
      </c>
      <c r="D8648" s="43" t="s">
        <v>2583</v>
      </c>
      <c r="E8648" s="48">
        <v>6138</v>
      </c>
      <c r="F8648" s="43"/>
      <c r="G8648" s="56" t="s">
        <v>2938</v>
      </c>
      <c r="H8648" s="23" t="s">
        <v>237</v>
      </c>
      <c r="I8648" s="68">
        <v>6188</v>
      </c>
      <c r="J8648" s="68">
        <v>3488</v>
      </c>
      <c r="K8648" s="68"/>
      <c r="L8648" s="68">
        <f t="shared" si="6920"/>
        <v>0</v>
      </c>
      <c r="M8648" s="68"/>
      <c r="N8648" s="68"/>
      <c r="O8648" s="68"/>
      <c r="P8648" s="68">
        <f t="shared" si="6923"/>
        <v>0</v>
      </c>
      <c r="Q8648" s="68">
        <f t="shared" si="6924"/>
        <v>0</v>
      </c>
    </row>
    <row r="8649" spans="1:17" x14ac:dyDescent="0.25">
      <c r="A8649" s="14" t="s">
        <v>2561</v>
      </c>
      <c r="B8649" s="14" t="s">
        <v>3</v>
      </c>
      <c r="C8649" s="14" t="s">
        <v>709</v>
      </c>
      <c r="D8649" s="50" t="s">
        <v>2583</v>
      </c>
      <c r="E8649" s="50" t="s">
        <v>2720</v>
      </c>
      <c r="F8649" s="43" t="s">
        <v>1</v>
      </c>
      <c r="G8649" s="49" t="s">
        <v>1</v>
      </c>
      <c r="H8649" s="11" t="s">
        <v>35</v>
      </c>
      <c r="I8649" s="67">
        <f t="shared" ref="I8649:O8649" si="6978">SUM(I8650:I8652)</f>
        <v>192082</v>
      </c>
      <c r="J8649" s="67">
        <f t="shared" si="6978"/>
        <v>52982</v>
      </c>
      <c r="K8649" s="67">
        <f t="shared" si="6978"/>
        <v>0</v>
      </c>
      <c r="L8649" s="67">
        <f t="shared" si="6920"/>
        <v>5150</v>
      </c>
      <c r="M8649" s="67">
        <f t="shared" si="6978"/>
        <v>0</v>
      </c>
      <c r="N8649" s="67">
        <f t="shared" si="6978"/>
        <v>0</v>
      </c>
      <c r="O8649" s="67">
        <f t="shared" si="6978"/>
        <v>5150</v>
      </c>
      <c r="P8649" s="67">
        <f t="shared" si="6923"/>
        <v>5150</v>
      </c>
      <c r="Q8649" s="67">
        <f t="shared" si="6924"/>
        <v>9.7202823600468093</v>
      </c>
    </row>
    <row r="8650" spans="1:17" x14ac:dyDescent="0.25">
      <c r="A8650" s="12" t="s">
        <v>2561</v>
      </c>
      <c r="B8650" s="12" t="s">
        <v>3</v>
      </c>
      <c r="C8650" s="12" t="s">
        <v>709</v>
      </c>
      <c r="D8650" s="43" t="s">
        <v>2583</v>
      </c>
      <c r="E8650" s="48">
        <v>6139</v>
      </c>
      <c r="F8650" s="43"/>
      <c r="G8650" s="56" t="s">
        <v>2938</v>
      </c>
      <c r="H8650" s="23" t="s">
        <v>35</v>
      </c>
      <c r="I8650" s="68">
        <v>184100</v>
      </c>
      <c r="J8650" s="68">
        <v>45000</v>
      </c>
      <c r="K8650" s="68"/>
      <c r="L8650" s="68">
        <f t="shared" si="6920"/>
        <v>5000</v>
      </c>
      <c r="M8650" s="68"/>
      <c r="N8650" s="68"/>
      <c r="O8650" s="68">
        <v>5000</v>
      </c>
      <c r="P8650" s="68">
        <f t="shared" si="6923"/>
        <v>5000</v>
      </c>
      <c r="Q8650" s="68">
        <f t="shared" si="6924"/>
        <v>11.111111111111111</v>
      </c>
    </row>
    <row r="8651" spans="1:17" x14ac:dyDescent="0.25">
      <c r="A8651" s="12" t="s">
        <v>2561</v>
      </c>
      <c r="B8651" s="12" t="s">
        <v>3</v>
      </c>
      <c r="C8651" s="12" t="s">
        <v>709</v>
      </c>
      <c r="D8651" s="43" t="s">
        <v>2583</v>
      </c>
      <c r="E8651" s="48">
        <v>6139</v>
      </c>
      <c r="F8651" s="43" t="s">
        <v>2590</v>
      </c>
      <c r="G8651" s="56" t="s">
        <v>2938</v>
      </c>
      <c r="H8651" s="23" t="s">
        <v>43</v>
      </c>
      <c r="I8651" s="68">
        <v>1482</v>
      </c>
      <c r="J8651" s="68">
        <v>1482</v>
      </c>
      <c r="K8651" s="68"/>
      <c r="L8651" s="68">
        <f t="shared" si="6920"/>
        <v>150</v>
      </c>
      <c r="M8651" s="68"/>
      <c r="N8651" s="68"/>
      <c r="O8651" s="68">
        <v>150</v>
      </c>
      <c r="P8651" s="68">
        <f t="shared" si="6923"/>
        <v>150</v>
      </c>
      <c r="Q8651" s="68">
        <f t="shared" si="6924"/>
        <v>10.121457489878543</v>
      </c>
    </row>
    <row r="8652" spans="1:17" ht="22.5" x14ac:dyDescent="0.25">
      <c r="A8652" s="12" t="s">
        <v>2561</v>
      </c>
      <c r="B8652" s="12" t="s">
        <v>3</v>
      </c>
      <c r="C8652" s="12" t="s">
        <v>709</v>
      </c>
      <c r="D8652" s="43" t="s">
        <v>2583</v>
      </c>
      <c r="E8652" s="48">
        <v>6139</v>
      </c>
      <c r="F8652" s="43" t="s">
        <v>2591</v>
      </c>
      <c r="G8652" s="56" t="s">
        <v>2938</v>
      </c>
      <c r="H8652" s="23" t="s">
        <v>49</v>
      </c>
      <c r="I8652" s="68">
        <v>6500</v>
      </c>
      <c r="J8652" s="68">
        <v>6500</v>
      </c>
      <c r="K8652" s="68"/>
      <c r="L8652" s="68">
        <f t="shared" ref="L8652:L8715" si="6979">SUM(M8652:O8652)</f>
        <v>0</v>
      </c>
      <c r="M8652" s="68"/>
      <c r="N8652" s="68"/>
      <c r="O8652" s="68"/>
      <c r="P8652" s="68">
        <f t="shared" si="6923"/>
        <v>0</v>
      </c>
      <c r="Q8652" s="68">
        <f t="shared" si="6924"/>
        <v>0</v>
      </c>
    </row>
    <row r="8653" spans="1:17" ht="22.5" x14ac:dyDescent="0.25">
      <c r="A8653" s="14" t="s">
        <v>1</v>
      </c>
      <c r="B8653" s="14" t="s">
        <v>1</v>
      </c>
      <c r="C8653" s="14" t="s">
        <v>1</v>
      </c>
      <c r="D8653" s="42" t="s">
        <v>1</v>
      </c>
      <c r="E8653" s="42" t="s">
        <v>1</v>
      </c>
      <c r="F8653" s="42" t="s">
        <v>1</v>
      </c>
      <c r="G8653" s="42" t="s">
        <v>1</v>
      </c>
      <c r="H8653" s="17" t="s">
        <v>50</v>
      </c>
      <c r="I8653" s="66">
        <f t="shared" ref="I8653:O8654" si="6980">SUM(I8654)</f>
        <v>100</v>
      </c>
      <c r="J8653" s="66">
        <f t="shared" si="6980"/>
        <v>100</v>
      </c>
      <c r="K8653" s="66">
        <f t="shared" si="6980"/>
        <v>0</v>
      </c>
      <c r="L8653" s="66">
        <f t="shared" si="6979"/>
        <v>0</v>
      </c>
      <c r="M8653" s="66">
        <f t="shared" si="6980"/>
        <v>0</v>
      </c>
      <c r="N8653" s="66">
        <f t="shared" si="6980"/>
        <v>0</v>
      </c>
      <c r="O8653" s="66">
        <f t="shared" si="6980"/>
        <v>0</v>
      </c>
      <c r="P8653" s="66">
        <f t="shared" si="6923"/>
        <v>0</v>
      </c>
      <c r="Q8653" s="66">
        <f t="shared" si="6924"/>
        <v>0</v>
      </c>
    </row>
    <row r="8654" spans="1:17" x14ac:dyDescent="0.25">
      <c r="A8654" s="12" t="s">
        <v>2561</v>
      </c>
      <c r="B8654" s="12" t="s">
        <v>3</v>
      </c>
      <c r="C8654" s="12" t="s">
        <v>709</v>
      </c>
      <c r="D8654" s="43" t="s">
        <v>2583</v>
      </c>
      <c r="E8654" s="42" t="s">
        <v>2712</v>
      </c>
      <c r="F8654" s="42" t="s">
        <v>1</v>
      </c>
      <c r="G8654" s="42" t="s">
        <v>1</v>
      </c>
      <c r="H8654" s="11" t="s">
        <v>52</v>
      </c>
      <c r="I8654" s="67">
        <f t="shared" si="6980"/>
        <v>100</v>
      </c>
      <c r="J8654" s="67">
        <f t="shared" si="6980"/>
        <v>100</v>
      </c>
      <c r="K8654" s="67">
        <f t="shared" si="6980"/>
        <v>0</v>
      </c>
      <c r="L8654" s="67">
        <f t="shared" si="6979"/>
        <v>0</v>
      </c>
      <c r="M8654" s="67">
        <f t="shared" si="6980"/>
        <v>0</v>
      </c>
      <c r="N8654" s="67">
        <f t="shared" si="6980"/>
        <v>0</v>
      </c>
      <c r="O8654" s="67">
        <f t="shared" si="6980"/>
        <v>0</v>
      </c>
      <c r="P8654" s="67">
        <f t="shared" si="6923"/>
        <v>0</v>
      </c>
      <c r="Q8654" s="67">
        <f t="shared" si="6924"/>
        <v>0</v>
      </c>
    </row>
    <row r="8655" spans="1:17" x14ac:dyDescent="0.25">
      <c r="A8655" s="12" t="s">
        <v>2561</v>
      </c>
      <c r="B8655" s="12" t="s">
        <v>3</v>
      </c>
      <c r="C8655" s="12" t="s">
        <v>709</v>
      </c>
      <c r="D8655" s="43" t="s">
        <v>2583</v>
      </c>
      <c r="E8655" s="48">
        <v>6148</v>
      </c>
      <c r="F8655" s="43"/>
      <c r="G8655" s="56" t="s">
        <v>2938</v>
      </c>
      <c r="H8655" s="23" t="s">
        <v>58</v>
      </c>
      <c r="I8655" s="68">
        <v>100</v>
      </c>
      <c r="J8655" s="68">
        <v>100</v>
      </c>
      <c r="K8655" s="68"/>
      <c r="L8655" s="68">
        <f t="shared" si="6979"/>
        <v>0</v>
      </c>
      <c r="M8655" s="68"/>
      <c r="N8655" s="68"/>
      <c r="O8655" s="68"/>
      <c r="P8655" s="68">
        <f t="shared" si="6923"/>
        <v>0</v>
      </c>
      <c r="Q8655" s="68">
        <f t="shared" si="6924"/>
        <v>0</v>
      </c>
    </row>
    <row r="8656" spans="1:17" ht="22.5" x14ac:dyDescent="0.25">
      <c r="A8656" s="14" t="s">
        <v>1</v>
      </c>
      <c r="B8656" s="14" t="s">
        <v>1</v>
      </c>
      <c r="C8656" s="14" t="s">
        <v>1</v>
      </c>
      <c r="D8656" s="42" t="s">
        <v>1</v>
      </c>
      <c r="E8656" s="42" t="s">
        <v>1</v>
      </c>
      <c r="F8656" s="42" t="s">
        <v>1</v>
      </c>
      <c r="G8656" s="42" t="s">
        <v>1</v>
      </c>
      <c r="H8656" s="17" t="s">
        <v>92</v>
      </c>
      <c r="I8656" s="66">
        <f t="shared" ref="I8656:O8657" si="6981">SUM(I8657)</f>
        <v>40000</v>
      </c>
      <c r="J8656" s="66">
        <f t="shared" si="6981"/>
        <v>0</v>
      </c>
      <c r="K8656" s="66">
        <f t="shared" si="6981"/>
        <v>0</v>
      </c>
      <c r="L8656" s="66">
        <f t="shared" si="6979"/>
        <v>0</v>
      </c>
      <c r="M8656" s="66">
        <f t="shared" si="6981"/>
        <v>0</v>
      </c>
      <c r="N8656" s="66">
        <f t="shared" si="6981"/>
        <v>0</v>
      </c>
      <c r="O8656" s="66">
        <f t="shared" si="6981"/>
        <v>0</v>
      </c>
      <c r="P8656" s="66">
        <f t="shared" si="6923"/>
        <v>0</v>
      </c>
      <c r="Q8656" s="66" t="str">
        <f t="shared" si="6924"/>
        <v>-</v>
      </c>
    </row>
    <row r="8657" spans="1:17" x14ac:dyDescent="0.25">
      <c r="A8657" s="12" t="s">
        <v>2561</v>
      </c>
      <c r="B8657" s="12" t="s">
        <v>3</v>
      </c>
      <c r="C8657" s="12" t="s">
        <v>709</v>
      </c>
      <c r="D8657" s="43" t="s">
        <v>2583</v>
      </c>
      <c r="E8657" s="42" t="s">
        <v>2713</v>
      </c>
      <c r="F8657" s="42" t="s">
        <v>1</v>
      </c>
      <c r="G8657" s="42" t="s">
        <v>1</v>
      </c>
      <c r="H8657" s="11" t="s">
        <v>94</v>
      </c>
      <c r="I8657" s="67">
        <f t="shared" si="6981"/>
        <v>40000</v>
      </c>
      <c r="J8657" s="67">
        <f t="shared" si="6981"/>
        <v>0</v>
      </c>
      <c r="K8657" s="67">
        <f t="shared" si="6981"/>
        <v>0</v>
      </c>
      <c r="L8657" s="67">
        <f t="shared" si="6979"/>
        <v>0</v>
      </c>
      <c r="M8657" s="67">
        <f t="shared" si="6981"/>
        <v>0</v>
      </c>
      <c r="N8657" s="67">
        <f t="shared" si="6981"/>
        <v>0</v>
      </c>
      <c r="O8657" s="67">
        <f t="shared" si="6981"/>
        <v>0</v>
      </c>
      <c r="P8657" s="67">
        <f t="shared" ref="P8657:P8720" si="6982">K8657+L8657</f>
        <v>0</v>
      </c>
      <c r="Q8657" s="67" t="str">
        <f t="shared" ref="Q8657:Q8720" si="6983">IF(J8657=0,"-",P8657/J8657*100)</f>
        <v>-</v>
      </c>
    </row>
    <row r="8658" spans="1:17" x14ac:dyDescent="0.25">
      <c r="A8658" s="12" t="s">
        <v>2561</v>
      </c>
      <c r="B8658" s="12" t="s">
        <v>3</v>
      </c>
      <c r="C8658" s="12" t="s">
        <v>709</v>
      </c>
      <c r="D8658" s="43" t="s">
        <v>2583</v>
      </c>
      <c r="E8658" s="48">
        <v>6151</v>
      </c>
      <c r="F8658" s="43"/>
      <c r="G8658" s="56" t="s">
        <v>2938</v>
      </c>
      <c r="H8658" s="23" t="s">
        <v>110</v>
      </c>
      <c r="I8658" s="68">
        <v>40000</v>
      </c>
      <c r="J8658" s="68">
        <v>0</v>
      </c>
      <c r="K8658" s="68"/>
      <c r="L8658" s="68">
        <f t="shared" si="6979"/>
        <v>0</v>
      </c>
      <c r="M8658" s="68"/>
      <c r="N8658" s="68"/>
      <c r="O8658" s="68"/>
      <c r="P8658" s="68">
        <f t="shared" si="6982"/>
        <v>0</v>
      </c>
      <c r="Q8658" s="68" t="str">
        <f t="shared" si="6983"/>
        <v>-</v>
      </c>
    </row>
    <row r="8659" spans="1:17" ht="22.5" x14ac:dyDescent="0.25">
      <c r="A8659" s="14" t="s">
        <v>1</v>
      </c>
      <c r="B8659" s="14" t="s">
        <v>1</v>
      </c>
      <c r="C8659" s="14" t="s">
        <v>1</v>
      </c>
      <c r="D8659" s="42" t="s">
        <v>1</v>
      </c>
      <c r="E8659" s="42" t="s">
        <v>1</v>
      </c>
      <c r="F8659" s="42" t="s">
        <v>1</v>
      </c>
      <c r="G8659" s="42" t="s">
        <v>1</v>
      </c>
      <c r="H8659" s="17" t="s">
        <v>59</v>
      </c>
      <c r="I8659" s="66">
        <f t="shared" ref="I8659:O8659" si="6984">SUM(I8660)</f>
        <v>319061</v>
      </c>
      <c r="J8659" s="66">
        <f t="shared" si="6984"/>
        <v>0</v>
      </c>
      <c r="K8659" s="66">
        <f t="shared" si="6984"/>
        <v>0</v>
      </c>
      <c r="L8659" s="66">
        <f t="shared" si="6979"/>
        <v>0</v>
      </c>
      <c r="M8659" s="66">
        <f t="shared" si="6984"/>
        <v>0</v>
      </c>
      <c r="N8659" s="66">
        <f t="shared" si="6984"/>
        <v>0</v>
      </c>
      <c r="O8659" s="66">
        <f t="shared" si="6984"/>
        <v>0</v>
      </c>
      <c r="P8659" s="66">
        <f t="shared" si="6982"/>
        <v>0</v>
      </c>
      <c r="Q8659" s="66" t="str">
        <f t="shared" si="6983"/>
        <v>-</v>
      </c>
    </row>
    <row r="8660" spans="1:17" x14ac:dyDescent="0.25">
      <c r="A8660" s="12" t="s">
        <v>2561</v>
      </c>
      <c r="B8660" s="12" t="s">
        <v>3</v>
      </c>
      <c r="C8660" s="12" t="s">
        <v>709</v>
      </c>
      <c r="D8660" s="43" t="s">
        <v>2583</v>
      </c>
      <c r="E8660" s="42" t="s">
        <v>2715</v>
      </c>
      <c r="F8660" s="42" t="s">
        <v>1</v>
      </c>
      <c r="G8660" s="42" t="s">
        <v>1</v>
      </c>
      <c r="H8660" s="11" t="s">
        <v>61</v>
      </c>
      <c r="I8660" s="67">
        <f t="shared" ref="I8660" si="6985">SUM(I8661,I8663,I8664)</f>
        <v>319061</v>
      </c>
      <c r="J8660" s="67">
        <f t="shared" ref="J8660:K8660" si="6986">SUM(J8661,J8663,J8664)</f>
        <v>0</v>
      </c>
      <c r="K8660" s="67">
        <f t="shared" si="6986"/>
        <v>0</v>
      </c>
      <c r="L8660" s="67">
        <f t="shared" si="6979"/>
        <v>0</v>
      </c>
      <c r="M8660" s="67">
        <f t="shared" ref="M8660" si="6987">SUM(M8661,M8663,M8664)</f>
        <v>0</v>
      </c>
      <c r="N8660" s="67">
        <f t="shared" ref="N8660:O8660" si="6988">SUM(N8661,N8663,N8664)</f>
        <v>0</v>
      </c>
      <c r="O8660" s="67">
        <f t="shared" si="6988"/>
        <v>0</v>
      </c>
      <c r="P8660" s="67">
        <f t="shared" si="6982"/>
        <v>0</v>
      </c>
      <c r="Q8660" s="67" t="str">
        <f t="shared" si="6983"/>
        <v>-</v>
      </c>
    </row>
    <row r="8661" spans="1:17" x14ac:dyDescent="0.25">
      <c r="A8661" s="14" t="s">
        <v>2561</v>
      </c>
      <c r="B8661" s="14" t="s">
        <v>3</v>
      </c>
      <c r="C8661" s="14" t="s">
        <v>709</v>
      </c>
      <c r="D8661" s="50" t="s">
        <v>2583</v>
      </c>
      <c r="E8661" s="50" t="s">
        <v>2759</v>
      </c>
      <c r="F8661" s="43" t="s">
        <v>1</v>
      </c>
      <c r="G8661" s="49" t="s">
        <v>1</v>
      </c>
      <c r="H8661" s="11" t="s">
        <v>375</v>
      </c>
      <c r="I8661" s="67">
        <f t="shared" ref="I8661:O8661" si="6989">SUM(I8662)</f>
        <v>1000</v>
      </c>
      <c r="J8661" s="67">
        <f t="shared" si="6989"/>
        <v>0</v>
      </c>
      <c r="K8661" s="67">
        <f t="shared" si="6989"/>
        <v>0</v>
      </c>
      <c r="L8661" s="67">
        <f t="shared" si="6979"/>
        <v>0</v>
      </c>
      <c r="M8661" s="67">
        <f t="shared" si="6989"/>
        <v>0</v>
      </c>
      <c r="N8661" s="67">
        <f t="shared" si="6989"/>
        <v>0</v>
      </c>
      <c r="O8661" s="67">
        <f t="shared" si="6989"/>
        <v>0</v>
      </c>
      <c r="P8661" s="67">
        <f t="shared" si="6982"/>
        <v>0</v>
      </c>
      <c r="Q8661" s="67" t="str">
        <f t="shared" si="6983"/>
        <v>-</v>
      </c>
    </row>
    <row r="8662" spans="1:17" x14ac:dyDescent="0.25">
      <c r="A8662" s="12" t="s">
        <v>2561</v>
      </c>
      <c r="B8662" s="12" t="s">
        <v>3</v>
      </c>
      <c r="C8662" s="12" t="s">
        <v>709</v>
      </c>
      <c r="D8662" s="43" t="s">
        <v>2583</v>
      </c>
      <c r="E8662" s="48">
        <v>8211</v>
      </c>
      <c r="F8662" s="43"/>
      <c r="G8662" s="56" t="s">
        <v>2938</v>
      </c>
      <c r="H8662" s="23" t="s">
        <v>375</v>
      </c>
      <c r="I8662" s="68">
        <v>1000</v>
      </c>
      <c r="J8662" s="68">
        <v>0</v>
      </c>
      <c r="K8662" s="68"/>
      <c r="L8662" s="68">
        <f t="shared" si="6979"/>
        <v>0</v>
      </c>
      <c r="M8662" s="68"/>
      <c r="N8662" s="68"/>
      <c r="O8662" s="68"/>
      <c r="P8662" s="68">
        <f t="shared" si="6982"/>
        <v>0</v>
      </c>
      <c r="Q8662" s="68" t="str">
        <f t="shared" si="6983"/>
        <v>-</v>
      </c>
    </row>
    <row r="8663" spans="1:17" x14ac:dyDescent="0.25">
      <c r="A8663" s="12" t="s">
        <v>2561</v>
      </c>
      <c r="B8663" s="12" t="s">
        <v>3</v>
      </c>
      <c r="C8663" s="12" t="s">
        <v>709</v>
      </c>
      <c r="D8663" s="43" t="s">
        <v>2583</v>
      </c>
      <c r="E8663" s="48">
        <v>8213</v>
      </c>
      <c r="F8663" s="43"/>
      <c r="G8663" s="56" t="s">
        <v>2938</v>
      </c>
      <c r="H8663" s="23" t="s">
        <v>62</v>
      </c>
      <c r="I8663" s="68">
        <v>132000</v>
      </c>
      <c r="J8663" s="68">
        <v>0</v>
      </c>
      <c r="K8663" s="68"/>
      <c r="L8663" s="68">
        <f t="shared" si="6979"/>
        <v>0</v>
      </c>
      <c r="M8663" s="68"/>
      <c r="N8663" s="68"/>
      <c r="O8663" s="68"/>
      <c r="P8663" s="68">
        <f t="shared" si="6982"/>
        <v>0</v>
      </c>
      <c r="Q8663" s="68" t="str">
        <f t="shared" si="6983"/>
        <v>-</v>
      </c>
    </row>
    <row r="8664" spans="1:17" x14ac:dyDescent="0.25">
      <c r="A8664" s="12" t="s">
        <v>2561</v>
      </c>
      <c r="B8664" s="12" t="s">
        <v>3</v>
      </c>
      <c r="C8664" s="12" t="s">
        <v>709</v>
      </c>
      <c r="D8664" s="43" t="s">
        <v>2583</v>
      </c>
      <c r="E8664" s="48">
        <v>8216</v>
      </c>
      <c r="F8664" s="43"/>
      <c r="G8664" s="56" t="s">
        <v>2938</v>
      </c>
      <c r="H8664" s="23" t="s">
        <v>248</v>
      </c>
      <c r="I8664" s="68">
        <v>186061</v>
      </c>
      <c r="J8664" s="68">
        <v>0</v>
      </c>
      <c r="K8664" s="68"/>
      <c r="L8664" s="68">
        <f t="shared" si="6979"/>
        <v>0</v>
      </c>
      <c r="M8664" s="68"/>
      <c r="N8664" s="68"/>
      <c r="O8664" s="68"/>
      <c r="P8664" s="68">
        <f t="shared" si="6982"/>
        <v>0</v>
      </c>
      <c r="Q8664" s="68" t="str">
        <f t="shared" si="6983"/>
        <v>-</v>
      </c>
    </row>
    <row r="8665" spans="1:17" ht="22.5" x14ac:dyDescent="0.25">
      <c r="A8665" s="23" t="s">
        <v>1</v>
      </c>
      <c r="B8665" s="23" t="s">
        <v>1</v>
      </c>
      <c r="C8665" s="23" t="s">
        <v>1</v>
      </c>
      <c r="D8665" s="49" t="s">
        <v>1</v>
      </c>
      <c r="E8665" s="49" t="s">
        <v>1</v>
      </c>
      <c r="F8665" s="49" t="s">
        <v>1</v>
      </c>
      <c r="G8665" s="49" t="s">
        <v>1</v>
      </c>
      <c r="H8665" s="17" t="s">
        <v>2592</v>
      </c>
      <c r="I8665" s="66">
        <f t="shared" ref="I8665:O8665" si="6990">SUM(I8629,I8653,I8656,I8659)</f>
        <v>1579199</v>
      </c>
      <c r="J8665" s="66">
        <f t="shared" si="6990"/>
        <v>803238</v>
      </c>
      <c r="K8665" s="66">
        <f t="shared" si="6990"/>
        <v>0</v>
      </c>
      <c r="L8665" s="66">
        <f t="shared" si="6979"/>
        <v>67400</v>
      </c>
      <c r="M8665" s="66">
        <f t="shared" si="6990"/>
        <v>0</v>
      </c>
      <c r="N8665" s="66">
        <f t="shared" si="6990"/>
        <v>0</v>
      </c>
      <c r="O8665" s="66">
        <f t="shared" si="6990"/>
        <v>67400</v>
      </c>
      <c r="P8665" s="66">
        <f t="shared" si="6982"/>
        <v>67400</v>
      </c>
      <c r="Q8665" s="66">
        <f t="shared" si="6983"/>
        <v>8.3910372766228694</v>
      </c>
    </row>
    <row r="8666" spans="1:17" ht="15.75" thickBot="1" x14ac:dyDescent="0.3">
      <c r="A8666" s="23" t="s">
        <v>1</v>
      </c>
      <c r="B8666" s="23" t="s">
        <v>1</v>
      </c>
      <c r="C8666" s="23" t="s">
        <v>1</v>
      </c>
      <c r="D8666" s="49" t="s">
        <v>1</v>
      </c>
      <c r="E8666" s="49" t="s">
        <v>1</v>
      </c>
      <c r="F8666" s="49" t="s">
        <v>1</v>
      </c>
      <c r="G8666" s="49" t="s">
        <v>1</v>
      </c>
      <c r="H8666" s="11" t="s">
        <v>64</v>
      </c>
      <c r="I8666" s="67">
        <v>29</v>
      </c>
      <c r="J8666" s="67">
        <v>29</v>
      </c>
      <c r="K8666" s="67"/>
      <c r="L8666" s="67"/>
      <c r="M8666" s="67"/>
      <c r="N8666" s="67"/>
      <c r="O8666" s="67"/>
      <c r="P8666" s="67">
        <f t="shared" si="6982"/>
        <v>0</v>
      </c>
      <c r="Q8666" s="67">
        <f t="shared" si="6983"/>
        <v>0</v>
      </c>
    </row>
    <row r="8667" spans="1:17" ht="34.5" thickBot="1" x14ac:dyDescent="0.3">
      <c r="A8667" s="23" t="s">
        <v>1</v>
      </c>
      <c r="B8667" s="23" t="s">
        <v>1</v>
      </c>
      <c r="C8667" s="23" t="s">
        <v>1</v>
      </c>
      <c r="D8667" s="49" t="s">
        <v>1</v>
      </c>
      <c r="E8667" s="49" t="s">
        <v>1</v>
      </c>
      <c r="F8667" s="49" t="s">
        <v>1</v>
      </c>
      <c r="G8667" s="49" t="s">
        <v>1</v>
      </c>
      <c r="H8667" s="22" t="s">
        <v>65</v>
      </c>
      <c r="I8667" s="64" t="s">
        <v>2718</v>
      </c>
      <c r="J8667" s="64" t="s">
        <v>2879</v>
      </c>
      <c r="K8667" s="64" t="s">
        <v>2942</v>
      </c>
      <c r="L8667" s="64" t="s">
        <v>2942</v>
      </c>
      <c r="M8667" s="64" t="s">
        <v>2950</v>
      </c>
      <c r="N8667" s="64" t="s">
        <v>2949</v>
      </c>
      <c r="O8667" s="64" t="s">
        <v>2948</v>
      </c>
      <c r="P8667" s="64" t="s">
        <v>2942</v>
      </c>
      <c r="Q8667" s="64" t="s">
        <v>2944</v>
      </c>
    </row>
    <row r="8668" spans="1:17" x14ac:dyDescent="0.25">
      <c r="A8668" s="24"/>
      <c r="B8668" s="24"/>
      <c r="C8668" s="24"/>
      <c r="D8668" s="51"/>
      <c r="E8668" s="51"/>
      <c r="F8668" s="51"/>
      <c r="G8668" s="51"/>
      <c r="H8668" s="18" t="s">
        <v>1</v>
      </c>
      <c r="I8668" s="65">
        <v>1</v>
      </c>
      <c r="J8668" s="65" t="s">
        <v>2894</v>
      </c>
      <c r="K8668" s="65">
        <v>3</v>
      </c>
      <c r="L8668" s="65" t="s">
        <v>2945</v>
      </c>
      <c r="M8668" s="65">
        <v>5</v>
      </c>
      <c r="N8668" s="65">
        <v>6</v>
      </c>
      <c r="O8668" s="65">
        <v>7</v>
      </c>
      <c r="P8668" s="65" t="s">
        <v>2946</v>
      </c>
      <c r="Q8668" s="65">
        <v>9</v>
      </c>
    </row>
    <row r="8669" spans="1:17" x14ac:dyDescent="0.25">
      <c r="A8669" s="24"/>
      <c r="B8669" s="24"/>
      <c r="C8669" s="24"/>
      <c r="D8669" s="51"/>
      <c r="E8669" s="52"/>
      <c r="F8669" s="52"/>
      <c r="G8669" s="52"/>
      <c r="H8669" s="19" t="s">
        <v>2580</v>
      </c>
      <c r="I8669" s="69">
        <f t="shared" ref="I8669" si="6991">SUM(I8665)</f>
        <v>1579199</v>
      </c>
      <c r="J8669" s="69">
        <f t="shared" ref="J8669:K8669" si="6992">SUM(J8665)</f>
        <v>803238</v>
      </c>
      <c r="K8669" s="69">
        <f t="shared" si="6992"/>
        <v>0</v>
      </c>
      <c r="L8669" s="69">
        <f t="shared" si="6979"/>
        <v>67400</v>
      </c>
      <c r="M8669" s="69">
        <f t="shared" ref="M8669" si="6993">SUM(M8665)</f>
        <v>0</v>
      </c>
      <c r="N8669" s="69">
        <f t="shared" ref="N8669:O8669" si="6994">SUM(N8665)</f>
        <v>0</v>
      </c>
      <c r="O8669" s="69">
        <f t="shared" si="6994"/>
        <v>67400</v>
      </c>
      <c r="P8669" s="69">
        <f t="shared" si="6982"/>
        <v>67400</v>
      </c>
      <c r="Q8669" s="69">
        <f t="shared" si="6983"/>
        <v>8.3910372766228694</v>
      </c>
    </row>
    <row r="8670" spans="1:17" x14ac:dyDescent="0.25">
      <c r="A8670" s="24"/>
      <c r="B8670" s="24"/>
      <c r="C8670" s="24"/>
      <c r="D8670" s="51"/>
      <c r="E8670" s="51"/>
      <c r="F8670" s="51"/>
      <c r="G8670" s="51"/>
      <c r="H8670" s="20" t="s">
        <v>67</v>
      </c>
      <c r="I8670" s="69">
        <f t="shared" ref="I8670" si="6995">SUM(I8669)</f>
        <v>1579199</v>
      </c>
      <c r="J8670" s="69">
        <f t="shared" ref="J8670:K8670" si="6996">SUM(J8669)</f>
        <v>803238</v>
      </c>
      <c r="K8670" s="69">
        <f t="shared" si="6996"/>
        <v>0</v>
      </c>
      <c r="L8670" s="69">
        <f t="shared" si="6979"/>
        <v>67400</v>
      </c>
      <c r="M8670" s="69">
        <f t="shared" ref="M8670" si="6997">SUM(M8669)</f>
        <v>0</v>
      </c>
      <c r="N8670" s="69">
        <f t="shared" ref="N8670:O8670" si="6998">SUM(N8669)</f>
        <v>0</v>
      </c>
      <c r="O8670" s="69">
        <f t="shared" si="6998"/>
        <v>67400</v>
      </c>
      <c r="P8670" s="69">
        <f t="shared" si="6982"/>
        <v>67400</v>
      </c>
      <c r="Q8670" s="69">
        <f t="shared" si="6983"/>
        <v>8.3910372766228694</v>
      </c>
    </row>
    <row r="8671" spans="1:17" x14ac:dyDescent="0.25">
      <c r="A8671" s="25"/>
      <c r="B8671" s="25"/>
      <c r="C8671" s="25"/>
      <c r="D8671" s="53"/>
      <c r="E8671" s="53"/>
      <c r="F8671" s="53"/>
      <c r="G8671" s="53"/>
    </row>
    <row r="8672" spans="1:17" x14ac:dyDescent="0.25">
      <c r="A8672" s="23" t="s">
        <v>1</v>
      </c>
      <c r="B8672" s="23" t="s">
        <v>1</v>
      </c>
      <c r="C8672" s="23" t="s">
        <v>1</v>
      </c>
      <c r="D8672" s="49" t="s">
        <v>1</v>
      </c>
      <c r="E8672" s="49" t="s">
        <v>1</v>
      </c>
      <c r="F8672" s="49" t="s">
        <v>1</v>
      </c>
      <c r="G8672" s="49" t="s">
        <v>1</v>
      </c>
      <c r="H8672" s="26" t="s">
        <v>1</v>
      </c>
      <c r="I8672" s="70"/>
      <c r="J8672" s="70"/>
      <c r="K8672" s="70"/>
      <c r="L8672" s="70"/>
      <c r="M8672" s="70"/>
      <c r="N8672" s="70"/>
      <c r="O8672" s="70"/>
      <c r="P8672" s="70"/>
      <c r="Q8672" s="70"/>
    </row>
    <row r="8673" spans="1:17" x14ac:dyDescent="0.25">
      <c r="A8673" s="23" t="s">
        <v>1</v>
      </c>
      <c r="B8673" s="23" t="s">
        <v>1</v>
      </c>
      <c r="C8673" s="23" t="s">
        <v>1</v>
      </c>
      <c r="D8673" s="49" t="s">
        <v>1</v>
      </c>
      <c r="E8673" s="49" t="s">
        <v>1</v>
      </c>
      <c r="F8673" s="49" t="s">
        <v>1</v>
      </c>
      <c r="G8673" s="49" t="s">
        <v>1</v>
      </c>
      <c r="H8673" s="17" t="s">
        <v>2593</v>
      </c>
      <c r="I8673" s="66">
        <f t="shared" ref="I8673" si="6999">SUM(I8614,I8665)</f>
        <v>14098399</v>
      </c>
      <c r="J8673" s="66">
        <f t="shared" ref="J8673:K8673" si="7000">SUM(J8614,J8665)</f>
        <v>10340778</v>
      </c>
      <c r="K8673" s="66">
        <f t="shared" si="7000"/>
        <v>0</v>
      </c>
      <c r="L8673" s="66">
        <f t="shared" si="6979"/>
        <v>294870</v>
      </c>
      <c r="M8673" s="66">
        <f t="shared" ref="M8673" si="7001">SUM(M8614,M8665)</f>
        <v>0</v>
      </c>
      <c r="N8673" s="66">
        <f t="shared" ref="N8673:O8673" si="7002">SUM(N8614,N8665)</f>
        <v>0</v>
      </c>
      <c r="O8673" s="66">
        <f t="shared" si="7002"/>
        <v>294870</v>
      </c>
      <c r="P8673" s="66">
        <f t="shared" si="6982"/>
        <v>294870</v>
      </c>
      <c r="Q8673" s="66">
        <f t="shared" si="6983"/>
        <v>2.8515262584691401</v>
      </c>
    </row>
    <row r="8674" spans="1:17" x14ac:dyDescent="0.25">
      <c r="A8674" s="23" t="s">
        <v>1</v>
      </c>
      <c r="B8674" s="23" t="s">
        <v>1</v>
      </c>
      <c r="C8674" s="23" t="s">
        <v>1</v>
      </c>
      <c r="D8674" s="49" t="s">
        <v>1</v>
      </c>
      <c r="E8674" s="49" t="s">
        <v>1</v>
      </c>
      <c r="F8674" s="49" t="s">
        <v>1</v>
      </c>
      <c r="G8674" s="49" t="s">
        <v>1</v>
      </c>
      <c r="H8674" s="11" t="s">
        <v>64</v>
      </c>
      <c r="I8674" s="67">
        <f t="shared" ref="I8674" si="7003">I8666+I8615</f>
        <v>103</v>
      </c>
      <c r="J8674" s="67">
        <f t="shared" ref="J8674:K8674" si="7004">J8666+J8615</f>
        <v>103</v>
      </c>
      <c r="K8674" s="67">
        <f t="shared" si="7004"/>
        <v>0</v>
      </c>
      <c r="L8674" s="67"/>
      <c r="M8674" s="67">
        <f t="shared" ref="M8674" si="7005">M8666+M8615</f>
        <v>0</v>
      </c>
      <c r="N8674" s="67">
        <f t="shared" ref="N8674:O8674" si="7006">N8666+N8615</f>
        <v>0</v>
      </c>
      <c r="O8674" s="67">
        <f t="shared" si="7006"/>
        <v>0</v>
      </c>
      <c r="P8674" s="67">
        <f t="shared" si="6982"/>
        <v>0</v>
      </c>
      <c r="Q8674" s="67">
        <f t="shared" si="6983"/>
        <v>0</v>
      </c>
    </row>
    <row r="8675" spans="1:17" x14ac:dyDescent="0.25">
      <c r="A8675" s="23" t="s">
        <v>1</v>
      </c>
      <c r="B8675" s="23" t="s">
        <v>1</v>
      </c>
      <c r="C8675" s="23" t="s">
        <v>1</v>
      </c>
      <c r="D8675" s="49" t="s">
        <v>1</v>
      </c>
      <c r="E8675" s="49" t="s">
        <v>1</v>
      </c>
      <c r="F8675" s="49" t="s">
        <v>1</v>
      </c>
      <c r="G8675" s="49" t="s">
        <v>1</v>
      </c>
      <c r="H8675" s="13" t="s">
        <v>1</v>
      </c>
      <c r="I8675" s="71"/>
      <c r="J8675" s="71"/>
      <c r="K8675" s="71"/>
      <c r="L8675" s="71"/>
      <c r="M8675" s="71"/>
      <c r="N8675" s="71"/>
      <c r="O8675" s="71"/>
      <c r="P8675" s="71"/>
      <c r="Q8675" s="71"/>
    </row>
    <row r="8676" spans="1:17" x14ac:dyDescent="0.25">
      <c r="A8676" s="23" t="s">
        <v>1</v>
      </c>
      <c r="B8676" s="23" t="s">
        <v>1</v>
      </c>
      <c r="C8676" s="23" t="s">
        <v>1</v>
      </c>
      <c r="D8676" s="49" t="s">
        <v>1</v>
      </c>
      <c r="E8676" s="49" t="s">
        <v>1</v>
      </c>
      <c r="F8676" s="49" t="s">
        <v>1</v>
      </c>
      <c r="G8676" s="49" t="s">
        <v>1</v>
      </c>
      <c r="H8676" s="17" t="s">
        <v>2594</v>
      </c>
      <c r="I8676" s="72">
        <f t="shared" ref="I8676" si="7007">SUM(I8673)</f>
        <v>14098399</v>
      </c>
      <c r="J8676" s="72">
        <f t="shared" ref="J8676:K8676" si="7008">SUM(J8673)</f>
        <v>10340778</v>
      </c>
      <c r="K8676" s="72">
        <f t="shared" si="7008"/>
        <v>0</v>
      </c>
      <c r="L8676" s="72">
        <f t="shared" si="6979"/>
        <v>294870</v>
      </c>
      <c r="M8676" s="72">
        <f t="shared" ref="M8676" si="7009">SUM(M8673)</f>
        <v>0</v>
      </c>
      <c r="N8676" s="72">
        <f t="shared" ref="N8676:O8676" si="7010">SUM(N8673)</f>
        <v>0</v>
      </c>
      <c r="O8676" s="72">
        <f t="shared" si="7010"/>
        <v>294870</v>
      </c>
      <c r="P8676" s="72">
        <f t="shared" si="6982"/>
        <v>294870</v>
      </c>
      <c r="Q8676" s="72">
        <f t="shared" si="6983"/>
        <v>2.8515262584691401</v>
      </c>
    </row>
    <row r="8677" spans="1:17" x14ac:dyDescent="0.25">
      <c r="A8677" s="23" t="s">
        <v>1</v>
      </c>
      <c r="B8677" s="23" t="s">
        <v>1</v>
      </c>
      <c r="C8677" s="23" t="s">
        <v>1</v>
      </c>
      <c r="D8677" s="49" t="s">
        <v>1</v>
      </c>
      <c r="E8677" s="49" t="s">
        <v>1</v>
      </c>
      <c r="F8677" s="49" t="s">
        <v>1</v>
      </c>
      <c r="G8677" s="49" t="s">
        <v>1</v>
      </c>
      <c r="H8677" s="11" t="s">
        <v>99</v>
      </c>
      <c r="I8677" s="67">
        <f t="shared" ref="I8677" si="7011">I8674</f>
        <v>103</v>
      </c>
      <c r="J8677" s="67">
        <f t="shared" ref="J8677:K8677" si="7012">J8674</f>
        <v>103</v>
      </c>
      <c r="K8677" s="67">
        <f t="shared" si="7012"/>
        <v>0</v>
      </c>
      <c r="L8677" s="67"/>
      <c r="M8677" s="67">
        <f t="shared" ref="M8677" si="7013">M8674</f>
        <v>0</v>
      </c>
      <c r="N8677" s="67">
        <f t="shared" ref="N8677:O8677" si="7014">N8674</f>
        <v>0</v>
      </c>
      <c r="O8677" s="67">
        <f t="shared" si="7014"/>
        <v>0</v>
      </c>
      <c r="P8677" s="67">
        <f t="shared" si="6982"/>
        <v>0</v>
      </c>
      <c r="Q8677" s="67">
        <f t="shared" si="6983"/>
        <v>0</v>
      </c>
    </row>
    <row r="8678" spans="1:17" x14ac:dyDescent="0.25">
      <c r="A8678" s="14" t="s">
        <v>2595</v>
      </c>
      <c r="B8678" s="11" t="s">
        <v>1</v>
      </c>
      <c r="C8678" s="11" t="s">
        <v>1</v>
      </c>
      <c r="D8678" s="42" t="s">
        <v>1</v>
      </c>
      <c r="E8678" s="42" t="s">
        <v>1</v>
      </c>
      <c r="F8678" s="42" t="s">
        <v>1</v>
      </c>
      <c r="G8678" s="42" t="s">
        <v>1</v>
      </c>
      <c r="H8678" s="11" t="s">
        <v>2596</v>
      </c>
      <c r="I8678" s="63"/>
      <c r="J8678" s="63"/>
      <c r="K8678" s="63"/>
      <c r="L8678" s="63"/>
      <c r="M8678" s="63"/>
      <c r="N8678" s="63"/>
      <c r="O8678" s="63"/>
      <c r="P8678" s="63">
        <f t="shared" si="6982"/>
        <v>0</v>
      </c>
      <c r="Q8678" s="63" t="str">
        <f t="shared" si="6983"/>
        <v>-</v>
      </c>
    </row>
    <row r="8679" spans="1:17" ht="15.75" thickBot="1" x14ac:dyDescent="0.3">
      <c r="A8679" s="14" t="s">
        <v>2595</v>
      </c>
      <c r="B8679" s="14" t="s">
        <v>3</v>
      </c>
      <c r="C8679" s="12" t="s">
        <v>1</v>
      </c>
      <c r="D8679" s="43" t="s">
        <v>1</v>
      </c>
      <c r="E8679" s="42" t="s">
        <v>1</v>
      </c>
      <c r="F8679" s="42" t="s">
        <v>1</v>
      </c>
      <c r="G8679" s="42" t="s">
        <v>1</v>
      </c>
      <c r="H8679" s="11" t="s">
        <v>1</v>
      </c>
      <c r="I8679" s="63"/>
      <c r="J8679" s="63"/>
      <c r="K8679" s="63"/>
      <c r="L8679" s="63"/>
      <c r="M8679" s="63"/>
      <c r="N8679" s="63"/>
      <c r="O8679" s="63"/>
      <c r="P8679" s="63"/>
      <c r="Q8679" s="63"/>
    </row>
    <row r="8680" spans="1:17" ht="34.5" thickBot="1" x14ac:dyDescent="0.3">
      <c r="A8680" s="22" t="s">
        <v>4</v>
      </c>
      <c r="B8680" s="22" t="s">
        <v>5</v>
      </c>
      <c r="C8680" s="22" t="s">
        <v>6</v>
      </c>
      <c r="D8680" s="44" t="s">
        <v>2891</v>
      </c>
      <c r="E8680" s="44" t="s">
        <v>2895</v>
      </c>
      <c r="F8680" s="44" t="s">
        <v>7</v>
      </c>
      <c r="G8680" s="44" t="s">
        <v>8</v>
      </c>
      <c r="H8680" s="22" t="s">
        <v>9</v>
      </c>
      <c r="I8680" s="64" t="s">
        <v>2718</v>
      </c>
      <c r="J8680" s="64" t="s">
        <v>2879</v>
      </c>
      <c r="K8680" s="64" t="s">
        <v>2942</v>
      </c>
      <c r="L8680" s="64" t="s">
        <v>2942</v>
      </c>
      <c r="M8680" s="64" t="s">
        <v>2950</v>
      </c>
      <c r="N8680" s="64" t="s">
        <v>2949</v>
      </c>
      <c r="O8680" s="64" t="s">
        <v>2948</v>
      </c>
      <c r="P8680" s="64" t="s">
        <v>2942</v>
      </c>
      <c r="Q8680" s="64" t="s">
        <v>2944</v>
      </c>
    </row>
    <row r="8681" spans="1:17" x14ac:dyDescent="0.25">
      <c r="A8681" s="15" t="s">
        <v>1</v>
      </c>
      <c r="B8681" s="15" t="s">
        <v>1</v>
      </c>
      <c r="C8681" s="15" t="s">
        <v>1</v>
      </c>
      <c r="D8681" s="45" t="s">
        <v>1</v>
      </c>
      <c r="E8681" s="45" t="s">
        <v>1</v>
      </c>
      <c r="F8681" s="46" t="s">
        <v>1</v>
      </c>
      <c r="G8681" s="47" t="s">
        <v>1</v>
      </c>
      <c r="H8681" s="16" t="s">
        <v>1</v>
      </c>
      <c r="I8681" s="65">
        <v>1</v>
      </c>
      <c r="J8681" s="65" t="s">
        <v>2894</v>
      </c>
      <c r="K8681" s="65">
        <v>3</v>
      </c>
      <c r="L8681" s="65" t="s">
        <v>2945</v>
      </c>
      <c r="M8681" s="65">
        <v>5</v>
      </c>
      <c r="N8681" s="65">
        <v>6</v>
      </c>
      <c r="O8681" s="65">
        <v>7</v>
      </c>
      <c r="P8681" s="65" t="s">
        <v>2946</v>
      </c>
      <c r="Q8681" s="65">
        <v>9</v>
      </c>
    </row>
    <row r="8682" spans="1:17" x14ac:dyDescent="0.25">
      <c r="A8682" s="14" t="s">
        <v>2595</v>
      </c>
      <c r="B8682" s="14" t="s">
        <v>3</v>
      </c>
      <c r="C8682" s="12" t="s">
        <v>11</v>
      </c>
      <c r="D8682" s="43" t="s">
        <v>2597</v>
      </c>
      <c r="E8682" s="42" t="s">
        <v>1</v>
      </c>
      <c r="F8682" s="42" t="s">
        <v>1</v>
      </c>
      <c r="G8682" s="42" t="s">
        <v>1</v>
      </c>
      <c r="H8682" s="11" t="s">
        <v>2596</v>
      </c>
      <c r="I8682" s="63"/>
      <c r="J8682" s="63"/>
      <c r="K8682" s="63"/>
      <c r="L8682" s="63"/>
      <c r="M8682" s="63"/>
      <c r="N8682" s="63"/>
      <c r="O8682" s="63"/>
      <c r="P8682" s="63">
        <f t="shared" si="6982"/>
        <v>0</v>
      </c>
      <c r="Q8682" s="63" t="str">
        <f t="shared" si="6983"/>
        <v>-</v>
      </c>
    </row>
    <row r="8683" spans="1:17" ht="22.5" x14ac:dyDescent="0.25">
      <c r="A8683" s="14" t="s">
        <v>1</v>
      </c>
      <c r="B8683" s="14" t="s">
        <v>1</v>
      </c>
      <c r="C8683" s="14" t="s">
        <v>1</v>
      </c>
      <c r="D8683" s="42" t="s">
        <v>1</v>
      </c>
      <c r="E8683" s="42" t="s">
        <v>1</v>
      </c>
      <c r="F8683" s="42" t="s">
        <v>1</v>
      </c>
      <c r="G8683" s="42" t="s">
        <v>1</v>
      </c>
      <c r="H8683" s="17" t="s">
        <v>13</v>
      </c>
      <c r="I8683" s="66">
        <f t="shared" ref="I8683" si="7015">SUM(I8684,I8691,I8693)</f>
        <v>7370957</v>
      </c>
      <c r="J8683" s="66">
        <f t="shared" ref="J8683:K8683" si="7016">SUM(J8684,J8691,J8693)</f>
        <v>7370957</v>
      </c>
      <c r="K8683" s="66">
        <f t="shared" si="7016"/>
        <v>0</v>
      </c>
      <c r="L8683" s="66">
        <f t="shared" si="6979"/>
        <v>1759600</v>
      </c>
      <c r="M8683" s="66">
        <f t="shared" ref="M8683" si="7017">SUM(M8684,M8691,M8693)</f>
        <v>0</v>
      </c>
      <c r="N8683" s="66">
        <f t="shared" ref="N8683:O8683" si="7018">SUM(N8684,N8691,N8693)</f>
        <v>0</v>
      </c>
      <c r="O8683" s="66">
        <f t="shared" si="7018"/>
        <v>1759600</v>
      </c>
      <c r="P8683" s="66">
        <f t="shared" si="6982"/>
        <v>1759600</v>
      </c>
      <c r="Q8683" s="66">
        <f t="shared" si="6983"/>
        <v>23.872069800434325</v>
      </c>
    </row>
    <row r="8684" spans="1:17" x14ac:dyDescent="0.25">
      <c r="A8684" s="12" t="s">
        <v>2595</v>
      </c>
      <c r="B8684" s="12" t="s">
        <v>3</v>
      </c>
      <c r="C8684" s="12" t="s">
        <v>11</v>
      </c>
      <c r="D8684" s="43" t="s">
        <v>2597</v>
      </c>
      <c r="E8684" s="42" t="s">
        <v>2709</v>
      </c>
      <c r="F8684" s="42" t="s">
        <v>1</v>
      </c>
      <c r="G8684" s="42" t="s">
        <v>1</v>
      </c>
      <c r="H8684" s="11" t="s">
        <v>15</v>
      </c>
      <c r="I8684" s="67">
        <f t="shared" ref="I8684" si="7019">SUM(I8685,I8686)</f>
        <v>604953</v>
      </c>
      <c r="J8684" s="67">
        <f t="shared" ref="J8684:K8684" si="7020">SUM(J8685,J8686)</f>
        <v>604953</v>
      </c>
      <c r="K8684" s="67">
        <f t="shared" si="7020"/>
        <v>0</v>
      </c>
      <c r="L8684" s="67">
        <f t="shared" si="6979"/>
        <v>43500</v>
      </c>
      <c r="M8684" s="67">
        <f t="shared" ref="M8684" si="7021">SUM(M8685,M8686)</f>
        <v>0</v>
      </c>
      <c r="N8684" s="67">
        <f t="shared" ref="N8684:O8684" si="7022">SUM(N8685,N8686)</f>
        <v>0</v>
      </c>
      <c r="O8684" s="67">
        <f t="shared" si="7022"/>
        <v>43500</v>
      </c>
      <c r="P8684" s="67">
        <f t="shared" si="6982"/>
        <v>43500</v>
      </c>
      <c r="Q8684" s="67">
        <f t="shared" si="6983"/>
        <v>7.1906412564281856</v>
      </c>
    </row>
    <row r="8685" spans="1:17" x14ac:dyDescent="0.25">
      <c r="A8685" s="12" t="s">
        <v>2595</v>
      </c>
      <c r="B8685" s="12" t="s">
        <v>3</v>
      </c>
      <c r="C8685" s="12" t="s">
        <v>11</v>
      </c>
      <c r="D8685" s="43" t="s">
        <v>2597</v>
      </c>
      <c r="E8685" s="48">
        <v>6111</v>
      </c>
      <c r="F8685" s="43"/>
      <c r="G8685" s="56" t="s">
        <v>2933</v>
      </c>
      <c r="H8685" s="23" t="s">
        <v>16</v>
      </c>
      <c r="I8685" s="68">
        <v>536233</v>
      </c>
      <c r="J8685" s="68">
        <v>536233</v>
      </c>
      <c r="K8685" s="68"/>
      <c r="L8685" s="68">
        <f t="shared" si="6979"/>
        <v>40000</v>
      </c>
      <c r="M8685" s="68"/>
      <c r="N8685" s="68"/>
      <c r="O8685" s="68">
        <v>40000</v>
      </c>
      <c r="P8685" s="68">
        <f t="shared" si="6982"/>
        <v>40000</v>
      </c>
      <c r="Q8685" s="68">
        <f t="shared" si="6983"/>
        <v>7.4594439357518096</v>
      </c>
    </row>
    <row r="8686" spans="1:17" x14ac:dyDescent="0.25">
      <c r="A8686" s="14" t="s">
        <v>2595</v>
      </c>
      <c r="B8686" s="14" t="s">
        <v>3</v>
      </c>
      <c r="C8686" s="14" t="s">
        <v>11</v>
      </c>
      <c r="D8686" s="50" t="s">
        <v>2597</v>
      </c>
      <c r="E8686" s="50" t="s">
        <v>2719</v>
      </c>
      <c r="F8686" s="43" t="s">
        <v>1</v>
      </c>
      <c r="G8686" s="49" t="s">
        <v>1</v>
      </c>
      <c r="H8686" s="11" t="s">
        <v>19</v>
      </c>
      <c r="I8686" s="67">
        <f t="shared" ref="I8686:O8686" si="7023">SUM(I8687:I8690)</f>
        <v>68720</v>
      </c>
      <c r="J8686" s="67">
        <f t="shared" si="7023"/>
        <v>68720</v>
      </c>
      <c r="K8686" s="67">
        <f t="shared" si="7023"/>
        <v>0</v>
      </c>
      <c r="L8686" s="67">
        <f t="shared" si="6979"/>
        <v>3500</v>
      </c>
      <c r="M8686" s="67">
        <f t="shared" si="7023"/>
        <v>0</v>
      </c>
      <c r="N8686" s="67">
        <f t="shared" si="7023"/>
        <v>0</v>
      </c>
      <c r="O8686" s="67">
        <f t="shared" si="7023"/>
        <v>3500</v>
      </c>
      <c r="P8686" s="67">
        <f t="shared" si="6982"/>
        <v>3500</v>
      </c>
      <c r="Q8686" s="67">
        <f t="shared" si="6983"/>
        <v>5.093131548311991</v>
      </c>
    </row>
    <row r="8687" spans="1:17" x14ac:dyDescent="0.25">
      <c r="A8687" s="12" t="s">
        <v>2595</v>
      </c>
      <c r="B8687" s="12" t="s">
        <v>3</v>
      </c>
      <c r="C8687" s="12" t="s">
        <v>11</v>
      </c>
      <c r="D8687" s="43" t="s">
        <v>2597</v>
      </c>
      <c r="E8687" s="48">
        <v>6112</v>
      </c>
      <c r="F8687" s="43" t="s">
        <v>2598</v>
      </c>
      <c r="G8687" s="56" t="s">
        <v>2933</v>
      </c>
      <c r="H8687" s="23" t="s">
        <v>73</v>
      </c>
      <c r="I8687" s="68">
        <v>11300</v>
      </c>
      <c r="J8687" s="68">
        <v>11300</v>
      </c>
      <c r="K8687" s="68"/>
      <c r="L8687" s="68">
        <f t="shared" si="6979"/>
        <v>0</v>
      </c>
      <c r="M8687" s="68"/>
      <c r="N8687" s="68"/>
      <c r="O8687" s="68"/>
      <c r="P8687" s="68">
        <f t="shared" si="6982"/>
        <v>0</v>
      </c>
      <c r="Q8687" s="68">
        <f t="shared" si="6983"/>
        <v>0</v>
      </c>
    </row>
    <row r="8688" spans="1:17" x14ac:dyDescent="0.25">
      <c r="A8688" s="12" t="s">
        <v>2595</v>
      </c>
      <c r="B8688" s="12" t="s">
        <v>3</v>
      </c>
      <c r="C8688" s="12" t="s">
        <v>11</v>
      </c>
      <c r="D8688" s="43" t="s">
        <v>2597</v>
      </c>
      <c r="E8688" s="48">
        <v>6112</v>
      </c>
      <c r="F8688" s="43" t="s">
        <v>2599</v>
      </c>
      <c r="G8688" s="56" t="s">
        <v>2933</v>
      </c>
      <c r="H8688" s="23" t="s">
        <v>22</v>
      </c>
      <c r="I8688" s="68">
        <v>41920</v>
      </c>
      <c r="J8688" s="68">
        <v>41920</v>
      </c>
      <c r="K8688" s="68"/>
      <c r="L8688" s="68">
        <f t="shared" si="6979"/>
        <v>3500</v>
      </c>
      <c r="M8688" s="68"/>
      <c r="N8688" s="68"/>
      <c r="O8688" s="68">
        <v>3500</v>
      </c>
      <c r="P8688" s="68">
        <f t="shared" si="6982"/>
        <v>3500</v>
      </c>
      <c r="Q8688" s="68">
        <f t="shared" si="6983"/>
        <v>8.3492366412213741</v>
      </c>
    </row>
    <row r="8689" spans="1:17" x14ac:dyDescent="0.25">
      <c r="A8689" s="12" t="s">
        <v>2595</v>
      </c>
      <c r="B8689" s="12" t="s">
        <v>3</v>
      </c>
      <c r="C8689" s="12" t="s">
        <v>11</v>
      </c>
      <c r="D8689" s="43" t="s">
        <v>2597</v>
      </c>
      <c r="E8689" s="48">
        <v>6112</v>
      </c>
      <c r="F8689" s="43" t="s">
        <v>2600</v>
      </c>
      <c r="G8689" s="56" t="s">
        <v>2933</v>
      </c>
      <c r="H8689" s="23" t="s">
        <v>24</v>
      </c>
      <c r="I8689" s="68">
        <v>9500</v>
      </c>
      <c r="J8689" s="68">
        <v>9500</v>
      </c>
      <c r="K8689" s="68"/>
      <c r="L8689" s="68">
        <f t="shared" si="6979"/>
        <v>0</v>
      </c>
      <c r="M8689" s="68"/>
      <c r="N8689" s="68"/>
      <c r="O8689" s="68"/>
      <c r="P8689" s="68">
        <f t="shared" si="6982"/>
        <v>0</v>
      </c>
      <c r="Q8689" s="68">
        <f t="shared" si="6983"/>
        <v>0</v>
      </c>
    </row>
    <row r="8690" spans="1:17" x14ac:dyDescent="0.25">
      <c r="A8690" s="12" t="s">
        <v>2595</v>
      </c>
      <c r="B8690" s="12" t="s">
        <v>3</v>
      </c>
      <c r="C8690" s="12" t="s">
        <v>11</v>
      </c>
      <c r="D8690" s="43" t="s">
        <v>2597</v>
      </c>
      <c r="E8690" s="48">
        <v>6112</v>
      </c>
      <c r="F8690" s="43" t="s">
        <v>2601</v>
      </c>
      <c r="G8690" s="56" t="s">
        <v>2933</v>
      </c>
      <c r="H8690" s="23" t="s">
        <v>26</v>
      </c>
      <c r="I8690" s="68">
        <v>6000</v>
      </c>
      <c r="J8690" s="68">
        <v>6000</v>
      </c>
      <c r="K8690" s="68"/>
      <c r="L8690" s="68">
        <f t="shared" si="6979"/>
        <v>0</v>
      </c>
      <c r="M8690" s="68"/>
      <c r="N8690" s="68"/>
      <c r="O8690" s="68"/>
      <c r="P8690" s="68">
        <f t="shared" si="6982"/>
        <v>0</v>
      </c>
      <c r="Q8690" s="68">
        <f t="shared" si="6983"/>
        <v>0</v>
      </c>
    </row>
    <row r="8691" spans="1:17" x14ac:dyDescent="0.25">
      <c r="A8691" s="12" t="s">
        <v>2595</v>
      </c>
      <c r="B8691" s="12" t="s">
        <v>3</v>
      </c>
      <c r="C8691" s="12" t="s">
        <v>11</v>
      </c>
      <c r="D8691" s="43" t="s">
        <v>2597</v>
      </c>
      <c r="E8691" s="42" t="s">
        <v>2710</v>
      </c>
      <c r="F8691" s="42" t="s">
        <v>1</v>
      </c>
      <c r="G8691" s="42" t="s">
        <v>1</v>
      </c>
      <c r="H8691" s="11" t="s">
        <v>28</v>
      </c>
      <c r="I8691" s="67">
        <f t="shared" ref="I8691:O8691" si="7024">SUM(I8692)</f>
        <v>55104</v>
      </c>
      <c r="J8691" s="67">
        <f t="shared" si="7024"/>
        <v>55104</v>
      </c>
      <c r="K8691" s="67">
        <f t="shared" si="7024"/>
        <v>0</v>
      </c>
      <c r="L8691" s="67">
        <f t="shared" si="6979"/>
        <v>4000</v>
      </c>
      <c r="M8691" s="67">
        <f t="shared" si="7024"/>
        <v>0</v>
      </c>
      <c r="N8691" s="67">
        <f t="shared" si="7024"/>
        <v>0</v>
      </c>
      <c r="O8691" s="67">
        <f t="shared" si="7024"/>
        <v>4000</v>
      </c>
      <c r="P8691" s="67">
        <f t="shared" si="6982"/>
        <v>4000</v>
      </c>
      <c r="Q8691" s="67">
        <f t="shared" si="6983"/>
        <v>7.2590011614401861</v>
      </c>
    </row>
    <row r="8692" spans="1:17" x14ac:dyDescent="0.25">
      <c r="A8692" s="12" t="s">
        <v>2595</v>
      </c>
      <c r="B8692" s="12" t="s">
        <v>3</v>
      </c>
      <c r="C8692" s="12" t="s">
        <v>11</v>
      </c>
      <c r="D8692" s="43" t="s">
        <v>2597</v>
      </c>
      <c r="E8692" s="48">
        <v>6121</v>
      </c>
      <c r="F8692" s="43"/>
      <c r="G8692" s="56" t="s">
        <v>2933</v>
      </c>
      <c r="H8692" s="23" t="s">
        <v>29</v>
      </c>
      <c r="I8692" s="68">
        <v>55104</v>
      </c>
      <c r="J8692" s="68">
        <v>55104</v>
      </c>
      <c r="K8692" s="68"/>
      <c r="L8692" s="68">
        <f t="shared" si="6979"/>
        <v>4000</v>
      </c>
      <c r="M8692" s="68"/>
      <c r="N8692" s="68"/>
      <c r="O8692" s="68">
        <v>4000</v>
      </c>
      <c r="P8692" s="68">
        <f t="shared" si="6982"/>
        <v>4000</v>
      </c>
      <c r="Q8692" s="68">
        <f t="shared" si="6983"/>
        <v>7.2590011614401861</v>
      </c>
    </row>
    <row r="8693" spans="1:17" x14ac:dyDescent="0.25">
      <c r="A8693" s="12" t="s">
        <v>2595</v>
      </c>
      <c r="B8693" s="12" t="s">
        <v>3</v>
      </c>
      <c r="C8693" s="12" t="s">
        <v>11</v>
      </c>
      <c r="D8693" s="43" t="s">
        <v>2597</v>
      </c>
      <c r="E8693" s="42" t="s">
        <v>2711</v>
      </c>
      <c r="F8693" s="42" t="s">
        <v>1</v>
      </c>
      <c r="G8693" s="42" t="s">
        <v>1</v>
      </c>
      <c r="H8693" s="11" t="s">
        <v>32</v>
      </c>
      <c r="I8693" s="67">
        <f t="shared" ref="I8693:O8693" si="7025">SUM(I8694:I8696)</f>
        <v>6710900</v>
      </c>
      <c r="J8693" s="67">
        <f t="shared" si="7025"/>
        <v>6710900</v>
      </c>
      <c r="K8693" s="67">
        <f t="shared" si="7025"/>
        <v>0</v>
      </c>
      <c r="L8693" s="67">
        <f t="shared" si="6979"/>
        <v>1712100</v>
      </c>
      <c r="M8693" s="67">
        <f t="shared" si="7025"/>
        <v>0</v>
      </c>
      <c r="N8693" s="67">
        <f t="shared" si="7025"/>
        <v>0</v>
      </c>
      <c r="O8693" s="67">
        <f t="shared" si="7025"/>
        <v>1712100</v>
      </c>
      <c r="P8693" s="67">
        <f t="shared" si="6982"/>
        <v>1712100</v>
      </c>
      <c r="Q8693" s="67">
        <f t="shared" si="6983"/>
        <v>25.512226377982088</v>
      </c>
    </row>
    <row r="8694" spans="1:17" x14ac:dyDescent="0.25">
      <c r="A8694" s="12" t="s">
        <v>2595</v>
      </c>
      <c r="B8694" s="12" t="s">
        <v>3</v>
      </c>
      <c r="C8694" s="12" t="s">
        <v>11</v>
      </c>
      <c r="D8694" s="43" t="s">
        <v>2597</v>
      </c>
      <c r="E8694" s="48">
        <v>6131</v>
      </c>
      <c r="F8694" s="43"/>
      <c r="G8694" s="56" t="s">
        <v>2933</v>
      </c>
      <c r="H8694" s="23" t="s">
        <v>33</v>
      </c>
      <c r="I8694" s="68">
        <v>10000</v>
      </c>
      <c r="J8694" s="68">
        <v>10000</v>
      </c>
      <c r="K8694" s="68"/>
      <c r="L8694" s="68">
        <f t="shared" si="6979"/>
        <v>2000</v>
      </c>
      <c r="M8694" s="68"/>
      <c r="N8694" s="68"/>
      <c r="O8694" s="68">
        <v>2000</v>
      </c>
      <c r="P8694" s="68">
        <f t="shared" si="6982"/>
        <v>2000</v>
      </c>
      <c r="Q8694" s="68">
        <f t="shared" si="6983"/>
        <v>20</v>
      </c>
    </row>
    <row r="8695" spans="1:17" x14ac:dyDescent="0.25">
      <c r="A8695" s="12" t="s">
        <v>2595</v>
      </c>
      <c r="B8695" s="12" t="s">
        <v>3</v>
      </c>
      <c r="C8695" s="12" t="s">
        <v>11</v>
      </c>
      <c r="D8695" s="43" t="s">
        <v>2597</v>
      </c>
      <c r="E8695" s="48">
        <v>6132</v>
      </c>
      <c r="F8695" s="43"/>
      <c r="G8695" s="56" t="s">
        <v>2933</v>
      </c>
      <c r="H8695" s="23" t="s">
        <v>227</v>
      </c>
      <c r="I8695" s="68">
        <v>6317000</v>
      </c>
      <c r="J8695" s="68">
        <v>6317000</v>
      </c>
      <c r="K8695" s="68"/>
      <c r="L8695" s="68">
        <f t="shared" si="6979"/>
        <v>1710000</v>
      </c>
      <c r="M8695" s="68"/>
      <c r="N8695" s="68"/>
      <c r="O8695" s="68">
        <v>1710000</v>
      </c>
      <c r="P8695" s="68">
        <f t="shared" si="6982"/>
        <v>1710000</v>
      </c>
      <c r="Q8695" s="68">
        <f t="shared" si="6983"/>
        <v>27.069811619439609</v>
      </c>
    </row>
    <row r="8696" spans="1:17" x14ac:dyDescent="0.25">
      <c r="A8696" s="14" t="s">
        <v>2595</v>
      </c>
      <c r="B8696" s="14" t="s">
        <v>3</v>
      </c>
      <c r="C8696" s="14" t="s">
        <v>11</v>
      </c>
      <c r="D8696" s="50" t="s">
        <v>2597</v>
      </c>
      <c r="E8696" s="50" t="s">
        <v>2720</v>
      </c>
      <c r="F8696" s="43" t="s">
        <v>1</v>
      </c>
      <c r="G8696" s="49" t="s">
        <v>1</v>
      </c>
      <c r="H8696" s="11" t="s">
        <v>35</v>
      </c>
      <c r="I8696" s="67">
        <f t="shared" ref="I8696:O8696" si="7026">SUM(I8697:I8702)</f>
        <v>383900</v>
      </c>
      <c r="J8696" s="67">
        <f t="shared" si="7026"/>
        <v>383900</v>
      </c>
      <c r="K8696" s="67">
        <f t="shared" si="7026"/>
        <v>0</v>
      </c>
      <c r="L8696" s="67">
        <f t="shared" si="6979"/>
        <v>100</v>
      </c>
      <c r="M8696" s="67">
        <f t="shared" si="7026"/>
        <v>0</v>
      </c>
      <c r="N8696" s="67">
        <f t="shared" si="7026"/>
        <v>0</v>
      </c>
      <c r="O8696" s="67">
        <f t="shared" si="7026"/>
        <v>100</v>
      </c>
      <c r="P8696" s="67">
        <f t="shared" si="6982"/>
        <v>100</v>
      </c>
      <c r="Q8696" s="67">
        <f t="shared" si="6983"/>
        <v>2.6048450117218028E-2</v>
      </c>
    </row>
    <row r="8697" spans="1:17" x14ac:dyDescent="0.25">
      <c r="A8697" s="12" t="s">
        <v>2595</v>
      </c>
      <c r="B8697" s="12" t="s">
        <v>3</v>
      </c>
      <c r="C8697" s="12" t="s">
        <v>11</v>
      </c>
      <c r="D8697" s="43" t="s">
        <v>2597</v>
      </c>
      <c r="E8697" s="48">
        <v>6139</v>
      </c>
      <c r="F8697" s="43" t="s">
        <v>2602</v>
      </c>
      <c r="G8697" s="56" t="s">
        <v>2933</v>
      </c>
      <c r="H8697" s="23" t="s">
        <v>43</v>
      </c>
      <c r="I8697" s="68">
        <v>2000</v>
      </c>
      <c r="J8697" s="68">
        <v>2000</v>
      </c>
      <c r="K8697" s="68"/>
      <c r="L8697" s="68">
        <f t="shared" si="6979"/>
        <v>100</v>
      </c>
      <c r="M8697" s="68"/>
      <c r="N8697" s="68"/>
      <c r="O8697" s="68">
        <v>100</v>
      </c>
      <c r="P8697" s="68">
        <f t="shared" si="6982"/>
        <v>100</v>
      </c>
      <c r="Q8697" s="68">
        <f t="shared" si="6983"/>
        <v>5</v>
      </c>
    </row>
    <row r="8698" spans="1:17" x14ac:dyDescent="0.25">
      <c r="A8698" s="12" t="s">
        <v>2595</v>
      </c>
      <c r="B8698" s="12" t="s">
        <v>3</v>
      </c>
      <c r="C8698" s="12" t="s">
        <v>11</v>
      </c>
      <c r="D8698" s="43" t="s">
        <v>2597</v>
      </c>
      <c r="E8698" s="48">
        <v>6139</v>
      </c>
      <c r="F8698" s="43" t="s">
        <v>2603</v>
      </c>
      <c r="G8698" s="56" t="s">
        <v>2933</v>
      </c>
      <c r="H8698" s="23" t="s">
        <v>2571</v>
      </c>
      <c r="I8698" s="68">
        <v>70000</v>
      </c>
      <c r="J8698" s="68">
        <v>70000</v>
      </c>
      <c r="K8698" s="68"/>
      <c r="L8698" s="68">
        <f t="shared" si="6979"/>
        <v>0</v>
      </c>
      <c r="M8698" s="68"/>
      <c r="N8698" s="68"/>
      <c r="O8698" s="68"/>
      <c r="P8698" s="68">
        <f t="shared" si="6982"/>
        <v>0</v>
      </c>
      <c r="Q8698" s="68">
        <f t="shared" si="6983"/>
        <v>0</v>
      </c>
    </row>
    <row r="8699" spans="1:17" ht="22.5" x14ac:dyDescent="0.25">
      <c r="A8699" s="12" t="s">
        <v>2595</v>
      </c>
      <c r="B8699" s="12" t="s">
        <v>3</v>
      </c>
      <c r="C8699" s="12" t="s">
        <v>11</v>
      </c>
      <c r="D8699" s="43" t="s">
        <v>2597</v>
      </c>
      <c r="E8699" s="48">
        <v>6139</v>
      </c>
      <c r="F8699" s="43" t="s">
        <v>2604</v>
      </c>
      <c r="G8699" s="56" t="s">
        <v>2933</v>
      </c>
      <c r="H8699" s="23" t="s">
        <v>49</v>
      </c>
      <c r="I8699" s="68">
        <v>3000</v>
      </c>
      <c r="J8699" s="68">
        <v>3000</v>
      </c>
      <c r="K8699" s="68"/>
      <c r="L8699" s="68">
        <f t="shared" si="6979"/>
        <v>0</v>
      </c>
      <c r="M8699" s="68"/>
      <c r="N8699" s="68"/>
      <c r="O8699" s="68"/>
      <c r="P8699" s="68">
        <f t="shared" si="6982"/>
        <v>0</v>
      </c>
      <c r="Q8699" s="68">
        <f t="shared" si="6983"/>
        <v>0</v>
      </c>
    </row>
    <row r="8700" spans="1:17" x14ac:dyDescent="0.25">
      <c r="A8700" s="12" t="s">
        <v>2595</v>
      </c>
      <c r="B8700" s="12" t="s">
        <v>3</v>
      </c>
      <c r="C8700" s="12" t="s">
        <v>11</v>
      </c>
      <c r="D8700" s="43" t="s">
        <v>2597</v>
      </c>
      <c r="E8700" s="48">
        <v>6139</v>
      </c>
      <c r="F8700" s="43" t="s">
        <v>2605</v>
      </c>
      <c r="G8700" s="56" t="s">
        <v>2933</v>
      </c>
      <c r="H8700" s="23" t="s">
        <v>2648</v>
      </c>
      <c r="I8700" s="68">
        <v>40000</v>
      </c>
      <c r="J8700" s="68">
        <v>40000</v>
      </c>
      <c r="K8700" s="68"/>
      <c r="L8700" s="68">
        <f t="shared" si="6979"/>
        <v>0</v>
      </c>
      <c r="M8700" s="68"/>
      <c r="N8700" s="68"/>
      <c r="O8700" s="68"/>
      <c r="P8700" s="68">
        <f t="shared" si="6982"/>
        <v>0</v>
      </c>
      <c r="Q8700" s="68">
        <f t="shared" si="6983"/>
        <v>0</v>
      </c>
    </row>
    <row r="8701" spans="1:17" x14ac:dyDescent="0.25">
      <c r="A8701" s="12" t="s">
        <v>2595</v>
      </c>
      <c r="B8701" s="12" t="s">
        <v>3</v>
      </c>
      <c r="C8701" s="12" t="s">
        <v>11</v>
      </c>
      <c r="D8701" s="43" t="s">
        <v>2597</v>
      </c>
      <c r="E8701" s="48">
        <v>6139</v>
      </c>
      <c r="F8701" s="43" t="s">
        <v>2858</v>
      </c>
      <c r="G8701" s="56" t="s">
        <v>2933</v>
      </c>
      <c r="H8701" s="23" t="s">
        <v>2859</v>
      </c>
      <c r="I8701" s="68">
        <v>70000</v>
      </c>
      <c r="J8701" s="68">
        <v>70000</v>
      </c>
      <c r="K8701" s="68"/>
      <c r="L8701" s="68">
        <f t="shared" si="6979"/>
        <v>0</v>
      </c>
      <c r="M8701" s="68"/>
      <c r="N8701" s="68"/>
      <c r="O8701" s="68"/>
      <c r="P8701" s="68">
        <f t="shared" si="6982"/>
        <v>0</v>
      </c>
      <c r="Q8701" s="68">
        <f t="shared" si="6983"/>
        <v>0</v>
      </c>
    </row>
    <row r="8702" spans="1:17" ht="22.5" x14ac:dyDescent="0.25">
      <c r="A8702" s="12" t="s">
        <v>2595</v>
      </c>
      <c r="B8702" s="12" t="s">
        <v>3</v>
      </c>
      <c r="C8702" s="12" t="s">
        <v>11</v>
      </c>
      <c r="D8702" s="43" t="s">
        <v>2597</v>
      </c>
      <c r="E8702" s="48">
        <v>6139</v>
      </c>
      <c r="F8702" s="43" t="s">
        <v>2860</v>
      </c>
      <c r="G8702" s="56" t="s">
        <v>2933</v>
      </c>
      <c r="H8702" s="23" t="s">
        <v>2861</v>
      </c>
      <c r="I8702" s="68">
        <v>198900</v>
      </c>
      <c r="J8702" s="68">
        <v>198900</v>
      </c>
      <c r="K8702" s="68"/>
      <c r="L8702" s="68">
        <f t="shared" si="6979"/>
        <v>0</v>
      </c>
      <c r="M8702" s="68"/>
      <c r="N8702" s="68"/>
      <c r="O8702" s="68"/>
      <c r="P8702" s="68">
        <f t="shared" si="6982"/>
        <v>0</v>
      </c>
      <c r="Q8702" s="68">
        <f t="shared" si="6983"/>
        <v>0</v>
      </c>
    </row>
    <row r="8703" spans="1:17" ht="22.5" x14ac:dyDescent="0.25">
      <c r="A8703" s="14" t="s">
        <v>1</v>
      </c>
      <c r="B8703" s="14" t="s">
        <v>1</v>
      </c>
      <c r="C8703" s="14" t="s">
        <v>1</v>
      </c>
      <c r="D8703" s="42" t="s">
        <v>1</v>
      </c>
      <c r="E8703" s="42" t="s">
        <v>1</v>
      </c>
      <c r="F8703" s="42" t="s">
        <v>1</v>
      </c>
      <c r="G8703" s="42" t="s">
        <v>1</v>
      </c>
      <c r="H8703" s="17" t="s">
        <v>50</v>
      </c>
      <c r="I8703" s="66">
        <f t="shared" ref="I8703:O8703" si="7027">SUM(I8704)</f>
        <v>31068700</v>
      </c>
      <c r="J8703" s="66">
        <f t="shared" si="7027"/>
        <v>31068700</v>
      </c>
      <c r="K8703" s="66">
        <f t="shared" si="7027"/>
        <v>0</v>
      </c>
      <c r="L8703" s="66">
        <f t="shared" si="6979"/>
        <v>11250000</v>
      </c>
      <c r="M8703" s="66">
        <f t="shared" si="7027"/>
        <v>0</v>
      </c>
      <c r="N8703" s="66">
        <f t="shared" si="7027"/>
        <v>0</v>
      </c>
      <c r="O8703" s="66">
        <f t="shared" si="7027"/>
        <v>11250000</v>
      </c>
      <c r="P8703" s="66">
        <f t="shared" si="6982"/>
        <v>11250000</v>
      </c>
      <c r="Q8703" s="66">
        <f t="shared" si="6983"/>
        <v>36.210076379121112</v>
      </c>
    </row>
    <row r="8704" spans="1:17" x14ac:dyDescent="0.25">
      <c r="A8704" s="12" t="s">
        <v>2595</v>
      </c>
      <c r="B8704" s="12" t="s">
        <v>3</v>
      </c>
      <c r="C8704" s="12" t="s">
        <v>11</v>
      </c>
      <c r="D8704" s="43" t="s">
        <v>2597</v>
      </c>
      <c r="E8704" s="42" t="s">
        <v>2712</v>
      </c>
      <c r="F8704" s="42" t="s">
        <v>1</v>
      </c>
      <c r="G8704" s="42" t="s">
        <v>1</v>
      </c>
      <c r="H8704" s="11" t="s">
        <v>52</v>
      </c>
      <c r="I8704" s="67">
        <f t="shared" ref="I8704" si="7028">SUM(I8705,I8707,I8710,I8714)</f>
        <v>31068700</v>
      </c>
      <c r="J8704" s="67">
        <f t="shared" ref="J8704:K8704" si="7029">SUM(J8705,J8707,J8710,J8714)</f>
        <v>31068700</v>
      </c>
      <c r="K8704" s="67">
        <f t="shared" si="7029"/>
        <v>0</v>
      </c>
      <c r="L8704" s="67">
        <f t="shared" si="6979"/>
        <v>11250000</v>
      </c>
      <c r="M8704" s="67">
        <f t="shared" ref="M8704" si="7030">SUM(M8705,M8707,M8710,M8714)</f>
        <v>0</v>
      </c>
      <c r="N8704" s="67">
        <f t="shared" ref="N8704:O8704" si="7031">SUM(N8705,N8707,N8710,N8714)</f>
        <v>0</v>
      </c>
      <c r="O8704" s="67">
        <f t="shared" si="7031"/>
        <v>11250000</v>
      </c>
      <c r="P8704" s="67">
        <f t="shared" si="6982"/>
        <v>11250000</v>
      </c>
      <c r="Q8704" s="67">
        <f t="shared" si="6983"/>
        <v>36.210076379121112</v>
      </c>
    </row>
    <row r="8705" spans="1:17" x14ac:dyDescent="0.25">
      <c r="A8705" s="14" t="s">
        <v>2595</v>
      </c>
      <c r="B8705" s="14" t="s">
        <v>3</v>
      </c>
      <c r="C8705" s="14" t="s">
        <v>11</v>
      </c>
      <c r="D8705" s="50" t="s">
        <v>2597</v>
      </c>
      <c r="E8705" s="50" t="s">
        <v>2732</v>
      </c>
      <c r="F8705" s="43" t="s">
        <v>1</v>
      </c>
      <c r="G8705" s="49" t="s">
        <v>1</v>
      </c>
      <c r="H8705" s="11" t="s">
        <v>203</v>
      </c>
      <c r="I8705" s="67">
        <f t="shared" ref="I8705:O8705" si="7032">SUM(I8706)</f>
        <v>100</v>
      </c>
      <c r="J8705" s="67">
        <f t="shared" si="7032"/>
        <v>100</v>
      </c>
      <c r="K8705" s="67">
        <f t="shared" si="7032"/>
        <v>0</v>
      </c>
      <c r="L8705" s="67">
        <f t="shared" si="6979"/>
        <v>0</v>
      </c>
      <c r="M8705" s="67">
        <f t="shared" si="7032"/>
        <v>0</v>
      </c>
      <c r="N8705" s="67">
        <f t="shared" si="7032"/>
        <v>0</v>
      </c>
      <c r="O8705" s="67">
        <f t="shared" si="7032"/>
        <v>0</v>
      </c>
      <c r="P8705" s="67">
        <f t="shared" si="6982"/>
        <v>0</v>
      </c>
      <c r="Q8705" s="67">
        <f t="shared" si="6983"/>
        <v>0</v>
      </c>
    </row>
    <row r="8706" spans="1:17" x14ac:dyDescent="0.25">
      <c r="A8706" s="12" t="s">
        <v>2595</v>
      </c>
      <c r="B8706" s="12" t="s">
        <v>3</v>
      </c>
      <c r="C8706" s="12" t="s">
        <v>11</v>
      </c>
      <c r="D8706" s="43" t="s">
        <v>2597</v>
      </c>
      <c r="E8706" s="48">
        <v>6141</v>
      </c>
      <c r="F8706" s="43" t="s">
        <v>2606</v>
      </c>
      <c r="G8706" s="56" t="s">
        <v>2933</v>
      </c>
      <c r="H8706" s="23" t="s">
        <v>204</v>
      </c>
      <c r="I8706" s="68">
        <v>100</v>
      </c>
      <c r="J8706" s="68">
        <v>100</v>
      </c>
      <c r="K8706" s="68"/>
      <c r="L8706" s="68">
        <f t="shared" si="6979"/>
        <v>0</v>
      </c>
      <c r="M8706" s="68"/>
      <c r="N8706" s="68"/>
      <c r="O8706" s="68"/>
      <c r="P8706" s="68">
        <f t="shared" si="6982"/>
        <v>0</v>
      </c>
      <c r="Q8706" s="68">
        <f t="shared" si="6983"/>
        <v>0</v>
      </c>
    </row>
    <row r="8707" spans="1:17" x14ac:dyDescent="0.25">
      <c r="A8707" s="14" t="s">
        <v>2595</v>
      </c>
      <c r="B8707" s="14" t="s">
        <v>3</v>
      </c>
      <c r="C8707" s="14" t="s">
        <v>11</v>
      </c>
      <c r="D8707" s="50" t="s">
        <v>2597</v>
      </c>
      <c r="E8707" s="50" t="s">
        <v>2721</v>
      </c>
      <c r="F8707" s="43" t="s">
        <v>1</v>
      </c>
      <c r="G8707" s="49" t="s">
        <v>1</v>
      </c>
      <c r="H8707" s="11" t="s">
        <v>53</v>
      </c>
      <c r="I8707" s="67">
        <f t="shared" ref="I8707:O8707" si="7033">SUM(I8708:I8709)</f>
        <v>61100</v>
      </c>
      <c r="J8707" s="67">
        <f t="shared" si="7033"/>
        <v>61100</v>
      </c>
      <c r="K8707" s="67">
        <f t="shared" si="7033"/>
        <v>0</v>
      </c>
      <c r="L8707" s="67">
        <f t="shared" si="6979"/>
        <v>0</v>
      </c>
      <c r="M8707" s="67">
        <f t="shared" si="7033"/>
        <v>0</v>
      </c>
      <c r="N8707" s="67">
        <f t="shared" si="7033"/>
        <v>0</v>
      </c>
      <c r="O8707" s="67">
        <f t="shared" si="7033"/>
        <v>0</v>
      </c>
      <c r="P8707" s="67">
        <f t="shared" si="6982"/>
        <v>0</v>
      </c>
      <c r="Q8707" s="67">
        <f t="shared" si="6983"/>
        <v>0</v>
      </c>
    </row>
    <row r="8708" spans="1:17" ht="22.5" x14ac:dyDescent="0.25">
      <c r="A8708" s="12" t="s">
        <v>2595</v>
      </c>
      <c r="B8708" s="12" t="s">
        <v>3</v>
      </c>
      <c r="C8708" s="12" t="s">
        <v>11</v>
      </c>
      <c r="D8708" s="43" t="s">
        <v>2597</v>
      </c>
      <c r="E8708" s="48">
        <v>6143</v>
      </c>
      <c r="F8708" s="43" t="s">
        <v>2607</v>
      </c>
      <c r="G8708" s="56" t="s">
        <v>2933</v>
      </c>
      <c r="H8708" s="23" t="s">
        <v>2608</v>
      </c>
      <c r="I8708" s="68">
        <v>10000</v>
      </c>
      <c r="J8708" s="68">
        <v>10000</v>
      </c>
      <c r="K8708" s="68"/>
      <c r="L8708" s="68">
        <f t="shared" si="6979"/>
        <v>0</v>
      </c>
      <c r="M8708" s="68"/>
      <c r="N8708" s="68"/>
      <c r="O8708" s="68"/>
      <c r="P8708" s="68">
        <f t="shared" si="6982"/>
        <v>0</v>
      </c>
      <c r="Q8708" s="68">
        <f t="shared" si="6983"/>
        <v>0</v>
      </c>
    </row>
    <row r="8709" spans="1:17" ht="22.5" x14ac:dyDescent="0.25">
      <c r="A8709" s="12" t="s">
        <v>2595</v>
      </c>
      <c r="B8709" s="12" t="s">
        <v>3</v>
      </c>
      <c r="C8709" s="12" t="s">
        <v>11</v>
      </c>
      <c r="D8709" s="43" t="s">
        <v>2597</v>
      </c>
      <c r="E8709" s="48">
        <v>6143</v>
      </c>
      <c r="F8709" s="43" t="s">
        <v>2862</v>
      </c>
      <c r="G8709" s="56" t="s">
        <v>2901</v>
      </c>
      <c r="H8709" s="23" t="s">
        <v>2701</v>
      </c>
      <c r="I8709" s="68">
        <v>51100</v>
      </c>
      <c r="J8709" s="68">
        <v>51100</v>
      </c>
      <c r="K8709" s="68"/>
      <c r="L8709" s="68">
        <f t="shared" si="6979"/>
        <v>0</v>
      </c>
      <c r="M8709" s="68"/>
      <c r="N8709" s="68"/>
      <c r="O8709" s="68"/>
      <c r="P8709" s="68">
        <f t="shared" si="6982"/>
        <v>0</v>
      </c>
      <c r="Q8709" s="68">
        <f t="shared" si="6983"/>
        <v>0</v>
      </c>
    </row>
    <row r="8710" spans="1:17" x14ac:dyDescent="0.25">
      <c r="A8710" s="14" t="s">
        <v>2595</v>
      </c>
      <c r="B8710" s="14" t="s">
        <v>3</v>
      </c>
      <c r="C8710" s="14" t="s">
        <v>11</v>
      </c>
      <c r="D8710" s="50" t="s">
        <v>2597</v>
      </c>
      <c r="E8710" s="50" t="s">
        <v>2737</v>
      </c>
      <c r="F8710" s="43" t="s">
        <v>1</v>
      </c>
      <c r="G8710" s="49" t="s">
        <v>1</v>
      </c>
      <c r="H8710" s="11" t="s">
        <v>206</v>
      </c>
      <c r="I8710" s="67">
        <f t="shared" ref="I8710:O8710" si="7034">SUM(I8711:I8713)</f>
        <v>31007400</v>
      </c>
      <c r="J8710" s="67">
        <f t="shared" si="7034"/>
        <v>31007400</v>
      </c>
      <c r="K8710" s="67">
        <f t="shared" si="7034"/>
        <v>0</v>
      </c>
      <c r="L8710" s="67">
        <f t="shared" si="6979"/>
        <v>11250000</v>
      </c>
      <c r="M8710" s="67">
        <f t="shared" si="7034"/>
        <v>0</v>
      </c>
      <c r="N8710" s="67">
        <f t="shared" si="7034"/>
        <v>0</v>
      </c>
      <c r="O8710" s="67">
        <f t="shared" si="7034"/>
        <v>11250000</v>
      </c>
      <c r="P8710" s="67">
        <f t="shared" si="6982"/>
        <v>11250000</v>
      </c>
      <c r="Q8710" s="67">
        <f t="shared" si="6983"/>
        <v>36.281661796861393</v>
      </c>
    </row>
    <row r="8711" spans="1:17" x14ac:dyDescent="0.25">
      <c r="A8711" s="12" t="s">
        <v>2595</v>
      </c>
      <c r="B8711" s="12" t="s">
        <v>3</v>
      </c>
      <c r="C8711" s="12" t="s">
        <v>11</v>
      </c>
      <c r="D8711" s="43" t="s">
        <v>2597</v>
      </c>
      <c r="E8711" s="48">
        <v>6144</v>
      </c>
      <c r="F8711" s="43" t="s">
        <v>2863</v>
      </c>
      <c r="G8711" s="56" t="s">
        <v>2939</v>
      </c>
      <c r="H8711" s="23" t="s">
        <v>2702</v>
      </c>
      <c r="I8711" s="68">
        <v>1853800</v>
      </c>
      <c r="J8711" s="68">
        <v>1853800</v>
      </c>
      <c r="K8711" s="68"/>
      <c r="L8711" s="68">
        <f t="shared" si="6979"/>
        <v>0</v>
      </c>
      <c r="M8711" s="68"/>
      <c r="N8711" s="68"/>
      <c r="O8711" s="68"/>
      <c r="P8711" s="68">
        <f t="shared" si="6982"/>
        <v>0</v>
      </c>
      <c r="Q8711" s="68">
        <f t="shared" si="6983"/>
        <v>0</v>
      </c>
    </row>
    <row r="8712" spans="1:17" x14ac:dyDescent="0.25">
      <c r="A8712" s="12" t="s">
        <v>2595</v>
      </c>
      <c r="B8712" s="12" t="s">
        <v>3</v>
      </c>
      <c r="C8712" s="12" t="s">
        <v>11</v>
      </c>
      <c r="D8712" s="43" t="s">
        <v>2597</v>
      </c>
      <c r="E8712" s="48">
        <v>6144</v>
      </c>
      <c r="F8712" s="43" t="s">
        <v>2864</v>
      </c>
      <c r="G8712" s="56" t="s">
        <v>2933</v>
      </c>
      <c r="H8712" s="23" t="s">
        <v>2703</v>
      </c>
      <c r="I8712" s="68">
        <v>27853600</v>
      </c>
      <c r="J8712" s="68">
        <v>27853600</v>
      </c>
      <c r="K8712" s="68"/>
      <c r="L8712" s="68">
        <f t="shared" si="6979"/>
        <v>11000000</v>
      </c>
      <c r="M8712" s="68"/>
      <c r="N8712" s="68"/>
      <c r="O8712" s="68">
        <v>11000000</v>
      </c>
      <c r="P8712" s="68">
        <f t="shared" si="6982"/>
        <v>11000000</v>
      </c>
      <c r="Q8712" s="68">
        <f t="shared" si="6983"/>
        <v>39.492202085188275</v>
      </c>
    </row>
    <row r="8713" spans="1:17" x14ac:dyDescent="0.25">
      <c r="A8713" s="12" t="s">
        <v>2595</v>
      </c>
      <c r="B8713" s="12" t="s">
        <v>3</v>
      </c>
      <c r="C8713" s="12" t="s">
        <v>11</v>
      </c>
      <c r="D8713" s="43" t="s">
        <v>2597</v>
      </c>
      <c r="E8713" s="48">
        <v>6144</v>
      </c>
      <c r="F8713" s="43" t="s">
        <v>2865</v>
      </c>
      <c r="G8713" s="56" t="s">
        <v>2940</v>
      </c>
      <c r="H8713" s="23" t="s">
        <v>2704</v>
      </c>
      <c r="I8713" s="68">
        <v>1300000</v>
      </c>
      <c r="J8713" s="68">
        <v>1300000</v>
      </c>
      <c r="K8713" s="68"/>
      <c r="L8713" s="68">
        <f t="shared" si="6979"/>
        <v>250000</v>
      </c>
      <c r="M8713" s="68"/>
      <c r="N8713" s="68"/>
      <c r="O8713" s="68">
        <v>250000</v>
      </c>
      <c r="P8713" s="68">
        <f t="shared" si="6982"/>
        <v>250000</v>
      </c>
      <c r="Q8713" s="68">
        <f t="shared" si="6983"/>
        <v>19.230769230769234</v>
      </c>
    </row>
    <row r="8714" spans="1:17" x14ac:dyDescent="0.25">
      <c r="A8714" s="12" t="s">
        <v>2595</v>
      </c>
      <c r="B8714" s="12" t="s">
        <v>3</v>
      </c>
      <c r="C8714" s="12" t="s">
        <v>11</v>
      </c>
      <c r="D8714" s="43" t="s">
        <v>2597</v>
      </c>
      <c r="E8714" s="48">
        <v>6148</v>
      </c>
      <c r="F8714" s="43"/>
      <c r="G8714" s="56" t="s">
        <v>2933</v>
      </c>
      <c r="H8714" s="23" t="s">
        <v>58</v>
      </c>
      <c r="I8714" s="68">
        <v>100</v>
      </c>
      <c r="J8714" s="68">
        <v>100</v>
      </c>
      <c r="K8714" s="68"/>
      <c r="L8714" s="68">
        <f t="shared" si="6979"/>
        <v>0</v>
      </c>
      <c r="M8714" s="68"/>
      <c r="N8714" s="68"/>
      <c r="O8714" s="68"/>
      <c r="P8714" s="68">
        <f t="shared" si="6982"/>
        <v>0</v>
      </c>
      <c r="Q8714" s="68">
        <f t="shared" si="6983"/>
        <v>0</v>
      </c>
    </row>
    <row r="8715" spans="1:17" ht="22.5" x14ac:dyDescent="0.25">
      <c r="A8715" s="14" t="s">
        <v>1</v>
      </c>
      <c r="B8715" s="14" t="s">
        <v>1</v>
      </c>
      <c r="C8715" s="14" t="s">
        <v>1</v>
      </c>
      <c r="D8715" s="42" t="s">
        <v>1</v>
      </c>
      <c r="E8715" s="42" t="s">
        <v>1</v>
      </c>
      <c r="F8715" s="42" t="s">
        <v>1</v>
      </c>
      <c r="G8715" s="42" t="s">
        <v>1</v>
      </c>
      <c r="H8715" s="17" t="s">
        <v>92</v>
      </c>
      <c r="I8715" s="66">
        <f t="shared" ref="I8715:O8715" si="7035">SUM(I8716)</f>
        <v>18254302</v>
      </c>
      <c r="J8715" s="66">
        <f t="shared" si="7035"/>
        <v>6892432</v>
      </c>
      <c r="K8715" s="66">
        <f t="shared" si="7035"/>
        <v>0</v>
      </c>
      <c r="L8715" s="66">
        <f t="shared" si="6979"/>
        <v>0</v>
      </c>
      <c r="M8715" s="66">
        <f t="shared" si="7035"/>
        <v>0</v>
      </c>
      <c r="N8715" s="66">
        <f t="shared" si="7035"/>
        <v>0</v>
      </c>
      <c r="O8715" s="66">
        <f t="shared" si="7035"/>
        <v>0</v>
      </c>
      <c r="P8715" s="66">
        <f t="shared" si="6982"/>
        <v>0</v>
      </c>
      <c r="Q8715" s="66">
        <f t="shared" si="6983"/>
        <v>0</v>
      </c>
    </row>
    <row r="8716" spans="1:17" x14ac:dyDescent="0.25">
      <c r="A8716" s="12" t="s">
        <v>2595</v>
      </c>
      <c r="B8716" s="12" t="s">
        <v>3</v>
      </c>
      <c r="C8716" s="12" t="s">
        <v>11</v>
      </c>
      <c r="D8716" s="43" t="s">
        <v>2597</v>
      </c>
      <c r="E8716" s="42" t="s">
        <v>2713</v>
      </c>
      <c r="F8716" s="42" t="s">
        <v>1</v>
      </c>
      <c r="G8716" s="42" t="s">
        <v>1</v>
      </c>
      <c r="H8716" s="11" t="s">
        <v>94</v>
      </c>
      <c r="I8716" s="67">
        <f t="shared" ref="I8716" si="7036">SUM(I8717,I8720,I8724)</f>
        <v>18254302</v>
      </c>
      <c r="J8716" s="67">
        <f t="shared" ref="J8716:K8716" si="7037">SUM(J8717,J8720,J8724)</f>
        <v>6892432</v>
      </c>
      <c r="K8716" s="67">
        <f t="shared" si="7037"/>
        <v>0</v>
      </c>
      <c r="L8716" s="67">
        <f t="shared" ref="L8716:L8758" si="7038">SUM(M8716:O8716)</f>
        <v>0</v>
      </c>
      <c r="M8716" s="67">
        <f t="shared" ref="M8716" si="7039">SUM(M8717,M8720,M8724)</f>
        <v>0</v>
      </c>
      <c r="N8716" s="67">
        <f t="shared" ref="N8716:O8716" si="7040">SUM(N8717,N8720,N8724)</f>
        <v>0</v>
      </c>
      <c r="O8716" s="67">
        <f t="shared" si="7040"/>
        <v>0</v>
      </c>
      <c r="P8716" s="67">
        <f t="shared" si="6982"/>
        <v>0</v>
      </c>
      <c r="Q8716" s="67">
        <f t="shared" si="6983"/>
        <v>0</v>
      </c>
    </row>
    <row r="8717" spans="1:17" x14ac:dyDescent="0.25">
      <c r="A8717" s="14" t="s">
        <v>2595</v>
      </c>
      <c r="B8717" s="14" t="s">
        <v>3</v>
      </c>
      <c r="C8717" s="14" t="s">
        <v>11</v>
      </c>
      <c r="D8717" s="50" t="s">
        <v>2597</v>
      </c>
      <c r="E8717" s="50" t="s">
        <v>2741</v>
      </c>
      <c r="F8717" s="43" t="s">
        <v>1</v>
      </c>
      <c r="G8717" s="49" t="s">
        <v>1</v>
      </c>
      <c r="H8717" s="11" t="s">
        <v>110</v>
      </c>
      <c r="I8717" s="67">
        <f t="shared" ref="I8717" si="7041">SUM(I8718:I8719)</f>
        <v>4731970</v>
      </c>
      <c r="J8717" s="67">
        <f t="shared" ref="J8717:K8717" si="7042">SUM(J8718:J8719)</f>
        <v>50100</v>
      </c>
      <c r="K8717" s="67">
        <f t="shared" si="7042"/>
        <v>0</v>
      </c>
      <c r="L8717" s="67">
        <f t="shared" si="7038"/>
        <v>0</v>
      </c>
      <c r="M8717" s="67">
        <f t="shared" ref="M8717" si="7043">SUM(M8718:M8719)</f>
        <v>0</v>
      </c>
      <c r="N8717" s="67">
        <f t="shared" ref="N8717:O8717" si="7044">SUM(N8718:N8719)</f>
        <v>0</v>
      </c>
      <c r="O8717" s="67">
        <f t="shared" si="7044"/>
        <v>0</v>
      </c>
      <c r="P8717" s="67">
        <f t="shared" si="6982"/>
        <v>0</v>
      </c>
      <c r="Q8717" s="67">
        <f t="shared" si="6983"/>
        <v>0</v>
      </c>
    </row>
    <row r="8718" spans="1:17" x14ac:dyDescent="0.25">
      <c r="A8718" s="12" t="s">
        <v>2595</v>
      </c>
      <c r="B8718" s="12" t="s">
        <v>3</v>
      </c>
      <c r="C8718" s="12" t="s">
        <v>11</v>
      </c>
      <c r="D8718" s="43" t="s">
        <v>2597</v>
      </c>
      <c r="E8718" s="48">
        <v>6151</v>
      </c>
      <c r="F8718" s="43" t="s">
        <v>2610</v>
      </c>
      <c r="G8718" s="56" t="s">
        <v>2933</v>
      </c>
      <c r="H8718" s="23" t="s">
        <v>209</v>
      </c>
      <c r="I8718" s="68">
        <v>100</v>
      </c>
      <c r="J8718" s="68">
        <v>100</v>
      </c>
      <c r="K8718" s="68"/>
      <c r="L8718" s="68">
        <f t="shared" si="7038"/>
        <v>0</v>
      </c>
      <c r="M8718" s="68"/>
      <c r="N8718" s="68"/>
      <c r="O8718" s="68"/>
      <c r="P8718" s="68">
        <f t="shared" si="6982"/>
        <v>0</v>
      </c>
      <c r="Q8718" s="68">
        <f t="shared" si="6983"/>
        <v>0</v>
      </c>
    </row>
    <row r="8719" spans="1:17" ht="22.5" x14ac:dyDescent="0.25">
      <c r="A8719" s="12" t="s">
        <v>2595</v>
      </c>
      <c r="B8719" s="12" t="s">
        <v>3</v>
      </c>
      <c r="C8719" s="12" t="s">
        <v>11</v>
      </c>
      <c r="D8719" s="43" t="s">
        <v>2597</v>
      </c>
      <c r="E8719" s="48">
        <v>6151</v>
      </c>
      <c r="F8719" s="43" t="s">
        <v>2866</v>
      </c>
      <c r="G8719" s="56" t="s">
        <v>2941</v>
      </c>
      <c r="H8719" s="23" t="s">
        <v>2609</v>
      </c>
      <c r="I8719" s="68">
        <v>4731870</v>
      </c>
      <c r="J8719" s="68">
        <v>50000</v>
      </c>
      <c r="K8719" s="68"/>
      <c r="L8719" s="68">
        <f t="shared" si="7038"/>
        <v>0</v>
      </c>
      <c r="M8719" s="68"/>
      <c r="N8719" s="68"/>
      <c r="O8719" s="68"/>
      <c r="P8719" s="68">
        <f t="shared" si="6982"/>
        <v>0</v>
      </c>
      <c r="Q8719" s="68">
        <f t="shared" si="6983"/>
        <v>0</v>
      </c>
    </row>
    <row r="8720" spans="1:17" x14ac:dyDescent="0.25">
      <c r="A8720" s="14" t="s">
        <v>2595</v>
      </c>
      <c r="B8720" s="14" t="s">
        <v>3</v>
      </c>
      <c r="C8720" s="14" t="s">
        <v>11</v>
      </c>
      <c r="D8720" s="50" t="s">
        <v>2597</v>
      </c>
      <c r="E8720" s="50" t="s">
        <v>2742</v>
      </c>
      <c r="F8720" s="43" t="s">
        <v>1</v>
      </c>
      <c r="G8720" s="49" t="s">
        <v>1</v>
      </c>
      <c r="H8720" s="11" t="s">
        <v>95</v>
      </c>
      <c r="I8720" s="67">
        <f t="shared" ref="I8720:O8720" si="7045">SUM(I8721:I8723)</f>
        <v>4810332</v>
      </c>
      <c r="J8720" s="67">
        <f t="shared" si="7045"/>
        <v>1530332</v>
      </c>
      <c r="K8720" s="67">
        <f t="shared" si="7045"/>
        <v>0</v>
      </c>
      <c r="L8720" s="67">
        <f t="shared" si="7038"/>
        <v>0</v>
      </c>
      <c r="M8720" s="67">
        <f t="shared" si="7045"/>
        <v>0</v>
      </c>
      <c r="N8720" s="67">
        <f t="shared" si="7045"/>
        <v>0</v>
      </c>
      <c r="O8720" s="67">
        <f t="shared" si="7045"/>
        <v>0</v>
      </c>
      <c r="P8720" s="67">
        <f t="shared" si="6982"/>
        <v>0</v>
      </c>
      <c r="Q8720" s="67">
        <f t="shared" si="6983"/>
        <v>0</v>
      </c>
    </row>
    <row r="8721" spans="1:17" x14ac:dyDescent="0.25">
      <c r="A8721" s="12" t="s">
        <v>2595</v>
      </c>
      <c r="B8721" s="12" t="s">
        <v>3</v>
      </c>
      <c r="C8721" s="12" t="s">
        <v>11</v>
      </c>
      <c r="D8721" s="43" t="s">
        <v>2597</v>
      </c>
      <c r="E8721" s="48">
        <v>6153</v>
      </c>
      <c r="F8721" s="43" t="s">
        <v>2611</v>
      </c>
      <c r="G8721" s="56" t="s">
        <v>2940</v>
      </c>
      <c r="H8721" s="23" t="s">
        <v>2612</v>
      </c>
      <c r="I8721" s="68">
        <v>280000</v>
      </c>
      <c r="J8721" s="68">
        <v>0</v>
      </c>
      <c r="K8721" s="68"/>
      <c r="L8721" s="68">
        <f t="shared" si="7038"/>
        <v>0</v>
      </c>
      <c r="M8721" s="68"/>
      <c r="N8721" s="68"/>
      <c r="O8721" s="68"/>
      <c r="P8721" s="68">
        <f t="shared" ref="P8721:P8758" si="7046">K8721+L8721</f>
        <v>0</v>
      </c>
      <c r="Q8721" s="68" t="str">
        <f t="shared" ref="Q8721:Q8758" si="7047">IF(J8721=0,"-",P8721/J8721*100)</f>
        <v>-</v>
      </c>
    </row>
    <row r="8722" spans="1:17" ht="22.5" x14ac:dyDescent="0.25">
      <c r="A8722" s="12" t="s">
        <v>2595</v>
      </c>
      <c r="B8722" s="12" t="s">
        <v>3</v>
      </c>
      <c r="C8722" s="12" t="s">
        <v>11</v>
      </c>
      <c r="D8722" s="43" t="s">
        <v>2597</v>
      </c>
      <c r="E8722" s="48">
        <v>6153</v>
      </c>
      <c r="F8722" s="43" t="s">
        <v>2613</v>
      </c>
      <c r="G8722" s="56" t="s">
        <v>2941</v>
      </c>
      <c r="H8722" s="23" t="s">
        <v>2614</v>
      </c>
      <c r="I8722" s="68">
        <v>1530332</v>
      </c>
      <c r="J8722" s="68">
        <v>1530332</v>
      </c>
      <c r="K8722" s="68"/>
      <c r="L8722" s="68">
        <f t="shared" si="7038"/>
        <v>0</v>
      </c>
      <c r="M8722" s="68"/>
      <c r="N8722" s="68"/>
      <c r="O8722" s="68"/>
      <c r="P8722" s="68">
        <f t="shared" si="7046"/>
        <v>0</v>
      </c>
      <c r="Q8722" s="68">
        <f t="shared" si="7047"/>
        <v>0</v>
      </c>
    </row>
    <row r="8723" spans="1:17" ht="22.5" x14ac:dyDescent="0.25">
      <c r="A8723" s="12" t="s">
        <v>2595</v>
      </c>
      <c r="B8723" s="12" t="s">
        <v>3</v>
      </c>
      <c r="C8723" s="12" t="s">
        <v>11</v>
      </c>
      <c r="D8723" s="43" t="s">
        <v>2597</v>
      </c>
      <c r="E8723" s="48">
        <v>6153</v>
      </c>
      <c r="F8723" s="43" t="s">
        <v>2867</v>
      </c>
      <c r="G8723" s="56" t="s">
        <v>2936</v>
      </c>
      <c r="H8723" s="23" t="s">
        <v>2649</v>
      </c>
      <c r="I8723" s="68">
        <v>3000000</v>
      </c>
      <c r="J8723" s="68">
        <v>0</v>
      </c>
      <c r="K8723" s="68"/>
      <c r="L8723" s="68">
        <f t="shared" si="7038"/>
        <v>0</v>
      </c>
      <c r="M8723" s="68"/>
      <c r="N8723" s="68"/>
      <c r="O8723" s="68"/>
      <c r="P8723" s="68">
        <f t="shared" si="7046"/>
        <v>0</v>
      </c>
      <c r="Q8723" s="68" t="str">
        <f t="shared" si="7047"/>
        <v>-</v>
      </c>
    </row>
    <row r="8724" spans="1:17" x14ac:dyDescent="0.25">
      <c r="A8724" s="14" t="s">
        <v>2595</v>
      </c>
      <c r="B8724" s="14" t="s">
        <v>3</v>
      </c>
      <c r="C8724" s="14" t="s">
        <v>11</v>
      </c>
      <c r="D8724" s="50" t="s">
        <v>2597</v>
      </c>
      <c r="E8724" s="50" t="s">
        <v>2743</v>
      </c>
      <c r="F8724" s="43" t="s">
        <v>1</v>
      </c>
      <c r="G8724" s="49" t="s">
        <v>1</v>
      </c>
      <c r="H8724" s="11" t="s">
        <v>212</v>
      </c>
      <c r="I8724" s="67">
        <f t="shared" ref="I8724:O8724" si="7048">SUM(I8725:I8728,I8732:I8736)</f>
        <v>8712000</v>
      </c>
      <c r="J8724" s="67">
        <f t="shared" si="7048"/>
        <v>5312000</v>
      </c>
      <c r="K8724" s="67">
        <f t="shared" si="7048"/>
        <v>0</v>
      </c>
      <c r="L8724" s="67">
        <f t="shared" si="7038"/>
        <v>0</v>
      </c>
      <c r="M8724" s="67">
        <f t="shared" si="7048"/>
        <v>0</v>
      </c>
      <c r="N8724" s="67">
        <f t="shared" si="7048"/>
        <v>0</v>
      </c>
      <c r="O8724" s="67">
        <f t="shared" si="7048"/>
        <v>0</v>
      </c>
      <c r="P8724" s="67">
        <f t="shared" si="7046"/>
        <v>0</v>
      </c>
      <c r="Q8724" s="67">
        <f t="shared" si="7047"/>
        <v>0</v>
      </c>
    </row>
    <row r="8725" spans="1:17" x14ac:dyDescent="0.25">
      <c r="A8725" s="12" t="s">
        <v>2595</v>
      </c>
      <c r="B8725" s="12" t="s">
        <v>3</v>
      </c>
      <c r="C8725" s="12" t="s">
        <v>11</v>
      </c>
      <c r="D8725" s="43" t="s">
        <v>2597</v>
      </c>
      <c r="E8725" s="48">
        <v>6154</v>
      </c>
      <c r="F8725" s="43" t="s">
        <v>2615</v>
      </c>
      <c r="G8725" s="56" t="s">
        <v>2933</v>
      </c>
      <c r="H8725" s="23" t="s">
        <v>2616</v>
      </c>
      <c r="I8725" s="68">
        <v>500000</v>
      </c>
      <c r="J8725" s="68">
        <v>0</v>
      </c>
      <c r="K8725" s="68"/>
      <c r="L8725" s="68">
        <f t="shared" si="7038"/>
        <v>0</v>
      </c>
      <c r="M8725" s="68"/>
      <c r="N8725" s="68"/>
      <c r="O8725" s="68"/>
      <c r="P8725" s="68">
        <f t="shared" si="7046"/>
        <v>0</v>
      </c>
      <c r="Q8725" s="68" t="str">
        <f t="shared" si="7047"/>
        <v>-</v>
      </c>
    </row>
    <row r="8726" spans="1:17" x14ac:dyDescent="0.25">
      <c r="A8726" s="12" t="s">
        <v>2595</v>
      </c>
      <c r="B8726" s="12" t="s">
        <v>3</v>
      </c>
      <c r="C8726" s="12" t="s">
        <v>11</v>
      </c>
      <c r="D8726" s="43" t="s">
        <v>2597</v>
      </c>
      <c r="E8726" s="48">
        <v>6154</v>
      </c>
      <c r="F8726" s="43" t="s">
        <v>2617</v>
      </c>
      <c r="G8726" s="56" t="s">
        <v>2933</v>
      </c>
      <c r="H8726" s="23" t="s">
        <v>2618</v>
      </c>
      <c r="I8726" s="68">
        <v>400000</v>
      </c>
      <c r="J8726" s="68">
        <v>0</v>
      </c>
      <c r="K8726" s="68"/>
      <c r="L8726" s="68">
        <f t="shared" si="7038"/>
        <v>0</v>
      </c>
      <c r="M8726" s="68"/>
      <c r="N8726" s="68"/>
      <c r="O8726" s="68"/>
      <c r="P8726" s="68">
        <f t="shared" si="7046"/>
        <v>0</v>
      </c>
      <c r="Q8726" s="68" t="str">
        <f t="shared" si="7047"/>
        <v>-</v>
      </c>
    </row>
    <row r="8727" spans="1:17" x14ac:dyDescent="0.25">
      <c r="A8727" s="12" t="s">
        <v>2595</v>
      </c>
      <c r="B8727" s="12" t="s">
        <v>3</v>
      </c>
      <c r="C8727" s="12" t="s">
        <v>11</v>
      </c>
      <c r="D8727" s="43" t="s">
        <v>2597</v>
      </c>
      <c r="E8727" s="48">
        <v>6154</v>
      </c>
      <c r="F8727" s="43" t="s">
        <v>2868</v>
      </c>
      <c r="G8727" s="56" t="s">
        <v>2939</v>
      </c>
      <c r="H8727" s="23" t="s">
        <v>2650</v>
      </c>
      <c r="I8727" s="68">
        <v>2000000</v>
      </c>
      <c r="J8727" s="68">
        <v>0</v>
      </c>
      <c r="K8727" s="68"/>
      <c r="L8727" s="68">
        <f t="shared" si="7038"/>
        <v>0</v>
      </c>
      <c r="M8727" s="68"/>
      <c r="N8727" s="68"/>
      <c r="O8727" s="68"/>
      <c r="P8727" s="68">
        <f t="shared" si="7046"/>
        <v>0</v>
      </c>
      <c r="Q8727" s="68" t="str">
        <f t="shared" si="7047"/>
        <v>-</v>
      </c>
    </row>
    <row r="8728" spans="1:17" ht="23.25" thickBot="1" x14ac:dyDescent="0.3">
      <c r="A8728" s="12" t="s">
        <v>2595</v>
      </c>
      <c r="B8728" s="12" t="s">
        <v>3</v>
      </c>
      <c r="C8728" s="12" t="s">
        <v>11</v>
      </c>
      <c r="D8728" s="43" t="s">
        <v>2597</v>
      </c>
      <c r="E8728" s="48">
        <v>6154</v>
      </c>
      <c r="F8728" s="43" t="s">
        <v>2869</v>
      </c>
      <c r="G8728" s="56" t="s">
        <v>2939</v>
      </c>
      <c r="H8728" s="23" t="s">
        <v>2705</v>
      </c>
      <c r="I8728" s="68">
        <v>1250000</v>
      </c>
      <c r="J8728" s="68">
        <v>1250000</v>
      </c>
      <c r="K8728" s="68"/>
      <c r="L8728" s="68">
        <f t="shared" si="7038"/>
        <v>0</v>
      </c>
      <c r="M8728" s="68"/>
      <c r="N8728" s="68"/>
      <c r="O8728" s="68"/>
      <c r="P8728" s="68">
        <f t="shared" si="7046"/>
        <v>0</v>
      </c>
      <c r="Q8728" s="68">
        <f t="shared" si="7047"/>
        <v>0</v>
      </c>
    </row>
    <row r="8729" spans="1:17" ht="34.5" thickBot="1" x14ac:dyDescent="0.3">
      <c r="A8729" s="22" t="s">
        <v>4</v>
      </c>
      <c r="B8729" s="22" t="s">
        <v>5</v>
      </c>
      <c r="C8729" s="22" t="s">
        <v>6</v>
      </c>
      <c r="D8729" s="44" t="s">
        <v>2891</v>
      </c>
      <c r="E8729" s="44" t="s">
        <v>2895</v>
      </c>
      <c r="F8729" s="44" t="s">
        <v>7</v>
      </c>
      <c r="G8729" s="44" t="s">
        <v>8</v>
      </c>
      <c r="H8729" s="22" t="s">
        <v>9</v>
      </c>
      <c r="I8729" s="64" t="s">
        <v>2718</v>
      </c>
      <c r="J8729" s="64" t="s">
        <v>2879</v>
      </c>
      <c r="K8729" s="64" t="s">
        <v>2942</v>
      </c>
      <c r="L8729" s="64" t="s">
        <v>2942</v>
      </c>
      <c r="M8729" s="64" t="s">
        <v>2950</v>
      </c>
      <c r="N8729" s="64" t="s">
        <v>2949</v>
      </c>
      <c r="O8729" s="64" t="s">
        <v>2951</v>
      </c>
      <c r="P8729" s="64" t="s">
        <v>2942</v>
      </c>
      <c r="Q8729" s="64" t="s">
        <v>2944</v>
      </c>
    </row>
    <row r="8730" spans="1:17" x14ac:dyDescent="0.25">
      <c r="A8730" s="15" t="s">
        <v>1</v>
      </c>
      <c r="B8730" s="15" t="s">
        <v>1</v>
      </c>
      <c r="C8730" s="15" t="s">
        <v>1</v>
      </c>
      <c r="D8730" s="45" t="s">
        <v>1</v>
      </c>
      <c r="E8730" s="45" t="s">
        <v>1</v>
      </c>
      <c r="F8730" s="46" t="s">
        <v>1</v>
      </c>
      <c r="G8730" s="47" t="s">
        <v>1</v>
      </c>
      <c r="H8730" s="16" t="s">
        <v>1</v>
      </c>
      <c r="I8730" s="65">
        <v>1</v>
      </c>
      <c r="J8730" s="65" t="s">
        <v>2894</v>
      </c>
      <c r="K8730" s="65">
        <v>3</v>
      </c>
      <c r="L8730" s="65" t="s">
        <v>2945</v>
      </c>
      <c r="M8730" s="65">
        <v>5</v>
      </c>
      <c r="N8730" s="65">
        <v>6</v>
      </c>
      <c r="O8730" s="65">
        <v>7</v>
      </c>
      <c r="P8730" s="65" t="s">
        <v>2946</v>
      </c>
      <c r="Q8730" s="65">
        <v>9</v>
      </c>
    </row>
    <row r="8731" spans="1:17" x14ac:dyDescent="0.25">
      <c r="A8731" s="14" t="s">
        <v>2595</v>
      </c>
      <c r="B8731" s="14" t="s">
        <v>3</v>
      </c>
      <c r="C8731" s="12" t="s">
        <v>11</v>
      </c>
      <c r="D8731" s="43" t="s">
        <v>2597</v>
      </c>
      <c r="E8731" s="42" t="s">
        <v>1</v>
      </c>
      <c r="F8731" s="42" t="s">
        <v>1</v>
      </c>
      <c r="G8731" s="42" t="s">
        <v>1</v>
      </c>
      <c r="H8731" s="11" t="s">
        <v>2596</v>
      </c>
      <c r="I8731" s="63"/>
      <c r="J8731" s="63"/>
      <c r="K8731" s="63"/>
      <c r="L8731" s="63"/>
      <c r="M8731" s="63"/>
      <c r="N8731" s="63"/>
      <c r="O8731" s="63"/>
      <c r="P8731" s="63">
        <f t="shared" si="7046"/>
        <v>0</v>
      </c>
      <c r="Q8731" s="63" t="str">
        <f t="shared" si="7047"/>
        <v>-</v>
      </c>
    </row>
    <row r="8732" spans="1:17" x14ac:dyDescent="0.25">
      <c r="A8732" s="12" t="s">
        <v>2595</v>
      </c>
      <c r="B8732" s="12" t="s">
        <v>3</v>
      </c>
      <c r="C8732" s="12" t="s">
        <v>11</v>
      </c>
      <c r="D8732" s="43" t="s">
        <v>2597</v>
      </c>
      <c r="E8732" s="48">
        <v>6154</v>
      </c>
      <c r="F8732" s="43" t="s">
        <v>2870</v>
      </c>
      <c r="G8732" s="56" t="s">
        <v>2941</v>
      </c>
      <c r="H8732" s="23" t="s">
        <v>2706</v>
      </c>
      <c r="I8732" s="68">
        <v>1301000</v>
      </c>
      <c r="J8732" s="68">
        <v>1301000</v>
      </c>
      <c r="K8732" s="68"/>
      <c r="L8732" s="68">
        <f t="shared" si="7038"/>
        <v>0</v>
      </c>
      <c r="M8732" s="68"/>
      <c r="N8732" s="68"/>
      <c r="O8732" s="68"/>
      <c r="P8732" s="68">
        <f t="shared" si="7046"/>
        <v>0</v>
      </c>
      <c r="Q8732" s="68">
        <f t="shared" si="7047"/>
        <v>0</v>
      </c>
    </row>
    <row r="8733" spans="1:17" x14ac:dyDescent="0.25">
      <c r="A8733" s="12" t="s">
        <v>2595</v>
      </c>
      <c r="B8733" s="12" t="s">
        <v>3</v>
      </c>
      <c r="C8733" s="12" t="s">
        <v>11</v>
      </c>
      <c r="D8733" s="43" t="s">
        <v>2597</v>
      </c>
      <c r="E8733" s="48">
        <v>6154</v>
      </c>
      <c r="F8733" s="43" t="s">
        <v>2871</v>
      </c>
      <c r="G8733" s="56" t="s">
        <v>2933</v>
      </c>
      <c r="H8733" s="23" t="s">
        <v>2707</v>
      </c>
      <c r="I8733" s="68">
        <v>2006000</v>
      </c>
      <c r="J8733" s="68">
        <v>2006000</v>
      </c>
      <c r="K8733" s="68"/>
      <c r="L8733" s="68">
        <f t="shared" si="7038"/>
        <v>0</v>
      </c>
      <c r="M8733" s="68"/>
      <c r="N8733" s="68"/>
      <c r="O8733" s="68"/>
      <c r="P8733" s="68">
        <f t="shared" si="7046"/>
        <v>0</v>
      </c>
      <c r="Q8733" s="68">
        <f t="shared" si="7047"/>
        <v>0</v>
      </c>
    </row>
    <row r="8734" spans="1:17" x14ac:dyDescent="0.25">
      <c r="A8734" s="12" t="s">
        <v>2595</v>
      </c>
      <c r="B8734" s="12" t="s">
        <v>3</v>
      </c>
      <c r="C8734" s="12" t="s">
        <v>11</v>
      </c>
      <c r="D8734" s="43" t="s">
        <v>2597</v>
      </c>
      <c r="E8734" s="48">
        <v>6154</v>
      </c>
      <c r="F8734" s="43" t="s">
        <v>2872</v>
      </c>
      <c r="G8734" s="56" t="s">
        <v>2940</v>
      </c>
      <c r="H8734" s="23" t="s">
        <v>2708</v>
      </c>
      <c r="I8734" s="68">
        <v>550000</v>
      </c>
      <c r="J8734" s="68">
        <v>550000</v>
      </c>
      <c r="K8734" s="68"/>
      <c r="L8734" s="68">
        <f t="shared" si="7038"/>
        <v>0</v>
      </c>
      <c r="M8734" s="68"/>
      <c r="N8734" s="68"/>
      <c r="O8734" s="68"/>
      <c r="P8734" s="68">
        <f t="shared" si="7046"/>
        <v>0</v>
      </c>
      <c r="Q8734" s="68">
        <f t="shared" si="7047"/>
        <v>0</v>
      </c>
    </row>
    <row r="8735" spans="1:17" ht="22.5" x14ac:dyDescent="0.25">
      <c r="A8735" s="12" t="s">
        <v>2595</v>
      </c>
      <c r="B8735" s="12" t="s">
        <v>3</v>
      </c>
      <c r="C8735" s="12" t="s">
        <v>11</v>
      </c>
      <c r="D8735" s="43" t="s">
        <v>2597</v>
      </c>
      <c r="E8735" s="48">
        <v>6154</v>
      </c>
      <c r="F8735" s="43" t="s">
        <v>2873</v>
      </c>
      <c r="G8735" s="56" t="s">
        <v>2933</v>
      </c>
      <c r="H8735" s="23" t="s">
        <v>2874</v>
      </c>
      <c r="I8735" s="68">
        <v>500000</v>
      </c>
      <c r="J8735" s="68">
        <v>0</v>
      </c>
      <c r="K8735" s="68"/>
      <c r="L8735" s="68">
        <f t="shared" si="7038"/>
        <v>0</v>
      </c>
      <c r="M8735" s="68"/>
      <c r="N8735" s="68"/>
      <c r="O8735" s="68"/>
      <c r="P8735" s="68">
        <f t="shared" si="7046"/>
        <v>0</v>
      </c>
      <c r="Q8735" s="68" t="str">
        <f t="shared" si="7047"/>
        <v>-</v>
      </c>
    </row>
    <row r="8736" spans="1:17" x14ac:dyDescent="0.25">
      <c r="A8736" s="12" t="s">
        <v>2595</v>
      </c>
      <c r="B8736" s="12" t="s">
        <v>3</v>
      </c>
      <c r="C8736" s="12" t="s">
        <v>11</v>
      </c>
      <c r="D8736" s="43" t="s">
        <v>2597</v>
      </c>
      <c r="E8736" s="48">
        <v>6154</v>
      </c>
      <c r="F8736" s="43" t="s">
        <v>2875</v>
      </c>
      <c r="G8736" s="56" t="s">
        <v>2936</v>
      </c>
      <c r="H8736" s="23" t="s">
        <v>2876</v>
      </c>
      <c r="I8736" s="68">
        <v>205000</v>
      </c>
      <c r="J8736" s="68">
        <v>205000</v>
      </c>
      <c r="K8736" s="68"/>
      <c r="L8736" s="68">
        <f t="shared" si="7038"/>
        <v>0</v>
      </c>
      <c r="M8736" s="68"/>
      <c r="N8736" s="68"/>
      <c r="O8736" s="68"/>
      <c r="P8736" s="68">
        <f t="shared" si="7046"/>
        <v>0</v>
      </c>
      <c r="Q8736" s="68">
        <f t="shared" si="7047"/>
        <v>0</v>
      </c>
    </row>
    <row r="8737" spans="1:17" ht="22.5" x14ac:dyDescent="0.25">
      <c r="A8737" s="14" t="s">
        <v>1</v>
      </c>
      <c r="B8737" s="14" t="s">
        <v>1</v>
      </c>
      <c r="C8737" s="14" t="s">
        <v>1</v>
      </c>
      <c r="D8737" s="42" t="s">
        <v>1</v>
      </c>
      <c r="E8737" s="42" t="s">
        <v>1</v>
      </c>
      <c r="F8737" s="42" t="s">
        <v>1</v>
      </c>
      <c r="G8737" s="42" t="s">
        <v>1</v>
      </c>
      <c r="H8737" s="17" t="s">
        <v>59</v>
      </c>
      <c r="I8737" s="66">
        <f t="shared" ref="I8737:O8737" si="7049">SUM(I8738)</f>
        <v>85000</v>
      </c>
      <c r="J8737" s="66">
        <f t="shared" si="7049"/>
        <v>85000</v>
      </c>
      <c r="K8737" s="66">
        <f t="shared" si="7049"/>
        <v>0</v>
      </c>
      <c r="L8737" s="66">
        <f t="shared" si="7038"/>
        <v>0</v>
      </c>
      <c r="M8737" s="66">
        <f t="shared" si="7049"/>
        <v>0</v>
      </c>
      <c r="N8737" s="66">
        <f t="shared" si="7049"/>
        <v>0</v>
      </c>
      <c r="O8737" s="66">
        <f t="shared" si="7049"/>
        <v>0</v>
      </c>
      <c r="P8737" s="66">
        <f t="shared" si="7046"/>
        <v>0</v>
      </c>
      <c r="Q8737" s="66">
        <f t="shared" si="7047"/>
        <v>0</v>
      </c>
    </row>
    <row r="8738" spans="1:17" x14ac:dyDescent="0.25">
      <c r="A8738" s="12" t="s">
        <v>2595</v>
      </c>
      <c r="B8738" s="12" t="s">
        <v>3</v>
      </c>
      <c r="C8738" s="12" t="s">
        <v>11</v>
      </c>
      <c r="D8738" s="43" t="s">
        <v>2597</v>
      </c>
      <c r="E8738" s="42" t="s">
        <v>2715</v>
      </c>
      <c r="F8738" s="42" t="s">
        <v>1</v>
      </c>
      <c r="G8738" s="42" t="s">
        <v>1</v>
      </c>
      <c r="H8738" s="11" t="s">
        <v>61</v>
      </c>
      <c r="I8738" s="67">
        <f t="shared" ref="I8738" si="7050">SUM(I8739,I8741)</f>
        <v>85000</v>
      </c>
      <c r="J8738" s="67">
        <f t="shared" ref="J8738:K8738" si="7051">SUM(J8739,J8741)</f>
        <v>85000</v>
      </c>
      <c r="K8738" s="67">
        <f t="shared" si="7051"/>
        <v>0</v>
      </c>
      <c r="L8738" s="67">
        <f t="shared" si="7038"/>
        <v>0</v>
      </c>
      <c r="M8738" s="67">
        <f t="shared" ref="M8738" si="7052">SUM(M8739,M8741)</f>
        <v>0</v>
      </c>
      <c r="N8738" s="67">
        <f t="shared" ref="N8738:O8738" si="7053">SUM(N8739,N8741)</f>
        <v>0</v>
      </c>
      <c r="O8738" s="67">
        <f t="shared" si="7053"/>
        <v>0</v>
      </c>
      <c r="P8738" s="67">
        <f t="shared" si="7046"/>
        <v>0</v>
      </c>
      <c r="Q8738" s="67">
        <f t="shared" si="7047"/>
        <v>0</v>
      </c>
    </row>
    <row r="8739" spans="1:17" x14ac:dyDescent="0.25">
      <c r="A8739" s="14" t="s">
        <v>2595</v>
      </c>
      <c r="B8739" s="14" t="s">
        <v>3</v>
      </c>
      <c r="C8739" s="14" t="s">
        <v>11</v>
      </c>
      <c r="D8739" s="50" t="s">
        <v>2597</v>
      </c>
      <c r="E8739" s="50" t="s">
        <v>2724</v>
      </c>
      <c r="F8739" s="43" t="s">
        <v>1</v>
      </c>
      <c r="G8739" s="49" t="s">
        <v>1</v>
      </c>
      <c r="H8739" s="11" t="s">
        <v>62</v>
      </c>
      <c r="I8739" s="67">
        <f t="shared" ref="I8739:O8739" si="7054">SUM(I8740)</f>
        <v>60000</v>
      </c>
      <c r="J8739" s="67">
        <f t="shared" si="7054"/>
        <v>60000</v>
      </c>
      <c r="K8739" s="67">
        <f t="shared" si="7054"/>
        <v>0</v>
      </c>
      <c r="L8739" s="67">
        <f t="shared" si="7038"/>
        <v>0</v>
      </c>
      <c r="M8739" s="67">
        <f t="shared" si="7054"/>
        <v>0</v>
      </c>
      <c r="N8739" s="67">
        <f t="shared" si="7054"/>
        <v>0</v>
      </c>
      <c r="O8739" s="67">
        <f t="shared" si="7054"/>
        <v>0</v>
      </c>
      <c r="P8739" s="67">
        <f t="shared" si="7046"/>
        <v>0</v>
      </c>
      <c r="Q8739" s="67">
        <f t="shared" si="7047"/>
        <v>0</v>
      </c>
    </row>
    <row r="8740" spans="1:17" x14ac:dyDescent="0.25">
      <c r="A8740" s="12" t="s">
        <v>2595</v>
      </c>
      <c r="B8740" s="12" t="s">
        <v>3</v>
      </c>
      <c r="C8740" s="12" t="s">
        <v>11</v>
      </c>
      <c r="D8740" s="43" t="s">
        <v>2597</v>
      </c>
      <c r="E8740" s="48">
        <v>8213</v>
      </c>
      <c r="F8740" s="43" t="s">
        <v>2619</v>
      </c>
      <c r="G8740" s="56" t="s">
        <v>2933</v>
      </c>
      <c r="H8740" s="23" t="s">
        <v>2620</v>
      </c>
      <c r="I8740" s="68">
        <v>60000</v>
      </c>
      <c r="J8740" s="68">
        <v>60000</v>
      </c>
      <c r="K8740" s="68"/>
      <c r="L8740" s="68">
        <f t="shared" si="7038"/>
        <v>0</v>
      </c>
      <c r="M8740" s="68"/>
      <c r="N8740" s="68"/>
      <c r="O8740" s="68"/>
      <c r="P8740" s="68">
        <f t="shared" si="7046"/>
        <v>0</v>
      </c>
      <c r="Q8740" s="68">
        <f t="shared" si="7047"/>
        <v>0</v>
      </c>
    </row>
    <row r="8741" spans="1:17" x14ac:dyDescent="0.25">
      <c r="A8741" s="14" t="s">
        <v>2595</v>
      </c>
      <c r="B8741" s="14" t="s">
        <v>3</v>
      </c>
      <c r="C8741" s="14" t="s">
        <v>11</v>
      </c>
      <c r="D8741" s="50" t="s">
        <v>2597</v>
      </c>
      <c r="E8741" s="50" t="s">
        <v>2780</v>
      </c>
      <c r="F8741" s="43" t="s">
        <v>1</v>
      </c>
      <c r="G8741" s="49" t="s">
        <v>1</v>
      </c>
      <c r="H8741" s="11" t="s">
        <v>183</v>
      </c>
      <c r="I8741" s="67">
        <f t="shared" ref="I8741:O8741" si="7055">SUM(I8742)</f>
        <v>25000</v>
      </c>
      <c r="J8741" s="67">
        <f t="shared" si="7055"/>
        <v>25000</v>
      </c>
      <c r="K8741" s="67">
        <f t="shared" si="7055"/>
        <v>0</v>
      </c>
      <c r="L8741" s="67">
        <f t="shared" si="7038"/>
        <v>0</v>
      </c>
      <c r="M8741" s="67">
        <f t="shared" si="7055"/>
        <v>0</v>
      </c>
      <c r="N8741" s="67">
        <f t="shared" si="7055"/>
        <v>0</v>
      </c>
      <c r="O8741" s="67">
        <f t="shared" si="7055"/>
        <v>0</v>
      </c>
      <c r="P8741" s="67">
        <f t="shared" si="7046"/>
        <v>0</v>
      </c>
      <c r="Q8741" s="67">
        <f t="shared" si="7047"/>
        <v>0</v>
      </c>
    </row>
    <row r="8742" spans="1:17" x14ac:dyDescent="0.25">
      <c r="A8742" s="12" t="s">
        <v>2595</v>
      </c>
      <c r="B8742" s="12" t="s">
        <v>3</v>
      </c>
      <c r="C8742" s="12" t="s">
        <v>11</v>
      </c>
      <c r="D8742" s="43" t="s">
        <v>2597</v>
      </c>
      <c r="E8742" s="48">
        <v>8215</v>
      </c>
      <c r="F8742" s="43" t="s">
        <v>2877</v>
      </c>
      <c r="G8742" s="56" t="s">
        <v>2933</v>
      </c>
      <c r="H8742" s="23" t="s">
        <v>2878</v>
      </c>
      <c r="I8742" s="68">
        <v>25000</v>
      </c>
      <c r="J8742" s="68">
        <v>25000</v>
      </c>
      <c r="K8742" s="68"/>
      <c r="L8742" s="68">
        <f t="shared" si="7038"/>
        <v>0</v>
      </c>
      <c r="M8742" s="68"/>
      <c r="N8742" s="68"/>
      <c r="O8742" s="68"/>
      <c r="P8742" s="68">
        <f t="shared" si="7046"/>
        <v>0</v>
      </c>
      <c r="Q8742" s="68">
        <f t="shared" si="7047"/>
        <v>0</v>
      </c>
    </row>
    <row r="8743" spans="1:17" ht="22.5" x14ac:dyDescent="0.25">
      <c r="A8743" s="23" t="s">
        <v>1</v>
      </c>
      <c r="B8743" s="23" t="s">
        <v>1</v>
      </c>
      <c r="C8743" s="23" t="s">
        <v>1</v>
      </c>
      <c r="D8743" s="49" t="s">
        <v>1</v>
      </c>
      <c r="E8743" s="49" t="s">
        <v>1</v>
      </c>
      <c r="F8743" s="49" t="s">
        <v>1</v>
      </c>
      <c r="G8743" s="49" t="s">
        <v>1</v>
      </c>
      <c r="H8743" s="17" t="s">
        <v>2621</v>
      </c>
      <c r="I8743" s="66">
        <f t="shared" ref="I8743:O8743" si="7056">SUM(I8683,I8703,I8715,I8737)</f>
        <v>56778959</v>
      </c>
      <c r="J8743" s="66">
        <f t="shared" si="7056"/>
        <v>45417089</v>
      </c>
      <c r="K8743" s="66">
        <f t="shared" si="7056"/>
        <v>0</v>
      </c>
      <c r="L8743" s="66">
        <f t="shared" si="7038"/>
        <v>13009600</v>
      </c>
      <c r="M8743" s="66">
        <f t="shared" si="7056"/>
        <v>0</v>
      </c>
      <c r="N8743" s="66">
        <f t="shared" si="7056"/>
        <v>0</v>
      </c>
      <c r="O8743" s="66">
        <f t="shared" si="7056"/>
        <v>13009600</v>
      </c>
      <c r="P8743" s="66">
        <f t="shared" si="7046"/>
        <v>13009600</v>
      </c>
      <c r="Q8743" s="66">
        <f t="shared" si="7047"/>
        <v>28.644724456030197</v>
      </c>
    </row>
    <row r="8744" spans="1:17" ht="15.75" thickBot="1" x14ac:dyDescent="0.3">
      <c r="A8744" s="23" t="s">
        <v>1</v>
      </c>
      <c r="B8744" s="23" t="s">
        <v>1</v>
      </c>
      <c r="C8744" s="23" t="s">
        <v>1</v>
      </c>
      <c r="D8744" s="49" t="s">
        <v>1</v>
      </c>
      <c r="E8744" s="49" t="s">
        <v>1</v>
      </c>
      <c r="F8744" s="49" t="s">
        <v>1</v>
      </c>
      <c r="G8744" s="49" t="s">
        <v>1</v>
      </c>
      <c r="H8744" s="11" t="s">
        <v>64</v>
      </c>
      <c r="I8744" s="67">
        <v>22</v>
      </c>
      <c r="J8744" s="67">
        <v>22</v>
      </c>
      <c r="K8744" s="67"/>
      <c r="L8744" s="67"/>
      <c r="M8744" s="67"/>
      <c r="N8744" s="67"/>
      <c r="O8744" s="67"/>
      <c r="P8744" s="67">
        <f t="shared" si="7046"/>
        <v>0</v>
      </c>
      <c r="Q8744" s="67">
        <f t="shared" si="7047"/>
        <v>0</v>
      </c>
    </row>
    <row r="8745" spans="1:17" ht="34.5" thickBot="1" x14ac:dyDescent="0.3">
      <c r="A8745" s="23" t="s">
        <v>1</v>
      </c>
      <c r="B8745" s="23" t="s">
        <v>1</v>
      </c>
      <c r="C8745" s="23" t="s">
        <v>1</v>
      </c>
      <c r="D8745" s="49" t="s">
        <v>1</v>
      </c>
      <c r="E8745" s="49" t="s">
        <v>1</v>
      </c>
      <c r="F8745" s="49" t="s">
        <v>1</v>
      </c>
      <c r="G8745" s="49" t="s">
        <v>1</v>
      </c>
      <c r="H8745" s="22" t="s">
        <v>65</v>
      </c>
      <c r="I8745" s="64" t="s">
        <v>2718</v>
      </c>
      <c r="J8745" s="64" t="s">
        <v>2879</v>
      </c>
      <c r="K8745" s="64" t="s">
        <v>2942</v>
      </c>
      <c r="L8745" s="64" t="s">
        <v>2942</v>
      </c>
      <c r="M8745" s="64" t="s">
        <v>2950</v>
      </c>
      <c r="N8745" s="64" t="s">
        <v>2949</v>
      </c>
      <c r="O8745" s="64" t="s">
        <v>2948</v>
      </c>
      <c r="P8745" s="64" t="s">
        <v>2942</v>
      </c>
      <c r="Q8745" s="64" t="s">
        <v>2944</v>
      </c>
    </row>
    <row r="8746" spans="1:17" x14ac:dyDescent="0.25">
      <c r="A8746" s="24"/>
      <c r="B8746" s="24"/>
      <c r="C8746" s="24"/>
      <c r="D8746" s="51"/>
      <c r="E8746" s="51"/>
      <c r="F8746" s="51"/>
      <c r="G8746" s="51"/>
      <c r="H8746" s="18" t="s">
        <v>1</v>
      </c>
      <c r="I8746" s="65">
        <v>1</v>
      </c>
      <c r="J8746" s="65" t="s">
        <v>2894</v>
      </c>
      <c r="K8746" s="65">
        <v>3</v>
      </c>
      <c r="L8746" s="65" t="s">
        <v>2945</v>
      </c>
      <c r="M8746" s="65">
        <v>5</v>
      </c>
      <c r="N8746" s="65">
        <v>6</v>
      </c>
      <c r="O8746" s="65">
        <v>7</v>
      </c>
      <c r="P8746" s="65" t="s">
        <v>2946</v>
      </c>
      <c r="Q8746" s="65">
        <v>9</v>
      </c>
    </row>
    <row r="8747" spans="1:17" x14ac:dyDescent="0.25">
      <c r="A8747" s="24"/>
      <c r="B8747" s="24"/>
      <c r="C8747" s="24"/>
      <c r="D8747" s="51"/>
      <c r="E8747" s="52"/>
      <c r="F8747" s="52"/>
      <c r="G8747" s="52"/>
      <c r="H8747" s="19" t="s">
        <v>159</v>
      </c>
      <c r="I8747" s="69">
        <f t="shared" ref="I8747" si="7057">SUM(I8709)</f>
        <v>51100</v>
      </c>
      <c r="J8747" s="69">
        <f t="shared" ref="J8747:K8747" si="7058">SUM(J8709)</f>
        <v>51100</v>
      </c>
      <c r="K8747" s="69">
        <f t="shared" si="7058"/>
        <v>0</v>
      </c>
      <c r="L8747" s="69">
        <f t="shared" si="7038"/>
        <v>0</v>
      </c>
      <c r="M8747" s="69">
        <f t="shared" ref="M8747" si="7059">SUM(M8709)</f>
        <v>0</v>
      </c>
      <c r="N8747" s="69">
        <f t="shared" ref="N8747:O8747" si="7060">SUM(N8709)</f>
        <v>0</v>
      </c>
      <c r="O8747" s="69">
        <f t="shared" si="7060"/>
        <v>0</v>
      </c>
      <c r="P8747" s="69">
        <f t="shared" si="7046"/>
        <v>0</v>
      </c>
      <c r="Q8747" s="69">
        <f t="shared" si="7047"/>
        <v>0</v>
      </c>
    </row>
    <row r="8748" spans="1:17" x14ac:dyDescent="0.25">
      <c r="A8748" s="24"/>
      <c r="B8748" s="24"/>
      <c r="C8748" s="24"/>
      <c r="D8748" s="51"/>
      <c r="E8748" s="52"/>
      <c r="F8748" s="52"/>
      <c r="G8748" s="52"/>
      <c r="H8748" s="19" t="s">
        <v>534</v>
      </c>
      <c r="I8748" s="69">
        <f t="shared" ref="I8748" si="7061">SUM(I8728,I8727,I8711)</f>
        <v>5103800</v>
      </c>
      <c r="J8748" s="69">
        <f t="shared" ref="J8748:K8748" si="7062">SUM(J8728,J8727,J8711)</f>
        <v>3103800</v>
      </c>
      <c r="K8748" s="69">
        <f t="shared" si="7062"/>
        <v>0</v>
      </c>
      <c r="L8748" s="69">
        <f t="shared" si="7038"/>
        <v>0</v>
      </c>
      <c r="M8748" s="69">
        <f t="shared" ref="M8748" si="7063">SUM(M8728,M8727,M8711)</f>
        <v>0</v>
      </c>
      <c r="N8748" s="69">
        <f t="shared" ref="N8748:O8748" si="7064">SUM(N8728,N8727,N8711)</f>
        <v>0</v>
      </c>
      <c r="O8748" s="69">
        <f t="shared" si="7064"/>
        <v>0</v>
      </c>
      <c r="P8748" s="69">
        <f t="shared" si="7046"/>
        <v>0</v>
      </c>
      <c r="Q8748" s="69">
        <f t="shared" si="7047"/>
        <v>0</v>
      </c>
    </row>
    <row r="8749" spans="1:17" x14ac:dyDescent="0.25">
      <c r="A8749" s="24"/>
      <c r="B8749" s="24"/>
      <c r="C8749" s="24"/>
      <c r="D8749" s="51"/>
      <c r="E8749" s="52"/>
      <c r="F8749" s="52"/>
      <c r="G8749" s="52"/>
      <c r="H8749" s="19" t="s">
        <v>327</v>
      </c>
      <c r="I8749" s="69">
        <f t="shared" ref="I8749" si="7065">SUM(I8736,I8723)</f>
        <v>3205000</v>
      </c>
      <c r="J8749" s="69">
        <f t="shared" ref="J8749:K8749" si="7066">SUM(J8736,J8723)</f>
        <v>205000</v>
      </c>
      <c r="K8749" s="69">
        <f t="shared" si="7066"/>
        <v>0</v>
      </c>
      <c r="L8749" s="69">
        <f t="shared" si="7038"/>
        <v>0</v>
      </c>
      <c r="M8749" s="69">
        <f t="shared" ref="M8749" si="7067">SUM(M8736,M8723)</f>
        <v>0</v>
      </c>
      <c r="N8749" s="69">
        <f t="shared" ref="N8749:O8749" si="7068">SUM(N8736,N8723)</f>
        <v>0</v>
      </c>
      <c r="O8749" s="69">
        <f t="shared" si="7068"/>
        <v>0</v>
      </c>
      <c r="P8749" s="69">
        <f t="shared" si="7046"/>
        <v>0</v>
      </c>
      <c r="Q8749" s="69">
        <f t="shared" si="7047"/>
        <v>0</v>
      </c>
    </row>
    <row r="8750" spans="1:17" x14ac:dyDescent="0.25">
      <c r="A8750" s="24"/>
      <c r="B8750" s="24"/>
      <c r="C8750" s="24"/>
      <c r="D8750" s="51"/>
      <c r="E8750" s="52"/>
      <c r="F8750" s="52"/>
      <c r="G8750" s="52"/>
      <c r="H8750" s="19" t="s">
        <v>2622</v>
      </c>
      <c r="I8750" s="69">
        <f t="shared" ref="I8750" si="7069">SUM(I8732,I8722,I8719)</f>
        <v>7563202</v>
      </c>
      <c r="J8750" s="69">
        <f t="shared" ref="J8750:K8750" si="7070">SUM(J8732,J8722,J8719)</f>
        <v>2881332</v>
      </c>
      <c r="K8750" s="69">
        <f t="shared" si="7070"/>
        <v>0</v>
      </c>
      <c r="L8750" s="69">
        <f t="shared" si="7038"/>
        <v>0</v>
      </c>
      <c r="M8750" s="69">
        <f t="shared" ref="M8750" si="7071">SUM(M8732,M8722,M8719)</f>
        <v>0</v>
      </c>
      <c r="N8750" s="69">
        <f t="shared" ref="N8750:O8750" si="7072">SUM(N8732,N8722,N8719)</f>
        <v>0</v>
      </c>
      <c r="O8750" s="69">
        <f t="shared" si="7072"/>
        <v>0</v>
      </c>
      <c r="P8750" s="69">
        <f t="shared" si="7046"/>
        <v>0</v>
      </c>
      <c r="Q8750" s="69">
        <f t="shared" si="7047"/>
        <v>0</v>
      </c>
    </row>
    <row r="8751" spans="1:17" x14ac:dyDescent="0.25">
      <c r="A8751" s="24"/>
      <c r="B8751" s="24"/>
      <c r="C8751" s="24"/>
      <c r="D8751" s="51"/>
      <c r="E8751" s="52"/>
      <c r="F8751" s="52"/>
      <c r="G8751" s="52"/>
      <c r="H8751" s="19" t="s">
        <v>2581</v>
      </c>
      <c r="I8751" s="69">
        <f t="shared" ref="I8751" si="7073">SUM(I8742,I8740,I8735,I8733,I8726,I8725,I8718,I8714,I8712,I8708,I8706,I8702,I8701,I8700,I8699,I8698,I8697,I8695,I8694,I8692,I8690,I8689,I8688,I8687,I8685)</f>
        <v>38725857</v>
      </c>
      <c r="J8751" s="69">
        <f t="shared" ref="J8751:K8751" si="7074">SUM(J8742,J8740,J8735,J8733,J8726,J8725,J8718,J8714,J8712,J8708,J8706,J8702,J8701,J8700,J8699,J8698,J8697,J8695,J8694,J8692,J8690,J8689,J8688,J8687,J8685)</f>
        <v>37325857</v>
      </c>
      <c r="K8751" s="69">
        <f t="shared" si="7074"/>
        <v>0</v>
      </c>
      <c r="L8751" s="69">
        <f t="shared" si="7038"/>
        <v>12759600</v>
      </c>
      <c r="M8751" s="69">
        <f t="shared" ref="M8751" si="7075">SUM(M8742,M8740,M8735,M8733,M8726,M8725,M8718,M8714,M8712,M8708,M8706,M8702,M8701,M8700,M8699,M8698,M8697,M8695,M8694,M8692,M8690,M8689,M8688,M8687,M8685)</f>
        <v>0</v>
      </c>
      <c r="N8751" s="69">
        <f t="shared" ref="N8751:O8751" si="7076">SUM(N8742,N8740,N8735,N8733,N8726,N8725,N8718,N8714,N8712,N8708,N8706,N8702,N8701,N8700,N8699,N8698,N8697,N8695,N8694,N8692,N8690,N8689,N8688,N8687,N8685)</f>
        <v>0</v>
      </c>
      <c r="O8751" s="69">
        <f t="shared" si="7076"/>
        <v>12759600</v>
      </c>
      <c r="P8751" s="69">
        <f t="shared" si="7046"/>
        <v>12759600</v>
      </c>
      <c r="Q8751" s="69">
        <f t="shared" si="7047"/>
        <v>34.184345720447887</v>
      </c>
    </row>
    <row r="8752" spans="1:17" x14ac:dyDescent="0.25">
      <c r="A8752" s="24"/>
      <c r="B8752" s="24"/>
      <c r="C8752" s="24"/>
      <c r="D8752" s="51"/>
      <c r="E8752" s="52"/>
      <c r="F8752" s="52"/>
      <c r="G8752" s="52"/>
      <c r="H8752" s="19" t="s">
        <v>2623</v>
      </c>
      <c r="I8752" s="69">
        <f t="shared" ref="I8752" si="7077">SUM(I8734,I8721,I8713)</f>
        <v>2130000</v>
      </c>
      <c r="J8752" s="69">
        <f t="shared" ref="J8752:K8752" si="7078">SUM(J8734,J8721,J8713)</f>
        <v>1850000</v>
      </c>
      <c r="K8752" s="69">
        <f t="shared" si="7078"/>
        <v>0</v>
      </c>
      <c r="L8752" s="69">
        <f t="shared" si="7038"/>
        <v>250000</v>
      </c>
      <c r="M8752" s="69">
        <f t="shared" ref="M8752" si="7079">SUM(M8734,M8721,M8713)</f>
        <v>0</v>
      </c>
      <c r="N8752" s="69">
        <f t="shared" ref="N8752:O8752" si="7080">SUM(N8734,N8721,N8713)</f>
        <v>0</v>
      </c>
      <c r="O8752" s="69">
        <f t="shared" si="7080"/>
        <v>250000</v>
      </c>
      <c r="P8752" s="69">
        <f t="shared" si="7046"/>
        <v>250000</v>
      </c>
      <c r="Q8752" s="69">
        <f t="shared" si="7047"/>
        <v>13.513513513513514</v>
      </c>
    </row>
    <row r="8753" spans="1:17" x14ac:dyDescent="0.25">
      <c r="A8753" s="25"/>
      <c r="B8753" s="25"/>
      <c r="C8753" s="25"/>
      <c r="D8753" s="53"/>
      <c r="E8753" s="53"/>
      <c r="F8753" s="53"/>
      <c r="G8753" s="53"/>
      <c r="H8753" s="20" t="s">
        <v>67</v>
      </c>
      <c r="I8753" s="69">
        <f t="shared" ref="I8753" si="7081">SUM(I8747:I8752)</f>
        <v>56778959</v>
      </c>
      <c r="J8753" s="69">
        <f t="shared" ref="J8753:K8753" si="7082">SUM(J8747:J8752)</f>
        <v>45417089</v>
      </c>
      <c r="K8753" s="69">
        <f t="shared" si="7082"/>
        <v>0</v>
      </c>
      <c r="L8753" s="69">
        <f t="shared" si="7038"/>
        <v>13009600</v>
      </c>
      <c r="M8753" s="69">
        <f t="shared" ref="M8753" si="7083">SUM(M8747:M8752)</f>
        <v>0</v>
      </c>
      <c r="N8753" s="69">
        <f t="shared" ref="N8753:O8753" si="7084">SUM(N8747:N8752)</f>
        <v>0</v>
      </c>
      <c r="O8753" s="69">
        <f t="shared" si="7084"/>
        <v>13009600</v>
      </c>
      <c r="P8753" s="69">
        <f t="shared" si="7046"/>
        <v>13009600</v>
      </c>
      <c r="Q8753" s="69">
        <f t="shared" si="7047"/>
        <v>28.644724456030197</v>
      </c>
    </row>
    <row r="8754" spans="1:17" x14ac:dyDescent="0.25">
      <c r="A8754" s="23" t="s">
        <v>1</v>
      </c>
      <c r="B8754" s="23" t="s">
        <v>1</v>
      </c>
      <c r="C8754" s="23" t="s">
        <v>1</v>
      </c>
      <c r="D8754" s="49" t="s">
        <v>1</v>
      </c>
      <c r="E8754" s="49" t="s">
        <v>1</v>
      </c>
      <c r="F8754" s="49" t="s">
        <v>1</v>
      </c>
      <c r="G8754" s="49" t="s">
        <v>1</v>
      </c>
      <c r="H8754" s="26" t="s">
        <v>1</v>
      </c>
      <c r="I8754" s="70"/>
      <c r="J8754" s="70"/>
      <c r="K8754" s="70"/>
      <c r="L8754" s="70"/>
      <c r="M8754" s="70"/>
      <c r="N8754" s="70"/>
      <c r="O8754" s="70"/>
      <c r="P8754" s="70"/>
      <c r="Q8754" s="70"/>
    </row>
    <row r="8755" spans="1:17" x14ac:dyDescent="0.25">
      <c r="A8755" s="23" t="s">
        <v>1</v>
      </c>
      <c r="B8755" s="23" t="s">
        <v>1</v>
      </c>
      <c r="C8755" s="23" t="s">
        <v>1</v>
      </c>
      <c r="D8755" s="49" t="s">
        <v>1</v>
      </c>
      <c r="E8755" s="49" t="s">
        <v>1</v>
      </c>
      <c r="F8755" s="49" t="s">
        <v>1</v>
      </c>
      <c r="G8755" s="49" t="s">
        <v>1</v>
      </c>
      <c r="H8755" s="17" t="s">
        <v>2624</v>
      </c>
      <c r="I8755" s="66">
        <f t="shared" ref="I8755" si="7085">SUM(I8743)</f>
        <v>56778959</v>
      </c>
      <c r="J8755" s="66">
        <f t="shared" ref="J8755:K8755" si="7086">SUM(J8743)</f>
        <v>45417089</v>
      </c>
      <c r="K8755" s="66">
        <f t="shared" si="7086"/>
        <v>0</v>
      </c>
      <c r="L8755" s="66">
        <f t="shared" si="7038"/>
        <v>13009600</v>
      </c>
      <c r="M8755" s="66">
        <f t="shared" ref="M8755" si="7087">SUM(M8743)</f>
        <v>0</v>
      </c>
      <c r="N8755" s="66">
        <f t="shared" ref="N8755:O8755" si="7088">SUM(N8743)</f>
        <v>0</v>
      </c>
      <c r="O8755" s="66">
        <f t="shared" si="7088"/>
        <v>13009600</v>
      </c>
      <c r="P8755" s="66">
        <f t="shared" si="7046"/>
        <v>13009600</v>
      </c>
      <c r="Q8755" s="66">
        <f t="shared" si="7047"/>
        <v>28.644724456030197</v>
      </c>
    </row>
    <row r="8756" spans="1:17" x14ac:dyDescent="0.25">
      <c r="A8756" s="23" t="s">
        <v>1</v>
      </c>
      <c r="B8756" s="23" t="s">
        <v>1</v>
      </c>
      <c r="C8756" s="23" t="s">
        <v>1</v>
      </c>
      <c r="D8756" s="49" t="s">
        <v>1</v>
      </c>
      <c r="E8756" s="49" t="s">
        <v>1</v>
      </c>
      <c r="F8756" s="49" t="s">
        <v>1</v>
      </c>
      <c r="G8756" s="49" t="s">
        <v>1</v>
      </c>
      <c r="H8756" s="11" t="s">
        <v>64</v>
      </c>
      <c r="I8756" s="67">
        <f t="shared" ref="I8756" si="7089">I8744</f>
        <v>22</v>
      </c>
      <c r="J8756" s="67">
        <f t="shared" ref="J8756:K8756" si="7090">J8744</f>
        <v>22</v>
      </c>
      <c r="K8756" s="67">
        <f t="shared" si="7090"/>
        <v>0</v>
      </c>
      <c r="L8756" s="67"/>
      <c r="M8756" s="67">
        <f t="shared" ref="M8756" si="7091">M8744</f>
        <v>0</v>
      </c>
      <c r="N8756" s="67">
        <f t="shared" ref="N8756:O8756" si="7092">N8744</f>
        <v>0</v>
      </c>
      <c r="O8756" s="67">
        <f t="shared" si="7092"/>
        <v>0</v>
      </c>
      <c r="P8756" s="67">
        <f t="shared" si="7046"/>
        <v>0</v>
      </c>
      <c r="Q8756" s="67">
        <f t="shared" si="7047"/>
        <v>0</v>
      </c>
    </row>
    <row r="8757" spans="1:17" x14ac:dyDescent="0.25">
      <c r="A8757" s="23" t="s">
        <v>1</v>
      </c>
      <c r="B8757" s="23" t="s">
        <v>1</v>
      </c>
      <c r="C8757" s="23" t="s">
        <v>1</v>
      </c>
      <c r="D8757" s="49" t="s">
        <v>1</v>
      </c>
      <c r="E8757" s="49" t="s">
        <v>1</v>
      </c>
      <c r="F8757" s="49" t="s">
        <v>1</v>
      </c>
      <c r="G8757" s="49" t="s">
        <v>1</v>
      </c>
      <c r="H8757" s="13" t="s">
        <v>1</v>
      </c>
      <c r="I8757" s="71"/>
      <c r="J8757" s="71"/>
      <c r="K8757" s="71"/>
      <c r="L8757" s="71"/>
      <c r="M8757" s="71"/>
      <c r="N8757" s="71"/>
      <c r="O8757" s="71"/>
      <c r="P8757" s="71"/>
      <c r="Q8757" s="71"/>
    </row>
    <row r="8758" spans="1:17" x14ac:dyDescent="0.25">
      <c r="A8758" s="23" t="s">
        <v>1</v>
      </c>
      <c r="B8758" s="23" t="s">
        <v>1</v>
      </c>
      <c r="C8758" s="23" t="s">
        <v>1</v>
      </c>
      <c r="D8758" s="49" t="s">
        <v>1</v>
      </c>
      <c r="E8758" s="49" t="s">
        <v>1</v>
      </c>
      <c r="F8758" s="49" t="s">
        <v>1</v>
      </c>
      <c r="G8758" s="49" t="s">
        <v>1</v>
      </c>
      <c r="H8758" s="17" t="s">
        <v>2625</v>
      </c>
      <c r="I8758" s="72">
        <f t="shared" ref="I8758" si="7093">SUM(I8755)</f>
        <v>56778959</v>
      </c>
      <c r="J8758" s="72">
        <f t="shared" ref="J8758:K8758" si="7094">SUM(J8755)</f>
        <v>45417089</v>
      </c>
      <c r="K8758" s="72">
        <f t="shared" si="7094"/>
        <v>0</v>
      </c>
      <c r="L8758" s="72">
        <f t="shared" si="7038"/>
        <v>13009600</v>
      </c>
      <c r="M8758" s="72">
        <f t="shared" ref="M8758" si="7095">SUM(M8755)</f>
        <v>0</v>
      </c>
      <c r="N8758" s="72">
        <f t="shared" ref="N8758:O8758" si="7096">SUM(N8755)</f>
        <v>0</v>
      </c>
      <c r="O8758" s="72">
        <f t="shared" si="7096"/>
        <v>13009600</v>
      </c>
      <c r="P8758" s="72">
        <f t="shared" si="7046"/>
        <v>13009600</v>
      </c>
      <c r="Q8758" s="72">
        <f t="shared" si="7047"/>
        <v>28.644724456030197</v>
      </c>
    </row>
  </sheetData>
  <autoFilter ref="A2:WSO8758" xr:uid="{00000000-0009-0000-0000-000001000000}"/>
  <phoneticPr fontId="16" type="noConversion"/>
  <printOptions horizontalCentered="1"/>
  <pageMargins left="0.39370078740157483" right="0.39370078740157483" top="0.39370078740157483" bottom="0.39370078740157483" header="0.39370078740157483" footer="0.39370078740157483"/>
  <pageSetup paperSize="9" scale="54" firstPageNumber="21" orientation="landscape" useFirstPageNumber="1" horizontalDpi="300" verticalDpi="300" r:id="rId1"/>
  <headerFooter alignWithMargins="0">
    <oddFooter>&amp;R&amp;P</oddFooter>
  </headerFooter>
  <rowBreaks count="214" manualBreakCount="214">
    <brk id="49" max="16383" man="1"/>
    <brk id="86" max="16383" man="1"/>
    <brk id="127" max="16383" man="1"/>
    <brk id="165" max="16383" man="1"/>
    <brk id="200" max="16383" man="1"/>
    <brk id="221" max="16383" man="1"/>
    <brk id="255" max="16383" man="1"/>
    <brk id="292" max="16383" man="1"/>
    <brk id="339" max="16383" man="1"/>
    <brk id="379" max="16383" man="1"/>
    <brk id="435" max="16383" man="1"/>
    <brk id="478" max="16383" man="1"/>
    <brk id="525" max="16383" man="1"/>
    <brk id="568" max="16383" man="1"/>
    <brk id="615" max="16383" man="1"/>
    <brk id="665" max="16383" man="1"/>
    <brk id="691" max="16383" man="1"/>
    <brk id="739" max="16383" man="1"/>
    <brk id="766" max="16383" man="1"/>
    <brk id="816" max="16383" man="1"/>
    <brk id="847" max="16383" man="1"/>
    <brk id="897" max="16383" man="1"/>
    <brk id="917" max="16383" man="1"/>
    <brk id="966" max="16383" man="1"/>
    <brk id="984" max="16383" man="1"/>
    <brk id="1042" max="16383" man="1"/>
    <brk id="1089" max="16383" man="1"/>
    <brk id="1099" max="16383" man="1"/>
    <brk id="1150" max="16383" man="1"/>
    <brk id="1194" max="16383" man="1"/>
    <brk id="1257" max="16383" man="1"/>
    <brk id="1304" max="16383" man="1"/>
    <brk id="1326" max="16383" man="1"/>
    <brk id="1377" max="118" man="1"/>
    <brk id="1415" max="16383" man="1"/>
    <brk id="1458" max="16383" man="1"/>
    <brk id="1496" max="16383" man="1"/>
    <brk id="1533" max="16383" man="1"/>
    <brk id="1570" max="16383" man="1"/>
    <brk id="1609" max="16383" man="1"/>
    <brk id="1645" max="16383" man="1"/>
    <brk id="1681" max="16383" man="1"/>
    <brk id="1721" max="16383" man="1"/>
    <brk id="1761" max="16383" man="1"/>
    <brk id="1801" max="16383" man="1"/>
    <brk id="1840" max="16383" man="1"/>
    <brk id="1879" max="16383" man="1"/>
    <brk id="1921" max="16383" man="1"/>
    <brk id="1962" max="16383" man="1"/>
    <brk id="2003" max="16383" man="1"/>
    <brk id="2043" max="16383" man="1"/>
    <brk id="2083" max="16383" man="1"/>
    <brk id="2124" max="16383" man="1"/>
    <brk id="2165" max="16383" man="1"/>
    <brk id="2202" max="16383" man="1"/>
    <brk id="2242" max="16383" man="1"/>
    <brk id="2279" max="16383" man="1"/>
    <brk id="2318" max="16383" man="1"/>
    <brk id="2358" max="16383" man="1"/>
    <brk id="2397" max="16383" man="1"/>
    <brk id="2436" max="16383" man="1"/>
    <brk id="2474" max="16383" man="1"/>
    <brk id="2515" max="16383" man="1"/>
    <brk id="2555" max="16383" man="1"/>
    <brk id="2595" max="16383" man="1"/>
    <brk id="2634" max="16383" man="1"/>
    <brk id="2674" max="16383" man="1"/>
    <brk id="2714" max="16383" man="1"/>
    <brk id="2755" max="16383" man="1"/>
    <brk id="2796" max="16383" man="1"/>
    <brk id="2836" max="16383" man="1"/>
    <brk id="2877" max="16383" man="1"/>
    <brk id="2918" max="16383" man="1"/>
    <brk id="2957" max="16383" man="1"/>
    <brk id="2998" max="16383" man="1"/>
    <brk id="3038" max="16383" man="1"/>
    <brk id="3078" max="16383" man="1"/>
    <brk id="3117" max="16383" man="1"/>
    <brk id="3158" max="16383" man="1"/>
    <brk id="3199" max="16383" man="1"/>
    <brk id="3239" max="16383" man="1"/>
    <brk id="3280" max="16383" man="1"/>
    <brk id="3320" max="16383" man="1"/>
    <brk id="3360" max="16383" man="1"/>
    <brk id="3400" max="16383" man="1"/>
    <brk id="3440" max="16383" man="1"/>
    <brk id="3481" max="16383" man="1"/>
    <brk id="3522" max="16383" man="1"/>
    <brk id="3563" max="16383" man="1"/>
    <brk id="3603" max="16383" man="1"/>
    <brk id="3644" max="16383" man="1"/>
    <brk id="3683" max="16383" man="1"/>
    <brk id="3723" max="16383" man="1"/>
    <brk id="3762" max="16383" man="1"/>
    <brk id="3802" max="16383" man="1"/>
    <brk id="3842" max="16383" man="1"/>
    <brk id="3881" max="16383" man="1"/>
    <brk id="3920" max="16383" man="1"/>
    <brk id="3961" max="16383" man="1"/>
    <brk id="4001" max="16383" man="1"/>
    <brk id="4040" max="16383" man="1"/>
    <brk id="4079" max="16383" man="1"/>
    <brk id="4119" max="16383" man="1"/>
    <brk id="4161" max="16383" man="1"/>
    <brk id="4200" max="16383" man="1"/>
    <brk id="4242" max="16383" man="1"/>
    <brk id="4285" max="16383" man="1"/>
    <brk id="4325" max="16383" man="1"/>
    <brk id="4366" max="16383" man="1"/>
    <brk id="4407" max="16383" man="1"/>
    <brk id="4448" max="16383" man="1"/>
    <brk id="4486" max="16383" man="1"/>
    <brk id="4525" max="16383" man="1"/>
    <brk id="4567" max="16383" man="1"/>
    <brk id="4608" max="16383" man="1"/>
    <brk id="4647" max="16383" man="1"/>
    <brk id="4684" max="16383" man="1"/>
    <brk id="4727" max="16383" man="1"/>
    <brk id="4767" max="16383" man="1"/>
    <brk id="4807" max="16383" man="1"/>
    <brk id="4848" max="16383" man="1"/>
    <brk id="4888" max="16383" man="1"/>
    <brk id="4927" max="16383" man="1"/>
    <brk id="4968" max="16383" man="1"/>
    <brk id="5007" max="16383" man="1"/>
    <brk id="5048" max="16383" man="1"/>
    <brk id="5086" max="16383" man="1"/>
    <brk id="5126" max="16383" man="1"/>
    <brk id="5164" max="16383" man="1"/>
    <brk id="5204" max="16383" man="1"/>
    <brk id="5246" max="16383" man="1"/>
    <brk id="5287" max="16383" man="1"/>
    <brk id="5327" max="16383" man="1"/>
    <brk id="5368" max="16383" man="1"/>
    <brk id="5410" max="16383" man="1"/>
    <brk id="5451" max="16383" man="1"/>
    <brk id="5492" max="16383" man="1"/>
    <brk id="5534" max="16383" man="1"/>
    <brk id="5576" max="16383" man="1"/>
    <brk id="5615" max="16383" man="1"/>
    <brk id="5656" max="16383" man="1"/>
    <brk id="5694" max="16383" man="1"/>
    <brk id="5746" max="16383" man="1"/>
    <brk id="5795" max="16383" man="1"/>
    <brk id="5833" max="16383" man="1"/>
    <brk id="5870" max="16383" man="1"/>
    <brk id="5913" max="16383" man="1"/>
    <brk id="5961" max="16383" man="1"/>
    <brk id="6003" max="16383" man="1"/>
    <brk id="6017" max="16383" man="1"/>
    <brk id="6056" max="16383" man="1"/>
    <brk id="6095" max="16383" man="1"/>
    <brk id="6140" max="16383" man="1"/>
    <brk id="6174" max="16383" man="1"/>
    <brk id="6208" max="16383" man="1"/>
    <brk id="6251" max="16383" man="1"/>
    <brk id="6294" max="16383" man="1"/>
    <brk id="6336" max="16383" man="1"/>
    <brk id="6350" max="16383" man="1"/>
    <brk id="6394" max="16383" man="1"/>
    <brk id="6440" max="16383" man="1"/>
    <brk id="6483" max="16383" man="1"/>
    <brk id="6529" max="16383" man="1"/>
    <brk id="6560" max="16383" man="1"/>
    <brk id="6602" max="16383" man="1"/>
    <brk id="6647" max="16383" man="1"/>
    <brk id="6691" max="16383" man="1"/>
    <brk id="6737" max="16383" man="1"/>
    <brk id="6782" max="16383" man="1"/>
    <brk id="6832" max="16383" man="1"/>
    <brk id="6868" max="16383" man="1"/>
    <brk id="6900" max="16383" man="1"/>
    <brk id="6935" max="16383" man="1"/>
    <brk id="6972" max="16383" man="1"/>
    <brk id="7015" max="16383" man="1"/>
    <brk id="7056" max="16383" man="1"/>
    <brk id="7113" max="16383" man="1"/>
    <brk id="7162" max="16383" man="1"/>
    <brk id="7204" max="16383" man="1"/>
    <brk id="7245" max="16383" man="1"/>
    <brk id="7286" max="16383" man="1"/>
    <brk id="7327" max="16383" man="1"/>
    <brk id="7367" max="16383" man="1"/>
    <brk id="7407" max="16383" man="1"/>
    <brk id="7455" max="16383" man="1"/>
    <brk id="7506" max="16383" man="1"/>
    <brk id="7548" max="16383" man="1"/>
    <brk id="7589" max="16383" man="1"/>
    <brk id="7632" max="16383" man="1"/>
    <brk id="7673" max="16383" man="1"/>
    <brk id="7720" max="16383" man="1"/>
    <brk id="7764" max="16383" man="1"/>
    <brk id="7785" max="16383" man="1"/>
    <brk id="7829" max="16383" man="1"/>
    <brk id="7875" max="16383" man="1"/>
    <brk id="7921" max="16383" man="1"/>
    <brk id="7967" max="16383" man="1"/>
    <brk id="8011" max="16383" man="1"/>
    <brk id="8059" max="16383" man="1"/>
    <brk id="8106" max="16383" man="1"/>
    <brk id="8158" max="16383" man="1"/>
    <brk id="8206" max="16383" man="1"/>
    <brk id="8250" max="16383" man="1"/>
    <brk id="8303" max="16383" man="1"/>
    <brk id="8326" max="16383" man="1"/>
    <brk id="8377" max="16383" man="1"/>
    <brk id="8425" max="16383" man="1"/>
    <brk id="8454" max="16383" man="1"/>
    <brk id="8504" max="16383" man="1"/>
    <brk id="8551" max="16383" man="1"/>
    <brk id="8602" max="118" man="1"/>
    <brk id="8625" max="16383" man="1"/>
    <brk id="8677" max="16383" man="1"/>
    <brk id="8728" max="118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Min-Fin</cp:lastModifiedBy>
  <cp:lastPrinted>2020-03-15T11:58:29Z</cp:lastPrinted>
  <dcterms:created xsi:type="dcterms:W3CDTF">2020-03-16T07:56:24Z</dcterms:created>
  <dcterms:modified xsi:type="dcterms:W3CDTF">2020-05-06T06:33:04Z</dcterms:modified>
</cp:coreProperties>
</file>